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处罚汇总" sheetId="3" r:id="rId1"/>
    <sheet name="明细" sheetId="1" r:id="rId2"/>
    <sheet name="区域划分" sheetId="2" r:id="rId3"/>
  </sheets>
  <definedNames>
    <definedName name="_xlnm._FilterDatabase" localSheetId="1" hidden="1">明细!$A$1:$AM$1770</definedName>
    <definedName name="_xlnm._FilterDatabase" localSheetId="0" hidden="1">处罚汇总!$A$2:$BP$356</definedName>
    <definedName name="_xlnm._FilterDatabase" localSheetId="2" hidden="1">区域划分!$A$1:$B$350</definedName>
  </definedNames>
  <calcPr calcId="144525"/>
</workbook>
</file>

<file path=xl/sharedStrings.xml><?xml version="1.0" encoding="utf-8"?>
<sst xmlns="http://schemas.openxmlformats.org/spreadsheetml/2006/main" count="60425" uniqueCount="17718">
  <si>
    <t>城市</t>
  </si>
  <si>
    <t>汇总</t>
  </si>
  <si>
    <t>处罚排名</t>
  </si>
  <si>
    <t>网点</t>
  </si>
  <si>
    <t>名称</t>
  </si>
  <si>
    <t>TOP30</t>
  </si>
  <si>
    <t>合肥南</t>
  </si>
  <si>
    <t>合肥经开大学城网点</t>
  </si>
  <si>
    <t>肥东</t>
  </si>
  <si>
    <t>合肥经开网点</t>
  </si>
  <si>
    <t>合肥北</t>
  </si>
  <si>
    <t>合肥肥东吾悦网点</t>
  </si>
  <si>
    <t>六安</t>
  </si>
  <si>
    <t>合肥包河三里庵网点</t>
  </si>
  <si>
    <t>池州</t>
  </si>
  <si>
    <t>合肥长丰水湖镇网点</t>
  </si>
  <si>
    <t>黄山</t>
  </si>
  <si>
    <t>合肥高新天鹅湖网点</t>
  </si>
  <si>
    <t>肥西</t>
  </si>
  <si>
    <t>合肥经开始信路网点</t>
  </si>
  <si>
    <t>宣城</t>
  </si>
  <si>
    <t>合肥长丰北城网点</t>
  </si>
  <si>
    <t>含山</t>
  </si>
  <si>
    <t>合肥肥东人民路网点</t>
  </si>
  <si>
    <t>亳州</t>
  </si>
  <si>
    <t>池州青阳网点</t>
  </si>
  <si>
    <t>淮南</t>
  </si>
  <si>
    <t>马鞍山含山网点</t>
  </si>
  <si>
    <t>安庆</t>
  </si>
  <si>
    <t>黄山屯溪网点</t>
  </si>
  <si>
    <t>凤台</t>
  </si>
  <si>
    <t>合肥经开莲花路网点</t>
  </si>
  <si>
    <t>铜陵</t>
  </si>
  <si>
    <t>六安霍邱周集镇网点</t>
  </si>
  <si>
    <t>和县</t>
  </si>
  <si>
    <t>肥东集散点</t>
  </si>
  <si>
    <t>宿州</t>
  </si>
  <si>
    <t>六安霍邱姚李网点</t>
  </si>
  <si>
    <t>淮北</t>
  </si>
  <si>
    <t>合肥包河葛大店网点</t>
  </si>
  <si>
    <t>阜阳</t>
  </si>
  <si>
    <t>淮南凤台网点</t>
  </si>
  <si>
    <t>马鞍山</t>
  </si>
  <si>
    <t>池州贵池开发区网点</t>
  </si>
  <si>
    <t>滁州</t>
  </si>
  <si>
    <t>合肥瑶海三十头网点</t>
  </si>
  <si>
    <t>旌德</t>
  </si>
  <si>
    <t>淮南潘集网点</t>
  </si>
  <si>
    <t>转运中心</t>
  </si>
  <si>
    <t>黄山黟县网点</t>
  </si>
  <si>
    <t>金寨</t>
  </si>
  <si>
    <t>安庆岳西网点</t>
  </si>
  <si>
    <t>芜湖</t>
  </si>
  <si>
    <t>宣城宣州城东网点</t>
  </si>
  <si>
    <t>无为</t>
  </si>
  <si>
    <t>合肥肥西柏堰网点</t>
  </si>
  <si>
    <t>蚌埠</t>
  </si>
  <si>
    <t>亳州蒙城网点</t>
  </si>
  <si>
    <t>巢湖</t>
  </si>
  <si>
    <t>马鞍山和县网点</t>
  </si>
  <si>
    <t>寿县</t>
  </si>
  <si>
    <t>合肥肥西桥南网点</t>
  </si>
  <si>
    <t>泾县</t>
  </si>
  <si>
    <t>六安霍邱高塘镇网点</t>
  </si>
  <si>
    <t>绩溪</t>
  </si>
  <si>
    <t>合肥蜀山网点</t>
  </si>
  <si>
    <t>合肥蜀山通合网点</t>
  </si>
  <si>
    <t>合肥撮镇龙塘网点</t>
  </si>
  <si>
    <t>黄山祁门网点</t>
  </si>
  <si>
    <t>网点超50分钟未响应</t>
  </si>
  <si>
    <t>六安新安网点</t>
  </si>
  <si>
    <t>网点超23H未关闭</t>
  </si>
  <si>
    <t>合肥肥西网点</t>
  </si>
  <si>
    <t>总计</t>
  </si>
  <si>
    <t>六安霍邱户胡镇网点</t>
  </si>
  <si>
    <t>合肥肥西鑫辰网点</t>
  </si>
  <si>
    <t>合肥包河合工大网点</t>
  </si>
  <si>
    <t>合肥肥东网点</t>
  </si>
  <si>
    <t>黄山黄山区网点</t>
  </si>
  <si>
    <t>合肥包河南站网点</t>
  </si>
  <si>
    <t>合肥高新网点</t>
  </si>
  <si>
    <t>合肥包河网点</t>
  </si>
  <si>
    <t>六安裕安独山网点</t>
  </si>
  <si>
    <t>宿州泗县网点</t>
  </si>
  <si>
    <t>贵池集散点</t>
  </si>
  <si>
    <t>宣城宣州城西网点</t>
  </si>
  <si>
    <t>池州贵池站前网点</t>
  </si>
  <si>
    <t>宣城宣州孙埠水东网点</t>
  </si>
  <si>
    <t>池州贵池网点</t>
  </si>
  <si>
    <t>池州石台网点</t>
  </si>
  <si>
    <t>合肥蜀山大溪地网点</t>
  </si>
  <si>
    <t>合肥蜀山农大网点</t>
  </si>
  <si>
    <t>亳州利辛城北网点</t>
  </si>
  <si>
    <t>六安市裕安苏埠网点</t>
  </si>
  <si>
    <t>六安金安木厂网点</t>
  </si>
  <si>
    <t>淮北杜集网点</t>
  </si>
  <si>
    <t>合肥瑶海龙岗网点</t>
  </si>
  <si>
    <t>铜陵枞阳网点</t>
  </si>
  <si>
    <t>滁州天长网点</t>
  </si>
  <si>
    <t>合肥肥西桃花镇网点</t>
  </si>
  <si>
    <t>六安裕安小义乌网点</t>
  </si>
  <si>
    <t>黄山屯溪茶城网点</t>
  </si>
  <si>
    <t>宣城旌德网点</t>
  </si>
  <si>
    <t>六安金安开发区网点</t>
  </si>
  <si>
    <t>亳州谯城万达网点</t>
  </si>
  <si>
    <t>六安金安网点</t>
  </si>
  <si>
    <t>安庆桐城新渡网点</t>
  </si>
  <si>
    <t>马鞍山开发区营业部网点</t>
  </si>
  <si>
    <t>铜陵枞阳经开网点</t>
  </si>
  <si>
    <t>六安霍邱网点</t>
  </si>
  <si>
    <t>六安金安城北网点</t>
  </si>
  <si>
    <t>合肥南集散点</t>
  </si>
  <si>
    <t>六安金安三十铺网点</t>
  </si>
  <si>
    <t>六安裕安区固镇网点</t>
  </si>
  <si>
    <t>铜陵义安城关网点</t>
  </si>
  <si>
    <t>六安金寨网点</t>
  </si>
  <si>
    <t>铜陵铜官网点</t>
  </si>
  <si>
    <t>合肥庐阳海棠网点</t>
  </si>
  <si>
    <t>六安霍邱城关镇网点</t>
  </si>
  <si>
    <t>淮南八公山网点</t>
  </si>
  <si>
    <t>宿州埇桥美庐网点</t>
  </si>
  <si>
    <t>安庆太湖网点</t>
  </si>
  <si>
    <t>六安裕安城南网点</t>
  </si>
  <si>
    <t>淮北濉溪网点</t>
  </si>
  <si>
    <t>芜湖弋江大学城网点</t>
  </si>
  <si>
    <t>宣城宣州网点</t>
  </si>
  <si>
    <t>淮北濉溪开发区网点</t>
  </si>
  <si>
    <t>黄山休宁新城网点</t>
  </si>
  <si>
    <t>芜湖二坝网点</t>
  </si>
  <si>
    <t>六安霍邱长集镇网点</t>
  </si>
  <si>
    <t>淮南大通网点</t>
  </si>
  <si>
    <t>合肥瑶海鹿鸣山网点</t>
  </si>
  <si>
    <t>合肥蜀山蜀峰路网点</t>
  </si>
  <si>
    <t>池州东至网点</t>
  </si>
  <si>
    <t>合肥长丰双凤大道网点</t>
  </si>
  <si>
    <t>合肥退转网点</t>
  </si>
  <si>
    <t>阜阳颍州青云网点</t>
  </si>
  <si>
    <t>徽州集散点</t>
  </si>
  <si>
    <t>黄山屯溪黎阳网点</t>
  </si>
  <si>
    <t>淮南国庆路网点</t>
  </si>
  <si>
    <t>淮南谢家集网点</t>
  </si>
  <si>
    <t>合肥滨湖网点</t>
  </si>
  <si>
    <t>合肥肥西桥北网点</t>
  </si>
  <si>
    <t>黄山歙县开发区网点</t>
  </si>
  <si>
    <t>雨山集散点</t>
  </si>
  <si>
    <t>合肥肥西竞速网点</t>
  </si>
  <si>
    <t>合肥长丰网点</t>
  </si>
  <si>
    <t>合肥高新云飞路网点</t>
  </si>
  <si>
    <t>亳州涡阳东城网点</t>
  </si>
  <si>
    <t>铜陵铜官五松网点</t>
  </si>
  <si>
    <t>阜阳高铁新区网点</t>
  </si>
  <si>
    <t>合肥巢湖汽车城网点</t>
  </si>
  <si>
    <t>合肥滨湖烟墩网点</t>
  </si>
  <si>
    <t>阜阳临泉网点</t>
  </si>
  <si>
    <t>亳州利辛网点</t>
  </si>
  <si>
    <t>宿州埇桥吾悦网点</t>
  </si>
  <si>
    <t>宿州埇桥西北新城网点</t>
  </si>
  <si>
    <t>滁州南谯龙蟠网点</t>
  </si>
  <si>
    <t>蚌埠电商产业园网点</t>
  </si>
  <si>
    <t>亳州利辛城西网点</t>
  </si>
  <si>
    <t>芜湖退转网点</t>
  </si>
  <si>
    <t>宿州砀山网点</t>
  </si>
  <si>
    <t>马鞍山当涂石桥网点</t>
  </si>
  <si>
    <t>淮南寿县网点</t>
  </si>
  <si>
    <t>亳州谯城产业园网点</t>
  </si>
  <si>
    <t>宣城宣州大唐网点</t>
  </si>
  <si>
    <t>淮北濉溪东部乡镇网点</t>
  </si>
  <si>
    <t>亳州谯城网点</t>
  </si>
  <si>
    <t>六安霍山网点</t>
  </si>
  <si>
    <t>蚌埠怀远新城网点</t>
  </si>
  <si>
    <t>安庆望江网点</t>
  </si>
  <si>
    <t>六安裕安网点</t>
  </si>
  <si>
    <t>六安舒城网点</t>
  </si>
  <si>
    <t>合肥瑶海南网点</t>
  </si>
  <si>
    <t>淮北濉溪西部乡镇网点</t>
  </si>
  <si>
    <t>亳州谯城老康美网点</t>
  </si>
  <si>
    <t>宣城广德网点</t>
  </si>
  <si>
    <t>合肥包河汽车城网点</t>
  </si>
  <si>
    <t>阜阳颍东开发区网点</t>
  </si>
  <si>
    <t>六安金安毛坦厂网点</t>
  </si>
  <si>
    <t>阜阳颍东张北网点</t>
  </si>
  <si>
    <t>宣城泾县网点</t>
  </si>
  <si>
    <t>合肥瑶海漕冲网点</t>
  </si>
  <si>
    <t>宣城郎溪网点</t>
  </si>
  <si>
    <t>巢湖集散点</t>
  </si>
  <si>
    <t>合肥瑶海磨店网点</t>
  </si>
  <si>
    <t>合肥肥东金阳路网点</t>
  </si>
  <si>
    <t>合肥瑶海北网点</t>
  </si>
  <si>
    <t>池州贵池城西网点</t>
  </si>
  <si>
    <t>瑶海北集散点</t>
  </si>
  <si>
    <t>六安舒城杭埠网点</t>
  </si>
  <si>
    <t>芜湖弋江火龙岗网点</t>
  </si>
  <si>
    <t>宿州埇桥道东北部网点</t>
  </si>
  <si>
    <t>黄山徽州网点</t>
  </si>
  <si>
    <t>合肥包河工业园网点</t>
  </si>
  <si>
    <t>黄山屯溪阳湖网点</t>
  </si>
  <si>
    <t>阜阳颍州工贸园网点</t>
  </si>
  <si>
    <t>包河集散点</t>
  </si>
  <si>
    <t>涡阳集散点</t>
  </si>
  <si>
    <t>宿州埇桥网点</t>
  </si>
  <si>
    <t>宿州埇桥联络街网点</t>
  </si>
  <si>
    <t>合肥庐江网点</t>
  </si>
  <si>
    <t>阜阳颍东新城网点</t>
  </si>
  <si>
    <t>蚌埠固镇网点</t>
  </si>
  <si>
    <t>合肥瑶海灵石路网点</t>
  </si>
  <si>
    <t>蚌埠退转网点</t>
  </si>
  <si>
    <t>亳州涡阳网点</t>
  </si>
  <si>
    <t>合肥巢湖槐林网点</t>
  </si>
  <si>
    <t>六安舒城舒晓网点</t>
  </si>
  <si>
    <t>六安舒城河棚网点</t>
  </si>
  <si>
    <t>阜阳颍州大学城网点</t>
  </si>
  <si>
    <t>马鞍山雨山网点</t>
  </si>
  <si>
    <t>宣城绩溪网点</t>
  </si>
  <si>
    <t>合肥庐阳四里河网点</t>
  </si>
  <si>
    <t>马鞍山雨山向山镇网点</t>
  </si>
  <si>
    <t>安庆宿松网点</t>
  </si>
  <si>
    <t>宿州埇桥三里湾网点</t>
  </si>
  <si>
    <t>黄山歙县城区网点</t>
  </si>
  <si>
    <t>合肥高新柏堰网点</t>
  </si>
  <si>
    <t>铜陵郊区网点</t>
  </si>
  <si>
    <t>阜阳临沂商城网点</t>
  </si>
  <si>
    <t>庐阳集散点</t>
  </si>
  <si>
    <t>阜阳太和网点</t>
  </si>
  <si>
    <t>淮南舜耕山网点</t>
  </si>
  <si>
    <t>阜阳临泉万和网点</t>
  </si>
  <si>
    <t>马鞍山花山解放路网点</t>
  </si>
  <si>
    <t>宿州萧县网点</t>
  </si>
  <si>
    <t>阜阳经开区黄庄网点</t>
  </si>
  <si>
    <t>合肥瑶海新站网点</t>
  </si>
  <si>
    <t>合肥庐阳网点</t>
  </si>
  <si>
    <t>蚌埠蚌山万达网点</t>
  </si>
  <si>
    <t>铜陵铜官铜都网点</t>
  </si>
  <si>
    <t>亳州涡阳城关网点</t>
  </si>
  <si>
    <t>亳州谯城西马园网点</t>
  </si>
  <si>
    <t>淮北相山网点</t>
  </si>
  <si>
    <t>芜湖镜湖网点</t>
  </si>
  <si>
    <t>六安舒城马汤网点</t>
  </si>
  <si>
    <t>安庆桐城范岗网点</t>
  </si>
  <si>
    <t>滁州苏滁产业园网点</t>
  </si>
  <si>
    <t>相山集散点</t>
  </si>
  <si>
    <t>阜阳颍上网点</t>
  </si>
  <si>
    <t>宣城宁国网点</t>
  </si>
  <si>
    <t>宣城宣州国购网点</t>
  </si>
  <si>
    <t>马鞍山当涂网点</t>
  </si>
  <si>
    <t>黄山歙县网点</t>
  </si>
  <si>
    <t>六安舒城南舒网点</t>
  </si>
  <si>
    <t>亳州涡阳南关网点</t>
  </si>
  <si>
    <t>阜阳颍州城南网点</t>
  </si>
  <si>
    <t>谯城区集散点</t>
  </si>
  <si>
    <t>淮南山南网点</t>
  </si>
  <si>
    <t>安庆怀宁网点</t>
  </si>
  <si>
    <t>肥西集散点</t>
  </si>
  <si>
    <t>阜阳阜合新区网点</t>
  </si>
  <si>
    <t>宿州埇桥汇源网点</t>
  </si>
  <si>
    <t>芜湖镜湖万达网点</t>
  </si>
  <si>
    <t>芜湖弋江二部网点</t>
  </si>
  <si>
    <t>淮南上窑网点</t>
  </si>
  <si>
    <t>阜阳颍东幸福村网点</t>
  </si>
  <si>
    <t>蜀山高新集散点</t>
  </si>
  <si>
    <t>马鞍山博望网点</t>
  </si>
  <si>
    <t>滁州定远网点</t>
  </si>
  <si>
    <t>淮北凤凰城网点</t>
  </si>
  <si>
    <t>淮北矿山集网点</t>
  </si>
  <si>
    <t>阜阳颍州万达网点</t>
  </si>
  <si>
    <t>铜陵义安网点</t>
  </si>
  <si>
    <t>滁州城东网点</t>
  </si>
  <si>
    <t>蚌埠怀远老城网点</t>
  </si>
  <si>
    <t>滁州明光网点</t>
  </si>
  <si>
    <t>芜湖繁昌网点</t>
  </si>
  <si>
    <t>蚌埠五河网点</t>
  </si>
  <si>
    <t>滁州南谯网点</t>
  </si>
  <si>
    <t>琅琊集散点</t>
  </si>
  <si>
    <t>马鞍山花山网点</t>
  </si>
  <si>
    <t>合肥巢湖亚父路网点</t>
  </si>
  <si>
    <t>宿州埇桥裕城街网点</t>
  </si>
  <si>
    <t>淮北岱河矿网点</t>
  </si>
  <si>
    <t>六安叶集网点</t>
  </si>
  <si>
    <t>宿州埇桥明日网点</t>
  </si>
  <si>
    <t>淮北滨湖新城网点</t>
  </si>
  <si>
    <t>滁州来安网点</t>
  </si>
  <si>
    <t>阜阳阜南工业园网点</t>
  </si>
  <si>
    <t>滁州扬子网点</t>
  </si>
  <si>
    <t>蚌埠龙子湖宏业网点</t>
  </si>
  <si>
    <t>合肥庐阳菱湖网点</t>
  </si>
  <si>
    <t>芜湖鸠江大桥网点</t>
  </si>
  <si>
    <t>宿州埇桥新二中网点</t>
  </si>
  <si>
    <t>芜湖鸠江二部网点</t>
  </si>
  <si>
    <t>阜阳阜南网点</t>
  </si>
  <si>
    <t>阜阳颍东三角洲网点</t>
  </si>
  <si>
    <t>宿州埇桥九中网点</t>
  </si>
  <si>
    <t>阜阳颍西网点</t>
  </si>
  <si>
    <t>阜阳颍泉网点</t>
  </si>
  <si>
    <t>黄山徽州文峰网点</t>
  </si>
  <si>
    <t>六安舒城集散点</t>
  </si>
  <si>
    <t>合肥瑶海胜利路网点</t>
  </si>
  <si>
    <t>安庆宜秀开发区网点</t>
  </si>
  <si>
    <t>亳州谯城神农谷网点</t>
  </si>
  <si>
    <t>亳州谯城桃花源网点</t>
  </si>
  <si>
    <t>安庆潜山网点</t>
  </si>
  <si>
    <t>经开集散点</t>
  </si>
  <si>
    <t>安庆迎江网点</t>
  </si>
  <si>
    <t>芜湖无为网点</t>
  </si>
  <si>
    <t>宜秀集散点</t>
  </si>
  <si>
    <t>六安舒城开发区网点</t>
  </si>
  <si>
    <t>淮北蔡里网点</t>
  </si>
  <si>
    <t>安庆宜秀网点</t>
  </si>
  <si>
    <t>芜湖县万达网点</t>
  </si>
  <si>
    <t>淮北百善网点</t>
  </si>
  <si>
    <t>铜官集散点</t>
  </si>
  <si>
    <t>滨湖集散点</t>
  </si>
  <si>
    <t>阜阳颍东网点</t>
  </si>
  <si>
    <t>大通集散点</t>
  </si>
  <si>
    <t>宿州灵璧网点</t>
  </si>
  <si>
    <t>芜湖弋江网点</t>
  </si>
  <si>
    <t>金安集散点</t>
  </si>
  <si>
    <t>颍东集散点</t>
  </si>
  <si>
    <t>合肥庐阳岗集网点</t>
  </si>
  <si>
    <t>蚌埠龙子湖大学城网点</t>
  </si>
  <si>
    <t>亳州谯城方园网点</t>
  </si>
  <si>
    <t>淮北韩村网点</t>
  </si>
  <si>
    <t>滁州凤阳网点</t>
  </si>
  <si>
    <t>淮北石台网点</t>
  </si>
  <si>
    <t>淮北杨庄矿网点</t>
  </si>
  <si>
    <t>滁州全椒网点</t>
  </si>
  <si>
    <t>宣州集散点</t>
  </si>
  <si>
    <t>淮北刘桥网点</t>
  </si>
  <si>
    <t>蚌埠蚌山网点</t>
  </si>
  <si>
    <t>滁州琅琊网点</t>
  </si>
  <si>
    <t>芜湖鸠江经开网点</t>
  </si>
  <si>
    <t>芜湖三山网点</t>
  </si>
  <si>
    <t>蚌埠淮上商贸城网点</t>
  </si>
  <si>
    <t>滁州南谯乌衣镇网点</t>
  </si>
  <si>
    <t>宿州埇桥武夷网点</t>
  </si>
  <si>
    <t>宣城宁国城市家园网点</t>
  </si>
  <si>
    <t>蚌埠怀远网点</t>
  </si>
  <si>
    <t>阜阳颍州网点</t>
  </si>
  <si>
    <t>芜湖芜湖县网点</t>
  </si>
  <si>
    <t>霍山集散点</t>
  </si>
  <si>
    <t>安徽代理区</t>
  </si>
  <si>
    <t>淮南洞山路网点</t>
  </si>
  <si>
    <t>芜湖镜湖新市口网点</t>
  </si>
  <si>
    <t>蚌埠淮上网点</t>
  </si>
  <si>
    <t>阜阳界首网点</t>
  </si>
  <si>
    <t>芜湖南陵宇培网点</t>
  </si>
  <si>
    <t>安庆桐城网点</t>
  </si>
  <si>
    <t>滁州琅琊明光路网点</t>
  </si>
  <si>
    <t>蜀山集散点</t>
  </si>
  <si>
    <t>宿州埇桥道东南网点</t>
  </si>
  <si>
    <t>芜湖南陵网点</t>
  </si>
  <si>
    <t>蚌埠龙子湖网点</t>
  </si>
  <si>
    <t>埇桥集散点</t>
  </si>
  <si>
    <t>蚌埠禹会网点</t>
  </si>
  <si>
    <t>亳州涡阳城西网点</t>
  </si>
  <si>
    <t>宿州埇桥恒泰城网点</t>
  </si>
  <si>
    <t>宿州砀山光彩城网点</t>
  </si>
  <si>
    <t>宿州埇桥恒大网点</t>
  </si>
  <si>
    <t>淮北相山点</t>
  </si>
  <si>
    <t>芜湖鸠江网点</t>
  </si>
  <si>
    <t>芜湖弋江瑞丰网点</t>
  </si>
  <si>
    <t>黄山休宁网点</t>
  </si>
  <si>
    <t>黄山屯溪徽山路网点</t>
  </si>
  <si>
    <t>合肥肥东龙塘网点</t>
  </si>
  <si>
    <t>合肥巢湖网点</t>
  </si>
  <si>
    <t>合肥包河集网点</t>
  </si>
  <si>
    <t>合肥庐阳三孝口网点</t>
  </si>
  <si>
    <t>合肥庐阳祥源网点</t>
  </si>
  <si>
    <t>瑶海南集散点</t>
  </si>
  <si>
    <t>长丰集散点</t>
  </si>
  <si>
    <t>淮南西区网点</t>
  </si>
  <si>
    <t>淮南西集散点</t>
  </si>
  <si>
    <t>安庆大观网点</t>
  </si>
  <si>
    <t>淮北五铺网点</t>
  </si>
  <si>
    <t>全椒集散点</t>
  </si>
  <si>
    <t>凤阳集散点</t>
  </si>
  <si>
    <t>桐城集散点</t>
  </si>
  <si>
    <t>滁州铜矿网点</t>
  </si>
  <si>
    <t>蚌埠龙子湖老城网点</t>
  </si>
  <si>
    <t>阜阳颍泉工业园网点</t>
  </si>
  <si>
    <t>宿州埇桥南翔网点</t>
  </si>
  <si>
    <t>宿州埇桥卫校网点</t>
  </si>
  <si>
    <t>宿州埇桥矿建网点</t>
  </si>
  <si>
    <t>宿州埇桥凤池网点</t>
  </si>
  <si>
    <t>宿州埇桥三八乡网点</t>
  </si>
  <si>
    <t>宿州埇桥同科网点</t>
  </si>
  <si>
    <t>宿州埇桥众德祥福园网点</t>
  </si>
  <si>
    <t>宿州埇桥培新巷网点</t>
  </si>
  <si>
    <t>宿州埇桥千亩园网点</t>
  </si>
  <si>
    <t>滁州凤阳新城区网点</t>
  </si>
  <si>
    <t>阜阳颍州新阳网点</t>
  </si>
  <si>
    <t>宿州埇桥鹏程网点</t>
  </si>
  <si>
    <t>宿州埇桥万达网点</t>
  </si>
  <si>
    <t>亳州谯城亿都网点</t>
  </si>
  <si>
    <t>滁州全椒十字镇网点</t>
  </si>
  <si>
    <t>处罚机构</t>
  </si>
  <si>
    <t>区域</t>
  </si>
  <si>
    <t>日期</t>
  </si>
  <si>
    <t>工单编号</t>
  </si>
  <si>
    <t>运单号</t>
  </si>
  <si>
    <t>工单来源</t>
  </si>
  <si>
    <t>一级问题类型</t>
  </si>
  <si>
    <t>二级问题类型</t>
  </si>
  <si>
    <t>紧急程度</t>
  </si>
  <si>
    <t>登记网点</t>
  </si>
  <si>
    <t>登记人</t>
  </si>
  <si>
    <t>登记时间</t>
  </si>
  <si>
    <t>来电对象</t>
  </si>
  <si>
    <t>来电对象类型</t>
  </si>
  <si>
    <t>性别</t>
  </si>
  <si>
    <t>来电号码</t>
  </si>
  <si>
    <t>收件地址</t>
  </si>
  <si>
    <t>受理网点</t>
  </si>
  <si>
    <t>受理人</t>
  </si>
  <si>
    <t>处理结果</t>
  </si>
  <si>
    <t>问题所在组别</t>
  </si>
  <si>
    <t>回电对象</t>
  </si>
  <si>
    <t>回电号码</t>
  </si>
  <si>
    <t>工单状态</t>
  </si>
  <si>
    <t>响应状态</t>
  </si>
  <si>
    <t>升级状态</t>
  </si>
  <si>
    <t>最后处理时间</t>
  </si>
  <si>
    <t>最后处理人</t>
  </si>
  <si>
    <t>普通工单责任网点</t>
  </si>
  <si>
    <t>录单组别</t>
  </si>
  <si>
    <t>原处理网点</t>
  </si>
  <si>
    <t>归属网点</t>
  </si>
  <si>
    <t>工单总时长</t>
  </si>
  <si>
    <t>是否及时响应</t>
  </si>
  <si>
    <t>24小时关闭</t>
  </si>
  <si>
    <t>是否及时响应/关闭</t>
  </si>
  <si>
    <t>备注1</t>
  </si>
  <si>
    <t>备注2</t>
  </si>
  <si>
    <t>2020110100001305</t>
  </si>
  <si>
    <t>JT5009535938745</t>
  </si>
  <si>
    <t>网点组</t>
  </si>
  <si>
    <t>赔偿意向</t>
  </si>
  <si>
    <t>遗失</t>
  </si>
  <si>
    <t>紧急</t>
  </si>
  <si>
    <t>临沂莒南网点</t>
  </si>
  <si>
    <t>李帆</t>
  </si>
  <si>
    <t>2020-11-01 08:23:11</t>
  </si>
  <si>
    <t>发货人</t>
  </si>
  <si>
    <t>寄件人</t>
  </si>
  <si>
    <t>男</t>
  </si>
  <si>
    <t>15698289895</t>
  </si>
  <si>
    <t>金寨路311号14幢101室</t>
  </si>
  <si>
    <t>孔璐</t>
  </si>
  <si>
    <t>已和收件人联系说明情况  我司会尽快安排派送  客户同意  我司电话18256910324</t>
  </si>
  <si>
    <t>一级网点</t>
  </si>
  <si>
    <t>发货人先生</t>
  </si>
  <si>
    <t>已关闭</t>
  </si>
  <si>
    <t>及时响应</t>
  </si>
  <si>
    <t>否</t>
  </si>
  <si>
    <t>2020-11-01 18:46:17</t>
  </si>
  <si>
    <t>电话组</t>
  </si>
  <si>
    <t>2020110100002117</t>
  </si>
  <si>
    <t>JT5008956088289</t>
  </si>
  <si>
    <t>签收未收到</t>
  </si>
  <si>
    <t>不知道货在哪里</t>
  </si>
  <si>
    <t>温州苍南钱新网点</t>
  </si>
  <si>
    <t>周缪群</t>
  </si>
  <si>
    <t>2020-11-01 08:31:33</t>
  </si>
  <si>
    <t>赵福星</t>
  </si>
  <si>
    <t>19155851975</t>
  </si>
  <si>
    <t>合肥工业大学（翡翠湖校区）</t>
  </si>
  <si>
    <t>肖君羊</t>
  </si>
  <si>
    <t>合肥经开网点切换加盟商，预计2-3天派送到位，涉及到理赔，可加我司微信号19159023069理赔，辛苦寄件网点做好解释，给贵部带来不便，深表歉意，谢谢！</t>
  </si>
  <si>
    <t>代理区</t>
  </si>
  <si>
    <t>赵福星先生</t>
  </si>
  <si>
    <t>2020-11-01 13:26:21</t>
  </si>
  <si>
    <t>2020110100002214</t>
  </si>
  <si>
    <t>JT5009566674721</t>
  </si>
  <si>
    <t>催查件</t>
  </si>
  <si>
    <t>超时效催件</t>
  </si>
  <si>
    <t>一般</t>
  </si>
  <si>
    <t>丹东保利网点</t>
  </si>
  <si>
    <t>赵薇</t>
  </si>
  <si>
    <t>2020-11-01 08:32:18</t>
  </si>
  <si>
    <t>孙雪蒙</t>
  </si>
  <si>
    <t>收件人</t>
  </si>
  <si>
    <t>女</t>
  </si>
  <si>
    <t>14792956342</t>
  </si>
  <si>
    <t>安徽省合肥市长丰县双墩镇安徽国际商务职业学院菜鸟驿站</t>
  </si>
  <si>
    <t>马晓红</t>
  </si>
  <si>
    <t>我司11:13回电客户14792956342，客户已收到快件，我司完结处理，我司网点电话：13385698464</t>
  </si>
  <si>
    <t>孙雪蒙女士</t>
  </si>
  <si>
    <t>2020-11-01 11:14:13</t>
  </si>
  <si>
    <t>2020110100002226</t>
  </si>
  <si>
    <t>JT5009654140945</t>
  </si>
  <si>
    <t>枣庄山亭网点</t>
  </si>
  <si>
    <t>单密密</t>
  </si>
  <si>
    <t>2020-11-01 08:32:22</t>
  </si>
  <si>
    <t>李莹莹</t>
  </si>
  <si>
    <t>18756159692</t>
  </si>
  <si>
    <t>纵楼街</t>
  </si>
  <si>
    <t>刘晶霞</t>
  </si>
  <si>
    <t xml:space="preserve">此单责任网点在规定时间内未关闭，已通知网点线下跟进，我司电话95040669933，后续产生考核由网点自行承担
</t>
  </si>
  <si>
    <t>李莹莹先生</t>
  </si>
  <si>
    <t>2020-11-01 19:39:26</t>
  </si>
  <si>
    <t>2020110100003272</t>
  </si>
  <si>
    <t>JT5008989196447</t>
  </si>
  <si>
    <t>杭州瓜沥网点</t>
  </si>
  <si>
    <t>王龙</t>
  </si>
  <si>
    <t>2020-11-01 08:38:18</t>
  </si>
  <si>
    <t>: Aquarius</t>
  </si>
  <si>
    <t>15256516545</t>
  </si>
  <si>
    <t>潜山路天珑广场天珑汇卓誉中心1013</t>
  </si>
  <si>
    <t>: Aquarius先生</t>
  </si>
  <si>
    <t>2020-11-01 19:42:20</t>
  </si>
  <si>
    <t>2020110100003545</t>
  </si>
  <si>
    <t>JT5009391454381</t>
  </si>
  <si>
    <t>保定满城网点</t>
  </si>
  <si>
    <t>田珍珍</t>
  </si>
  <si>
    <t>2020-11-01 08:39:45</t>
  </si>
  <si>
    <t>石晨晨1</t>
  </si>
  <si>
    <t>19159107836</t>
  </si>
  <si>
    <t>桃花镇汤口路中段900号合肥财经职业学院</t>
  </si>
  <si>
    <t>石晨晨1先生</t>
  </si>
  <si>
    <t>2020-11-01 13:26:32</t>
  </si>
  <si>
    <t>2020110100004345</t>
  </si>
  <si>
    <t>JT5007244825052</t>
  </si>
  <si>
    <t>福州福清网点</t>
  </si>
  <si>
    <t>高杰</t>
  </si>
  <si>
    <t>2020-11-01 08:43:33</t>
  </si>
  <si>
    <t>无敌战神</t>
  </si>
  <si>
    <t>18297588571</t>
  </si>
  <si>
    <t>和平新望翠楼C栋302</t>
  </si>
  <si>
    <t>韦飞燕</t>
  </si>
  <si>
    <t>16时08分致电无敌战神先生18297588571，电话一直是停机状态。已跟发件网点联系，因还没有提供订单交易截图。所以还未进行赔付，我司先行关闭工单，改为线下跟进。如有问题请电话联系我司13731929966.谢谢</t>
  </si>
  <si>
    <t>无敌战神先生</t>
  </si>
  <si>
    <t>2020-11-01 16:13:18</t>
  </si>
  <si>
    <t>2020110100004499</t>
  </si>
  <si>
    <t>JT5008766116891</t>
  </si>
  <si>
    <t>信息更改</t>
  </si>
  <si>
    <t>退回</t>
  </si>
  <si>
    <t>哈市理工大学网点</t>
  </si>
  <si>
    <t>刘金龙</t>
  </si>
  <si>
    <t>2020-11-01 08:44:19</t>
  </si>
  <si>
    <t>1</t>
  </si>
  <si>
    <t>学府路74号黑龙江大学</t>
  </si>
  <si>
    <t>袁玉婕</t>
  </si>
  <si>
    <t>10:40分我司已审核退回，麻烦尽快操作退回。有疑问致电我司。95040666923！</t>
  </si>
  <si>
    <t>1先生</t>
  </si>
  <si>
    <t>2020-11-01 10:41:24</t>
  </si>
  <si>
    <t>2020110100004853</t>
  </si>
  <si>
    <t>JT5009871759221</t>
  </si>
  <si>
    <t>邢台河渠镇网点</t>
  </si>
  <si>
    <t>商维焘</t>
  </si>
  <si>
    <t>2020-11-01 08:45:49</t>
  </si>
  <si>
    <t>18392827353</t>
  </si>
  <si>
    <t>经开区天都路3910号经纬电子科技有限公司</t>
  </si>
  <si>
    <t>18392827353先生</t>
  </si>
  <si>
    <t>2020-11-01 19:43:10</t>
  </si>
  <si>
    <t>2020110100004864</t>
  </si>
  <si>
    <t>JT5009732214046</t>
  </si>
  <si>
    <t>长沙县星沙网点</t>
  </si>
  <si>
    <t>李莉</t>
  </si>
  <si>
    <t>2020-11-01 08:45:53</t>
  </si>
  <si>
    <t xml:space="preserve"> 沙有霞</t>
  </si>
  <si>
    <t>15212817260</t>
  </si>
  <si>
    <t>户胡镇户胡街道边</t>
  </si>
  <si>
    <t>马庆云</t>
  </si>
  <si>
    <t>10时50分回电沙有霞女士15212817260，客户确定货已收到，客户满意，我司电话13637062962</t>
  </si>
  <si>
    <t xml:space="preserve"> 沙有霞女士</t>
  </si>
  <si>
    <t>2020-11-01 18:55:07</t>
  </si>
  <si>
    <t>2020110100005688</t>
  </si>
  <si>
    <t>JT0000760173490</t>
  </si>
  <si>
    <t>徐州丰县城东网点</t>
  </si>
  <si>
    <t>雷志敏</t>
  </si>
  <si>
    <t>2020-11-01 08:49:38</t>
  </si>
  <si>
    <t>吴义梅</t>
  </si>
  <si>
    <t>19856404435</t>
  </si>
  <si>
    <t>马店镇马店街道</t>
  </si>
  <si>
    <t>11时26分回电吴义梅先生19856404435，客户确定货已收到，客户满意，我司电话18156811656</t>
  </si>
  <si>
    <t>吴义梅先生</t>
  </si>
  <si>
    <t>2020-11-01 18:58:35</t>
  </si>
  <si>
    <t>2020110100005913</t>
  </si>
  <si>
    <t>JT5009494496138</t>
  </si>
  <si>
    <t>广州白云嘉禾网点</t>
  </si>
  <si>
    <t>崔可</t>
  </si>
  <si>
    <t>2020-11-01 08:50:42</t>
  </si>
  <si>
    <t>·</t>
  </si>
  <si>
    <t>15055147559</t>
  </si>
  <si>
    <t>莲花社区管理委员会芙蓉路632号安徽医学高等专科学校</t>
  </si>
  <si>
    <t>·先生</t>
  </si>
  <si>
    <t>2020-11-01 13:54:26</t>
  </si>
  <si>
    <t>2020110100006029</t>
  </si>
  <si>
    <t>JT5009811897836</t>
  </si>
  <si>
    <t>深圳龙华库坑网点</t>
  </si>
  <si>
    <t>邵雅</t>
  </si>
  <si>
    <t>2020-11-01 08:51:14</t>
  </si>
  <si>
    <t xml:space="preserve"> 乐美宅</t>
  </si>
  <si>
    <t>19986678319</t>
  </si>
  <si>
    <t>天鹅路121号旭辉花园4栋1单元3002室</t>
  </si>
  <si>
    <t>梁冲</t>
  </si>
  <si>
    <t>18时20分，回电客户19986678319，客户表示已收到货，客户对处理结果满意无异议，我司电话17718233663</t>
  </si>
  <si>
    <t xml:space="preserve"> 乐美宅先生</t>
  </si>
  <si>
    <t>2020-11-01 22:12:26</t>
  </si>
  <si>
    <t>2020110100006715</t>
  </si>
  <si>
    <t>JT5009528002032</t>
  </si>
  <si>
    <t>时效内查件</t>
  </si>
  <si>
    <t>义乌北苑网点</t>
  </si>
  <si>
    <t>李娇</t>
  </si>
  <si>
    <t>2020-11-01 08:54:21</t>
  </si>
  <si>
    <t>谢其云</t>
  </si>
  <si>
    <t>13955183247</t>
  </si>
  <si>
    <t>梅山路公安局宿舍四单元507</t>
  </si>
  <si>
    <t>夏继琴</t>
  </si>
  <si>
    <t xml:space="preserve">此单责任网点在规定时间内未关闭，已通知网点线下跟进，网点电话18256910324，后续产生考核由网点自行承担”
</t>
  </si>
  <si>
    <t>谢其云先生</t>
  </si>
  <si>
    <t>2020-11-02 08:45:27</t>
  </si>
  <si>
    <t>2020110100006847</t>
  </si>
  <si>
    <t>JT5010029608760</t>
  </si>
  <si>
    <t>郑州上街网点</t>
  </si>
  <si>
    <t>黄菲凡</t>
  </si>
  <si>
    <t>2020-11-01 08:54:57</t>
  </si>
  <si>
    <t>喻宗友</t>
  </si>
  <si>
    <t>13856022784</t>
  </si>
  <si>
    <t>五里庙装饰世界G6-102</t>
  </si>
  <si>
    <t xml:space="preserve">此单责任网点在规定时间内未关闭，已通知网点线下跟进，网点电话18326696703,后续产生考核由网点自行承担”
</t>
  </si>
  <si>
    <t>喻宗友先生</t>
  </si>
  <si>
    <t>2020-11-02 08:44:47</t>
  </si>
  <si>
    <t>2020110100006902</t>
  </si>
  <si>
    <t>JT5008818823025</t>
  </si>
  <si>
    <t>中山新东凤网点</t>
  </si>
  <si>
    <t>王鸿琰</t>
  </si>
  <si>
    <t>2020-11-01 08:55:11</t>
  </si>
  <si>
    <t>刘维华</t>
  </si>
  <si>
    <t>19956076380</t>
  </si>
  <si>
    <t>安徽省合肥市肥东县才华路聚缘小区</t>
  </si>
  <si>
    <t xml:space="preserve">此单责任网点在规定时间内未关闭，已通知网点线下跟进，网点电话95040669228，后续产生考核由网点自行承担”
</t>
  </si>
  <si>
    <t>刘维华先生</t>
  </si>
  <si>
    <t>2020-11-02 08:46:15</t>
  </si>
  <si>
    <t>2020110100006943</t>
  </si>
  <si>
    <t>JT5009661740792</t>
  </si>
  <si>
    <t>总部客服组</t>
  </si>
  <si>
    <t>总部热线客服C24</t>
  </si>
  <si>
    <t>2020-11-01 08:55:21</t>
  </si>
  <si>
    <t>朱</t>
  </si>
  <si>
    <t>15556952192</t>
  </si>
  <si>
    <t>经开区翡翠路与环翠路交口翡翠花园翠湖苑25栋508</t>
  </si>
  <si>
    <t xml:space="preserve">8:47联系客户朱女士号码15556952192告知此件目前状态已通知网点线下跟进，有问题可随时联系我哦19810691031
</t>
  </si>
  <si>
    <t>朱女士</t>
  </si>
  <si>
    <t>2020-11-02 08:48:04</t>
  </si>
  <si>
    <t>2020110100007287</t>
  </si>
  <si>
    <t>JT5009560411366</t>
  </si>
  <si>
    <t>衢州柯城网点</t>
  </si>
  <si>
    <t>方路</t>
  </si>
  <si>
    <t>2020-11-01 08:56:51</t>
  </si>
  <si>
    <t>罗欣</t>
  </si>
  <si>
    <t>13167745231</t>
  </si>
  <si>
    <t>莲花社区芙蓉路安徽医学高等专科学校</t>
  </si>
  <si>
    <t>罗欣女士</t>
  </si>
  <si>
    <t>2020-11-01 13:54:44</t>
  </si>
  <si>
    <t>2020110100007424</t>
  </si>
  <si>
    <t>JT5008801445258</t>
  </si>
  <si>
    <t>河源源城网点</t>
  </si>
  <si>
    <t>何美清</t>
  </si>
  <si>
    <t>2020-11-01 08:57:26</t>
  </si>
  <si>
    <t>争争</t>
  </si>
  <si>
    <t>15855118233</t>
  </si>
  <si>
    <t>经开区国耀花半里14A101鼓之语架子鼓培训</t>
  </si>
  <si>
    <t>争争女士</t>
  </si>
  <si>
    <t>2020-11-01 13:26:41</t>
  </si>
  <si>
    <t>2020110100007488</t>
  </si>
  <si>
    <t>JT5009992153830</t>
  </si>
  <si>
    <t>上海夏阳网点</t>
  </si>
  <si>
    <t>王剑鑫</t>
  </si>
  <si>
    <t>2020-11-01 08:57:43</t>
  </si>
  <si>
    <t>王</t>
  </si>
  <si>
    <t>梅林大道19号米兰春天1栋207</t>
  </si>
  <si>
    <t xml:space="preserve">此单责任网点在规定时间内未关闭，已通知网点线下跟进，网点电话15385448520，后续产生考核由网点自行承担”
</t>
  </si>
  <si>
    <t>王先生</t>
  </si>
  <si>
    <t>2020-11-02 08:56:05</t>
  </si>
  <si>
    <t>2020110100007515</t>
  </si>
  <si>
    <t>JT5008947744721</t>
  </si>
  <si>
    <t>义乌欧胜网点</t>
  </si>
  <si>
    <t>姜丽</t>
  </si>
  <si>
    <t>2020-11-01 08:57:50</t>
  </si>
  <si>
    <t xml:space="preserve"> 韩虎</t>
  </si>
  <si>
    <t>15357774383</t>
  </si>
  <si>
    <t>省立医院南区一号楼10楼二病区</t>
  </si>
  <si>
    <t>此件已申请，请贵公司审核通过</t>
  </si>
  <si>
    <t xml:space="preserve"> 韩虎先生</t>
  </si>
  <si>
    <t>2020-11-01 22:11:11</t>
  </si>
  <si>
    <t>2020110100007697</t>
  </si>
  <si>
    <t>JT5010031888541</t>
  </si>
  <si>
    <t>江阴澄江网点</t>
  </si>
  <si>
    <t>陈波</t>
  </si>
  <si>
    <t>2020-11-01 08:58:36</t>
  </si>
  <si>
    <t>杨萍</t>
  </si>
  <si>
    <t>15655603226</t>
  </si>
  <si>
    <t>合肥信息技术职业学院九龙路115号</t>
  </si>
  <si>
    <t>杨萍先生</t>
  </si>
  <si>
    <t>2020-11-01 13:29:02</t>
  </si>
  <si>
    <t>2020110100007795</t>
  </si>
  <si>
    <t>JT5010031888698</t>
  </si>
  <si>
    <t>2020-11-01 08:59:02</t>
  </si>
  <si>
    <t>2020-11-01 13:29:20</t>
  </si>
  <si>
    <t>2020110100007806</t>
  </si>
  <si>
    <t>JT5009488134708</t>
  </si>
  <si>
    <t>保定高阳网点</t>
  </si>
  <si>
    <t>朱玉美</t>
  </si>
  <si>
    <t>2020-11-01 08:59:05</t>
  </si>
  <si>
    <t>周</t>
  </si>
  <si>
    <t>17334376513</t>
  </si>
  <si>
    <t>金寨南路翡翠花园30栋102</t>
  </si>
  <si>
    <t>周女士</t>
  </si>
  <si>
    <t>2020-11-01 13:30:23</t>
  </si>
  <si>
    <t>2020110100009170</t>
  </si>
  <si>
    <t>JT5009583792237</t>
  </si>
  <si>
    <t>泉州南安网点</t>
  </si>
  <si>
    <t>李琳阳</t>
  </si>
  <si>
    <t>2020-11-01 09:04:44</t>
  </si>
  <si>
    <t xml:space="preserve"> 孙</t>
  </si>
  <si>
    <t>17318559889</t>
  </si>
  <si>
    <t>安徽省合肥市经济技术开发区合肥师范学院六七栋</t>
  </si>
  <si>
    <t xml:space="preserve">此单责任网点在规定时间内未关闭，已通知网点线下跟进，网点电话18298016001，后续产生考核由网点自行承担”
</t>
  </si>
  <si>
    <t xml:space="preserve"> 孙先生</t>
  </si>
  <si>
    <t>2020-11-02 08:58:22</t>
  </si>
  <si>
    <t>2020110100009215</t>
  </si>
  <si>
    <t>JT5009878188776</t>
  </si>
  <si>
    <t>邵阳邵东网点</t>
  </si>
  <si>
    <t>肖胭脂</t>
  </si>
  <si>
    <t>2020-11-01 09:04:54</t>
  </si>
  <si>
    <t>刘蕾</t>
  </si>
  <si>
    <t>13365601274</t>
  </si>
  <si>
    <t>迎河家园13栋201（吾悦广场对面）</t>
  </si>
  <si>
    <t xml:space="preserve">此单责任网点在规定时间内未关闭，已通知网点线下跟进，网点电话95040669228，后续产生考核由网点自行承担”
</t>
  </si>
  <si>
    <t>刘蕾女士</t>
  </si>
  <si>
    <t>2020-11-02 08:57:08</t>
  </si>
  <si>
    <t>2020110100009371</t>
  </si>
  <si>
    <t>JT5009840509090</t>
  </si>
  <si>
    <t>总部热线客服C22</t>
  </si>
  <si>
    <t>2020-11-01 09:05:31</t>
  </si>
  <si>
    <t>张</t>
  </si>
  <si>
    <t>18355195994</t>
  </si>
  <si>
    <t>合肥市翡翠花园翠湖苑4期</t>
  </si>
  <si>
    <t xml:space="preserve">多次分时段联系客户张女士号码18355195994均无人接听，已短信告知客户此件状态，有问题可随时联系我司，我司电话19810691031
</t>
  </si>
  <si>
    <t>张女士</t>
  </si>
  <si>
    <t>2020-11-02 09:00:05</t>
  </si>
  <si>
    <t>2020110100009442</t>
  </si>
  <si>
    <t>JT5007486357943</t>
  </si>
  <si>
    <t>泉州洛江网点</t>
  </si>
  <si>
    <t>谢建红</t>
  </si>
  <si>
    <t>2020-11-01 09:05:50</t>
  </si>
  <si>
    <t>周小姐</t>
  </si>
  <si>
    <t>13925998032</t>
  </si>
  <si>
    <t>安徽省合肥市蜀山区天鹅湖万达广场7号楼</t>
  </si>
  <si>
    <t>客户已取件，取件凭证转发至客服微信</t>
  </si>
  <si>
    <t>周小姐先生</t>
  </si>
  <si>
    <t>2020-11-01 14:43:36</t>
  </si>
  <si>
    <t>2020110100009840</t>
  </si>
  <si>
    <t>JT5008085757196</t>
  </si>
  <si>
    <t>未经允许放入自提柜</t>
  </si>
  <si>
    <t>台州黄岩北城网点</t>
  </si>
  <si>
    <t>鲍露依</t>
  </si>
  <si>
    <t>2020-11-01 09:07:28</t>
  </si>
  <si>
    <t>18063044758</t>
  </si>
  <si>
    <t>安徽省六安市裕安区独山镇独山中学</t>
  </si>
  <si>
    <t>沈阳</t>
  </si>
  <si>
    <t>8:03联系18063044758，客户暂时不方便取件，包裹已派送至大圆盘往六安方向150米王稳汽贸对面天天快递处，已提醒客户不要忘记取件，有问题可随时联系我司，客户对处理结果满意无异议，已向客户预留我司电话18326228591</t>
  </si>
  <si>
    <t>2020-11-02 08:04:23</t>
  </si>
  <si>
    <t>2020110100009871</t>
  </si>
  <si>
    <t>JT5009538277347</t>
  </si>
  <si>
    <t>温州苍南宜山网点</t>
  </si>
  <si>
    <t>郭丽君</t>
  </si>
  <si>
    <t>2020-11-01 09:07:36</t>
  </si>
  <si>
    <t>汪雪峰</t>
  </si>
  <si>
    <t>18355956408</t>
  </si>
  <si>
    <t>歙县经济开发区奥龙工业园内(易森科技)</t>
  </si>
  <si>
    <t xml:space="preserve">此单责任网点在规定时间内未关闭，已通知网点线下跟进，网点电话05595272072，后续产生考核由网点自行承担”
</t>
  </si>
  <si>
    <t>汪雪峰先生</t>
  </si>
  <si>
    <t>2020-11-02 09:00:31</t>
  </si>
  <si>
    <t>2020110100010147</t>
  </si>
  <si>
    <t>JT5009446980891</t>
  </si>
  <si>
    <t>石家庄深泽县网点</t>
  </si>
  <si>
    <t>代雪玉</t>
  </si>
  <si>
    <t>2020-11-01 09:08:50</t>
  </si>
  <si>
    <t>王昌荣</t>
  </si>
  <si>
    <t>15005593562</t>
  </si>
  <si>
    <t>新潭镇经济开发区长源村群联106黄山徽州人家客栈</t>
  </si>
  <si>
    <t xml:space="preserve">
此单责任网点在规定时间内未关闭，已通知网点线下跟进，网点电话15385448520后续产生考核由网点自行承担”
</t>
  </si>
  <si>
    <t>王昌荣先生</t>
  </si>
  <si>
    <t>2020-11-02 09:02:10</t>
  </si>
  <si>
    <t>2020110100010222</t>
  </si>
  <si>
    <t>JT5008960504011</t>
  </si>
  <si>
    <t>2020-11-01 09:09:14</t>
  </si>
  <si>
    <t xml:space="preserve"> 一生平安</t>
  </si>
  <si>
    <t>15056292585</t>
  </si>
  <si>
    <t>茂盛锦苑小区39幢1104</t>
  </si>
  <si>
    <t xml:space="preserve">此单责任网点在规定时间内未关闭，已通知网点线下跟进，网点电话15865626303，后续产生考核由网点自行承担”
</t>
  </si>
  <si>
    <t xml:space="preserve"> 一生平安女士</t>
  </si>
  <si>
    <t>2020-11-02 09:02:45</t>
  </si>
  <si>
    <t>2020110100010819</t>
  </si>
  <si>
    <t>JT5009617059949</t>
  </si>
  <si>
    <t>衡阳蒸箱网点</t>
  </si>
  <si>
    <t>罗辅卫</t>
  </si>
  <si>
    <t>2020-11-01 09:11:41</t>
  </si>
  <si>
    <t>谭欣艺</t>
  </si>
  <si>
    <t>18732922909</t>
  </si>
  <si>
    <t>桃花镇翡翠路900号安徽财贸职业学院</t>
  </si>
  <si>
    <t>谭欣艺先生</t>
  </si>
  <si>
    <t>2020-11-01 13:29:42</t>
  </si>
  <si>
    <t>2020110100010840</t>
  </si>
  <si>
    <t>JT5010061950551</t>
  </si>
  <si>
    <t>深圳布吉网点</t>
  </si>
  <si>
    <t>蔡逸琪</t>
  </si>
  <si>
    <t>2020-11-01 09:11:45</t>
  </si>
  <si>
    <t xml:space="preserve"> 江雨晨</t>
  </si>
  <si>
    <t>19805565291</t>
  </si>
  <si>
    <t>双墩镇魏武路1号安徽国际商务职业学院菜鸟驿站</t>
  </si>
  <si>
    <t>我司11:10回电客户19805565291，已告知客户此件在驿站，让客户凭取件码去取，无异议，我司完结处理，我司网点电话;13385698464</t>
  </si>
  <si>
    <t xml:space="preserve"> 江雨晨先生</t>
  </si>
  <si>
    <t>2020-11-01 11:13:37</t>
  </si>
  <si>
    <t>2020110100011767</t>
  </si>
  <si>
    <t>JT5009729805547</t>
  </si>
  <si>
    <t>中山沙溪网点</t>
  </si>
  <si>
    <t>李万鹏</t>
  </si>
  <si>
    <t>2020-11-01 09:15:35</t>
  </si>
  <si>
    <t>沙河路名门云河湾16号903</t>
  </si>
  <si>
    <t>2020-11-02 09:03:07</t>
  </si>
  <si>
    <t>2020110100011891</t>
  </si>
  <si>
    <t>JT5009601311977</t>
  </si>
  <si>
    <t>常德石门网点</t>
  </si>
  <si>
    <t>杨慧</t>
  </si>
  <si>
    <t>2020-11-01 09:16:07</t>
  </si>
  <si>
    <t>张艳奎</t>
  </si>
  <si>
    <t>17607313641</t>
  </si>
  <si>
    <t>左店乡韩庄村顾庄组</t>
  </si>
  <si>
    <t>闫远征</t>
  </si>
  <si>
    <t>10时58分回电女士13514970083，客户确定货已收到，客户对处理结果满意无异议，我司电话17354093637</t>
  </si>
  <si>
    <t>张艳奎先生</t>
  </si>
  <si>
    <t>2020-11-01 10:56:09</t>
  </si>
  <si>
    <t>2020110100012355</t>
  </si>
  <si>
    <t>JT5009606293012</t>
  </si>
  <si>
    <t>总部组</t>
  </si>
  <si>
    <t>总部</t>
  </si>
  <si>
    <t>总部热线客服A105</t>
  </si>
  <si>
    <t>2020-11-01 09:18:06</t>
  </si>
  <si>
    <t>18297640341</t>
  </si>
  <si>
    <t>翡翠花园文昌苑2期H1栋</t>
  </si>
  <si>
    <t xml:space="preserve">9:05联系客户张先生号码18297640341告知此件目前状态已通知网点线下跟进，有问题可随时联系我哦19810691031
</t>
  </si>
  <si>
    <t>张先生</t>
  </si>
  <si>
    <t>2020-11-02 09:05:31</t>
  </si>
  <si>
    <t>2020110100012846</t>
  </si>
  <si>
    <t>JT5009888469065</t>
  </si>
  <si>
    <t>义乌苏溪网点</t>
  </si>
  <si>
    <t>徐漫晴</t>
  </si>
  <si>
    <t>2020-11-01 09:20:16</t>
  </si>
  <si>
    <t>徐丹</t>
  </si>
  <si>
    <t>15250008187</t>
  </si>
  <si>
    <t>嵇康路国税局旁老公安家属楼</t>
  </si>
  <si>
    <t xml:space="preserve">此单责任网点在规定时间内未关闭，已通知网点线下跟进，网点电话19156756767，后续产生考核由网点自行承担”
</t>
  </si>
  <si>
    <t>徐丹先生</t>
  </si>
  <si>
    <t>2020-11-02 09:06:57</t>
  </si>
  <si>
    <t>2020110100012915</t>
  </si>
  <si>
    <t>JT5009809402956</t>
  </si>
  <si>
    <t>总部在线客服B30</t>
  </si>
  <si>
    <t>2020-11-01 09:20:34</t>
  </si>
  <si>
    <t>刘馥心老太太</t>
  </si>
  <si>
    <t>18949813237</t>
  </si>
  <si>
    <t>肥西路28号门卫室</t>
  </si>
  <si>
    <t xml:space="preserve">9:16联系客户刘馥心老太太先生号码18949813237告知此件目前状态已通知网点线下跟进，有问题可随时联系我哦05645301508
</t>
  </si>
  <si>
    <t>刘馥心老太太先生</t>
  </si>
  <si>
    <t>2020-11-02 09:17:50</t>
  </si>
  <si>
    <t>在线组</t>
  </si>
  <si>
    <t>2020110100013726</t>
  </si>
  <si>
    <t>JT5009660967283</t>
  </si>
  <si>
    <t>南阳镇平一网点</t>
  </si>
  <si>
    <t>曾志</t>
  </si>
  <si>
    <t>2020-11-01 09:24:19</t>
  </si>
  <si>
    <t>车大熊</t>
  </si>
  <si>
    <t>18255170350</t>
  </si>
  <si>
    <t>芙蓉社区合肥市蜀山区书箱路报业园小区北门67号大拇指汽车养护</t>
  </si>
  <si>
    <t>车大熊先生</t>
  </si>
  <si>
    <t>2020-11-01 13:55:03</t>
  </si>
  <si>
    <t>2020110100014065</t>
  </si>
  <si>
    <t>JT5009624322304</t>
  </si>
  <si>
    <t>辽源龙山网点</t>
  </si>
  <si>
    <t>于冬元</t>
  </si>
  <si>
    <t>2020-11-01 09:25:44</t>
  </si>
  <si>
    <t xml:space="preserve"> 谢冰</t>
  </si>
  <si>
    <t>17855733023</t>
  </si>
  <si>
    <t xml:space="preserve"> 谢冰先生</t>
  </si>
  <si>
    <t>2020-11-01 13:23:32</t>
  </si>
  <si>
    <t>2020110100014188</t>
  </si>
  <si>
    <t>JT5009695744024</t>
  </si>
  <si>
    <t>抚州乐安网点</t>
  </si>
  <si>
    <t>彭霞云</t>
  </si>
  <si>
    <t>2020-11-01 09:26:18</t>
  </si>
  <si>
    <t>伊露</t>
  </si>
  <si>
    <t>15715973993</t>
  </si>
  <si>
    <t>新潭镇经济开发区黄山高铁北站长林村村委会岱霖山庄</t>
  </si>
  <si>
    <t xml:space="preserve">此单责任网点在规定时间内未关闭，已通知网点线下跟进，网点电话15385448520后续产生考核由网点自行承担”
</t>
  </si>
  <si>
    <t>伊露先生</t>
  </si>
  <si>
    <t>2020-11-02 09:13:00</t>
  </si>
  <si>
    <t>2020110100014616</t>
  </si>
  <si>
    <t>JT5009535224694</t>
  </si>
  <si>
    <t>义乌廿三里网点</t>
  </si>
  <si>
    <t>虞浩杰</t>
  </si>
  <si>
    <t>2020-11-01 09:28:23</t>
  </si>
  <si>
    <t>耶斯莫拉</t>
  </si>
  <si>
    <t>15805607412</t>
  </si>
  <si>
    <t>众兴乡众兴中学</t>
  </si>
  <si>
    <t>耶斯莫拉先生</t>
  </si>
  <si>
    <t>2020-11-02 09:13:23</t>
  </si>
  <si>
    <t>2020110100015010</t>
  </si>
  <si>
    <t>JT5009553097493</t>
  </si>
  <si>
    <t>总部热线客服A50</t>
  </si>
  <si>
    <t>2020-11-01 09:30:16</t>
  </si>
  <si>
    <t>钱</t>
  </si>
  <si>
    <t>17755096725</t>
  </si>
  <si>
    <t>安徽省合肥市肥东县双桥社区合肥理工学校</t>
  </si>
  <si>
    <t xml:space="preserve">多次分时段联系客户钱先生号码17755096725均无人接听，已短信告知客户此件状态，有问题可随时联系我司，我司电话95040669228
</t>
  </si>
  <si>
    <t>钱先生</t>
  </si>
  <si>
    <t>2020-11-02 09:23:26</t>
  </si>
  <si>
    <t>2020110100015180</t>
  </si>
  <si>
    <t>JT5009839484228</t>
  </si>
  <si>
    <t>杭州长河网点</t>
  </si>
  <si>
    <t>陈丽丽</t>
  </si>
  <si>
    <t>2020-11-01 09:31:03</t>
  </si>
  <si>
    <t>祁风雪</t>
  </si>
  <si>
    <t>13965101722</t>
  </si>
  <si>
    <t>杨公路与长寿路交口长丰农商银行</t>
  </si>
  <si>
    <t>10时46分回电先生13965101722，客户确定货已收到，客户对处理结果满意无异议，我司电话17354093637</t>
  </si>
  <si>
    <t>祁风雪先生</t>
  </si>
  <si>
    <t>2020-11-01 10:44:00</t>
  </si>
  <si>
    <t>2020110100015923</t>
  </si>
  <si>
    <t>JT5009694789597</t>
  </si>
  <si>
    <t>周明月</t>
  </si>
  <si>
    <t>2020-11-01 09:34:31</t>
  </si>
  <si>
    <t>吴其婷</t>
  </si>
  <si>
    <t>15256464278</t>
  </si>
  <si>
    <t>安徽省合肥市肥西县桃花镇翡翠路900号安徽财贸职业学院</t>
  </si>
  <si>
    <t>吴其婷先生</t>
  </si>
  <si>
    <t>2020-11-01 13:55:11</t>
  </si>
  <si>
    <t>2020110100016228</t>
  </si>
  <si>
    <t>JT0000753218626</t>
  </si>
  <si>
    <t>张金翠</t>
  </si>
  <si>
    <t>2020-11-01 09:35:51</t>
  </si>
  <si>
    <t>水湖镇长寿路163号小谢饭店</t>
  </si>
  <si>
    <t>10时55分回电*先生13856099094，我司原单退回。客户对处理结果满意无异议，我司电话17354093637</t>
  </si>
  <si>
    <t>2020-11-01 10:53:17</t>
  </si>
  <si>
    <t>2020110100016568</t>
  </si>
  <si>
    <t>JT5009792914579</t>
  </si>
  <si>
    <t>庄璇</t>
  </si>
  <si>
    <t>2020-11-01 09:37:18</t>
  </si>
  <si>
    <t xml:space="preserve"> 程</t>
  </si>
  <si>
    <t>18661738314</t>
  </si>
  <si>
    <t>翡翠路翡翠花园36栋503</t>
  </si>
  <si>
    <t xml:space="preserve"> 程女士</t>
  </si>
  <si>
    <t>2020-11-01 13:55:20</t>
  </si>
  <si>
    <t>2020110100016717</t>
  </si>
  <si>
    <t>JT5009002047454</t>
  </si>
  <si>
    <t>深圳福田华强北网点</t>
  </si>
  <si>
    <t>胡婷婷-肖紫艳</t>
  </si>
  <si>
    <t>2020-11-01 09:37:57</t>
  </si>
  <si>
    <t>锦绣大道与翡翠路交口锦绣大地城1号1107室</t>
  </si>
  <si>
    <t>2020-11-01 13:55:28</t>
  </si>
  <si>
    <t>2020110100016924</t>
  </si>
  <si>
    <t>JT5008972407159</t>
  </si>
  <si>
    <t>总部热线客服C01</t>
  </si>
  <si>
    <t>2020-11-01 09:38:47</t>
  </si>
  <si>
    <t>刘</t>
  </si>
  <si>
    <t>18909697552</t>
  </si>
  <si>
    <t>合作化南路194号，（运升楼后面）省一建宿舍二栋四单元108室</t>
  </si>
  <si>
    <t xml:space="preserve">多次分时段联系客户刘先生号码18909697552均无人接听，已短信告知客户此件状态，有问题可随时联系我司，我司电话18256910324
</t>
  </si>
  <si>
    <t>刘先生</t>
  </si>
  <si>
    <t>2020-11-02 09:36:18</t>
  </si>
  <si>
    <t>2020110100017378</t>
  </si>
  <si>
    <t>JT5009690853240</t>
  </si>
  <si>
    <t>总部热线客服A87</t>
  </si>
  <si>
    <t>2020-11-01 09:40:38</t>
  </si>
  <si>
    <t>13190536505</t>
  </si>
  <si>
    <t>安徽合肥经开区翡翠花园4期4栋1102</t>
  </si>
  <si>
    <t xml:space="preserve">多次分时段联系客户张女士号码13190536505均无人接听，已短信告知客户此件状态，有问题可随时联系我司，我司电话19810691031
</t>
  </si>
  <si>
    <t>2020-11-02 09:28:48</t>
  </si>
  <si>
    <t>2020110100017824</t>
  </si>
  <si>
    <t>JT5010064974943</t>
  </si>
  <si>
    <t>杭州大关网点</t>
  </si>
  <si>
    <t>曹亚琪大关</t>
  </si>
  <si>
    <t>2020-11-01 09:42:34</t>
  </si>
  <si>
    <t>阿梅</t>
  </si>
  <si>
    <t>15956169155</t>
  </si>
  <si>
    <t>宝塔东路妈妈驿站</t>
  </si>
  <si>
    <t>阿梅先生</t>
  </si>
  <si>
    <t>2020-11-02 09:27:43</t>
  </si>
  <si>
    <t>2020110100018213</t>
  </si>
  <si>
    <t>JT5009714556182</t>
  </si>
  <si>
    <t>宁波慈溪龙山网点</t>
  </si>
  <si>
    <t>张昆</t>
  </si>
  <si>
    <t>2020-11-01 09:44:13</t>
  </si>
  <si>
    <t>蔡总</t>
  </si>
  <si>
    <t>15000000000</t>
  </si>
  <si>
    <t>安徽省合肥市经开区莲花路与芙蓉路交口华地润园小区27栋901</t>
  </si>
  <si>
    <t>蔡总先生</t>
  </si>
  <si>
    <t>2020-11-02 09:30:00</t>
  </si>
  <si>
    <t>2020110100018361</t>
  </si>
  <si>
    <t>JT5009999534609</t>
  </si>
  <si>
    <t>金华永康网点</t>
  </si>
  <si>
    <t>刘鑫</t>
  </si>
  <si>
    <t>2020-11-01 09:44:50</t>
  </si>
  <si>
    <t>余慧</t>
  </si>
  <si>
    <t>18860432398</t>
  </si>
  <si>
    <t>安徽省六安市裕安区固镇镇快递</t>
  </si>
  <si>
    <t>刘文涵</t>
  </si>
  <si>
    <t>9:00联系18860432398，客户要求拒收退回，我司换单退回，单号预计24小时内提供，客户对处理结果满意无异议，已向客户预留我司电话：18326228591</t>
  </si>
  <si>
    <t>余慧先生</t>
  </si>
  <si>
    <t>2020-11-02 09:02:25</t>
  </si>
  <si>
    <t>2020110100018911</t>
  </si>
  <si>
    <t>JT5009412935920</t>
  </si>
  <si>
    <t>东莞常平袁山贝网点</t>
  </si>
  <si>
    <t>王锦茹</t>
  </si>
  <si>
    <t>2020-11-01 09:47:15</t>
  </si>
  <si>
    <t>方成</t>
  </si>
  <si>
    <t>18256904304</t>
  </si>
  <si>
    <t>方兴社区</t>
  </si>
  <si>
    <t>方成先生</t>
  </si>
  <si>
    <t>2020-11-02 09:31:04</t>
  </si>
  <si>
    <t>2020110100019083</t>
  </si>
  <si>
    <t>JT5008769636792</t>
  </si>
  <si>
    <t>总部热线客服C03</t>
  </si>
  <si>
    <t>2020-11-01 09:47:58</t>
  </si>
  <si>
    <t>戴</t>
  </si>
  <si>
    <t>13866111096</t>
  </si>
  <si>
    <t>金寨路311号9</t>
  </si>
  <si>
    <t xml:space="preserve">9:38联系客户戴女士号码13866111096告知此件目前状态已通知网点线下跟进，有问题可随时联系我哦18256910324
</t>
  </si>
  <si>
    <t>戴女士</t>
  </si>
  <si>
    <t>2020-11-02 09:40:02</t>
  </si>
  <si>
    <t>2020110100019452</t>
  </si>
  <si>
    <t>JT5008982569241</t>
  </si>
  <si>
    <t>总部热线客服A21</t>
  </si>
  <si>
    <t>2020-11-01 09:49:25</t>
  </si>
  <si>
    <t>汪</t>
  </si>
  <si>
    <t>13865990908</t>
  </si>
  <si>
    <t>安徽省合肥市蜀山区翡翠路447号翡翠花园翠湖苑</t>
  </si>
  <si>
    <t xml:space="preserve">多次分时段联系客户汪女士号码13865990908均无人接听，已短信告知客户此件状态，有问题可随时联系我司，我司电话19810691031
</t>
  </si>
  <si>
    <t>汪女士</t>
  </si>
  <si>
    <t>2020-11-02 09:45:08</t>
  </si>
  <si>
    <t>2020110100019813</t>
  </si>
  <si>
    <t>JT5009482662077</t>
  </si>
  <si>
    <t>连云港东海网点</t>
  </si>
  <si>
    <t>程银</t>
  </si>
  <si>
    <t>2020-11-01 09:50:57</t>
  </si>
  <si>
    <t>王琼</t>
  </si>
  <si>
    <t>18715072702</t>
  </si>
  <si>
    <t>长江西路与长丰路交口锦江大厦B座2209室</t>
  </si>
  <si>
    <t>王琼先生</t>
  </si>
  <si>
    <t>2020-11-02 09:46:10</t>
  </si>
  <si>
    <t>2020110100020965</t>
  </si>
  <si>
    <t>JT5009952784568</t>
  </si>
  <si>
    <t>义乌欧飞网点</t>
  </si>
  <si>
    <t>雷联友</t>
  </si>
  <si>
    <t>2020-11-01 09:56:19</t>
  </si>
  <si>
    <t>陆思颖</t>
  </si>
  <si>
    <t>18042557383</t>
  </si>
  <si>
    <t>金寨路122号电力设计院8栋103「不许放快递柜」本人签收</t>
  </si>
  <si>
    <t xml:space="preserve">此单责任网点在规定时间内未关闭，已通知网点线下跟进，网点电话18256910324后续产生考核由网点自行承担”
</t>
  </si>
  <si>
    <t>陆思颖先生</t>
  </si>
  <si>
    <t>2020-11-02 09:47:40</t>
  </si>
  <si>
    <t>2020110100020966</t>
  </si>
  <si>
    <t>JT5009926682818</t>
  </si>
  <si>
    <t>杭州良渚网点</t>
  </si>
  <si>
    <t>葛文星</t>
  </si>
  <si>
    <t>张梦雨</t>
  </si>
  <si>
    <t>17755465822</t>
  </si>
  <si>
    <t>安徽省合肥市安徽大学龙河校区研究生宿舍305栋102寝室</t>
  </si>
  <si>
    <t xml:space="preserve">此单责任网点在规定时间内未关闭，已通知网点线下跟进，网点电话*****，后续产生考核由网点自行承担”
</t>
  </si>
  <si>
    <t>张梦雨先生</t>
  </si>
  <si>
    <t>2020-11-02 09:48:24</t>
  </si>
  <si>
    <t>2020110100020971</t>
  </si>
  <si>
    <t>JT5008951178546</t>
  </si>
  <si>
    <t>义乌城西网点</t>
  </si>
  <si>
    <t>王营</t>
  </si>
  <si>
    <t>2020-11-01 09:56:20</t>
  </si>
  <si>
    <t>潘明虹</t>
  </si>
  <si>
    <t>18256905517</t>
  </si>
  <si>
    <t>金寨南路照山新村佳乐家超市</t>
  </si>
  <si>
    <t>潘明虹先生</t>
  </si>
  <si>
    <t>2020-11-01 13:55:39</t>
  </si>
  <si>
    <t>2020110100021499</t>
  </si>
  <si>
    <t>JT5009234851519</t>
  </si>
  <si>
    <t>深圳龙华观澜网点</t>
  </si>
  <si>
    <t>黄裕发</t>
  </si>
  <si>
    <t>2020-11-01 09:58:50</t>
  </si>
  <si>
    <t>尊牛</t>
  </si>
  <si>
    <t>18156559188</t>
  </si>
  <si>
    <t>长丰公路分局庞孤堆养护中心</t>
  </si>
  <si>
    <t>11时47分回电*先生18156559188，已和客户确认收货信息，告知客户我司会按客户真实收货信息派送，客户对处理结果满意无异议，我司电话17354093637</t>
  </si>
  <si>
    <t>尊牛先生</t>
  </si>
  <si>
    <t>2020-11-01 11:44:06</t>
  </si>
  <si>
    <t>2020110100021509</t>
  </si>
  <si>
    <t>JT5008910306547</t>
  </si>
  <si>
    <t>义乌福田网点</t>
  </si>
  <si>
    <t>吴曼</t>
  </si>
  <si>
    <t>2020-11-01 09:58:55</t>
  </si>
  <si>
    <t>倪林</t>
  </si>
  <si>
    <t>15375215650</t>
  </si>
  <si>
    <t>瑞格时代广场芙蓉路与翡翠路交口B-瑞雅格烟酒商贸</t>
  </si>
  <si>
    <t>倪林先生</t>
  </si>
  <si>
    <t>2020-11-01 13:29:51</t>
  </si>
  <si>
    <t>2020110100021856</t>
  </si>
  <si>
    <t>JT5007311450863</t>
  </si>
  <si>
    <t>2020-11-01 10:00:29</t>
  </si>
  <si>
    <t>: 宋新桂</t>
  </si>
  <si>
    <t>15156012437</t>
  </si>
  <si>
    <t>安徽省合肥市包河区大圩黄港</t>
  </si>
  <si>
    <t xml:space="preserve">此单责任网点在规定时间内未关闭，已通知网点线下跟进，网点电话1981069131，后续产生考核由网点自行承担”
</t>
  </si>
  <si>
    <t>: 宋新桂先生</t>
  </si>
  <si>
    <t>2020-11-02 09:54:20</t>
  </si>
  <si>
    <t>2020110100021932</t>
  </si>
  <si>
    <t>JT5009907446555</t>
  </si>
  <si>
    <t>更改派送地址</t>
  </si>
  <si>
    <t>总部热线客服C34</t>
  </si>
  <si>
    <t>2020-11-01 10:00:51</t>
  </si>
  <si>
    <t>沈</t>
  </si>
  <si>
    <t>13207521544</t>
  </si>
  <si>
    <t>北闸口建新公寓24号楼3门501</t>
  </si>
  <si>
    <t xml:space="preserve">多次分时段联系客户沈女士号码13207521544均无人接听，已短信告知客户此件状态，有问题可随时联系我司，我司电话15385448520
</t>
  </si>
  <si>
    <t>沈女士</t>
  </si>
  <si>
    <t>2020-11-02 09:55:18</t>
  </si>
  <si>
    <t>2020110100022206</t>
  </si>
  <si>
    <t>JT5009893792286</t>
  </si>
  <si>
    <t>运城盐湖美加顺网点</t>
  </si>
  <si>
    <t>杨苗苗</t>
  </si>
  <si>
    <t>2020-11-01 10:02:02</t>
  </si>
  <si>
    <t>徐翠梅</t>
  </si>
  <si>
    <t>13285684017</t>
  </si>
  <si>
    <t>富园社区码头巷公共厕所旁边。</t>
  </si>
  <si>
    <t>徐翠梅先生</t>
  </si>
  <si>
    <t>2020-11-02 09:55:40</t>
  </si>
  <si>
    <t>2020110100022380</t>
  </si>
  <si>
    <t>JT5009812631400</t>
  </si>
  <si>
    <t>总部热线客服C38</t>
  </si>
  <si>
    <t>2020-11-01 10:02:51</t>
  </si>
  <si>
    <t>费</t>
  </si>
  <si>
    <t>13966783554</t>
  </si>
  <si>
    <t>撮镇路牡丹宴对面小路里200米蘑菇亭</t>
  </si>
  <si>
    <t xml:space="preserve">多次分时段联系客户费女士号码13966783554均无人接听，已短信告知客户此件状态，有问题可随时联系我司，我司电话95040669228
</t>
  </si>
  <si>
    <t>费女士</t>
  </si>
  <si>
    <t>2020-11-02 09:57:36</t>
  </si>
  <si>
    <t>2020110100022621</t>
  </si>
  <si>
    <t>JT5009038182154</t>
  </si>
  <si>
    <t>总部热线客服A35</t>
  </si>
  <si>
    <t>2020-11-01 10:03:56</t>
  </si>
  <si>
    <t>吴嘉杰</t>
  </si>
  <si>
    <t>13195516739</t>
  </si>
  <si>
    <t>桃花工业园管委会翡翠花园文昌苑二期H3幢1203</t>
  </si>
  <si>
    <t xml:space="preserve">多次分时段联系客户吴嘉杰女士号码13195516739均无人接听，已短信告知客户此件状态，有问题可随时联系我司，我司电话19810691031
</t>
  </si>
  <si>
    <t>吴嘉杰女士</t>
  </si>
  <si>
    <t>2020-11-02 09:50:33</t>
  </si>
  <si>
    <t>2020110100022776</t>
  </si>
  <si>
    <t>JT5009740113079</t>
  </si>
  <si>
    <t>上海朱家角网点</t>
  </si>
  <si>
    <t>徐敏松</t>
  </si>
  <si>
    <t>2020-11-01 10:04:41</t>
  </si>
  <si>
    <t>张大壮</t>
  </si>
  <si>
    <t>15105518718</t>
  </si>
  <si>
    <t>经开区翡翠路与紫云路交叉口南侧世茂翡翠首府7栋</t>
  </si>
  <si>
    <t>张大壮先生</t>
  </si>
  <si>
    <t>2020-11-01 13:55:47</t>
  </si>
  <si>
    <t>2020110100022941</t>
  </si>
  <si>
    <t>JT5009470301935</t>
  </si>
  <si>
    <t>海门叠石桥网点</t>
  </si>
  <si>
    <t>吴胜娣</t>
  </si>
  <si>
    <t>2020-11-01 10:05:30</t>
  </si>
  <si>
    <t>纵名杨</t>
  </si>
  <si>
    <t>19956126459</t>
  </si>
  <si>
    <t>特凿公司六排楼</t>
  </si>
  <si>
    <t xml:space="preserve">此单责任网点在规定时间内未关闭，已通知网点线下跟进，网点电话18756179965后续产生考核由网点自行承担”
</t>
  </si>
  <si>
    <t>纵名杨先生</t>
  </si>
  <si>
    <t>2020-11-02 09:51:46</t>
  </si>
  <si>
    <t>2020110100023232</t>
  </si>
  <si>
    <t>JT5009880215236</t>
  </si>
  <si>
    <t>南阳宛城一网点</t>
  </si>
  <si>
    <t>袁阳</t>
  </si>
  <si>
    <t>2020-11-01 10:06:43</t>
  </si>
  <si>
    <t>王英</t>
  </si>
  <si>
    <t>13855194916</t>
  </si>
  <si>
    <t>黄山路社区合肥学院8号楼503(肥西路与槽郢路交口)</t>
  </si>
  <si>
    <t>王英先生</t>
  </si>
  <si>
    <t>2020-11-02 09:58:39</t>
  </si>
  <si>
    <t>2020110100023251</t>
  </si>
  <si>
    <t>JT5006289518935</t>
  </si>
  <si>
    <t>杨素涵</t>
  </si>
  <si>
    <t>2020-11-01 10:06:47</t>
  </si>
  <si>
    <t>芙蓉社区北园37栋109室</t>
  </si>
  <si>
    <t>2020-11-01 13:55:56</t>
  </si>
  <si>
    <t>2020110100023722</t>
  </si>
  <si>
    <t>JT5009676427091</t>
  </si>
  <si>
    <t>厦门同安网点</t>
  </si>
  <si>
    <t>陈亚红</t>
  </si>
  <si>
    <t>2020-11-01 10:08:53</t>
  </si>
  <si>
    <t>陈羽</t>
  </si>
  <si>
    <t>18949806354</t>
  </si>
  <si>
    <t>肥东县第二中学北门门口秋可奶茶店</t>
  </si>
  <si>
    <t>陈羽先生</t>
  </si>
  <si>
    <t>2020-11-02 09:52:49</t>
  </si>
  <si>
    <t>2020110100024340</t>
  </si>
  <si>
    <t>JT5009741815545</t>
  </si>
  <si>
    <t>葫芦岛绥中东戴河网点</t>
  </si>
  <si>
    <t>唐依娜</t>
  </si>
  <si>
    <t>2020-11-01 10:11:49</t>
  </si>
  <si>
    <t>王影影</t>
  </si>
  <si>
    <t>17355560923</t>
  </si>
  <si>
    <t>铜闸镇，新火车站</t>
  </si>
  <si>
    <t>李红兵</t>
  </si>
  <si>
    <t xml:space="preserve">08.44回电告知客户已收到，致歉暂无异议，有异议联系我司13654255113j
</t>
  </si>
  <si>
    <t>王影影女士</t>
  </si>
  <si>
    <t>2020-11-02 08:45:05</t>
  </si>
  <si>
    <t>2020110100024691</t>
  </si>
  <si>
    <t>JT5009780107417</t>
  </si>
  <si>
    <t>义乌后宅网点</t>
  </si>
  <si>
    <t>黄鑫</t>
  </si>
  <si>
    <t>2020-11-01 10:13:22</t>
  </si>
  <si>
    <t>合肥市北城世纪城二期裕徽苑</t>
  </si>
  <si>
    <t xml:space="preserve">此单责任网点在规定时间内未关闭，已通知网点线下跟进，网点电话13385698464，后续产生考核由网点自行承担”
</t>
  </si>
  <si>
    <t>2020-11-02 09:59:49</t>
  </si>
  <si>
    <t>2020110100024824</t>
  </si>
  <si>
    <t>JT5008961505111</t>
  </si>
  <si>
    <t>上海洞泾网点</t>
  </si>
  <si>
    <t>刘苗</t>
  </si>
  <si>
    <t>2020-11-01 10:14:02</t>
  </si>
  <si>
    <t>储雅丽</t>
  </si>
  <si>
    <t>18098785842</t>
  </si>
  <si>
    <t>姚李镇供销商园爱居美家对面。</t>
  </si>
  <si>
    <t>朱龙</t>
  </si>
  <si>
    <t>18:27分回电18098785842，客户电话无人接听，已通知代理点取回退回，预留我司电话13865705948</t>
  </si>
  <si>
    <t>储雅丽先生</t>
  </si>
  <si>
    <t>2020-11-01 18:28:58</t>
  </si>
  <si>
    <t>2020110100025104</t>
  </si>
  <si>
    <t>JT5009590787796</t>
  </si>
  <si>
    <t>汕头谷饶网点</t>
  </si>
  <si>
    <t>林静勇</t>
  </si>
  <si>
    <t>2020-11-01 10:15:16</t>
  </si>
  <si>
    <t>李鹏程</t>
  </si>
  <si>
    <t>18656540368</t>
  </si>
  <si>
    <t>合肥市长丰县淮南北路与谷河路交叉口西南100米，北城银河苑小区，9栋402室</t>
  </si>
  <si>
    <t>我司13:07回电客户18656540368，已告知客户此件在菜鸟驿站，让客户凭快递单号就能取件，无异议，我司完结处理，我司网点电话：13385698464</t>
  </si>
  <si>
    <t>李鹏程先生</t>
  </si>
  <si>
    <t>2020-11-01 13:09:04</t>
  </si>
  <si>
    <t>2020110100025273</t>
  </si>
  <si>
    <t>JT5008903017631</t>
  </si>
  <si>
    <t>台州天台始丰网点</t>
  </si>
  <si>
    <t>方飘</t>
  </si>
  <si>
    <t>2020-11-01 10:15:58</t>
  </si>
  <si>
    <t>张飞</t>
  </si>
  <si>
    <t>15357936051</t>
  </si>
  <si>
    <t>众兴乡范岗村新华组</t>
  </si>
  <si>
    <t>张飞先生</t>
  </si>
  <si>
    <t>2020-11-02 10:06:05</t>
  </si>
  <si>
    <t>2020110100025343</t>
  </si>
  <si>
    <t>JT5009456754776</t>
  </si>
  <si>
    <t>2020-11-01 10:16:18</t>
  </si>
  <si>
    <t xml:space="preserve"> 顾</t>
  </si>
  <si>
    <t>13335511714</t>
  </si>
  <si>
    <t>安徽省合肥市蜀山区五里墩街道合作化南路118号喜客多</t>
  </si>
  <si>
    <t xml:space="preserve">10:06联系客户顾女士号码13335511714告知此件目前状态已通知网点线下跟进，有问题可随时联系我哦18256910324
</t>
  </si>
  <si>
    <t xml:space="preserve"> 顾女士</t>
  </si>
  <si>
    <t>2020-11-02 10:08:17</t>
  </si>
  <si>
    <t>2020110100025986</t>
  </si>
  <si>
    <t>JT5008810132824</t>
  </si>
  <si>
    <t>2020-11-01 10:19:05</t>
  </si>
  <si>
    <t>陶惜惜</t>
  </si>
  <si>
    <t>18755180805</t>
  </si>
  <si>
    <t>安徽省合肥市经开区翡翠花园小区26栋</t>
  </si>
  <si>
    <t>陶惜惜先生</t>
  </si>
  <si>
    <t>2020-11-01 13:30:35</t>
  </si>
  <si>
    <t>2020110100026017</t>
  </si>
  <si>
    <t>JT5010054053610</t>
  </si>
  <si>
    <t>地址与路由不符</t>
  </si>
  <si>
    <t>总部在线客服B119</t>
  </si>
  <si>
    <t>2020-11-01 10:19:13</t>
  </si>
  <si>
    <t>欧长生</t>
  </si>
  <si>
    <t>13339755183</t>
  </si>
  <si>
    <t>屈家岭管理区回龙寺二巷</t>
  </si>
  <si>
    <t xml:space="preserve">多次分时段联系客户欧长生先生号码13339755183均无人接听，已短信告知客户此件状态，有问题可随时联系我司，我司电话05662020368
</t>
  </si>
  <si>
    <t>欧长生先生</t>
  </si>
  <si>
    <t>2020-11-02 10:15:21</t>
  </si>
  <si>
    <t>2020110100026187</t>
  </si>
  <si>
    <t>JT5009684199409</t>
  </si>
  <si>
    <t>金丽娟</t>
  </si>
  <si>
    <t>2020-11-01 10:19:55</t>
  </si>
  <si>
    <t>夏爽</t>
  </si>
  <si>
    <t>15212878120</t>
  </si>
  <si>
    <t>姚李镇府前街尚品男装</t>
  </si>
  <si>
    <t xml:space="preserve">此单责任网点在规定时间内未关闭，已通知网点线下跟进，网点电话13865703048，后续产生考核由网点自行承担”
</t>
  </si>
  <si>
    <t>夏爽先生</t>
  </si>
  <si>
    <t>2020-11-02 10:09:07</t>
  </si>
  <si>
    <t>2020110100026276</t>
  </si>
  <si>
    <t>JT5009484218068</t>
  </si>
  <si>
    <t>苏州昆山网点</t>
  </si>
  <si>
    <t>韩志新</t>
  </si>
  <si>
    <t>2020-11-01 10:20:18</t>
  </si>
  <si>
    <t>Lee</t>
  </si>
  <si>
    <t>15855108134</t>
  </si>
  <si>
    <t>安徽省合肥市经济技术开发区翡翠花园翠湖苑</t>
  </si>
  <si>
    <t>Lee先生</t>
  </si>
  <si>
    <t>2020-11-01 13:30:44</t>
  </si>
  <si>
    <t>2020110100026366</t>
  </si>
  <si>
    <t>JT5009814877991</t>
  </si>
  <si>
    <t>总部在线客服B74</t>
  </si>
  <si>
    <t>2020-11-01 10:20:45</t>
  </si>
  <si>
    <t>丁</t>
  </si>
  <si>
    <t>15755105666</t>
  </si>
  <si>
    <t>安徽艺术职业学院丹霞校区【不要放代收点学校封校拿不到请直接送到学校】</t>
  </si>
  <si>
    <t xml:space="preserve">10:10联系客户丁先生号码15755105666告知此件目前状态已通知网点线下跟进，有问题可随时联系我哦19810691031
</t>
  </si>
  <si>
    <t>丁先生</t>
  </si>
  <si>
    <t>2020-11-02 10:11:29</t>
  </si>
  <si>
    <t>2020110100026420</t>
  </si>
  <si>
    <t>JT5009562862376</t>
  </si>
  <si>
    <t>王阿叶</t>
  </si>
  <si>
    <t>2020-11-01 10:21:02</t>
  </si>
  <si>
    <t xml:space="preserve"> 许振</t>
  </si>
  <si>
    <t>13176110014</t>
  </si>
  <si>
    <t>经开区美的冰箱工业园西门</t>
  </si>
  <si>
    <t xml:space="preserve"> 许振先生</t>
  </si>
  <si>
    <t>2020-11-02 10:12:21</t>
  </si>
  <si>
    <t>2020110100026842</t>
  </si>
  <si>
    <t>JT5008929913140</t>
  </si>
  <si>
    <t>王昌吉</t>
  </si>
  <si>
    <t>2020-11-01 10:23:00</t>
  </si>
  <si>
    <t>冯心燕</t>
  </si>
  <si>
    <t>17318589132</t>
  </si>
  <si>
    <t>黄山路和谐花园9栋</t>
  </si>
  <si>
    <t>冯心燕先生</t>
  </si>
  <si>
    <t>2020-11-02 10:13:06</t>
  </si>
  <si>
    <t>2020110100027673</t>
  </si>
  <si>
    <t>JT5008632063412</t>
  </si>
  <si>
    <t>普宁占陇网点</t>
  </si>
  <si>
    <t>温雪霞</t>
  </si>
  <si>
    <t>2020-11-01 10:26:54</t>
  </si>
  <si>
    <t>徐晓四</t>
  </si>
  <si>
    <t>13625646721</t>
  </si>
  <si>
    <t>观澜华庭1405</t>
  </si>
  <si>
    <t xml:space="preserve">此单责任网点在规定时间内未关闭，已通知网点线下跟进，网点电话19810691031，后续产生考核由网点自行承担”
</t>
  </si>
  <si>
    <t>徐晓四先生</t>
  </si>
  <si>
    <t>2020-11-02 10:04:27</t>
  </si>
  <si>
    <t>2020110100027780</t>
  </si>
  <si>
    <t>JT5009193930270</t>
  </si>
  <si>
    <t>东莞东城温塘网点</t>
  </si>
  <si>
    <t>孟丽</t>
  </si>
  <si>
    <t>2020-11-01 10:27:25</t>
  </si>
  <si>
    <t>满婷婷</t>
  </si>
  <si>
    <t>15395159451</t>
  </si>
  <si>
    <t>翡翠路与环翠路交叉口翡翠花园翠湖苑14栋</t>
  </si>
  <si>
    <t>满婷婷女士</t>
  </si>
  <si>
    <t>2020-11-01 13:31:01</t>
  </si>
  <si>
    <t>2020110100028015</t>
  </si>
  <si>
    <t>JT5009468942077</t>
  </si>
  <si>
    <t>义乌上溪网点</t>
  </si>
  <si>
    <t>曹琦</t>
  </si>
  <si>
    <t>2020-11-01 10:28:30</t>
  </si>
  <si>
    <t>18756912037</t>
  </si>
  <si>
    <t>下塘工业园区鸿路钢构2期门卫室</t>
  </si>
  <si>
    <t xml:space="preserve">此单责任网点在规定时间内未关闭，已通知网点线下跟进，网点电话13385698464后续产生考核由网点自行承担”
</t>
  </si>
  <si>
    <t>18756912037先生</t>
  </si>
  <si>
    <t>2020-11-02 10:03:40</t>
  </si>
  <si>
    <t>2020110100028584</t>
  </si>
  <si>
    <t>JT5008540993805</t>
  </si>
  <si>
    <t>泉州晋江安海网点</t>
  </si>
  <si>
    <t>苏淑青</t>
  </si>
  <si>
    <t>2020-11-01 10:31:11</t>
  </si>
  <si>
    <t>15827375022</t>
  </si>
  <si>
    <t>佳境枫情苑10栋203</t>
  </si>
  <si>
    <t>15827375022先生</t>
  </si>
  <si>
    <t>2020-11-01 13:56:05</t>
  </si>
  <si>
    <t>2020110100029460</t>
  </si>
  <si>
    <t>JT5008307737462</t>
  </si>
  <si>
    <t>嘉峪关步行街网点</t>
  </si>
  <si>
    <t>张永芳</t>
  </si>
  <si>
    <t>2020-11-01 10:35:12</t>
  </si>
  <si>
    <t>罗威</t>
  </si>
  <si>
    <t>15193793772</t>
  </si>
  <si>
    <t>高新区柏堰科技园石莲南路108号（创新大道与铭传路交口向西500米）</t>
  </si>
  <si>
    <t>王训</t>
  </si>
  <si>
    <t>我网点已撤网。此单 属于肥西中转配送</t>
  </si>
  <si>
    <t>罗威先生</t>
  </si>
  <si>
    <t>2020-11-01 15:57:01</t>
  </si>
  <si>
    <t>连云港赣榆网点</t>
  </si>
  <si>
    <t>2020110100029475</t>
  </si>
  <si>
    <t>JT5009046828744</t>
  </si>
  <si>
    <t>宿迁沭阳新河网点</t>
  </si>
  <si>
    <t>胡清</t>
  </si>
  <si>
    <t>2020-11-01 10:35:15</t>
  </si>
  <si>
    <t>15055078057</t>
  </si>
  <si>
    <t>经开区文化小区4栋</t>
  </si>
  <si>
    <t>王壮</t>
  </si>
  <si>
    <t>18;13回电李曼玉 15055078057，客户确定货已收到，客户对处理结果满意无异议，我司电话18256788022</t>
  </si>
  <si>
    <t>15055078057女士</t>
  </si>
  <si>
    <t>2020-11-01 18:15:11</t>
  </si>
  <si>
    <t>2020110100029959</t>
  </si>
  <si>
    <t>JT5009828992235</t>
  </si>
  <si>
    <t>总部热线客服A14</t>
  </si>
  <si>
    <t>2020-11-01 10:37:35</t>
  </si>
  <si>
    <t>师</t>
  </si>
  <si>
    <t>13856771943</t>
  </si>
  <si>
    <t>安徽省合肥市蜀山区安徽中医药大学梅山路校区学生宿舍</t>
  </si>
  <si>
    <t xml:space="preserve">多次分时段联系客户师女士号码13856771943均无人接听，已短信告知客户此件状态，有问题可随时联系我司，我司电话18256910324
</t>
  </si>
  <si>
    <t>师女士</t>
  </si>
  <si>
    <t>2020-11-02 10:31:13</t>
  </si>
  <si>
    <t>2020110100030164</t>
  </si>
  <si>
    <t>JT5009534402977</t>
  </si>
  <si>
    <t>重庆永川网点</t>
  </si>
  <si>
    <t>马利</t>
  </si>
  <si>
    <t>2020-11-01 10:38:26</t>
  </si>
  <si>
    <t>任远环</t>
  </si>
  <si>
    <t>19856509042</t>
  </si>
  <si>
    <t>肥东新城开发区新安江路与桂王路交叉口彩虹绣品</t>
  </si>
  <si>
    <t>任远环先生</t>
  </si>
  <si>
    <t>2020-11-02 10:31:39</t>
  </si>
  <si>
    <t>2020110100030234</t>
  </si>
  <si>
    <t>JT5009447119633</t>
  </si>
  <si>
    <t>杭州丁兰网点</t>
  </si>
  <si>
    <t>李金英06</t>
  </si>
  <si>
    <t>2020-11-01 10:38:46</t>
  </si>
  <si>
    <t>任文文</t>
  </si>
  <si>
    <t>18130641622</t>
  </si>
  <si>
    <t>桃花镇翡翠路900号</t>
  </si>
  <si>
    <t>任文文先生</t>
  </si>
  <si>
    <t>2020-11-01 13:31:10</t>
  </si>
  <si>
    <t>2020110100030440</t>
  </si>
  <si>
    <t>JT5008946716537</t>
  </si>
  <si>
    <t>上海海湾网点</t>
  </si>
  <si>
    <t>张冲</t>
  </si>
  <si>
    <t>2020-11-01 10:39:50</t>
  </si>
  <si>
    <t>刘亚楠</t>
  </si>
  <si>
    <t>18756554867</t>
  </si>
  <si>
    <t>包工大道紫玉华府</t>
  </si>
  <si>
    <t xml:space="preserve">此单责任网点在规定时间内未关闭，已通知网点线下跟进，网点电话95040669228后续产生考核由网点自行承担”
</t>
  </si>
  <si>
    <t>刘亚楠先生</t>
  </si>
  <si>
    <t>2020-11-02 10:27:01</t>
  </si>
  <si>
    <t>2020110100030684</t>
  </si>
  <si>
    <t>JT5009038396363</t>
  </si>
  <si>
    <t>总部在线客服B348</t>
  </si>
  <si>
    <t>2020-11-01 10:41:03</t>
  </si>
  <si>
    <t>王小英</t>
  </si>
  <si>
    <t>13339141161</t>
  </si>
  <si>
    <t>合肥市长江西路69号，安农大公交站台旁</t>
  </si>
  <si>
    <t xml:space="preserve">多次分时段联系客户王小英先生号码13339141161均无人接听，已短信告知客户此件状态，有问题可随时联系我司，我司电话18256910324
</t>
  </si>
  <si>
    <t>王小英先生</t>
  </si>
  <si>
    <t>2020-11-02 10:37:34</t>
  </si>
  <si>
    <t>2020110100030721</t>
  </si>
  <si>
    <t>JT5008887646164</t>
  </si>
  <si>
    <t>2020-11-01 10:41:11</t>
  </si>
  <si>
    <t>张茹彬</t>
  </si>
  <si>
    <t>17682165535</t>
  </si>
  <si>
    <t>安徽财贸职业学院翡翠路900号</t>
  </si>
  <si>
    <t>张茹彬先生</t>
  </si>
  <si>
    <t>2020-11-01 13:56:13</t>
  </si>
  <si>
    <t>2020110100031581</t>
  </si>
  <si>
    <t>JT5008084551662</t>
  </si>
  <si>
    <t>台州温岭城东网点</t>
  </si>
  <si>
    <t>任婷</t>
  </si>
  <si>
    <t>2020-11-01 10:45:18</t>
  </si>
  <si>
    <t>安徽省合肥市经济技术开发区合安路47号安徽三联学院蜀山区，南区高敏手机号15555296370</t>
  </si>
  <si>
    <t>2020-11-01 13:31:19</t>
  </si>
  <si>
    <t>2020110100031642</t>
  </si>
  <si>
    <t>JT5008791220717</t>
  </si>
  <si>
    <t>龚春妹</t>
  </si>
  <si>
    <t>2020-11-01 10:45:36</t>
  </si>
  <si>
    <t>刘从玲</t>
  </si>
  <si>
    <t>13615604383</t>
  </si>
  <si>
    <t>合肥市肥东县民族乡三中对面。</t>
  </si>
  <si>
    <t>刘从玲先生</t>
  </si>
  <si>
    <t>2020-11-02 10:28:01</t>
  </si>
  <si>
    <t>2020110100031645</t>
  </si>
  <si>
    <t>JT5009504753686</t>
  </si>
  <si>
    <t>广州花都新华网点</t>
  </si>
  <si>
    <t>李选美</t>
  </si>
  <si>
    <t>2020-11-01 10:45:37</t>
  </si>
  <si>
    <t>程建利</t>
  </si>
  <si>
    <t>18856653983</t>
  </si>
  <si>
    <t>桃花镇玉兰大道33号空间美术学校</t>
  </si>
  <si>
    <t>洪二英</t>
  </si>
  <si>
    <t>我司于18:02分致电程建利先生18856653983多次分时段联系客户电话关机，我司已短信告知收件人网点异常出现货物积压，已请求支援，加紧配送中，预计2-3天配送到位，建议客户耐心关注，有问题可随时联系我司，并向客户预留我司电话15855512370</t>
  </si>
  <si>
    <t>程建利先生</t>
  </si>
  <si>
    <t>2020-11-01 18:05:10</t>
  </si>
  <si>
    <t>2020110100031746</t>
  </si>
  <si>
    <t>JT5010001182099</t>
  </si>
  <si>
    <t>岳阳汨罗网点</t>
  </si>
  <si>
    <t>叶洋</t>
  </si>
  <si>
    <t>2020-11-01 10:46:07</t>
  </si>
  <si>
    <t>归义路后客智慧酒店</t>
  </si>
  <si>
    <t>14;16分我司联系商家，要求拦截退回，麻烦贵司直接原单退回，我司电话18256788022</t>
  </si>
  <si>
    <t>2020-11-01 14:17:52</t>
  </si>
  <si>
    <t>2020110100032021</t>
  </si>
  <si>
    <t>JT5008519140546</t>
  </si>
  <si>
    <t>孔令国</t>
  </si>
  <si>
    <t>2020-11-01 10:47:13</t>
  </si>
  <si>
    <t>王海强</t>
  </si>
  <si>
    <t>13856976441</t>
  </si>
  <si>
    <t>芙蓉路明珠湖畔小区14#304室</t>
  </si>
  <si>
    <t>王海强先生</t>
  </si>
  <si>
    <t>2020-11-01 13:31:29</t>
  </si>
  <si>
    <t>2020110100032125</t>
  </si>
  <si>
    <t>JT5007745368126</t>
  </si>
  <si>
    <t>临沂郯城网点</t>
  </si>
  <si>
    <t>解  敏</t>
  </si>
  <si>
    <t>2020-11-01 10:47:41</t>
  </si>
  <si>
    <t>高女士</t>
  </si>
  <si>
    <t>13256578773</t>
  </si>
  <si>
    <t>锦绣大道与翡翠路交叉口，锦绣大地城16栋901</t>
  </si>
  <si>
    <t>高女士先生</t>
  </si>
  <si>
    <t>2020-11-01 13:56:22</t>
  </si>
  <si>
    <t>2020110100033326</t>
  </si>
  <si>
    <t>JT5008309170145</t>
  </si>
  <si>
    <t>全雅琴</t>
  </si>
  <si>
    <t>2020-11-01 10:52:56</t>
  </si>
  <si>
    <t>其他</t>
  </si>
  <si>
    <t>安徽省合肥市经济技术开发区肥西县桃花镇染坊二期5栋一单元603</t>
  </si>
  <si>
    <t>网点先生</t>
  </si>
  <si>
    <t>2020-11-01 13:56:39</t>
  </si>
  <si>
    <t>2020110100033808</t>
  </si>
  <si>
    <t>JT5009424132813</t>
  </si>
  <si>
    <t>深圳龙华福城网点</t>
  </si>
  <si>
    <t>陈泽燕</t>
  </si>
  <si>
    <t>2020-11-01 10:55:10</t>
  </si>
  <si>
    <t>品盛</t>
  </si>
  <si>
    <t>18056447189</t>
  </si>
  <si>
    <t>姚李镇莲花中路简啦啦</t>
  </si>
  <si>
    <t>品盛先生</t>
  </si>
  <si>
    <t>2020-11-02 10:29:16</t>
  </si>
  <si>
    <t>2020110100033938</t>
  </si>
  <si>
    <t>JT5010471821799</t>
  </si>
  <si>
    <t>叶壮壮</t>
  </si>
  <si>
    <t>2020-11-01 10:55:45</t>
  </si>
  <si>
    <t>禹州中央广场39栋701</t>
  </si>
  <si>
    <t>2020-11-02 10:32:12</t>
  </si>
  <si>
    <t>2020110100034117</t>
  </si>
  <si>
    <t>JT5009872280287</t>
  </si>
  <si>
    <t>广州白云龙归网点</t>
  </si>
  <si>
    <t>温雅婷</t>
  </si>
  <si>
    <t>2020-11-01 10:56:37</t>
  </si>
  <si>
    <t>15556371789</t>
  </si>
  <si>
    <t>桃花镇九龙路115号合肥信息技术学院</t>
  </si>
  <si>
    <t>15556371789先生</t>
  </si>
  <si>
    <t>2020-11-01 13:57:26</t>
  </si>
  <si>
    <t>2020110100034319</t>
  </si>
  <si>
    <t>JT5009749118477</t>
  </si>
  <si>
    <t>普宁池尾网点</t>
  </si>
  <si>
    <t>姚耿琪</t>
  </si>
  <si>
    <t>2020-11-01 10:57:28</t>
  </si>
  <si>
    <t>李欣悦</t>
  </si>
  <si>
    <t>17333132061</t>
  </si>
  <si>
    <t>莲花社区经济开发区丹霞路8号安徽艺术职业学院校内驿站代收点</t>
  </si>
  <si>
    <t>李欣悦先生</t>
  </si>
  <si>
    <t>2020-11-01 13:57:38</t>
  </si>
  <si>
    <t>2020110100034430</t>
  </si>
  <si>
    <t>JT5008545275617</t>
  </si>
  <si>
    <t>2020-11-01 10:58:02</t>
  </si>
  <si>
    <t>汪宝杰</t>
  </si>
  <si>
    <t>15357947065</t>
  </si>
  <si>
    <t>安徽省合肥市蜀山区经济开发区芙蓉社区13栋105</t>
  </si>
  <si>
    <t>汪宝杰先生</t>
  </si>
  <si>
    <t>2020-11-01 13:31:38</t>
  </si>
  <si>
    <t>2020110100034645</t>
  </si>
  <si>
    <t>JT5008884659333</t>
  </si>
  <si>
    <t>总部热线客服C37</t>
  </si>
  <si>
    <t>2020-11-01 10:59:02</t>
  </si>
  <si>
    <t>陈</t>
  </si>
  <si>
    <t>15375446359</t>
  </si>
  <si>
    <t>收货人:陈繁星手机号码:15375446359所在地区:安徽省合肥市蜀山区详细地址:安徽大学龙河校区三里庵肥西路三号</t>
  </si>
  <si>
    <t xml:space="preserve">多次分时段联系客户陈女士号码15375446359均无人接听，已短信告知客户此件状态，有问题可随时联系我司，我司电话18256910324
</t>
  </si>
  <si>
    <t>陈女士</t>
  </si>
  <si>
    <t>2020-11-02 10:34:21</t>
  </si>
  <si>
    <t>2020110100036022</t>
  </si>
  <si>
    <t>JT5008994200381</t>
  </si>
  <si>
    <t>总部热线客服C27</t>
  </si>
  <si>
    <t>2020-11-01 11:05:38</t>
  </si>
  <si>
    <t>齐</t>
  </si>
  <si>
    <t>13339280362</t>
  </si>
  <si>
    <t>我网点已撤网。此单由肥西中转配送</t>
  </si>
  <si>
    <t>齐女士</t>
  </si>
  <si>
    <t>2020-11-01 15:59:50</t>
  </si>
  <si>
    <t>义乌佛堂网点</t>
  </si>
  <si>
    <t>2020110100036418</t>
  </si>
  <si>
    <t>JT5009005565677</t>
  </si>
  <si>
    <t>总部热线客服A108</t>
  </si>
  <si>
    <t>2020-11-01 11:07:41</t>
  </si>
  <si>
    <t>13155406898</t>
  </si>
  <si>
    <t>玉兰大道33号空间美术学院</t>
  </si>
  <si>
    <t>2020-11-01 15:59:33</t>
  </si>
  <si>
    <t>杭州兴旺网点</t>
  </si>
  <si>
    <t>2020110100037756</t>
  </si>
  <si>
    <t>JT5009838680467</t>
  </si>
  <si>
    <t>义乌欧威网点</t>
  </si>
  <si>
    <t>李坤鹏</t>
  </si>
  <si>
    <t>2020-11-01 11:14:18</t>
  </si>
  <si>
    <t>程伟</t>
  </si>
  <si>
    <t>18154114069</t>
  </si>
  <si>
    <t>新年新村西区1栋604</t>
  </si>
  <si>
    <t xml:space="preserve">此单责任网点在规定时间内未关闭，已通知网点线下跟进，网点电话16621660426，后续产生考核由网点自行承担”
</t>
  </si>
  <si>
    <t>程伟先生</t>
  </si>
  <si>
    <t>2020-11-02 10:47:05</t>
  </si>
  <si>
    <t>2020110100038050</t>
  </si>
  <si>
    <t>JT0000755479979</t>
  </si>
  <si>
    <t>深圳南山南油网点</t>
  </si>
  <si>
    <t>林伟宝</t>
  </si>
  <si>
    <t>2020-11-01 11:15:48</t>
  </si>
  <si>
    <t>18356517438</t>
  </si>
  <si>
    <t>双墩镇吴店代理点</t>
  </si>
  <si>
    <t>我司13:00回电客户18356517438，此件为乡镇件，已告知客户此件三天后带到吴店去，客户无异议，我司完结处理，我司网点电话：13385698464</t>
  </si>
  <si>
    <t>18356517438先生</t>
  </si>
  <si>
    <t>2020-11-01 13:01:51</t>
  </si>
  <si>
    <t>2020110100038481</t>
  </si>
  <si>
    <t>JT5009043678649</t>
  </si>
  <si>
    <t>驻马店驿城网点</t>
  </si>
  <si>
    <t>高一凡</t>
  </si>
  <si>
    <t>2020-11-01 11:18:02</t>
  </si>
  <si>
    <t>高</t>
  </si>
  <si>
    <t>19139633822</t>
  </si>
  <si>
    <t>梅山路69号安徽医科大学附属口腔医院许会仙230032</t>
  </si>
  <si>
    <t>2020-11-02 10:53:30</t>
  </si>
  <si>
    <t>2020110100038981</t>
  </si>
  <si>
    <t>JT5010024823891</t>
  </si>
  <si>
    <t>白秀梅</t>
  </si>
  <si>
    <t>2020-11-01 11:20:46</t>
  </si>
  <si>
    <t xml:space="preserve"> 马晓兵</t>
  </si>
  <si>
    <t>18096733833</t>
  </si>
  <si>
    <t>安徽省合肥市蜀山区详细地址:临湖社区管理管委会经济开发区锦绣大道99号合肥学院新区</t>
  </si>
  <si>
    <t xml:space="preserve"> 马晓兵先生</t>
  </si>
  <si>
    <t>2020-11-02 10:48:33</t>
  </si>
  <si>
    <t>2020110100039649</t>
  </si>
  <si>
    <t>JT5009730839838</t>
  </si>
  <si>
    <t>四川资阳网点</t>
  </si>
  <si>
    <t>代安玲</t>
  </si>
  <si>
    <t>2020-11-01 11:24:20</t>
  </si>
  <si>
    <t>13637097286</t>
  </si>
  <si>
    <t>滨湖时光小区B6</t>
  </si>
  <si>
    <t>刘先生先生</t>
  </si>
  <si>
    <t>2020-11-02 10:49:38</t>
  </si>
  <si>
    <t>2020110100040371</t>
  </si>
  <si>
    <t>JT5009168433342</t>
  </si>
  <si>
    <t>仙桃南城新区网点</t>
  </si>
  <si>
    <t>敬小军</t>
  </si>
  <si>
    <t>2020-11-01 11:28:20</t>
  </si>
  <si>
    <t>蔡</t>
  </si>
  <si>
    <t>13865738732</t>
  </si>
  <si>
    <t>安徽省六安市叶集区姚李镇光华西路太平洋服饰对面中国人寿保险公司</t>
  </si>
  <si>
    <t xml:space="preserve">此单责任网点在规定时间内未关闭，已通知网点线下跟进，网点电话13865703048,后续产生考核由网点自行承担”
</t>
  </si>
  <si>
    <t>蔡先生</t>
  </si>
  <si>
    <t>2020-11-02 10:54:10</t>
  </si>
  <si>
    <t>2020110100041466</t>
  </si>
  <si>
    <t>JT5010479806923</t>
  </si>
  <si>
    <t>汪应凤</t>
  </si>
  <si>
    <t>2020-11-01 11:34:43</t>
  </si>
  <si>
    <t>徐女士</t>
  </si>
  <si>
    <t>18905609025</t>
  </si>
  <si>
    <t>手机号码:18905609025所在地区:安徽省合肥市肥东县店埠镇详细地址:店埠镇石塘路与合蚌路交叉口向东200米红星幼儿园对面亿思购超市邮编:000000</t>
  </si>
  <si>
    <t>徐女士先生</t>
  </si>
  <si>
    <t>2020-11-02 11:12:47</t>
  </si>
  <si>
    <t>2020110100041632</t>
  </si>
  <si>
    <t>JT5009846288893</t>
  </si>
  <si>
    <t>张甲玉</t>
  </si>
  <si>
    <t>2020-11-01 11:35:48</t>
  </si>
  <si>
    <t>🍒</t>
  </si>
  <si>
    <t>18955425358</t>
  </si>
  <si>
    <t>新集镇创业路文明旅社</t>
  </si>
  <si>
    <t>盛静</t>
  </si>
  <si>
    <t>此件代理点今天已取回 我司换新单退回 新单号JT0000777051891</t>
  </si>
  <si>
    <t>🍒先生</t>
  </si>
  <si>
    <t>2020-11-01 13:29:52</t>
  </si>
  <si>
    <t>2020110100041684</t>
  </si>
  <si>
    <t>JT0000739563640</t>
  </si>
  <si>
    <t>平凉庄浪网点</t>
  </si>
  <si>
    <t>王兴丽</t>
  </si>
  <si>
    <t>2020-11-01 11:36:03</t>
  </si>
  <si>
    <t xml:space="preserve"> 张可</t>
  </si>
  <si>
    <t>18669239375</t>
  </si>
  <si>
    <t>九龙路1188号安徽影视文化创意园</t>
  </si>
  <si>
    <t xml:space="preserve"> 张可先生</t>
  </si>
  <si>
    <t>2020-11-01 13:32:08</t>
  </si>
  <si>
    <t>2020110100041740</t>
  </si>
  <si>
    <t>JT5008069692939</t>
  </si>
  <si>
    <t>泰安岱岳网点</t>
  </si>
  <si>
    <t>潘露娜</t>
  </si>
  <si>
    <t>2020-11-01 11:36:27</t>
  </si>
  <si>
    <t>王化得</t>
  </si>
  <si>
    <t>13514943757</t>
  </si>
  <si>
    <t>经济开发区港澳广场文锦新城23栋</t>
  </si>
  <si>
    <t>王化得先生</t>
  </si>
  <si>
    <t>2020-11-01 13:57:46</t>
  </si>
  <si>
    <t>2020110100041920</t>
  </si>
  <si>
    <t>JT5009025278207</t>
  </si>
  <si>
    <t>胡婷婷-吴星宇</t>
  </si>
  <si>
    <t>2020-11-01 11:37:26</t>
  </si>
  <si>
    <t>岳张集镇张集矿门口</t>
  </si>
  <si>
    <t>此件客户一直不接电话已通知代理点二次短信通知详细取件地址【张集矿南门向北550米华宇家具城旁派件员【13515546036】我司继续跟进  逾期通知取回   我司电话18655421159</t>
  </si>
  <si>
    <t>2020-11-02 08:58:27</t>
  </si>
  <si>
    <t>2020110100042034</t>
  </si>
  <si>
    <t>JT5009498545833</t>
  </si>
  <si>
    <t>宿迁沭阳梅园网点</t>
  </si>
  <si>
    <t>郇源</t>
  </si>
  <si>
    <t>2020-11-01 11:38:04</t>
  </si>
  <si>
    <t>18856057377</t>
  </si>
  <si>
    <t>新安江路与祥和路交叉口往南100米真心瓜子厂</t>
  </si>
  <si>
    <t>18856057377先生</t>
  </si>
  <si>
    <t>2020-11-02 11:13:47</t>
  </si>
  <si>
    <t>2020110100042350</t>
  </si>
  <si>
    <t>JT5008716933648</t>
  </si>
  <si>
    <t>常德武陵德山网点</t>
  </si>
  <si>
    <t>邹丽萍</t>
  </si>
  <si>
    <t>2020-11-01 11:39:48</t>
  </si>
  <si>
    <t>孔娜</t>
  </si>
  <si>
    <t>18755498341</t>
  </si>
  <si>
    <t>安徽省淮南市凤台县桂集</t>
  </si>
  <si>
    <t>陈慧慧</t>
  </si>
  <si>
    <t>我司已核实，此件17日收件人已取件，我司已补录签收，我司电话95040666876</t>
  </si>
  <si>
    <t>孔娜女士</t>
  </si>
  <si>
    <t>2020-11-01 13:27:12</t>
  </si>
  <si>
    <t>2020110100042568</t>
  </si>
  <si>
    <t>JT5009532622586</t>
  </si>
  <si>
    <t>湛江徐闻网点</t>
  </si>
  <si>
    <t>林明敏</t>
  </si>
  <si>
    <t>2020-11-01 11:41:00</t>
  </si>
  <si>
    <t>郑榕</t>
  </si>
  <si>
    <t>17333022291</t>
  </si>
  <si>
    <t>翡翠路447翡翠花园30号楼502</t>
  </si>
  <si>
    <t>郑榕先生</t>
  </si>
  <si>
    <t>2020-11-01 13:57:57</t>
  </si>
  <si>
    <t>2020110100042572</t>
  </si>
  <si>
    <t>JT5009354099894</t>
  </si>
  <si>
    <t>徐鹏</t>
  </si>
  <si>
    <t>2020-11-01 11:41:01</t>
  </si>
  <si>
    <t>王志豪</t>
  </si>
  <si>
    <t>18356846108</t>
  </si>
  <si>
    <t>上派镇联保电子科技有限公司</t>
  </si>
  <si>
    <t>此单不属于我网点配送。当天已中转</t>
  </si>
  <si>
    <t>王志豪先生</t>
  </si>
  <si>
    <t>2020-11-01 16:01:23</t>
  </si>
  <si>
    <t>2020110100042628</t>
  </si>
  <si>
    <t>JT5007310446475</t>
  </si>
  <si>
    <t>义乌九联网点</t>
  </si>
  <si>
    <t>马刚</t>
  </si>
  <si>
    <t>2020-11-01 11:41:20</t>
  </si>
  <si>
    <t>张小鱼</t>
  </si>
  <si>
    <t>13485742856</t>
  </si>
  <si>
    <t>经开区大学城翰林雅居11#505</t>
  </si>
  <si>
    <t>张小鱼先生</t>
  </si>
  <si>
    <t>2020-11-01 13:32:18</t>
  </si>
  <si>
    <t>2020110100042772</t>
  </si>
  <si>
    <t>JT5008903583706</t>
  </si>
  <si>
    <t>益阳赫山网点</t>
  </si>
  <si>
    <t>鲁梅</t>
  </si>
  <si>
    <t>2020-11-01 11:42:05</t>
  </si>
  <si>
    <t>梅</t>
  </si>
  <si>
    <t>15922446896</t>
  </si>
  <si>
    <t>芙蓉社区芙蓉社区中环云邸1幢安徽省合肥市经济开发区繁华大道与引针路交叉口中环云邸1栋402室</t>
  </si>
  <si>
    <t xml:space="preserve">此单责任网点在规定时间内未关闭，已通知网点线下跟进，网点电话95040666913，后续产生考核由网点自行承担”
</t>
  </si>
  <si>
    <t>梅先生</t>
  </si>
  <si>
    <t>2020-11-02 11:16:17</t>
  </si>
  <si>
    <t>2020110100043208</t>
  </si>
  <si>
    <t>JT5009912739430</t>
  </si>
  <si>
    <t>新余万商红网点</t>
  </si>
  <si>
    <t>胡燕</t>
  </si>
  <si>
    <t>2020-11-01 11:44:48</t>
  </si>
  <si>
    <t>你头发乱了</t>
  </si>
  <si>
    <t>18256800371</t>
  </si>
  <si>
    <t>汇林阁西区27号楼</t>
  </si>
  <si>
    <t>18时29分，回电客户18256800371，向客户解释此件已放入代收点，明日取件从新投递，客户对处理结果满意无异议，我司电话17718233663</t>
  </si>
  <si>
    <t>你头发乱了先生</t>
  </si>
  <si>
    <t>2020-11-01 22:03:50</t>
  </si>
  <si>
    <t>2020110100043300</t>
  </si>
  <si>
    <t>JT5008801029289</t>
  </si>
  <si>
    <t>延误</t>
  </si>
  <si>
    <t>总部客服组02</t>
  </si>
  <si>
    <t>总部热线客服B11</t>
  </si>
  <si>
    <t>2020-11-01 11:45:21</t>
  </si>
  <si>
    <t xml:space="preserve"> 王</t>
  </si>
  <si>
    <t>18156449004</t>
  </si>
  <si>
    <t>金寨南路与紫云路交叉口绿海商务学院正对面锦程大厦</t>
  </si>
  <si>
    <t xml:space="preserve">多次分时段联系客户王先生号码18156449004均无人接听，已短信告知客户此件状态，有问题可随时联系我司，我司电话19810691031
</t>
  </si>
  <si>
    <t xml:space="preserve"> 王先生</t>
  </si>
  <si>
    <t>2020-11-02 11:23:27</t>
  </si>
  <si>
    <t>2020110100043449</t>
  </si>
  <si>
    <t>JT0000715507656</t>
  </si>
  <si>
    <t>郑州桐柏路网点</t>
  </si>
  <si>
    <t>李迪</t>
  </si>
  <si>
    <t>2020-11-01 11:46:13</t>
  </si>
  <si>
    <t>王建新</t>
  </si>
  <si>
    <t>15544148000</t>
  </si>
  <si>
    <t>含山经济开发区望梅路金色领域小区对面叫了只炸鸡</t>
  </si>
  <si>
    <t xml:space="preserve">此单责任网点在规定时间内未关闭，已通知网点线下跟进，网点电话18502432919，后续产生考核由网点自行承担”
</t>
  </si>
  <si>
    <t>王建新先生</t>
  </si>
  <si>
    <t>2020-11-02 11:17:22</t>
  </si>
  <si>
    <t>2020110100043999</t>
  </si>
  <si>
    <t>JT5009776831809</t>
  </si>
  <si>
    <t>邱淼淼</t>
  </si>
  <si>
    <t>2020-11-01 11:49:33</t>
  </si>
  <si>
    <t>王燕</t>
  </si>
  <si>
    <t>13856908955</t>
  </si>
  <si>
    <t>店埠镇托斯卡纳商业街B19栋S102艳容伊美</t>
  </si>
  <si>
    <t>王燕先生</t>
  </si>
  <si>
    <t>2020-11-02 11:29:47</t>
  </si>
  <si>
    <t>2020110100044204</t>
  </si>
  <si>
    <t>JT5009585191945</t>
  </si>
  <si>
    <t>揭阳锡场网点</t>
  </si>
  <si>
    <t>林绵绵</t>
  </si>
  <si>
    <t>2020-11-01 11:50:41</t>
  </si>
  <si>
    <t>锡场网点</t>
  </si>
  <si>
    <t>06633678816</t>
  </si>
  <si>
    <t>合肥市蜀山区新年新村</t>
  </si>
  <si>
    <t>锡场网点先生</t>
  </si>
  <si>
    <t>2020-11-02 11:30:51</t>
  </si>
  <si>
    <t>2020110100044320</t>
  </si>
  <si>
    <t>JT5008830017934</t>
  </si>
  <si>
    <t>陈明皓</t>
  </si>
  <si>
    <t>2020-11-01 11:51:26</t>
  </si>
  <si>
    <t>孟庆贺</t>
  </si>
  <si>
    <t>17682835209</t>
  </si>
  <si>
    <t>梅山路117号，安徽省中医院</t>
  </si>
  <si>
    <t>孟庆贺先生</t>
  </si>
  <si>
    <t>2020-11-02 11:32:10</t>
  </si>
  <si>
    <t>2020110100044560</t>
  </si>
  <si>
    <t>JT5007385807109</t>
  </si>
  <si>
    <t>肖伊玲</t>
  </si>
  <si>
    <t>2020-11-01 11:52:50</t>
  </si>
  <si>
    <t>刘继姸 收件地址: 中国 安徽省 合肥市</t>
  </si>
  <si>
    <t>18756914547</t>
  </si>
  <si>
    <t>经济开发区海恒步行街福禄园60栋</t>
  </si>
  <si>
    <t xml:space="preserve">此单责任网点在规定时间内未关闭，已通知网点线下跟进，网点电话17681975716，后续产生考核由网点自行承担”
</t>
  </si>
  <si>
    <t>刘继姸 收件地址: 中国 安徽省 合肥市先生</t>
  </si>
  <si>
    <t>2020-11-02 11:34:57</t>
  </si>
  <si>
    <t>2020110100045220</t>
  </si>
  <si>
    <t>JT5009533608241</t>
  </si>
  <si>
    <t>华丽</t>
  </si>
  <si>
    <t>2020-11-01 11:57:27</t>
  </si>
  <si>
    <t>王敏</t>
  </si>
  <si>
    <t>13986784738</t>
  </si>
  <si>
    <t>北城世纪城泽徽苑19栋104室代收</t>
  </si>
  <si>
    <t>我司13:10回电客户13986784738，快递员带回来退回，我司完结处理我司网点电话：13385698464</t>
  </si>
  <si>
    <t>王敏女士</t>
  </si>
  <si>
    <t>2020-11-01 13:11:33</t>
  </si>
  <si>
    <t>2020110100045358</t>
  </si>
  <si>
    <t>JT5009990047801</t>
  </si>
  <si>
    <t>陈贺</t>
  </si>
  <si>
    <t>2020-11-01 11:58:16</t>
  </si>
  <si>
    <t>储成益</t>
  </si>
  <si>
    <t>18805519991</t>
  </si>
  <si>
    <t>科学大道107号，天贸大厦15楼</t>
  </si>
  <si>
    <t xml:space="preserve">此单责任网点在规定时间内未关闭，已通知网点线下跟进，网点电话95040668633，后续产生考核由网点自行承担”
</t>
  </si>
  <si>
    <t>储成益女士</t>
  </si>
  <si>
    <t>2020-11-02 11:34:14</t>
  </si>
  <si>
    <t>2020110100045391</t>
  </si>
  <si>
    <t>JT5009717574496</t>
  </si>
  <si>
    <t>长沙浏阳工业园网点</t>
  </si>
  <si>
    <t>周楚芳</t>
  </si>
  <si>
    <t>2020-11-01 11:58:27</t>
  </si>
  <si>
    <t>吕小允</t>
  </si>
  <si>
    <t>15056069079</t>
  </si>
  <si>
    <t>经开区翡翠路翡翠花园翠湖苑</t>
  </si>
  <si>
    <t>吕小允女士</t>
  </si>
  <si>
    <t>2020-11-01 13:58:18</t>
  </si>
  <si>
    <t>2020110100045445</t>
  </si>
  <si>
    <t>JT5008243607841</t>
  </si>
  <si>
    <t>方耿</t>
  </si>
  <si>
    <t>2020-11-01 11:58:44</t>
  </si>
  <si>
    <t>邵雨</t>
  </si>
  <si>
    <t>18315397669</t>
  </si>
  <si>
    <t>翡翠南路翡翠花园</t>
  </si>
  <si>
    <t>邵雨先生</t>
  </si>
  <si>
    <t>2020-11-01 13:58:26</t>
  </si>
  <si>
    <t>2020110100045490</t>
  </si>
  <si>
    <t>JT5008853517079</t>
  </si>
  <si>
    <t>总部热线客服A99</t>
  </si>
  <si>
    <t>2020-11-01 11:59:00</t>
  </si>
  <si>
    <t>潘</t>
  </si>
  <si>
    <t>15056058489</t>
  </si>
  <si>
    <t>金寨路与环翠路交叉口翡翠商城4栋怡莱酒店</t>
  </si>
  <si>
    <t xml:space="preserve">11:36联系客户潘女士号码15056058489告知此件目前状态已通知网点线下跟进，有问题可随时联系我哦19810691031
</t>
  </si>
  <si>
    <t>潘女士</t>
  </si>
  <si>
    <t>2020-11-02 11:37:19</t>
  </si>
  <si>
    <t>2020110100045506</t>
  </si>
  <si>
    <t>JT5009556433783</t>
  </si>
  <si>
    <t>李彩平</t>
  </si>
  <si>
    <t>2020-11-01 11:59:07</t>
  </si>
  <si>
    <t>杨维霞</t>
  </si>
  <si>
    <t>15956920249</t>
  </si>
  <si>
    <t>绩溪路与曙光路交口易购农超小王卤菜</t>
  </si>
  <si>
    <t>此单责任网点在规定时间内未关闭，已通知网点线下跟进，网点电话18256910324，后续产生考核由网点自行承担</t>
  </si>
  <si>
    <t>杨维霞先生</t>
  </si>
  <si>
    <t>2020-11-02 11:49:34</t>
  </si>
  <si>
    <t>2020110100045671</t>
  </si>
  <si>
    <t>JT5009050017491</t>
  </si>
  <si>
    <t>乐勇</t>
  </si>
  <si>
    <t>2020-11-01 12:00:08</t>
  </si>
  <si>
    <t>安徽省六安叶集区姚李镇莲花中路亮宇装饰</t>
  </si>
  <si>
    <t>此单责任网点在规定时间内未关闭，已通知网点线下跟进，网点电话13865705948，后续产生考核由网点自行承担</t>
  </si>
  <si>
    <t>2020-11-02 11:51:49</t>
  </si>
  <si>
    <t>2020110100046072</t>
  </si>
  <si>
    <t>JT5008058414331</t>
  </si>
  <si>
    <t>邢台清河县网点</t>
  </si>
  <si>
    <t>尚月蓉</t>
  </si>
  <si>
    <t>2020-11-01 12:02:54</t>
  </si>
  <si>
    <t>15690397610</t>
  </si>
  <si>
    <t>安徽省，合肥市，经开区照山新村</t>
  </si>
  <si>
    <t>刘女士</t>
  </si>
  <si>
    <t>2020-11-01 13:32:26</t>
  </si>
  <si>
    <t>2020110100046274</t>
  </si>
  <si>
    <t>JT5009475190548</t>
  </si>
  <si>
    <t>深圳龙华大浪网点</t>
  </si>
  <si>
    <t>梁妍静</t>
  </si>
  <si>
    <t>2020-11-01 12:04:25</t>
  </si>
  <si>
    <t>户: 小二3C</t>
  </si>
  <si>
    <t>18155494337</t>
  </si>
  <si>
    <t>双凤开发区光明北部湾7栋</t>
  </si>
  <si>
    <t>我司13:03回电客户18155494337，已通知收派员核实处理此件，也通知快递员告知客户此件在什么地方，我司完结处理，我司网点电话：13385698464</t>
  </si>
  <si>
    <t>户: 小二3C先生</t>
  </si>
  <si>
    <t>2020-11-01 13:05:32</t>
  </si>
  <si>
    <t>2020110100047251</t>
  </si>
  <si>
    <t>JT5009437649854</t>
  </si>
  <si>
    <t>总部在线客服A04</t>
  </si>
  <si>
    <t>2020-11-01 12:13:38</t>
  </si>
  <si>
    <t>周奎</t>
  </si>
  <si>
    <t>15656098217</t>
  </si>
  <si>
    <t>安徽省 合肥市 肥东县 详细地址:双桥村331省道北合肥理工学校</t>
  </si>
  <si>
    <t xml:space="preserve">多次分时段联系客户周奎先生号码15656098217均无人接听，已短信告知客户此件状态，有问题可随时联系我司，我司电话95040669228
</t>
  </si>
  <si>
    <t>周奎先生</t>
  </si>
  <si>
    <t>2020-11-02 12:09:01</t>
  </si>
  <si>
    <t>2020110100047724</t>
  </si>
  <si>
    <t>JT5009002162542</t>
  </si>
  <si>
    <t>2020-11-01 12:18:05</t>
  </si>
  <si>
    <t>17755694127</t>
  </si>
  <si>
    <t>翡翠商城B座维C派B座11层</t>
  </si>
  <si>
    <t>杨玲玲</t>
  </si>
  <si>
    <t>17755694127先生</t>
  </si>
  <si>
    <t>2020-11-01 14:04:28</t>
  </si>
  <si>
    <t>2020110100047764</t>
  </si>
  <si>
    <t>JT5009738246782</t>
  </si>
  <si>
    <t>杭州桐庐网点</t>
  </si>
  <si>
    <t>周娟</t>
  </si>
  <si>
    <t>2020-11-01 12:18:24</t>
  </si>
  <si>
    <t>倪先生</t>
  </si>
  <si>
    <t>17352987486</t>
  </si>
  <si>
    <t>金寨路翡翠花园二期21栋102</t>
  </si>
  <si>
    <t>姚晓琴</t>
  </si>
  <si>
    <t>合肥经开网点切换加盟商，预计2-3天派送到位，涉及到理赔，辛苦寄件网点做好解释先行赔付后续仲裁，给贵部带来不便，深表歉意，谢谢！</t>
  </si>
  <si>
    <t>倪先生先生</t>
  </si>
  <si>
    <t>2020-11-01 13:11:23</t>
  </si>
  <si>
    <t>2020110100048465</t>
  </si>
  <si>
    <t>JT5009993930114</t>
  </si>
  <si>
    <t>丽水缙云网点</t>
  </si>
  <si>
    <t>张晓婷</t>
  </si>
  <si>
    <t>2020-11-01 12:24:56</t>
  </si>
  <si>
    <t>董阳</t>
  </si>
  <si>
    <t>13500507441</t>
  </si>
  <si>
    <t>安徽合肥蜀山区肥西路梅园公寓4～1502</t>
  </si>
  <si>
    <t>董阳先生</t>
  </si>
  <si>
    <t>2020-11-02 12:14:24</t>
  </si>
  <si>
    <t>2020110100048916</t>
  </si>
  <si>
    <t>JT5009617412302</t>
  </si>
  <si>
    <t>2020-11-01 12:29:09</t>
  </si>
  <si>
    <t xml:space="preserve"> 李飞</t>
  </si>
  <si>
    <t>15212422622</t>
  </si>
  <si>
    <t>三里庵街道梅山路梅山小区1号楼豫皖超市</t>
  </si>
  <si>
    <t xml:space="preserve"> 李飞先生</t>
  </si>
  <si>
    <t>2020-11-02 12:17:15</t>
  </si>
  <si>
    <t>2020110100049208</t>
  </si>
  <si>
    <t>JT5007717402901</t>
  </si>
  <si>
    <t>深圳宝安海滨网点</t>
  </si>
  <si>
    <t>林梅</t>
  </si>
  <si>
    <t>2020-11-01 12:31:50</t>
  </si>
  <si>
    <t>15219261823</t>
  </si>
  <si>
    <t>合肥财经职业学院经院A座</t>
  </si>
  <si>
    <t>15219261823女士</t>
  </si>
  <si>
    <t>2020-11-02 12:12:46</t>
  </si>
  <si>
    <t>2020110100050533</t>
  </si>
  <si>
    <t>JT5008432995485</t>
  </si>
  <si>
    <t>汪琳</t>
  </si>
  <si>
    <t>2020-11-01 12:44:12</t>
  </si>
  <si>
    <t>张晓雪</t>
  </si>
  <si>
    <t>13856417682</t>
  </si>
  <si>
    <t>姚李镇圆通速递（莲花北路)</t>
  </si>
  <si>
    <t>16:30分回电13856417682，已赔付给商家，预留我司电话13865705948</t>
  </si>
  <si>
    <t>张晓雪先生</t>
  </si>
  <si>
    <t>2020-11-01 16:31:04</t>
  </si>
  <si>
    <t>2020110100051011</t>
  </si>
  <si>
    <t>JT5008195604122</t>
  </si>
  <si>
    <t>潮州枫溪网点</t>
  </si>
  <si>
    <t>客服胡淑琴</t>
  </si>
  <si>
    <t>2020-11-01 12:48:25</t>
  </si>
  <si>
    <t>许</t>
  </si>
  <si>
    <t>18944175751</t>
  </si>
  <si>
    <t>经济开发区九龙路115号合肥信息技术职业学院</t>
  </si>
  <si>
    <t>合肥经开网点切换加盟商，预计2-3天派送到位，涉及到理赔，可加我司微信号19159023069理赔，辛苦寄件网点做好解释，给贵部带来不便，深表歉意，谢谢</t>
  </si>
  <si>
    <t>许先生</t>
  </si>
  <si>
    <t>2020-11-01 13:41:10</t>
  </si>
  <si>
    <t>2020110100052274</t>
  </si>
  <si>
    <t>JT5009782067188</t>
  </si>
  <si>
    <t>龙岩连城网点</t>
  </si>
  <si>
    <t>杨小利</t>
  </si>
  <si>
    <t>2020-11-01 12:59:12</t>
  </si>
  <si>
    <t>喻</t>
  </si>
  <si>
    <t>18983822178</t>
  </si>
  <si>
    <t>安徽省六安市金安区人民路青年广场阳光大厦二单元1303</t>
  </si>
  <si>
    <t>龙肖任</t>
  </si>
  <si>
    <t>19.24分回电盛女士15005642122，客户确定货已收到，客户对处理结果满意无异议，已向客户预留我司电话95040666854</t>
  </si>
  <si>
    <t>喻女士</t>
  </si>
  <si>
    <t>2020-11-01 19:24:44</t>
  </si>
  <si>
    <t>2020110100052404</t>
  </si>
  <si>
    <t>JT0000744311938</t>
  </si>
  <si>
    <t>总部热线客服A64</t>
  </si>
  <si>
    <t>2020-11-01 13:00:16</t>
  </si>
  <si>
    <t>15092433065</t>
  </si>
  <si>
    <t>黄山路373号合肥学院职培楼一楼会计培训基地</t>
  </si>
  <si>
    <t xml:space="preserve">12:56联系客户王女士号码15092433065告知此件目前状态已通知网点线下跟进，有问题可随时联系我哦18256910324
</t>
  </si>
  <si>
    <t>王女士</t>
  </si>
  <si>
    <t>2020-11-02 13:01:26</t>
  </si>
  <si>
    <t>2020110100053746</t>
  </si>
  <si>
    <t>JT5008877677877</t>
  </si>
  <si>
    <t>杭州玲珑网点</t>
  </si>
  <si>
    <t>陈如英</t>
  </si>
  <si>
    <t>2020-11-01 13:10:21</t>
  </si>
  <si>
    <t xml:space="preserve">057161096873 </t>
  </si>
  <si>
    <t>057161096873</t>
  </si>
  <si>
    <t>梅山路81号</t>
  </si>
  <si>
    <t>057161096873 先生</t>
  </si>
  <si>
    <t>2020-11-02 13:03:12</t>
  </si>
  <si>
    <t>2020110100054088</t>
  </si>
  <si>
    <t>JT0000751207026</t>
  </si>
  <si>
    <t>商洛柞水网点</t>
  </si>
  <si>
    <t>陈彩虹</t>
  </si>
  <si>
    <t>2020-11-01 13:13:01</t>
  </si>
  <si>
    <t>李佳洁</t>
  </si>
  <si>
    <t>15505028571</t>
  </si>
  <si>
    <t>城关镇北五里旺福超市代收点</t>
  </si>
  <si>
    <t>吴晓燕</t>
  </si>
  <si>
    <t>14:22联系收方客户，客户确定已经收到货，客户对处理结果表示满意，我办电话15556019353</t>
  </si>
  <si>
    <t>李佳洁先生</t>
  </si>
  <si>
    <t>2020-11-01 14:23:32</t>
  </si>
  <si>
    <t>2020110100054715</t>
  </si>
  <si>
    <t>JT5009716297474</t>
  </si>
  <si>
    <t>郭康明</t>
  </si>
  <si>
    <t>2020-11-01 13:17:47</t>
  </si>
  <si>
    <t>柠檬</t>
  </si>
  <si>
    <t>15056577264</t>
  </si>
  <si>
    <t>经济开发区紫玉华府21栋</t>
  </si>
  <si>
    <t>柠檬先生</t>
  </si>
  <si>
    <t>2020-11-02 13:04:05</t>
  </si>
  <si>
    <t>2020110100054889</t>
  </si>
  <si>
    <t>JT5009618993868</t>
  </si>
  <si>
    <t>南宁西乡塘相思湖网点</t>
  </si>
  <si>
    <t>经明</t>
  </si>
  <si>
    <t>2020-11-01 13:18:56</t>
  </si>
  <si>
    <t>龚雪</t>
  </si>
  <si>
    <t>15251699879</t>
  </si>
  <si>
    <t>新一中东门韩一队士运超市</t>
  </si>
  <si>
    <t>8：49回电15251699879，已经和客户协商理赔，客户对处理结果满意无异议，我司电话15556019353</t>
  </si>
  <si>
    <t>龚雪先生</t>
  </si>
  <si>
    <t>2020-11-02 08:50:06</t>
  </si>
  <si>
    <t>2020110100055332</t>
  </si>
  <si>
    <t>JT5008915403525</t>
  </si>
  <si>
    <t>胡婷婷-梁倩</t>
  </si>
  <si>
    <t>2020-11-01 13:22:05</t>
  </si>
  <si>
    <t>马村巷南8号</t>
  </si>
  <si>
    <t xml:space="preserve">此单责任网点在规定时间内未关闭，已通知网点线下跟进，网点电话95040666942，后续产生考核由网点自行承担”
</t>
  </si>
  <si>
    <t>2020-11-02 13:05:23</t>
  </si>
  <si>
    <t>2020110100055567</t>
  </si>
  <si>
    <t>JT5009732933618</t>
  </si>
  <si>
    <t>临沂罗庄城北网点</t>
  </si>
  <si>
    <t>侯若男</t>
  </si>
  <si>
    <t>2020-11-01 13:23:47</t>
  </si>
  <si>
    <t xml:space="preserve"> 段林香</t>
  </si>
  <si>
    <t>15173576955</t>
  </si>
  <si>
    <t>河洲街道，紫云北大道，徐杨妞妞超市</t>
  </si>
  <si>
    <t xml:space="preserve">此单责任网点在规定时间内未关闭，已通知网点线下跟进，网点电话05662571008，后续产生考核由网点自行承担”
</t>
  </si>
  <si>
    <t xml:space="preserve"> 段林香先生</t>
  </si>
  <si>
    <t>2020-11-02 12:53:03</t>
  </si>
  <si>
    <t>2020110100056057</t>
  </si>
  <si>
    <t>JT5008361046230</t>
  </si>
  <si>
    <t>马丽萍</t>
  </si>
  <si>
    <t>2020-11-01 13:26:55</t>
  </si>
  <si>
    <t>张启文</t>
  </si>
  <si>
    <t>15105694262</t>
  </si>
  <si>
    <t>安徽合肥市蜀山区城区经开区翠湖苑商业中心商业街1-120花心花艺</t>
  </si>
  <si>
    <t>张启文先生</t>
  </si>
  <si>
    <t>2020-11-01 14:20:17</t>
  </si>
  <si>
    <t>2020110100056479</t>
  </si>
  <si>
    <t>JT5008988421452</t>
  </si>
  <si>
    <t>傅佳丽</t>
  </si>
  <si>
    <t>2020-11-01 13:29:53</t>
  </si>
  <si>
    <t>: 耿世港</t>
  </si>
  <si>
    <t>16655141933</t>
  </si>
  <si>
    <t>安徽饭店旁国购广场（IFC店）四楼永利</t>
  </si>
  <si>
    <t>: 耿世港先生</t>
  </si>
  <si>
    <t>2020-11-02 12:53:54</t>
  </si>
  <si>
    <t>2020110100057274</t>
  </si>
  <si>
    <t>JT5009516039163</t>
  </si>
  <si>
    <t>嘉兴嘉善苏家浜网点</t>
  </si>
  <si>
    <t>白海玲</t>
  </si>
  <si>
    <t>2020-11-01 13:35:34</t>
  </si>
  <si>
    <t>陈晓静</t>
  </si>
  <si>
    <t>18855141610</t>
  </si>
  <si>
    <t>力高共和城西区15栋1603</t>
  </si>
  <si>
    <t>此单 不是我网点配送。已开新单  新单号新单号JT0000743290366</t>
  </si>
  <si>
    <t>陈晓静先生</t>
  </si>
  <si>
    <t>2020-11-01 16:00:48</t>
  </si>
  <si>
    <t>2020110100057530</t>
  </si>
  <si>
    <t>JT5009402505685</t>
  </si>
  <si>
    <t>江卓恒</t>
  </si>
  <si>
    <t>2020-11-01 13:37:27</t>
  </si>
  <si>
    <t>谭春艳</t>
  </si>
  <si>
    <t>13829175150</t>
  </si>
  <si>
    <t>翡翠路447翡翠花园翠湖苑二栋</t>
  </si>
  <si>
    <t>谭春艳先生</t>
  </si>
  <si>
    <t>2020-11-01 14:29:46</t>
  </si>
  <si>
    <t>2020110100057756</t>
  </si>
  <si>
    <t>JT5009279278288</t>
  </si>
  <si>
    <t>总部热线客服A60</t>
  </si>
  <si>
    <t>2020-11-01 13:38:50</t>
  </si>
  <si>
    <t>程</t>
  </si>
  <si>
    <t>17756083564</t>
  </si>
  <si>
    <t>撮镇路16号同心大厦(撮镇路)</t>
  </si>
  <si>
    <t xml:space="preserve">13：34联系客户程先生号码17756083564告知此件目前状态已通知网点线下跟进，有问题可随时联系我哦95040669228
</t>
  </si>
  <si>
    <t>程先生</t>
  </si>
  <si>
    <t>2020-11-02 13:35:13</t>
  </si>
  <si>
    <t>2020110100057825</t>
  </si>
  <si>
    <t>JT0000712572175</t>
  </si>
  <si>
    <t>大理康典家园网点</t>
  </si>
  <si>
    <t>张立伟</t>
  </si>
  <si>
    <t>2020-11-01 13:39:15</t>
  </si>
  <si>
    <t>徐涛</t>
  </si>
  <si>
    <t>13769029295</t>
  </si>
  <si>
    <t>芙蓉社区芙蓉路港澳广场钻界公寓C座527室</t>
  </si>
  <si>
    <t>徐涛女士</t>
  </si>
  <si>
    <t>2020-11-01 14:31:31</t>
  </si>
  <si>
    <t>2020110100057909</t>
  </si>
  <si>
    <t>JT5010061181189</t>
  </si>
  <si>
    <t>总部在线客服B243</t>
  </si>
  <si>
    <t>2020-11-01 13:39:49</t>
  </si>
  <si>
    <t>阿豹</t>
  </si>
  <si>
    <t>18939718176</t>
  </si>
  <si>
    <t>蓉城镇南华小区北门飓峰美发用品（奥爵汽车养护隔壁）</t>
  </si>
  <si>
    <t xml:space="preserve">13:25联系客户阿豹先生号码18939718176告知此件目前状态已通知网点线下跟进，有问题可随时联系我哦18939718176
</t>
  </si>
  <si>
    <t>阿豹先生</t>
  </si>
  <si>
    <t>2020-11-02 13:26:30</t>
  </si>
  <si>
    <t>2020110100057923</t>
  </si>
  <si>
    <t>JT5009478729079</t>
  </si>
  <si>
    <t>日照莒县网点</t>
  </si>
  <si>
    <t>朱婷婷</t>
  </si>
  <si>
    <t>2020-11-01 13:39:56</t>
  </si>
  <si>
    <t>李静波</t>
  </si>
  <si>
    <t>13965133410</t>
  </si>
  <si>
    <t>经开区大学城翡翠花园文昌苑3幢202</t>
  </si>
  <si>
    <t>李静波先生</t>
  </si>
  <si>
    <t>2020-11-01 14:33:56</t>
  </si>
  <si>
    <t>2020110100057975</t>
  </si>
  <si>
    <t>JT5010053943300</t>
  </si>
  <si>
    <t>陈雅琴</t>
  </si>
  <si>
    <t>2020-11-01 13:40:15</t>
  </si>
  <si>
    <t>尹</t>
  </si>
  <si>
    <t>13777108332</t>
  </si>
  <si>
    <t>铁佛镇岳集街</t>
  </si>
  <si>
    <t xml:space="preserve">此单责任网点在规定时间内未关闭，已通知网点线下跟进，网点电话95040666963，后续产生考核由网点自行承担”
</t>
  </si>
  <si>
    <t>尹女士</t>
  </si>
  <si>
    <t>2020-11-02 13:18:19</t>
  </si>
  <si>
    <t>合肥转运中心</t>
  </si>
  <si>
    <t>2020110100058747</t>
  </si>
  <si>
    <t>JT5008883065201</t>
  </si>
  <si>
    <t>2020-11-01 13:45:03</t>
  </si>
  <si>
    <t>方珍</t>
  </si>
  <si>
    <t>18156822909</t>
  </si>
  <si>
    <t>徽商建材城查氏物流园c区30－32号胜利物流对面远大物流收</t>
  </si>
  <si>
    <t>方珍先生</t>
  </si>
  <si>
    <t>2020-11-02 13:15:59</t>
  </si>
  <si>
    <t>2020110100059017</t>
  </si>
  <si>
    <t>JT5008753650648</t>
  </si>
  <si>
    <t>日照岚山网点</t>
  </si>
  <si>
    <t>张海艳</t>
  </si>
  <si>
    <t>2020-11-01 13:46:40</t>
  </si>
  <si>
    <t>王凡</t>
  </si>
  <si>
    <t>13963058370</t>
  </si>
  <si>
    <t>店埠镇人民路与合蚌路交叉口鑫宝丽足浴城</t>
  </si>
  <si>
    <t>杨丽雯</t>
  </si>
  <si>
    <t>15点46分致电收件电话: 18226840663电话未接通，我部核实快递员此单货物已派送给收件人了 如有异常可联系我部95040669228</t>
  </si>
  <si>
    <t>王凡先生</t>
  </si>
  <si>
    <t>2020-11-01 15:47:15</t>
  </si>
  <si>
    <t>2020110100059284</t>
  </si>
  <si>
    <t>JT5008087471456</t>
  </si>
  <si>
    <t>上海华新新凤网点</t>
  </si>
  <si>
    <t>黄懂飞</t>
  </si>
  <si>
    <t>2020-11-01 13:48:23</t>
  </si>
  <si>
    <t>潘悦</t>
  </si>
  <si>
    <t>17855221795</t>
  </si>
  <si>
    <t>潘悦先生</t>
  </si>
  <si>
    <t>2020-11-01 14:40:58</t>
  </si>
  <si>
    <t>2020110100059628</t>
  </si>
  <si>
    <t>JT5009442668088</t>
  </si>
  <si>
    <t>深圳龙华清湖网点</t>
  </si>
  <si>
    <t>冯业超</t>
  </si>
  <si>
    <t>2020-11-01 13:50:18</t>
  </si>
  <si>
    <t>蜂翼</t>
  </si>
  <si>
    <t>13966779837</t>
  </si>
  <si>
    <t>安徽省合肥市政务文化新区齐云山路与潜山路交叉口奢享月产后修复中心</t>
  </si>
  <si>
    <t>我司已回电客户，客户已收到</t>
  </si>
  <si>
    <t>蜂翼先生</t>
  </si>
  <si>
    <t>2020-11-01 15:02:44</t>
  </si>
  <si>
    <t>2020110100059709</t>
  </si>
  <si>
    <t>JT5009562489813</t>
  </si>
  <si>
    <t>顾成珍</t>
  </si>
  <si>
    <t>2020-11-01 13:50:45</t>
  </si>
  <si>
    <t xml:space="preserve"> 钟新梅</t>
  </si>
  <si>
    <t>17775350214</t>
  </si>
  <si>
    <t>安徽省合肥市肥东县梦圆大酒店斜对面运松批发部</t>
  </si>
  <si>
    <t xml:space="preserve">此单责任网点在规定时间内未关闭，已通知网点线下跟进，网点电话95040666923，后续产生考核由网点自行承担”
</t>
  </si>
  <si>
    <t xml:space="preserve"> 钟新梅先生</t>
  </si>
  <si>
    <t>2020-11-02 13:19:30</t>
  </si>
  <si>
    <t>2020110100060092</t>
  </si>
  <si>
    <t>JT5006078978026</t>
  </si>
  <si>
    <t>赖丽萍</t>
  </si>
  <si>
    <t>2020-11-01 13:53:00</t>
  </si>
  <si>
    <t>18925602930</t>
  </si>
  <si>
    <t>九龙路111号安徽大学磬苑校区</t>
  </si>
  <si>
    <t>网点女士</t>
  </si>
  <si>
    <t>2020-11-01 14:45:47</t>
  </si>
  <si>
    <t>2020110100060938</t>
  </si>
  <si>
    <t>JT5009024462708</t>
  </si>
  <si>
    <t>东莞厚街南五网点</t>
  </si>
  <si>
    <t>黄昌盛</t>
  </si>
  <si>
    <t>2020-11-01 13:57:44</t>
  </si>
  <si>
    <t>陶志强</t>
  </si>
  <si>
    <t>17355564631</t>
  </si>
  <si>
    <t>方兴大道559号滨湖职业技术学院</t>
  </si>
  <si>
    <t>陶志强先生</t>
  </si>
  <si>
    <t>2020-11-02 13:23:10</t>
  </si>
  <si>
    <t>2020110100061160</t>
  </si>
  <si>
    <t>JT5009625255851</t>
  </si>
  <si>
    <t>江门蓬江网点</t>
  </si>
  <si>
    <t>赵丽婵</t>
  </si>
  <si>
    <t>2020-11-01 13:59:05</t>
  </si>
  <si>
    <t>陈艳艳</t>
  </si>
  <si>
    <t>18356501291</t>
  </si>
  <si>
    <t>开发区大学城汤口路中段南区合肥财经职业技术学院</t>
  </si>
  <si>
    <t>陈艳艳女士</t>
  </si>
  <si>
    <t>2020-11-01 14:50:47</t>
  </si>
  <si>
    <t>2020110100061362</t>
  </si>
  <si>
    <t>JT5008943163642</t>
  </si>
  <si>
    <t>商丘梁园一网点</t>
  </si>
  <si>
    <t>柳星月</t>
  </si>
  <si>
    <t>2020-11-01 14:00:17</t>
  </si>
  <si>
    <t>王涛</t>
  </si>
  <si>
    <t>18755063457</t>
  </si>
  <si>
    <t>双桥村331省道与站南路交叉口东北合肥理工学校</t>
  </si>
  <si>
    <t>王涛先生</t>
  </si>
  <si>
    <t>2020-11-02 13:23:55</t>
  </si>
  <si>
    <t>2020110100061596</t>
  </si>
  <si>
    <t>JT5009807521693</t>
  </si>
  <si>
    <t>深圳坂田网点</t>
  </si>
  <si>
    <t>陈紫怡</t>
  </si>
  <si>
    <t>2020-11-01 14:01:40</t>
  </si>
  <si>
    <t>ｓｕｎｎｔｗｏ</t>
  </si>
  <si>
    <t>城南镇凤凰花园城一号楼</t>
  </si>
  <si>
    <t>16:03我司回电黄义梅13865758129，客户要求拒收退回，我司原单退回，客户对处理结果满意无异议，已向客户预留我司电话：05643388941</t>
  </si>
  <si>
    <t>ｓｕｎｎｔｗｏ先生</t>
  </si>
  <si>
    <t>2020-11-01 16:06:13</t>
  </si>
  <si>
    <t>2020110100061644</t>
  </si>
  <si>
    <t>JT5008428298387</t>
  </si>
  <si>
    <t>何立周</t>
  </si>
  <si>
    <t>2020-11-01 14:01:58</t>
  </si>
  <si>
    <t>何文静</t>
  </si>
  <si>
    <t>15156568220</t>
  </si>
  <si>
    <t>环峰镇联邦都市家园4幢605</t>
  </si>
  <si>
    <t xml:space="preserve">12.01回电回电对象:
何文静先生
回电号码:
15156568220，告知快件丢失/破损并向客户致歉安抚客户情绪，建议客户联系商家协商退款或补发，客户对处理结果满意无异议，我司电话15241122919已添加收件人微信
</t>
  </si>
  <si>
    <t>何文静先生</t>
  </si>
  <si>
    <t>2020-11-02 12:02:26</t>
  </si>
  <si>
    <t>2020110100061848</t>
  </si>
  <si>
    <t>JT5007478570872</t>
  </si>
  <si>
    <t>总部热线客服A7</t>
  </si>
  <si>
    <t>2020-11-01 14:03:12</t>
  </si>
  <si>
    <t>李</t>
  </si>
  <si>
    <t>15312108237</t>
  </si>
  <si>
    <t>翡翠路900号安徽财贸职业学院</t>
  </si>
  <si>
    <t>朱小婵</t>
  </si>
  <si>
    <t>11/2  13:14  回电客户  JT5009526873228  告知发件方我司疑似丢失此件，发件方告知我司直接联系发件方网点理赔，我司已联系发件方网点提供价值证明，因工单时效，我司先行关闭，直接先行理赔发件方网点</t>
  </si>
  <si>
    <t>李女士</t>
  </si>
  <si>
    <t>2020-11-02 13:43:26</t>
  </si>
  <si>
    <t>2020110100061904</t>
  </si>
  <si>
    <t>JT0000751907330</t>
  </si>
  <si>
    <t>崇左凭祥网点</t>
  </si>
  <si>
    <t>甘娇丽</t>
  </si>
  <si>
    <t>2020-11-01 14:03:32</t>
  </si>
  <si>
    <t>徐俊</t>
  </si>
  <si>
    <t>15061136057</t>
  </si>
  <si>
    <t>仙踪镇姚庙乡水木春城小区</t>
  </si>
  <si>
    <t>12.57回电，客户确定货已收到，客户对处理结果满意无异议，我司电话18502432919  p</t>
  </si>
  <si>
    <t>徐俊先生</t>
  </si>
  <si>
    <t>2020-11-02 12:58:26</t>
  </si>
  <si>
    <t>2020110100062073</t>
  </si>
  <si>
    <t>JT5009395233702</t>
  </si>
  <si>
    <t>宁思婧</t>
  </si>
  <si>
    <t>2020-11-01 14:04:36</t>
  </si>
  <si>
    <t>宋雅婷</t>
  </si>
  <si>
    <t>19855109858</t>
  </si>
  <si>
    <t>宋雅婷女士</t>
  </si>
  <si>
    <t>2020-11-01 14:58:34</t>
  </si>
  <si>
    <t>2020110100062246</t>
  </si>
  <si>
    <t>JT5009448465730</t>
  </si>
  <si>
    <t>临沂费县网点</t>
  </si>
  <si>
    <t>高源</t>
  </si>
  <si>
    <t>2020-11-01 14:05:41</t>
  </si>
  <si>
    <t>王小妮</t>
  </si>
  <si>
    <t>18019979104</t>
  </si>
  <si>
    <t>翡翠花园4期11栋</t>
  </si>
  <si>
    <t>王小妮先生</t>
  </si>
  <si>
    <t>2020-11-01 14:59:02</t>
  </si>
  <si>
    <t>2020110100062489</t>
  </si>
  <si>
    <t>JT5009605668312</t>
  </si>
  <si>
    <t>2020-11-01 14:07:02</t>
  </si>
  <si>
    <t xml:space="preserve"> 裴文晨</t>
  </si>
  <si>
    <t>18715172378</t>
  </si>
  <si>
    <t>安徽财贸职业学院（翡翠路900号）</t>
  </si>
  <si>
    <t xml:space="preserve"> 裴文晨女士</t>
  </si>
  <si>
    <t>2020-11-01 15:00:06</t>
  </si>
  <si>
    <t>2020110100062503</t>
  </si>
  <si>
    <t>JT5009472970570</t>
  </si>
  <si>
    <t>东莞大朗洋坑塘网点</t>
  </si>
  <si>
    <t>刘桂英</t>
  </si>
  <si>
    <t>2020-11-01 14:07:06</t>
  </si>
  <si>
    <t xml:space="preserve"> 殷世霞</t>
  </si>
  <si>
    <t>13645112381</t>
  </si>
  <si>
    <t>石塘路圆通速递</t>
  </si>
  <si>
    <t xml:space="preserve"> 殷世霞女士</t>
  </si>
  <si>
    <t>2020-11-02 13:37:25</t>
  </si>
  <si>
    <t>2020110100062797</t>
  </si>
  <si>
    <t>JT5008524532762</t>
  </si>
  <si>
    <t>2020-11-01 14:08:50</t>
  </si>
  <si>
    <t>孟莉</t>
  </si>
  <si>
    <t>13865929890</t>
  </si>
  <si>
    <t>金寨南路照山新村小区</t>
  </si>
  <si>
    <t>孟莉先生</t>
  </si>
  <si>
    <t>2020-11-01 15:00:47</t>
  </si>
  <si>
    <t>2020110100062939</t>
  </si>
  <si>
    <t>JT5008792883979</t>
  </si>
  <si>
    <t>更改电话</t>
  </si>
  <si>
    <t>宁波慈溪逍林永福庵村网点</t>
  </si>
  <si>
    <t>王甜甜</t>
  </si>
  <si>
    <t>2020-11-01 14:09:36</t>
  </si>
  <si>
    <t>穆琴</t>
  </si>
  <si>
    <t>15257421500</t>
  </si>
  <si>
    <t>上派镇金寨南路与青年路交口春霞商务会所</t>
  </si>
  <si>
    <t>高丽丽</t>
  </si>
  <si>
    <t>此件我司已将收件人电话更改为：18397371679  我司现已出仓，稍后将正常派件，如有疑问请致电我司电话：95040669230.</t>
  </si>
  <si>
    <t>穆琴先生</t>
  </si>
  <si>
    <t>2020-11-01 15:11:38</t>
  </si>
  <si>
    <t>2020110100062991</t>
  </si>
  <si>
    <t>JT5010047949254</t>
  </si>
  <si>
    <t>黄丽苹</t>
  </si>
  <si>
    <t>2020-11-01 14:09:56</t>
  </si>
  <si>
    <t>18900511500</t>
  </si>
  <si>
    <t>金寨南路翡翠商城9幢108中国电信</t>
  </si>
  <si>
    <t>18900511500先生</t>
  </si>
  <si>
    <t>2020-11-01 15:02:10</t>
  </si>
  <si>
    <t>2020110100063019</t>
  </si>
  <si>
    <t>JT5008152325968</t>
  </si>
  <si>
    <t>开封杞县网点</t>
  </si>
  <si>
    <t>张萌</t>
  </si>
  <si>
    <t>2020-11-01 14:10:05</t>
  </si>
  <si>
    <t>李光运</t>
  </si>
  <si>
    <t>13955132859</t>
  </si>
  <si>
    <t>店埠南环路梦园巷马路对面恒通起重</t>
  </si>
  <si>
    <t>李光运先生</t>
  </si>
  <si>
    <t>2020-11-02 13:38:18</t>
  </si>
  <si>
    <t>2020110100063196</t>
  </si>
  <si>
    <t>JT5009858010163</t>
  </si>
  <si>
    <t>宁德古田网点</t>
  </si>
  <si>
    <t>张达仁</t>
  </si>
  <si>
    <t>2020-11-01 14:11:03</t>
  </si>
  <si>
    <t>17353753053</t>
  </si>
  <si>
    <t>合安路47号安徽三联学院菜鸟驿站</t>
  </si>
  <si>
    <t>17353753053女士</t>
  </si>
  <si>
    <t>2020-11-01 15:03:55</t>
  </si>
  <si>
    <t>2020110100063345</t>
  </si>
  <si>
    <t>JT5009422963398</t>
  </si>
  <si>
    <t>郑州南四环网点</t>
  </si>
  <si>
    <t>田慧婷</t>
  </si>
  <si>
    <t>2020-11-01 14:11:52</t>
  </si>
  <si>
    <t>朱蕊</t>
  </si>
  <si>
    <t>18255153660</t>
  </si>
  <si>
    <t>笔峰路56号10栋201</t>
  </si>
  <si>
    <t>朱蕊先生</t>
  </si>
  <si>
    <t>2020-11-01 15:04:41</t>
  </si>
  <si>
    <t>2020110100063357</t>
  </si>
  <si>
    <t>JT5010060102083</t>
  </si>
  <si>
    <t>2020-11-01 14:11:58</t>
  </si>
  <si>
    <t>刘师父</t>
  </si>
  <si>
    <t>15056021321</t>
  </si>
  <si>
    <t>安徽医科大学第一附属医院科教大楼康复科护士站</t>
  </si>
  <si>
    <t>刘师父先生</t>
  </si>
  <si>
    <t>2020-11-02 13:39:21</t>
  </si>
  <si>
    <t>2020110100063546</t>
  </si>
  <si>
    <t>JT5008925787095</t>
  </si>
  <si>
    <t>南昌市南昌县网点</t>
  </si>
  <si>
    <t>韩春霞</t>
  </si>
  <si>
    <t>2020-11-01 14:12:59</t>
  </si>
  <si>
    <t>王方</t>
  </si>
  <si>
    <t>18336298755</t>
  </si>
  <si>
    <t>翡翠花园翠湖苑</t>
  </si>
  <si>
    <t>王方先生</t>
  </si>
  <si>
    <t>2020-11-02 13:40:13</t>
  </si>
  <si>
    <t>2020110100063938</t>
  </si>
  <si>
    <t>JT5009216287602</t>
  </si>
  <si>
    <t>郑州荥阳网点</t>
  </si>
  <si>
    <t>冯文静</t>
  </si>
  <si>
    <t>2020-11-01 14:14:59</t>
  </si>
  <si>
    <t>王凤华</t>
  </si>
  <si>
    <t>18642717788</t>
  </si>
  <si>
    <t>翡翠路翡翠花园文昌苑H1-1303</t>
  </si>
  <si>
    <t>王凤华先生</t>
  </si>
  <si>
    <t>2020-11-01 15:06:52</t>
  </si>
  <si>
    <t>2020110100064168</t>
  </si>
  <si>
    <t>JT5009807490490</t>
  </si>
  <si>
    <t>马瑶</t>
  </si>
  <si>
    <t>2020-11-01 14:16:08</t>
  </si>
  <si>
    <t>宿松路与绩溪路交叉口何记麻辣串</t>
  </si>
  <si>
    <t>2020-11-02 13:41:07</t>
  </si>
  <si>
    <t>2020110100064299</t>
  </si>
  <si>
    <t>JT5009871263625</t>
  </si>
  <si>
    <t>尚敏</t>
  </si>
  <si>
    <t>2020-11-01 14:16:43</t>
  </si>
  <si>
    <t>韩宇杰</t>
  </si>
  <si>
    <t>17855477280</t>
  </si>
  <si>
    <t>环球中心A座3404</t>
  </si>
  <si>
    <t xml:space="preserve">此单责任网点在规定时间内未关闭，已通知网点线下跟进，网点电话18256910324，后续产生考核由网点自行承担”
</t>
  </si>
  <si>
    <t>韩宇杰先生</t>
  </si>
  <si>
    <t>2020-11-02 13:45:34</t>
  </si>
  <si>
    <t>2020110100064998</t>
  </si>
  <si>
    <t>JT5008932042543</t>
  </si>
  <si>
    <t>泉州德化网点</t>
  </si>
  <si>
    <t>林银凤</t>
  </si>
  <si>
    <t>2020-11-01 14:20:21</t>
  </si>
  <si>
    <t>悦</t>
  </si>
  <si>
    <t>13155149115</t>
  </si>
  <si>
    <t>翡翠花园(环翠路北)</t>
  </si>
  <si>
    <t>悦女士</t>
  </si>
  <si>
    <t>2020-11-01 15:12:53</t>
  </si>
  <si>
    <t>2020110100065312</t>
  </si>
  <si>
    <t>JT5008770074290</t>
  </si>
  <si>
    <t>2020-11-01 14:21:52</t>
  </si>
  <si>
    <t xml:space="preserve"> 王能</t>
  </si>
  <si>
    <t>15395016871</t>
  </si>
  <si>
    <t>安徽省合肥市肥东县店埠镇石塘路工商局旁小王电动车修理部</t>
  </si>
  <si>
    <t xml:space="preserve"> 王能先生</t>
  </si>
  <si>
    <t>2020-11-02 13:46:21</t>
  </si>
  <si>
    <t>2020110100066016</t>
  </si>
  <si>
    <t>JT5008207364391</t>
  </si>
  <si>
    <t>破损/短少</t>
  </si>
  <si>
    <t>2020-11-01 14:25:33</t>
  </si>
  <si>
    <t>地矿局小区</t>
  </si>
  <si>
    <t xml:space="preserve">此单责任网点在规定时间内未关闭，已通知网点线下跟进，网点电话18256910324,后续产生考核由网点自行承担”
</t>
  </si>
  <si>
    <t>2020-11-02 13:47:15</t>
  </si>
  <si>
    <t>2020110100066166</t>
  </si>
  <si>
    <t>JT5009954303794</t>
  </si>
  <si>
    <t>徐州鼓楼西北区网点</t>
  </si>
  <si>
    <t>荣玉龙</t>
  </si>
  <si>
    <t>2020-11-01 14:26:25</t>
  </si>
  <si>
    <t>于千</t>
  </si>
  <si>
    <t>13401050025</t>
  </si>
  <si>
    <t>水湖镇富华嘉园8号楼一单元601</t>
  </si>
  <si>
    <t>21时04分回电女士13401050025客户暂时不方便取件，包裹已派送至门卫处，已由客户授权（**人）代收，已提醒客户不要忘记取件，有问题可随时联系我司，客户对处理结果满意无异议，我司电话17354093637</t>
  </si>
  <si>
    <t>于千先生</t>
  </si>
  <si>
    <t>2020-11-01 21:02:18</t>
  </si>
  <si>
    <t>2020110100066488</t>
  </si>
  <si>
    <t>JT5007589172282</t>
  </si>
  <si>
    <t>2020-11-01 14:28:10</t>
  </si>
  <si>
    <t>黄嘉怡</t>
  </si>
  <si>
    <t>15956996040</t>
  </si>
  <si>
    <t>淝河镇梁园路1号安徽工业经济职业技术学院</t>
  </si>
  <si>
    <t xml:space="preserve">此单责任网点在规定时间内未关闭，已通知网点线下跟进，网点电话18326696703，后续产生考核由网点自行承担”
</t>
  </si>
  <si>
    <t>黄嘉怡女士</t>
  </si>
  <si>
    <t>2020-11-02 13:44:08</t>
  </si>
  <si>
    <t>2020110100066530</t>
  </si>
  <si>
    <t>JT5009885558523</t>
  </si>
  <si>
    <t>扬州广陵城区网点</t>
  </si>
  <si>
    <t>熊晓燕</t>
  </si>
  <si>
    <t>2020-11-01 14:28:24</t>
  </si>
  <si>
    <t>涂瑞</t>
  </si>
  <si>
    <t>13637057191</t>
  </si>
  <si>
    <t>安徽省合肥市肥西县桃花工业园管委会经济开发区合安路47号安徽三联学院</t>
  </si>
  <si>
    <t>涂瑞先生</t>
  </si>
  <si>
    <t>2020-11-01 15:20:18</t>
  </si>
  <si>
    <t>2020110100066533</t>
  </si>
  <si>
    <t>JT5009198861969</t>
  </si>
  <si>
    <t>商丘柘城网点</t>
  </si>
  <si>
    <t>史春雷</t>
  </si>
  <si>
    <t>2020-11-01 14:28:25</t>
  </si>
  <si>
    <t>桐楠华苑2栋404室</t>
  </si>
  <si>
    <t>2020-11-02 13:48:06</t>
  </si>
  <si>
    <t>2020110100067347</t>
  </si>
  <si>
    <t>JT0000740095618</t>
  </si>
  <si>
    <t>湖州吴兴织里金丰源网点</t>
  </si>
  <si>
    <t>颜晓芳</t>
  </si>
  <si>
    <t>2020-11-01 14:32:46</t>
  </si>
  <si>
    <t>张茹</t>
  </si>
  <si>
    <t>13345517429</t>
  </si>
  <si>
    <t>金寨路与探海路交叉口桃花新苑</t>
  </si>
  <si>
    <t>张茹先生</t>
  </si>
  <si>
    <t>2020-11-01 15:24:46</t>
  </si>
  <si>
    <t>2020110100067946</t>
  </si>
  <si>
    <t>JT5009879464115</t>
  </si>
  <si>
    <t>总部热线客服C26</t>
  </si>
  <si>
    <t>2020-11-01 14:35:49</t>
  </si>
  <si>
    <t>17355157392</t>
  </si>
  <si>
    <t>安徽省合肥市经济技术开发区合肥市经开区齐云路1号大桐制药有限公司</t>
  </si>
  <si>
    <t>2020-11-02 13:50:47</t>
  </si>
  <si>
    <t>2020110100068199</t>
  </si>
  <si>
    <t>JT5009516165667</t>
  </si>
  <si>
    <t>龙岩新罗网点</t>
  </si>
  <si>
    <t>陈华木</t>
  </si>
  <si>
    <t>2020-11-01 14:37:14</t>
  </si>
  <si>
    <t xml:space="preserve"> 张维维</t>
  </si>
  <si>
    <t>15399508236</t>
  </si>
  <si>
    <t>经开区安徽审计职业学院</t>
  </si>
  <si>
    <t xml:space="preserve"> 张维维先生</t>
  </si>
  <si>
    <t>2020-11-02 13:51:50</t>
  </si>
  <si>
    <t>2020110100068872</t>
  </si>
  <si>
    <t>JT5009907762520</t>
  </si>
  <si>
    <t>许桦环</t>
  </si>
  <si>
    <t>2020-11-01 14:40:38</t>
  </si>
  <si>
    <t xml:space="preserve"> 齐荣荣</t>
  </si>
  <si>
    <t>15212155379</t>
  </si>
  <si>
    <t>经济开发区翡翠路15号安徽医科大学南校区护理学院</t>
  </si>
  <si>
    <t xml:space="preserve"> 齐荣荣先生</t>
  </si>
  <si>
    <t>2020-11-01 17:27:47</t>
  </si>
  <si>
    <t>2020110100069197</t>
  </si>
  <si>
    <t>JT5009982104869</t>
  </si>
  <si>
    <t>常熟颜巷网点</t>
  </si>
  <si>
    <t>刘章梅</t>
  </si>
  <si>
    <t>2020-11-01 14:42:19</t>
  </si>
  <si>
    <t>刘中秀</t>
  </si>
  <si>
    <t>15375213006</t>
  </si>
  <si>
    <t>马湖乡三官社区三官大街</t>
  </si>
  <si>
    <t>刘中秀先生</t>
  </si>
  <si>
    <t>2020-11-02 13:50:00</t>
  </si>
  <si>
    <t>2020110100069417</t>
  </si>
  <si>
    <t>JT5009743048475</t>
  </si>
  <si>
    <t>深圳龙岗龙城网点</t>
  </si>
  <si>
    <t>夏检妹</t>
  </si>
  <si>
    <t>2020-11-01 14:43:25</t>
  </si>
  <si>
    <t>包月霞</t>
  </si>
  <si>
    <t>18792174953</t>
  </si>
  <si>
    <t>桃花工业委员会安徽三联学院合安路47</t>
  </si>
  <si>
    <t>2020-11-01
16:28:07
出仓扫描
【合肥经开大学城网点】的派件员【00231604-查显良(18306736464)】正在派件，扫描人员【00231604-查显良】</t>
  </si>
  <si>
    <t>包月霞先生</t>
  </si>
  <si>
    <t>2020-11-01 17:28:02</t>
  </si>
  <si>
    <t>2020110100069540</t>
  </si>
  <si>
    <t>JT5008751477774</t>
  </si>
  <si>
    <t>郭佩玄</t>
  </si>
  <si>
    <t>2020-11-01 14:44:05</t>
  </si>
  <si>
    <t>江思琪</t>
  </si>
  <si>
    <t>18325650194</t>
  </si>
  <si>
    <t>梅山路81号安徽医科大学西门快递柜</t>
  </si>
  <si>
    <t>江思琪先生</t>
  </si>
  <si>
    <t>2020-11-02 13:52:59</t>
  </si>
  <si>
    <t>2020110100070016</t>
  </si>
  <si>
    <t>JT5009601203511</t>
  </si>
  <si>
    <t>湛江廉江网点</t>
  </si>
  <si>
    <t>杨春燕</t>
  </si>
  <si>
    <t>2020-11-01 14:46:35</t>
  </si>
  <si>
    <t>代婷婷</t>
  </si>
  <si>
    <t>13865252539</t>
  </si>
  <si>
    <t>梅园公寓2号楼</t>
  </si>
  <si>
    <t>代婷婷女士</t>
  </si>
  <si>
    <t>2020-11-02 13:54:05</t>
  </si>
  <si>
    <t>2020110100070049</t>
  </si>
  <si>
    <t>JT5008302491983</t>
  </si>
  <si>
    <t>胡婷婷-刘星</t>
  </si>
  <si>
    <t>2020-11-01 14:46:50</t>
  </si>
  <si>
    <t>安徽省合肥市包河区淝河镇粱园路1号安徽工业经济职业技术学院</t>
  </si>
  <si>
    <t>2020-11-02 13:55:08</t>
  </si>
  <si>
    <t>2020110100070434</t>
  </si>
  <si>
    <t>JT5009824907916</t>
  </si>
  <si>
    <t>深圳平湖华南城网点</t>
  </si>
  <si>
    <t>温裕健</t>
  </si>
  <si>
    <t>2020-11-01 14:49:00</t>
  </si>
  <si>
    <t>075561248164</t>
  </si>
  <si>
    <t>浙东商贸城B区15幢一单元</t>
  </si>
  <si>
    <t>李茹婷</t>
  </si>
  <si>
    <t>13.06客户要求拒收退回，我司换单退回单号联系微信18105646401，客户对处理结果满意无异议，已向客户预留我司电话95040666854</t>
  </si>
  <si>
    <t>2020-11-02 13:06:55</t>
  </si>
  <si>
    <t>2020110100070490</t>
  </si>
  <si>
    <t>JT5009790233703</t>
  </si>
  <si>
    <t>宜昌枝江马家店网点</t>
  </si>
  <si>
    <t>王国军</t>
  </si>
  <si>
    <t>2020-11-01 14:49:17</t>
  </si>
  <si>
    <t>李木子</t>
  </si>
  <si>
    <t>18955163663</t>
  </si>
  <si>
    <t>丹霞路蓝色湖畔2栋1806</t>
  </si>
  <si>
    <t>李木子先生</t>
  </si>
  <si>
    <t>2020-11-01 15:42:52</t>
  </si>
  <si>
    <t>2020110100070514</t>
  </si>
  <si>
    <t>JT5009288397961</t>
  </si>
  <si>
    <t>衡阳祁东城东网点</t>
  </si>
  <si>
    <t>周学珍</t>
  </si>
  <si>
    <t>2020-11-01 14:49:29</t>
  </si>
  <si>
    <t>吕国庆</t>
  </si>
  <si>
    <t>13695513525</t>
  </si>
  <si>
    <t>安徽省合肥市瑶海区三十头镇三十头农贸市场旁诚信五金店</t>
  </si>
  <si>
    <t>楚松林</t>
  </si>
  <si>
    <t>此件乡镇代理点客户已经取件取走，请知悉</t>
  </si>
  <si>
    <t>吕国庆先生</t>
  </si>
  <si>
    <t>2020-11-02 10:11:13</t>
  </si>
  <si>
    <t>2020110100071036</t>
  </si>
  <si>
    <t>JT5009811250368</t>
  </si>
  <si>
    <t>总部在线客服B219</t>
  </si>
  <si>
    <t>2020-11-01 14:52:26</t>
  </si>
  <si>
    <t>胡婉婷</t>
  </si>
  <si>
    <t>19966524859</t>
  </si>
  <si>
    <t>桃花工业园管委会合安路47号安徽三联学院后门菜鸟驿站</t>
  </si>
  <si>
    <t>11/2 141:24 回电客户 胡婉婷女士 19966524859 告知客户异常已经登记处理，因网点积压货物，我司已加派人手派送，预计2至3内解决，客户接受我司更进中，因工单时效，我司先行关闭线下处理，如有问题请联系我司值班电话19810691031</t>
  </si>
  <si>
    <t>胡婉婷女士</t>
  </si>
  <si>
    <t>2020-11-02 14:27:42</t>
  </si>
  <si>
    <t>2020110100071332</t>
  </si>
  <si>
    <t>JT5009517759335</t>
  </si>
  <si>
    <t>胡婷婷-周玉兰</t>
  </si>
  <si>
    <t>2020-11-01 14:54:01</t>
  </si>
  <si>
    <t>开发区大学城汤口路中段南区合肥财经职业学院</t>
  </si>
  <si>
    <t>2020-11-01 15:46:28</t>
  </si>
  <si>
    <t>2020110100071573</t>
  </si>
  <si>
    <t>JT5009871650899</t>
  </si>
  <si>
    <t>马瑞霞</t>
  </si>
  <si>
    <t>2020-11-01 14:55:13</t>
  </si>
  <si>
    <t>胡乐城</t>
  </si>
  <si>
    <t>13767112083</t>
  </si>
  <si>
    <t>芙蓉社区芙蓉路港澳写字楼大厅放丰巢</t>
  </si>
  <si>
    <t>胡乐城先生</t>
  </si>
  <si>
    <t>2020-11-01 15:47:21</t>
  </si>
  <si>
    <t>2020110100071861</t>
  </si>
  <si>
    <t>JT5009875296557</t>
  </si>
  <si>
    <t>聊城东昌府南网点</t>
  </si>
  <si>
    <t>张紫萱</t>
  </si>
  <si>
    <t>2020-11-01 14:56:49</t>
  </si>
  <si>
    <t>学习进步</t>
  </si>
  <si>
    <t>19810958973</t>
  </si>
  <si>
    <t>庐州卫校科技学院</t>
  </si>
  <si>
    <t>学习进步女士</t>
  </si>
  <si>
    <t>2020-11-02 14:20:12</t>
  </si>
  <si>
    <t>2020110100071931</t>
  </si>
  <si>
    <t>JT5009880324424</t>
  </si>
  <si>
    <t>客服李晓春</t>
  </si>
  <si>
    <t>2020-11-01 14:57:12</t>
  </si>
  <si>
    <t>桃花镇汤口路中段合肥财经职业学院</t>
  </si>
  <si>
    <t>2020-11-01 15:51:17</t>
  </si>
  <si>
    <t>2020110100072550</t>
  </si>
  <si>
    <t>JT5009632487553</t>
  </si>
  <si>
    <t>枫溪简蓥颖</t>
  </si>
  <si>
    <t>2020-11-01 15:00:50</t>
  </si>
  <si>
    <t>金辉</t>
  </si>
  <si>
    <t>15913022547</t>
  </si>
  <si>
    <t>店埠镇镇北社区居委会圣泉中学后门</t>
  </si>
  <si>
    <t>金辉先生</t>
  </si>
  <si>
    <t>2020-11-02 14:22:21</t>
  </si>
  <si>
    <t>2020110100073309</t>
  </si>
  <si>
    <t>JT5008899967119</t>
  </si>
  <si>
    <t>2020-11-01 15:04:58</t>
  </si>
  <si>
    <t>龙城路与金阳路交叉口宽居六楼</t>
  </si>
  <si>
    <t xml:space="preserve">此单责任网点在规定时间内未关闭，已通知网点线下跟进，网点电话95040669228后续产生考核由网点自行承担”
</t>
  </si>
  <si>
    <t>2020-11-02 14:21:29</t>
  </si>
  <si>
    <t>2020110100073880</t>
  </si>
  <si>
    <t>JT5010042289848</t>
  </si>
  <si>
    <t>衡水冀州网点</t>
  </si>
  <si>
    <t>郭小妮</t>
  </si>
  <si>
    <t>2020-11-01 15:07:51</t>
  </si>
  <si>
    <t>13739291104</t>
  </si>
  <si>
    <t>三里庵梅园公寓4栋</t>
  </si>
  <si>
    <t>刘女士先生</t>
  </si>
  <si>
    <t>2020-11-02 14:23:38</t>
  </si>
  <si>
    <t>2020110100074111</t>
  </si>
  <si>
    <t>JT5009649460965</t>
  </si>
  <si>
    <t>总部热线客服C04</t>
  </si>
  <si>
    <t>2020-11-01 15:09:10</t>
  </si>
  <si>
    <t>19855166836</t>
  </si>
  <si>
    <t>安徽省合肥市肥西县上派镇新型家园1栋二单元1908室</t>
  </si>
  <si>
    <t>13时21分，回电客户19855166836，向客户解释此件超区，已发往上级网点，客户对处理结果满意无异议，我司电话17718233663</t>
  </si>
  <si>
    <t>2020-11-01 21:54:52</t>
  </si>
  <si>
    <t>2020110100074193</t>
  </si>
  <si>
    <t>JT5004880167459</t>
  </si>
  <si>
    <t>丽水松阳网点</t>
  </si>
  <si>
    <t>罗娜</t>
  </si>
  <si>
    <t>2020-11-01 15:09:37</t>
  </si>
  <si>
    <t>胡</t>
  </si>
  <si>
    <t>18856976734</t>
  </si>
  <si>
    <t>宿松路3333号3号1003室</t>
  </si>
  <si>
    <t>胡先生</t>
  </si>
  <si>
    <t>2020-11-01 16:03:22</t>
  </si>
  <si>
    <t>2020110100074222</t>
  </si>
  <si>
    <t>JT5008756665915</t>
  </si>
  <si>
    <t>总部热线客服A43</t>
  </si>
  <si>
    <t>2020-11-01 15:09:49</t>
  </si>
  <si>
    <t>贾</t>
  </si>
  <si>
    <t>17703893984</t>
  </si>
  <si>
    <t>肥东新城开发区新城开发区盛嘉欧园8栋(优客多超市代放送到打或短信通知！！)</t>
  </si>
  <si>
    <t xml:space="preserve">多次分时段联系客户贾先生号码17703893984均无人接听，已短信告知客户此件状态，有问题可随时联系我司，我司电话95040669228
</t>
  </si>
  <si>
    <t>贾先生</t>
  </si>
  <si>
    <t>2020-11-02 15:01:31</t>
  </si>
  <si>
    <t>2020110100074792</t>
  </si>
  <si>
    <t>JT5009330966975</t>
  </si>
  <si>
    <t>宁波慈溪桥头网点</t>
  </si>
  <si>
    <t>孙少军</t>
  </si>
  <si>
    <t>2020-11-01 15:12:39</t>
  </si>
  <si>
    <t>毕丽美</t>
  </si>
  <si>
    <t>15555439796</t>
  </si>
  <si>
    <t>合作化南路与休宁路交叉口19号食为先大酒店预订台</t>
  </si>
  <si>
    <t>此件错分至我司，已转走发往至合肥转运中心</t>
  </si>
  <si>
    <t>毕丽美先生</t>
  </si>
  <si>
    <t>2020-11-01 16:25:53</t>
  </si>
  <si>
    <t>2020110100075295</t>
  </si>
  <si>
    <t>JT5009471584542</t>
  </si>
  <si>
    <t>石家庄无极网点</t>
  </si>
  <si>
    <t>信旭玲</t>
  </si>
  <si>
    <t>2020-11-01 15:15:24</t>
  </si>
  <si>
    <t>张翔</t>
  </si>
  <si>
    <t>15395035234</t>
  </si>
  <si>
    <t>水湖镇长淮路荣景圆梦苑东南200米胜利巷</t>
  </si>
  <si>
    <t>20时47分回电女士15395035234，已和客户确认收货信息，告知客户我司会按客户真实收货信息派送，客户对处理结果满意无异议，我司电话17354093637</t>
  </si>
  <si>
    <t>张翔先生</t>
  </si>
  <si>
    <t>2020-11-01 20:44:20</t>
  </si>
  <si>
    <t>2020110100076416</t>
  </si>
  <si>
    <t>JT5010051088521</t>
  </si>
  <si>
    <t>聊城冠县网点</t>
  </si>
  <si>
    <t>陈圆圆</t>
  </si>
  <si>
    <t>2020-11-01 15:21:14</t>
  </si>
  <si>
    <t>孙长龙</t>
  </si>
  <si>
    <t>19155474959</t>
  </si>
  <si>
    <t>桃花镇合肥信息技术职业学院</t>
  </si>
  <si>
    <t>孙长龙先生</t>
  </si>
  <si>
    <t>2020-11-01 17:28:12</t>
  </si>
  <si>
    <t>2020110100076696</t>
  </si>
  <si>
    <t>JT5008870691021</t>
  </si>
  <si>
    <t>李静静</t>
  </si>
  <si>
    <t>2020-11-01 15:22:46</t>
  </si>
  <si>
    <t>合作化南路174号3幢405</t>
  </si>
  <si>
    <t>2020-11-02 14:35:15</t>
  </si>
  <si>
    <t>2020110100076708</t>
  </si>
  <si>
    <t>JT5009403964176</t>
  </si>
  <si>
    <t>汕尾海丰网点</t>
  </si>
  <si>
    <t>张秋妮</t>
  </si>
  <si>
    <t>2020-11-01 15:22:51</t>
  </si>
  <si>
    <t>梅山路125号梅山饭店</t>
  </si>
  <si>
    <t>2020-11-02 14:36:39</t>
  </si>
  <si>
    <t>2020110100077044</t>
  </si>
  <si>
    <t>JT5009161439798</t>
  </si>
  <si>
    <t>2020-11-01 15:24:34</t>
  </si>
  <si>
    <t>汤道美</t>
  </si>
  <si>
    <t>18756090833</t>
  </si>
  <si>
    <t>笔峰路，皖龙石材</t>
  </si>
  <si>
    <t>汤道美先生</t>
  </si>
  <si>
    <t>2020-11-01 16:17:07</t>
  </si>
  <si>
    <t>2020110100077462</t>
  </si>
  <si>
    <t>JT5008157083196</t>
  </si>
  <si>
    <t>蔡菲</t>
  </si>
  <si>
    <t>2020-11-01 15:26:44</t>
  </si>
  <si>
    <t>宋茂玲</t>
  </si>
  <si>
    <t>13965015220</t>
  </si>
  <si>
    <t>安徽省-合肥市-望江西路94号锻压厂北区15栋303</t>
  </si>
  <si>
    <t>宋茂玲先生</t>
  </si>
  <si>
    <t>2020-11-02 14:32:48</t>
  </si>
  <si>
    <t>2020110100077656</t>
  </si>
  <si>
    <t>JT5009861080027</t>
  </si>
  <si>
    <t>佛山盐步网点</t>
  </si>
  <si>
    <t>翁媛平</t>
  </si>
  <si>
    <t>2020-11-01 15:27:42</t>
  </si>
  <si>
    <t>安徽省合肥市肥东县安徽省合肥市肥东县合肥理工学校</t>
  </si>
  <si>
    <t>2020-11-02 14:37:28</t>
  </si>
  <si>
    <t>2020110100078921</t>
  </si>
  <si>
    <t>JT5009872264532</t>
  </si>
  <si>
    <t>徐配配</t>
  </si>
  <si>
    <t>2020-11-01 15:33:58</t>
  </si>
  <si>
    <t>张磊</t>
  </si>
  <si>
    <t>15856390088</t>
  </si>
  <si>
    <t>人民检察院宿舍楼6#106室</t>
  </si>
  <si>
    <t>张磊先生</t>
  </si>
  <si>
    <t>2020-11-02 14:44:17</t>
  </si>
  <si>
    <t>2020110100079259</t>
  </si>
  <si>
    <t>JT5008520280435</t>
  </si>
  <si>
    <t>2020-11-01 15:35:48</t>
  </si>
  <si>
    <t>李玉</t>
  </si>
  <si>
    <t>18205513085</t>
  </si>
  <si>
    <t>合肥市政务区，佛子岭路与齐云山路交叉口，康瑞盲人推拿店</t>
  </si>
  <si>
    <t>16时29分，回电客户18205513085，客户已收到，稍后补齐路由，客户对处理意见满意无异议，我电话17718233663</t>
  </si>
  <si>
    <t>李玉先生</t>
  </si>
  <si>
    <t>2020-11-01 21:52:36</t>
  </si>
  <si>
    <t>2020110100079643</t>
  </si>
  <si>
    <t>JT5009249499333</t>
  </si>
  <si>
    <t>荥阳备用2</t>
  </si>
  <si>
    <t>2020-11-01 15:37:50</t>
  </si>
  <si>
    <t>范云霄</t>
  </si>
  <si>
    <t>15775576167</t>
  </si>
  <si>
    <t>金寨路96号中科大东区321楼</t>
  </si>
  <si>
    <t>范云霄先生</t>
  </si>
  <si>
    <t>2020-11-02 14:45:22</t>
  </si>
  <si>
    <t>2020110100079967</t>
  </si>
  <si>
    <t>JT5009582255031</t>
  </si>
  <si>
    <t>天津和平吴家窑网点</t>
  </si>
  <si>
    <t>喻沙</t>
  </si>
  <si>
    <t>2020-11-01 15:39:39</t>
  </si>
  <si>
    <t>莲花社区翡翠路安徽水利水电学院教师公寓楼</t>
  </si>
  <si>
    <t>2020-11-01 16:31:52</t>
  </si>
  <si>
    <t>2020110100080506</t>
  </si>
  <si>
    <t>JT5009950341454</t>
  </si>
  <si>
    <t>2020-11-01 15:42:27</t>
  </si>
  <si>
    <t>刘飞</t>
  </si>
  <si>
    <t>13856044058</t>
  </si>
  <si>
    <t>双墩镇物华苑二期14幢</t>
  </si>
  <si>
    <t>我司17:21回电客户13856044058，此件已在派送阶段，到时候会放到驿站去，无异议，我司完结处理，我司网点电话：13385698464</t>
  </si>
  <si>
    <t>刘飞先生</t>
  </si>
  <si>
    <t>2020-11-01 17:22:01</t>
  </si>
  <si>
    <t>2020110100080575</t>
  </si>
  <si>
    <t>JT5009008771218</t>
  </si>
  <si>
    <t>2020-11-01 15:42:50</t>
  </si>
  <si>
    <t>文潺</t>
  </si>
  <si>
    <t>17621787723</t>
  </si>
  <si>
    <t>地址：经济开发区融创城五期，创泽园，棋石路，楼栋号11-1702</t>
  </si>
  <si>
    <t>文潺先生</t>
  </si>
  <si>
    <t>2020-11-01 16:35:12</t>
  </si>
  <si>
    <t>2020110100080853</t>
  </si>
  <si>
    <t>JT5009042728795</t>
  </si>
  <si>
    <t>惠州石湾网点</t>
  </si>
  <si>
    <t>李春梅</t>
  </si>
  <si>
    <t>2020-11-01 15:44:29</t>
  </si>
  <si>
    <t>何明祥</t>
  </si>
  <si>
    <t>18788839322</t>
  </si>
  <si>
    <t>经济技术开发区，翡翠花园，四期15栋202</t>
  </si>
  <si>
    <t>何明祥先生</t>
  </si>
  <si>
    <t>2020-11-01 16:36:47</t>
  </si>
  <si>
    <t>2020110100081111</t>
  </si>
  <si>
    <t>JT5009698449226</t>
  </si>
  <si>
    <t>2020-11-01 15:45:58</t>
  </si>
  <si>
    <t>安徽省合肥市包河区99号jAC大学</t>
  </si>
  <si>
    <t>2020-11-02 15:00:01</t>
  </si>
  <si>
    <t>2020110100081189</t>
  </si>
  <si>
    <t>JT5009941833818</t>
  </si>
  <si>
    <t>广州番禺东环网点</t>
  </si>
  <si>
    <t>李丽</t>
  </si>
  <si>
    <t>2020-11-01 15:46:22</t>
  </si>
  <si>
    <t>郑牧原</t>
  </si>
  <si>
    <t>17600920067</t>
  </si>
  <si>
    <t>城南镇南城小区</t>
  </si>
  <si>
    <t>马彪</t>
  </si>
  <si>
    <t>16点51分回电17600920067，跟客户协商好今晚到代理点取货明天下午到戚桥街道欣悦茶庄代办点，客户对处理结果无异议，我司电话18075027996</t>
  </si>
  <si>
    <t>郑牧原先生</t>
  </si>
  <si>
    <t>2020-11-01 16:54:08</t>
  </si>
  <si>
    <t>2020110100081478</t>
  </si>
  <si>
    <t>JT5009260845110</t>
  </si>
  <si>
    <t>广州白云大源网点</t>
  </si>
  <si>
    <t>韩卓贤</t>
  </si>
  <si>
    <t>2020-11-01 15:48:01</t>
  </si>
  <si>
    <t>苏女士</t>
  </si>
  <si>
    <t>13866134998</t>
  </si>
  <si>
    <t>笔架山街道汇林阁小区西小高层29栋803室</t>
  </si>
  <si>
    <t>21时40分，我司已做退件登记，明日发往上级网点，我司电话17718233663</t>
  </si>
  <si>
    <t>苏女士先生</t>
  </si>
  <si>
    <t>2020-11-01 21:50:02</t>
  </si>
  <si>
    <t>2020110100081701</t>
  </si>
  <si>
    <t>JT5009177240125</t>
  </si>
  <si>
    <t>青岛莱西网点</t>
  </si>
  <si>
    <t>张艳</t>
  </si>
  <si>
    <t>2020-11-01 15:49:16</t>
  </si>
  <si>
    <t>何中心</t>
  </si>
  <si>
    <t>13013046030</t>
  </si>
  <si>
    <t>都荟大观项目部收(浍水路与桂王路交叉口)</t>
  </si>
  <si>
    <t>何中心先生</t>
  </si>
  <si>
    <t>2020-11-02 14:58:32</t>
  </si>
  <si>
    <t>2020110100082187</t>
  </si>
  <si>
    <t>JT5009826761016</t>
  </si>
  <si>
    <t>总部热线客服A52</t>
  </si>
  <si>
    <t>2020-11-01 15:51:39</t>
  </si>
  <si>
    <t>陶</t>
  </si>
  <si>
    <t>多次分时段联系客户陶女士号码18755180805均无人接听，已短信告知客户此件状态，有问题可随时联系我司，我司电话19810691031</t>
  </si>
  <si>
    <t>陶女士</t>
  </si>
  <si>
    <t>2020-11-02 15:43:20</t>
  </si>
  <si>
    <t>2020110100082976</t>
  </si>
  <si>
    <t>JT5008068796747</t>
  </si>
  <si>
    <t>2020-11-01 15:56:01</t>
  </si>
  <si>
    <t>孙昱</t>
  </si>
  <si>
    <t>18133689237</t>
  </si>
  <si>
    <t>融创城融福园10栋1302</t>
  </si>
  <si>
    <t>孙昱先生</t>
  </si>
  <si>
    <t>2020-11-02 15:04:33</t>
  </si>
  <si>
    <t>2020110100083083</t>
  </si>
  <si>
    <t>JT5008546815203</t>
  </si>
  <si>
    <t>2020-11-01 15:56:36</t>
  </si>
  <si>
    <t>江元兵</t>
  </si>
  <si>
    <t>13856009996</t>
  </si>
  <si>
    <t>自然资源局和规划局</t>
  </si>
  <si>
    <t>江元兵先生</t>
  </si>
  <si>
    <t>2020-11-02 15:07:38</t>
  </si>
  <si>
    <t>2020110100083103</t>
  </si>
  <si>
    <t>JT5008861586719</t>
  </si>
  <si>
    <t>2020-11-01 15:56:41</t>
  </si>
  <si>
    <t>汪春霞</t>
  </si>
  <si>
    <t>13916549023</t>
  </si>
  <si>
    <t>安徽省，合肥市，肥西县，东莞繁华逸城1期3栋203</t>
  </si>
  <si>
    <t>李霞</t>
  </si>
  <si>
    <t>17点15回电客户，客户已收到，客户接受表示满意，我司电话17730208581</t>
  </si>
  <si>
    <t>汪春霞先生</t>
  </si>
  <si>
    <t>2020-11-01 17:18:03</t>
  </si>
  <si>
    <t>2020110100083498</t>
  </si>
  <si>
    <t>JT5009804582311</t>
  </si>
  <si>
    <t>杭州蜀山网点</t>
  </si>
  <si>
    <t>王巧巧</t>
  </si>
  <si>
    <t>2020-11-01 15:58:55</t>
  </si>
  <si>
    <t>17357182659</t>
  </si>
  <si>
    <t>蜀山街道碧桂园天麓府3幢3单元蜂站</t>
  </si>
  <si>
    <t>我司已经加改网点微信，电联网点没人回复，我司先行关单，有疑问致电我司号码95040666924！</t>
  </si>
  <si>
    <t>17357182659先生</t>
  </si>
  <si>
    <t>2020-11-01 17:01:24</t>
  </si>
  <si>
    <t>2020110100083554</t>
  </si>
  <si>
    <t>JT5009283606163</t>
  </si>
  <si>
    <t>2020-11-01 15:59:14</t>
  </si>
  <si>
    <t>石塘镇开马龙城乡，邮政储蓄</t>
  </si>
  <si>
    <t>2020-11-02 15:05:21</t>
  </si>
  <si>
    <t>2020110100083599</t>
  </si>
  <si>
    <t>JT5008983020038</t>
  </si>
  <si>
    <t>南宁武鸣里建网点</t>
  </si>
  <si>
    <t>孔海云</t>
  </si>
  <si>
    <t>2020-11-01 15:59:30</t>
  </si>
  <si>
    <t>95040668666</t>
  </si>
  <si>
    <t>古城镇古城小学</t>
  </si>
  <si>
    <t>2020-11-02 15:08:22</t>
  </si>
  <si>
    <t>2020110100083873</t>
  </si>
  <si>
    <t>JT5008983021166</t>
  </si>
  <si>
    <t>2020-11-01 16:01:11</t>
  </si>
  <si>
    <t>2020-11-02 15:19:14</t>
  </si>
  <si>
    <t>2020110100084916</t>
  </si>
  <si>
    <t>JT5009603643079</t>
  </si>
  <si>
    <t>长沙雨花高桥网点</t>
  </si>
  <si>
    <t>俞睿扬</t>
  </si>
  <si>
    <t>2020-11-01 16:07:07</t>
  </si>
  <si>
    <t>店埠镇镇西前沿居民组门牌号33号</t>
  </si>
  <si>
    <t>2020-11-02 15:17:15</t>
  </si>
  <si>
    <t>2020110100085205</t>
  </si>
  <si>
    <t>JT5009945624615</t>
  </si>
  <si>
    <t>汕头澄海网点</t>
  </si>
  <si>
    <t>曾秋莲</t>
  </si>
  <si>
    <t>2020-11-01 16:08:37</t>
  </si>
  <si>
    <t>严海</t>
  </si>
  <si>
    <t>17754858633</t>
  </si>
  <si>
    <t>林头镇瑞龙铸造厂</t>
  </si>
  <si>
    <t>13.29分回电 女士17754858633，客户要求改地址，我司换单退回单号：中通快递 73141305321950，客户对处理结果满意无异议，我司电话18502432919</t>
  </si>
  <si>
    <t>严海女士</t>
  </si>
  <si>
    <t>2020-11-02 13:30:29</t>
  </si>
  <si>
    <t>2020110100085244</t>
  </si>
  <si>
    <t>JT5008989844223</t>
  </si>
  <si>
    <t>张子宏</t>
  </si>
  <si>
    <t>2020-11-01 16:08:50</t>
  </si>
  <si>
    <t xml:space="preserve"> 李廷</t>
  </si>
  <si>
    <t>18715157281</t>
  </si>
  <si>
    <t>李岗村</t>
  </si>
  <si>
    <t>20时48分回电，客户确定货已收到，客户对处理结果满意无异议，我司电话17354093637</t>
  </si>
  <si>
    <t xml:space="preserve"> 李廷先生</t>
  </si>
  <si>
    <t>2020-11-01 20:49:55</t>
  </si>
  <si>
    <t>2020110100085318</t>
  </si>
  <si>
    <t>JT5009588768318</t>
  </si>
  <si>
    <t>广州荔湾龙溪网点</t>
  </si>
  <si>
    <t>吴爱英</t>
  </si>
  <si>
    <t>2020-11-01 16:09:14</t>
  </si>
  <si>
    <t>15805591220</t>
  </si>
  <si>
    <t>黎阳镇茶香苑一期2幢三单元206</t>
  </si>
  <si>
    <t>房小锁</t>
  </si>
  <si>
    <t xml:space="preserve">21：23分回电丁芳女士15805591220，客户确定货已收到，客户对处理结果满意无异议，已向客户预留我司电话13731848050
</t>
  </si>
  <si>
    <t>收件人先生</t>
  </si>
  <si>
    <t>2020-11-01 21:25:05</t>
  </si>
  <si>
    <t>2020110100085895</t>
  </si>
  <si>
    <t>JT5008918785906</t>
  </si>
  <si>
    <t>佛山勒流网点</t>
  </si>
  <si>
    <t>黄建萍</t>
  </si>
  <si>
    <t>2020-11-01 16:12:30</t>
  </si>
  <si>
    <t>金先生</t>
  </si>
  <si>
    <t>15556469895</t>
  </si>
  <si>
    <t>安徽省合肥市蜀山区休宁路自行车厂宿舍黄老板小店</t>
  </si>
  <si>
    <t>我司已核实快递已在代收点被客户取件，尝试联系客户电话未接通，我司将继续联系客户取件</t>
  </si>
  <si>
    <t>金先生先生</t>
  </si>
  <si>
    <t>2020-11-01 22:27:52</t>
  </si>
  <si>
    <t>2020110100086279</t>
  </si>
  <si>
    <t>JT5009838643664</t>
  </si>
  <si>
    <t>廊坊市霸州网点</t>
  </si>
  <si>
    <t>梁晨</t>
  </si>
  <si>
    <t>2020-11-01 16:14:21</t>
  </si>
  <si>
    <t>李学玲</t>
  </si>
  <si>
    <t>13721094915</t>
  </si>
  <si>
    <t>富华家园3栋楼</t>
  </si>
  <si>
    <t>21.时06分回电女士13721094915客户确定货已收到，客户对处理结果满意无异议，我司电话17354093637</t>
  </si>
  <si>
    <t>李学玲先生</t>
  </si>
  <si>
    <t>2020-11-01 21:03:35</t>
  </si>
  <si>
    <t>2020110100087316</t>
  </si>
  <si>
    <t>JT0000727276224</t>
  </si>
  <si>
    <t>双流华阳网点</t>
  </si>
  <si>
    <t>罗玉玲</t>
  </si>
  <si>
    <t>2020-11-01 16:19:45</t>
  </si>
  <si>
    <t>15508327958</t>
  </si>
  <si>
    <t>全区长临河镇青阳山户外运动营地</t>
  </si>
  <si>
    <t xml:space="preserve">此单责任网点在规定时间内未关闭，已通知网点线下跟进，网点电话95040669228,后续产生考核由网点自行承担”
</t>
  </si>
  <si>
    <t>15508327958先生</t>
  </si>
  <si>
    <t>2020-11-02 15:46:17</t>
  </si>
  <si>
    <t>2020110100088501</t>
  </si>
  <si>
    <t>JT5009839719987</t>
  </si>
  <si>
    <t>揭阳空港网点</t>
  </si>
  <si>
    <t>黄雪燕</t>
  </si>
  <si>
    <t>2020-11-01 16:26:00</t>
  </si>
  <si>
    <t>毛照荣</t>
  </si>
  <si>
    <t>13739281978</t>
  </si>
  <si>
    <t>安徽省合肥市肥西县上派镇翡翠家园二期</t>
  </si>
  <si>
    <t xml:space="preserve">此单责任网点在规定时间内未关闭，已通知网点线下跟进，网点电话055166023034，后续产生考核由网点自行承担”
</t>
  </si>
  <si>
    <t>毛照荣先生</t>
  </si>
  <si>
    <t>2020-11-02 15:49:25</t>
  </si>
  <si>
    <t>2020110100088927</t>
  </si>
  <si>
    <t>JT5009862057010</t>
  </si>
  <si>
    <t>佛山里水网点</t>
  </si>
  <si>
    <t>叶颖琪</t>
  </si>
  <si>
    <t>2020-11-01 16:28:13</t>
  </si>
  <si>
    <t>飞彩街道办事处宛陵湖新城3期4栋2404室</t>
  </si>
  <si>
    <t xml:space="preserve">此单责任网点在规定时间内未关闭，已通知网点线下跟进，网点电话18256324381后续产生考核由网点自行承担”
</t>
  </si>
  <si>
    <t>2020-11-02 15:45:00</t>
  </si>
  <si>
    <t>2020110100089134</t>
  </si>
  <si>
    <t>JT5009895603687</t>
  </si>
  <si>
    <t>丰县集散点</t>
  </si>
  <si>
    <t>程坤坤</t>
  </si>
  <si>
    <t>2020-11-01 16:29:21</t>
  </si>
  <si>
    <t xml:space="preserve"> 朱红娟</t>
  </si>
  <si>
    <t>13956967026</t>
  </si>
  <si>
    <t>安徽医科大学第一附属医院36幢105</t>
  </si>
  <si>
    <t xml:space="preserve">此单责任网点在规定时间内未关闭，已通知网点线下跟进，网点电话18256910324,，后续产生考核由网点自行承担”
</t>
  </si>
  <si>
    <t xml:space="preserve"> 朱红娟先生</t>
  </si>
  <si>
    <t>2020-11-02 15:53:01</t>
  </si>
  <si>
    <t>2020110100089576</t>
  </si>
  <si>
    <t>JT5010437325102</t>
  </si>
  <si>
    <t>曹林丹</t>
  </si>
  <si>
    <t>2020-11-01 16:31:57</t>
  </si>
  <si>
    <t>童闩闩</t>
  </si>
  <si>
    <t>18258243469</t>
  </si>
  <si>
    <t>青年城1号2栋</t>
  </si>
  <si>
    <t>童闩闩先生</t>
  </si>
  <si>
    <t>2020-11-02 15:56:32</t>
  </si>
  <si>
    <t>2020110100089724</t>
  </si>
  <si>
    <t>JT5009511670343</t>
  </si>
  <si>
    <t>常州武进潞城网点</t>
  </si>
  <si>
    <t>马建华</t>
  </si>
  <si>
    <t>2020-11-01 16:32:40</t>
  </si>
  <si>
    <t>詹云燕</t>
  </si>
  <si>
    <t>13349061918</t>
  </si>
  <si>
    <t>安徽省合肥市长丰县合肥长丰轨道交通学校南校区2011班</t>
  </si>
  <si>
    <t>21时07分回电13349061918客户电话关机，此件全封闭学校，我司投递门卫，网点电话17354093637</t>
  </si>
  <si>
    <t>詹云燕先生</t>
  </si>
  <si>
    <t>2020-11-01 21:05:42</t>
  </si>
  <si>
    <t>2020110100089942</t>
  </si>
  <si>
    <t>JT5009651942448</t>
  </si>
  <si>
    <t>阳江江城网点</t>
  </si>
  <si>
    <t>潘海云</t>
  </si>
  <si>
    <t>2020-11-01 16:33:50</t>
  </si>
  <si>
    <t>孟子琪</t>
  </si>
  <si>
    <t>15309617287</t>
  </si>
  <si>
    <t>清溪路101号快乐亭超市</t>
  </si>
  <si>
    <t>孟子琪女士</t>
  </si>
  <si>
    <t>2020-11-02 15:54:33</t>
  </si>
  <si>
    <t>2020110100090387</t>
  </si>
  <si>
    <t>JT2000131422519</t>
  </si>
  <si>
    <t>2020-11-01 16:36:26</t>
  </si>
  <si>
    <t>曾</t>
  </si>
  <si>
    <t>13392199802</t>
  </si>
  <si>
    <t>众兴乡港澳广场北门欧点精品女装门门牌号157158</t>
  </si>
  <si>
    <t>曾女士</t>
  </si>
  <si>
    <t>2020-11-02 16:04:30</t>
  </si>
  <si>
    <t>2020110100090481</t>
  </si>
  <si>
    <t>JT5009278195686</t>
  </si>
  <si>
    <t>总部热线客服A59</t>
  </si>
  <si>
    <t>2020-11-01 16:36:56</t>
  </si>
  <si>
    <t>王筱靖</t>
  </si>
  <si>
    <t>15505511310</t>
  </si>
  <si>
    <t>经济技术开发区繁华大道321号海洋世界</t>
  </si>
  <si>
    <t xml:space="preserve">16:11联系客户王筱靖先生号码15505511310告知此件目前状态已通知网点线下跟进，有问题可随时联系我哦19810691031
</t>
  </si>
  <si>
    <t>王筱靖先生</t>
  </si>
  <si>
    <t>2020-11-02 16:12:45</t>
  </si>
  <si>
    <t>2020110100091376</t>
  </si>
  <si>
    <t>JT5009569549554</t>
  </si>
  <si>
    <t>2020-11-01 16:41:36</t>
  </si>
  <si>
    <t>18656506618</t>
  </si>
  <si>
    <t>环翠路翡翠商城3栋</t>
  </si>
  <si>
    <t xml:space="preserve">16:15联系客户刘先生先生号码18656506618告知此件目前状态已通知网点线下跟进，有问题可随时联系我哦19810691031
</t>
  </si>
  <si>
    <t>2020-11-02 16:16:50</t>
  </si>
  <si>
    <t>2020110100091727</t>
  </si>
  <si>
    <t>JT5009569896024</t>
  </si>
  <si>
    <t>总部热线客服A18</t>
  </si>
  <si>
    <t>2020-11-01 16:43:34</t>
  </si>
  <si>
    <t>18905695505</t>
  </si>
  <si>
    <t>天门路66号</t>
  </si>
  <si>
    <t>刘小丽</t>
  </si>
  <si>
    <t>8:49回电，此件客户已收到，客户满意无异议</t>
  </si>
  <si>
    <t>胡女士</t>
  </si>
  <si>
    <t>2020-11-02 08:49:19</t>
  </si>
  <si>
    <t>2020110100091962</t>
  </si>
  <si>
    <t>JT5010065629134</t>
  </si>
  <si>
    <t>总部热线客服A37</t>
  </si>
  <si>
    <t>2020-11-01 16:44:49</t>
  </si>
  <si>
    <t>余</t>
  </si>
  <si>
    <t>18130078970</t>
  </si>
  <si>
    <t>大学城蓝色湖畔1幢1404室</t>
  </si>
  <si>
    <t xml:space="preserve">多次分时段联系客户余女士号码余女士均无人接听，已短信告知客户此件状态，有问题可随时联系我司，我司电话19810691031
</t>
  </si>
  <si>
    <t>余女士</t>
  </si>
  <si>
    <t>2020-11-02 16:23:59</t>
  </si>
  <si>
    <t>2020110100092007</t>
  </si>
  <si>
    <t>JT5009743117678</t>
  </si>
  <si>
    <t>廊坊新城网点</t>
  </si>
  <si>
    <t>白桂芳</t>
  </si>
  <si>
    <t>2020-11-01 16:45:00</t>
  </si>
  <si>
    <t>千屹</t>
  </si>
  <si>
    <t>13966936569</t>
  </si>
  <si>
    <t>安徽三联学院</t>
  </si>
  <si>
    <t>千屹先生</t>
  </si>
  <si>
    <t>2020-11-01 17:37:19</t>
  </si>
  <si>
    <t>2020110100092010</t>
  </si>
  <si>
    <t>JT5008303941886</t>
  </si>
  <si>
    <t>常熟海虞网点</t>
  </si>
  <si>
    <t>陈梦瑶</t>
  </si>
  <si>
    <t>2020-11-01 16:45:03</t>
  </si>
  <si>
    <t>95040666971</t>
  </si>
  <si>
    <t>南门口/家之都/圆通快递</t>
  </si>
  <si>
    <t xml:space="preserve">此单责任网点在规定时间内未关闭，已通知网点线下跟进，网点电话18063024380，后续产生考核由网点自行承担”
</t>
  </si>
  <si>
    <t>2020-11-02 16:09:07</t>
  </si>
  <si>
    <t>2020110100092274</t>
  </si>
  <si>
    <t>JT5009831190024</t>
  </si>
  <si>
    <t>揭阳磐东网点</t>
  </si>
  <si>
    <t>磐东网点林淡庄</t>
  </si>
  <si>
    <t>2020-11-01 16:46:32</t>
  </si>
  <si>
    <t>庙前镇，高源村，高源酒店</t>
  </si>
  <si>
    <t>2020-11-02 16:10:27</t>
  </si>
  <si>
    <t>2020110100092576</t>
  </si>
  <si>
    <t>JT0000762643069</t>
  </si>
  <si>
    <t>东莞清溪荔横网点</t>
  </si>
  <si>
    <t>黄玉娇</t>
  </si>
  <si>
    <t>2020-11-01 16:48:20</t>
  </si>
  <si>
    <t>郑申仙</t>
  </si>
  <si>
    <t>18503718918</t>
  </si>
  <si>
    <t>稻香村街道黄山路与岳西路交口大溪地永辉超市外租区香蜜闺秀</t>
  </si>
  <si>
    <t xml:space="preserve">此单责任网点在规定时间内未关闭，已通知网点线下跟进，网点电话13590387150，后续产生考核由网点自行承担”
</t>
  </si>
  <si>
    <t>郑申仙先生</t>
  </si>
  <si>
    <t>2020-11-02 16:26:00</t>
  </si>
  <si>
    <t>2020110100092662</t>
  </si>
  <si>
    <t>JT5008974966923</t>
  </si>
  <si>
    <t>2020-11-01 16:48:49</t>
  </si>
  <si>
    <t>吴欢欢</t>
  </si>
  <si>
    <t>15755188873</t>
  </si>
  <si>
    <t>梅山路5号梅山小区1栋503</t>
  </si>
  <si>
    <t>吴欢欢先生</t>
  </si>
  <si>
    <t>2020-11-02 16:27:11</t>
  </si>
  <si>
    <t>2020110100092993</t>
  </si>
  <si>
    <t>JT5007400847863</t>
  </si>
  <si>
    <t>颜晓珊</t>
  </si>
  <si>
    <t>2020-11-01 16:50:52</t>
  </si>
  <si>
    <t>非凡</t>
  </si>
  <si>
    <t>18326677414</t>
  </si>
  <si>
    <t>临湖社区清潭路716号航嘉公寓</t>
  </si>
  <si>
    <t>非凡先生</t>
  </si>
  <si>
    <t>2020-11-02 16:28:05</t>
  </si>
  <si>
    <t>2020110100093575</t>
  </si>
  <si>
    <t>JT5009977073711</t>
  </si>
  <si>
    <t>总部在线客服B244</t>
  </si>
  <si>
    <t>2020-11-01 16:54:21</t>
  </si>
  <si>
    <t>18815703161</t>
  </si>
  <si>
    <t>西园新村梅影里13栋</t>
  </si>
  <si>
    <t xml:space="preserve">16：联系客户陈先生号码18815703161告知此件目前状态已通知网点线下跟进，有问题可随时联系我哦18256910324,
</t>
  </si>
  <si>
    <t>陈先生</t>
  </si>
  <si>
    <t>2020-11-02 16:48:36</t>
  </si>
  <si>
    <t>2020110100093730</t>
  </si>
  <si>
    <t>JT5008779684908</t>
  </si>
  <si>
    <t>2020-11-01 16:55:10</t>
  </si>
  <si>
    <t>黄雷</t>
  </si>
  <si>
    <t>15375391680</t>
  </si>
  <si>
    <t>华邦世贸中心B座6楼</t>
  </si>
  <si>
    <t>我司已经贵公司微信</t>
  </si>
  <si>
    <t>黄雷先生</t>
  </si>
  <si>
    <t>2020-11-01 22:25:00</t>
  </si>
  <si>
    <t>2020110100094824</t>
  </si>
  <si>
    <t>JT5009970464937</t>
  </si>
  <si>
    <t>秦艺</t>
  </si>
  <si>
    <t>2020-11-01 17:01:33</t>
  </si>
  <si>
    <t>胡文浩</t>
  </si>
  <si>
    <t>18133433918</t>
  </si>
  <si>
    <t xml:space="preserve">此单责任网点在规定时间内未关闭，已通知网点线下跟进，网点电话18155177567后续产生考核由网点自行承担”
</t>
  </si>
  <si>
    <t>胡文浩先生</t>
  </si>
  <si>
    <t>2020-11-02 16:40:47</t>
  </si>
  <si>
    <t>2020110100094846</t>
  </si>
  <si>
    <t>JT5009730211161</t>
  </si>
  <si>
    <t>杭州临平网点</t>
  </si>
  <si>
    <t>钟芳芳</t>
  </si>
  <si>
    <t>2020-11-01 17:01:42</t>
  </si>
  <si>
    <t>期待</t>
  </si>
  <si>
    <t>19159059483</t>
  </si>
  <si>
    <t>安徽省长丰县张祠中学旁50米处欢乐车行</t>
  </si>
  <si>
    <t>21时09分回电先生19159059483客户确定货已收到，客户对处理结果满意无异议，我司电话17354093637</t>
  </si>
  <si>
    <t>期待先生</t>
  </si>
  <si>
    <t>2020-11-01 21:06:50</t>
  </si>
  <si>
    <t>2020110100095045</t>
  </si>
  <si>
    <t>JT5009170956879</t>
  </si>
  <si>
    <t>李益华</t>
  </si>
  <si>
    <t>2020-11-01 17:02:56</t>
  </si>
  <si>
    <t>陈晓敏</t>
  </si>
  <si>
    <t>15855199921</t>
  </si>
  <si>
    <t>合肥市包河区徽州大道，东航银燕小区8栋107</t>
  </si>
  <si>
    <t>陈晓敏先生</t>
  </si>
  <si>
    <t>2020-11-02 16:38:55</t>
  </si>
  <si>
    <t>2020110100095129</t>
  </si>
  <si>
    <t>JT5009438854152</t>
  </si>
  <si>
    <t>张琼</t>
  </si>
  <si>
    <t>2020-11-01 17:03:26</t>
  </si>
  <si>
    <t>姚春丽</t>
  </si>
  <si>
    <t>13956045633</t>
  </si>
  <si>
    <t>莲花路1081</t>
  </si>
  <si>
    <t xml:space="preserve">此单责任网点在规定时间内未关闭，已通知网点线下跟进，网点电话17756575151，后续产生考核由网点自行承担”
</t>
  </si>
  <si>
    <t>姚春丽先生</t>
  </si>
  <si>
    <t>2020-11-02 16:42:00</t>
  </si>
  <si>
    <t>2020110100095277</t>
  </si>
  <si>
    <t>JT5009793839288</t>
  </si>
  <si>
    <t>2020-11-01 17:04:18</t>
  </si>
  <si>
    <t>安徽省六安市霍邱县户胡莱市场</t>
  </si>
  <si>
    <t>18时56分回电1先生19856472218，客户确定货已收到，客户满意，我司电话13637062962.</t>
  </si>
  <si>
    <t>2020-11-01 19:21:34</t>
  </si>
  <si>
    <t>2020110100095292</t>
  </si>
  <si>
    <t>JT5009821026045</t>
  </si>
  <si>
    <t>泉州安溪过溪网点</t>
  </si>
  <si>
    <t>盛悦晴</t>
  </si>
  <si>
    <t>2020-11-01 17:04:21</t>
  </si>
  <si>
    <t>合肥市经济开发区天都路39|0号经纬电子厂</t>
  </si>
  <si>
    <t>8:50致电，告知客户网点异常，货物积压，已请求支援加急配送中，此单预1-2天可配送到，客户接受满意无异议，预留电话：18133612955</t>
  </si>
  <si>
    <t>2020-11-02 08:49:58</t>
  </si>
  <si>
    <t>2020110100095445</t>
  </si>
  <si>
    <t>JT0000745075811</t>
  </si>
  <si>
    <t>苏州相城北桥网点</t>
  </si>
  <si>
    <t>梅宇梦</t>
  </si>
  <si>
    <t>2020-11-01 17:05:14</t>
  </si>
  <si>
    <t xml:space="preserve"> 媛媛</t>
  </si>
  <si>
    <t>15862335623</t>
  </si>
  <si>
    <t>中市街道永安花苑六安大市场3期1305</t>
  </si>
  <si>
    <t>18.27分回电媛媛/女士15862335623，客户暂时不方便取件，包裹已派送至处，已提醒客户不要忘记取件，有问题可随时联系我司，客户对处理结果满意无异议，已向客户预留我司电话95040666854</t>
  </si>
  <si>
    <t xml:space="preserve"> 媛媛女士</t>
  </si>
  <si>
    <t>2020-11-01 18:30:56</t>
  </si>
  <si>
    <t>2020110100095672</t>
  </si>
  <si>
    <t>JT5009681428803</t>
  </si>
  <si>
    <t>衡阳祁东网点</t>
  </si>
  <si>
    <t>吴定珠</t>
  </si>
  <si>
    <t>2020-11-01 17:06:45</t>
  </si>
  <si>
    <t>陈海诺</t>
  </si>
  <si>
    <t>15856829500</t>
  </si>
  <si>
    <t>双墩镇人和产业城南一门保安室</t>
  </si>
  <si>
    <t>收到，诶客户我司于明天给客户转出此件，请知悉，我司完结处理，我司网点电话：13385698464</t>
  </si>
  <si>
    <t>陈海诺先生</t>
  </si>
  <si>
    <t>2020-11-01 22:39:25</t>
  </si>
  <si>
    <t>2020110100095679</t>
  </si>
  <si>
    <t>JT5009900793177</t>
  </si>
  <si>
    <t>信阳息县网点</t>
  </si>
  <si>
    <t>张莉</t>
  </si>
  <si>
    <t>2020-11-01 17:06:51</t>
  </si>
  <si>
    <t>张君浩</t>
  </si>
  <si>
    <t>17333218765</t>
  </si>
  <si>
    <t>莲花路与北海路交叉口东南时代天街1栋3016</t>
  </si>
  <si>
    <t>张君浩先生</t>
  </si>
  <si>
    <t>2020-11-02 08:50:27</t>
  </si>
  <si>
    <t>2020110100096322</t>
  </si>
  <si>
    <t>JT5010457489980</t>
  </si>
  <si>
    <t>总部热线客服A8</t>
  </si>
  <si>
    <t>2020-11-01 17:11:10</t>
  </si>
  <si>
    <t>尚</t>
  </si>
  <si>
    <t>18255562917</t>
  </si>
  <si>
    <t>红旗北路93号，昊雅厨用品</t>
  </si>
  <si>
    <t>多次分时段联系客户尚先生号码18255562917均无人接听，已短信告知客户此件状态，有问题可随时联系我司，我司电话05645301508</t>
  </si>
  <si>
    <t>尚先生</t>
  </si>
  <si>
    <t>2020-11-02 17:06:21</t>
  </si>
  <si>
    <t>2020110100096782</t>
  </si>
  <si>
    <t>JT5009831786975</t>
  </si>
  <si>
    <t>陈周颖</t>
  </si>
  <si>
    <t>2020-11-01 17:14:10</t>
  </si>
  <si>
    <t>蕾姆</t>
  </si>
  <si>
    <t>13866706115</t>
  </si>
  <si>
    <t>上派镇上派人民西路泰来傲城二单元6号楼504</t>
  </si>
  <si>
    <t>此件我司于：11:03分已登记退回，新单号为：JT0000781708447  请贵司及时关注新运单信息， 我司稍后安排退回，如有疑问请致电我司电话：95040669230.</t>
  </si>
  <si>
    <t>蕾姆先生</t>
  </si>
  <si>
    <t>2020-11-02 11:07:03</t>
  </si>
  <si>
    <t>2020110100096990</t>
  </si>
  <si>
    <t>JT5009704120418</t>
  </si>
  <si>
    <t>总部热线客服A112</t>
  </si>
  <si>
    <t>2020-11-01 17:15:31</t>
  </si>
  <si>
    <t>孟</t>
  </si>
  <si>
    <t>17856517919</t>
  </si>
  <si>
    <t>翡翠路翡翠花园四期2栋807</t>
  </si>
  <si>
    <t xml:space="preserve">16:55联系客户孟女士号码17856517919告知此件目前状态已通知网点线下跟进，有问题可随时联系我哦19810691031
</t>
  </si>
  <si>
    <t>孟女士</t>
  </si>
  <si>
    <t>2020-11-02 16:56:38</t>
  </si>
  <si>
    <t>2020110100097017</t>
  </si>
  <si>
    <t>JT5008254248802</t>
  </si>
  <si>
    <t>张慧玲</t>
  </si>
  <si>
    <t>2020-11-01 17:15:41</t>
  </si>
  <si>
    <t>徐黎明</t>
  </si>
  <si>
    <t>18895365223</t>
  </si>
  <si>
    <t>紫蓬路与习友路交口御景前城1栋104</t>
  </si>
  <si>
    <t>徐黎明先生</t>
  </si>
  <si>
    <t>2020-11-02 16:49:44</t>
  </si>
  <si>
    <t>2020110100097153</t>
  </si>
  <si>
    <t>JT5009530713647</t>
  </si>
  <si>
    <t>2020-11-01 17:16:38</t>
  </si>
  <si>
    <t>岔路镇</t>
  </si>
  <si>
    <t>2020-11-02 16:58:24</t>
  </si>
  <si>
    <t>2020110100097236</t>
  </si>
  <si>
    <t>JT5009782505906</t>
  </si>
  <si>
    <t>三门峡灵宝网点</t>
  </si>
  <si>
    <t>范玉珍</t>
  </si>
  <si>
    <t>2020-11-01 17:17:09</t>
  </si>
  <si>
    <t>黄鹏</t>
  </si>
  <si>
    <t>13721112449</t>
  </si>
  <si>
    <t>梅山路117号中医大学第一附属医院脑病中心3号楼4楼医生办公室</t>
  </si>
  <si>
    <t>黄鹏女士</t>
  </si>
  <si>
    <t>2020-11-02 16:59:28</t>
  </si>
  <si>
    <t>2020110100097303</t>
  </si>
  <si>
    <t>JT5009620373512</t>
  </si>
  <si>
    <t>总部在线客服B278</t>
  </si>
  <si>
    <t>2020-11-01 17:17:32</t>
  </si>
  <si>
    <t>郭小军</t>
  </si>
  <si>
    <t>18751867860</t>
  </si>
  <si>
    <t>融创城一期2栋1705</t>
  </si>
  <si>
    <t xml:space="preserve">16:50联系客户郭小军先生号码18751867860告知此件目前状态已通知网点线下跟进，有问题可随时联系我哦19810691031
</t>
  </si>
  <si>
    <t>郭小军先生</t>
  </si>
  <si>
    <t>2020-11-02 16:51:58</t>
  </si>
  <si>
    <t>2020110100097397</t>
  </si>
  <si>
    <t>JT5009453902580</t>
  </si>
  <si>
    <t>2020-11-01 17:18:09</t>
  </si>
  <si>
    <t>邢茂光</t>
  </si>
  <si>
    <t>13370642202</t>
  </si>
  <si>
    <t>三十头镇，魏武路与通宝路交口北100米,现松工程机械服务有限公司对面普森不锈钢制品有限公司</t>
  </si>
  <si>
    <t>此件派送客户客户拒收，已申请退回，请确认</t>
  </si>
  <si>
    <t>邢茂光先生</t>
  </si>
  <si>
    <t>2020-11-02 10:14:20</t>
  </si>
  <si>
    <t>2020110100097441</t>
  </si>
  <si>
    <t>JT5009006357676</t>
  </si>
  <si>
    <t>2020-11-01 17:18:25</t>
  </si>
  <si>
    <t>安徽中医药大学梅山路校区</t>
  </si>
  <si>
    <t>2020-11-02 16:52:51</t>
  </si>
  <si>
    <t>2020110100097981</t>
  </si>
  <si>
    <t>JT0000744877738</t>
  </si>
  <si>
    <t>深圳南山街道网点</t>
  </si>
  <si>
    <t>2020-11-01 17:21:59</t>
  </si>
  <si>
    <t xml:space="preserve"> 13345539933</t>
  </si>
  <si>
    <t>13345539933</t>
  </si>
  <si>
    <t>安徽省合肥市巢湖市,无为县,香榭丽苑1栋902室</t>
  </si>
  <si>
    <t xml:space="preserve"> 13345539933先生</t>
  </si>
  <si>
    <t>2020-11-02 12:43:00</t>
  </si>
  <si>
    <t>2020110100098139</t>
  </si>
  <si>
    <t>JT5009319123253</t>
  </si>
  <si>
    <t>2020-11-01 17:23:06</t>
  </si>
  <si>
    <t>安徽省阜阳市颍州区马寨乡</t>
  </si>
  <si>
    <t xml:space="preserve">此单责任网点在规定时间内未关闭，已通知网点线下跟进，网点电话05583802000，后续产生考核由网点自行承担”
</t>
  </si>
  <si>
    <t>2020-11-02 17:00:32</t>
  </si>
  <si>
    <t>2020110100098675</t>
  </si>
  <si>
    <t>JT0000546880140</t>
  </si>
  <si>
    <t>台州温岭松门网点</t>
  </si>
  <si>
    <t>李洪兰</t>
  </si>
  <si>
    <t>2020-11-01 17:26:33</t>
  </si>
  <si>
    <t>李绪引</t>
  </si>
  <si>
    <t>18269832869</t>
  </si>
  <si>
    <t>城北乡美佳超市</t>
  </si>
  <si>
    <t xml:space="preserve">此单责任网点在规定时间内未关闭，已通知网点线下跟进，网点电话13034034030，后续产生考核由网点自行承担”
</t>
  </si>
  <si>
    <t>李绪引先生</t>
  </si>
  <si>
    <t>2020-11-02 17:01:58</t>
  </si>
  <si>
    <t>2020110100098740</t>
  </si>
  <si>
    <t>JT5008064342841</t>
  </si>
  <si>
    <t>总部热线客服A23</t>
  </si>
  <si>
    <t>2020-11-01 17:26:55</t>
  </si>
  <si>
    <t>17730188731</t>
  </si>
  <si>
    <t>安徽省马鞍山市含山县环峰镇学府春天门面房航翔夏普办公设备</t>
  </si>
  <si>
    <t>16.12分回电*先生/女士17730188731  电话未接通，商家已经给客户退款  已给客户发短信，告知客户找到快递会直接给您退回，网点电话18502432919</t>
  </si>
  <si>
    <t>2020-11-02 16:14:59</t>
  </si>
  <si>
    <t>2020110100099024</t>
  </si>
  <si>
    <t>JT5009979851593</t>
  </si>
  <si>
    <t>2020-11-01 17:28:41</t>
  </si>
  <si>
    <t xml:space="preserve"> 杨晓东</t>
  </si>
  <si>
    <t>15017030100</t>
  </si>
  <si>
    <t>东湖北路城北私营小区城北北巷42号</t>
  </si>
  <si>
    <t xml:space="preserve">此单责任网点在规定时间内未关闭，已通知网点线下跟进，网点电话95040666940，后续产生考核由网点自行承担”
</t>
  </si>
  <si>
    <t xml:space="preserve"> 杨晓东先生</t>
  </si>
  <si>
    <t>2020-11-02 16:54:04</t>
  </si>
  <si>
    <t>2020110100099208</t>
  </si>
  <si>
    <t>JT5009459217401</t>
  </si>
  <si>
    <t>沈萌</t>
  </si>
  <si>
    <t>2020-11-01 17:29:47</t>
  </si>
  <si>
    <t>曹颖</t>
  </si>
  <si>
    <t>15955699390</t>
  </si>
  <si>
    <t>海恒社区繁华大道220号安徽新闻出版职业技术学院</t>
  </si>
  <si>
    <t>8:50致电，电话未接通，此件已放在菜鸟驿站，可凭手机号或快递单号取件，网点异常先关闭此单</t>
  </si>
  <si>
    <t>曹颖先生</t>
  </si>
  <si>
    <t>2020-11-02 08:51:42</t>
  </si>
  <si>
    <t>2020110100099372</t>
  </si>
  <si>
    <t>JT5009388593331</t>
  </si>
  <si>
    <t>2020-11-01 17:30:55</t>
  </si>
  <si>
    <t>邓小莹</t>
  </si>
  <si>
    <t>17356646258</t>
  </si>
  <si>
    <t>仁里镇胜利巷东虹电子经营部</t>
  </si>
  <si>
    <t xml:space="preserve">此单责任网点在规定时间内未关闭，已通知网点线下跟进，网点电话05663398816，后续产生考核由网点自行承担”
</t>
  </si>
  <si>
    <t>邓小莹先生</t>
  </si>
  <si>
    <t>2020-11-02 17:03:51</t>
  </si>
  <si>
    <t>2020110100099710</t>
  </si>
  <si>
    <t>JT5009562338452</t>
  </si>
  <si>
    <t>相城东桥网点</t>
  </si>
  <si>
    <t>沈灵芝</t>
  </si>
  <si>
    <t>2020-11-01 17:33:07</t>
  </si>
  <si>
    <t>万万</t>
  </si>
  <si>
    <t>18356050687</t>
  </si>
  <si>
    <t>黄山路与宿松路交叉口金安花园16栋505</t>
  </si>
  <si>
    <t>万万先生</t>
  </si>
  <si>
    <t>2020-11-02 17:07:07</t>
  </si>
  <si>
    <t>2020110100100037</t>
  </si>
  <si>
    <t>JT5009664702388</t>
  </si>
  <si>
    <t>总部在线客服A05</t>
  </si>
  <si>
    <t>2020-11-01 17:35:21</t>
  </si>
  <si>
    <t>赵旺</t>
  </si>
  <si>
    <t>18655401223</t>
  </si>
  <si>
    <t>桃花镇合信院快递服务中心菜鸟驿站</t>
  </si>
  <si>
    <t>徐从平</t>
  </si>
  <si>
    <t>此件联系驿站和收件人，赵旺已于2020.11.01取走。</t>
  </si>
  <si>
    <t>赵旺先生</t>
  </si>
  <si>
    <t>2020-11-02 09:08:09</t>
  </si>
  <si>
    <t>2020110100100096</t>
  </si>
  <si>
    <t>JT5009741333025</t>
  </si>
  <si>
    <t>投递不规范</t>
  </si>
  <si>
    <t>不送货上门</t>
  </si>
  <si>
    <t>2020-11-01 17:35:43</t>
  </si>
  <si>
    <t>冯</t>
  </si>
  <si>
    <t>18956086275</t>
  </si>
  <si>
    <t>笔架山街道潜山路1469号安徽日报</t>
  </si>
  <si>
    <t>18时39分，回电客户18956086275，向客户解释送错地址，明日从新投递，客户对处理结果满意无异议，我司点17718233663</t>
  </si>
  <si>
    <t>冯先生</t>
  </si>
  <si>
    <t>2020-11-01 21:40:48</t>
  </si>
  <si>
    <t>2020110100100494</t>
  </si>
  <si>
    <t>JT5010561026896</t>
  </si>
  <si>
    <t>绍兴诸暨大塘大青路网点</t>
  </si>
  <si>
    <t>徐小玲</t>
  </si>
  <si>
    <t>2020-11-01 17:38:23</t>
  </si>
  <si>
    <t>乌龙镇</t>
  </si>
  <si>
    <t>2020-11-01 19:21:49</t>
  </si>
  <si>
    <t>2020110100100529</t>
  </si>
  <si>
    <t>JT5008026815817</t>
  </si>
  <si>
    <t>广州番禺沙头网点</t>
  </si>
  <si>
    <t>陈凯明</t>
  </si>
  <si>
    <t>2020-11-01 17:38:38</t>
  </si>
  <si>
    <t>张冬青</t>
  </si>
  <si>
    <t>13283635520</t>
  </si>
  <si>
    <t>牯牛降路蓝天花园小区（请投递至北门对面的超市）</t>
  </si>
  <si>
    <t>刘亦磊</t>
  </si>
  <si>
    <t>此件我司1日核实已收到此件，有问题请联系我司15056078980</t>
  </si>
  <si>
    <t>张冬青先生</t>
  </si>
  <si>
    <t>2020-11-02 00:05:11</t>
  </si>
  <si>
    <t>2020110100100732</t>
  </si>
  <si>
    <t>JT5009204807743</t>
  </si>
  <si>
    <t>2020-11-01 17:40:14</t>
  </si>
  <si>
    <t>许萌萌</t>
  </si>
  <si>
    <t>17764394290</t>
  </si>
  <si>
    <t>安徽省合肥市肥东县双桥村331省道北合肥理工学校</t>
  </si>
  <si>
    <t>许萌萌先生</t>
  </si>
  <si>
    <t>2020-11-02 17:10:05</t>
  </si>
  <si>
    <t>2020110100101308</t>
  </si>
  <si>
    <t>JT5008355701730</t>
  </si>
  <si>
    <t>占陇客服江丹心</t>
  </si>
  <si>
    <t>2020-11-01 17:44:45</t>
  </si>
  <si>
    <t>程梦茹</t>
  </si>
  <si>
    <t>15255960588</t>
  </si>
  <si>
    <t>双桥合肥理工学校</t>
  </si>
  <si>
    <t>程梦茹女士</t>
  </si>
  <si>
    <t>2020-11-02 17:15:07</t>
  </si>
  <si>
    <t>2020110100101565</t>
  </si>
  <si>
    <t>JT5007557878061</t>
  </si>
  <si>
    <t>李柳</t>
  </si>
  <si>
    <t>2020-11-01 17:46:45</t>
  </si>
  <si>
    <t>孟珊珊</t>
  </si>
  <si>
    <t>15255401338</t>
  </si>
  <si>
    <t>安徽省合肥市蜀山区蓬莱路与汤口路交叉口安轻职业学校菜鸟驿站</t>
  </si>
  <si>
    <t>已添加贵司微信，麻烦提供价值证明</t>
  </si>
  <si>
    <t>孟珊珊先生</t>
  </si>
  <si>
    <t>2020-11-02 08:44:44</t>
  </si>
  <si>
    <t>2020110100101980</t>
  </si>
  <si>
    <t>JT5009746280969</t>
  </si>
  <si>
    <t>滨州滨城网点</t>
  </si>
  <si>
    <t>周艳灵</t>
  </si>
  <si>
    <t>2020-11-01 17:49:41</t>
  </si>
  <si>
    <t>邢磊</t>
  </si>
  <si>
    <t>15056957991</t>
  </si>
  <si>
    <t>杜集镇隆兴村</t>
  </si>
  <si>
    <t>赵萍</t>
  </si>
  <si>
    <t>17:26回电15056957991 告知此件已换单退回 退回单号为JT0000785131693客户接受无异议 我司电话95040666924</t>
  </si>
  <si>
    <t>邢磊先生</t>
  </si>
  <si>
    <t>2020-11-02 17:26:56</t>
  </si>
  <si>
    <t>2020110100102400</t>
  </si>
  <si>
    <t>JT5009924005322</t>
  </si>
  <si>
    <t>房桂花</t>
  </si>
  <si>
    <t>2020-11-01 17:52:55</t>
  </si>
  <si>
    <t>朱桥乡朱桥街道</t>
  </si>
  <si>
    <t>宣州进港客服</t>
  </si>
  <si>
    <t>此件我司8:03分致电收件人焦明珠13657288459，已确认此件更改电话，我司已通知派送师傅更改，我司电话17856390851</t>
  </si>
  <si>
    <t>2020-11-02 08:05:37</t>
  </si>
  <si>
    <t>2020110100102891</t>
  </si>
  <si>
    <t>JT5009729800086</t>
  </si>
  <si>
    <t>广州花都花山网点</t>
  </si>
  <si>
    <t>范子莹</t>
  </si>
  <si>
    <t>2020-11-01 17:57:12</t>
  </si>
  <si>
    <t>程道爱</t>
  </si>
  <si>
    <t>13966795138</t>
  </si>
  <si>
    <t>和平建材城西街63号</t>
  </si>
  <si>
    <t>此单责任网点在规定时间内未关闭，已通知网点线下跟进，我司电话95040669933，后续产生考核由网点自行承担</t>
  </si>
  <si>
    <t>程道爱先生</t>
  </si>
  <si>
    <t>2020-11-02 17:48:20</t>
  </si>
  <si>
    <t>2020110100103176</t>
  </si>
  <si>
    <t>JT5008826105760</t>
  </si>
  <si>
    <t>2020-11-01 17:59:32</t>
  </si>
  <si>
    <t>新基宏</t>
  </si>
  <si>
    <t>18655548072</t>
  </si>
  <si>
    <t>合肥长丰轨道交通学校。</t>
  </si>
  <si>
    <t>21.时14分回电18655548072，退回，我换单退回单号：JT0000780021571，客户对处理结果满意无异议，我司电话17354093637</t>
  </si>
  <si>
    <t>新基宏先生</t>
  </si>
  <si>
    <t>2020-11-01 21:12:40</t>
  </si>
  <si>
    <t>2020110100103517</t>
  </si>
  <si>
    <t>JT5009203487302</t>
  </si>
  <si>
    <t>广州增城新塘网点</t>
  </si>
  <si>
    <t>潘燕娇</t>
  </si>
  <si>
    <t>2020-11-01 18:02:39</t>
  </si>
  <si>
    <t>在</t>
  </si>
  <si>
    <t>0</t>
  </si>
  <si>
    <t>江汽六村</t>
  </si>
  <si>
    <t>在先生</t>
  </si>
  <si>
    <t>2020-11-02 17:48:30</t>
  </si>
  <si>
    <t>2020110100103572</t>
  </si>
  <si>
    <t>JT5007240667443</t>
  </si>
  <si>
    <t>宁波余姚泗门海南村网点</t>
  </si>
  <si>
    <t>陈依依</t>
  </si>
  <si>
    <t>2020-11-01 18:03:16</t>
  </si>
  <si>
    <t>季祥萍</t>
  </si>
  <si>
    <t>18255591955</t>
  </si>
  <si>
    <t>锦绣华城A区9号楼二单元204室</t>
  </si>
  <si>
    <t>17.10分回电*先生/女士18255591955，客户一直不接电话，已给客户发短息通知客户在哪取件，已提醒客户不要忘记取件，有问题可随时联系我司，客户对处理结果满意无异议，我司电话18502432919</t>
  </si>
  <si>
    <t>季祥萍先生</t>
  </si>
  <si>
    <t>2020-11-02 17:12:07</t>
  </si>
  <si>
    <t>2020110100104024</t>
  </si>
  <si>
    <t>JT5009850129124</t>
  </si>
  <si>
    <t>段玉</t>
  </si>
  <si>
    <t>2020-11-01 18:08:30</t>
  </si>
  <si>
    <t>荷叶地街道四方新村24栋一单元601</t>
  </si>
  <si>
    <t>19时29分，回电客户13724591247，客户表明已收到货，客户对处理意见满意无异议，我司电话17718233663</t>
  </si>
  <si>
    <t>2020-11-01 21:25:16</t>
  </si>
  <si>
    <t>2020110100104321</t>
  </si>
  <si>
    <t>JT5010435867171</t>
  </si>
  <si>
    <t>2020-11-01 18:12:43</t>
  </si>
  <si>
    <t>平庆敏</t>
  </si>
  <si>
    <t>13485542778</t>
  </si>
  <si>
    <t>安徽省淮南市潘集区平圩街道</t>
  </si>
  <si>
    <t>平庆敏先生</t>
  </si>
  <si>
    <t>2020-11-02 17:48:41</t>
  </si>
  <si>
    <t>2020110100105461</t>
  </si>
  <si>
    <t>JT5009689579526</t>
  </si>
  <si>
    <t>临沂启阳路网点</t>
  </si>
  <si>
    <t>李奎</t>
  </si>
  <si>
    <t>2020-11-01 18:26:59</t>
  </si>
  <si>
    <t xml:space="preserve"> 下一场</t>
  </si>
  <si>
    <t>18317821605</t>
  </si>
  <si>
    <t>高新区长江西路南岗镇毛巾厂中煤三建祥源项目部</t>
  </si>
  <si>
    <t>王琴</t>
  </si>
  <si>
    <t>13.10 此件我司已退回，退回单号JT0000764442284，如有问题请拨打我司电话18055134244</t>
  </si>
  <si>
    <t xml:space="preserve"> 下一场先生</t>
  </si>
  <si>
    <t>2020-11-02 13:11:02</t>
  </si>
  <si>
    <t>2020110100106261</t>
  </si>
  <si>
    <t>JT5009612700887</t>
  </si>
  <si>
    <t>2020-11-01 18:38:06</t>
  </si>
  <si>
    <t>蓝色天空</t>
  </si>
  <si>
    <t>18767253686</t>
  </si>
  <si>
    <t>商山乡下庄村二组</t>
  </si>
  <si>
    <t>程翠云</t>
  </si>
  <si>
    <t xml:space="preserve">11‘55’分回电蓝色天空先生18767253686
，客户确定货已收到，客户对处理结果满意无异议，已向客户预留我司电话18055911767
</t>
  </si>
  <si>
    <t>蓝色天空先生</t>
  </si>
  <si>
    <t>2020-11-02 11:56:14</t>
  </si>
  <si>
    <t>2020110100106439</t>
  </si>
  <si>
    <t>JT5009758978602</t>
  </si>
  <si>
    <t>总部在线客服B166</t>
  </si>
  <si>
    <t>2020-11-01 18:40:42</t>
  </si>
  <si>
    <t>章晶晶</t>
  </si>
  <si>
    <t>13429166856</t>
  </si>
  <si>
    <t>枞阳一中中学快递超市</t>
  </si>
  <si>
    <t>陈倩倩</t>
  </si>
  <si>
    <t xml:space="preserve">13:46分联系章晶晶先生13429166856，包裹已按照客户要求派送至面单地址一中快递超市了，客户对处理结果满意，我司电话13339121249
</t>
  </si>
  <si>
    <t>章晶晶先生</t>
  </si>
  <si>
    <t>2020-11-02 13:50:36</t>
  </si>
  <si>
    <t>2020110100106888</t>
  </si>
  <si>
    <t>JT5009930286559</t>
  </si>
  <si>
    <t>北京平谷南区网点</t>
  </si>
  <si>
    <t>宋佳玉</t>
  </si>
  <si>
    <t>2020-11-01 18:46:46</t>
  </si>
  <si>
    <t>顾女士</t>
  </si>
  <si>
    <t>13552019502</t>
  </si>
  <si>
    <t>北岗花园20栋1106</t>
  </si>
  <si>
    <t>刘畅</t>
  </si>
  <si>
    <t>于15:47致电95040667600,北京平谷南区网点，告知此件客户拒收，此件包装 不规范 导致漏液 客户拒收 于我司无责  请知悉</t>
  </si>
  <si>
    <t>顾女士女士</t>
  </si>
  <si>
    <t>2020-11-02 15:50:11</t>
  </si>
  <si>
    <t>2020110100106921</t>
  </si>
  <si>
    <t>JT5009976805589</t>
  </si>
  <si>
    <t>嘉兴桐乡濮院滨业网点</t>
  </si>
  <si>
    <t>刁军建</t>
  </si>
  <si>
    <t>2020-11-01 18:47:10</t>
  </si>
  <si>
    <t>秀秀</t>
  </si>
  <si>
    <t>18905649450</t>
  </si>
  <si>
    <t>安微省六安市裕安区城南镇南城小区李仓村百货超市</t>
  </si>
  <si>
    <t>9点29分回电客户18905649450，客户要求改地址我司昨日就带回六安集散站，我司电话18075027996</t>
  </si>
  <si>
    <t>秀秀女士</t>
  </si>
  <si>
    <t>2020-11-02 09:30:58</t>
  </si>
  <si>
    <t>2020110100107285</t>
  </si>
  <si>
    <t>JT5010468132058</t>
  </si>
  <si>
    <t>义乌江东网点</t>
  </si>
  <si>
    <t>李亚丽</t>
  </si>
  <si>
    <t>2020-11-01 18:52:12</t>
  </si>
  <si>
    <t>百乐门悦府6栋1408</t>
  </si>
  <si>
    <t>2020-11-02 17:47:54</t>
  </si>
  <si>
    <t>2020110100108512</t>
  </si>
  <si>
    <t>JT5007299293174</t>
  </si>
  <si>
    <t>陈宋雷</t>
  </si>
  <si>
    <t>2020-11-01 19:10:45</t>
  </si>
  <si>
    <t xml:space="preserve"> 檀木霞</t>
  </si>
  <si>
    <t>17856603215</t>
  </si>
  <si>
    <t>南山上院2栋201室</t>
  </si>
  <si>
    <t>王夏连</t>
  </si>
  <si>
    <t>工单00078060，此件我司已添加贵司微信18225321994协商理赔，我司电话18056627994</t>
  </si>
  <si>
    <t xml:space="preserve"> 檀木霞先生</t>
  </si>
  <si>
    <t>2020-11-02 16:46:54</t>
  </si>
  <si>
    <t>2020110100109462</t>
  </si>
  <si>
    <t>JT5009278369048</t>
  </si>
  <si>
    <t>莆田涵江网点</t>
  </si>
  <si>
    <t>谷加芬</t>
  </si>
  <si>
    <t>2020-11-01 19:25:49</t>
  </si>
  <si>
    <t>许瑞花</t>
  </si>
  <si>
    <t>18355488386</t>
  </si>
  <si>
    <t>架河填</t>
  </si>
  <si>
    <t>许瑞花先生</t>
  </si>
  <si>
    <t>2020-11-02 19:05:27</t>
  </si>
  <si>
    <t>2020110100109817</t>
  </si>
  <si>
    <t>JT5009129995894</t>
  </si>
  <si>
    <t>邢台平乡县网点</t>
  </si>
  <si>
    <t>夏小卫</t>
  </si>
  <si>
    <t>2020-11-01 19:32:40</t>
  </si>
  <si>
    <t xml:space="preserve"> 大飞</t>
  </si>
  <si>
    <t>13349016051</t>
  </si>
  <si>
    <t>安徽省合肥市包河区芜湖路街道红府超市旁边向东20米上派路曙宏南苑商111店菜鸟驿站代收点</t>
  </si>
  <si>
    <t xml:space="preserve"> 大飞先生</t>
  </si>
  <si>
    <t>2020-11-02 19:05:17</t>
  </si>
  <si>
    <t>2020110100110083</t>
  </si>
  <si>
    <t>JT0000748662562</t>
  </si>
  <si>
    <t>封宝林</t>
  </si>
  <si>
    <t>2020-11-01 19:37:13</t>
  </si>
  <si>
    <t>王凯</t>
  </si>
  <si>
    <t>15555410911</t>
  </si>
  <si>
    <t>稻香村街道-合肥市-蜀山区中科大西区10号宿舍楼</t>
  </si>
  <si>
    <t>王凯先生</t>
  </si>
  <si>
    <t>2020-11-02 19:05:37</t>
  </si>
  <si>
    <t>2020110100110208</t>
  </si>
  <si>
    <t>JT5009080439754</t>
  </si>
  <si>
    <t>段旭</t>
  </si>
  <si>
    <t>2020-11-01 19:39:49</t>
  </si>
  <si>
    <t>江婷婷</t>
  </si>
  <si>
    <t>13856692201</t>
  </si>
  <si>
    <t>秋江街道民生村21组</t>
  </si>
  <si>
    <t>张慧</t>
  </si>
  <si>
    <t>此件工号00212901,16时50分回电客户，客户表示已经收到快递，客户对处理结果满意，我司电话95040666940</t>
  </si>
  <si>
    <t>江婷婷先生</t>
  </si>
  <si>
    <t>2020-11-02 16:51:07</t>
  </si>
  <si>
    <t>2020110100110422</t>
  </si>
  <si>
    <t>JT5009743831370</t>
  </si>
  <si>
    <t>苏州吴江横扇网点</t>
  </si>
  <si>
    <t>杨静</t>
  </si>
  <si>
    <t>2020-11-01 19:45:00</t>
  </si>
  <si>
    <t>徐美雷</t>
  </si>
  <si>
    <t>13866205941</t>
  </si>
  <si>
    <t>池州市开发区江口滨江农贸市场</t>
  </si>
  <si>
    <t>此件工号00212901,16时52分回电客户，因此件是乡镇件，我司已联系乡镇代理点明日带回，因工单时效，我司先关闭工单，我司电话95040666940</t>
  </si>
  <si>
    <t>徐美雷先生</t>
  </si>
  <si>
    <t>2020-11-02 16:54:22</t>
  </si>
  <si>
    <t>2020110100110748</t>
  </si>
  <si>
    <t>JT5009744480661</t>
  </si>
  <si>
    <t>肇庆四会网点</t>
  </si>
  <si>
    <t>高海容</t>
  </si>
  <si>
    <t>2020-11-01 19:52:46</t>
  </si>
  <si>
    <t>余淑文</t>
  </si>
  <si>
    <t>19155780472</t>
  </si>
  <si>
    <t>拂晓1号14栋。</t>
  </si>
  <si>
    <t>蔡伟</t>
  </si>
  <si>
    <t>于16:13分回电余淑文先生 19155780472客户确定货已收到，客户对处理结果满意无异议，已向客户预留我司电话17305577319</t>
  </si>
  <si>
    <t>余淑文先生</t>
  </si>
  <si>
    <t>2020-11-02 16:14:46</t>
  </si>
  <si>
    <t>2020110100111182</t>
  </si>
  <si>
    <t>JT5009832897460</t>
  </si>
  <si>
    <t>总部在线客服B235</t>
  </si>
  <si>
    <t>2020-11-01 20:02:39</t>
  </si>
  <si>
    <t>宁雨静</t>
  </si>
  <si>
    <t>15055134772</t>
  </si>
  <si>
    <t>安徽省合肥市蜀山区莲花社区安徽艺术职业学院丹霞校区驿站</t>
  </si>
  <si>
    <t>19:06回电宁雨静先生15055134772，客户表示已收到货物，满意无异议有问题联系我司95040669933</t>
  </si>
  <si>
    <t>宁雨静先生</t>
  </si>
  <si>
    <t>2020-11-02 19:07:10</t>
  </si>
  <si>
    <t>2020110100111337</t>
  </si>
  <si>
    <t>JT5009764925724</t>
  </si>
  <si>
    <t>2020-11-01 20:07:33</t>
  </si>
  <si>
    <t>青春不等人</t>
  </si>
  <si>
    <t>15855148718</t>
  </si>
  <si>
    <t>龙泉东路物资局</t>
  </si>
  <si>
    <t xml:space="preserve">19:49回电青春不等人先生15855148718，电话无人接听，转肥东集散点线下跟进处理，有问题可随时联系我司：95040669933，客户满意无异议 </t>
  </si>
  <si>
    <t>青春不等人先生</t>
  </si>
  <si>
    <t>2020-11-02 19:50:39</t>
  </si>
  <si>
    <t>2020110100111833</t>
  </si>
  <si>
    <t>JT5009503787243</t>
  </si>
  <si>
    <t>总部在线客服B182</t>
  </si>
  <si>
    <t>2020-11-01 20:27:43</t>
  </si>
  <si>
    <t>老张</t>
  </si>
  <si>
    <t>18156548950</t>
  </si>
  <si>
    <t>肥东外贸大厦对面统建楼</t>
  </si>
  <si>
    <t xml:space="preserve">19:49回电老张先生18156548950，客户拒接，转肥东集散点线下跟进处理，有问题可随时联系我司：95040669933，客户满意无异议 </t>
  </si>
  <si>
    <t>老张先生</t>
  </si>
  <si>
    <t>2020-11-02 19:51:57</t>
  </si>
  <si>
    <t>2020110100111885</t>
  </si>
  <si>
    <t>JT5009652304610</t>
  </si>
  <si>
    <t>2020-11-01 20:30:01</t>
  </si>
  <si>
    <t xml:space="preserve">19:49回电老张先生18156548950，告知客户已催件，转肥东集散点线下跟进处理，有问题可随时联系我司：95040669933，客户满意无异议 </t>
  </si>
  <si>
    <t>2020-11-02 19:56:00</t>
  </si>
  <si>
    <t>2020110100111926</t>
  </si>
  <si>
    <t>JT5009792065430</t>
  </si>
  <si>
    <t>总部在线客服A20</t>
  </si>
  <si>
    <t>2020-11-01 20:31:50</t>
  </si>
  <si>
    <t>鲍爱枝</t>
  </si>
  <si>
    <t>13956948790</t>
  </si>
  <si>
    <t>撮镇路22号百姓缘肥东县医院店</t>
  </si>
  <si>
    <t xml:space="preserve">19:57回电鲍爱枝先生13956948790，建议客户联系商家处理售后，转肥东集散点线下跟进处理，有问题可随时联系我司：95040669933，客户满意无异议 </t>
  </si>
  <si>
    <t>鲍爱枝先生</t>
  </si>
  <si>
    <t>2020-11-02 20:00:29</t>
  </si>
  <si>
    <t>2020110100111974</t>
  </si>
  <si>
    <t>JT5009825050232</t>
  </si>
  <si>
    <t>常熟元和网点</t>
  </si>
  <si>
    <t>张新元</t>
  </si>
  <si>
    <t>2020-11-01 20:33:44</t>
  </si>
  <si>
    <t>贺金来</t>
  </si>
  <si>
    <t>18792037205</t>
  </si>
  <si>
    <t>施桥镇塘畈村</t>
  </si>
  <si>
    <t>贺金来先生</t>
  </si>
  <si>
    <t>2020-11-02 19:46:47</t>
  </si>
  <si>
    <t>2020110100112004</t>
  </si>
  <si>
    <t>JT5007891859276</t>
  </si>
  <si>
    <t>温州平阳水头网点</t>
  </si>
  <si>
    <t>黄海新</t>
  </si>
  <si>
    <t>2020-11-01 20:35:20</t>
  </si>
  <si>
    <t>徐桂丹</t>
  </si>
  <si>
    <t>18326643992</t>
  </si>
  <si>
    <t>望江东路供电西村18栋</t>
  </si>
  <si>
    <t>此件客户电话空号 我司误签了 已告知贵司客服  换单退回 单号在微信告知 此单关闭 我司电话18256910324</t>
  </si>
  <si>
    <t>徐桂丹女士</t>
  </si>
  <si>
    <t>2020-11-02 11:53:08</t>
  </si>
  <si>
    <t>2020110100112597</t>
  </si>
  <si>
    <t>JT5006985972769</t>
  </si>
  <si>
    <t>朱小玲</t>
  </si>
  <si>
    <t>2020-11-01 21:17:37</t>
  </si>
  <si>
    <t>新潭镇经济开发区迎客松大道南1号旅游客运枢纽办公室5楼</t>
  </si>
  <si>
    <t>我司于11‘56分回电吴茶花13731840167’，告知客户此件我司已通知告知客户收回退款我司客服18055911767</t>
  </si>
  <si>
    <t>2020-11-02 11:57:31</t>
  </si>
  <si>
    <t>2020110100112612</t>
  </si>
  <si>
    <t>JT5008776018447</t>
  </si>
  <si>
    <t>客服罗艳红</t>
  </si>
  <si>
    <t>2020-11-01 21:19:05</t>
  </si>
  <si>
    <t>环峰镇阳华社区小周庄11-3旁</t>
  </si>
  <si>
    <t>18.18回电*先生/女士17330678961，客户确定货已收到，客户对处理结果满意无异议，我司电话18502432919 p</t>
  </si>
  <si>
    <t>2020-11-02 18:19:09</t>
  </si>
  <si>
    <t>2020110100112977</t>
  </si>
  <si>
    <t>JT5008335369136</t>
  </si>
  <si>
    <t>北海合浦网点</t>
  </si>
  <si>
    <t>吴世强</t>
  </si>
  <si>
    <t>2020-11-01 22:06:42</t>
  </si>
  <si>
    <t>包锡根</t>
  </si>
  <si>
    <t>13956999504</t>
  </si>
  <si>
    <t>徽州大道522号3幢407室</t>
  </si>
  <si>
    <t>方祺超</t>
  </si>
  <si>
    <t xml:space="preserve">13.20回电包锡根先生13956999504收件人表示此件在10/20号当天已经收到货 快递员送货上门的  已通知快递员尽快完结路由  我司电话19855105570
</t>
  </si>
  <si>
    <t>包锡根先生</t>
  </si>
  <si>
    <t>2020-11-02 13:21:23</t>
  </si>
  <si>
    <t>2020110100014628</t>
  </si>
  <si>
    <t>JT5008899245037</t>
  </si>
  <si>
    <t>2020-11-01 09:28:27</t>
  </si>
  <si>
    <t xml:space="preserve"> 奕馨烟酒茗茶旗舰店</t>
  </si>
  <si>
    <t>15036660354</t>
  </si>
  <si>
    <t>安徽省合肥市高新技术开发区汤口路与青龙潭路交叉口向东香馨大厦</t>
  </si>
  <si>
    <t xml:space="preserve"> 奕馨烟酒茗茶旗舰店先生</t>
  </si>
  <si>
    <t>2020-11-02 09:13:44</t>
  </si>
  <si>
    <t>2020110100016588</t>
  </si>
  <si>
    <t>JT5008971321638</t>
  </si>
  <si>
    <t>李洪</t>
  </si>
  <si>
    <t>2020-11-01 09:37:26</t>
  </si>
  <si>
    <t>赵夕芬</t>
  </si>
  <si>
    <t>15055183398</t>
  </si>
  <si>
    <t>石塘路成岗头菜市后门风味香酥鸡</t>
  </si>
  <si>
    <t>赵夕芬先生</t>
  </si>
  <si>
    <t>2020-11-02 09:24:29</t>
  </si>
  <si>
    <t>2020110100017090</t>
  </si>
  <si>
    <t>2020-11-01 09:39:27</t>
  </si>
  <si>
    <t>2020-11-02 09:25:23</t>
  </si>
  <si>
    <t>2020110100019447</t>
  </si>
  <si>
    <t>JT5008928356453</t>
  </si>
  <si>
    <t>总部在线客服B201</t>
  </si>
  <si>
    <t>2020-11-01 09:49:24</t>
  </si>
  <si>
    <t>李奥宇</t>
  </si>
  <si>
    <t>18756579026</t>
  </si>
  <si>
    <t>翡翠路447翡翠花园翠湖苑</t>
  </si>
  <si>
    <t xml:space="preserve">9:42联系客户李奥宇先生号码18756579026告知此件目前状态已通知网点线下跟进，有问题可随时联系我哦19810691031
</t>
  </si>
  <si>
    <t>李奥宇先生</t>
  </si>
  <si>
    <t>2020-11-02 09:43:46</t>
  </si>
  <si>
    <t>2020110100020427</t>
  </si>
  <si>
    <t>JT5008847037650</t>
  </si>
  <si>
    <t>2020-11-01 09:53:47</t>
  </si>
  <si>
    <t>贾贤年</t>
  </si>
  <si>
    <t>15855517747</t>
  </si>
  <si>
    <t>合作化南路194号3栋402室</t>
  </si>
  <si>
    <t>贾贤年先生</t>
  </si>
  <si>
    <t>2020-11-02 09:47:05</t>
  </si>
  <si>
    <t>2020110100028242</t>
  </si>
  <si>
    <t>JT5009055360419</t>
  </si>
  <si>
    <t>2020-11-01 10:29:35</t>
  </si>
  <si>
    <t>孙</t>
  </si>
  <si>
    <t>18158867591</t>
  </si>
  <si>
    <t>天鹅湖购物中心B1</t>
  </si>
  <si>
    <t>15时10分，回电客户18158867591，向客户解释此件超区，集散错分，已发回上级网点，客户对处理意见满意无异议，我司电话17718233663</t>
  </si>
  <si>
    <t>孙先生</t>
  </si>
  <si>
    <t>2020-11-01 15:13:26</t>
  </si>
  <si>
    <t>2020110100031662</t>
  </si>
  <si>
    <t>烟台蓬莱网点</t>
  </si>
  <si>
    <t>刘潇</t>
  </si>
  <si>
    <t>2020-11-01 10:45:40</t>
  </si>
  <si>
    <t>15850770116</t>
  </si>
  <si>
    <t>2020-11-01 15:14:21</t>
  </si>
  <si>
    <t>2020110100032859</t>
  </si>
  <si>
    <t>JT5008069309261</t>
  </si>
  <si>
    <t>易思扬</t>
  </si>
  <si>
    <t>2020-11-01 10:50:50</t>
  </si>
  <si>
    <t xml:space="preserve"> 周静静</t>
  </si>
  <si>
    <t>13084031991</t>
  </si>
  <si>
    <t>合肥信息技术职业学院合肥市大学城龙路115号</t>
  </si>
  <si>
    <t xml:space="preserve"> 周静静先生</t>
  </si>
  <si>
    <t>2020-11-01 13:56:30</t>
  </si>
  <si>
    <t>2020110100036636</t>
  </si>
  <si>
    <t>JT5009778197541</t>
  </si>
  <si>
    <t>2020-11-01 11:08:48</t>
  </si>
  <si>
    <t>韩</t>
  </si>
  <si>
    <t>15055100015</t>
  </si>
  <si>
    <t>丹霞路与翡翠路交口，蓝色湖畔二栋，103室</t>
  </si>
  <si>
    <t>10:57联系客户韩先生号码15055100015告知此件目前状态已通知网点线下跟进，有问题可随时联系我哦19810691031</t>
  </si>
  <si>
    <t>韩先生</t>
  </si>
  <si>
    <t>2020-11-02 10:58:53</t>
  </si>
  <si>
    <t>2020110100037383</t>
  </si>
  <si>
    <t>JT5010064542461</t>
  </si>
  <si>
    <t>温州瑞安东莘网点</t>
  </si>
  <si>
    <t>韦慧杰</t>
  </si>
  <si>
    <t>2020-11-01 11:12:30</t>
  </si>
  <si>
    <t>王梦启</t>
  </si>
  <si>
    <t>15556491387</t>
  </si>
  <si>
    <t>安徽省合肥市蜀山区，照山新村，到了打我电话15556491387</t>
  </si>
  <si>
    <t>王梦启先生</t>
  </si>
  <si>
    <t>2020-11-01 13:31:48</t>
  </si>
  <si>
    <t>2020110100043596</t>
  </si>
  <si>
    <t>张健飞</t>
  </si>
  <si>
    <t>2020-11-01 11:47:11</t>
  </si>
  <si>
    <t>舞之恋（韩刚）</t>
  </si>
  <si>
    <t>11:27联系客户舞之恋（韩刚）先生号码15055100015告知此件目前状态已通知网点线下跟进，有问题可随时联系我哦19810691031</t>
  </si>
  <si>
    <t>舞之恋（韩刚）先生</t>
  </si>
  <si>
    <t>2020-11-02 11:29:24</t>
  </si>
  <si>
    <t>2020110100051096</t>
  </si>
  <si>
    <t>JT0000703706377</t>
  </si>
  <si>
    <t>东莞塘厦林村网点</t>
  </si>
  <si>
    <t>邹阳</t>
  </si>
  <si>
    <t>2020-11-01 12:49:05</t>
  </si>
  <si>
    <t>肖女士</t>
  </si>
  <si>
    <t>13965083689</t>
  </si>
  <si>
    <t xml:space="preserve">安徽省合肥市肥西县合肥市经开区翡翠花园翠湖苑 </t>
  </si>
  <si>
    <t>肖女士先生</t>
  </si>
  <si>
    <t>2020-11-01 13:42:05</t>
  </si>
  <si>
    <t>2020110100051143</t>
  </si>
  <si>
    <t>JT0000690073173</t>
  </si>
  <si>
    <t>2020-11-01 12:49:35</t>
  </si>
  <si>
    <t>2020-11-01 13:42:49</t>
  </si>
  <si>
    <t>2020110100054953</t>
  </si>
  <si>
    <t>JT5010049306960</t>
  </si>
  <si>
    <t>总部热线客服A71</t>
  </si>
  <si>
    <t>2020-11-01 13:19:19</t>
  </si>
  <si>
    <t>冰</t>
  </si>
  <si>
    <t>17167785497</t>
  </si>
  <si>
    <t>禹州翡翠湖郡不要放菜鸟驿站谢谢！最好发韵达汇通</t>
  </si>
  <si>
    <t xml:space="preserve">多次分时段联系客户冰女士号码17167785497均无人接听，已短信告知客户此件状态，有问题可随时联系我司，我司电话19810691031
</t>
  </si>
  <si>
    <t>冰女士</t>
  </si>
  <si>
    <t>2020-11-02 13:07:18</t>
  </si>
  <si>
    <t>2020110100054988</t>
  </si>
  <si>
    <t>2020-11-01 13:19:41</t>
  </si>
  <si>
    <t>周静静</t>
  </si>
  <si>
    <t>周静静先生</t>
  </si>
  <si>
    <t>2020-11-01 14:13:36</t>
  </si>
  <si>
    <t>2020110100058235</t>
  </si>
  <si>
    <t>JT5009600149594</t>
  </si>
  <si>
    <t>漯河郾城网点</t>
  </si>
  <si>
    <t>陈晓培</t>
  </si>
  <si>
    <t>2020-11-01 13:41:53</t>
  </si>
  <si>
    <t>阮浩然</t>
  </si>
  <si>
    <t>15256060181</t>
  </si>
  <si>
    <t>翡翠路447号翡翠花园商业街12栋商铺</t>
  </si>
  <si>
    <t>阮浩然先生</t>
  </si>
  <si>
    <t>2020-11-01 14:34:38</t>
  </si>
  <si>
    <t>2020110100060842</t>
  </si>
  <si>
    <t>JT5009961809181</t>
  </si>
  <si>
    <t>2020-11-01 13:57:11</t>
  </si>
  <si>
    <t>2020-11-01 17:27:37</t>
  </si>
  <si>
    <t>2020110100061177</t>
  </si>
  <si>
    <t>2020-11-01 13:59:12</t>
  </si>
  <si>
    <t>王梦启女士</t>
  </si>
  <si>
    <t>2020-11-01 14:52:10</t>
  </si>
  <si>
    <t>2020110100065268</t>
  </si>
  <si>
    <t>苟廷珍</t>
  </si>
  <si>
    <t>2020-11-01 14:21:42</t>
  </si>
  <si>
    <t>2020-11-01 15:13:37</t>
  </si>
  <si>
    <t>2020110100080976</t>
  </si>
  <si>
    <t>2020-11-01 15:45:12</t>
  </si>
  <si>
    <t>王金英</t>
  </si>
  <si>
    <t>13615906483</t>
  </si>
  <si>
    <t>16:56分回电贾贤年15855517747  此件我司已加贵司微信  做线下理赔 此单关闭  我司电话18256910324</t>
  </si>
  <si>
    <t>王金英先生</t>
  </si>
  <si>
    <t>2020-11-01 16:56:36</t>
  </si>
  <si>
    <t>2020110100082353</t>
  </si>
  <si>
    <t>JT5009672914667</t>
  </si>
  <si>
    <t>徐明杰</t>
  </si>
  <si>
    <t>2020-11-01 15:52:33</t>
  </si>
  <si>
    <t xml:space="preserve"> 温柔yidao</t>
  </si>
  <si>
    <t>13675655768</t>
  </si>
  <si>
    <t>梅山路60号仟易会馆</t>
  </si>
  <si>
    <t xml:space="preserve"> 温柔yidao先生</t>
  </si>
  <si>
    <t>2020-11-02 15:06:47</t>
  </si>
  <si>
    <t>2020110100090770</t>
  </si>
  <si>
    <t>JT5008839683020</t>
  </si>
  <si>
    <t>松原前郭网点</t>
  </si>
  <si>
    <t>周晓雪</t>
  </si>
  <si>
    <t>2020-11-01 16:38:22</t>
  </si>
  <si>
    <t>女士</t>
  </si>
  <si>
    <t>17730202301</t>
  </si>
  <si>
    <t>梅山路18号国际金融中心六楼成美成健身会所</t>
  </si>
  <si>
    <t>女士女士</t>
  </si>
  <si>
    <t>2020-11-02 16:07:56</t>
  </si>
  <si>
    <t>2020110100094967</t>
  </si>
  <si>
    <t>JT0000633511468</t>
  </si>
  <si>
    <t>广州番禺南村网点</t>
  </si>
  <si>
    <t>柯敏</t>
  </si>
  <si>
    <t>2020-11-01 17:02:25</t>
  </si>
  <si>
    <t xml:space="preserve"> 邵思雨</t>
  </si>
  <si>
    <t>19155960519</t>
  </si>
  <si>
    <t>金葡萄家园小区b区。</t>
  </si>
  <si>
    <t>王惠</t>
  </si>
  <si>
    <t>11/2  14:43回电客户邵思雨女士19155960519 此件我司已加贵司微信，新的单号快递员带回微信发给贵司，客户对处理结果满意无异议，我司值班电话19810691031</t>
  </si>
  <si>
    <t xml:space="preserve"> 邵思雨女士</t>
  </si>
  <si>
    <t>2020-11-02 14:45:54</t>
  </si>
  <si>
    <t>2020110100095021</t>
  </si>
  <si>
    <t>2020-11-01 17:02:48</t>
  </si>
  <si>
    <t>李云飞3</t>
  </si>
  <si>
    <t>15170352225</t>
  </si>
  <si>
    <t>李云飞3先生</t>
  </si>
  <si>
    <t>2020-11-02 16:36:57</t>
  </si>
  <si>
    <t>2020110200000382</t>
  </si>
  <si>
    <t>JT5009825390763</t>
  </si>
  <si>
    <t>温州瓯海西南网点</t>
  </si>
  <si>
    <t>杨程皓</t>
  </si>
  <si>
    <t>2020-11-02 08:01:28</t>
  </si>
  <si>
    <t>叶莹</t>
  </si>
  <si>
    <t>15755997475</t>
  </si>
  <si>
    <t>江南一品城店面，正泰电工，（徽府别苑大门口对面）</t>
  </si>
  <si>
    <t>叶莹先生</t>
  </si>
  <si>
    <t>2020-11-02 19:47:25</t>
  </si>
  <si>
    <t>2020110200000588</t>
  </si>
  <si>
    <t>JT5009919668576</t>
  </si>
  <si>
    <t>开封通许网点</t>
  </si>
  <si>
    <t>冯娇</t>
  </si>
  <si>
    <t>2020-11-02 08:07:00</t>
  </si>
  <si>
    <t>刘莉</t>
  </si>
  <si>
    <t>13965122147</t>
  </si>
  <si>
    <t>金寨路127号农行宿舍</t>
  </si>
  <si>
    <t>此件遗失  我司已加贵司微信了 不要重复下工单可以吗？此单关闭 我司电话18256910324</t>
  </si>
  <si>
    <t>刘莉先生</t>
  </si>
  <si>
    <t>2020-11-02 09:54:24</t>
  </si>
  <si>
    <t>2020110200001221</t>
  </si>
  <si>
    <t>JT5009850815342</t>
  </si>
  <si>
    <t>无锡宜兴网点</t>
  </si>
  <si>
    <t>周梦琴</t>
  </si>
  <si>
    <t>2020-11-02 08:17:36</t>
  </si>
  <si>
    <t>汪大海</t>
  </si>
  <si>
    <t>18175363296</t>
  </si>
  <si>
    <t>安徽省淮北市相山区青和宝地教学公寓A楼407</t>
  </si>
  <si>
    <t>李静</t>
  </si>
  <si>
    <t xml:space="preserve">已于17时39分回电汪大海先生18175363296客户确定货已收到，客户对处理结果满意无异议，已向客户预留我司电话18756179965
</t>
  </si>
  <si>
    <t>汪大海先生</t>
  </si>
  <si>
    <t>2020-11-02 17:39:27</t>
  </si>
  <si>
    <t>2020110200001246</t>
  </si>
  <si>
    <t>陈红芝</t>
  </si>
  <si>
    <t>2020-11-02 08:17:55</t>
  </si>
  <si>
    <t>刘子浩</t>
  </si>
  <si>
    <t>我司已通知派件员拿来退回。退回单号JT5009446980891，我司客服18055911767</t>
  </si>
  <si>
    <t>刘子浩先生</t>
  </si>
  <si>
    <t>2020-11-02 09:44:39</t>
  </si>
  <si>
    <t>2020110200001334</t>
  </si>
  <si>
    <t>JT0000717190340</t>
  </si>
  <si>
    <t>濮阳华龙网点</t>
  </si>
  <si>
    <t>张俊敏</t>
  </si>
  <si>
    <t>2020-11-02 08:19:00</t>
  </si>
  <si>
    <t>王群</t>
  </si>
  <si>
    <t>15056084821</t>
  </si>
  <si>
    <t>芙蓉社区经开区翡翠花园四期翠湖苑11栋506室</t>
  </si>
  <si>
    <t>王群先生</t>
  </si>
  <si>
    <t>2020-11-02 09:35:07</t>
  </si>
  <si>
    <t>2020110200001338</t>
  </si>
  <si>
    <t>JT5009588942274</t>
  </si>
  <si>
    <t>何春保</t>
  </si>
  <si>
    <t>2020-11-02 08:19:02</t>
  </si>
  <si>
    <t>王宏升</t>
  </si>
  <si>
    <t>19156778271</t>
  </si>
  <si>
    <t>桃花镇合肥市经济开发区九龙路115号合肥建工技师学院大学城校区</t>
  </si>
  <si>
    <t>王宏升先生</t>
  </si>
  <si>
    <t>2020-11-02 09:35:20</t>
  </si>
  <si>
    <t>2020110200002077</t>
  </si>
  <si>
    <t>JT5009061782096</t>
  </si>
  <si>
    <t>望都网点</t>
  </si>
  <si>
    <t>元幸甜</t>
  </si>
  <si>
    <t>2020-11-02 08:27:49</t>
  </si>
  <si>
    <t>安徽合肥肥西经济开发区管理委员会</t>
  </si>
  <si>
    <t>2020-11-02 09:35:36</t>
  </si>
  <si>
    <t>2020110200002355</t>
  </si>
  <si>
    <t>JT5009947543434</t>
  </si>
  <si>
    <t>2020-11-02 08:30:18</t>
  </si>
  <si>
    <t>廖冬英</t>
  </si>
  <si>
    <t>17756052536</t>
  </si>
  <si>
    <t>安徽省合肥市经开区禹洲华侨城三期10栋一单元2701</t>
  </si>
  <si>
    <t>廖冬英先生</t>
  </si>
  <si>
    <t>2020-11-02 09:35:28</t>
  </si>
  <si>
    <t>2020110200003182</t>
  </si>
  <si>
    <t>JT5009757902827</t>
  </si>
  <si>
    <t>宁波鄞州梅墟街道网点</t>
  </si>
  <si>
    <t>陈方萍</t>
  </si>
  <si>
    <t>2020-11-02 08:35:53</t>
  </si>
  <si>
    <t>胡丽娜</t>
  </si>
  <si>
    <t>15156692882</t>
  </si>
  <si>
    <t>安徽省合肥市蜀山区莲花社区经开区宝塔路朝霞611</t>
  </si>
  <si>
    <t>王欣欣</t>
  </si>
  <si>
    <t>胡丽娜女士</t>
  </si>
  <si>
    <t>2020-11-02 09:27:24</t>
  </si>
  <si>
    <t>2020110200003293</t>
  </si>
  <si>
    <t>JT5010019014829</t>
  </si>
  <si>
    <t>通化东昌网点</t>
  </si>
  <si>
    <t>侯铸芸</t>
  </si>
  <si>
    <t>2020-11-02 08:36:25</t>
  </si>
  <si>
    <t>2</t>
  </si>
  <si>
    <t>合肥市繁华大道与宿松路交汇处武警支队</t>
  </si>
  <si>
    <t>苏红</t>
  </si>
  <si>
    <t>我司16.17联系客户 刘效奇 13054917399 ，告知我司已爆仓，已加派人员尽快 派送，因工单时效关闭 我司值班电话166</t>
  </si>
  <si>
    <t>2先生</t>
  </si>
  <si>
    <t>2020-11-02 16:17:46</t>
  </si>
  <si>
    <t>2020110200003408</t>
  </si>
  <si>
    <t>JT5009204403701</t>
  </si>
  <si>
    <t>2020-11-02 08:36:59</t>
  </si>
  <si>
    <t>徐雯</t>
  </si>
  <si>
    <t>15656546712</t>
  </si>
  <si>
    <t>合肥信息职业技术学院</t>
  </si>
  <si>
    <t>徐雯先生</t>
  </si>
  <si>
    <t>2020-11-02 09:30:34</t>
  </si>
  <si>
    <t>2020110200003865</t>
  </si>
  <si>
    <t>JT5009854391604</t>
  </si>
  <si>
    <t>2020-11-02 08:39:09</t>
  </si>
  <si>
    <t>小晓宝子</t>
  </si>
  <si>
    <t>18095654070</t>
  </si>
  <si>
    <t>金寨路与环翠路交口维C派商业街106室喜邻汇生活超市</t>
  </si>
  <si>
    <t>小晓宝子先生</t>
  </si>
  <si>
    <t>2020-11-02 09:35:45</t>
  </si>
  <si>
    <t>2020110200004432</t>
  </si>
  <si>
    <t>JT5010003360935</t>
  </si>
  <si>
    <t>张春雷</t>
  </si>
  <si>
    <t>2020-11-02 08:41:54</t>
  </si>
  <si>
    <t>13343648685</t>
  </si>
  <si>
    <t>梅林大道与西递大道上海建工</t>
  </si>
  <si>
    <t xml:space="preserve">我司于9‘44分回电’齐先生13343648685，告知客户此件我司已通知派件员噶客户取货地点我司客服18055911767
</t>
  </si>
  <si>
    <t>齐先生</t>
  </si>
  <si>
    <t>2020-11-02 09:45:37</t>
  </si>
  <si>
    <t>2020110200004664</t>
  </si>
  <si>
    <t>JT5010015595528</t>
  </si>
  <si>
    <t>台州天台坦头网点</t>
  </si>
  <si>
    <t>裘文宗</t>
  </si>
  <si>
    <t>2020-11-02 08:42:57</t>
  </si>
  <si>
    <t>刘云南</t>
  </si>
  <si>
    <t>18098528795</t>
  </si>
  <si>
    <t>向阳新村A16栋209室</t>
  </si>
  <si>
    <t>焦建和</t>
  </si>
  <si>
    <t>17:50分我司已联系客户刘先生，18098528795告知，此件我司已处理换单退回，退回单号为，JT0000786622996客户同意无异议如有问题随时联系我司预留电话：15865626303</t>
  </si>
  <si>
    <t>刘云南先生</t>
  </si>
  <si>
    <t>2020-11-02 18:08:51</t>
  </si>
  <si>
    <t>2020110200005662</t>
  </si>
  <si>
    <t>JT5009992662013</t>
  </si>
  <si>
    <t>临沂沂水网点</t>
  </si>
  <si>
    <t>孟楠楠</t>
  </si>
  <si>
    <t>2020-11-02 08:47:00</t>
  </si>
  <si>
    <t>甘玉华</t>
  </si>
  <si>
    <t>13665603131</t>
  </si>
  <si>
    <t>东陈岗水利安装宿舍一栋202</t>
  </si>
  <si>
    <t>电话联系13665603131甘玉华先生，因前期放错驿站，现已与客户沟通好今天送到客无异议，有问题可联系我办19855105570</t>
  </si>
  <si>
    <t>甘玉华先生</t>
  </si>
  <si>
    <t>2020-11-02 17:42:20</t>
  </si>
  <si>
    <t>2020110200005889</t>
  </si>
  <si>
    <t>JT5009298251437</t>
  </si>
  <si>
    <t>陈兴婷</t>
  </si>
  <si>
    <t>2020-11-02 08:47:56</t>
  </si>
  <si>
    <t>段先生</t>
  </si>
  <si>
    <t>18297853204</t>
  </si>
  <si>
    <t>段先生先生</t>
  </si>
  <si>
    <t>2020-11-02 09:39:13</t>
  </si>
  <si>
    <t>2020110200006063</t>
  </si>
  <si>
    <t>JT5009984623013</t>
  </si>
  <si>
    <t>济源网点</t>
  </si>
  <si>
    <t>张沙沙</t>
  </si>
  <si>
    <t>2020-11-02 08:48:38</t>
  </si>
  <si>
    <t>张明月</t>
  </si>
  <si>
    <t>13834546659</t>
  </si>
  <si>
    <t>芙蓉社区111号安徽大学磬苑校区</t>
  </si>
  <si>
    <t>9时53分回电*先生/女士13834546659，告知客户异常已登记处理，预计解决时间11月2日上午，客户接受跟进中，我司网点电话13305517252</t>
  </si>
  <si>
    <t>张明月先生</t>
  </si>
  <si>
    <t>2020-11-02 09:54:56</t>
  </si>
  <si>
    <t>2020110200006352</t>
  </si>
  <si>
    <t>JT5009202215565</t>
  </si>
  <si>
    <t>2020-11-02 08:49:51</t>
  </si>
  <si>
    <t>王圳</t>
  </si>
  <si>
    <t>15155154486</t>
  </si>
  <si>
    <t>安徽省合肥市肥西县桃花镇九龙路115号合肥信息技术职业学院</t>
  </si>
  <si>
    <t>王圳先生</t>
  </si>
  <si>
    <t>2020-11-02 09:41:31</t>
  </si>
  <si>
    <t>2020110200006559</t>
  </si>
  <si>
    <t>JT5009749519272</t>
  </si>
  <si>
    <t>胡立然</t>
  </si>
  <si>
    <t>2020-11-02 08:50:41</t>
  </si>
  <si>
    <t xml:space="preserve"> 18155733278</t>
  </si>
  <si>
    <t>18155733278</t>
  </si>
  <si>
    <t>美庐花园3栋</t>
  </si>
  <si>
    <t>于15:32分回电张女士18155733278 客户要求拒收退回，我司换单退回单号：JT0000780424974，客户对处理结果满意无异议，已向客户预留我司电话17305577319</t>
  </si>
  <si>
    <t xml:space="preserve"> 18155733278先生</t>
  </si>
  <si>
    <t>2020-11-02 15:33:20</t>
  </si>
  <si>
    <t>2020110200006659</t>
  </si>
  <si>
    <t>JT5009768813640</t>
  </si>
  <si>
    <t>郑煜轩</t>
  </si>
  <si>
    <t>2020-11-02 08:51:02</t>
  </si>
  <si>
    <t>黄先生</t>
  </si>
  <si>
    <t>15345593395</t>
  </si>
  <si>
    <t>碧桂园原物业楼二楼</t>
  </si>
  <si>
    <t>我司于9‘46分回电’黄先生15345593395，告知客户此件我司放在中通超市，客户说晚点去取我司客服18055911767</t>
  </si>
  <si>
    <t>黄先生先生</t>
  </si>
  <si>
    <t>2020-11-02 09:49:14</t>
  </si>
  <si>
    <t>2020110200006766</t>
  </si>
  <si>
    <t>JT5008178188536</t>
  </si>
  <si>
    <t>2020-11-02 08:51:29</t>
  </si>
  <si>
    <t>13965526456</t>
  </si>
  <si>
    <t>-西递村</t>
  </si>
  <si>
    <t>卢定明</t>
  </si>
  <si>
    <t>我司于10.04联系客户核实客户已收到 告知有问题联系我司电话19855696755</t>
  </si>
  <si>
    <t>2020-11-02 10:04:11</t>
  </si>
  <si>
    <t>2020110200007053</t>
  </si>
  <si>
    <t>JT5009727790599</t>
  </si>
  <si>
    <t>李蒙蒙</t>
  </si>
  <si>
    <t>2020-11-02 08:52:41</t>
  </si>
  <si>
    <t>王诗瑜</t>
  </si>
  <si>
    <t>18226067050</t>
  </si>
  <si>
    <t>王诗瑜先生</t>
  </si>
  <si>
    <t>2020-11-02 09:44:21</t>
  </si>
  <si>
    <t>2020110200007585</t>
  </si>
  <si>
    <t>JT5009813303032</t>
  </si>
  <si>
    <t>总部在线客服B72</t>
  </si>
  <si>
    <t>2020-11-02 08:54:36</t>
  </si>
  <si>
    <t>陈琴</t>
  </si>
  <si>
    <t>15256222800</t>
  </si>
  <si>
    <t>合肥市海尔创新园始信路3456号</t>
  </si>
  <si>
    <t>蒋慧玲</t>
  </si>
  <si>
    <t>8：46联系客户陈琴女士号码15256222800核实称此件已经收到了，有问题可随时联系我哦055166023048</t>
  </si>
  <si>
    <t>陈琴先生</t>
  </si>
  <si>
    <t>2020-11-03 08:47:20</t>
  </si>
  <si>
    <t>2020110200007744</t>
  </si>
  <si>
    <t>JT5008280305813</t>
  </si>
  <si>
    <t>郑州新郑航空港网点</t>
  </si>
  <si>
    <t>赵艳博</t>
  </si>
  <si>
    <t>2020-11-02 08:55:15</t>
  </si>
  <si>
    <t>屠彦文</t>
  </si>
  <si>
    <t>18269802824</t>
  </si>
  <si>
    <t>周集镇，王截流乡，三桥村九队265号</t>
  </si>
  <si>
    <t>此单责任网点在规定时间内未关闭，已通知网点线下跟进，网点电话19156492757，后续产生考核由网点自行承担</t>
  </si>
  <si>
    <t>屠彦文先生</t>
  </si>
  <si>
    <t>2020-11-03 08:43:54</t>
  </si>
  <si>
    <t>2020110200008407</t>
  </si>
  <si>
    <t>JT5009437305503</t>
  </si>
  <si>
    <t>2020-11-02 08:57:57</t>
  </si>
  <si>
    <t>杨雪</t>
  </si>
  <si>
    <t>19965087212</t>
  </si>
  <si>
    <t>盛嘉欧园6栋804</t>
  </si>
  <si>
    <t>此单责任网点在规定时间内未关闭，已通知网点线下跟进，网点电话95040669228，后续产生考核由网点自行承担</t>
  </si>
  <si>
    <t>杨雪女士</t>
  </si>
  <si>
    <t>2020-11-03 08:41:25</t>
  </si>
  <si>
    <t>2020110200008521</t>
  </si>
  <si>
    <t>JT5009873185614</t>
  </si>
  <si>
    <t>吴翔翔</t>
  </si>
  <si>
    <t>2020-11-02 08:58:25</t>
  </si>
  <si>
    <t>王辉</t>
  </si>
  <si>
    <t>13856329075</t>
  </si>
  <si>
    <t>三里庵街道合作化南路184号金帝商务宾馆旁韵达快递</t>
  </si>
  <si>
    <t>王辉先生</t>
  </si>
  <si>
    <t>2020-11-03 08:42:48</t>
  </si>
  <si>
    <t>2020110200008649</t>
  </si>
  <si>
    <t>JT5009591763586</t>
  </si>
  <si>
    <t>胡婷婷-曹娟</t>
  </si>
  <si>
    <t>2020-11-02 08:58:53</t>
  </si>
  <si>
    <t>凌萍平</t>
  </si>
  <si>
    <t>14775938194</t>
  </si>
  <si>
    <t>合肥市经开区桃花工业园金寨路与丹霞路交口东河新村</t>
  </si>
  <si>
    <t>此件今日多次联系，提示14775938194号码过期，无法联系，已通知派件员找到此件暂放处理。</t>
  </si>
  <si>
    <t>凌萍平先生</t>
  </si>
  <si>
    <t>2020-11-02 10:15:39</t>
  </si>
  <si>
    <t>2020110200009464</t>
  </si>
  <si>
    <t>JT5010019621113</t>
  </si>
  <si>
    <t>2020-11-02 09:02:01</t>
  </si>
  <si>
    <t>芜湖路街道金安花园14＃603</t>
  </si>
  <si>
    <t xml:space="preserve">
此单责任网点在规定时间内未关闭，已通知网点线下跟进，网点电话18256910324，后续产生考核由网点自行承担</t>
  </si>
  <si>
    <t>2020-11-03 08:44:53</t>
  </si>
  <si>
    <t>2020110200009574</t>
  </si>
  <si>
    <t>JT5008801372677</t>
  </si>
  <si>
    <t>2020-11-02 09:02:27</t>
  </si>
  <si>
    <t>乐美宅</t>
  </si>
  <si>
    <t>15609687206</t>
  </si>
  <si>
    <t>锦绣大遒5翡翠路交叉口翡翠花园文昌苑3栋</t>
  </si>
  <si>
    <t xml:space="preserve">合肥经开网点切换加盟商，预计2-3天派送到位，涉及到理赔，可加我司微信号19159023069理赔，辛苦寄件网点做好解释，给贵部带来不便，深表歉意，谢谢！
</t>
  </si>
  <si>
    <t>乐美宅先生</t>
  </si>
  <si>
    <t>2020-11-03 08:40:25</t>
  </si>
  <si>
    <t>2020110200010043</t>
  </si>
  <si>
    <t>JT5009332885863</t>
  </si>
  <si>
    <t>徐燕</t>
  </si>
  <si>
    <t>2020-11-02 09:04:23</t>
  </si>
  <si>
    <t>盛世家园育伢湾母婴店</t>
  </si>
  <si>
    <t>2020-11-03 08:41:53</t>
  </si>
  <si>
    <t>2020110200010228</t>
  </si>
  <si>
    <t>JT5008144023430</t>
  </si>
  <si>
    <t>黄佳燕</t>
  </si>
  <si>
    <t>2020-11-02 09:05:05</t>
  </si>
  <si>
    <t>倪文勇</t>
  </si>
  <si>
    <t>13539288915</t>
  </si>
  <si>
    <t>桃花镇九龙路115号合肥信息技术职业学院</t>
  </si>
  <si>
    <t>倪文勇先生</t>
  </si>
  <si>
    <t>2020-11-03 08:40:35</t>
  </si>
  <si>
    <t>2020110200010841</t>
  </si>
  <si>
    <t>JT5008651504841</t>
  </si>
  <si>
    <t>邢台桥东自然城网点</t>
  </si>
  <si>
    <t>郭瑞</t>
  </si>
  <si>
    <t>2020-11-02 09:07:25</t>
  </si>
  <si>
    <t>胡江涛</t>
  </si>
  <si>
    <t>15156242922</t>
  </si>
  <si>
    <t>水安盛世桃源3栋</t>
  </si>
  <si>
    <t>胡江涛先生</t>
  </si>
  <si>
    <t>2020-11-03 08:39:56</t>
  </si>
  <si>
    <t>2020110200010959</t>
  </si>
  <si>
    <t>JT5009665956361</t>
  </si>
  <si>
    <t>磐东网点李运玲</t>
  </si>
  <si>
    <t>2020-11-02 09:07:53</t>
  </si>
  <si>
    <t>芮红丽</t>
  </si>
  <si>
    <t>15215698976</t>
  </si>
  <si>
    <t>长江西路79号1单元501室</t>
  </si>
  <si>
    <t>芮红丽女士</t>
  </si>
  <si>
    <t>2020-11-03 08:42:30</t>
  </si>
  <si>
    <t>2020110200011010</t>
  </si>
  <si>
    <t>JT5009912644899</t>
  </si>
  <si>
    <t>上海华南路网点</t>
  </si>
  <si>
    <t>吴华滨</t>
  </si>
  <si>
    <t>2020-11-02 09:08:05</t>
  </si>
  <si>
    <t>14792431575</t>
  </si>
  <si>
    <t>九龙路111号芙蓉社区安徽大学磬苑校区近邻宝C区</t>
  </si>
  <si>
    <t>此件今日多次联系 电话提示号码过期，无法联系，此件通知派件员找到后暂放处理。我司联系电话13305517252</t>
  </si>
  <si>
    <t>14792431575先生</t>
  </si>
  <si>
    <t>2020-11-02 10:11:17</t>
  </si>
  <si>
    <t>2020110200011119</t>
  </si>
  <si>
    <t>JT5009913776103</t>
  </si>
  <si>
    <t>2020-11-02 09:08:30</t>
  </si>
  <si>
    <t>18656965702</t>
  </si>
  <si>
    <t>经开区涉外经济技术学院旁边姐妹超市代收点</t>
  </si>
  <si>
    <t>10时03分回电*先生/女士18656965702，告知客户异常已登记处理，预计解决时间11月2日上午送达指定位置，客户接受跟进中，我司网点电话13305517252</t>
  </si>
  <si>
    <t>18656965702先生</t>
  </si>
  <si>
    <t>2020-11-02 10:12:54</t>
  </si>
  <si>
    <t>2020110200011183</t>
  </si>
  <si>
    <t>JT5009304221464</t>
  </si>
  <si>
    <t>台州温岭泽国网点</t>
  </si>
  <si>
    <t>陈友来</t>
  </si>
  <si>
    <t>2020-11-02 09:08:44</t>
  </si>
  <si>
    <t>: 黄友梅</t>
  </si>
  <si>
    <t>13956115130</t>
  </si>
  <si>
    <t>姚李镇105国道岔路口德邦快递代收（请电话联系）</t>
  </si>
  <si>
    <t>此单责任网点在规定时间内未关闭，已通知网点线下跟进，网点电话13865703048，后续产生考核由网点自行承担</t>
  </si>
  <si>
    <t>: 黄友梅先生</t>
  </si>
  <si>
    <t>2020-11-03 08:51:10</t>
  </si>
  <si>
    <t>2020110200011404</t>
  </si>
  <si>
    <t>JT5009551693791</t>
  </si>
  <si>
    <t>2020-11-02 09:09:36</t>
  </si>
  <si>
    <t>马</t>
  </si>
  <si>
    <t>19965059307</t>
  </si>
  <si>
    <t>经开区翡翠商城翡翠花园小区33栋503</t>
  </si>
  <si>
    <t>马先生</t>
  </si>
  <si>
    <t>2020-11-03 08:47:43</t>
  </si>
  <si>
    <t>2020110200011481</t>
  </si>
  <si>
    <t>JT5008360158477</t>
  </si>
  <si>
    <t>2020-11-02 09:09:53</t>
  </si>
  <si>
    <t>13675515922</t>
  </si>
  <si>
    <t>莲花社区东海花园四期三栋13层</t>
  </si>
  <si>
    <t>2020-11-03 08:48:04</t>
  </si>
  <si>
    <t>2020110200011798</t>
  </si>
  <si>
    <t>JT5009835698391</t>
  </si>
  <si>
    <t>泉州鲤城江滨网点</t>
  </si>
  <si>
    <t>吴梦佳</t>
  </si>
  <si>
    <t>2020-11-02 09:11:05</t>
  </si>
  <si>
    <t>吴</t>
  </si>
  <si>
    <t>95040666351</t>
  </si>
  <si>
    <t>嘉和苑北区24栋一单元302</t>
  </si>
  <si>
    <t>15时15分，回电客户13156577095，向客户解释此件已放驿站，晚上回来去取，客户对处理意见满意无异议，我司电话17718233663</t>
  </si>
  <si>
    <t>吴女士</t>
  </si>
  <si>
    <t>2020-11-02 15:17:42</t>
  </si>
  <si>
    <t>2020110200011967</t>
  </si>
  <si>
    <t>JT5008919699403</t>
  </si>
  <si>
    <t>2020-11-02 09:11:46</t>
  </si>
  <si>
    <t>顾素萍</t>
  </si>
  <si>
    <t>13213080012</t>
  </si>
  <si>
    <t>二环支路北站路七号吉达汽修公司</t>
  </si>
  <si>
    <t>此单责任网点在规定时间内未关闭，已通知网点线下跟进，网点电话15055420662，后续产生考核由网点自行承担</t>
  </si>
  <si>
    <t>顾素萍先生</t>
  </si>
  <si>
    <t>2020-11-03 08:49:49</t>
  </si>
  <si>
    <t>2020110200012382</t>
  </si>
  <si>
    <t>JT5009013852559</t>
  </si>
  <si>
    <t>2020-11-02 09:13:12</t>
  </si>
  <si>
    <t>陆畅</t>
  </si>
  <si>
    <t>15249975096</t>
  </si>
  <si>
    <t>凤麟路与魏武路交口安徽国际商务职业学院</t>
  </si>
  <si>
    <t>我司18:41回电客户15249975096，此件退回单号：JT0000745294728,,我司完结处理，我司网点电话;13385698464</t>
  </si>
  <si>
    <t>陆畅先生</t>
  </si>
  <si>
    <t>2020-11-02 18:43:40</t>
  </si>
  <si>
    <t>2020110200012813</t>
  </si>
  <si>
    <t>JT5009870201868</t>
  </si>
  <si>
    <t>襄阳襄城檀溪路网点</t>
  </si>
  <si>
    <t>蔡皓</t>
  </si>
  <si>
    <t>2020-11-02 09:14:50</t>
  </si>
  <si>
    <t>湛蓝食品</t>
  </si>
  <si>
    <t>13329864771</t>
  </si>
  <si>
    <t>湛蓝食品先生</t>
  </si>
  <si>
    <t>2020-11-03 08:48:12</t>
  </si>
  <si>
    <t>2020110200013509</t>
  </si>
  <si>
    <t>JT5009688860146</t>
  </si>
  <si>
    <t>郭焘</t>
  </si>
  <si>
    <t>2020-11-02 09:17:19</t>
  </si>
  <si>
    <t>郑婷玉</t>
  </si>
  <si>
    <t>13956493653</t>
  </si>
  <si>
    <t>安徽省合肥市蜀山区芙蓉社区合肥工业大学翡翠湖校区菜鸟驿站</t>
  </si>
  <si>
    <t>郑婷玉先生</t>
  </si>
  <si>
    <t>2020-11-03 08:48:22</t>
  </si>
  <si>
    <t>2020110200013619</t>
  </si>
  <si>
    <t>JT5009922870054</t>
  </si>
  <si>
    <t>赖美而</t>
  </si>
  <si>
    <t>2020-11-02 09:17:44</t>
  </si>
  <si>
    <t>安徽省六安市霍邱县王截流乡长马村</t>
  </si>
  <si>
    <t>0先生</t>
  </si>
  <si>
    <t>2020-11-03 08:54:39</t>
  </si>
  <si>
    <t>2020110200013801</t>
  </si>
  <si>
    <t>JT5010042991493</t>
  </si>
  <si>
    <t>2020-11-02 09:18:25</t>
  </si>
  <si>
    <t>周玉玲</t>
  </si>
  <si>
    <t>18355106296</t>
  </si>
  <si>
    <t>稻香村街道光明世家十二栋902</t>
  </si>
  <si>
    <t>周玉玲女士</t>
  </si>
  <si>
    <t>2020-11-03 08:55:09</t>
  </si>
  <si>
    <t>2020110200014262</t>
  </si>
  <si>
    <t>JT5009822836400</t>
  </si>
  <si>
    <t>朱源</t>
  </si>
  <si>
    <t>2020-11-02 09:20:16</t>
  </si>
  <si>
    <t>邓柳</t>
  </si>
  <si>
    <t>15375399161</t>
  </si>
  <si>
    <t>徽商建材城17栋121.122号</t>
  </si>
  <si>
    <t>邓柳先生</t>
  </si>
  <si>
    <t>2020-11-03 08:55:47</t>
  </si>
  <si>
    <t>2020110200014339</t>
  </si>
  <si>
    <t>JT5008922599809</t>
  </si>
  <si>
    <t>2020-11-02 09:20:37</t>
  </si>
  <si>
    <t>柒柒</t>
  </si>
  <si>
    <t>13566685571</t>
  </si>
  <si>
    <t>柒柒先生</t>
  </si>
  <si>
    <t>2020-11-03 08:57:32</t>
  </si>
  <si>
    <t>2020110200014952</t>
  </si>
  <si>
    <t>JT5009192071007</t>
  </si>
  <si>
    <t>徐州铜山八段网点</t>
  </si>
  <si>
    <t>加盟-袁寒</t>
  </si>
  <si>
    <t>2020-11-02 09:22:53</t>
  </si>
  <si>
    <t>落童</t>
  </si>
  <si>
    <t>19965043360</t>
  </si>
  <si>
    <t>芙蓉路与翡翠路交叉口速8酒店港澳广场店前台</t>
  </si>
  <si>
    <t>落童先生</t>
  </si>
  <si>
    <t>2020-11-03 08:57:44</t>
  </si>
  <si>
    <t>2020110200015551</t>
  </si>
  <si>
    <t>JT5009922671208</t>
  </si>
  <si>
    <t>周红杏</t>
  </si>
  <si>
    <t>2020-11-02 09:25:13</t>
  </si>
  <si>
    <t>: 韩姐</t>
  </si>
  <si>
    <t>17773644608</t>
  </si>
  <si>
    <t>肥东二中往西两百米星友竞技网咖隔壁富爵门窗</t>
  </si>
  <si>
    <t>武必胜</t>
  </si>
  <si>
    <t>10点10分致电收件人电话无人接听 此单货物我部核实快递员此单货物已送  如有异常可联系我司电话95040669228</t>
  </si>
  <si>
    <t>: 韩姐先生</t>
  </si>
  <si>
    <t>2020-11-02 10:25:10</t>
  </si>
  <si>
    <t>2020110200015586</t>
  </si>
  <si>
    <t>JT5009694804505</t>
  </si>
  <si>
    <t>刘丹</t>
  </si>
  <si>
    <t>2020-11-02 09:25:21</t>
  </si>
  <si>
    <t>韦邦凤</t>
  </si>
  <si>
    <t>18715083931</t>
  </si>
  <si>
    <t>店埠镇石塘路鑫旺五金水暖店</t>
  </si>
  <si>
    <t>韦邦凤女士</t>
  </si>
  <si>
    <t>2020-11-03 08:56:19</t>
  </si>
  <si>
    <t>2020110200016174</t>
  </si>
  <si>
    <t>JT5007202943787</t>
  </si>
  <si>
    <t>济宁邹城网点</t>
  </si>
  <si>
    <t>孔令香</t>
  </si>
  <si>
    <t>2020-11-02 09:27:39</t>
  </si>
  <si>
    <t>中环城购物中心三楼花田煮</t>
  </si>
  <si>
    <t>2020-11-03 08:57:02</t>
  </si>
  <si>
    <t>2020110200016377</t>
  </si>
  <si>
    <t>JT5009677631761</t>
  </si>
  <si>
    <t>黄宝华</t>
  </si>
  <si>
    <t>2020-11-02 09:28:23</t>
  </si>
  <si>
    <t>王春芳</t>
  </si>
  <si>
    <t>13399284389</t>
  </si>
  <si>
    <t>国购IFC刀板香饭店</t>
  </si>
  <si>
    <t>王春芳女士</t>
  </si>
  <si>
    <t>2020-11-03 08:56:47</t>
  </si>
  <si>
    <t>2020110200016472</t>
  </si>
  <si>
    <t>JT5009752899983</t>
  </si>
  <si>
    <t>开封鼓楼网点</t>
  </si>
  <si>
    <t>冯永玫</t>
  </si>
  <si>
    <t>2020-11-02 09:28:42</t>
  </si>
  <si>
    <t>梅华</t>
  </si>
  <si>
    <t>13965088290</t>
  </si>
  <si>
    <t>翡翠花园29幢606</t>
  </si>
  <si>
    <t>梅华女士</t>
  </si>
  <si>
    <t>2020-11-03 08:57:11</t>
  </si>
  <si>
    <t>2020110200016708</t>
  </si>
  <si>
    <t>JT5009618147493</t>
  </si>
  <si>
    <t>占满兰</t>
  </si>
  <si>
    <t>2020-11-02 09:29:33</t>
  </si>
  <si>
    <t>任永媛</t>
  </si>
  <si>
    <t>17505545517</t>
  </si>
  <si>
    <t>习友路宝龙达公租房306</t>
  </si>
  <si>
    <t>此单责任网点在规定时间内未关闭，已通知网点线下跟进，网点电话16621660426，后续产生考核由网点自行承担</t>
  </si>
  <si>
    <t>任永媛先生</t>
  </si>
  <si>
    <t>2020-11-03 08:59:00</t>
  </si>
  <si>
    <t>2020110200016959</t>
  </si>
  <si>
    <t>JT5009419296366</t>
  </si>
  <si>
    <t>总部在线客服B5</t>
  </si>
  <si>
    <t>2020-11-02 09:30:27</t>
  </si>
  <si>
    <t>施慧能</t>
  </si>
  <si>
    <t>18326106235</t>
  </si>
  <si>
    <t>合肥市经开区翡翠路和环翠路交口翡翠商城美时街13幢106台北美味煲仔饭店</t>
  </si>
  <si>
    <t>9：00系客户施慧能女士号码18326106235告知此件目前状态已通知网点线下跟进，有问题可随时联系我哦055166023048</t>
  </si>
  <si>
    <t>施慧能先生</t>
  </si>
  <si>
    <t>2020-11-03 09:02:11</t>
  </si>
  <si>
    <t>2020110200017849</t>
  </si>
  <si>
    <t>JT5009984960830</t>
  </si>
  <si>
    <t>2020-11-02 09:33:43</t>
  </si>
  <si>
    <t>团团</t>
  </si>
  <si>
    <t>13305678548</t>
  </si>
  <si>
    <t>汤口路中段合肥财经职业学院</t>
  </si>
  <si>
    <t>10时49分回电*先生/女士13305678548，告知客户异常已登记处理，预计解决时间11月3日，客户接受跟进中，我司网点电话13305517252</t>
  </si>
  <si>
    <t>团团先生</t>
  </si>
  <si>
    <t>2020-11-02 10:49:40</t>
  </si>
  <si>
    <t>2020110200018184</t>
  </si>
  <si>
    <t>JT5010017831751</t>
  </si>
  <si>
    <t>梁美淋</t>
  </si>
  <si>
    <t>2020-11-02 09:35:03</t>
  </si>
  <si>
    <t>高凡蕴</t>
  </si>
  <si>
    <t>15928483728</t>
  </si>
  <si>
    <t>安徽大学磬苑校区榴园近邻宝D</t>
  </si>
  <si>
    <t>因是学校件，10时40分回电*先生/女士15928483728，告知客户异常已登记处理，预计解决时间11月2日，客户接受跟进中，我司网点电话13305517252</t>
  </si>
  <si>
    <t>高凡蕴先生</t>
  </si>
  <si>
    <t>2020-11-02 10:41:35</t>
  </si>
  <si>
    <t>2020110200018302</t>
  </si>
  <si>
    <t>JT5009724929944</t>
  </si>
  <si>
    <t>杭州天目山西路网点</t>
  </si>
  <si>
    <t>王新平01</t>
  </si>
  <si>
    <t>2020-11-02 09:35:32</t>
  </si>
  <si>
    <t>陈冉</t>
  </si>
  <si>
    <t>17318543441</t>
  </si>
  <si>
    <t>临湖社区管理管委会始信花园8栋1单元801</t>
  </si>
  <si>
    <t>陈冉女士</t>
  </si>
  <si>
    <t>2020-11-03 09:05:30</t>
  </si>
  <si>
    <t>2020110200018689</t>
  </si>
  <si>
    <t>JT5009701267652</t>
  </si>
  <si>
    <t>潍坊高密市网点</t>
  </si>
  <si>
    <t>赵燕</t>
  </si>
  <si>
    <t>2020-11-02 09:36:51</t>
  </si>
  <si>
    <t xml:space="preserve"> 孚信食品专营店</t>
  </si>
  <si>
    <t>17353662939</t>
  </si>
  <si>
    <t>海恒社区锦绣大道99号合肥学院南艳湖校区</t>
  </si>
  <si>
    <t xml:space="preserve"> 孚信食品专营店先生</t>
  </si>
  <si>
    <t>2020-11-03 09:04:49</t>
  </si>
  <si>
    <t>2020110200018760</t>
  </si>
  <si>
    <t>李延安</t>
  </si>
  <si>
    <t>2020-11-02 09:37:06</t>
  </si>
  <si>
    <t>2020-11-03 09:07:24</t>
  </si>
  <si>
    <t>2020110200018891</t>
  </si>
  <si>
    <t>JT5009509602377</t>
  </si>
  <si>
    <t>泰州海陵泰东物流园网点</t>
  </si>
  <si>
    <t>王斌</t>
  </si>
  <si>
    <t>2020-11-02 09:37:35</t>
  </si>
  <si>
    <t>曾书林</t>
  </si>
  <si>
    <t>13865746794</t>
  </si>
  <si>
    <t>安徽省六安市金安区城北乡北二十铺美好家园门卫收</t>
  </si>
  <si>
    <t>此单责任网点在规定时间内未关闭，已通知网点线下跟进，网点电话13034034030，后续产生考核由网点自行承担</t>
  </si>
  <si>
    <t>曾书林先生</t>
  </si>
  <si>
    <t>2020-11-03 09:13:27</t>
  </si>
  <si>
    <t>2020110200018996</t>
  </si>
  <si>
    <t>JT5010006737151</t>
  </si>
  <si>
    <t>四川德阳网点</t>
  </si>
  <si>
    <t>李秋敏</t>
  </si>
  <si>
    <t>2020-11-02 09:37:55</t>
  </si>
  <si>
    <t>2020-11-03 09:08:57</t>
  </si>
  <si>
    <t>2020110200019668</t>
  </si>
  <si>
    <t>JT5009996968262</t>
  </si>
  <si>
    <t>泉州晋江鞋都网点</t>
  </si>
  <si>
    <t>张锦铭</t>
  </si>
  <si>
    <t>2020-11-02 09:40:22</t>
  </si>
  <si>
    <t>000</t>
  </si>
  <si>
    <t>安粮QQ公寓</t>
  </si>
  <si>
    <t>寄件人先生</t>
  </si>
  <si>
    <t>2020-11-03 09:06:11</t>
  </si>
  <si>
    <t>2020110200020469</t>
  </si>
  <si>
    <t>JT5010032469056</t>
  </si>
  <si>
    <t>潘晓彤</t>
  </si>
  <si>
    <t>2020-11-02 09:43:10</t>
  </si>
  <si>
    <t>施全红</t>
  </si>
  <si>
    <t>13170288112</t>
  </si>
  <si>
    <t>港澳广场钻界公寓C座1235室</t>
  </si>
  <si>
    <t>施全红女士</t>
  </si>
  <si>
    <t>2020-11-03 09:08:04</t>
  </si>
  <si>
    <t>2020110200021028</t>
  </si>
  <si>
    <t>JT5009848108433</t>
  </si>
  <si>
    <t>义乌杰成网点</t>
  </si>
  <si>
    <t>黄千茹</t>
  </si>
  <si>
    <t>2020-11-02 09:45:15</t>
  </si>
  <si>
    <t>张兰芬</t>
  </si>
  <si>
    <t>18256024857</t>
  </si>
  <si>
    <t>经开区翡翠花园翠湖苑22栋1单元602</t>
  </si>
  <si>
    <t>张兰芬先生</t>
  </si>
  <si>
    <t>2020-11-03 09:07:35</t>
  </si>
  <si>
    <t>2020110200021381</t>
  </si>
  <si>
    <t>JT5009802150953</t>
  </si>
  <si>
    <t>朝阳龙城宝源网点</t>
  </si>
  <si>
    <t>孙鑫</t>
  </si>
  <si>
    <t>2020-11-02 09:46:38</t>
  </si>
  <si>
    <t>:老顽童</t>
  </si>
  <si>
    <t>13856907564</t>
  </si>
  <si>
    <t>翡翠花园31栋二单元603。</t>
  </si>
  <si>
    <t>:老顽童先生</t>
  </si>
  <si>
    <t>2020-11-03 09:24:00</t>
  </si>
  <si>
    <t>2020110200021668</t>
  </si>
  <si>
    <t>JT5009807711824</t>
  </si>
  <si>
    <t>2020-11-02 09:47:46</t>
  </si>
  <si>
    <t>: Giada</t>
  </si>
  <si>
    <t>13121100995</t>
  </si>
  <si>
    <t>芜湖路107号</t>
  </si>
  <si>
    <t>: Giada先生</t>
  </si>
  <si>
    <t>2020-11-03 09:25:05</t>
  </si>
  <si>
    <t>2020110200022006</t>
  </si>
  <si>
    <t>颜凯明</t>
  </si>
  <si>
    <t>2020-11-02 09:49:06</t>
  </si>
  <si>
    <t>裴文晨</t>
  </si>
  <si>
    <t>裴文晨先生</t>
  </si>
  <si>
    <t>2020-11-03 09:23:01</t>
  </si>
  <si>
    <t>2020110200022036</t>
  </si>
  <si>
    <t>JT0000746682414</t>
  </si>
  <si>
    <t>渭南澄城网点</t>
  </si>
  <si>
    <t>王蒙</t>
  </si>
  <si>
    <t>张文文</t>
  </si>
  <si>
    <t>18725532600</t>
  </si>
  <si>
    <t>芙蓉社区翡翠花园4期1栋1702室</t>
  </si>
  <si>
    <t>张文文先生</t>
  </si>
  <si>
    <t>2020-11-03 09:24:19</t>
  </si>
  <si>
    <t>2020110200022168</t>
  </si>
  <si>
    <t>JT5009867521366</t>
  </si>
  <si>
    <t>台州临海大田网点</t>
  </si>
  <si>
    <t>杨红梅</t>
  </si>
  <si>
    <t>2020-11-02 09:49:47</t>
  </si>
  <si>
    <t xml:space="preserve"> 姜丽</t>
  </si>
  <si>
    <t>18009696323</t>
  </si>
  <si>
    <t>三里庵街道西园新村枫林里64懂306室230061</t>
  </si>
  <si>
    <t xml:space="preserve"> 姜丽先生</t>
  </si>
  <si>
    <t>2020-11-03 09:25:27</t>
  </si>
  <si>
    <t>2020110200022802</t>
  </si>
  <si>
    <t>JT5008961485186</t>
  </si>
  <si>
    <t>总部热线客服C28</t>
  </si>
  <si>
    <t>2020-11-02 09:52:06</t>
  </si>
  <si>
    <t>18130027475</t>
  </si>
  <si>
    <t>三里庵街道二里街水湖路19号二里街文联大院</t>
  </si>
  <si>
    <t>9：34联系客户程先生号码18130027475核实称此件还未收到，告知此件目前状态已通知网点线下跟进，有问题可随时联系我哦055166023048</t>
  </si>
  <si>
    <t>2020-11-03 09:35:58</t>
  </si>
  <si>
    <t>2020110200023356</t>
  </si>
  <si>
    <t>JT5009614022918</t>
  </si>
  <si>
    <t>广州荔湾芳村网点</t>
  </si>
  <si>
    <t>韦玉婷</t>
  </si>
  <si>
    <t>2020-11-02 09:54:08</t>
  </si>
  <si>
    <t xml:space="preserve"> 李琪</t>
  </si>
  <si>
    <t>18856691461</t>
  </si>
  <si>
    <t>蓉城镇青水湾小区</t>
  </si>
  <si>
    <t>此单责任网点在规定时间内未关闭，已通知网点线下跟进，网点电话05662571008，后续产生考核由网点自行承担</t>
  </si>
  <si>
    <t xml:space="preserve"> 李琪先生</t>
  </si>
  <si>
    <t>2020-11-03 09:48:46</t>
  </si>
  <si>
    <t>2020110200023590</t>
  </si>
  <si>
    <t>JT5009770312122</t>
  </si>
  <si>
    <t>王盼盼</t>
  </si>
  <si>
    <t>2020-11-02 09:55:05</t>
  </si>
  <si>
    <t>闻胜进</t>
  </si>
  <si>
    <t>15615497789</t>
  </si>
  <si>
    <t>金寨南路1081号水安小区2幢304室</t>
  </si>
  <si>
    <t>闻胜进先生</t>
  </si>
  <si>
    <t>2020-11-03 09:23:11</t>
  </si>
  <si>
    <t>2020110200024588</t>
  </si>
  <si>
    <t>JT5009217203614</t>
  </si>
  <si>
    <t>2020-11-02 09:59:01</t>
  </si>
  <si>
    <t>2020-11-03 09:24:29</t>
  </si>
  <si>
    <t>2020110200024971</t>
  </si>
  <si>
    <t>JT5009860881629</t>
  </si>
  <si>
    <t>济宁任城网点</t>
  </si>
  <si>
    <t>杨彤彤</t>
  </si>
  <si>
    <t>2020-11-02 10:00:32</t>
  </si>
  <si>
    <t>翟萍</t>
  </si>
  <si>
    <t>18756051556</t>
  </si>
  <si>
    <t>安徽省合肥市经开区翡翠路港澳广场D区112号</t>
  </si>
  <si>
    <t>翟萍女士</t>
  </si>
  <si>
    <t>2020-11-03 09:24:09</t>
  </si>
  <si>
    <t>2020110200025216</t>
  </si>
  <si>
    <t>JT5010045427852</t>
  </si>
  <si>
    <t>厦门集美网点</t>
  </si>
  <si>
    <t>赵兴培</t>
  </si>
  <si>
    <t>2020-11-02 10:01:29</t>
  </si>
  <si>
    <t>戚明红</t>
  </si>
  <si>
    <t>15256092919</t>
  </si>
  <si>
    <t>北城世纪城1601颐徽苑22栋16楼</t>
  </si>
  <si>
    <t>我司12:30回电客户15256092919，客户电话停机，我司无法送货上门，客户这边无法联系上，请贵司留言给客户，让客户去15栋菜鸟驿站取件，我司完结处理，我司网点电话：13385698464</t>
  </si>
  <si>
    <t>戚明红先生</t>
  </si>
  <si>
    <t>2020-11-02 12:32:15</t>
  </si>
  <si>
    <t>2020110200025366</t>
  </si>
  <si>
    <t>JT5009161018268</t>
  </si>
  <si>
    <t>德州庆云网点</t>
  </si>
  <si>
    <t>朱丽丽</t>
  </si>
  <si>
    <t>2020-11-02 10:02:00</t>
  </si>
  <si>
    <t xml:space="preserve"> 叶齐</t>
  </si>
  <si>
    <t>15255448225</t>
  </si>
  <si>
    <t>长江东路30埠大桥东200米徽商睿拓物流园D区121一122号</t>
  </si>
  <si>
    <t xml:space="preserve"> 叶齐先生</t>
  </si>
  <si>
    <t>2020-11-03 09:37:56</t>
  </si>
  <si>
    <t>2020110200025812</t>
  </si>
  <si>
    <t>JT5008844222132</t>
  </si>
  <si>
    <t>武汉盘龙城网点</t>
  </si>
  <si>
    <t>2020-11-02 10:03:35</t>
  </si>
  <si>
    <t>童宜菊，</t>
  </si>
  <si>
    <t>18715380132</t>
  </si>
  <si>
    <t>含山明发，桃源观邸，3号楼1802</t>
  </si>
  <si>
    <t>18.44分回电*女士18715380132，客户确定货已收到，客户对处理结果满意无异议，我司电话18502432919</t>
  </si>
  <si>
    <t>童宜菊，先生</t>
  </si>
  <si>
    <t>2020-11-02 18:44:56</t>
  </si>
  <si>
    <t>2020110200025994</t>
  </si>
  <si>
    <t>JT5008808103748</t>
  </si>
  <si>
    <t>2020-11-02 10:04:15</t>
  </si>
  <si>
    <t>13865255841</t>
  </si>
  <si>
    <t>环峰镇国本大市场展车馆上汽斯科达金鑫店2-3</t>
  </si>
  <si>
    <t>18.54分回电*先生/女士13865255841，客户一直不接电话，另一个号停机了，已给客户发短信告知包裹可能找不到，留微信理赔，有问题可随时联系我司，客户对处理结果满意无异议，我司电话18502432919</t>
  </si>
  <si>
    <t>2020-11-02 18:56:48</t>
  </si>
  <si>
    <t>2020110200026038</t>
  </si>
  <si>
    <t>JT5009028432762</t>
  </si>
  <si>
    <t>2020-11-02 10:04:28</t>
  </si>
  <si>
    <t>昂盛芳</t>
  </si>
  <si>
    <t>15357592339</t>
  </si>
  <si>
    <t>孙埠镇，玉粒村，安角</t>
  </si>
  <si>
    <t>此单责任网点在规定时间内未关闭，已通知网点线下跟进，网点电话13485928660，后续产生考核由网点自行承担</t>
  </si>
  <si>
    <t>昂盛芳先生</t>
  </si>
  <si>
    <t>2020-11-03 09:59:08</t>
  </si>
  <si>
    <t>2020110200026142</t>
  </si>
  <si>
    <t>JT5008813567402</t>
  </si>
  <si>
    <t>陈洋敏</t>
  </si>
  <si>
    <t>2020-11-02 10:04:50</t>
  </si>
  <si>
    <t>宣大敏</t>
  </si>
  <si>
    <t>18356034027</t>
  </si>
  <si>
    <t>德胜河二期九号楼二单元1104</t>
  </si>
  <si>
    <t xml:space="preserve">13.21分回电，先生18356034027，客户暂时不方便取件，包裹已派送至代签处，已由代签处代收，已提醒客户不要忘记取件，有问题可随时联系我司，客户对处理结果满意无异议，我司电话18502432919  p
</t>
  </si>
  <si>
    <t>宣大敏先生</t>
  </si>
  <si>
    <t>2020-11-02 13:24:49</t>
  </si>
  <si>
    <t>2020110200026320</t>
  </si>
  <si>
    <t>JT5008790991437</t>
  </si>
  <si>
    <t>泉州晋江池店网点</t>
  </si>
  <si>
    <t>陈景景</t>
  </si>
  <si>
    <t>2020-11-02 10:05:35</t>
  </si>
  <si>
    <t>梁玉</t>
  </si>
  <si>
    <t>13815436565</t>
  </si>
  <si>
    <t>德胜河一号一栋二单元604</t>
  </si>
  <si>
    <t>19.04分回电*先生/女士13815436565，客户手机一直停机，件没送过去，直接退回，我司电话18502432919</t>
  </si>
  <si>
    <t>梁玉先生</t>
  </si>
  <si>
    <t>2020-11-02 19:23:02</t>
  </si>
  <si>
    <t>2020110200026439</t>
  </si>
  <si>
    <t>JT5009040520066</t>
  </si>
  <si>
    <t>保定白沟东区网点</t>
  </si>
  <si>
    <t>魏建磊</t>
  </si>
  <si>
    <t>2020-11-02 10:06:09</t>
  </si>
  <si>
    <t>13026088122</t>
  </si>
  <si>
    <t>安徽省含山县环峰西路中国人寿保险公司门卫处</t>
  </si>
  <si>
    <t>19.08分回电*女士13026088122，客户确定货已收到，客户对处理结果满意无异议，我司电话18502432919</t>
  </si>
  <si>
    <t>周先生</t>
  </si>
  <si>
    <t>2020-11-02 19:08:53</t>
  </si>
  <si>
    <t>2020110200026573</t>
  </si>
  <si>
    <t>JT5008695698421</t>
  </si>
  <si>
    <t>覃柑源</t>
  </si>
  <si>
    <t>2020-11-02 10:06:41</t>
  </si>
  <si>
    <t>18956079528</t>
  </si>
  <si>
    <t>龙泉东路25号保视丽眼镜</t>
  </si>
  <si>
    <t>18956079528先生</t>
  </si>
  <si>
    <t>2020-11-03 09:55:25</t>
  </si>
  <si>
    <t>2020110200026710</t>
  </si>
  <si>
    <t>JT5009881118043</t>
  </si>
  <si>
    <t>王晓艳</t>
  </si>
  <si>
    <t>2020-11-02 10:07:16</t>
  </si>
  <si>
    <t>徐</t>
  </si>
  <si>
    <t>13856456736</t>
  </si>
  <si>
    <t>户胡镇街道</t>
  </si>
  <si>
    <t>此单责任网点在规定时间内未关闭，已通知网点线下跟进，网点电话13637062962，后续产生考核由网点自行承担</t>
  </si>
  <si>
    <t>徐先生</t>
  </si>
  <si>
    <t>2020-11-03 10:00:43</t>
  </si>
  <si>
    <t>2020110200026806</t>
  </si>
  <si>
    <t>2020-11-02 10:07:37</t>
  </si>
  <si>
    <t>王玲婷</t>
  </si>
  <si>
    <t>15868632134</t>
  </si>
  <si>
    <t>王玲婷先生</t>
  </si>
  <si>
    <t>2020-11-03 09:41:57</t>
  </si>
  <si>
    <t>2020110200027246</t>
  </si>
  <si>
    <t>JT5009754033398</t>
  </si>
  <si>
    <t>总部热线客服C13</t>
  </si>
  <si>
    <t>2020-11-02 10:09:20</t>
  </si>
  <si>
    <t>15756098795</t>
  </si>
  <si>
    <t>安徽省合肥市瑶海区长丰县人和产业城107栋6001</t>
  </si>
  <si>
    <t>我司11:39回电客户15756098795，已告知客户此件今天会给转出，我司网点电话：13385698464</t>
  </si>
  <si>
    <t>孙女士</t>
  </si>
  <si>
    <t>2020-11-02 11:41:08</t>
  </si>
  <si>
    <t>2020110200027476</t>
  </si>
  <si>
    <t>JT0000752899000</t>
  </si>
  <si>
    <t>深圳新安洪浪北网点</t>
  </si>
  <si>
    <t>朱昭群</t>
  </si>
  <si>
    <t>2020-11-02 10:10:12</t>
  </si>
  <si>
    <t>春江花月28栋406</t>
  </si>
  <si>
    <t>曹小萍</t>
  </si>
  <si>
    <t>8时47分  联系收件人胡安荣13956255502   已确认此件已收到   客户对此处理结果表示满意   并同意完结工单   我司号码15305625337</t>
  </si>
  <si>
    <t>2020-11-03 08:49:13</t>
  </si>
  <si>
    <t>2020110200027745</t>
  </si>
  <si>
    <t>JT5009057895529</t>
  </si>
  <si>
    <t>广州从化新动力网点</t>
  </si>
  <si>
    <t>曾银艳</t>
  </si>
  <si>
    <t>2020-11-02 10:11:14</t>
  </si>
  <si>
    <t>中庙滨湖城凤凰酒店</t>
  </si>
  <si>
    <t>周凤玲</t>
  </si>
  <si>
    <t>亲，12：09短信回电林子王凤13965440551，告知客户快件未到网点，疑似丢失并向客户致歉安抚客户情绪，建议客户联系商家协商退款或补发，客户对处理方案满意无异议，已向客户预留我司电话17318560126</t>
  </si>
  <si>
    <t>2020-11-02 12:18:21</t>
  </si>
  <si>
    <t>2020110200027937</t>
  </si>
  <si>
    <t>JT5009874833042</t>
  </si>
  <si>
    <t>2020-11-02 10:11:59</t>
  </si>
  <si>
    <t>纪诗羽</t>
  </si>
  <si>
    <t>15855468699</t>
  </si>
  <si>
    <t>维多利亚商业街s69榆林特色农产品</t>
  </si>
  <si>
    <t>此单责任网点在规定时间内未关闭，已通知网点线下跟进，网点电话95040668633，后续产生考核由网点自行承担</t>
  </si>
  <si>
    <t>纪诗羽先生</t>
  </si>
  <si>
    <t>2020-11-03 10:04:34</t>
  </si>
  <si>
    <t>2020110200028754</t>
  </si>
  <si>
    <t>JT5009630186423</t>
  </si>
  <si>
    <t>深圳平湖网点</t>
  </si>
  <si>
    <t>姚林萍</t>
  </si>
  <si>
    <t>2020-11-02 10:15:06</t>
  </si>
  <si>
    <t>安徽省黄山市黟县国土资源局</t>
  </si>
  <si>
    <t>此单责任网点在规定时间内未关闭，已通知网点线下跟进，网点电话13305597334，后续产生考核由网点自行承担</t>
  </si>
  <si>
    <t>2020-11-03 10:05:54</t>
  </si>
  <si>
    <t>2020110200028812</t>
  </si>
  <si>
    <t>JT5009879514982</t>
  </si>
  <si>
    <t>总部在线客服B301</t>
  </si>
  <si>
    <t>2020-11-02 10:15:23</t>
  </si>
  <si>
    <t>张梦欣</t>
  </si>
  <si>
    <t>18756048789</t>
  </si>
  <si>
    <t>合肥经开区凤凰国际A座29楼，艾欧联美有限公司</t>
  </si>
  <si>
    <t>9：43联系客户张梦欣女士号码18756048789告知此件目前状态已通知网点线下跟进，有问题可随时联系我哦055166023048</t>
  </si>
  <si>
    <t>张梦欣女士</t>
  </si>
  <si>
    <t>2020-11-03 09:44:49</t>
  </si>
  <si>
    <t>2020110200028883</t>
  </si>
  <si>
    <t>JT5009902153699</t>
  </si>
  <si>
    <t>2020-11-02 10:15:36</t>
  </si>
  <si>
    <t>许松梅</t>
  </si>
  <si>
    <t>18715128411</t>
  </si>
  <si>
    <t>青春苑1栋人民路店菜鸟驿站，放在其它地方拒收</t>
  </si>
  <si>
    <t>许松梅先生</t>
  </si>
  <si>
    <t>2020-11-03 09:38:06</t>
  </si>
  <si>
    <t>2020110200029643</t>
  </si>
  <si>
    <t>JT5009581161283</t>
  </si>
  <si>
    <t>总部在线客服B200</t>
  </si>
  <si>
    <t>2020-11-02 10:18:31</t>
  </si>
  <si>
    <t>付传茂</t>
  </si>
  <si>
    <t>18756921373</t>
  </si>
  <si>
    <t>翡翠花园翠湖苑23……202</t>
  </si>
  <si>
    <t>9：45联系客户付传茂先生号码18756921373告知此件目前状态已通知网点线下跟进，有问题可随时联系我哦055166023048</t>
  </si>
  <si>
    <t>付传茂先生</t>
  </si>
  <si>
    <t>2020-11-03 09:47:45</t>
  </si>
  <si>
    <t>2020110200029901</t>
  </si>
  <si>
    <t>JT5008795287143</t>
  </si>
  <si>
    <t>翁碧芹</t>
  </si>
  <si>
    <t>2020-11-02 10:19:31</t>
  </si>
  <si>
    <t>奥信达</t>
  </si>
  <si>
    <t>15955129477</t>
  </si>
  <si>
    <t>翡翠路翡翠花园30栋602室</t>
  </si>
  <si>
    <t>奥信达先生</t>
  </si>
  <si>
    <t>2020-11-03 09:41:48</t>
  </si>
  <si>
    <t>2020110200031282</t>
  </si>
  <si>
    <t>JT5008807801745</t>
  </si>
  <si>
    <t>2020-11-02 10:24:55</t>
  </si>
  <si>
    <t>李婷</t>
  </si>
  <si>
    <t>15905694620</t>
  </si>
  <si>
    <t>经济开发区芙蓉路葛洲坝国际中心9楼酒泰商贸</t>
  </si>
  <si>
    <t>李婷先生</t>
  </si>
  <si>
    <t>2020-11-03 09:49:46</t>
  </si>
  <si>
    <t>2020110200032341</t>
  </si>
  <si>
    <t>JT5010410648602</t>
  </si>
  <si>
    <t>屠鲁慧</t>
  </si>
  <si>
    <t>2020-11-02 10:29:24</t>
  </si>
  <si>
    <t>舒宇</t>
  </si>
  <si>
    <t>17333080186</t>
  </si>
  <si>
    <t>金寨路与锦绣大道交叉口锦绣大地城小区</t>
  </si>
  <si>
    <t>10：08联系客户舒宇先生号码17333080186核实此件已经收到了，有问题可随时联系我哦055166023048</t>
  </si>
  <si>
    <t>舒宇先生</t>
  </si>
  <si>
    <t>2020-11-03 10:09:26</t>
  </si>
  <si>
    <t>2020110200032475</t>
  </si>
  <si>
    <t>JT5009123418755</t>
  </si>
  <si>
    <t>上海三六灶网点</t>
  </si>
  <si>
    <t>袁丽丽</t>
  </si>
  <si>
    <t>2020-11-02 10:29:59</t>
  </si>
  <si>
    <t>曹轶男</t>
  </si>
  <si>
    <t>15391818355</t>
  </si>
  <si>
    <t>安徽省合肥市蜀山区海恒社区宿松路华冶天然居4栋2607室</t>
  </si>
  <si>
    <t>曹轶男先生</t>
  </si>
  <si>
    <t>2020-11-03 10:12:00</t>
  </si>
  <si>
    <t>2020110200032690</t>
  </si>
  <si>
    <t>2020-11-02 10:30:54</t>
  </si>
  <si>
    <t>2020-11-03 09:49:56</t>
  </si>
  <si>
    <t>2020110200032901</t>
  </si>
  <si>
    <t>JT5009870019084</t>
  </si>
  <si>
    <t>蔡爵生</t>
  </si>
  <si>
    <t>2020-11-02 10:31:49</t>
  </si>
  <si>
    <t>土豆吐</t>
  </si>
  <si>
    <t>15156581050</t>
  </si>
  <si>
    <t>下排头丰巢箱</t>
  </si>
  <si>
    <t>土豆吐先生</t>
  </si>
  <si>
    <t>2020-11-03 09:54:35</t>
  </si>
  <si>
    <t>2020110200033672</t>
  </si>
  <si>
    <t>JT5007785483676</t>
  </si>
  <si>
    <t>2020-11-02 10:35:04</t>
  </si>
  <si>
    <t>`梁应贤</t>
  </si>
  <si>
    <t>13155423393</t>
  </si>
  <si>
    <t>海恒拉圾中转站旁安通仃车场</t>
  </si>
  <si>
    <t>`梁应贤先生</t>
  </si>
  <si>
    <t>2020-11-03 10:12:17</t>
  </si>
  <si>
    <t>2020110200034141</t>
  </si>
  <si>
    <t>JT5008742969730</t>
  </si>
  <si>
    <t>总部在线客服B143</t>
  </si>
  <si>
    <t>2020-11-02 10:37:04</t>
  </si>
  <si>
    <t>:沈道荣</t>
  </si>
  <si>
    <t>13764608076</t>
  </si>
  <si>
    <t>姚李镇南花北路盛景家园8幢1单元102室</t>
  </si>
  <si>
    <t>10：09联系客户沈道荣先生号码13764608076核实称此件已经收到了，有问题可随时联系我哦055166023048</t>
  </si>
  <si>
    <t>:沈道荣先生</t>
  </si>
  <si>
    <t>2020-11-03 10:10:52</t>
  </si>
  <si>
    <t>2020110200034179</t>
  </si>
  <si>
    <t>JT5009371777591</t>
  </si>
  <si>
    <t>有揽未发</t>
  </si>
  <si>
    <t>总部在线客服B237</t>
  </si>
  <si>
    <t>2020-11-02 10:37:15</t>
  </si>
  <si>
    <t>13811856776</t>
  </si>
  <si>
    <t>海子角东里13号楼</t>
  </si>
  <si>
    <t>张女士先生</t>
  </si>
  <si>
    <t>2020-11-03 10:07:25</t>
  </si>
  <si>
    <t>2020110200034230</t>
  </si>
  <si>
    <t>JT0000752662284</t>
  </si>
  <si>
    <t>温州鹿城城南网点</t>
  </si>
  <si>
    <t>张亮</t>
  </si>
  <si>
    <t>2020-11-02 10:37:29</t>
  </si>
  <si>
    <t>宋兰兰</t>
  </si>
  <si>
    <t>18225867837</t>
  </si>
  <si>
    <t>合肥市翡翠商城3栋109菜鸟驿站</t>
  </si>
  <si>
    <t>宋兰兰先生</t>
  </si>
  <si>
    <t>2020-11-03 10:07:49</t>
  </si>
  <si>
    <t>2020110200034511</t>
  </si>
  <si>
    <t>JT5010428145177</t>
  </si>
  <si>
    <t>总部在线客服B309</t>
  </si>
  <si>
    <t>2020-11-02 10:38:56</t>
  </si>
  <si>
    <t>小丸子</t>
  </si>
  <si>
    <t>17756652133</t>
  </si>
  <si>
    <t>安徽省合肥市经济技术开发区耕云路158号安徽城市管理职业学院</t>
  </si>
  <si>
    <t>10：13联系客户小丸子女士号码17756652133核实称此件已经收到了，有问题可随时联系我哦055166023048</t>
  </si>
  <si>
    <t>小丸子先生</t>
  </si>
  <si>
    <t>2020-11-03 10:14:13</t>
  </si>
  <si>
    <t>2020110200034649</t>
  </si>
  <si>
    <t>JT5009818169531</t>
  </si>
  <si>
    <t>2020-11-02 10:39:31</t>
  </si>
  <si>
    <t>皖南茶行王庆</t>
  </si>
  <si>
    <t>18715303412</t>
  </si>
  <si>
    <t>肥东县梁园路与人民路交口向东50米皖南茶行</t>
  </si>
  <si>
    <t>皖南茶行王庆先生</t>
  </si>
  <si>
    <t>2020-11-03 10:07:10</t>
  </si>
  <si>
    <t>2020110200034667</t>
  </si>
  <si>
    <t>JT5009969254648</t>
  </si>
  <si>
    <t>胡婷婷-任金凤</t>
  </si>
  <si>
    <t>2020-11-02 10:39:37</t>
  </si>
  <si>
    <t>童建伟</t>
  </si>
  <si>
    <t>13612336541</t>
  </si>
  <si>
    <t>紫蓬路宿松路交口，滨湖公寓</t>
  </si>
  <si>
    <t>童建伟先生</t>
  </si>
  <si>
    <t>2020-11-03 10:21:27</t>
  </si>
  <si>
    <t>2020110200034725</t>
  </si>
  <si>
    <t>JT5009738738308</t>
  </si>
  <si>
    <t>深圳坪山坑梓网点</t>
  </si>
  <si>
    <t>鄢艳</t>
  </si>
  <si>
    <t>2020-11-02 10:39:50</t>
  </si>
  <si>
    <t>刘峰</t>
  </si>
  <si>
    <t>13956005792</t>
  </si>
  <si>
    <t>西园新村21栋204</t>
  </si>
  <si>
    <t>刘峰先生</t>
  </si>
  <si>
    <t>2020-11-03 10:06:28</t>
  </si>
  <si>
    <t>2020110200034827</t>
  </si>
  <si>
    <t>JT5009144642074</t>
  </si>
  <si>
    <t>陈宝宝</t>
  </si>
  <si>
    <t>2020-11-02 10:40:18</t>
  </si>
  <si>
    <t>zjz</t>
  </si>
  <si>
    <t>15856475239</t>
  </si>
  <si>
    <t>芙蓉社区管理委员会九龙路111号安徽大学磬苑校区梅园近邻宝c区代收</t>
  </si>
  <si>
    <t>zjz先生</t>
  </si>
  <si>
    <t>2020-11-03 10:19:02</t>
  </si>
  <si>
    <t>2020110200036990</t>
  </si>
  <si>
    <t>JT5006284026949</t>
  </si>
  <si>
    <t>苏州吴江同里网点</t>
  </si>
  <si>
    <t>崔姣</t>
  </si>
  <si>
    <t>2020-11-02 10:49:57</t>
  </si>
  <si>
    <t xml:space="preserve"> 猫九大人</t>
  </si>
  <si>
    <t>15256161679</t>
  </si>
  <si>
    <t>桃花镇棋石路禹洲天境三期荷园十一栋2603</t>
  </si>
  <si>
    <t xml:space="preserve"> 猫九大人先生</t>
  </si>
  <si>
    <t>2020-11-03 10:19:21</t>
  </si>
  <si>
    <t>2020110200037019</t>
  </si>
  <si>
    <t>JT5010039770732</t>
  </si>
  <si>
    <t>金华江南网点</t>
  </si>
  <si>
    <t>王谱仙</t>
  </si>
  <si>
    <t>2020-11-02 10:50:05</t>
  </si>
  <si>
    <t xml:space="preserve"> 柴亚琴</t>
  </si>
  <si>
    <t>18655697956</t>
  </si>
  <si>
    <t>翡翠路水利水电教室公寓一栋103</t>
  </si>
  <si>
    <t xml:space="preserve"> 柴亚琴先生</t>
  </si>
  <si>
    <t>2020-11-03 10:18:43</t>
  </si>
  <si>
    <t>2020110200037048</t>
  </si>
  <si>
    <t>JT5009979700665</t>
  </si>
  <si>
    <t>宿迁沭阳图书城网点</t>
  </si>
  <si>
    <t>周思雨</t>
  </si>
  <si>
    <t>2020-11-02 10:50:12</t>
  </si>
  <si>
    <t>王金莎</t>
  </si>
  <si>
    <t>13855111503</t>
  </si>
  <si>
    <t>经开区容成路安大磬苑小区48栋401</t>
  </si>
  <si>
    <t>王金莎女士</t>
  </si>
  <si>
    <t>2020-11-03 10:18:51</t>
  </si>
  <si>
    <t>2020110200037395</t>
  </si>
  <si>
    <t>JT5008334342983</t>
  </si>
  <si>
    <t>商丘睢县网点</t>
  </si>
  <si>
    <t>陈单单</t>
  </si>
  <si>
    <t>2020-11-02 10:51:50</t>
  </si>
  <si>
    <t>张闯</t>
  </si>
  <si>
    <t>18638278985</t>
  </si>
  <si>
    <t>安徽省合肥市包河区紫云路与宿松路交叉口，十七冶项目部</t>
  </si>
  <si>
    <t>张闯先生</t>
  </si>
  <si>
    <t>2020-11-03 10:36:02</t>
  </si>
  <si>
    <t>2020110200037429</t>
  </si>
  <si>
    <t>JT0000704234783</t>
  </si>
  <si>
    <t>兰州红古区网点</t>
  </si>
  <si>
    <t>马晓洁</t>
  </si>
  <si>
    <t>2020-11-02 10:51:59</t>
  </si>
  <si>
    <t>18756945773</t>
  </si>
  <si>
    <t>石塘镇金桥街28号</t>
  </si>
  <si>
    <t>18756945773先生</t>
  </si>
  <si>
    <t>2020-11-03 10:26:48</t>
  </si>
  <si>
    <t>2020110200038044</t>
  </si>
  <si>
    <t>JT5010034415747</t>
  </si>
  <si>
    <t>赵亚琴</t>
  </si>
  <si>
    <t>2020-11-02 10:54:43</t>
  </si>
  <si>
    <t>15209847745</t>
  </si>
  <si>
    <t>安徽省合肥市蜀山区葛洲坝玖珑府1栋2601</t>
  </si>
  <si>
    <t>15209847745先生</t>
  </si>
  <si>
    <t>2020-11-03 10:19:11</t>
  </si>
  <si>
    <t>2020110200038112</t>
  </si>
  <si>
    <t>JT5009433528020</t>
  </si>
  <si>
    <t>2020-11-02 10:55:02</t>
  </si>
  <si>
    <t>安徽省合肥市肥东县御景花园南区13栋</t>
  </si>
  <si>
    <t>2020-11-03 10:27:24</t>
  </si>
  <si>
    <t>2020110200039013</t>
  </si>
  <si>
    <t>JT5009149117856</t>
  </si>
  <si>
    <t>2020-11-02 10:58:52</t>
  </si>
  <si>
    <t>文文</t>
  </si>
  <si>
    <t>15956905594</t>
  </si>
  <si>
    <t>绿怡居西区石台路066号商铺（微笑黎明超市）</t>
  </si>
  <si>
    <t>12时31分，回电客户15956905594，客户表示已收到，稍后补齐路由，客户对处理结果满意无异议，我司电话17718233663</t>
  </si>
  <si>
    <t>文文先生</t>
  </si>
  <si>
    <t>2020-11-02 14:56:45</t>
  </si>
  <si>
    <t>2020110200039048</t>
  </si>
  <si>
    <t>JT5008105052732</t>
  </si>
  <si>
    <t>深圳宝安沙井网点</t>
  </si>
  <si>
    <t>何翠丽</t>
  </si>
  <si>
    <t>2020-11-02 10:59:01</t>
  </si>
  <si>
    <t xml:space="preserve"> 赖</t>
  </si>
  <si>
    <t>18825796039</t>
  </si>
  <si>
    <t>茗香路，茗香苑小区，三栋一O四</t>
  </si>
  <si>
    <t>已加贵司微信</t>
  </si>
  <si>
    <t xml:space="preserve"> 赖先生</t>
  </si>
  <si>
    <t>2020-11-02 21:59:18</t>
  </si>
  <si>
    <t>2020110200039428</t>
  </si>
  <si>
    <t>JT5010471544034</t>
  </si>
  <si>
    <t>总部在线客服A13</t>
  </si>
  <si>
    <t>2020-11-02 11:00:49</t>
  </si>
  <si>
    <t>陈阿雅</t>
  </si>
  <si>
    <t>18256044053</t>
  </si>
  <si>
    <t>经济技术开发区翠微路上海城市公寓10栋1303</t>
  </si>
  <si>
    <t>10：30联系客户陈阿雅女士号码18256044053核实称此件已经收到了，有问题可随时联系我哦055166023048</t>
  </si>
  <si>
    <t>陈阿雅先生</t>
  </si>
  <si>
    <t>2020-11-03 10:31:13</t>
  </si>
  <si>
    <t>2020110200039440</t>
  </si>
  <si>
    <t>JT5009712353801</t>
  </si>
  <si>
    <t>干巷集散点</t>
  </si>
  <si>
    <t>潘娇娇</t>
  </si>
  <si>
    <t>2020-11-02 11:00:51</t>
  </si>
  <si>
    <t>东西大道5099号（乘鹰新材料有限公司）</t>
  </si>
  <si>
    <t>知悉 此单货物我部已申请通过 请知悉 我司电话95040669228</t>
  </si>
  <si>
    <t>2020-11-02 12:54:23</t>
  </si>
  <si>
    <t>2020110200039673</t>
  </si>
  <si>
    <t>成都蒲江县网点</t>
  </si>
  <si>
    <t>李明燕</t>
  </si>
  <si>
    <t>2020-11-02 11:01:51</t>
  </si>
  <si>
    <t>2020-11-03 10:34:21</t>
  </si>
  <si>
    <t>2020110200040194</t>
  </si>
  <si>
    <t>广州白云夏茅网点</t>
  </si>
  <si>
    <t>江晓玉</t>
  </si>
  <si>
    <t>2020-11-02 11:04:18</t>
  </si>
  <si>
    <t>2020-11-03 10:27:37</t>
  </si>
  <si>
    <t>2020110200041085</t>
  </si>
  <si>
    <t>2020-11-02 11:08:09</t>
  </si>
  <si>
    <t>张维维</t>
  </si>
  <si>
    <t>张维维先生</t>
  </si>
  <si>
    <t>2020-11-03 10:48:13</t>
  </si>
  <si>
    <t>2020110200042177</t>
  </si>
  <si>
    <t>JT5009994096455</t>
  </si>
  <si>
    <t>熊佳宣</t>
  </si>
  <si>
    <t>2020-11-02 11:13:03</t>
  </si>
  <si>
    <t>齐齐</t>
  </si>
  <si>
    <t>17719332696</t>
  </si>
  <si>
    <t>安徽合肥市肥西翡翠路与环翠路交叉口向东100米翡翠医院斜对面一品蒸煎收中午十二点至下午四点半不要送货</t>
  </si>
  <si>
    <t>齐齐先生</t>
  </si>
  <si>
    <t>2020-11-03 10:34:44</t>
  </si>
  <si>
    <t>2020110200042314</t>
  </si>
  <si>
    <t>JT5009515119846</t>
  </si>
  <si>
    <t>薛磊</t>
  </si>
  <si>
    <t>2020-11-02 11:13:34</t>
  </si>
  <si>
    <t>濉溪县开发区凤凰城5栋202</t>
  </si>
  <si>
    <t>杨柳</t>
  </si>
  <si>
    <t>已于1450回电收件人廖飞15656128870收件人要求退回，我司已换新单退回单号为JT0000784121303，我司电话17384315257</t>
  </si>
  <si>
    <t>2020-11-02 14:55:02</t>
  </si>
  <si>
    <t>2020110200042929</t>
  </si>
  <si>
    <t>JT5009177968012</t>
  </si>
  <si>
    <t>刘晓红</t>
  </si>
  <si>
    <t>2020-11-02 11:16:14</t>
  </si>
  <si>
    <t>邹庆芳</t>
  </si>
  <si>
    <t>15375418177</t>
  </si>
  <si>
    <t>杨糖大街</t>
  </si>
  <si>
    <t>邹庆芳先生</t>
  </si>
  <si>
    <t>2020-11-03 10:27:04</t>
  </si>
  <si>
    <t>2020110200042977</t>
  </si>
  <si>
    <t>JT5009245226861</t>
  </si>
  <si>
    <t>重庆双桥网点</t>
  </si>
  <si>
    <t>赵辉彪</t>
  </si>
  <si>
    <t>2020-11-02 11:16:29</t>
  </si>
  <si>
    <t>15256901657</t>
  </si>
  <si>
    <t>星光国际中通快递</t>
  </si>
  <si>
    <t>2020-11-03 10:39:37</t>
  </si>
  <si>
    <t>2020110200043288</t>
  </si>
  <si>
    <t>JT5008521347348</t>
  </si>
  <si>
    <t>2020-11-02 11:18:03</t>
  </si>
  <si>
    <t>白小白</t>
  </si>
  <si>
    <t>18721652599</t>
  </si>
  <si>
    <t>金炉路融创成一期融祥园16栋3305室</t>
  </si>
  <si>
    <t>白小白先生</t>
  </si>
  <si>
    <t>2020-11-03 10:34:31</t>
  </si>
  <si>
    <t>2020110200044178</t>
  </si>
  <si>
    <t>JT5009356432055</t>
  </si>
  <si>
    <t>大连菜市网点</t>
  </si>
  <si>
    <t>王立洋</t>
  </si>
  <si>
    <t>2020-11-02 11:22:16</t>
  </si>
  <si>
    <t>吴克志转张悦</t>
  </si>
  <si>
    <t>15956408963</t>
  </si>
  <si>
    <t>安徽省经济开发区芙蓉路与坝下路交叉口建业时光原著小区7栋105室第一单元</t>
  </si>
  <si>
    <t>吴克志转张悦先生</t>
  </si>
  <si>
    <t>2020-11-03 10:47:35</t>
  </si>
  <si>
    <t>2020110200044708</t>
  </si>
  <si>
    <t>JT5009566356614</t>
  </si>
  <si>
    <t>德州临邑网点</t>
  </si>
  <si>
    <t>李振</t>
  </si>
  <si>
    <t>2020-11-02 11:24:52</t>
  </si>
  <si>
    <t xml:space="preserve"> 李超</t>
  </si>
  <si>
    <t>13739228299</t>
  </si>
  <si>
    <t>淝河路华中汽配城B14栋308</t>
  </si>
  <si>
    <t>此单责任网点在规定时间内未关闭，已通知网点线下跟进，网点电话18326696703，后续产生考核由网点自行承担</t>
  </si>
  <si>
    <t xml:space="preserve"> 李超先生</t>
  </si>
  <si>
    <t>2020-11-03 11:10:11</t>
  </si>
  <si>
    <t>2020110200045673</t>
  </si>
  <si>
    <t>JT5010013110569</t>
  </si>
  <si>
    <t>郑州八堡网点</t>
  </si>
  <si>
    <t>李心敏</t>
  </si>
  <si>
    <t>2020-11-02 11:29:38</t>
  </si>
  <si>
    <t>13856455446</t>
  </si>
  <si>
    <t>繁华大道玫瑰园高层8栋903室</t>
  </si>
  <si>
    <t>13856455446先生</t>
  </si>
  <si>
    <t>2020-11-03 10:33:31</t>
  </si>
  <si>
    <t>2020110200045694</t>
  </si>
  <si>
    <t>JT5009773312605</t>
  </si>
  <si>
    <t>阮梦霖</t>
  </si>
  <si>
    <t>2020-11-02 11:29:42</t>
  </si>
  <si>
    <t>汤联徐</t>
  </si>
  <si>
    <t>15155051985</t>
  </si>
  <si>
    <t>合肥工业大学翡翠湖校区</t>
  </si>
  <si>
    <t>汤联徐先生</t>
  </si>
  <si>
    <t>2020-11-03 10:45:46</t>
  </si>
  <si>
    <t>2020110200045796</t>
  </si>
  <si>
    <t>JT5009851124293</t>
  </si>
  <si>
    <t>2020-11-02 11:30:08</t>
  </si>
  <si>
    <t xml:space="preserve"> 张艳</t>
  </si>
  <si>
    <t>15609680458</t>
  </si>
  <si>
    <t>安徽省合肥市肥东县城南新村二期</t>
  </si>
  <si>
    <t xml:space="preserve"> 张艳先生</t>
  </si>
  <si>
    <t>2020-11-03 10:40:38</t>
  </si>
  <si>
    <t>2020110200045882</t>
  </si>
  <si>
    <t>JT5010406133322</t>
  </si>
  <si>
    <t>2020-11-02 11:30:31</t>
  </si>
  <si>
    <t>胡楠楠</t>
  </si>
  <si>
    <t>18365532446</t>
  </si>
  <si>
    <t>安徽省合肥市蜀山区水湖路19号文圆大院2栋402室</t>
  </si>
  <si>
    <t>胡楠楠先生</t>
  </si>
  <si>
    <t>2020-11-03 10:46:33</t>
  </si>
  <si>
    <t>2020110200046835</t>
  </si>
  <si>
    <t>JT5008782861321</t>
  </si>
  <si>
    <t>范家燕</t>
  </si>
  <si>
    <t>2020-11-02 11:35:28</t>
  </si>
  <si>
    <t>星河</t>
  </si>
  <si>
    <t>13721175944</t>
  </si>
  <si>
    <t>桂集镇桂集街道</t>
  </si>
  <si>
    <t>此件我司核实代理点已联系上客户已知悉取件地址 客户一会取   因没时间拿一直暂放代理点   今天取 客户对处理结果无异议 我司电话18655421159</t>
  </si>
  <si>
    <t>星河先生</t>
  </si>
  <si>
    <t>2020-11-02 19:02:19</t>
  </si>
  <si>
    <t>2020110200047065</t>
  </si>
  <si>
    <t>JT5010480124101</t>
  </si>
  <si>
    <t>浦绍婷</t>
  </si>
  <si>
    <t>2020-11-02 11:36:43</t>
  </si>
  <si>
    <t>王老板</t>
  </si>
  <si>
    <t>13685680978</t>
  </si>
  <si>
    <t>城关镇宝塔东路农商银行对面东城电焊部</t>
  </si>
  <si>
    <t>9.44回电客户13685680978  告知客户此件今天已找到 今天下午派送到位  客户同意  已经加客户微信  线下跟进  如有疑问 请联系18324772560</t>
  </si>
  <si>
    <t>王老板先生</t>
  </si>
  <si>
    <t>2020-11-03 09:45:16</t>
  </si>
  <si>
    <t>2020110200047068</t>
  </si>
  <si>
    <t>JT5009688127983</t>
  </si>
  <si>
    <t>总部在线客服B303</t>
  </si>
  <si>
    <t>2020-11-02 11:36:44</t>
  </si>
  <si>
    <t>单身旺旺ID</t>
  </si>
  <si>
    <t>18297932866</t>
  </si>
  <si>
    <t>芙蓉路社区融创城五期创泽园门岗</t>
  </si>
  <si>
    <t>多次分时段联系客户单身旺旺ID先生号码18297932866均无人接听，已短信告知客户此件状态，有问题可随时联系我司，我司电话055166023048</t>
  </si>
  <si>
    <t>单身旺旺ID先生</t>
  </si>
  <si>
    <t>2020-11-03 10:45:23</t>
  </si>
  <si>
    <t>2020110200047094</t>
  </si>
  <si>
    <t>JT5008283882253</t>
  </si>
  <si>
    <t>沧州运河区医专网点</t>
  </si>
  <si>
    <t>陈晓燕</t>
  </si>
  <si>
    <t>2020-11-02 11:36:54</t>
  </si>
  <si>
    <t>王赵霞</t>
  </si>
  <si>
    <t>15155930815</t>
  </si>
  <si>
    <t>丹霞路金水童话名苑1幢6o4</t>
  </si>
  <si>
    <t>王赵霞女士</t>
  </si>
  <si>
    <t>2020-11-03 10:56:31</t>
  </si>
  <si>
    <t>2020110200047157</t>
  </si>
  <si>
    <t>JT5009754785096</t>
  </si>
  <si>
    <t>深圳龙华龙胜网点</t>
  </si>
  <si>
    <t>王泳江</t>
  </si>
  <si>
    <t>2020-11-02 11:37:16</t>
  </si>
  <si>
    <t>Licheers</t>
  </si>
  <si>
    <t>13184072698</t>
  </si>
  <si>
    <t>安粮城市广场14栋1单元1802（送到家或者楼下丰巢快递柜！！！）</t>
  </si>
  <si>
    <t>Licheers先生</t>
  </si>
  <si>
    <t>2020-11-03 10:55:47</t>
  </si>
  <si>
    <t>2020110200048155</t>
  </si>
  <si>
    <t>JT5008913653421</t>
  </si>
  <si>
    <t>枣庄滕州网点</t>
  </si>
  <si>
    <t>高慧敏</t>
  </si>
  <si>
    <t>2020-11-02 11:42:32</t>
  </si>
  <si>
    <t xml:space="preserve"> 季平</t>
  </si>
  <si>
    <t>13775749843</t>
  </si>
  <si>
    <t>芜湖街道望江东路275号手表厂小区</t>
  </si>
  <si>
    <t xml:space="preserve"> 季平先生</t>
  </si>
  <si>
    <t>2020-11-03 10:55:35</t>
  </si>
  <si>
    <t>2020110200048709</t>
  </si>
  <si>
    <t>JT0000756913596</t>
  </si>
  <si>
    <t>总部热线客服A3</t>
  </si>
  <si>
    <t>2020-11-02 11:45:15</t>
  </si>
  <si>
    <t>18855192225</t>
  </si>
  <si>
    <t>芙蓉社区 安徽省合肥市经开区九龙路与容城路交口东湖创新中心8802</t>
  </si>
  <si>
    <t>10：59联系客户程女士号码18855192225告知此件目前状态已通知网点线下跟进，有问题可随时联系我哦055166023048</t>
  </si>
  <si>
    <t>程女士</t>
  </si>
  <si>
    <t>2020-11-03 11:00:35</t>
  </si>
  <si>
    <t>2020110200049289</t>
  </si>
  <si>
    <t>JT5010065698902</t>
  </si>
  <si>
    <t>2020-11-02 11:48:06</t>
  </si>
  <si>
    <t>方伟红</t>
  </si>
  <si>
    <t>13399699525</t>
  </si>
  <si>
    <t>安徽省合肥市蜀山区笔峰路385号佳境枫情苑2栋602室</t>
  </si>
  <si>
    <t>11：00联系客户方伟红女士号码13399699525告知此件目前状态已通知网点线下跟进，有问题可随时联系我哦055166023048</t>
  </si>
  <si>
    <t>方伟红女士</t>
  </si>
  <si>
    <t>2020-11-03 11:02:22</t>
  </si>
  <si>
    <t>2020110200049523</t>
  </si>
  <si>
    <t>JT5009453193861</t>
  </si>
  <si>
    <t>总部热线客服A70</t>
  </si>
  <si>
    <t>2020-11-02 11:49:14</t>
  </si>
  <si>
    <t xml:space="preserve"> 宋</t>
  </si>
  <si>
    <t>13965116368</t>
  </si>
  <si>
    <t>金寨路鸿基广场地下六号仓库</t>
  </si>
  <si>
    <t>10：57联系客户宋女士号码13965116368核实称此件以及收到了，有问题可随时联系我哦055166023048</t>
  </si>
  <si>
    <t xml:space="preserve"> 宋女士</t>
  </si>
  <si>
    <t>2020-11-03 10:58:42</t>
  </si>
  <si>
    <t>2020110200049828</t>
  </si>
  <si>
    <t>JT5009059944940</t>
  </si>
  <si>
    <t>东莞中堂斗朗网点</t>
  </si>
  <si>
    <t>陈洁平</t>
  </si>
  <si>
    <t>2020-11-02 11:50:45</t>
  </si>
  <si>
    <t>95040667155</t>
  </si>
  <si>
    <t>合肥市肥东县临泉路与桥头集路交口文一托斯卡纳小镇B区13栋1单元</t>
  </si>
  <si>
    <t>2020-11-03 11:04:29</t>
  </si>
  <si>
    <t>2020110200049865</t>
  </si>
  <si>
    <t>JT0000762665847</t>
  </si>
  <si>
    <t>2020-11-02 11:50:54</t>
  </si>
  <si>
    <t>15856950688</t>
  </si>
  <si>
    <t>住房和城乡建设局龙泉中路通济桥东头</t>
  </si>
  <si>
    <t>15856950688先生</t>
  </si>
  <si>
    <t>2020-11-03 11:04:43</t>
  </si>
  <si>
    <t>2020110200050501</t>
  </si>
  <si>
    <t>JT5010410642604</t>
  </si>
  <si>
    <t>何芳副号</t>
  </si>
  <si>
    <t>2020-11-02 11:54:25</t>
  </si>
  <si>
    <t xml:space="preserve"> 代帅</t>
  </si>
  <si>
    <t>15156992147</t>
  </si>
  <si>
    <t>嘉和苑南区小西门旁丰巢柜</t>
  </si>
  <si>
    <t>15时01分，回电客户15156992147，客户已凭取件码取件，客户对处理结果满意无异议，我司电话17718233663</t>
  </si>
  <si>
    <t xml:space="preserve"> 代帅先生</t>
  </si>
  <si>
    <t>2020-11-02 15:05:47</t>
  </si>
  <si>
    <t>2020110200050761</t>
  </si>
  <si>
    <t>JT5007162873244</t>
  </si>
  <si>
    <t>嘉兴南湖大桥金桥名苑网点</t>
  </si>
  <si>
    <t>王凤梅</t>
  </si>
  <si>
    <t>2020-11-02 11:55:51</t>
  </si>
  <si>
    <t>张加健</t>
  </si>
  <si>
    <t>13489337436</t>
  </si>
  <si>
    <t>桃花镇石笋路融创城融福园</t>
  </si>
  <si>
    <t>张加健先生</t>
  </si>
  <si>
    <t>2020-11-03 11:05:07</t>
  </si>
  <si>
    <t>2020110200050857</t>
  </si>
  <si>
    <t>JT5009804240088</t>
  </si>
  <si>
    <t>福州长乐网点</t>
  </si>
  <si>
    <t>高文娟</t>
  </si>
  <si>
    <t>2020-11-02 11:56:24</t>
  </si>
  <si>
    <t>李劝劝</t>
  </si>
  <si>
    <t>13085545669</t>
  </si>
  <si>
    <t>凤台县刘集乡八里堂林业小区</t>
  </si>
  <si>
    <t>此件我司在17.03分电联客户李劝劝已知悉取件地址 一会过去拿 客户对处理结果无异议 我司电话18655421159</t>
  </si>
  <si>
    <t>李劝劝先生</t>
  </si>
  <si>
    <t>2020-11-02 17:04:25</t>
  </si>
  <si>
    <t>2020110200051792</t>
  </si>
  <si>
    <t>JT5009638333411</t>
  </si>
  <si>
    <t>2020-11-02 12:01:45</t>
  </si>
  <si>
    <t>龙城路与桂王路交口裕龙包装厂</t>
  </si>
  <si>
    <t>2020-11-03 11:03:38</t>
  </si>
  <si>
    <t>2020110200051803</t>
  </si>
  <si>
    <t>JT5009837959969</t>
  </si>
  <si>
    <t>东莞黄江田心网点</t>
  </si>
  <si>
    <t>刘俊敏</t>
  </si>
  <si>
    <t>2020-11-02 12:01:48</t>
  </si>
  <si>
    <t>顾可泉</t>
  </si>
  <si>
    <t>19951025026</t>
  </si>
  <si>
    <t>九龙路九龙园小区</t>
  </si>
  <si>
    <t>顾可泉先生</t>
  </si>
  <si>
    <t>2020-11-03 11:04:59</t>
  </si>
  <si>
    <t>2020110200051810</t>
  </si>
  <si>
    <t>JT5010010837823</t>
  </si>
  <si>
    <t>2020-11-02 12:01:49</t>
  </si>
  <si>
    <t>朱志红</t>
  </si>
  <si>
    <t>19856473887</t>
  </si>
  <si>
    <t>王截流乡长马七队</t>
  </si>
  <si>
    <t>朱志红先生</t>
  </si>
  <si>
    <t>2020-11-03 11:21:56</t>
  </si>
  <si>
    <t>2020110200052799</t>
  </si>
  <si>
    <t>JT5009921922048</t>
  </si>
  <si>
    <t>胡仔盈</t>
  </si>
  <si>
    <t>2020-11-02 12:09:04</t>
  </si>
  <si>
    <t xml:space="preserve"> 李广发</t>
  </si>
  <si>
    <t>18656477287</t>
  </si>
  <si>
    <t>单王乡政府</t>
  </si>
  <si>
    <t>侯晓亮</t>
  </si>
  <si>
    <t>我司已经审核，，会尽快转寄，我司电话15357181400</t>
  </si>
  <si>
    <t xml:space="preserve"> 李广发先生</t>
  </si>
  <si>
    <t>2020-11-02 17:21:37</t>
  </si>
  <si>
    <t>2020110200053027</t>
  </si>
  <si>
    <t>JT5010005712164</t>
  </si>
  <si>
    <t>宁波海曙古林云林中路网点</t>
  </si>
  <si>
    <t>李晓英</t>
  </si>
  <si>
    <t>2020-11-02 12:11:08</t>
  </si>
  <si>
    <t>翟希文</t>
  </si>
  <si>
    <t>13805515759</t>
  </si>
  <si>
    <t>绩溪路240号3栋医保化工宿舍303室</t>
  </si>
  <si>
    <t>翟希文先生</t>
  </si>
  <si>
    <t>2020-11-03 11:19:58</t>
  </si>
  <si>
    <t>2020110200053607</t>
  </si>
  <si>
    <t>JT5009883165680</t>
  </si>
  <si>
    <t>东莞虎门则徐网点</t>
  </si>
  <si>
    <t>陈观凤</t>
  </si>
  <si>
    <t>2020-11-02 12:15:46</t>
  </si>
  <si>
    <t>土豆吐女士</t>
  </si>
  <si>
    <t>2020-11-03 11:18:36</t>
  </si>
  <si>
    <t>2020110200054400</t>
  </si>
  <si>
    <t>JT5009955250241</t>
  </si>
  <si>
    <t>南通启东吕四网点</t>
  </si>
  <si>
    <t>吴菲</t>
  </si>
  <si>
    <t>2020-11-02 12:22:24</t>
  </si>
  <si>
    <t>13665608700</t>
  </si>
  <si>
    <t>桃花镇染坊社区</t>
  </si>
  <si>
    <t>13665608700先生</t>
  </si>
  <si>
    <t>2020-11-03 11:26:36</t>
  </si>
  <si>
    <t>2020110200055620</t>
  </si>
  <si>
    <t>JT5009868126962</t>
  </si>
  <si>
    <t>总部热线客服A6</t>
  </si>
  <si>
    <t>2020-11-02 12:32:41</t>
  </si>
  <si>
    <t>17621934650</t>
  </si>
  <si>
    <t>安徽省合肥市肥西县桃花工业园管委会翡翠花园文昌苑H2栋</t>
  </si>
  <si>
    <t>多次分时段联系客户李女士号码17621934650均无人接听，已短信告知客户此件状态，有问题可随时联系我司，我司电话055166023048</t>
  </si>
  <si>
    <t>2020-11-03 11:38:22</t>
  </si>
  <si>
    <t>2020110200055912</t>
  </si>
  <si>
    <t>JT5009999637191</t>
  </si>
  <si>
    <t>林淑敏</t>
  </si>
  <si>
    <t>2020-11-02 12:34:52</t>
  </si>
  <si>
    <t>苏笑笑</t>
  </si>
  <si>
    <t>17730233071</t>
  </si>
  <si>
    <t>安徽省合肥市肥东县陈大郢小区20栋301</t>
  </si>
  <si>
    <t>苏笑笑女士</t>
  </si>
  <si>
    <t>2020-11-03 11:39:18</t>
  </si>
  <si>
    <t>2020110200056844</t>
  </si>
  <si>
    <t>JT0000740069999</t>
  </si>
  <si>
    <t>总部热线客服C40</t>
  </si>
  <si>
    <t>2020-11-02 12:42:34</t>
  </si>
  <si>
    <t>唐</t>
  </si>
  <si>
    <t>13625653885</t>
  </si>
  <si>
    <t>梅山路117号安徽省中医院四号楼十楼程琪  13855142624</t>
  </si>
  <si>
    <t>11：57联系客户唐女士号码13625653885称东西收到，里面是生鲜 坏了  要求赔偿  告知此件目前状态已通知网点线下跟进，有问题可随时联系我哦055166023048</t>
  </si>
  <si>
    <t>唐女士</t>
  </si>
  <si>
    <t>2020-11-03 11:58:57</t>
  </si>
  <si>
    <t>2020110200056930</t>
  </si>
  <si>
    <t>JT5009942624381</t>
  </si>
  <si>
    <t>韩婧</t>
  </si>
  <si>
    <t>2020-11-02 12:43:17</t>
  </si>
  <si>
    <t>胡熠</t>
  </si>
  <si>
    <t>19159130175</t>
  </si>
  <si>
    <t>翡翠路777号禹州翡翠湖郡丰巢快递柜</t>
  </si>
  <si>
    <t>胡熠先生</t>
  </si>
  <si>
    <t>2020-11-03 11:49:22</t>
  </si>
  <si>
    <t>2020110200057584</t>
  </si>
  <si>
    <t>JT5008310007442</t>
  </si>
  <si>
    <t>2020-11-02 12:48:27</t>
  </si>
  <si>
    <t>安徽省合肥市蜀山区安徽省合肥市蜀山区港澳广场钻界公寓C座644室</t>
  </si>
  <si>
    <t>2020-11-03 11:49:37</t>
  </si>
  <si>
    <t>2020110200058655</t>
  </si>
  <si>
    <t>JT0000759652216</t>
  </si>
  <si>
    <t>大连金家街网点</t>
  </si>
  <si>
    <t>王寅寅</t>
  </si>
  <si>
    <t>2020-11-02 12:56:42</t>
  </si>
  <si>
    <t>18096400707</t>
  </si>
  <si>
    <t>芙蓉社区金炉路笔峰路交叉口融科城一期9-3101</t>
  </si>
  <si>
    <t>18096400707先生</t>
  </si>
  <si>
    <t>2020-11-03 11:59:53</t>
  </si>
  <si>
    <t>2020110200059170</t>
  </si>
  <si>
    <t>JT5009723332006</t>
  </si>
  <si>
    <t>岳阳平江网点</t>
  </si>
  <si>
    <t>余敏</t>
  </si>
  <si>
    <t>2020-11-02 13:00:21</t>
  </si>
  <si>
    <t xml:space="preserve"> 安可</t>
  </si>
  <si>
    <t>17756275375</t>
  </si>
  <si>
    <t>老洲镇源潭村委会</t>
  </si>
  <si>
    <t>童金芳</t>
  </si>
  <si>
    <t>9.46致电业务员左书毕(15856596715)】此件今日带回，退回新单号JT0000781436628 ，知悉，有问题联系我司1875231901</t>
  </si>
  <si>
    <t xml:space="preserve"> 安可先生</t>
  </si>
  <si>
    <t>2020-11-03 09:49:36</t>
  </si>
  <si>
    <t>2020110200059286</t>
  </si>
  <si>
    <t>JT5009436231173</t>
  </si>
  <si>
    <t>马永花</t>
  </si>
  <si>
    <t>2020-11-02 13:01:10</t>
  </si>
  <si>
    <t>叶滁楚</t>
  </si>
  <si>
    <t>18455914682</t>
  </si>
  <si>
    <t>金寨南路218号安徽涉外职业技术学院南校区</t>
  </si>
  <si>
    <t>叶滁楚先生</t>
  </si>
  <si>
    <t>2020-11-02 13:51:45</t>
  </si>
  <si>
    <t>2020110200059642</t>
  </si>
  <si>
    <t>JT5009732241696</t>
  </si>
  <si>
    <t>2020-11-02 13:03:41</t>
  </si>
  <si>
    <t>汪赛群</t>
  </si>
  <si>
    <t>15105665006</t>
  </si>
  <si>
    <t>池州市石台县大演乡新联二组</t>
  </si>
  <si>
    <t>李兰琴</t>
  </si>
  <si>
    <t>此件已经取走，我司有取件图片，我司微信15385669544</t>
  </si>
  <si>
    <t>汪赛群先生</t>
  </si>
  <si>
    <t>2020-11-02 15:42:42</t>
  </si>
  <si>
    <t>2020110200060129</t>
  </si>
  <si>
    <t>JT5009702350792</t>
  </si>
  <si>
    <t>连云港灌云网点</t>
  </si>
  <si>
    <t>王苏云</t>
  </si>
  <si>
    <t xml:space="preserve"> 陈小姐</t>
  </si>
  <si>
    <t>18861370739</t>
  </si>
  <si>
    <t>草沟镇夏庙</t>
  </si>
  <si>
    <t>曹仔怡</t>
  </si>
  <si>
    <t>16时24分回电客户17755767137，商家要求退回，我司换单退回，单号：JT0000770441041，客户对处理结果满意无异议，已向客户预留我司电话19155977503，处理工号00061705</t>
  </si>
  <si>
    <t xml:space="preserve"> 陈小姐先生</t>
  </si>
  <si>
    <t>2020-11-02 16:26:21</t>
  </si>
  <si>
    <t>2020110200061427</t>
  </si>
  <si>
    <t>JT5008923824405</t>
  </si>
  <si>
    <t>2020-11-02 13:15:31</t>
  </si>
  <si>
    <t>陶子</t>
  </si>
  <si>
    <t>18714926799</t>
  </si>
  <si>
    <t>翡翠路翡翠花园翠湖苑8栋二单元304</t>
  </si>
  <si>
    <t>陶子先生</t>
  </si>
  <si>
    <t>2020-11-02 14:06:36</t>
  </si>
  <si>
    <t>2020110200061668</t>
  </si>
  <si>
    <t>JT5008938371964</t>
  </si>
  <si>
    <t>2020-11-02 13:17:08</t>
  </si>
  <si>
    <t>合肥市经济开发区翡翠路447号翡翠花园四期翠湖苑25号楼一单元</t>
  </si>
  <si>
    <t>2020-11-02 14:07:40</t>
  </si>
  <si>
    <t>2020110200061876</t>
  </si>
  <si>
    <t>JT5010002489406</t>
  </si>
  <si>
    <t>总部热线客服C23</t>
  </si>
  <si>
    <t>2020-11-02 13:18:25</t>
  </si>
  <si>
    <t>未告知</t>
  </si>
  <si>
    <t>18156630933</t>
  </si>
  <si>
    <t>芙蓉区河滨服务中心</t>
  </si>
  <si>
    <t>12：46联系客户未告知女士号码18156630933称此件自己去拿，告知此件目前状态已通知网点线下跟进，有问题可随时联系我哦055166023048</t>
  </si>
  <si>
    <t>未告知女士</t>
  </si>
  <si>
    <t>2020-11-03 12:48:08</t>
  </si>
  <si>
    <t>2020110200061899</t>
  </si>
  <si>
    <t>JT5009940847091</t>
  </si>
  <si>
    <t>淄博淄川网点</t>
  </si>
  <si>
    <t>贾双双</t>
  </si>
  <si>
    <t>2020-11-02 13:18:35</t>
  </si>
  <si>
    <t>15505516297</t>
  </si>
  <si>
    <t>翡翠商业街4栋110壹号酒铺(合家福边)</t>
  </si>
  <si>
    <t>2020-11-02 14:09:25</t>
  </si>
  <si>
    <t>2020110200061997</t>
  </si>
  <si>
    <t>JT5009581121696</t>
  </si>
  <si>
    <t>2020-11-02 13:19:19</t>
  </si>
  <si>
    <t>曹曹</t>
  </si>
  <si>
    <t>15156004960</t>
  </si>
  <si>
    <t>融创城2期融和园5栋1203</t>
  </si>
  <si>
    <t>曹曹先生</t>
  </si>
  <si>
    <t>2020-11-02 14:10:32</t>
  </si>
  <si>
    <t>2020110200062030</t>
  </si>
  <si>
    <t>JT5009601733740</t>
  </si>
  <si>
    <t>上海亭林网点</t>
  </si>
  <si>
    <t>吴慢</t>
  </si>
  <si>
    <t xml:space="preserve"> 张微</t>
  </si>
  <si>
    <t>18110927561</t>
  </si>
  <si>
    <t>安徽省合肥市肥东县斌峰御云府14栋604</t>
  </si>
  <si>
    <t xml:space="preserve"> 张微先生</t>
  </si>
  <si>
    <t>2020-11-03 12:37:29</t>
  </si>
  <si>
    <t>2020110200062241</t>
  </si>
  <si>
    <t>2020-11-02 13:20:47</t>
  </si>
  <si>
    <t>2020-11-02 14:11:43</t>
  </si>
  <si>
    <t>2020110200062791</t>
  </si>
  <si>
    <t>JT5009493924673</t>
  </si>
  <si>
    <t>南阳唐河网点</t>
  </si>
  <si>
    <t>王月</t>
  </si>
  <si>
    <t>2020-11-02 13:24:22</t>
  </si>
  <si>
    <t>郑婷婷</t>
  </si>
  <si>
    <t>13023197773</t>
  </si>
  <si>
    <t>合肥经开区紫蓬路机电技师学院</t>
  </si>
  <si>
    <t>我司10.58联系客户郑婷婷 13023197773告知我司已爆仓，已加派人员尽快 派送，因工单时效关闭 我司值班电话17681975716</t>
  </si>
  <si>
    <t>郑婷婷先生</t>
  </si>
  <si>
    <t>2020-11-03 10:58:50</t>
  </si>
  <si>
    <t>2020110200062878</t>
  </si>
  <si>
    <t>JT5009652132129</t>
  </si>
  <si>
    <t>2020-11-02 13:25:00</t>
  </si>
  <si>
    <t>汪小小</t>
  </si>
  <si>
    <t>15955176282</t>
  </si>
  <si>
    <t>三里庵街道西园新村8栋2单元</t>
  </si>
  <si>
    <t>汪小小先生</t>
  </si>
  <si>
    <t>2020-11-03 12:44:54</t>
  </si>
  <si>
    <t>2020110200062909</t>
  </si>
  <si>
    <t>JT5009789851092</t>
  </si>
  <si>
    <t>2020-11-02 13:25:12</t>
  </si>
  <si>
    <t>哎呦哎呦</t>
  </si>
  <si>
    <t>18656987172</t>
  </si>
  <si>
    <t>翠微北园32栋105菜鸟驿站</t>
  </si>
  <si>
    <t>12：39联系客户哎呦哎呦女士号码18656987172告知此件目前状态已通知网点线下跟进，有问题可随时联系我哦055166023048</t>
  </si>
  <si>
    <t>哎呦哎呦先生</t>
  </si>
  <si>
    <t>2020-11-03 12:41:36</t>
  </si>
  <si>
    <t>2020110200063004</t>
  </si>
  <si>
    <t>JT5009470305959</t>
  </si>
  <si>
    <t>2020-11-02 13:25:52</t>
  </si>
  <si>
    <t>2020-11-02 14:16:30</t>
  </si>
  <si>
    <t>2020110200063328</t>
  </si>
  <si>
    <t>JT5010058687981</t>
  </si>
  <si>
    <t>梁绘绘</t>
  </si>
  <si>
    <t>2020-11-02 13:28:07</t>
  </si>
  <si>
    <t>李兆芳</t>
  </si>
  <si>
    <t>18721473005</t>
  </si>
  <si>
    <t>蓝色湖畔2栋三单元1205号</t>
  </si>
  <si>
    <t>李兆芳女士</t>
  </si>
  <si>
    <t>2020-11-02 14:19:17</t>
  </si>
  <si>
    <t>2020110200064415</t>
  </si>
  <si>
    <t>JT5010444418205</t>
  </si>
  <si>
    <t>党雪</t>
  </si>
  <si>
    <t>2020-11-02 13:34:56</t>
  </si>
  <si>
    <t>牛和勇</t>
  </si>
  <si>
    <t>13485749960</t>
  </si>
  <si>
    <t>长临河镇国土分局</t>
  </si>
  <si>
    <t>牛和勇女士</t>
  </si>
  <si>
    <t>2020-11-03 12:37:49</t>
  </si>
  <si>
    <t>2020110200064514</t>
  </si>
  <si>
    <t>JT5009744619384</t>
  </si>
  <si>
    <t>总部热线客服A58</t>
  </si>
  <si>
    <t>2020-11-02 13:35:26</t>
  </si>
  <si>
    <t>佳佳</t>
  </si>
  <si>
    <t>15855665235</t>
  </si>
  <si>
    <t>安徽省合肥市肥西县翡翠路原树提香小区五栋</t>
  </si>
  <si>
    <t>12:43联系客户佳佳女士号码15855665235告知此件目前状态已通知网点线下跟进，有问题可随时联系我哦055166023048</t>
  </si>
  <si>
    <t>佳佳女士</t>
  </si>
  <si>
    <t>2020-11-03 12:44:29</t>
  </si>
  <si>
    <t>2020110200065664</t>
  </si>
  <si>
    <t>JT5009834714318</t>
  </si>
  <si>
    <t>2020-11-02 13:41:44</t>
  </si>
  <si>
    <t>鲍晨辰</t>
  </si>
  <si>
    <t>15705603782</t>
  </si>
  <si>
    <t>翡翠路翡翠花园小区翠湖苑23栋</t>
  </si>
  <si>
    <t>鲍晨辰先生</t>
  </si>
  <si>
    <t>2020-11-02 14:32:41</t>
  </si>
  <si>
    <t>2020110200065833</t>
  </si>
  <si>
    <t>JT5009487468492</t>
  </si>
  <si>
    <t>广州白云人和网点</t>
  </si>
  <si>
    <t>吴冬梅</t>
  </si>
  <si>
    <t>2020-11-02 13:42:36</t>
  </si>
  <si>
    <t>艾燕华</t>
  </si>
  <si>
    <t>18322970992</t>
  </si>
  <si>
    <t>安徽省合肥市蜀山区海恒社区经开区始信路与丹霞路交口乡村花园小区别墅C2栋</t>
  </si>
  <si>
    <t xml:space="preserve">13.14回电艾燕华先生18322970992，客户要求拒收退回，后续我司会跟进处理，客户对处理结果满意无异议，已向客户预留我司电话15255405635
</t>
  </si>
  <si>
    <t>艾燕华先生</t>
  </si>
  <si>
    <t>2020-11-03 13:25:59</t>
  </si>
  <si>
    <t>2020110200065904</t>
  </si>
  <si>
    <t>JT5009596288631</t>
  </si>
  <si>
    <t>田梓璇</t>
  </si>
  <si>
    <t>2020-11-02 13:42:59</t>
  </si>
  <si>
    <t>陈张群</t>
  </si>
  <si>
    <t>15156863275</t>
  </si>
  <si>
    <t>安徽省合肥市蜀山区经开区桃花镇汤口路中段合肥财经职业学院</t>
  </si>
  <si>
    <t>陈张群先生</t>
  </si>
  <si>
    <t>2020-11-02 14:35:52</t>
  </si>
  <si>
    <t>2020110200066017</t>
  </si>
  <si>
    <t>JT5010010172688</t>
  </si>
  <si>
    <t>倪凤丽</t>
  </si>
  <si>
    <t>2020-11-02 13:43:33</t>
  </si>
  <si>
    <t>悠帆</t>
  </si>
  <si>
    <t>13955106518</t>
  </si>
  <si>
    <t>经开区笔峰路报业园东区11栋404</t>
  </si>
  <si>
    <t>悠帆女士</t>
  </si>
  <si>
    <t>2020-11-02 14:36:06</t>
  </si>
  <si>
    <t>2020110200066659</t>
  </si>
  <si>
    <t>JT5008413063619</t>
  </si>
  <si>
    <t>2020-11-02 13:46:50</t>
  </si>
  <si>
    <t>13866437981</t>
  </si>
  <si>
    <t>人民大街1号安徽省体育运动职业技术学院</t>
  </si>
  <si>
    <t>郑娟</t>
  </si>
  <si>
    <t>于17:04回电王彦13866437981  客户货已收到  客户对处理结果满意无异议  已向客户预留我司电话95040668480</t>
  </si>
  <si>
    <t>2020-11-02 17:41:37</t>
  </si>
  <si>
    <t>2020110200066738</t>
  </si>
  <si>
    <t>JT5008980552417</t>
  </si>
  <si>
    <t>杭州淳安网点</t>
  </si>
  <si>
    <t>张丽萍</t>
  </si>
  <si>
    <t>2020-11-02 13:47:11</t>
  </si>
  <si>
    <t>057165125129</t>
  </si>
  <si>
    <t>海恒社区绿地滨湖国际花都b4</t>
  </si>
  <si>
    <t xml:space="preserve">13.32回电张楚婕18375344717，客户要求退回，我司会后续跟进，客户对处理结果满意无异议，已向客户预留我司电话15255405635
</t>
  </si>
  <si>
    <t>2020-11-03 13:34:17</t>
  </si>
  <si>
    <t>2020110200066793</t>
  </si>
  <si>
    <t>JT5010449984455</t>
  </si>
  <si>
    <t>温州龙港市网点</t>
  </si>
  <si>
    <t>郑国清</t>
  </si>
  <si>
    <t>2020-11-02 13:47:26</t>
  </si>
  <si>
    <t>龙港</t>
  </si>
  <si>
    <t>程芳</t>
  </si>
  <si>
    <t>收件人号码错误，商家没有回复，先暂放48小时，逾期退回，我司电话95040666923</t>
  </si>
  <si>
    <t>2020-11-02 18:00:08</t>
  </si>
  <si>
    <t>2020110200066893</t>
  </si>
  <si>
    <t>2020-11-02 13:47:58</t>
  </si>
  <si>
    <t>2020-11-02 14:42:36</t>
  </si>
  <si>
    <t>2020110200067718</t>
  </si>
  <si>
    <t>JT5009692894409</t>
  </si>
  <si>
    <t>皮文君</t>
  </si>
  <si>
    <t>2020-11-02 13:52:24</t>
  </si>
  <si>
    <t>吴桂荣</t>
  </si>
  <si>
    <t>15956502086</t>
  </si>
  <si>
    <t>店埠镇石塘路老香料宿舍</t>
  </si>
  <si>
    <t>吴桂荣先生</t>
  </si>
  <si>
    <t>2020-11-03 13:16:18</t>
  </si>
  <si>
    <t>2020110200067980</t>
  </si>
  <si>
    <t>2020-11-02 13:53:43</t>
  </si>
  <si>
    <t>2020-11-03 13:14:47</t>
  </si>
  <si>
    <t>2020110200068600</t>
  </si>
  <si>
    <t>2020-11-02 13:57:02</t>
  </si>
  <si>
    <t>2020-11-03 13:15:02</t>
  </si>
  <si>
    <t>2020110200068853</t>
  </si>
  <si>
    <t>JT5008504425792</t>
  </si>
  <si>
    <t>2020-11-02 13:58:27</t>
  </si>
  <si>
    <t>安徽省合肥市肥西县桃花镇香樟花园38栋三单元502</t>
  </si>
  <si>
    <t>此单责任网点在规定时间内未关闭，已通知网点线下跟进，网点电话95040668478，后续产生考核由网点自行承担</t>
  </si>
  <si>
    <t>2020-11-03 13:39:07</t>
  </si>
  <si>
    <t>2020110200069520</t>
  </si>
  <si>
    <t>JT5009754068986</t>
  </si>
  <si>
    <t>上海毛家园路网点</t>
  </si>
  <si>
    <t>梁丹妮</t>
  </si>
  <si>
    <t>2020-11-02 14:01:56</t>
  </si>
  <si>
    <t>18130029699</t>
  </si>
  <si>
    <t>安徽省合肥市长丰县长丰水湖镇圆梦苑春雷幼儿园</t>
  </si>
  <si>
    <t>20.时36分回电女士18130029699客户确定货已收到，客户对处理结果满意无异议，我司电话17354093637</t>
  </si>
  <si>
    <t>18130029699先生</t>
  </si>
  <si>
    <t>2020-11-02 20:33:28</t>
  </si>
  <si>
    <t>2020110200070483</t>
  </si>
  <si>
    <t>JT0000723370768</t>
  </si>
  <si>
    <t>2020-11-02 14:06:58</t>
  </si>
  <si>
    <t>张道凯</t>
  </si>
  <si>
    <t>13966769168</t>
  </si>
  <si>
    <t>安徽省合肥市肥东县张集乡北张</t>
  </si>
  <si>
    <t xml:space="preserve">
18点47分致电收件电话: 13966769168 客户已收到了  我司电话95040669228</t>
  </si>
  <si>
    <t>张道凯先生</t>
  </si>
  <si>
    <t>2020-11-02 18:48:01</t>
  </si>
  <si>
    <t>2020110200070556</t>
  </si>
  <si>
    <t>JT5009366334929</t>
  </si>
  <si>
    <t>李娟</t>
  </si>
  <si>
    <t>2020-11-02 14:07:23</t>
  </si>
  <si>
    <t>: 七兴达</t>
  </si>
  <si>
    <t>15014016277</t>
  </si>
  <si>
    <t>安徽省合肥市肥东县石塘镇王铁社区</t>
  </si>
  <si>
    <t xml:space="preserve">15点28分致电收件电话: 13721068764 电话关机 核实快递员已送  我司电话95040669228   </t>
  </si>
  <si>
    <t>: 七兴达先生</t>
  </si>
  <si>
    <t>2020-11-02 15:33:07</t>
  </si>
  <si>
    <t>2020110200071149</t>
  </si>
  <si>
    <t>JT5009113853915</t>
  </si>
  <si>
    <t>熊梅梅</t>
  </si>
  <si>
    <t>2020-11-02 14:10:18</t>
  </si>
  <si>
    <t>袁锋</t>
  </si>
  <si>
    <t>16605577170</t>
  </si>
  <si>
    <t>安徽省宿州市泗县长沟镇邵庄村袁庄079号</t>
  </si>
  <si>
    <t>此单责任网点在规定时间内未关闭，已通知网点线下跟进，网点电话15212548788，后续产生考核由网点自行承担</t>
  </si>
  <si>
    <t>袁锋先生</t>
  </si>
  <si>
    <t>2020-11-03 13:54:54</t>
  </si>
  <si>
    <t>2020110200071705</t>
  </si>
  <si>
    <t>JT5009897007754</t>
  </si>
  <si>
    <t>代理组</t>
  </si>
  <si>
    <t>上海代理区</t>
  </si>
  <si>
    <t>张令令</t>
  </si>
  <si>
    <t>2020-11-02 14:13:13</t>
  </si>
  <si>
    <t>13721021816</t>
  </si>
  <si>
    <t>景色家园4单元507</t>
  </si>
  <si>
    <t>2020-11-03 13:27:15</t>
  </si>
  <si>
    <t>2020110200072916</t>
  </si>
  <si>
    <t>JT5008850437647</t>
  </si>
  <si>
    <t>支卫敏</t>
  </si>
  <si>
    <t>2020-11-02 14:19:26</t>
  </si>
  <si>
    <t>李娜</t>
  </si>
  <si>
    <t>13865217587</t>
  </si>
  <si>
    <t>安徽省合肥市肥东县安徽省合肥市肥东县安徽省合肥市肥东县合肥理工双桥区</t>
  </si>
  <si>
    <t>李娜先生</t>
  </si>
  <si>
    <t>2020-11-03 13:28:52</t>
  </si>
  <si>
    <t>2020110200073288</t>
  </si>
  <si>
    <t>JT5009726708525</t>
  </si>
  <si>
    <t>上海新桥网点</t>
  </si>
  <si>
    <t>刘治银</t>
  </si>
  <si>
    <t>2020-11-02 14:21:22</t>
  </si>
  <si>
    <t>喻凤程</t>
  </si>
  <si>
    <t>17718107391</t>
  </si>
  <si>
    <t>桐城南路桐楠华苑5栋406</t>
  </si>
  <si>
    <t>喻凤程先生</t>
  </si>
  <si>
    <t>2020-11-03 13:27:04</t>
  </si>
  <si>
    <t>2020110200073542</t>
  </si>
  <si>
    <t>JT5008755254031</t>
  </si>
  <si>
    <t>胡岳平</t>
  </si>
  <si>
    <t>2020-11-02 14:22:38</t>
  </si>
  <si>
    <t>王健</t>
  </si>
  <si>
    <t>18356088141</t>
  </si>
  <si>
    <t>宿松路与坝下路交口中建五局</t>
  </si>
  <si>
    <t>13.56回电王健18356088141，告知我司已爆仓，已加派人员尽快 派送，因工单时效关闭 ，客户对处理结果满意无异议，已向客户预留我司电话15255405635</t>
  </si>
  <si>
    <t>王健先生</t>
  </si>
  <si>
    <t>2020-11-03 13:58:29</t>
  </si>
  <si>
    <t>2020110200074580</t>
  </si>
  <si>
    <t>JT5009993374914</t>
  </si>
  <si>
    <t>班车在途</t>
  </si>
  <si>
    <t>总部热线客服B12</t>
  </si>
  <si>
    <t>2020-11-02 14:27:55</t>
  </si>
  <si>
    <t>18919638781</t>
  </si>
  <si>
    <t>水湖路31号16幢</t>
  </si>
  <si>
    <t>多次分时段联系客户李女士号码18919638781均无人接听，已短信告知客户此件状态，有问题可随时联系我司，我司电话055166023048</t>
  </si>
  <si>
    <t>2020-11-03 13:33:37</t>
  </si>
  <si>
    <t>2020110200074746</t>
  </si>
  <si>
    <t>JT5009966740396</t>
  </si>
  <si>
    <t>总部热线客服A51</t>
  </si>
  <si>
    <t>2020-11-02 14:28:48</t>
  </si>
  <si>
    <t>郑</t>
  </si>
  <si>
    <t>17356568998</t>
  </si>
  <si>
    <t>三十头街森源公司一号厂房和广奕</t>
  </si>
  <si>
    <t>多次分时段联系客户郑先生号码17356568998均无人接听，已短信告知客户此件状态，有问题可随时联系我司，我司电话055166023048</t>
  </si>
  <si>
    <t>郑先生</t>
  </si>
  <si>
    <t>2020-11-03 14:01:03</t>
  </si>
  <si>
    <t>2020110200075258</t>
  </si>
  <si>
    <t>JT5008906646811</t>
  </si>
  <si>
    <t>杭州东旺网点</t>
  </si>
  <si>
    <t>徐飞01</t>
  </si>
  <si>
    <t>2020-11-02 14:31:25</t>
  </si>
  <si>
    <t>陈晶</t>
  </si>
  <si>
    <t>18955185102</t>
  </si>
  <si>
    <t>黄山路460号</t>
  </si>
  <si>
    <t>陈晶先生</t>
  </si>
  <si>
    <t>2020-11-03 13:34:51</t>
  </si>
  <si>
    <t>2020110200076068</t>
  </si>
  <si>
    <t>JT5010439962329</t>
  </si>
  <si>
    <t>2020-11-02 14:35:56</t>
  </si>
  <si>
    <t>杨梅</t>
  </si>
  <si>
    <t>18555860110</t>
  </si>
  <si>
    <t>安徽省六安市裕安区独山镇详细地址:安徽省六安市独山镇</t>
  </si>
  <si>
    <t>8:38联系18555860110，已和客户确认更改信息，告知客户已登记更改，客户对处理结果满意无异议，已向客户预留我司电话18326228591</t>
  </si>
  <si>
    <t>杨梅先生</t>
  </si>
  <si>
    <t>2020-11-03 08:39:44</t>
  </si>
  <si>
    <t>2020110200076540</t>
  </si>
  <si>
    <t>外投意向</t>
  </si>
  <si>
    <t>政府部门投诉意向</t>
  </si>
  <si>
    <t>深圳罗湖桂园网点</t>
  </si>
  <si>
    <t>黄家俊</t>
  </si>
  <si>
    <t>2020-11-02 14:38:23</t>
  </si>
  <si>
    <t>2020-11-03 13:47:17</t>
  </si>
  <si>
    <t>2020110200076707</t>
  </si>
  <si>
    <t>JT5009932969650</t>
  </si>
  <si>
    <t>王光文</t>
  </si>
  <si>
    <t>2020-11-02 14:39:16</t>
  </si>
  <si>
    <t>温杨杨</t>
  </si>
  <si>
    <t>18235590317</t>
  </si>
  <si>
    <t>椿树镇菜市场</t>
  </si>
  <si>
    <t>陆荣荣</t>
  </si>
  <si>
    <t>20:03分回电温杨杨18235590317，客户确定货已收到，客户对处理结果满意无异议，我司电话18919797711</t>
  </si>
  <si>
    <t>温杨杨先生</t>
  </si>
  <si>
    <t>2020-11-02 20:04:11</t>
  </si>
  <si>
    <t>2020110200076780</t>
  </si>
  <si>
    <t>JT5008155994439</t>
  </si>
  <si>
    <t>总部在线客服B248</t>
  </si>
  <si>
    <t>2020-11-02 14:39:39</t>
  </si>
  <si>
    <t>刘道付</t>
  </si>
  <si>
    <t>13655515913</t>
  </si>
  <si>
    <t>翡翠花园翠湖苑24栋601室</t>
  </si>
  <si>
    <t>13：49联系客户刘道付先生号码13655515913告知此件目前状态已通知网点线下跟进，有问题可随时联系我哦055166023048</t>
  </si>
  <si>
    <t>刘道付先生</t>
  </si>
  <si>
    <t>2020-11-03 13:50:57</t>
  </si>
  <si>
    <t>2020110200077090</t>
  </si>
  <si>
    <t>JT5010516839062</t>
  </si>
  <si>
    <t>2020-11-02 14:41:17</t>
  </si>
  <si>
    <t>海绵宝宝</t>
  </si>
  <si>
    <t>17718155433</t>
  </si>
  <si>
    <t>芜湖路街道中国科学技术大学东校区</t>
  </si>
  <si>
    <t>多次分时段联系客户海绵宝宝先生号码17718155433均无人接听，已短信告知客户此件状态，有问题可随时联系我司，我司电话055166023048</t>
  </si>
  <si>
    <t>海绵宝宝先生</t>
  </si>
  <si>
    <t>2020-11-03 13:49:14</t>
  </si>
  <si>
    <t>2020110200077121</t>
  </si>
  <si>
    <t>2020-11-02 14:41:26</t>
  </si>
  <si>
    <t>此单责任网点在规定时间内未关闭，已通知网点线下跟进，网点电话5040668633，后续产生考核由网点自行承担</t>
  </si>
  <si>
    <t>孟子琪先生</t>
  </si>
  <si>
    <t>2020-11-03 14:35:19</t>
  </si>
  <si>
    <t>2020110200077666</t>
  </si>
  <si>
    <t>JT5009948307404</t>
  </si>
  <si>
    <t>2020-11-02 14:44:01</t>
  </si>
  <si>
    <t>郑章秀</t>
  </si>
  <si>
    <t>15255174597</t>
  </si>
  <si>
    <t>安徽省合肥市经开区石鼓路与翠微路交口明月丽晶酒店</t>
  </si>
  <si>
    <t>多次分时段联系客户郑章秀先生号码15255174597均无人接听，已短信告知客户此件状态，有问题可随时联系我司，我司电话055166023048</t>
  </si>
  <si>
    <t>郑章秀先生</t>
  </si>
  <si>
    <t>2020-11-03 13:52:48</t>
  </si>
  <si>
    <t>2020110200077708</t>
  </si>
  <si>
    <t>JT5008261348331</t>
  </si>
  <si>
    <t>2020-11-02 14:44:14</t>
  </si>
  <si>
    <t>剑</t>
  </si>
  <si>
    <t>15955158074</t>
  </si>
  <si>
    <t>安德兴业大厦a座4楼</t>
  </si>
  <si>
    <t>我司已补齐路由</t>
  </si>
  <si>
    <t>剑先生</t>
  </si>
  <si>
    <t>2020-11-02 20:42:48</t>
  </si>
  <si>
    <t>2020110200077712</t>
  </si>
  <si>
    <t>JT5009988983304</t>
  </si>
  <si>
    <t>2020-11-02 14:44:15</t>
  </si>
  <si>
    <t>王雪艳</t>
  </si>
  <si>
    <t>18392376032</t>
  </si>
  <si>
    <t>睿柏云酒店国购广场店</t>
  </si>
  <si>
    <t xml:space="preserve">退回新单号：JT0000786567507
</t>
  </si>
  <si>
    <t>王雪艳先生</t>
  </si>
  <si>
    <t>2020-11-02 17:23:01</t>
  </si>
  <si>
    <t>2020110200077748</t>
  </si>
  <si>
    <t>JT5010428766730</t>
  </si>
  <si>
    <t>杨孔成</t>
  </si>
  <si>
    <t>2020-11-02 14:44:25</t>
  </si>
  <si>
    <t>李翠霞</t>
  </si>
  <si>
    <t>15956982965</t>
  </si>
  <si>
    <t>徽商建材市场18栋116一118</t>
  </si>
  <si>
    <t>李翠霞先生</t>
  </si>
  <si>
    <t>2020-11-03 13:47:30</t>
  </si>
  <si>
    <t>2020110200077756</t>
  </si>
  <si>
    <t>JT5009595987335</t>
  </si>
  <si>
    <t>甘荣旭</t>
  </si>
  <si>
    <t>2020-11-02 14:44:27</t>
  </si>
  <si>
    <t>乐乐</t>
  </si>
  <si>
    <t>15956934298</t>
  </si>
  <si>
    <t>安徽省合肥市太湖东路省直家园10栋101室</t>
  </si>
  <si>
    <t>已退回，退回新单号JT0000783575911，有问题可联系我办19855105570</t>
  </si>
  <si>
    <t>乐乐先生</t>
  </si>
  <si>
    <t>2020-11-02 15:59:58</t>
  </si>
  <si>
    <t>2020110200078517</t>
  </si>
  <si>
    <t>JT5009440987643</t>
  </si>
  <si>
    <t>江敏芝</t>
  </si>
  <si>
    <t>2020-11-02 14:48:17</t>
  </si>
  <si>
    <t xml:space="preserve"> 许和宁</t>
  </si>
  <si>
    <t>18655499598</t>
  </si>
  <si>
    <t>锦江大厦A座</t>
  </si>
  <si>
    <t xml:space="preserve"> 许和宁先生</t>
  </si>
  <si>
    <t>2020-11-03 13:46:43</t>
  </si>
  <si>
    <t>2020110200078551</t>
  </si>
  <si>
    <t>JT5008860424118</t>
  </si>
  <si>
    <t>深圳宝安福海网点</t>
  </si>
  <si>
    <t>廖莹</t>
  </si>
  <si>
    <t>2020-11-02 14:48:27</t>
  </si>
  <si>
    <t>范龙权</t>
  </si>
  <si>
    <t>17709690196</t>
  </si>
  <si>
    <t>范龙权先生</t>
  </si>
  <si>
    <t>2020-11-02 15:40:03</t>
  </si>
  <si>
    <t>2020110200079075</t>
  </si>
  <si>
    <t>JT5008952956834</t>
  </si>
  <si>
    <t>程娟</t>
  </si>
  <si>
    <t>2020-11-02 14:51:24</t>
  </si>
  <si>
    <t>勇敢做自己</t>
  </si>
  <si>
    <t>13956928223</t>
  </si>
  <si>
    <t>省立儿童医院旁巷子里芙蓉兴盛超市代收点收朱明祥收</t>
  </si>
  <si>
    <t>勇敢做自己先生</t>
  </si>
  <si>
    <t>2020-11-03 13:46:12</t>
  </si>
  <si>
    <t>2020110200079185</t>
  </si>
  <si>
    <t>JT5009414429791</t>
  </si>
  <si>
    <t>荆州松滋城北网点</t>
  </si>
  <si>
    <t>李亚妮-客服</t>
  </si>
  <si>
    <t>2020-11-02 14:51:58</t>
  </si>
  <si>
    <t>: 刘佳园: 刘佳园</t>
  </si>
  <si>
    <t>189498812311</t>
  </si>
  <si>
    <t>青秀城4栋2203</t>
  </si>
  <si>
    <t>此单责任网点在规定时间内未关闭，已通知网点线下跟进，网点电话17718123033，后续产生考核由网点自行承担</t>
  </si>
  <si>
    <t>: 刘佳园: 刘佳园先生</t>
  </si>
  <si>
    <t>2020-11-03 14:37:50</t>
  </si>
  <si>
    <t>2020110200079213</t>
  </si>
  <si>
    <t>JT5009675134760</t>
  </si>
  <si>
    <t>漳州龙海网点</t>
  </si>
  <si>
    <t>刘毅惠</t>
  </si>
  <si>
    <t>2020-11-02 14:52:06</t>
  </si>
  <si>
    <t>15:58分回电王春芳13399284389  此件已带回站点 换单单号：JT0000785330964   我司电话18256910324</t>
  </si>
  <si>
    <t>王春芳先生</t>
  </si>
  <si>
    <t>2020-11-02 16:00:19</t>
  </si>
  <si>
    <t>2020110200079513</t>
  </si>
  <si>
    <t>JT5009593784032</t>
  </si>
  <si>
    <t>2020-11-02 14:53:40</t>
  </si>
  <si>
    <t>王合敏</t>
  </si>
  <si>
    <t>18456574508</t>
  </si>
  <si>
    <t>安徽省合肥市长丰县朱巷镇庞古堆小区</t>
  </si>
  <si>
    <t>21.09回电18456574508告知此件正在与快递员核实，我司继续跟进，预留我司网点电话15255057251</t>
  </si>
  <si>
    <t>王合敏先生</t>
  </si>
  <si>
    <t>2020-11-02 21:08:06</t>
  </si>
  <si>
    <t>2020110200079555</t>
  </si>
  <si>
    <t>JT5010000848436</t>
  </si>
  <si>
    <t>总部在线客服A27</t>
  </si>
  <si>
    <t>2020-11-02 14:53:50</t>
  </si>
  <si>
    <t>张友芝</t>
  </si>
  <si>
    <t>18920506034</t>
  </si>
  <si>
    <t>金炉路融科城一期16.1802</t>
  </si>
  <si>
    <t>14：08联系客户张友芝先生号码18920506034告知此件目前状态已通知网点线下跟进，有问题可随时联系我哦055166023048</t>
  </si>
  <si>
    <t>张友芝先生</t>
  </si>
  <si>
    <t>2020-11-03 14:09:33</t>
  </si>
  <si>
    <t>2020110200079723</t>
  </si>
  <si>
    <t>JT5009588855013</t>
  </si>
  <si>
    <t>2020-11-02 14:54:42</t>
  </si>
  <si>
    <t>周久琳</t>
  </si>
  <si>
    <t>17356665490</t>
  </si>
  <si>
    <t>九华山风景区灯塔新村一竺连</t>
  </si>
  <si>
    <t>周久琳先生</t>
  </si>
  <si>
    <t>2020-11-03 14:36:12</t>
  </si>
  <si>
    <t>2020110200079971</t>
  </si>
  <si>
    <t>JT5008757930788</t>
  </si>
  <si>
    <t>深圳光明新湖网点</t>
  </si>
  <si>
    <t>张国香</t>
  </si>
  <si>
    <t>2020-11-02 14:55:52</t>
  </si>
  <si>
    <t xml:space="preserve"> 黄劲L</t>
  </si>
  <si>
    <t>13424287753</t>
  </si>
  <si>
    <t xml:space="preserve"> 黄劲L先生</t>
  </si>
  <si>
    <t>2020-11-03 14:36:30</t>
  </si>
  <si>
    <t>2020110200080091</t>
  </si>
  <si>
    <t>JT5009748177473</t>
  </si>
  <si>
    <t>总部在线客服B169</t>
  </si>
  <si>
    <t>2020-11-02 14:56:25</t>
  </si>
  <si>
    <t>萧然</t>
  </si>
  <si>
    <t>18130039831</t>
  </si>
  <si>
    <t>安徽医科大学第一附属医院皖健大药房丰巢快递柜</t>
  </si>
  <si>
    <t>14：30联系客户萧然女士号码18130039831告知此件目前状态已通知网点线下跟进，有问题可随时联系我哦055166023048</t>
  </si>
  <si>
    <t>萧然先生</t>
  </si>
  <si>
    <t>2020-11-03 14:31:28</t>
  </si>
  <si>
    <t>2020110200080171</t>
  </si>
  <si>
    <t>JT5009440933389</t>
  </si>
  <si>
    <t>烟台莱州网点</t>
  </si>
  <si>
    <t>宋娜娜</t>
  </si>
  <si>
    <t>宋</t>
  </si>
  <si>
    <t>05354918351</t>
  </si>
  <si>
    <t>安徽医科大学校本部梅山路81号</t>
  </si>
  <si>
    <t>宋女士</t>
  </si>
  <si>
    <t>2020-11-03 14:28:54</t>
  </si>
  <si>
    <t>2020110200080203</t>
  </si>
  <si>
    <t>JT5008599194328</t>
  </si>
  <si>
    <t>2020-11-02 14:56:53</t>
  </si>
  <si>
    <t>18325864516</t>
  </si>
  <si>
    <t>蓬莱路与汤口路交叉口向西50米，合肥城市管理学校</t>
  </si>
  <si>
    <t>此件我司已赔付，支付宝转账3,33元</t>
  </si>
  <si>
    <t>2020-11-02 15:59:13</t>
  </si>
  <si>
    <t>2020110200081132</t>
  </si>
  <si>
    <t>JT5009662390019</t>
  </si>
  <si>
    <t>2020-11-02 15:01:34</t>
  </si>
  <si>
    <t>安徽省合肥市政务区怀宁路平安大厦8楼</t>
  </si>
  <si>
    <t>16时20分，回电客户 15755110828，客户表示快递柜超时要付费，明日取件从新入柜，我司电话17718233663</t>
  </si>
  <si>
    <t>宋先生</t>
  </si>
  <si>
    <t>2020-11-02 19:50:17</t>
  </si>
  <si>
    <t>2020110200081196</t>
  </si>
  <si>
    <t>JT5009519531302</t>
  </si>
  <si>
    <t>胡婷婷-刘捷</t>
  </si>
  <si>
    <t>2020-11-02 15:01:52</t>
  </si>
  <si>
    <t>紫蓬路南安徽合肥机电技师学院</t>
  </si>
  <si>
    <t xml:space="preserve">14.15回电小牛 17356875792，已和客户确认收货信息，告知客户我司会按客户真实收货信息派送，客户对处理结果满意无异议，已向客户预留我司电话15255405635
</t>
  </si>
  <si>
    <t>2020-11-03 14:16:08</t>
  </si>
  <si>
    <t>2020110200081290</t>
  </si>
  <si>
    <t>JT5010418064397</t>
  </si>
  <si>
    <t>2020-11-02 15:02:18</t>
  </si>
  <si>
    <t>阚绪楠</t>
  </si>
  <si>
    <t>15856392712</t>
  </si>
  <si>
    <t>安徽省合肥市蜀山区蜀山区梅山路81号安徽医科大学西门二号快递柜</t>
  </si>
  <si>
    <t>14：31联系客户阚绪楠女士号码15856392712告知此件目前状态已通知网点线下跟进，有问题可随时联系我哦055166023048</t>
  </si>
  <si>
    <t>阚绪楠先生</t>
  </si>
  <si>
    <t>2020-11-03 14:32:56</t>
  </si>
  <si>
    <t>2020110200081857</t>
  </si>
  <si>
    <t>JT5007633741401</t>
  </si>
  <si>
    <t>梁芳</t>
  </si>
  <si>
    <t>2020-11-02 15:05:01</t>
  </si>
  <si>
    <t>孙晓伟</t>
  </si>
  <si>
    <t>13349185087</t>
  </si>
  <si>
    <t>龙泉东路电视塔旁中国电信营业厅</t>
  </si>
  <si>
    <t xml:space="preserve">16点13分致电收件电话: 13349185087 告知没有快递没有收到 已告知客户如有异常可联系我部电话95040669228 并且已通知快递员及时签收 </t>
  </si>
  <si>
    <t>孙晓伟先生</t>
  </si>
  <si>
    <t>2020-11-02 16:15:51</t>
  </si>
  <si>
    <t>2020110200082179</t>
  </si>
  <si>
    <t>JT5008925023502</t>
  </si>
  <si>
    <t>2020-11-02 15:06:32</t>
  </si>
  <si>
    <t>王茜茜</t>
  </si>
  <si>
    <t>18255178183</t>
  </si>
  <si>
    <t>荷叶地街道.金寨路和祁门路交口向南100米。金皖大院御都理疗馆</t>
  </si>
  <si>
    <t>18时23分，回电客户18255178183，向客户解释明天快递员去店面核实，我司电话17718233663</t>
  </si>
  <si>
    <t>王茜茜先生</t>
  </si>
  <si>
    <t>2020-11-02 22:04:18</t>
  </si>
  <si>
    <t>2020110200082325</t>
  </si>
  <si>
    <t>JT5009897006886</t>
  </si>
  <si>
    <t>湖州安吉孝丰网点</t>
  </si>
  <si>
    <t>张胜涵</t>
  </si>
  <si>
    <t>2020-11-02 15:07:13</t>
  </si>
  <si>
    <t xml:space="preserve"> 潘冬梅</t>
  </si>
  <si>
    <t xml:space="preserve"> 潘冬梅先生</t>
  </si>
  <si>
    <t>2020-11-03 14:28:38</t>
  </si>
  <si>
    <t>2020110200082666</t>
  </si>
  <si>
    <t>JT5009045933617</t>
  </si>
  <si>
    <t>2020-11-02 15:08:41</t>
  </si>
  <si>
    <t>孔</t>
  </si>
  <si>
    <t>13665603427</t>
  </si>
  <si>
    <t>翡翠花园二期19栋104</t>
  </si>
  <si>
    <t>孔先生</t>
  </si>
  <si>
    <t>2020-11-03 14:36:38</t>
  </si>
  <si>
    <t>2020110200083357</t>
  </si>
  <si>
    <t>JT0000735998716</t>
  </si>
  <si>
    <t>崔发芹</t>
  </si>
  <si>
    <t>2020-11-02 15:11:53</t>
  </si>
  <si>
    <t>张华</t>
  </si>
  <si>
    <t>13584928662</t>
  </si>
  <si>
    <t>安徽省合肥市肥东县店埠镇店埠镇公园路31号简一我家酸菜鱼.</t>
  </si>
  <si>
    <t>张华先生</t>
  </si>
  <si>
    <t>2020-11-03 14:34:28</t>
  </si>
  <si>
    <t>2020110200083379</t>
  </si>
  <si>
    <t>JT5008876727774</t>
  </si>
  <si>
    <t>广州番禺石碁网点</t>
  </si>
  <si>
    <t>周础如</t>
  </si>
  <si>
    <t>2020-11-02 15:11:59</t>
  </si>
  <si>
    <t>张双龙</t>
  </si>
  <si>
    <t>17354072936</t>
  </si>
  <si>
    <t>肥西路28号安徽轻工业技师学院</t>
  </si>
  <si>
    <t>张双龙先生</t>
  </si>
  <si>
    <t>2020-11-03 14:29:17</t>
  </si>
  <si>
    <t>2020110200083752</t>
  </si>
  <si>
    <t>JT5008775684022</t>
  </si>
  <si>
    <t>聊城莘县网点</t>
  </si>
  <si>
    <t>单海洋</t>
  </si>
  <si>
    <t>2020-11-02 15:13:49</t>
  </si>
  <si>
    <t xml:space="preserve"> 张若宁</t>
  </si>
  <si>
    <t>15656077882</t>
  </si>
  <si>
    <t>三里奄街道运升楼大酒店保安室收转省建一公司大板楼</t>
  </si>
  <si>
    <t xml:space="preserve"> 张若宁先生</t>
  </si>
  <si>
    <t>2020-11-03 14:29:33</t>
  </si>
  <si>
    <t>2020110200084126</t>
  </si>
  <si>
    <t>JT5009222273614</t>
  </si>
  <si>
    <t>石狮灵凤网点</t>
  </si>
  <si>
    <t>王飞凤</t>
  </si>
  <si>
    <t>2020-11-02 15:15:43</t>
  </si>
  <si>
    <t>15856998298</t>
  </si>
  <si>
    <t>经开区石梁城路与桥头集路交叉口汇强起重</t>
  </si>
  <si>
    <t>15856998298先生</t>
  </si>
  <si>
    <t>2020-11-03 14:34:47</t>
  </si>
  <si>
    <t>2020110200084243</t>
  </si>
  <si>
    <t>JT5009672807624</t>
  </si>
  <si>
    <t>李沙会</t>
  </si>
  <si>
    <t>2020-11-02 15:16:15</t>
  </si>
  <si>
    <t>王占柱</t>
  </si>
  <si>
    <t>19855013186</t>
  </si>
  <si>
    <t>梅山路81号安徽医科大学</t>
  </si>
  <si>
    <t>王占柱先生</t>
  </si>
  <si>
    <t>2020-11-03 14:51:43</t>
  </si>
  <si>
    <t>2020110200084415</t>
  </si>
  <si>
    <t>JT5009920267193</t>
  </si>
  <si>
    <t>2020-11-02 15:17:07</t>
  </si>
  <si>
    <t>庆先明</t>
  </si>
  <si>
    <t>13865272061</t>
  </si>
  <si>
    <t>含山县汽车站</t>
  </si>
  <si>
    <t>此单责任网点在规定时间内未关闭，已通知网点线下跟进，网点电话18502432919，后续产生考核由网点自行承担</t>
  </si>
  <si>
    <t>庆先明先生</t>
  </si>
  <si>
    <t>2020-11-03 14:54:07</t>
  </si>
  <si>
    <t>2020110200084654</t>
  </si>
  <si>
    <t>JT5009808536857</t>
  </si>
  <si>
    <t>昆明官渡大板桥网点</t>
  </si>
  <si>
    <t>李东蕊</t>
  </si>
  <si>
    <t>2020-11-02 15:18:24</t>
  </si>
  <si>
    <t xml:space="preserve"> 严为凤</t>
  </si>
  <si>
    <t>13093456302</t>
  </si>
  <si>
    <t>小周庄13-5</t>
  </si>
  <si>
    <t xml:space="preserve"> 严为凤先生</t>
  </si>
  <si>
    <t>2020-11-03 14:53:40</t>
  </si>
  <si>
    <t>2020110200084785</t>
  </si>
  <si>
    <t>JT5008866787646</t>
  </si>
  <si>
    <t>2020-11-02 15:19:06</t>
  </si>
  <si>
    <t>小小伊</t>
  </si>
  <si>
    <t>15658256926</t>
  </si>
  <si>
    <t>安徽医科大学研3楼</t>
  </si>
  <si>
    <t>16:20分回电小小伊15658256926  此件客户已收到  并返款给商家了  无异议 我司电话18256910324</t>
  </si>
  <si>
    <t>小小伊女士</t>
  </si>
  <si>
    <t>2020-11-02 16:22:07</t>
  </si>
  <si>
    <t>2020110200084928</t>
  </si>
  <si>
    <t>JT5010406072354</t>
  </si>
  <si>
    <t>周健</t>
  </si>
  <si>
    <t>2020-11-02 15:19:50</t>
  </si>
  <si>
    <t>韦婷婷</t>
  </si>
  <si>
    <t>13695601922</t>
  </si>
  <si>
    <t>经济技术开发区康利园61栋201室</t>
  </si>
  <si>
    <t>14.47回电韦婷婷13695601922，客户确定货已收到，客户对处理结果满意无异议，已向客户预留我司电话15255405635</t>
  </si>
  <si>
    <t>韦婷婷先生</t>
  </si>
  <si>
    <t>2020-11-03 14:48:55</t>
  </si>
  <si>
    <t>2020110200085048</t>
  </si>
  <si>
    <t>JT5010406118761</t>
  </si>
  <si>
    <t>2020-11-02 15:20:28</t>
  </si>
  <si>
    <t>2020-11-03 15:13:12</t>
  </si>
  <si>
    <t>2020110200085525</t>
  </si>
  <si>
    <t>JT5009085423053</t>
  </si>
  <si>
    <t>泉州石狮永宁网点</t>
  </si>
  <si>
    <t>黄安妮</t>
  </si>
  <si>
    <t>2020-11-02 15:23:09</t>
  </si>
  <si>
    <t>心想事成王平</t>
  </si>
  <si>
    <t>13033008908</t>
  </si>
  <si>
    <t>，张集乡。新联合村，崔东组王平收，</t>
  </si>
  <si>
    <t>心想事成王平先生</t>
  </si>
  <si>
    <t>2020-11-03 14:44:30</t>
  </si>
  <si>
    <t>2020110200085752</t>
  </si>
  <si>
    <t>JT5009435321850</t>
  </si>
  <si>
    <t>总部在线客服B300</t>
  </si>
  <si>
    <t>2020-11-02 15:24:21</t>
  </si>
  <si>
    <t>戴舒婷</t>
  </si>
  <si>
    <t>15955095846</t>
  </si>
  <si>
    <t>三里庵街道梅山路81号安徽医科大学</t>
  </si>
  <si>
    <t>多次分时段联系客户戴舒婷先生号码15955095846均无人接听，已短信告知客户此件状态，有问题可随时联系我司，我司电话055166023048</t>
  </si>
  <si>
    <t>戴舒婷先生</t>
  </si>
  <si>
    <t>2020-11-03 14:50:40</t>
  </si>
  <si>
    <t>2020110200085842</t>
  </si>
  <si>
    <t>JT5008360441736</t>
  </si>
  <si>
    <t>2020-11-02 15:24:49</t>
  </si>
  <si>
    <t>蒋娜娜</t>
  </si>
  <si>
    <t>17755139083</t>
  </si>
  <si>
    <t>港澳广场牛肉手撕面</t>
  </si>
  <si>
    <t>14：45联系客户蒋娜娜先生号码17755139083告知此件目前状态已通知网点线下跟进，有问题可随时联系我哦055166023048</t>
  </si>
  <si>
    <t>蒋娜娜先生</t>
  </si>
  <si>
    <t>2020-11-03 14:46:45</t>
  </si>
  <si>
    <t>2020110200085844</t>
  </si>
  <si>
    <t>JT5009450646729</t>
  </si>
  <si>
    <t>郑州新密网点</t>
  </si>
  <si>
    <t>王文芳</t>
  </si>
  <si>
    <t xml:space="preserve"> 汪</t>
  </si>
  <si>
    <t>18315535069</t>
  </si>
  <si>
    <t>锦绣华城快捷快递。</t>
  </si>
  <si>
    <t xml:space="preserve"> 汪先生</t>
  </si>
  <si>
    <t>2020-11-03 14:55:13</t>
  </si>
  <si>
    <t>2020110200085893</t>
  </si>
  <si>
    <t>JT5009992883965</t>
  </si>
  <si>
    <t>2020-11-02 15:25:05</t>
  </si>
  <si>
    <t xml:space="preserve"> 程丹丹</t>
  </si>
  <si>
    <t>17368868589</t>
  </si>
  <si>
    <t>融科城一期2702</t>
  </si>
  <si>
    <t xml:space="preserve"> 程丹丹先生</t>
  </si>
  <si>
    <t>2020-11-03 14:49:02</t>
  </si>
  <si>
    <t>2020110200086033</t>
  </si>
  <si>
    <t>JT5010563215568</t>
  </si>
  <si>
    <t>上海马陆网点</t>
  </si>
  <si>
    <t>熊礼琴</t>
  </si>
  <si>
    <t>2020-11-02 15:25:43</t>
  </si>
  <si>
    <t>陈群</t>
  </si>
  <si>
    <t>13856937951</t>
  </si>
  <si>
    <t>安徽省合肥市肥西县上派镇金寨南路春景花园17栋</t>
  </si>
  <si>
    <t>此单责任网点在规定时间内未关闭，已通知网点线下跟进，网点电话055166023034，后续产生考核由网点自行承担</t>
  </si>
  <si>
    <t>陈群先生</t>
  </si>
  <si>
    <t>2020-11-03 15:13:54</t>
  </si>
  <si>
    <t>2020110200086195</t>
  </si>
  <si>
    <t>JT5009362731642</t>
  </si>
  <si>
    <t>2020-11-02 15:26:34</t>
  </si>
  <si>
    <t>芫坤</t>
  </si>
  <si>
    <t>13966729420</t>
  </si>
  <si>
    <t>滨湖区紫云路江汽六村8栋104</t>
  </si>
  <si>
    <t xml:space="preserve">15.08回电芫坤13966729420，客户确定货已收到，客户对处理结果满意无异议，已向客户预留我司电话15255405635
</t>
  </si>
  <si>
    <t>芫坤先生</t>
  </si>
  <si>
    <t>2020-11-03 15:07:57</t>
  </si>
  <si>
    <t>2020110200086664</t>
  </si>
  <si>
    <t>JT5009427725260</t>
  </si>
  <si>
    <t>上海青浦赵屯网点</t>
  </si>
  <si>
    <t>邓圆圆</t>
  </si>
  <si>
    <t>2020-11-02 15:29:01</t>
  </si>
  <si>
    <t>仙贝</t>
  </si>
  <si>
    <t>19965515880</t>
  </si>
  <si>
    <t>包公大道肥东县人民法院</t>
  </si>
  <si>
    <t>仙贝先生</t>
  </si>
  <si>
    <t>2020-11-03 14:44:45</t>
  </si>
  <si>
    <t>2020110200086746</t>
  </si>
  <si>
    <t>JT5010036410719</t>
  </si>
  <si>
    <t>柳小云</t>
  </si>
  <si>
    <t>2020-11-02 15:29:23</t>
  </si>
  <si>
    <t>方先生</t>
  </si>
  <si>
    <t>18226634974</t>
  </si>
  <si>
    <t>安徽省合肥市肥西县翡翠路447号翡翠花园H2栋404</t>
  </si>
  <si>
    <t>方先生先生</t>
  </si>
  <si>
    <t>2020-11-03 14:49:09</t>
  </si>
  <si>
    <t>2020110200087221</t>
  </si>
  <si>
    <t>JT5008614562926</t>
  </si>
  <si>
    <t>杭州白杨网点</t>
  </si>
  <si>
    <t>张斌</t>
  </si>
  <si>
    <t>2020-11-02 15:31:50</t>
  </si>
  <si>
    <t>2020-11-03 14:49:21</t>
  </si>
  <si>
    <t>2020110200087361</t>
  </si>
  <si>
    <t>JT5009868274164</t>
  </si>
  <si>
    <t>嘉兴秀洲洪合镇网点</t>
  </si>
  <si>
    <t>施雅钰</t>
  </si>
  <si>
    <t>2020-11-02 15:32:35</t>
  </si>
  <si>
    <t>孙继琴</t>
  </si>
  <si>
    <t>15156042022</t>
  </si>
  <si>
    <t>店埠镇桥头集路瑞祥宾馆到了电话联系</t>
  </si>
  <si>
    <t>孙继琴先生</t>
  </si>
  <si>
    <t>2020-11-03 14:44:59</t>
  </si>
  <si>
    <t>2020110200087614</t>
  </si>
  <si>
    <t>JT5010551247854</t>
  </si>
  <si>
    <t>广州番禺大石网点</t>
  </si>
  <si>
    <t>温战科</t>
  </si>
  <si>
    <t>2020-11-02 15:33:56</t>
  </si>
  <si>
    <t>17681372609</t>
  </si>
  <si>
    <t>临湖社区宿松路与紫蓬路交叉口向西300米机电技师学院121号</t>
  </si>
  <si>
    <t xml:space="preserve">15.14回电赵敬雨17681372609，客户要求退回，告知客户已做退回登记，客户对处理结果满意无异议，已向客户预留我司电话15255405635
</t>
  </si>
  <si>
    <t>网点组先生</t>
  </si>
  <si>
    <t>2020-11-03 15:14:43</t>
  </si>
  <si>
    <t>2020110200087986</t>
  </si>
  <si>
    <t>JT5009616308476</t>
  </si>
  <si>
    <t>2020-11-02 15:35:50</t>
  </si>
  <si>
    <t>程龙宇</t>
  </si>
  <si>
    <t>15256967716</t>
  </si>
  <si>
    <t>安徽合肥机电技师学院（新校区）</t>
  </si>
  <si>
    <t xml:space="preserve">15.10回电程龙宇15256967716，客户要求退回，我司后续会跟进，客户对处理结果满意无异议，已向客户预留我司电话15255405635
</t>
  </si>
  <si>
    <t>程龙宇先生</t>
  </si>
  <si>
    <t>2020-11-03 15:11:43</t>
  </si>
  <si>
    <t>2020110200088171</t>
  </si>
  <si>
    <t>JT0000740870557</t>
  </si>
  <si>
    <t>杨俊</t>
  </si>
  <si>
    <t>2020-11-02 15:36:44</t>
  </si>
  <si>
    <t>汪小青</t>
  </si>
  <si>
    <t>15156081501</t>
  </si>
  <si>
    <t>安徽省合肥市其它区三里庵西园新村桃源里1栋408</t>
  </si>
  <si>
    <t>16:51分回电汪小青15156081501  此件遗失处理 我司已加发件网点客服微信 做线下理赔  我司电话18256910324</t>
  </si>
  <si>
    <t>汪小青先生</t>
  </si>
  <si>
    <t>2020-11-02 16:52:39</t>
  </si>
  <si>
    <t>2020110200088552</t>
  </si>
  <si>
    <t>2020-11-02 15:38:38</t>
  </si>
  <si>
    <t>2020-11-03 14:52:14</t>
  </si>
  <si>
    <t>2020110200088661</t>
  </si>
  <si>
    <t>JT5009806699296</t>
  </si>
  <si>
    <t>2020-11-02 15:39:10</t>
  </si>
  <si>
    <t>林钟权</t>
  </si>
  <si>
    <t>15015650281</t>
  </si>
  <si>
    <t>紫蓬路112号厂房内平海汽修隔壁韵达快递</t>
  </si>
  <si>
    <t xml:space="preserve">
此单责任网点在规定时间内未关闭，已通知网点线下跟进，网点电话16621660426，后续产生考核由网点自行承担</t>
  </si>
  <si>
    <t>林钟权先生</t>
  </si>
  <si>
    <t>2020-11-03 15:25:10</t>
  </si>
  <si>
    <t>2020110200088740</t>
  </si>
  <si>
    <t>JT5009742695759</t>
  </si>
  <si>
    <t>常熟尚湖网点</t>
  </si>
  <si>
    <t>臧艳如</t>
  </si>
  <si>
    <t>2020-11-02 15:39:34</t>
  </si>
  <si>
    <t>95040666969</t>
  </si>
  <si>
    <t>公园路众食记饭店</t>
  </si>
  <si>
    <t>2020-11-03 14:56:21</t>
  </si>
  <si>
    <t>2020110200088760</t>
  </si>
  <si>
    <t>JT5009820351925</t>
  </si>
  <si>
    <t>广州海珠石溪网点</t>
  </si>
  <si>
    <t>夏娟</t>
  </si>
  <si>
    <t>2020-11-02 15:39:42</t>
  </si>
  <si>
    <t>叶冬梅</t>
  </si>
  <si>
    <t>15856397139</t>
  </si>
  <si>
    <t>九龙路1188号卓恒教育大楼</t>
  </si>
  <si>
    <t>叶冬梅先生</t>
  </si>
  <si>
    <t>2020-11-03 14:56:33</t>
  </si>
  <si>
    <t>2020110200088860</t>
  </si>
  <si>
    <t>JT5008804728063</t>
  </si>
  <si>
    <t>2020-11-02 15:40:19</t>
  </si>
  <si>
    <t>名: 林秋城</t>
  </si>
  <si>
    <t>15876818208</t>
  </si>
  <si>
    <t>安徽省合肥市蜀山区金寨南路桃花工业园中心学校附近桃花工业园桃花新村</t>
  </si>
  <si>
    <t>名: 林秋城先生</t>
  </si>
  <si>
    <t>2020-11-03 14:56:41</t>
  </si>
  <si>
    <t>2020110200089091</t>
  </si>
  <si>
    <t>JT5009966217248</t>
  </si>
  <si>
    <t>2020-11-02 15:41:36</t>
  </si>
  <si>
    <t>郑女生</t>
  </si>
  <si>
    <t>17855122159</t>
  </si>
  <si>
    <t>华邦观筑里6栋</t>
  </si>
  <si>
    <t>郑女生先生</t>
  </si>
  <si>
    <t>2020-11-03 14:56:48</t>
  </si>
  <si>
    <t>2020110200089102</t>
  </si>
  <si>
    <t>JT5009156379903</t>
  </si>
  <si>
    <t>2020-11-02 15:41:39</t>
  </si>
  <si>
    <t>刘燕</t>
  </si>
  <si>
    <t>18726486067</t>
  </si>
  <si>
    <t>安徽省合肥市经开区方兴大道509安徽审计职业学院</t>
  </si>
  <si>
    <t>我司10.38联系客户 刘燕18726486067、已联系业务员  尽快退回  因工单时效  我司先关闭工单  我司电话15255405635</t>
  </si>
  <si>
    <t>刘燕先生</t>
  </si>
  <si>
    <t>2020-11-03 10:41:10</t>
  </si>
  <si>
    <t>2020110200089162</t>
  </si>
  <si>
    <t>JT5008782916966</t>
  </si>
  <si>
    <t>2020-11-02 15:41:59</t>
  </si>
  <si>
    <t>: 连多多</t>
  </si>
  <si>
    <t>18028777670</t>
  </si>
  <si>
    <t>合肥市经济技术开发区习友路枣庙园小区旁717酸菜鱼土菜馆张凯丽收</t>
  </si>
  <si>
    <t>: 连多多先生</t>
  </si>
  <si>
    <t>2020-11-03 15:24:10</t>
  </si>
  <si>
    <t>2020110200089438</t>
  </si>
  <si>
    <t>2020-11-02 15:43:37</t>
  </si>
  <si>
    <t>此单之前客户联系收件电话: 18756554867 我部已告知客户 客户要求改单地址 合肥市 包河区 百脑汇绩溪路皖丫头店 蓝蓝 我部已转单  客户有2票  新单号单号JT0000736590063，JT0000757476222，请知悉 我司电话95040669228</t>
  </si>
  <si>
    <t>2020-11-02 17:35:43</t>
  </si>
  <si>
    <t>2020110200089824</t>
  </si>
  <si>
    <t>JT5009707043858</t>
  </si>
  <si>
    <t>郑州龙湖镇网点</t>
  </si>
  <si>
    <t>2020-11-02 15:45:40</t>
  </si>
  <si>
    <t>17368836570</t>
  </si>
  <si>
    <t>2020-11-03 15:02:25</t>
  </si>
  <si>
    <t>2020110200090927</t>
  </si>
  <si>
    <t>JT5009843559959</t>
  </si>
  <si>
    <t>2020-11-02 15:51:13</t>
  </si>
  <si>
    <t>国际花都郁金苑12栋2单元902室</t>
  </si>
  <si>
    <t>16时29分，回电客户15155105073，客户表示不知道驿站位置，明天取件从新派送，我司电话17718233663</t>
  </si>
  <si>
    <t>2020-11-02 19:53:09</t>
  </si>
  <si>
    <t>2020110200091034</t>
  </si>
  <si>
    <t>JT5009662624695</t>
  </si>
  <si>
    <t>2020-11-02 15:51:41</t>
  </si>
  <si>
    <t xml:space="preserve"> 陈敏</t>
  </si>
  <si>
    <t>18225875313</t>
  </si>
  <si>
    <t>新城家园47栋504</t>
  </si>
  <si>
    <t xml:space="preserve"> 陈敏先生</t>
  </si>
  <si>
    <t>2020-11-03 15:02:45</t>
  </si>
  <si>
    <t>2020110200091798</t>
  </si>
  <si>
    <t>JT5008229070793</t>
  </si>
  <si>
    <t>2020-11-02 15:55:33</t>
  </si>
  <si>
    <t>杨能芳</t>
  </si>
  <si>
    <t>18056493859</t>
  </si>
  <si>
    <t>叶集区新星中学对面新星文具</t>
  </si>
  <si>
    <t>杨能芳先生</t>
  </si>
  <si>
    <t>2020-11-03 15:17:35</t>
  </si>
  <si>
    <t>2020110200091844</t>
  </si>
  <si>
    <t>JT5009370481716</t>
  </si>
  <si>
    <t>韩月月</t>
  </si>
  <si>
    <t>2020-11-02 15:55:45</t>
  </si>
  <si>
    <t>俞雪莲</t>
  </si>
  <si>
    <t>19942421320</t>
  </si>
  <si>
    <t>绿地蓝海国际大厦A座2106室</t>
  </si>
  <si>
    <t>16时26分，回电客户19942421320，客户要求送上门，取出从新送了，已补齐路由。我司电话17718233663</t>
  </si>
  <si>
    <t>俞雪莲先生</t>
  </si>
  <si>
    <t>2020-11-02 21:43:02</t>
  </si>
  <si>
    <t>2020110200092034</t>
  </si>
  <si>
    <t>JT5010053173571</t>
  </si>
  <si>
    <t>峡山王可心</t>
  </si>
  <si>
    <t>2020-11-02 15:56:41</t>
  </si>
  <si>
    <t>洛洛</t>
  </si>
  <si>
    <t>19856899128</t>
  </si>
  <si>
    <t>洛洛先生</t>
  </si>
  <si>
    <t>2020-11-03 15:05:38</t>
  </si>
  <si>
    <t>2020110200092206</t>
  </si>
  <si>
    <t>JT5009824996124</t>
  </si>
  <si>
    <t>2020-11-02 15:57:38</t>
  </si>
  <si>
    <t>17756021204</t>
  </si>
  <si>
    <t>电信大楼快递柜</t>
  </si>
  <si>
    <t>韩女士</t>
  </si>
  <si>
    <t>2020-11-03 15:04:41</t>
  </si>
  <si>
    <t>2020110200092743</t>
  </si>
  <si>
    <t>JT5009751444910</t>
  </si>
  <si>
    <t>南宁江南国凯网点</t>
  </si>
  <si>
    <t>临时-国凯-客服02</t>
  </si>
  <si>
    <t>2020-11-02 16:00:04</t>
  </si>
  <si>
    <t>桥头集镇社区龙泉村大康村龙泉小学北五十米</t>
  </si>
  <si>
    <t>2020-11-03 15:05:16</t>
  </si>
  <si>
    <t>2020110200092961</t>
  </si>
  <si>
    <t>JT5009969211074</t>
  </si>
  <si>
    <t>总部在线客服B28</t>
  </si>
  <si>
    <t>2020-11-02 16:01:11</t>
  </si>
  <si>
    <t>董锐</t>
  </si>
  <si>
    <t>13696684189</t>
  </si>
  <si>
    <t>笔峰路融创城二期2栋</t>
  </si>
  <si>
    <t>15：08联系客户董锐先生号码13696684189告知此件目前状态已通知网点线下跟进，有问题可随时联系我哦055166023048</t>
  </si>
  <si>
    <t>董锐先生</t>
  </si>
  <si>
    <t>2020-11-03 15:09:16</t>
  </si>
  <si>
    <t>2020110200093335</t>
  </si>
  <si>
    <t>2020-11-02 16:03:04</t>
  </si>
  <si>
    <t>2020-11-03 15:04:25</t>
  </si>
  <si>
    <t>2020110200093348</t>
  </si>
  <si>
    <t>JT5009783400957</t>
  </si>
  <si>
    <t>嘉兴桐乡濮院镇网点</t>
  </si>
  <si>
    <t>戎世超</t>
  </si>
  <si>
    <t>2020-11-02 16:03:08</t>
  </si>
  <si>
    <t>夏泽叁</t>
  </si>
  <si>
    <t>15695516387</t>
  </si>
  <si>
    <t>翡翠花园小区翠湖苑</t>
  </si>
  <si>
    <t>夏泽叁先生</t>
  </si>
  <si>
    <t>2020-11-03 15:05:30</t>
  </si>
  <si>
    <t>2020110200093709</t>
  </si>
  <si>
    <t>JT5007889209435</t>
  </si>
  <si>
    <t>2020-11-02 16:05:04</t>
  </si>
  <si>
    <t>15124866069</t>
  </si>
  <si>
    <t>海恒社区经济开发区宿松路与慈光路交口滨湖绿地国际花都</t>
  </si>
  <si>
    <t>15.35回电徐女士13053061311，电话未接通，我司换时间联系客户，继续跟进中，网点电话15255405635</t>
  </si>
  <si>
    <t>2020-11-03 15:35:21</t>
  </si>
  <si>
    <t>2020110200093812</t>
  </si>
  <si>
    <t>JT5007939861999</t>
  </si>
  <si>
    <t>2020-11-02 16:05:32</t>
  </si>
  <si>
    <t xml:space="preserve"> 蔡先生</t>
  </si>
  <si>
    <t>13956022497</t>
  </si>
  <si>
    <t>北城世纪城禄徽苑</t>
  </si>
  <si>
    <t>我司18:44回电客户13956022497，我司已通知快递员告知客户此件在什么地方，我司完结处理，我司网点电话;13385698464</t>
  </si>
  <si>
    <t xml:space="preserve"> 蔡先生先生</t>
  </si>
  <si>
    <t>2020-11-02 18:46:09</t>
  </si>
  <si>
    <t>2020110200095105</t>
  </si>
  <si>
    <t>JT5009935091135</t>
  </si>
  <si>
    <t>2020-11-02 16:12:10</t>
  </si>
  <si>
    <t>忆思购超市</t>
  </si>
  <si>
    <t>18817888985</t>
  </si>
  <si>
    <t>合肥市肥东县店埠镇石塘路红星幼儿园对面忆思购超市</t>
  </si>
  <si>
    <t>此单责任网点在规定时间内未关闭，已通知网点线下跟进，网点电话95040669288，后续产生考核由网点自行承担</t>
  </si>
  <si>
    <t>忆思购超市先生</t>
  </si>
  <si>
    <t>2020-11-03 15:22:26</t>
  </si>
  <si>
    <t>2020110200096437</t>
  </si>
  <si>
    <t>JT5007495064120</t>
  </si>
  <si>
    <t>丰琳静</t>
  </si>
  <si>
    <t>2020-11-02 16:19:14</t>
  </si>
  <si>
    <t xml:space="preserve"> 张姗姗</t>
  </si>
  <si>
    <t>18119687494</t>
  </si>
  <si>
    <t>安徽省合肥市经济开发区繁华大道与松林路交口金星家园二期3栋</t>
  </si>
  <si>
    <t xml:space="preserve"> 张姗姗先生</t>
  </si>
  <si>
    <t>2020-11-03 15:22:54</t>
  </si>
  <si>
    <t>2020110200097017</t>
  </si>
  <si>
    <t>JT5009399809360</t>
  </si>
  <si>
    <t>茂名电白新湖网点</t>
  </si>
  <si>
    <t>刘穆</t>
  </si>
  <si>
    <t>2020-11-02 16:22:19</t>
  </si>
  <si>
    <t>左店乡陆桥村居委会</t>
  </si>
  <si>
    <t>20时43分回电18356093383，客户确定货已收到，客户对处理结果满意无异议，我司电话17354093637</t>
  </si>
  <si>
    <t>2020-11-02 20:40:55</t>
  </si>
  <si>
    <t>2020110200097890</t>
  </si>
  <si>
    <t>JT5007383816655</t>
  </si>
  <si>
    <t>2020-11-02 16:26:53</t>
  </si>
  <si>
    <t>胡翔</t>
  </si>
  <si>
    <t>18273930225</t>
  </si>
  <si>
    <t>芙蓉社区丹霞路与引针路交口金星商业城c-119小野人炸鸡</t>
  </si>
  <si>
    <t>胡翔先生</t>
  </si>
  <si>
    <t>2020-11-03 15:34:00</t>
  </si>
  <si>
    <t>2020110200098390</t>
  </si>
  <si>
    <t>JT5009417153732</t>
  </si>
  <si>
    <t>何清男</t>
  </si>
  <si>
    <t>2020-11-02 16:29:34</t>
  </si>
  <si>
    <t>张愉飞</t>
  </si>
  <si>
    <t>13855126185</t>
  </si>
  <si>
    <t>经济技术开发区翡翠路447号翡翠花园31栋301室</t>
  </si>
  <si>
    <t>张愉飞先生</t>
  </si>
  <si>
    <t>2020-11-03 15:33:45</t>
  </si>
  <si>
    <t>2020110200098922</t>
  </si>
  <si>
    <t>JT5009852480996</t>
  </si>
  <si>
    <t>2020-11-02 16:32:24</t>
  </si>
  <si>
    <t>钱雅芬</t>
  </si>
  <si>
    <t>13695604608</t>
  </si>
  <si>
    <t>桃花镇大学城翡翠路900号安徽财贸职业学院</t>
  </si>
  <si>
    <t>钱雅芬先生</t>
  </si>
  <si>
    <t>2020-11-03 15:33:52</t>
  </si>
  <si>
    <t>2020110200099311</t>
  </si>
  <si>
    <t>JT5009770963765</t>
  </si>
  <si>
    <t>日照五莲网点</t>
  </si>
  <si>
    <t>王丽丽</t>
  </si>
  <si>
    <t>2020-11-02 16:34:26</t>
  </si>
  <si>
    <t>伍琴</t>
  </si>
  <si>
    <t>18298016477</t>
  </si>
  <si>
    <t>长江西路水湖路1#702（放自提柜即可）</t>
  </si>
  <si>
    <t>伍琴先生</t>
  </si>
  <si>
    <t>2020-11-03 15:42:11</t>
  </si>
  <si>
    <t>2020110200099491</t>
  </si>
  <si>
    <t>JT5009958665194</t>
  </si>
  <si>
    <t>2020-11-02 16:35:21</t>
  </si>
  <si>
    <t>名: 王春华</t>
  </si>
  <si>
    <t>15173680553</t>
  </si>
  <si>
    <t>金寨路155号黄金广场5栋1楼183-184寄件人：向雪春</t>
  </si>
  <si>
    <t>名: 王春华先生</t>
  </si>
  <si>
    <t>2020-11-03 15:43:01</t>
  </si>
  <si>
    <t>2020110200099662</t>
  </si>
  <si>
    <t>JT5009642787245</t>
  </si>
  <si>
    <t>成都彭州市网点</t>
  </si>
  <si>
    <t>张甜甜</t>
  </si>
  <si>
    <t>2020-11-02 16:36:18</t>
  </si>
  <si>
    <t>15255111477</t>
  </si>
  <si>
    <t>安徽省合肥市蜀山区水湖路文联大院6#1单元601</t>
  </si>
  <si>
    <t>15255111477先生</t>
  </si>
  <si>
    <t>2020-11-03 15:43:13</t>
  </si>
  <si>
    <t>2020110200099823</t>
  </si>
  <si>
    <t>JT5010003739174</t>
  </si>
  <si>
    <t>2020-11-02 16:37:05</t>
  </si>
  <si>
    <t>13956044569</t>
  </si>
  <si>
    <t>芙蓉公寓7栋504室</t>
  </si>
  <si>
    <t>15：44联系客户王女士号码13956044569告知此件目前状态已通知网点线下跟进，有问题可随时联系我哦055166023048</t>
  </si>
  <si>
    <t>2020-11-03 15:44:53</t>
  </si>
  <si>
    <t>2020110200099903</t>
  </si>
  <si>
    <t>JT5009983619012</t>
  </si>
  <si>
    <t>广州白云石井网点</t>
  </si>
  <si>
    <t>连海娟</t>
  </si>
  <si>
    <t>2020-11-02 16:37:23</t>
  </si>
  <si>
    <t>杨梦月</t>
  </si>
  <si>
    <t>18156021401</t>
  </si>
  <si>
    <t>稻香村街道金寨路与太湖路交口合力家园三村</t>
  </si>
  <si>
    <t>杨梦月先生</t>
  </si>
  <si>
    <t>2020-11-03 15:42:28</t>
  </si>
  <si>
    <t>2020110200100590</t>
  </si>
  <si>
    <t>JT5008753966346</t>
  </si>
  <si>
    <t>中卫中宁县网点</t>
  </si>
  <si>
    <t>邹丽</t>
  </si>
  <si>
    <t>2020-11-02 16:41:08</t>
  </si>
  <si>
    <t xml:space="preserve"> 胡友学</t>
  </si>
  <si>
    <t>15209883889</t>
  </si>
  <si>
    <t>三里庵街道绩溪路260号中电科四十三研究所门卫收</t>
  </si>
  <si>
    <t xml:space="preserve"> 胡友学先生</t>
  </si>
  <si>
    <t>2020-11-03 15:42:45</t>
  </si>
  <si>
    <t>2020110200101110</t>
  </si>
  <si>
    <t>JT5010011191291</t>
  </si>
  <si>
    <t>王秀梅</t>
  </si>
  <si>
    <t>2020-11-02 16:44:04</t>
  </si>
  <si>
    <t>李新宇</t>
  </si>
  <si>
    <t>15240036421</t>
  </si>
  <si>
    <t>合肥市瑶海区三十头镇三十头镇东方大道2177号合肥京东方视讯科技有限公司</t>
  </si>
  <si>
    <t>于9:43分致电李新宇，电话：15240036421，确认改地址到：新站开发区三元大道68号合肥共达职业技术学院，我司转出</t>
  </si>
  <si>
    <t>李新宇先生</t>
  </si>
  <si>
    <t>2020-11-03 09:49:09</t>
  </si>
  <si>
    <t>2020110200101390</t>
  </si>
  <si>
    <t>JT5009438849062</t>
  </si>
  <si>
    <t>总部热线客服A24</t>
  </si>
  <si>
    <t>2020-11-02 16:45:29</t>
  </si>
  <si>
    <t>15555422912</t>
  </si>
  <si>
    <t>翡翠花园447号</t>
  </si>
  <si>
    <t>15：47联系客户徐女士号码15555422912告知此件目前状态已通知网点线下跟进，有问题可随时联系我哦055166023048</t>
  </si>
  <si>
    <t>2020-11-03 15:49:45</t>
  </si>
  <si>
    <t>2020110200101686</t>
  </si>
  <si>
    <t>JT5009825218385</t>
  </si>
  <si>
    <t>吴雨珊</t>
  </si>
  <si>
    <t>2020-11-02 16:46:58</t>
  </si>
  <si>
    <t>: 李晨曦</t>
  </si>
  <si>
    <t>13033090520</t>
  </si>
  <si>
    <t>长丰轨道交通学院(南校区)</t>
  </si>
  <si>
    <t>20时39分回电13033090520包裹已派送至门卫处，收，已提醒客户不要忘记取件，有问题可随时联系我司，客户对处理结果满意无异议，我司电话1735403637</t>
  </si>
  <si>
    <t>: 李晨曦先生</t>
  </si>
  <si>
    <t>2020-11-02 20:37:03</t>
  </si>
  <si>
    <t>2020110200102311</t>
  </si>
  <si>
    <t>JT5009413302226</t>
  </si>
  <si>
    <t>漯河临颍一网点</t>
  </si>
  <si>
    <t>刘晓阁</t>
  </si>
  <si>
    <t>2020-11-02 16:50:22</t>
  </si>
  <si>
    <t>杨欣悦</t>
  </si>
  <si>
    <t>17201591725</t>
  </si>
  <si>
    <t>杨欣悦先生</t>
  </si>
  <si>
    <t>2020-11-03 15:54:22</t>
  </si>
  <si>
    <t>2020110200103224</t>
  </si>
  <si>
    <t>JT5009980184247</t>
  </si>
  <si>
    <t>广州白云新市网点</t>
  </si>
  <si>
    <t>谢丹妮</t>
  </si>
  <si>
    <t>2020-11-02 16:55:08</t>
  </si>
  <si>
    <t>石志鹏</t>
  </si>
  <si>
    <t>18734004840</t>
  </si>
  <si>
    <t>池州市平天湖风景区五溪路239号中国生态林产品电商产业园三楼。</t>
  </si>
  <si>
    <t>朱婷</t>
  </si>
  <si>
    <t xml:space="preserve">13时30分回电18734004840，客户确定货已收到，客户对处理结果满意无异议，我司电话18269909100
</t>
  </si>
  <si>
    <t>石志鹏先生</t>
  </si>
  <si>
    <t>2020-11-03 13:33:41</t>
  </si>
  <si>
    <t>2020110200103290</t>
  </si>
  <si>
    <t>JT5010063973321</t>
  </si>
  <si>
    <t>2020-11-02 16:55:32</t>
  </si>
  <si>
    <t>何</t>
  </si>
  <si>
    <t>13937074021</t>
  </si>
  <si>
    <t>双凤开发区淮南北路京东二期门卫室代收</t>
  </si>
  <si>
    <t>16：39联系客户何先生号码13937074021 内物手电筒，告知此件目前状态已通知网点线下跟进，有问题可随时联系我哦055166023048</t>
  </si>
  <si>
    <t>何先生</t>
  </si>
  <si>
    <t>2020-11-03 16:43:36</t>
  </si>
  <si>
    <t>2020110200103869</t>
  </si>
  <si>
    <t>JT5009677193307</t>
  </si>
  <si>
    <t>濮阳台前网点</t>
  </si>
  <si>
    <t>李秀杰</t>
  </si>
  <si>
    <t>2020-11-02 16:58:48</t>
  </si>
  <si>
    <t>沈联群</t>
  </si>
  <si>
    <t>13305664619</t>
  </si>
  <si>
    <t>高阳路109号303室。</t>
  </si>
  <si>
    <t>沈联群先生</t>
  </si>
  <si>
    <t>2020-11-03 16:06:25</t>
  </si>
  <si>
    <t>2020110200104593</t>
  </si>
  <si>
    <t>JT5009927819438</t>
  </si>
  <si>
    <t>郑爱如</t>
  </si>
  <si>
    <t>2020-11-02 17:02:39</t>
  </si>
  <si>
    <t>卞福琳</t>
  </si>
  <si>
    <t>15212689125</t>
  </si>
  <si>
    <t xml:space="preserve">
11时43分回电*先生/女士15212689125，客户确定货已收到，客户对处理结果满意无异议，我司电话13305517252</t>
  </si>
  <si>
    <t>卞福琳先生</t>
  </si>
  <si>
    <t>2020-11-03 11:59:43</t>
  </si>
  <si>
    <t>2020110200104727</t>
  </si>
  <si>
    <t>JT5009045545326</t>
  </si>
  <si>
    <t>来宾兴宾古三路网点</t>
  </si>
  <si>
    <t>覃雪花</t>
  </si>
  <si>
    <t>2020-11-02 17:03:25</t>
  </si>
  <si>
    <t>许雨萱</t>
  </si>
  <si>
    <t>13321644694</t>
  </si>
  <si>
    <t>路港大院门卫处</t>
  </si>
  <si>
    <t>许雨萱先生</t>
  </si>
  <si>
    <t>2020-11-03 16:08:32</t>
  </si>
  <si>
    <t>2020110200105125</t>
  </si>
  <si>
    <t>JT5009462158691</t>
  </si>
  <si>
    <t>总部在线客服B264</t>
  </si>
  <si>
    <t>2020-11-02 17:05:48</t>
  </si>
  <si>
    <t>崔闯闯</t>
  </si>
  <si>
    <t>17318582294</t>
  </si>
  <si>
    <t>繁华大道与集贤路交叉路口向东约200米竹溪火车站</t>
  </si>
  <si>
    <t>16：15联系客户崔闯闯先生号码17318582294告知此件目前状态已通知网点线下跟进，有问题可随时联系我哦055166023048</t>
  </si>
  <si>
    <t>崔闯闯先生</t>
  </si>
  <si>
    <t>2020-11-03 16:17:22</t>
  </si>
  <si>
    <t>2020110200105937</t>
  </si>
  <si>
    <t>JT5009879005787</t>
  </si>
  <si>
    <t>2020-11-02 17:10:33</t>
  </si>
  <si>
    <t>吕小允先生</t>
  </si>
  <si>
    <t>2020-11-03 16:14:51</t>
  </si>
  <si>
    <t>2020110200106322</t>
  </si>
  <si>
    <t>JT5008840627122</t>
  </si>
  <si>
    <t>漳州龙文网点</t>
  </si>
  <si>
    <t>张艺慧</t>
  </si>
  <si>
    <t>2020-11-02 17:12:46</t>
  </si>
  <si>
    <t>经开区港澳广场布丁酒店</t>
  </si>
  <si>
    <t>2020-11-03 16:15:00</t>
  </si>
  <si>
    <t>2020110200107153</t>
  </si>
  <si>
    <t>JT5007476891206</t>
  </si>
  <si>
    <t>杨林</t>
  </si>
  <si>
    <t>2020-11-02 17:17:33</t>
  </si>
  <si>
    <t>清晨</t>
  </si>
  <si>
    <t>13866197362</t>
  </si>
  <si>
    <t>大学城翠湖苑商业街一号楼五零五</t>
  </si>
  <si>
    <t>清晨先生</t>
  </si>
  <si>
    <t>2020-11-03 16:19:39</t>
  </si>
  <si>
    <t>2020110200107333</t>
  </si>
  <si>
    <t>JT5010452240473</t>
  </si>
  <si>
    <t>范连秀</t>
  </si>
  <si>
    <t>2020-11-02 17:18:34</t>
  </si>
  <si>
    <t>谢彬135****1407</t>
  </si>
  <si>
    <t>13567691407</t>
  </si>
  <si>
    <t>安徽省宣城市宣州区宣酒大道99号</t>
  </si>
  <si>
    <t>焦建山</t>
  </si>
  <si>
    <t>10:25分我司电联收件人谢彬13567691407，此件我司已跟客户联系理赔破损货物价值，理赔方式微信支付5元，客户同意并对我司处理结果满意无异议，如有问题我司电话18256324381</t>
  </si>
  <si>
    <t>谢彬135****1407先生</t>
  </si>
  <si>
    <t>2020-11-03 10:27:15</t>
  </si>
  <si>
    <t>2020110200108285</t>
  </si>
  <si>
    <t>JT5010471674438</t>
  </si>
  <si>
    <t>温州瑞安飞云网点</t>
  </si>
  <si>
    <t>周品芳</t>
  </si>
  <si>
    <t>2020-11-02 17:23:47</t>
  </si>
  <si>
    <t>刘凤</t>
  </si>
  <si>
    <t>18841887822</t>
  </si>
  <si>
    <t>安徽省合肥市蜀山区梅山路。支港54号安徽医科大学附属口腔医院北门对面，安徽四建工地.东门，门卫。。</t>
  </si>
  <si>
    <t>刘凤女士</t>
  </si>
  <si>
    <t>2020-11-03 16:26:04</t>
  </si>
  <si>
    <t>2020110200108522</t>
  </si>
  <si>
    <t>JT5009074438196</t>
  </si>
  <si>
    <t>吴思远</t>
  </si>
  <si>
    <t>2020-11-02 17:25:02</t>
  </si>
  <si>
    <t>楼上海口</t>
  </si>
  <si>
    <t>15556096217</t>
  </si>
  <si>
    <t>合肥市肥西县桃花工业园九龙路新世纪空调网业有限公司刘传俊</t>
  </si>
  <si>
    <t>楼上海口先生</t>
  </si>
  <si>
    <t>2020-11-03 16:31:32</t>
  </si>
  <si>
    <t>2020110200108686</t>
  </si>
  <si>
    <t>JT5010532210169</t>
  </si>
  <si>
    <t>总部热线客服C30</t>
  </si>
  <si>
    <t>2020-11-02 17:25:58</t>
  </si>
  <si>
    <t>13655697377</t>
  </si>
  <si>
    <t>十五里河嘉和苑北区26栋</t>
  </si>
  <si>
    <t>18时28分，回电客户13655697377，向客户解释驿站位置，明天取件从新派送，客户对处理意见满意无异议，我司电话17718233663</t>
  </si>
  <si>
    <t>李先生</t>
  </si>
  <si>
    <t>2020-11-02 19:59:13</t>
  </si>
  <si>
    <t>2020110200108830</t>
  </si>
  <si>
    <t>JT5008506141650</t>
  </si>
  <si>
    <t>2020-11-02 17:26:46</t>
  </si>
  <si>
    <t>18919607918</t>
  </si>
  <si>
    <t>人民路韦小郢230号大铁门</t>
  </si>
  <si>
    <t>张琼女士</t>
  </si>
  <si>
    <t>2020-11-03 16:32:09</t>
  </si>
  <si>
    <t>2020110200109131</t>
  </si>
  <si>
    <t>JT5008995588271</t>
  </si>
  <si>
    <t>2020-11-02 17:28:41</t>
  </si>
  <si>
    <t>鑫徽苑</t>
  </si>
  <si>
    <t>我司于明天给贵司司退回，我司完结处理，我司完结处理，我司网点电话：13385698464</t>
  </si>
  <si>
    <t>18093133973</t>
  </si>
  <si>
    <t>2020-11-02 18:47:31</t>
  </si>
  <si>
    <t>2020110200110210</t>
  </si>
  <si>
    <t>JT5009771098896</t>
  </si>
  <si>
    <t>总部热线客服A98</t>
  </si>
  <si>
    <t>2020-11-02 17:35:03</t>
  </si>
  <si>
    <t>叶</t>
  </si>
  <si>
    <t>18010707180</t>
  </si>
  <si>
    <t>环翠路翡翠花园</t>
  </si>
  <si>
    <t>11/3  16:35  回电客户  叶先生  18010707180   告知客户异常已经登记处理，因网点积压货物，我司已加派人手派送，预计2至3内解决，客户接受我司更进中，因工单时效，我司先行关闭线下处理，如有问题请联系我司值班电话19810691031</t>
  </si>
  <si>
    <t>叶先生</t>
  </si>
  <si>
    <t>2020-11-03 16:36:37</t>
  </si>
  <si>
    <t>2020110200111832</t>
  </si>
  <si>
    <t>JT0000749982055</t>
  </si>
  <si>
    <t>总部在线客服B288</t>
  </si>
  <si>
    <t>2020-11-02 17:46:39</t>
  </si>
  <si>
    <t>朱清泉</t>
  </si>
  <si>
    <t>19965544866</t>
  </si>
  <si>
    <t>安徽省合肥市肥西县桃花工业园管委会</t>
  </si>
  <si>
    <t>11/3  16:41  回电客户  朱清泉女士  13956424417  客户确定货已收到，对我司处理结果满意无异议，我司值班电话19810691031</t>
  </si>
  <si>
    <t>朱清泉女士</t>
  </si>
  <si>
    <t>13956424417</t>
  </si>
  <si>
    <t>2020-11-03 16:43:49</t>
  </si>
  <si>
    <t>2020110200111882</t>
  </si>
  <si>
    <t>JT5009899505189</t>
  </si>
  <si>
    <t>张喜趁</t>
  </si>
  <si>
    <t>2020-11-02 17:47:00</t>
  </si>
  <si>
    <t>21</t>
  </si>
  <si>
    <t>青阳农村电商物流中心QY003号</t>
  </si>
  <si>
    <t>2020-11-03 16:49:59</t>
  </si>
  <si>
    <t>2020110200112227</t>
  </si>
  <si>
    <t>JT5010038814922</t>
  </si>
  <si>
    <t>2020-11-02 17:49:31</t>
  </si>
  <si>
    <t>王丽红</t>
  </si>
  <si>
    <t>13731841877</t>
  </si>
  <si>
    <t>经济开发区御宾国际小区8栋802室</t>
  </si>
  <si>
    <t xml:space="preserve">我司于10‘25分回电’王丽红女士13731841877，告知客户此件我司已通知派件员尽快核实并告知客户取货地点我司客服18055911767
</t>
  </si>
  <si>
    <t>王丽红女士</t>
  </si>
  <si>
    <t>2020-11-03 10:26:39</t>
  </si>
  <si>
    <t>2020110200112452</t>
  </si>
  <si>
    <t>JT5010474866693</t>
  </si>
  <si>
    <t>客服符姣</t>
  </si>
  <si>
    <t>2020-11-02 17:51:06</t>
  </si>
  <si>
    <t>张晓杰</t>
  </si>
  <si>
    <t>15625270995</t>
  </si>
  <si>
    <t>新蚌埠路与淮海大道交叉口陶冲湖别院南门超市菜鸟驿站</t>
  </si>
  <si>
    <t>于11:37分致电陈世傲先生19855171787，表示快递已经拿到，对此件无异议，请知悉</t>
  </si>
  <si>
    <t>张晓杰先生</t>
  </si>
  <si>
    <t>2020-11-03 11:38:06</t>
  </si>
  <si>
    <t>2020110200112467</t>
  </si>
  <si>
    <t>JT5009985465910</t>
  </si>
  <si>
    <t>2020-11-02 17:51:15</t>
  </si>
  <si>
    <t>张晋知</t>
  </si>
  <si>
    <t>13705540340</t>
  </si>
  <si>
    <t>和平村D125-D-10-107瑞祥生活超市，送到店里，不自取，如不送到店里拒绝收货</t>
  </si>
  <si>
    <t>程安</t>
  </si>
  <si>
    <t>15时16分回电张晋知13705540340，客户表示快递员已送货上门，客户对处理结果满意无异议，我司电话15055420662</t>
  </si>
  <si>
    <t>张晋知先生</t>
  </si>
  <si>
    <t>2020-11-03 15:17:18</t>
  </si>
  <si>
    <t>2020110200112569</t>
  </si>
  <si>
    <t>JT5010003115205</t>
  </si>
  <si>
    <t>王梦君</t>
  </si>
  <si>
    <t>2020-11-02 17:51:52</t>
  </si>
  <si>
    <t xml:space="preserve"> 蔡菲</t>
  </si>
  <si>
    <t>13615661143</t>
  </si>
  <si>
    <t>此单责任网点在规定时间内未关闭，已通知网点线下跟进，网点电话0566-2571009，后续产生考核由网点自行承担</t>
  </si>
  <si>
    <t xml:space="preserve"> 蔡菲先生</t>
  </si>
  <si>
    <t>2020-11-03 16:55:54</t>
  </si>
  <si>
    <t>2020110200113373</t>
  </si>
  <si>
    <t>JT5009187891663</t>
  </si>
  <si>
    <t>刘琼漫</t>
  </si>
  <si>
    <t>2020-11-02 17:58:01</t>
  </si>
  <si>
    <t>蔡兴红</t>
  </si>
  <si>
    <t>13505612020</t>
  </si>
  <si>
    <t>龙泉中路22号</t>
  </si>
  <si>
    <t>蔡兴红女士</t>
  </si>
  <si>
    <t>2020-11-03 16:59:30</t>
  </si>
  <si>
    <t>2020110200113397</t>
  </si>
  <si>
    <t>JT5009895752837</t>
  </si>
  <si>
    <t>洪晓敏</t>
  </si>
  <si>
    <t>2020-11-02 17:58:14</t>
  </si>
  <si>
    <t xml:space="preserve"> 宛翠梅</t>
  </si>
  <si>
    <t>18256956552</t>
  </si>
  <si>
    <t>梅山路101号中医南苑4栋102（蜀山区人民政府后面）</t>
  </si>
  <si>
    <t xml:space="preserve"> 宛翠梅先生</t>
  </si>
  <si>
    <t>2020-11-03 16:59:51</t>
  </si>
  <si>
    <t>2020110200113648</t>
  </si>
  <si>
    <t>JT0000779311211</t>
  </si>
  <si>
    <t>温州龙湾瑶溪网点</t>
  </si>
  <si>
    <t>贾娇雪</t>
  </si>
  <si>
    <t>2020-11-02 18:00:29</t>
  </si>
  <si>
    <t>陈周祥</t>
  </si>
  <si>
    <t>18919742308</t>
  </si>
  <si>
    <t>江店毓秀家居城西南角一楼晨阳水漆</t>
  </si>
  <si>
    <t>张婷</t>
  </si>
  <si>
    <t xml:space="preserve">8.37回电陈先生18919742308，告知客户快件暂未到网点，已做登记，待网点到货后第一时间安排派送，客户对处理结果满意无异议，已向客户预留我司电话15862500315微信同步
</t>
  </si>
  <si>
    <t>陈周祥先生</t>
  </si>
  <si>
    <t>2020-11-03 08:38:51</t>
  </si>
  <si>
    <t>2020110200114421</t>
  </si>
  <si>
    <t>JT5010440485613</t>
  </si>
  <si>
    <t>2020-11-02 18:07:52</t>
  </si>
  <si>
    <t>林明淦</t>
  </si>
  <si>
    <t>13827316942</t>
  </si>
  <si>
    <t>桐楠华苑3幢102</t>
  </si>
  <si>
    <t>林明淦先生</t>
  </si>
  <si>
    <t>2020-11-03 17:15:53</t>
  </si>
  <si>
    <t>2020110200115249</t>
  </si>
  <si>
    <t>JT5009720437373</t>
  </si>
  <si>
    <t>郑州中牟老城区网点</t>
  </si>
  <si>
    <t>李莹</t>
  </si>
  <si>
    <t>2020-11-02 18:17:24</t>
  </si>
  <si>
    <t>eve</t>
  </si>
  <si>
    <t>18355092300</t>
  </si>
  <si>
    <t>店埠镇石塘路韵达快递</t>
  </si>
  <si>
    <t>8点25分致电收件电话: 18355092300   收件人已收到了 以无异常  我司电话95040669228</t>
  </si>
  <si>
    <t>eve先生</t>
  </si>
  <si>
    <t>2020-11-03 08:27:58</t>
  </si>
  <si>
    <t>2020110200115425</t>
  </si>
  <si>
    <t>JT5009468195303</t>
  </si>
  <si>
    <t>肖辉</t>
  </si>
  <si>
    <t>2020-11-02 18:19:32</t>
  </si>
  <si>
    <t>张有成</t>
  </si>
  <si>
    <t>18226134280</t>
  </si>
  <si>
    <t>望江东路86号国胜大药房隔壁中国移动维修前台</t>
  </si>
  <si>
    <t>张有成先生</t>
  </si>
  <si>
    <t>2020-11-03 17:21:27</t>
  </si>
  <si>
    <t>2020110200115755</t>
  </si>
  <si>
    <t>JT5008845048113</t>
  </si>
  <si>
    <t>李海燕</t>
  </si>
  <si>
    <t>2020-11-02 18:23:29</t>
  </si>
  <si>
    <t>蓬莱路和汤口路交叉口合肥城市管理学校</t>
  </si>
  <si>
    <t>9:03回电，电话未接通，我司换时间联系，此件已放在学校的菜鸟驿站，可凭手机号或快递单号取件，网点异常先关闭此单，网点电话18133612955</t>
  </si>
  <si>
    <t>2020-11-03 09:04:14</t>
  </si>
  <si>
    <t>2020110200115870</t>
  </si>
  <si>
    <t>JT5009905896891</t>
  </si>
  <si>
    <t>总部在线客服B242</t>
  </si>
  <si>
    <t>2020-11-02 18:24:41</t>
  </si>
  <si>
    <t>姚</t>
  </si>
  <si>
    <t>15155185809</t>
  </si>
  <si>
    <t>葛大店原农行宿舍</t>
  </si>
  <si>
    <t>此件我司核实收件人已收到，有问题请联系我司15056078980</t>
  </si>
  <si>
    <t>姚先生</t>
  </si>
  <si>
    <t>2020-11-03 15:47:15</t>
  </si>
  <si>
    <t>2020110200115897</t>
  </si>
  <si>
    <t>JT5009999364829</t>
  </si>
  <si>
    <t>武汉新洲阳逻网点</t>
  </si>
  <si>
    <t>郑芳</t>
  </si>
  <si>
    <t>2020-11-02 18:24:55</t>
  </si>
  <si>
    <t>17681166695</t>
  </si>
  <si>
    <t>春天物流有限公司669号</t>
  </si>
  <si>
    <t>王思源</t>
  </si>
  <si>
    <t>11/3 10 55回电客户褪色的记忆17681166695 此件不属于我司网点 已转出此件 我司值班电话13063287302</t>
  </si>
  <si>
    <t>17681166695先生</t>
  </si>
  <si>
    <t>2020-11-03 10:56:37</t>
  </si>
  <si>
    <t>2020110200116614</t>
  </si>
  <si>
    <t>JT5009684676355</t>
  </si>
  <si>
    <t>袁州网点</t>
  </si>
  <si>
    <t>周琳</t>
  </si>
  <si>
    <t>2020-11-02 18:33:41</t>
  </si>
  <si>
    <t>王冉</t>
  </si>
  <si>
    <t>13866458242</t>
  </si>
  <si>
    <t>科苑1号楼3单元305</t>
  </si>
  <si>
    <t>此件工号00212901，16时51分回电客户，因客户电话无人接听，我司已短信告知客户此件在太阳新城邮政代理点取件，烦请贵司这边后台也联系一下呢，我司电话95040666940</t>
  </si>
  <si>
    <t>王冉先生</t>
  </si>
  <si>
    <t>2020-11-03 16:53:57</t>
  </si>
  <si>
    <t>2020110200117063</t>
  </si>
  <si>
    <t>JT5008363628787</t>
  </si>
  <si>
    <t>2020-11-02 18:40:29</t>
  </si>
  <si>
    <t>邓薇</t>
  </si>
  <si>
    <t>18221651735</t>
  </si>
  <si>
    <t>女人街中间路北向日葵</t>
  </si>
  <si>
    <t>邓薇先生</t>
  </si>
  <si>
    <t>2020-11-03 18:13:46</t>
  </si>
  <si>
    <t>2020110200117362</t>
  </si>
  <si>
    <t>JT5008961418518</t>
  </si>
  <si>
    <t>深圳龙岗横岗网点</t>
  </si>
  <si>
    <t>陈苑贞</t>
  </si>
  <si>
    <t>2020-11-02 18:44:12</t>
  </si>
  <si>
    <t>胡文文</t>
  </si>
  <si>
    <t>15212359679</t>
  </si>
  <si>
    <t>桂花园九栋六零二</t>
  </si>
  <si>
    <t>胡文文先生</t>
  </si>
  <si>
    <t>2020-11-03 18:13:56</t>
  </si>
  <si>
    <t>2020110200117418</t>
  </si>
  <si>
    <t>JT5009597827837</t>
  </si>
  <si>
    <t>重庆荣昌网点</t>
  </si>
  <si>
    <t>张丁</t>
  </si>
  <si>
    <t>2020-11-02 18:44:53</t>
  </si>
  <si>
    <t>18养殖李梦男</t>
  </si>
  <si>
    <t>18355859431</t>
  </si>
  <si>
    <t>安徽省合肥市肥东县安徽省合肥市肥东县梁园镇梁古路旁合肥理工学校原肥东树人学校一七养殖</t>
  </si>
  <si>
    <t>18养殖李梦男先生</t>
  </si>
  <si>
    <t>2020-11-03 18:14:33</t>
  </si>
  <si>
    <t>2020110200117605</t>
  </si>
  <si>
    <t>JT5008899883133</t>
  </si>
  <si>
    <t>广州花都花东网点</t>
  </si>
  <si>
    <t>潘翠兴</t>
  </si>
  <si>
    <t>2020-11-02 18:47:26</t>
  </si>
  <si>
    <t>我姐</t>
  </si>
  <si>
    <t>13865975617</t>
  </si>
  <si>
    <t>双凤经济开发区文一名门北郡北二号门</t>
  </si>
  <si>
    <t>8：35回电客户 我姐 13865975617，已告知可此件就在菜鸟驿站，可凭单号取件，客户满意无异议</t>
  </si>
  <si>
    <t>我姐女士</t>
  </si>
  <si>
    <t>2020-11-03 08:40:54</t>
  </si>
  <si>
    <t>2020110200117680</t>
  </si>
  <si>
    <t>2020-11-02 18:48:28</t>
  </si>
  <si>
    <t>2020-11-03 18:13:10</t>
  </si>
  <si>
    <t>2020110200118358</t>
  </si>
  <si>
    <t>JT5010057794510</t>
  </si>
  <si>
    <t>徐惠玲</t>
  </si>
  <si>
    <t>2020-11-02 18:57:56</t>
  </si>
  <si>
    <t>孙小龙</t>
  </si>
  <si>
    <t>13053181899</t>
  </si>
  <si>
    <t>一品铭城</t>
  </si>
  <si>
    <t>12:37我司联系孙小龙13053181899客户确定货已收到，客户满意无异议，我司电话：05643388941</t>
  </si>
  <si>
    <t>孙小龙先生</t>
  </si>
  <si>
    <t>2020-11-03 12:38:25</t>
  </si>
  <si>
    <t>2020110200118454</t>
  </si>
  <si>
    <t>JT5008718107588</t>
  </si>
  <si>
    <t>谭会珍</t>
  </si>
  <si>
    <t>2020-11-02 18:59:26</t>
  </si>
  <si>
    <t>庙前镇六泉人家</t>
  </si>
  <si>
    <t>2020-11-03 18:14:49</t>
  </si>
  <si>
    <t>2020110200118822</t>
  </si>
  <si>
    <t>JT5009920346414</t>
  </si>
  <si>
    <t>2020-11-02 19:05:51</t>
  </si>
  <si>
    <t>18056786611</t>
  </si>
  <si>
    <t>万达广场B2写字楼10楼1010</t>
  </si>
  <si>
    <t>15:35致电丰光全18056786611  客户确定货已收到，客户对处理结果满意无异议，我司电话181256788022</t>
  </si>
  <si>
    <t>18056786611先生</t>
  </si>
  <si>
    <t>2020-11-03 15:55:40</t>
  </si>
  <si>
    <t>2020110200120941</t>
  </si>
  <si>
    <t>JT5009925770157</t>
  </si>
  <si>
    <t>2020-11-02 19:40:19</t>
  </si>
  <si>
    <t>15905693521</t>
  </si>
  <si>
    <t>翡翠路447号翡翠花园小区15栋二单元604室</t>
  </si>
  <si>
    <t>18时47分回电*先生/女士15905693521，客户确定货已收到，客户对处理结果满意无异议，我司电话13305517252</t>
  </si>
  <si>
    <t>2020-11-03 18:48:09</t>
  </si>
  <si>
    <t>2020110200120990</t>
  </si>
  <si>
    <t>JT5009997877924</t>
  </si>
  <si>
    <t>2020-11-02 19:41:14</t>
  </si>
  <si>
    <t>洁</t>
  </si>
  <si>
    <t>15956239598</t>
  </si>
  <si>
    <t>青山乡青山街</t>
  </si>
  <si>
    <t>洁先生</t>
  </si>
  <si>
    <t>2020-11-03 19:32:22</t>
  </si>
  <si>
    <t>2020110200121114</t>
  </si>
  <si>
    <t>JT5009424339425</t>
  </si>
  <si>
    <t>2020-11-02 19:43:31</t>
  </si>
  <si>
    <t>破冰</t>
  </si>
  <si>
    <t>18856908202</t>
  </si>
  <si>
    <t>九龙路111号安徽大学磬苑校区近邻宝c区代收</t>
  </si>
  <si>
    <t>18时43分回电*先生/女士18856908202，客户确定货已收到，客户对处理结果满意无异议，我司电话13305517252</t>
  </si>
  <si>
    <t>破冰先生</t>
  </si>
  <si>
    <t>2020-11-03 18:44:09</t>
  </si>
  <si>
    <t>2020110200121829</t>
  </si>
  <si>
    <t>JT5009771629806</t>
  </si>
  <si>
    <t>总部在线客服B305</t>
  </si>
  <si>
    <t>2020-11-02 19:57:55</t>
  </si>
  <si>
    <t>刘惠勤</t>
  </si>
  <si>
    <t>15255333637</t>
  </si>
  <si>
    <t>中山南路富贵园5一2一102室</t>
  </si>
  <si>
    <t>19:38回电刘惠勤先生15255333637，扫把，簸箕建议客户联系商家处理售后，告知此件目前状态已通知网点线下跟进，有问题可随时联系我司号码95040669933反馈，客户接受处理方案，满意无异议。</t>
  </si>
  <si>
    <t>刘惠勤先生</t>
  </si>
  <si>
    <t>2020-11-03 19:42:23</t>
  </si>
  <si>
    <t>2020110200122093</t>
  </si>
  <si>
    <t>JT5009883465659</t>
  </si>
  <si>
    <t>东莞虎门武山沙网点</t>
  </si>
  <si>
    <t>邓志清</t>
  </si>
  <si>
    <t>2020-11-02 20:04:45</t>
  </si>
  <si>
    <t xml:space="preserve"> 徐淑琴</t>
  </si>
  <si>
    <t>15156604623</t>
  </si>
  <si>
    <t>区政府对面天湖丽景湾小区14栋</t>
  </si>
  <si>
    <t xml:space="preserve"> 徐淑琴先生</t>
  </si>
  <si>
    <t>2020-11-03 19:32:48</t>
  </si>
  <si>
    <t>2020110200122212</t>
  </si>
  <si>
    <t>2020-11-02 20:08:28</t>
  </si>
  <si>
    <t>19:38回电鲍爱枝女士13956948790，内物电瓶车挡风被，建议客户联系商家处理售后，告知此件目前状态已通知网点线下跟进，有问题可随时联系我司号码95040669933反馈，客户接受处理方案，满意无异议。</t>
  </si>
  <si>
    <t>鲍爱枝女士</t>
  </si>
  <si>
    <t>2020-11-03 19:46:04</t>
  </si>
  <si>
    <t>2020110200122473</t>
  </si>
  <si>
    <t>JT5010032267585</t>
  </si>
  <si>
    <t>总部在线客服B130</t>
  </si>
  <si>
    <t>2020-11-02 20:16:27</t>
  </si>
  <si>
    <t>18956218705</t>
  </si>
  <si>
    <t>狮子山经济开发区小精灵食品厂</t>
  </si>
  <si>
    <t>19:47回电高英桃先生13856259257，客户表示已收到货物，有问题可随时联系我司号码95040669933反馈，满意无异议。</t>
  </si>
  <si>
    <t>高英桃先生</t>
  </si>
  <si>
    <t>13856259257</t>
  </si>
  <si>
    <t>2020-11-03 19:48:27</t>
  </si>
  <si>
    <t>2020110200122543</t>
  </si>
  <si>
    <t>JT5009688976631</t>
  </si>
  <si>
    <t>茂名信宜网点</t>
  </si>
  <si>
    <t>蔡金凤</t>
  </si>
  <si>
    <t>2020-11-02 20:18:20</t>
  </si>
  <si>
    <t xml:space="preserve"> 赵国兵</t>
  </si>
  <si>
    <t>15391908029</t>
  </si>
  <si>
    <t>汤泉乡侯六村双河组</t>
  </si>
  <si>
    <t>陈秀</t>
  </si>
  <si>
    <t>11点51分回电客户赵国兵先生15391908029，已告知客户此件已存放至【熊猫快收】，请前往【汤泉乡赵河派出所君安宾馆对面极兔速递】及时取件，客户表示身在外地不方便取件，有时间时让家人去取，由于工单时效原因，工单我司先行关闭，我司电话17355681768.</t>
  </si>
  <si>
    <t xml:space="preserve"> 赵国兵先生</t>
  </si>
  <si>
    <t>2020-11-03 11:54:40</t>
  </si>
  <si>
    <t>2020110200123326</t>
  </si>
  <si>
    <t>JT5009595849864</t>
  </si>
  <si>
    <t>2020-11-02 20:47:50</t>
  </si>
  <si>
    <t>罗海萍</t>
  </si>
  <si>
    <t>15955189937</t>
  </si>
  <si>
    <t>龙泉东路36号县医药公司大院内小店</t>
  </si>
  <si>
    <t>19:53回电罗海萍女士15955189937，客户要求理赔，微信同号，预计好几单，告知客户明日会加微信处理，有问题可随时联系我司：95040669933</t>
  </si>
  <si>
    <t>罗海萍女士</t>
  </si>
  <si>
    <t>2020-11-03 19:54:06</t>
  </si>
  <si>
    <t>2020110200124186</t>
  </si>
  <si>
    <t>JT5009743833445</t>
  </si>
  <si>
    <t>赵素贞</t>
  </si>
  <si>
    <t>2020-11-02 22:29:14</t>
  </si>
  <si>
    <t>15606209261</t>
  </si>
  <si>
    <t>刘羊中学对面</t>
  </si>
  <si>
    <t>此件我司已通知代理点带回，带回后我司将原单退回，我司电话17355681768.</t>
  </si>
  <si>
    <t>2020-11-03 11:57:47</t>
  </si>
  <si>
    <t>2020110200004147</t>
  </si>
  <si>
    <t>JT5009997366449</t>
  </si>
  <si>
    <t>南宁横县网点</t>
  </si>
  <si>
    <t>韦昌荣</t>
  </si>
  <si>
    <t>2020-11-02 08:40:31</t>
  </si>
  <si>
    <t>殷剑东</t>
  </si>
  <si>
    <t>13275730370</t>
  </si>
  <si>
    <t>合肥信息技术职业学院菜鸟驿站</t>
  </si>
  <si>
    <t>此件是学校件，已短信联系收件人到学校驿站取件，同时通知驿站再次发送取件码！我司联系电话13305517252</t>
  </si>
  <si>
    <t>殷剑东先生</t>
  </si>
  <si>
    <t>2020-11-02 10:19:10</t>
  </si>
  <si>
    <t>2020110200011445</t>
  </si>
  <si>
    <t>JT5009459573176</t>
  </si>
  <si>
    <t>2020-11-02 09:09:46</t>
  </si>
  <si>
    <t>胡娜娜</t>
  </si>
  <si>
    <t>13156567967</t>
  </si>
  <si>
    <t>翡翠花园菜篮子代收点</t>
  </si>
  <si>
    <t>胡娜娜先生</t>
  </si>
  <si>
    <t>2020-11-03 08:47:55</t>
  </si>
  <si>
    <t>2020110200017650</t>
  </si>
  <si>
    <t>JT5008838563498</t>
  </si>
  <si>
    <t>2020-11-02 09:33:02</t>
  </si>
  <si>
    <t>城关镇万象城南门东泰康人寿保险公司</t>
  </si>
  <si>
    <t>姜芳</t>
  </si>
  <si>
    <t>11点17分崔成山15956751592此件26号客户要求拒收已退回，我司换单退回单号：JT0000739364341，客户对处理结果满意无异议，我司电话19159678527</t>
  </si>
  <si>
    <t>2020-11-02 11:19:40</t>
  </si>
  <si>
    <t>2020110200020088</t>
  </si>
  <si>
    <t>JT5009523286766</t>
  </si>
  <si>
    <t>彭芳婷</t>
  </si>
  <si>
    <t>2020-11-02 09:41:45</t>
  </si>
  <si>
    <t>2020-11-03 09:09:18</t>
  </si>
  <si>
    <t>2020110200020349</t>
  </si>
  <si>
    <t>2020-11-02 09:42:45</t>
  </si>
  <si>
    <t>: 童闩闩</t>
  </si>
  <si>
    <t>: 童闩闩先生</t>
  </si>
  <si>
    <t>2020-11-03 09:09:45</t>
  </si>
  <si>
    <t>2020110200020764</t>
  </si>
  <si>
    <t>JT0000728144580</t>
  </si>
  <si>
    <t>总部热线客服C11</t>
  </si>
  <si>
    <t>2020-11-02 09:44:13</t>
  </si>
  <si>
    <t>13739272995</t>
  </si>
  <si>
    <t>翡翠路223号华宇未来城9栋"</t>
  </si>
  <si>
    <t>2020-11-03 09:07:52</t>
  </si>
  <si>
    <t>2020110200020986</t>
  </si>
  <si>
    <t>JT5009933140896</t>
  </si>
  <si>
    <t>宿迁沭阳南园区网点</t>
  </si>
  <si>
    <t>李荣</t>
  </si>
  <si>
    <t>2020-11-02 09:45:07</t>
  </si>
  <si>
    <t>18326088155</t>
  </si>
  <si>
    <t>辛福大街，27栋1801</t>
  </si>
  <si>
    <t>2020-11-03 09:07:44</t>
  </si>
  <si>
    <t>2020110200037181</t>
  </si>
  <si>
    <t>JT5009891341889</t>
  </si>
  <si>
    <t>蔡艺娟</t>
  </si>
  <si>
    <t>2020-11-02 10:50:50</t>
  </si>
  <si>
    <t>马笑笑</t>
  </si>
  <si>
    <t>18856193551</t>
  </si>
  <si>
    <t>恒大名都榕树路东门25#1806</t>
  </si>
  <si>
    <t>周珈琪</t>
  </si>
  <si>
    <t>已于1010回电收件人马笑笑18856193551客户已确定取走，此件不拒签，客户对处理结果满意无异议，请加我司微信提供签收底单17384315257</t>
  </si>
  <si>
    <t>马笑笑先生</t>
  </si>
  <si>
    <t>2020-11-02 12:13:12</t>
  </si>
  <si>
    <t>2020110200040812</t>
  </si>
  <si>
    <t>JT5010438465094</t>
  </si>
  <si>
    <t>总部在线客服B299</t>
  </si>
  <si>
    <t>2020-11-02 11:06:58</t>
  </si>
  <si>
    <t>周宗林</t>
  </si>
  <si>
    <t>13856013876</t>
  </si>
  <si>
    <t>合肥市经济开发区翠微西园4栋506</t>
  </si>
  <si>
    <t>10：51联系客户周宗林先生号码13856013876核实称此件已经收到了，有问题可随时联系我哦055166023048</t>
  </si>
  <si>
    <t>周宗林先生</t>
  </si>
  <si>
    <t>2020-11-03 10:51:56</t>
  </si>
  <si>
    <t>2020110200042798</t>
  </si>
  <si>
    <t>JT5008845902046</t>
  </si>
  <si>
    <t>何楚欣</t>
  </si>
  <si>
    <t>2020-11-02 11:15:39</t>
  </si>
  <si>
    <t>绿怡中路67号附近绿怡居(西区)24#102</t>
  </si>
  <si>
    <t>新的快递单号JT0000785098276</t>
  </si>
  <si>
    <t>2020-11-02 20:59:50</t>
  </si>
  <si>
    <t>2020110200047531</t>
  </si>
  <si>
    <t>JT5009429861155</t>
  </si>
  <si>
    <t>广州番禺沙溪网点</t>
  </si>
  <si>
    <t>邓思文</t>
  </si>
  <si>
    <t>2020-11-02 11:39:14</t>
  </si>
  <si>
    <t>吴月鹏</t>
  </si>
  <si>
    <t>18256687779</t>
  </si>
  <si>
    <t>翡翠路447号翡翠花园20幢503室</t>
  </si>
  <si>
    <t>吴月鹏先生</t>
  </si>
  <si>
    <t>2020-11-03 10:56:07</t>
  </si>
  <si>
    <t>2020110200048783</t>
  </si>
  <si>
    <t>王铃</t>
  </si>
  <si>
    <t>2020-11-02 11:45:35</t>
  </si>
  <si>
    <t>客服</t>
  </si>
  <si>
    <t>17817824196</t>
  </si>
  <si>
    <t>客服先生</t>
  </si>
  <si>
    <t>2020-11-03 10:56:19</t>
  </si>
  <si>
    <t>2020110200049681</t>
  </si>
  <si>
    <t>JT5009238988607</t>
  </si>
  <si>
    <t>王亚双</t>
  </si>
  <si>
    <t>2020-11-02 11:50:02</t>
  </si>
  <si>
    <t>张军</t>
  </si>
  <si>
    <t>13955125098</t>
  </si>
  <si>
    <t>环城南路环城公园管理处</t>
  </si>
  <si>
    <t>张军先生</t>
  </si>
  <si>
    <t>2020-11-03 10:54:58</t>
  </si>
  <si>
    <t>2020110200051175</t>
  </si>
  <si>
    <t>JT5010412596306</t>
  </si>
  <si>
    <t>2020-11-02 11:58:13</t>
  </si>
  <si>
    <t>余艳</t>
  </si>
  <si>
    <t>10时31分回电*先生/女士18326088155，告知客户异常已登记处理，预计解决时间11月2日，客户接受跟进中，我司网点电话1305517252</t>
  </si>
  <si>
    <t>余艳先生</t>
  </si>
  <si>
    <t>2020-11-02 13:11:09</t>
  </si>
  <si>
    <t>2020110200052072</t>
  </si>
  <si>
    <t>JT5009494208710</t>
  </si>
  <si>
    <t>2020-11-02 12:03:29</t>
  </si>
  <si>
    <t>柒</t>
  </si>
  <si>
    <t>18130479062</t>
  </si>
  <si>
    <t>胜利路金城海能花园</t>
  </si>
  <si>
    <t>多次分时段联系客户柒女士号码18130479062均无人接听，已短信告知客户此件状态，有问题可随时联系我司，我司电话055166023048</t>
  </si>
  <si>
    <t>柒女士</t>
  </si>
  <si>
    <t>2020-11-03 11:12:43</t>
  </si>
  <si>
    <t>2020110200059659</t>
  </si>
  <si>
    <t>JT5008948401616</t>
  </si>
  <si>
    <t>重庆巫溪网点</t>
  </si>
  <si>
    <t>周小力</t>
  </si>
  <si>
    <t>2020-11-02 13:03:48</t>
  </si>
  <si>
    <t>17601062765</t>
  </si>
  <si>
    <t>肥东县人武部江华服装学校</t>
  </si>
  <si>
    <t>9点04分致电收件电话: 17601062765 核实此单货物收到 以无异常 我司电话95040669228  （请始发下工单前看一下之前的投诉工单 谢谢 ）</t>
  </si>
  <si>
    <t>2020-11-02 14:03:27</t>
  </si>
  <si>
    <t>2020110200060929</t>
  </si>
  <si>
    <t>总部热线客服A83</t>
  </si>
  <si>
    <t>2020-11-02 13:12:12</t>
  </si>
  <si>
    <t>赵</t>
  </si>
  <si>
    <t>15855164325</t>
  </si>
  <si>
    <t>20时49分，回电客户17681403580，客户要求转寄，新的快递JT0000785098276,客户对处理结果满意无异议，我司电话17718233663</t>
  </si>
  <si>
    <t>赵先生</t>
  </si>
  <si>
    <t>2020-11-02 21:03:07</t>
  </si>
  <si>
    <t>2020110200063553</t>
  </si>
  <si>
    <t>JT5010422640912</t>
  </si>
  <si>
    <t>2020-11-02 13:29:35</t>
  </si>
  <si>
    <t>张香玉</t>
  </si>
  <si>
    <t>19165516152</t>
  </si>
  <si>
    <t>高新技术产业开发区玉兰大道99号菜鸟驿站</t>
  </si>
  <si>
    <t>张香玉先生</t>
  </si>
  <si>
    <t>2020-11-03 13:13:23</t>
  </si>
  <si>
    <t>2020110200091321</t>
  </si>
  <si>
    <t>JT5009445458309</t>
  </si>
  <si>
    <t>2020-11-02 15:53:08</t>
  </si>
  <si>
    <t>店埠镇梦园大酒店旁巷内50米育宏幼儿园</t>
  </si>
  <si>
    <t>2020-11-03 15:01:49</t>
  </si>
  <si>
    <t>2020110200091800</t>
  </si>
  <si>
    <t>2020-11-02 15:55:34</t>
  </si>
  <si>
    <t>多次分时段联系客户高先生号码13739272995均无人接听，已短信告知客户此件状态，有问题可随时联系我司，我司电话055166023048</t>
  </si>
  <si>
    <t>高先生</t>
  </si>
  <si>
    <t>2020-11-03 15:07:06</t>
  </si>
  <si>
    <t>2020110200104075</t>
  </si>
  <si>
    <t>JT5009856600276</t>
  </si>
  <si>
    <t>总部热线客服A29</t>
  </si>
  <si>
    <t>2020-11-02 16:59:53</t>
  </si>
  <si>
    <t>查</t>
  </si>
  <si>
    <t>18119684409</t>
  </si>
  <si>
    <t>金阳路31号</t>
  </si>
  <si>
    <t>多次分时段联系客户查先生号码18119684409均无人接听，已短信告知客户此件状态，有问题可随时联系我司，我司电话055166023048</t>
  </si>
  <si>
    <t>查先生</t>
  </si>
  <si>
    <t>2020-11-03 16:04:45</t>
  </si>
  <si>
    <t>2020110200116500</t>
  </si>
  <si>
    <t>2020-11-02 18:32:17</t>
  </si>
  <si>
    <t>查水根</t>
  </si>
  <si>
    <t>查水根先生</t>
  </si>
  <si>
    <t>2020-11-03 18:13:19</t>
  </si>
  <si>
    <t>2020110200119818</t>
  </si>
  <si>
    <t>2020-11-02 19:20:46</t>
  </si>
  <si>
    <t>18时44分回电*先生/女士13275730370，客户确定货已收到，客户对处理结果满意无异议，我司电话13305517252</t>
  </si>
  <si>
    <t>2020-11-03 18:45:56</t>
  </si>
  <si>
    <t>2020110300003586</t>
  </si>
  <si>
    <t>JT5009615738402</t>
  </si>
  <si>
    <t>温州鹿城城北网点</t>
  </si>
  <si>
    <t>邓兴怡</t>
  </si>
  <si>
    <t>2020-11-03 08:37:58</t>
  </si>
  <si>
    <t>方斐斐</t>
  </si>
  <si>
    <t>18815694751</t>
  </si>
  <si>
    <t>祁门路12号四方新村19栋</t>
  </si>
  <si>
    <t>12时21分，回电客户18815694751，客户确定已收到货，客户对处理意见满意无异议，我司电话17718233663</t>
  </si>
  <si>
    <t>方斐斐女士</t>
  </si>
  <si>
    <t>2020-11-03 13:23:36</t>
  </si>
  <si>
    <t>2020110300003850</t>
  </si>
  <si>
    <t>JT5010646372238</t>
  </si>
  <si>
    <t>总部热线客服A97</t>
  </si>
  <si>
    <t>2020-11-03 08:39:15</t>
  </si>
  <si>
    <t>13605602700</t>
  </si>
  <si>
    <t>荷叶地街道国际花都三期天香苑三栋一单元601室</t>
  </si>
  <si>
    <t>10时30分，回电客户13605602700，向客户解释今天取件投递正确位置，客户对处理意见满意无异议，我司电话17718233663</t>
  </si>
  <si>
    <t>2020-11-03 10:39:46</t>
  </si>
  <si>
    <t>2020110300005030</t>
  </si>
  <si>
    <t>JT5009970723338</t>
  </si>
  <si>
    <t>雷明珠</t>
  </si>
  <si>
    <t>2020-11-03 08:44:28</t>
  </si>
  <si>
    <t>荣荣</t>
  </si>
  <si>
    <t>13956077836</t>
  </si>
  <si>
    <t>水湖镇</t>
  </si>
  <si>
    <t>11时37分回电13956077836，已和客户确认更改信息，客户对处理结果满意无异议，我司电话1735403637</t>
  </si>
  <si>
    <t>荣荣先生</t>
  </si>
  <si>
    <t>2020-11-03 11:34:41</t>
  </si>
  <si>
    <t>2020110300005300</t>
  </si>
  <si>
    <t>JT5010625162997</t>
  </si>
  <si>
    <t>杭州新塘网点</t>
  </si>
  <si>
    <t>蒋剑洪</t>
  </si>
  <si>
    <t>2020-11-03 08:45:30</t>
  </si>
  <si>
    <t>18792005573</t>
  </si>
  <si>
    <t>大学城翠湖苑商业中心翠湖苑艺佳宾馆201房间</t>
  </si>
  <si>
    <t>9时55分回电*先生/女士18792005573，告知客户异常已登记处理，预计解决时间23小时内处理，客户接受跟进中，我司网点电话13305517252</t>
  </si>
  <si>
    <t>18792005573先生</t>
  </si>
  <si>
    <t>2020-11-03 09:56:32</t>
  </si>
  <si>
    <t>2020110300006554</t>
  </si>
  <si>
    <t>JT5009722895195</t>
  </si>
  <si>
    <t>福州连江网点</t>
  </si>
  <si>
    <t>曾瑶瑶</t>
  </si>
  <si>
    <t>2020-11-03 08:50:30</t>
  </si>
  <si>
    <t>马先梅</t>
  </si>
  <si>
    <t>18256061495</t>
  </si>
  <si>
    <t>店埠镇人民路风景御园7栋</t>
  </si>
  <si>
    <t>9点44分已加客户微信昵称 向往  收件电话: 18256061495    JT5009722900654这个单号异常 告知快件丢失并向客户致歉安抚客户情绪，已和客户协商理赔，理赔金额：38元，理赔方式：微信，客户对处理结果满意无异议，并且已告知让客户系统取消退款  我司电话95040669228</t>
  </si>
  <si>
    <t>马先梅先生</t>
  </si>
  <si>
    <t>2020-11-03 11:20:28</t>
  </si>
  <si>
    <t>2020110300006703</t>
  </si>
  <si>
    <t>JT5009761560360</t>
  </si>
  <si>
    <t>2020-11-03 08:51:08</t>
  </si>
  <si>
    <t>名: 文女士</t>
  </si>
  <si>
    <t>15675656989</t>
  </si>
  <si>
    <t>店埠镇琥珀名郡1期</t>
  </si>
  <si>
    <t xml:space="preserve">此单责任网点在规定时间内未关闭，已通知网点线下跟进，网点电话95040669228，后续产生考核由网点自行承担
</t>
  </si>
  <si>
    <t>名: 文女士先生</t>
  </si>
  <si>
    <t>2020-11-04 08:27:54</t>
  </si>
  <si>
    <t>2020110300007225</t>
  </si>
  <si>
    <t>胡婷婷-肖凤玲</t>
  </si>
  <si>
    <t>2020-11-03 08:53:08</t>
  </si>
  <si>
    <t>2020-11-04 08:29:46</t>
  </si>
  <si>
    <t>2020110300007319</t>
  </si>
  <si>
    <t>JT5010421534966</t>
  </si>
  <si>
    <t>总部客服组03</t>
  </si>
  <si>
    <t>郭娇</t>
  </si>
  <si>
    <t>2020-11-03 08:53:26</t>
  </si>
  <si>
    <t>乔运起</t>
  </si>
  <si>
    <t>15245937924</t>
  </si>
  <si>
    <t>翠微路268号</t>
  </si>
  <si>
    <t>11时01分回电*先生/女士15245937924，告知客户异常已登记处理，预计解决时间23小时，客户接受跟进中，我司网点电话13305517252</t>
  </si>
  <si>
    <t>乔运起先生</t>
  </si>
  <si>
    <t>2020-11-03 11:08:17</t>
  </si>
  <si>
    <t>2020110300007763</t>
  </si>
  <si>
    <t>JT5010522045901</t>
  </si>
  <si>
    <t>淮安淮阴钱江路网点</t>
  </si>
  <si>
    <t>张晓强</t>
  </si>
  <si>
    <t>2020-11-03 08:55:11</t>
  </si>
  <si>
    <t>吴会会</t>
  </si>
  <si>
    <t>15357798583</t>
  </si>
  <si>
    <t>安徽省池州市青阳县蓉城镇亿达湖滨花园小区3-1083</t>
  </si>
  <si>
    <t xml:space="preserve">此单责任网点在规定时间内未关闭，已通知网点线下跟进，网点电话05662571008，后续产生考核由网点自行承担
</t>
  </si>
  <si>
    <t>吴会会先生</t>
  </si>
  <si>
    <t>2020-11-04 08:31:17</t>
  </si>
  <si>
    <t>2020110300007947</t>
  </si>
  <si>
    <t>JT5010626691286</t>
  </si>
  <si>
    <t>商丘夏邑网点</t>
  </si>
  <si>
    <t>孔爽</t>
  </si>
  <si>
    <t>2020-11-03 08:55:58</t>
  </si>
  <si>
    <t>刘青颍</t>
  </si>
  <si>
    <t>15055517910</t>
  </si>
  <si>
    <t>莲花社区翡翠路15号/安徽医科大学南校区</t>
  </si>
  <si>
    <t xml:space="preserve">此单责任网点在规定时间内未关闭，已通知网点线下跟进，网点电话18155177567，后续产生考核由网点自行承担
</t>
  </si>
  <si>
    <t>刘青颍先生</t>
  </si>
  <si>
    <t>2020-11-04 08:33:32</t>
  </si>
  <si>
    <t>2020110300008071</t>
  </si>
  <si>
    <t>JT5009855593250</t>
  </si>
  <si>
    <t>方斯晨</t>
  </si>
  <si>
    <t>2020-11-03 08:56:30</t>
  </si>
  <si>
    <t>陈怀位</t>
  </si>
  <si>
    <t>13645517560</t>
  </si>
  <si>
    <t>水湖镇东苑新村1栋201室</t>
  </si>
  <si>
    <t>13时20分回电13645517560，客户确定货已收到，客户对处理结果满意无异议，我司电话17354093637</t>
  </si>
  <si>
    <t>陈怀位先生</t>
  </si>
  <si>
    <t>2020-11-03 13:25:28</t>
  </si>
  <si>
    <t>2020110300008588</t>
  </si>
  <si>
    <t>JT5009779482663</t>
  </si>
  <si>
    <t>岳阳八字门网点</t>
  </si>
  <si>
    <t>李玲</t>
  </si>
  <si>
    <t>2020-11-03 08:58:38</t>
  </si>
  <si>
    <t xml:space="preserve"> 袁思文</t>
  </si>
  <si>
    <t>18356470495</t>
  </si>
  <si>
    <t>合肥市蜀山区合安路47号校内老食堂后菜鸟驿站</t>
  </si>
  <si>
    <t xml:space="preserve"> 袁思文先生</t>
  </si>
  <si>
    <t>2020-11-04 08:36:20</t>
  </si>
  <si>
    <t>2020110300008769</t>
  </si>
  <si>
    <t>JT5010539980273</t>
  </si>
  <si>
    <t>南通崇川网点</t>
  </si>
  <si>
    <t>胡美艳</t>
  </si>
  <si>
    <t>2020-11-03 08:59:25</t>
  </si>
  <si>
    <t>95040667038</t>
  </si>
  <si>
    <t>王截流乡，陈郢村，陈郢中学</t>
  </si>
  <si>
    <t xml:space="preserve">此单责任网点在规定时间内未关闭，已通知网点线下跟进，网点电话19156492757，后续产生考核由网点自行承担
</t>
  </si>
  <si>
    <t>2020-11-04 08:40:33</t>
  </si>
  <si>
    <t>2020110300009503</t>
  </si>
  <si>
    <t>2020-11-03 09:02:29</t>
  </si>
  <si>
    <t>阮丽丽</t>
  </si>
  <si>
    <t>1396677606</t>
  </si>
  <si>
    <t>12.32分电联13966776066告知此件因操作失误，已寄出，正在退回，到达我司将原单退回，网点电话17354093637</t>
  </si>
  <si>
    <t>阮丽丽先生</t>
  </si>
  <si>
    <t>2020-11-03 13:27:56</t>
  </si>
  <si>
    <t>2020110300009595</t>
  </si>
  <si>
    <t>JT5009859120495</t>
  </si>
  <si>
    <t>2020-11-03 09:02:47</t>
  </si>
  <si>
    <t>圆圆</t>
  </si>
  <si>
    <t>13637079938</t>
  </si>
  <si>
    <t>恒生阳光城8号写字楼</t>
  </si>
  <si>
    <t xml:space="preserve">
多次分时段联系客户圆圆先生
号码13637079938均无人接听，已短信告知客户此件状态，有问题可随时联系我司，我司电话95040669251
</t>
  </si>
  <si>
    <t>圆圆先生</t>
  </si>
  <si>
    <t>2020-11-04 08:44:15</t>
  </si>
  <si>
    <t>2020110300009662</t>
  </si>
  <si>
    <t>JT5010007722124</t>
  </si>
  <si>
    <t>叶莹莹</t>
  </si>
  <si>
    <t>2020-11-03 09:03:01</t>
  </si>
  <si>
    <t xml:space="preserve"> 吴存祥</t>
  </si>
  <si>
    <t>15856683116</t>
  </si>
  <si>
    <t>中和园9栋5O4</t>
  </si>
  <si>
    <t xml:space="preserve">此单责任网点在规定时间内未关闭，已通知网点线下跟进，网点电话95040666876，后续产生考核由网点自行承担
</t>
  </si>
  <si>
    <t xml:space="preserve"> 吴存祥先生</t>
  </si>
  <si>
    <t>2020-11-04 08:41:35</t>
  </si>
  <si>
    <t>2020110300010513</t>
  </si>
  <si>
    <t>JT5009618773044</t>
  </si>
  <si>
    <t>总部在线客服B27</t>
  </si>
  <si>
    <t>2020-11-03 09:06:21</t>
  </si>
  <si>
    <t>郑红雨</t>
  </si>
  <si>
    <t>15955155458</t>
  </si>
  <si>
    <t>繁华大道了302号省土地开发整理中心</t>
  </si>
  <si>
    <t xml:space="preserve">多次分时段联系客户郑红雨先生
号码15955155458均无人接听，已短信告知客户此件状态，有问题可随时联系我司，我司电话95040669251
</t>
  </si>
  <si>
    <t>郑红雨先生</t>
  </si>
  <si>
    <t>2020-11-04 08:45:50</t>
  </si>
  <si>
    <t>2020110300012127</t>
  </si>
  <si>
    <t>JT5010517453141</t>
  </si>
  <si>
    <t>商丘虞城网点</t>
  </si>
  <si>
    <t>崔伟岩</t>
  </si>
  <si>
    <t>2020-11-03 09:12:41</t>
  </si>
  <si>
    <t>卢文红</t>
  </si>
  <si>
    <t>18161461615</t>
  </si>
  <si>
    <t>三十头镇梅冲湖路与通宝路交叉口集贤建材食堂</t>
  </si>
  <si>
    <t>此件业务员已经核实客户放在食堂超市桌子上，代理点，客户知悉</t>
  </si>
  <si>
    <t>卢文红先生</t>
  </si>
  <si>
    <t>2020-11-03 22:35:00</t>
  </si>
  <si>
    <t>2020110300017154</t>
  </si>
  <si>
    <t>JT5008196777208</t>
  </si>
  <si>
    <t>朱鹏</t>
  </si>
  <si>
    <t>2020-11-03 09:31:37</t>
  </si>
  <si>
    <t>.</t>
  </si>
  <si>
    <t>18225644629</t>
  </si>
  <si>
    <t>姚李镇关山村</t>
  </si>
  <si>
    <t xml:space="preserve">此单责任网点在规定时间内未关闭，已通知网点线下跟进，网点电话13865703048，后续产生考核由网点自行承担
</t>
  </si>
  <si>
    <t>.先生</t>
  </si>
  <si>
    <t>2020-11-04 09:07:24</t>
  </si>
  <si>
    <t>2020110300018130</t>
  </si>
  <si>
    <t>JT5009778046782</t>
  </si>
  <si>
    <t>2020-11-03 09:35:25</t>
  </si>
  <si>
    <t>张鹏</t>
  </si>
  <si>
    <t>17261445904</t>
  </si>
  <si>
    <t>双墩镇魏武路1号安徽国际商务职业学院校园菜鸟驿站</t>
  </si>
  <si>
    <t>我司12:10回电客户17261445904，我司已和客户沟通了，这边已让菜鸟驿站的麻烦找到给客户，找到了就让客户确认收货，找不到我司赔付，我司完结处理，我司网点电话：13385698464</t>
  </si>
  <si>
    <t>张鹏先生</t>
  </si>
  <si>
    <t>2020-11-03 12:13:15</t>
  </si>
  <si>
    <t>2020110300018807</t>
  </si>
  <si>
    <t>JT5010405634319</t>
  </si>
  <si>
    <t>石家庄裕华区众美网点</t>
  </si>
  <si>
    <t>李永景</t>
  </si>
  <si>
    <t>2020-11-03 09:37:57</t>
  </si>
  <si>
    <t>李光荣</t>
  </si>
  <si>
    <t>15955913175</t>
  </si>
  <si>
    <t>安徽省六安市霍邱县王截流乡陈郢村1组</t>
  </si>
  <si>
    <t>屠祖维</t>
  </si>
  <si>
    <t>8:43分回电15955913175，我司已安排快递员处理，预留我司电话18175048780</t>
  </si>
  <si>
    <t>李光荣先生</t>
  </si>
  <si>
    <t>2020-11-04 08:44:32</t>
  </si>
  <si>
    <t>2020110300018846</t>
  </si>
  <si>
    <t>JT5009805012909</t>
  </si>
  <si>
    <t>卜云霞</t>
  </si>
  <si>
    <t>王勇军</t>
  </si>
  <si>
    <t>15395168159</t>
  </si>
  <si>
    <t>古城镇刘胡村委会</t>
  </si>
  <si>
    <t>10点35分致电收件电话: 15395168159  告知买的货都收到了以无异常  我司电话95040669228</t>
  </si>
  <si>
    <t>王勇军先生</t>
  </si>
  <si>
    <t>2020-11-03 10:37:14</t>
  </si>
  <si>
    <t>2020110300018872</t>
  </si>
  <si>
    <t>JT5009557415639</t>
  </si>
  <si>
    <t>杭州闸弄口网点</t>
  </si>
  <si>
    <t>陆真真</t>
  </si>
  <si>
    <t>2020-11-03 09:38:12</t>
  </si>
  <si>
    <t>邓兴喜</t>
  </si>
  <si>
    <t>15681529998</t>
  </si>
  <si>
    <t>安徽省合肥市肥东县团结路4号贝特机械厂内新天立食品有限公司</t>
  </si>
  <si>
    <t xml:space="preserve">
此单20号 17点致电收件人收件电话: 15681529998 核实此单货物已收到 已无异常我司电话95040669228</t>
  </si>
  <si>
    <t>邓兴喜先生</t>
  </si>
  <si>
    <t>2020-11-03 10:35:06</t>
  </si>
  <si>
    <t>2020110300019098</t>
  </si>
  <si>
    <t>JT5010641090302</t>
  </si>
  <si>
    <t>温珍梅</t>
  </si>
  <si>
    <t>2020-11-03 09:39:07</t>
  </si>
  <si>
    <t>刘梦雨</t>
  </si>
  <si>
    <t>13955279728</t>
  </si>
  <si>
    <t>梅山路81号安徽医科大学启智楼10号</t>
  </si>
  <si>
    <t xml:space="preserve">此单责任网点在规定时间内未关闭，已通知网点线下跟进，网点电话18256910324，后续产生考核由网点自行承担
</t>
  </si>
  <si>
    <t>刘梦雨先生</t>
  </si>
  <si>
    <t>2020-11-04 09:11:11</t>
  </si>
  <si>
    <t>2020110300019982</t>
  </si>
  <si>
    <t>JT5008063798282</t>
  </si>
  <si>
    <t>北京大兴黄村网点</t>
  </si>
  <si>
    <t>张艳丽</t>
  </si>
  <si>
    <t>2020-11-03 09:42:50</t>
  </si>
  <si>
    <t>王保华</t>
  </si>
  <si>
    <t>13866957005</t>
  </si>
  <si>
    <t>飞彩街道，经济开发区兴隆路22号，元正捡测</t>
  </si>
  <si>
    <t>郭盛文</t>
  </si>
  <si>
    <t>10:49分此单我司前4天已联系客户王先生，13866957005进行理赔，金额19.9客户已收到理赔款无任何问题。如有问题随时联系我司预留电话：15865626303（微信同步）</t>
  </si>
  <si>
    <t>王保华先生</t>
  </si>
  <si>
    <t>2020-11-03 10:52:51</t>
  </si>
  <si>
    <t>2020110300020112</t>
  </si>
  <si>
    <t>JT5009906150634</t>
  </si>
  <si>
    <t>2020-11-03 09:43:26</t>
  </si>
  <si>
    <t>18855724743</t>
  </si>
  <si>
    <t>桃花镇经开区汤口路中段南区合肥财经职业技术学院</t>
  </si>
  <si>
    <t>11时05分回电*先生/女士13856013876，客户确定货已收到，客户对处理结果满意无异议，我司电话13305517252</t>
  </si>
  <si>
    <t>18855724743先生</t>
  </si>
  <si>
    <t>2020-11-03 11:06:09</t>
  </si>
  <si>
    <t>2020110300020242</t>
  </si>
  <si>
    <t>JT5009817980459</t>
  </si>
  <si>
    <t>李运芝</t>
  </si>
  <si>
    <t>2020-11-03 09:43:58</t>
  </si>
  <si>
    <t>邹少游</t>
  </si>
  <si>
    <t>18475509944</t>
  </si>
  <si>
    <t>桥头集路南源居小区</t>
  </si>
  <si>
    <t>邹少游先生</t>
  </si>
  <si>
    <t>2020-11-04 09:18:12</t>
  </si>
  <si>
    <t>2020110300020428</t>
  </si>
  <si>
    <t>JT5010436693554</t>
  </si>
  <si>
    <t>2020-11-03 09:44:41</t>
  </si>
  <si>
    <t>何升余</t>
  </si>
  <si>
    <t>18075000837</t>
  </si>
  <si>
    <t>狮子岗乡界牌石黄家窑村、村部收</t>
  </si>
  <si>
    <t>17:07联系18075000837，客户确定货已收到，客户对处理结果满意无异议，已加贵司微信提供签收底单。已向客户预留我司电话18326228591。</t>
  </si>
  <si>
    <t>何升余先生</t>
  </si>
  <si>
    <t>2020-11-03 17:11:25</t>
  </si>
  <si>
    <t>2020110300022997</t>
  </si>
  <si>
    <t>JT5009779785642</t>
  </si>
  <si>
    <t>朱玲燕</t>
  </si>
  <si>
    <t>汪晓玲</t>
  </si>
  <si>
    <t>13966662502</t>
  </si>
  <si>
    <t>安徽省合肥市肥东县第三人民医院</t>
  </si>
  <si>
    <t>汪晓玲先生</t>
  </si>
  <si>
    <t>2020-11-04 09:37:24</t>
  </si>
  <si>
    <t>2020110300023114</t>
  </si>
  <si>
    <t>JT5010622895515</t>
  </si>
  <si>
    <t>2020-11-03 09:55:55</t>
  </si>
  <si>
    <t>许思梦</t>
  </si>
  <si>
    <t>18616685584</t>
  </si>
  <si>
    <t>华邦世贸城（北门）1栋2单元1605室</t>
  </si>
  <si>
    <t>19时29分，回电客户18616685584，客户表示已收到，客户对处理结果满意无异议，我司电话17718233663</t>
  </si>
  <si>
    <t>许思梦先生</t>
  </si>
  <si>
    <t>2020-11-03 20:21:30</t>
  </si>
  <si>
    <t>2020110300023726</t>
  </si>
  <si>
    <t>总部热线客服A32</t>
  </si>
  <si>
    <t>2020-11-03 09:58:23</t>
  </si>
  <si>
    <t>甲</t>
  </si>
  <si>
    <t xml:space="preserve">9:38联系客户贾先生
号码17703893984告知此件目前状态已通知网点线下跟进，有问题可随时联系我司95040669251
</t>
  </si>
  <si>
    <t xml:space="preserve"> 贾先生</t>
  </si>
  <si>
    <t>2020-11-04 09:40:32</t>
  </si>
  <si>
    <t>2020110300024116</t>
  </si>
  <si>
    <t>JT5010617514163</t>
  </si>
  <si>
    <t>2020-11-03 09:59:55</t>
  </si>
  <si>
    <t>七月</t>
  </si>
  <si>
    <t>17730150928</t>
  </si>
  <si>
    <t>绩溪路安徽医科大学第一附属医院外科二楼住院部</t>
  </si>
  <si>
    <t>10：54分回电七月17730150928 此件已带回站点 原单退回操作今日发走  请贵司看后续路由信息  此单关闭 我司电话18256910324</t>
  </si>
  <si>
    <t>七月先生</t>
  </si>
  <si>
    <t>2020110300024364</t>
  </si>
  <si>
    <t>JT5004110771935</t>
  </si>
  <si>
    <t>庄娜娜</t>
  </si>
  <si>
    <t>2020-11-03 10:00:56</t>
  </si>
  <si>
    <t>舟基金色家园5栋2606</t>
  </si>
  <si>
    <t>9:11分我司电联收件人: 吴秀华18225873880，核实到客户确认收货，并对我司处理结果满意无异议，如有问题我司电话18256324381</t>
  </si>
  <si>
    <t>2020-11-04 09:12:48</t>
  </si>
  <si>
    <t>2020110300024499</t>
  </si>
  <si>
    <t>JT5010551827190</t>
  </si>
  <si>
    <t>2020-11-03 10:01:26</t>
  </si>
  <si>
    <t>汪玉蓉</t>
  </si>
  <si>
    <t>18605665096</t>
  </si>
  <si>
    <t>蓉城镇九子大道与陵阳路红绿灯交叉口处宏顺酒店后面鑫源化工科技有限公司对面</t>
  </si>
  <si>
    <t>汪玉蓉先生</t>
  </si>
  <si>
    <t>2020-11-04 09:42:24</t>
  </si>
  <si>
    <t>2020110300025377</t>
  </si>
  <si>
    <t>JT5010480441771</t>
  </si>
  <si>
    <t>2020-11-03 10:04:42</t>
  </si>
  <si>
    <t>18168025354</t>
  </si>
  <si>
    <t>安徽省合肥市肥西县肥西县大学城金寨路与汤口路交口华商广场C2#903B</t>
  </si>
  <si>
    <t>11时38分回电*先生/女士18168025354电话未接通，我司换时间联系客户，继续跟进中，网点电话13305517252</t>
  </si>
  <si>
    <t>18168025354先生</t>
  </si>
  <si>
    <t>2020-11-03 11:38:21</t>
  </si>
  <si>
    <t>2020110300025434</t>
  </si>
  <si>
    <t>JT5009375041071</t>
  </si>
  <si>
    <t>徐敏</t>
  </si>
  <si>
    <t>2020-11-03 10:04:56</t>
  </si>
  <si>
    <t>17754226789</t>
  </si>
  <si>
    <t>宿松路与坝下路交叉口合肥建工集团生活区(公园万象项目一标段</t>
  </si>
  <si>
    <t xml:space="preserve">此单责任网点在规定时间内未关闭，已通知网点线下跟进，网点电话15255405635，后续产生考核由网点自行承担
</t>
  </si>
  <si>
    <t>汪先生</t>
  </si>
  <si>
    <t>2020-11-04 09:43:44</t>
  </si>
  <si>
    <t>2020110300025572</t>
  </si>
  <si>
    <t>JT5009767374460</t>
  </si>
  <si>
    <t>范秀秀</t>
  </si>
  <si>
    <t>2020-11-03 10:05:30</t>
  </si>
  <si>
    <t>先生</t>
  </si>
  <si>
    <t>13075572498</t>
  </si>
  <si>
    <t>店埠镇浮槎山路镇北恢复楼16幢1301</t>
  </si>
  <si>
    <t>先生先生</t>
  </si>
  <si>
    <t>2020-11-04 09:44:52</t>
  </si>
  <si>
    <t>2020110300025645</t>
  </si>
  <si>
    <t>JT5009799811311</t>
  </si>
  <si>
    <t>程俊杰</t>
  </si>
  <si>
    <t>2020-11-03 10:05:48</t>
  </si>
  <si>
    <t>土豆</t>
  </si>
  <si>
    <t>17318574928</t>
  </si>
  <si>
    <t>安徽医科大学西门近邻宝2号柜</t>
  </si>
  <si>
    <t xml:space="preserve">此单责任网点在规定时间内未关闭，已通知网点线下跟进，网点电话18256910324，后续产生考核由网点自行承担
</t>
  </si>
  <si>
    <t>土豆先生</t>
  </si>
  <si>
    <t>2020-11-04 09:46:01</t>
  </si>
  <si>
    <t>2020110300025686</t>
  </si>
  <si>
    <t>JT5010045212173</t>
  </si>
  <si>
    <t>施丽月</t>
  </si>
  <si>
    <t>2020-11-03 10:06:00</t>
  </si>
  <si>
    <t>薛忠贞</t>
  </si>
  <si>
    <t>18356019357</t>
  </si>
  <si>
    <t>古城镇张斗村西张组</t>
  </si>
  <si>
    <t>11点21分致电收件电话: 18356019357   客户已收到了 我部系统会及时签收 我司电话95040669228</t>
  </si>
  <si>
    <t>薛忠贞先生</t>
  </si>
  <si>
    <t>2020-11-03 11:21:39</t>
  </si>
  <si>
    <t>2020110300025725</t>
  </si>
  <si>
    <t>JT5009905267092</t>
  </si>
  <si>
    <t>迟宝军</t>
  </si>
  <si>
    <t>2020-11-03 10:06:09</t>
  </si>
  <si>
    <t>王峰</t>
  </si>
  <si>
    <t>18669313576</t>
  </si>
  <si>
    <t>蓉溪北路九华电影院旁边亲水园粮油超市亲水园粮油超市</t>
  </si>
  <si>
    <t>王峰先生</t>
  </si>
  <si>
    <t>2020-11-04 09:47:10</t>
  </si>
  <si>
    <t>2020110300026226</t>
  </si>
  <si>
    <t>JT5009404954893</t>
  </si>
  <si>
    <t>2020-11-03 10:08:04</t>
  </si>
  <si>
    <t>李胜</t>
  </si>
  <si>
    <t>13965028818</t>
  </si>
  <si>
    <t>店埠镇，龙泉西路，聚龙酒店西隔壁，宝田修理厂。</t>
  </si>
  <si>
    <t>李胜先生</t>
  </si>
  <si>
    <t>2020-11-04 09:48:03</t>
  </si>
  <si>
    <t>2020110300027097</t>
  </si>
  <si>
    <t>JT0000773728877</t>
  </si>
  <si>
    <t>2020-11-03 10:11:33</t>
  </si>
  <si>
    <t>吴慧</t>
  </si>
  <si>
    <t>15056096700</t>
  </si>
  <si>
    <t>瑶海区工业园东园家园一期</t>
  </si>
  <si>
    <t>此件已经告知客户在丰巢快递柜客户已经取走，请知悉，</t>
  </si>
  <si>
    <t>吴慧先生</t>
  </si>
  <si>
    <t>2020-11-03 22:36:50</t>
  </si>
  <si>
    <t>2020110300027606</t>
  </si>
  <si>
    <t>JT5010054175312</t>
  </si>
  <si>
    <t>太原尖草坪卧虎山网点</t>
  </si>
  <si>
    <t>刘军旭</t>
  </si>
  <si>
    <t>2020-11-03 10:13:27</t>
  </si>
  <si>
    <t xml:space="preserve">LI </t>
  </si>
  <si>
    <t>95040667909</t>
  </si>
  <si>
    <t>涧河街道太钢科技公寓</t>
  </si>
  <si>
    <t>汪梦晴</t>
  </si>
  <si>
    <t>17:24分回电LI 先生95040667909，告知客户此件我司已审核，请贵司尽快退回此件，我司电话：95040666940</t>
  </si>
  <si>
    <t>LI 先生</t>
  </si>
  <si>
    <t>2020-11-03 17:25:19</t>
  </si>
  <si>
    <t>2020110300028343</t>
  </si>
  <si>
    <t>JT5009984263206</t>
  </si>
  <si>
    <t>2020-11-03 10:16:34</t>
  </si>
  <si>
    <t>周晓婷</t>
  </si>
  <si>
    <t>13095513532</t>
  </si>
  <si>
    <t>芙蓉社区九龙路111号安徽大学磬苑校区近邻宝C区代收</t>
  </si>
  <si>
    <t>11时22分回电*先生/女士13095513532电话未接通，我司换时间联系客户，继续跟进中，网点电话13305517252</t>
  </si>
  <si>
    <t>周晓婷先生</t>
  </si>
  <si>
    <t>2020-11-03 11:22:55</t>
  </si>
  <si>
    <t>2020110300029279</t>
  </si>
  <si>
    <t>JT5004162839476</t>
  </si>
  <si>
    <t>2020-11-03 10:20:27</t>
  </si>
  <si>
    <t>蓉城镇天柱路113号</t>
  </si>
  <si>
    <t>2020-11-04 09:56:56</t>
  </si>
  <si>
    <t>2020110300030821</t>
  </si>
  <si>
    <t>JT5010521632963</t>
  </si>
  <si>
    <t>2020-11-03 10:26:38</t>
  </si>
  <si>
    <t>19855643121</t>
  </si>
  <si>
    <t>繁花大道伯爵公馆1栋</t>
  </si>
  <si>
    <t>11时11分回电*先生/女士19855643121，告知客户异常已登记处理，预计解决时间23小时，客户接受跟进中，我司网点电话13305517252</t>
  </si>
  <si>
    <t>朱先生</t>
  </si>
  <si>
    <t>2020-11-03 11:12:49</t>
  </si>
  <si>
    <t>2020110300032112</t>
  </si>
  <si>
    <t>JT5010480915793</t>
  </si>
  <si>
    <t>吴晓芳</t>
  </si>
  <si>
    <t>2020-11-03 10:32:02</t>
  </si>
  <si>
    <t>高守兰</t>
  </si>
  <si>
    <t>19856415476</t>
  </si>
  <si>
    <t>新安镇关塘村菜鸟驿站</t>
  </si>
  <si>
    <t>此件我司已于十一点四十六分联系客户号码19856415476，核实此件错分代理点，今日派送至正确代理点，我司电话17356411448</t>
  </si>
  <si>
    <t>高守兰先生</t>
  </si>
  <si>
    <t>2020-11-03 11:48:03</t>
  </si>
  <si>
    <t>2020110300032493</t>
  </si>
  <si>
    <t>JT5009848183441</t>
  </si>
  <si>
    <t>张伟</t>
  </si>
  <si>
    <t>2020-11-03 10:33:38</t>
  </si>
  <si>
    <t xml:space="preserve"> 朱学伍</t>
  </si>
  <si>
    <t>15212489774</t>
  </si>
  <si>
    <t>三里庵街道梅山路，豫皖商店</t>
  </si>
  <si>
    <t xml:space="preserve"> 朱学伍先生</t>
  </si>
  <si>
    <t>2020-11-04 10:06:26</t>
  </si>
  <si>
    <t>2020110300033077</t>
  </si>
  <si>
    <t>JT5009467666752</t>
  </si>
  <si>
    <t>裴玲灵</t>
  </si>
  <si>
    <t>原谅我时好时坏却</t>
  </si>
  <si>
    <t>15212696918</t>
  </si>
  <si>
    <t>南城御景4单元703</t>
  </si>
  <si>
    <t>张宁</t>
  </si>
  <si>
    <t>21:31分原谅我时好时坏却先生15212696918，我司已告知客户此件放在门卫处，客户告知我司以为此件收件人名字是本人名字，没有注意看，客户表示明天再去门卫处查看，我司告知客户又问题在联系我司，客户接受满意，我司预留号码：15556625173</t>
  </si>
  <si>
    <t>原谅我时好时坏却先生</t>
  </si>
  <si>
    <t>2020-11-03 21:32:21</t>
  </si>
  <si>
    <t>2020110300033648</t>
  </si>
  <si>
    <t>JT5009191865364</t>
  </si>
  <si>
    <t>2020-11-03 10:38:28</t>
  </si>
  <si>
    <t>王启东</t>
  </si>
  <si>
    <t>13625596496</t>
  </si>
  <si>
    <t>姚李镇莲花中路兔宝宝店</t>
  </si>
  <si>
    <t xml:space="preserve">此单责任网点在规定时间内未关闭，已通知网点线下跟进，网点电话13865703048,，后续产生考核由网点自行承担
</t>
  </si>
  <si>
    <t>王启东先生</t>
  </si>
  <si>
    <t>2020-11-04 10:12:20</t>
  </si>
  <si>
    <t>2020110300034181</t>
  </si>
  <si>
    <t>JT5006827384708</t>
  </si>
  <si>
    <t>2020-11-03 10:40:46</t>
  </si>
  <si>
    <t xml:space="preserve"> 江宏敏</t>
  </si>
  <si>
    <t>18098760771</t>
  </si>
  <si>
    <t>新安镇迎水村党服务中心</t>
  </si>
  <si>
    <t>此件我司已于十一点四十六分联系客户号码18098760771，已核实，已通知客户取件客户满意无异议，我司电话17356411448</t>
  </si>
  <si>
    <t xml:space="preserve"> 江宏敏先生</t>
  </si>
  <si>
    <t>2020-11-03 11:47:13</t>
  </si>
  <si>
    <t>2020110300034518</t>
  </si>
  <si>
    <t>JT0000747469478</t>
  </si>
  <si>
    <t>本溪溪湖彩北网点</t>
  </si>
  <si>
    <t>卢静</t>
  </si>
  <si>
    <t>2020-11-03 10:42:07</t>
  </si>
  <si>
    <t>严冬梅</t>
  </si>
  <si>
    <t>18155152972</t>
  </si>
  <si>
    <t>北城新区金兰路京城国际城10栋3202</t>
  </si>
  <si>
    <t>我司12:36回电客户18155152972，已通知快递员联系客户取件，我司完结处理，我司网点电话：13385698464</t>
  </si>
  <si>
    <t>严冬梅先生</t>
  </si>
  <si>
    <t>2020-11-03 12:36:33</t>
  </si>
  <si>
    <t>2020110300036808</t>
  </si>
  <si>
    <t>JT5008935529541</t>
  </si>
  <si>
    <t>江门恩平网点</t>
  </si>
  <si>
    <t>吴艳梅</t>
  </si>
  <si>
    <t>2020-11-03 10:51:42</t>
  </si>
  <si>
    <t>志祥</t>
  </si>
  <si>
    <t>18255930561</t>
  </si>
  <si>
    <t>安徽省合肥市瑶海区临泉路6号方仕工贸园中兴建设员工食堂</t>
  </si>
  <si>
    <t>志祥先生</t>
  </si>
  <si>
    <t>2020-11-04 10:25:21</t>
  </si>
  <si>
    <t>2020110300037101</t>
  </si>
  <si>
    <t>JT5010000564758</t>
  </si>
  <si>
    <t>保定涞水网点</t>
  </si>
  <si>
    <t>张小健</t>
  </si>
  <si>
    <t>2020-11-03 10:53:05</t>
  </si>
  <si>
    <t>18205667128</t>
  </si>
  <si>
    <t>开发区碧桃小区二栋二单元305室</t>
  </si>
  <si>
    <t>18205667128先生</t>
  </si>
  <si>
    <t>2020-11-04 10:27:14</t>
  </si>
  <si>
    <t>2020110300037295</t>
  </si>
  <si>
    <t>JT5009928760454</t>
  </si>
  <si>
    <t>许诺欣</t>
  </si>
  <si>
    <t>2020-11-03 10:53:53</t>
  </si>
  <si>
    <t>11时42分回电*先生/女士15212689125
，告知客户异常已登记处理，预计解决时间23小时，客户接受跟进中，我司网点电话13305517252</t>
  </si>
  <si>
    <t>2020-11-03 12:11:35</t>
  </si>
  <si>
    <t>2020110300038413</t>
  </si>
  <si>
    <t>JT5008835739124</t>
  </si>
  <si>
    <t>2020-11-03 10:58:55</t>
  </si>
  <si>
    <t>啵啵</t>
  </si>
  <si>
    <t>18297868640</t>
  </si>
  <si>
    <t>金寨路祁门路12号四方新村</t>
  </si>
  <si>
    <t>JT0000772493344</t>
  </si>
  <si>
    <t>啵啵先生</t>
  </si>
  <si>
    <t>2020-11-03 12:04:48</t>
  </si>
  <si>
    <t>2020110300038787</t>
  </si>
  <si>
    <t>JT5010016659045</t>
  </si>
  <si>
    <t>绍兴诸暨祥云路网点</t>
  </si>
  <si>
    <t>韩佳妮</t>
  </si>
  <si>
    <t>2020-11-03 11:00:31</t>
  </si>
  <si>
    <t>海荣</t>
  </si>
  <si>
    <t>057580705878</t>
  </si>
  <si>
    <t>水安小区银六福超市，自取</t>
  </si>
  <si>
    <t>海荣先生</t>
  </si>
  <si>
    <t>2020-11-03 11:52:51</t>
  </si>
  <si>
    <t>2020110300039084</t>
  </si>
  <si>
    <t>JT5008391210397</t>
  </si>
  <si>
    <t>王雅会</t>
  </si>
  <si>
    <t>2020-11-03 11:02:01</t>
  </si>
  <si>
    <t>白伊凡</t>
  </si>
  <si>
    <t>18726485896</t>
  </si>
  <si>
    <t>禹州中央广场A区</t>
  </si>
  <si>
    <t>白伊凡先生</t>
  </si>
  <si>
    <t>2020-11-04 10:42:35</t>
  </si>
  <si>
    <t>2020110300039127</t>
  </si>
  <si>
    <t>JT5009620885567</t>
  </si>
  <si>
    <t>张诗杨</t>
  </si>
  <si>
    <t>2020-11-03 11:02:14</t>
  </si>
  <si>
    <t>胡敏露</t>
  </si>
  <si>
    <t>15755211087</t>
  </si>
  <si>
    <t>合肥信息职业技术学院校内服务中心菜鸟驿站</t>
  </si>
  <si>
    <t>胡敏露先生</t>
  </si>
  <si>
    <t>2020-11-03 11:54:54</t>
  </si>
  <si>
    <t>2020110300039129</t>
  </si>
  <si>
    <t>JT5009219060779</t>
  </si>
  <si>
    <t>2020-11-03 11:02:15</t>
  </si>
  <si>
    <t>15055115699</t>
  </si>
  <si>
    <t>翡翠商城，翡翠宫</t>
  </si>
  <si>
    <t>15055115699先生</t>
  </si>
  <si>
    <t>2020-11-03 11:55:22</t>
  </si>
  <si>
    <t>2020110300040013</t>
  </si>
  <si>
    <t>JT5010643670524</t>
  </si>
  <si>
    <t>杭州三墩网点</t>
  </si>
  <si>
    <t>李琦</t>
  </si>
  <si>
    <t>2020-11-03 11:06:19</t>
  </si>
  <si>
    <t>马海霞</t>
  </si>
  <si>
    <t>18336510826</t>
  </si>
  <si>
    <t>安微省合肥市长丰县双墩镇北城世纪城三期禄微苑9栋202室</t>
  </si>
  <si>
    <t>我司12:20回电客户18336510826，客户电话停机了，请商家留言，让客户到内街菜鸟驿站凭物流单号去取就可以了，我司完结处理，我司网点电话：13385698464</t>
  </si>
  <si>
    <t>马海霞先生</t>
  </si>
  <si>
    <t>2020-11-03 12:33:41</t>
  </si>
  <si>
    <t>2020110300040664</t>
  </si>
  <si>
    <t>JT5009656708618</t>
  </si>
  <si>
    <t>杭州於潜网点</t>
  </si>
  <si>
    <t>贾倩</t>
  </si>
  <si>
    <t>2020-11-03 11:09:31</t>
  </si>
  <si>
    <t>双凤开发区北城世纪城一期冠徽苑8#3204</t>
  </si>
  <si>
    <t>我司12:35回电客户17756004861，已通知快递员联系客户取快递，我司完结处理，我司网点电话：13385698464</t>
  </si>
  <si>
    <t>057161096873先生</t>
  </si>
  <si>
    <t>2020-11-03 12:35:54</t>
  </si>
  <si>
    <t>2020110300040825</t>
  </si>
  <si>
    <t>JT5009973004578</t>
  </si>
  <si>
    <t>张蒙蒙</t>
  </si>
  <si>
    <t>2020-11-03 11:10:19</t>
  </si>
  <si>
    <t>王霞</t>
  </si>
  <si>
    <t>13816856586</t>
  </si>
  <si>
    <t>朱巷镇庞古堆社区</t>
  </si>
  <si>
    <t>12时32分回电女士13816856586，包裹已派送至朱巷中通快递店。已提醒客户不要忘记取件，有问题可随时联系我司，客户对处理结果满意无异议，我司电话17354093637</t>
  </si>
  <si>
    <t>王霞女士</t>
  </si>
  <si>
    <t>2020-11-03 13:23:38</t>
  </si>
  <si>
    <t>2020110300040996</t>
  </si>
  <si>
    <t>JT5009389927245</t>
  </si>
  <si>
    <t>天津武清徐官屯网点</t>
  </si>
  <si>
    <t>陈小维</t>
  </si>
  <si>
    <t>2020-11-03 11:11:06</t>
  </si>
  <si>
    <t xml:space="preserve"> 派大星</t>
  </si>
  <si>
    <t>19863854575</t>
  </si>
  <si>
    <t>龙泉路与合蚌路交叉口河苑新村3单元505</t>
  </si>
  <si>
    <t xml:space="preserve"> 派大星先生</t>
  </si>
  <si>
    <t>2020-11-04 10:50:03</t>
  </si>
  <si>
    <t>2020110300041165</t>
  </si>
  <si>
    <t>JT5009715919346</t>
  </si>
  <si>
    <t>2020-11-03 11:11:48</t>
  </si>
  <si>
    <t xml:space="preserve"> 蔡小葵</t>
  </si>
  <si>
    <t>15055640376</t>
  </si>
  <si>
    <t>店前镇店前高中门卫室</t>
  </si>
  <si>
    <t>陈芳</t>
  </si>
  <si>
    <t>19:36分致电蔡小葵先生15055640376，客户说此件不是因二次包装造成的丢失，而是商家漏发的，图片也不是很清晰，客户要求商家补发，与我司无责 ，对我司处理结果无异议，我司电话15155681768微信同号</t>
  </si>
  <si>
    <t xml:space="preserve"> 蔡小葵先生</t>
  </si>
  <si>
    <t>2020-11-03 19:40:51</t>
  </si>
  <si>
    <t>2020110300041597</t>
  </si>
  <si>
    <t>JT5010526276175</t>
  </si>
  <si>
    <t>陈乐</t>
  </si>
  <si>
    <t>2020-11-03 11:13:51</t>
  </si>
  <si>
    <t>18855938389</t>
  </si>
  <si>
    <t>碧阳镇丰梧村</t>
  </si>
  <si>
    <t xml:space="preserve">此单责任网点在规定时间内未关闭，已通知网点线下跟进，网点电话13305597334，后续产生考核由网点自行承担
</t>
  </si>
  <si>
    <t>18855938389先生</t>
  </si>
  <si>
    <t>2020-11-04 10:53:04</t>
  </si>
  <si>
    <t>2020110300042609</t>
  </si>
  <si>
    <t>JT5009966752410</t>
  </si>
  <si>
    <t>干牵牵</t>
  </si>
  <si>
    <t>2020-11-03 11:18:47</t>
  </si>
  <si>
    <t>陈晴</t>
  </si>
  <si>
    <t>14755450588</t>
  </si>
  <si>
    <t>莲花社区翡翠路与丹霞路交口蓝色湖畔小区丰巢柜</t>
  </si>
  <si>
    <t>陈晴先生</t>
  </si>
  <si>
    <t>2020-11-03 12:17:37</t>
  </si>
  <si>
    <t>2020110300043088</t>
  </si>
  <si>
    <t>JT5010052794151</t>
  </si>
  <si>
    <t>沈阳长青南街网点</t>
  </si>
  <si>
    <t>李紫霏</t>
  </si>
  <si>
    <t>2020-11-03 11:21:06</t>
  </si>
  <si>
    <t>陈帅</t>
  </si>
  <si>
    <t>13324048966</t>
  </si>
  <si>
    <t>韦寨镇，仁和大队蒋庄村</t>
  </si>
  <si>
    <t>张鹏瑞</t>
  </si>
  <si>
    <t xml:space="preserve">18时28分回电客户客户白七15536687105告知快件破损并向客户致歉安抚客户情绪，建议客户联系商家协商退款或补发，客户对处理结果满意无异议，已向客户预留我司电话95040666890
</t>
  </si>
  <si>
    <t>白七</t>
  </si>
  <si>
    <t>15536687105</t>
  </si>
  <si>
    <t>2020-11-03 18:30:29</t>
  </si>
  <si>
    <t>2020110300043218</t>
  </si>
  <si>
    <t>JT5010516253546</t>
  </si>
  <si>
    <t>总部在线客服B261</t>
  </si>
  <si>
    <t>2020-11-03 11:21:42</t>
  </si>
  <si>
    <t>程姣</t>
  </si>
  <si>
    <t>17398361481</t>
  </si>
  <si>
    <t>安徽省芜湖市弋江区瀂港街道文昌西路24号安徽商贸职业技术学院</t>
  </si>
  <si>
    <t>汪能</t>
  </si>
  <si>
    <t>9.50致电程姣 17398361481     ，已和客户协商好，今晚之前帮客户找到此件，如未找到我司立马赔付，客户对我们的建议表示接受，满意无异议，我司会继续跟进至客户收到，我司电话19965314237</t>
  </si>
  <si>
    <t>程姣先生</t>
  </si>
  <si>
    <t>2020-11-04 09:51:20</t>
  </si>
  <si>
    <t>2020110300043778</t>
  </si>
  <si>
    <t>JT5009997094250</t>
  </si>
  <si>
    <t>许昌魏都网点</t>
  </si>
  <si>
    <t>户婷婷</t>
  </si>
  <si>
    <t>2020-11-03 11:24:40</t>
  </si>
  <si>
    <t>康康</t>
  </si>
  <si>
    <t>18862270531</t>
  </si>
  <si>
    <t>肥西县桃花镇芙蓉路西城秀里北门菜鸟驿站</t>
  </si>
  <si>
    <t>康康先生</t>
  </si>
  <si>
    <t>2020-11-03 12:15:40</t>
  </si>
  <si>
    <t>2020110300043884</t>
  </si>
  <si>
    <t>JT5010012767649</t>
  </si>
  <si>
    <t>2020-11-03 11:25:10</t>
  </si>
  <si>
    <t>何云</t>
  </si>
  <si>
    <t>15021457857</t>
  </si>
  <si>
    <t>岔路镇天堂村桥头组</t>
  </si>
  <si>
    <t>汪传瑞</t>
  </si>
  <si>
    <t>8:22分回电何女士15021457857，客户确定货已收到，客户对处理结果满意无异议，已向客户预留我司电话19156432333</t>
  </si>
  <si>
    <t>何云先生</t>
  </si>
  <si>
    <t>2020-11-04 08:13:15</t>
  </si>
  <si>
    <t>2020110300044789</t>
  </si>
  <si>
    <t>JT5009879673512</t>
  </si>
  <si>
    <t>杭州之江网点</t>
  </si>
  <si>
    <t>汪笑</t>
  </si>
  <si>
    <t>2020-11-03 11:29:47</t>
  </si>
  <si>
    <t>安徽省合肥市肥东县镇北恢复楼8幢1402室</t>
  </si>
  <si>
    <t>2020-11-04 11:13:28</t>
  </si>
  <si>
    <t>2020110300044829</t>
  </si>
  <si>
    <t>JT5009560792896</t>
  </si>
  <si>
    <t>周维停</t>
  </si>
  <si>
    <t>2020-11-03 11:29:57</t>
  </si>
  <si>
    <t>小付</t>
  </si>
  <si>
    <t>13739286780</t>
  </si>
  <si>
    <t>店埠镇合肥理工学校</t>
  </si>
  <si>
    <t>小付先生</t>
  </si>
  <si>
    <t>2020-11-04 11:14:23</t>
  </si>
  <si>
    <t>2020110300045743</t>
  </si>
  <si>
    <t>2020-11-03 11:34:51</t>
  </si>
  <si>
    <t>2020-11-04 11:15:42</t>
  </si>
  <si>
    <t>2020110300046592</t>
  </si>
  <si>
    <t>JT0000783630372</t>
  </si>
  <si>
    <t>2020-11-03 11:39:37</t>
  </si>
  <si>
    <t>冀珺</t>
  </si>
  <si>
    <t>峡山街道金龙商场E座14号</t>
  </si>
  <si>
    <t>刘传胜</t>
  </si>
  <si>
    <t>于12：27分回电冀先生我司货物已发出，有问题可随时联系我司，我司网点电话13733070799</t>
  </si>
  <si>
    <t>冀珺先生</t>
  </si>
  <si>
    <t>2020-11-03 12:42:22</t>
  </si>
  <si>
    <t>2020110300046879</t>
  </si>
  <si>
    <t>JT5009935143646</t>
  </si>
  <si>
    <t>2020-11-03 11:41:14</t>
  </si>
  <si>
    <t>胡丽</t>
  </si>
  <si>
    <t>18130195552</t>
  </si>
  <si>
    <t>城关镇一中南门万运超市</t>
  </si>
  <si>
    <t>此件我司已通知业务员取回 我司换单退回 新单号在告知 我办电话18655421159</t>
  </si>
  <si>
    <t>胡丽先生</t>
  </si>
  <si>
    <t>2020-11-04 11:02:50</t>
  </si>
  <si>
    <t>2020110300047298</t>
  </si>
  <si>
    <t>JT5009327988591</t>
  </si>
  <si>
    <t>2020-11-03 11:43:21</t>
  </si>
  <si>
    <t xml:space="preserve"> 施发志</t>
  </si>
  <si>
    <t>15829580884</t>
  </si>
  <si>
    <t>双墩供水服务所</t>
  </si>
  <si>
    <t xml:space="preserve">此单责任网点在规定时间内未关闭，已通知网点线下跟进，网点电话1754093637，后续产生考核由网点自行承担
</t>
  </si>
  <si>
    <t xml:space="preserve"> 施发志先生</t>
  </si>
  <si>
    <t>2020-11-04 11:20:36</t>
  </si>
  <si>
    <t>2020110300048242</t>
  </si>
  <si>
    <t>JT5010056332644</t>
  </si>
  <si>
    <t>上海白鹤网点</t>
  </si>
  <si>
    <t>王高岭</t>
  </si>
  <si>
    <t>2020-11-03 11:48:36</t>
  </si>
  <si>
    <t>13956071342</t>
  </si>
  <si>
    <t>安徽省合肥市肥东县店埠镇包公大道中心小学对面星星小店</t>
  </si>
  <si>
    <t>13956071342先生</t>
  </si>
  <si>
    <t>2020-11-04 11:23:28</t>
  </si>
  <si>
    <t>2020110300048336</t>
  </si>
  <si>
    <t>JT5009084072844</t>
  </si>
  <si>
    <t>2020-11-03 11:49:03</t>
  </si>
  <si>
    <t>杜媛媛</t>
  </si>
  <si>
    <t>18156959081</t>
  </si>
  <si>
    <t>浙商城东升美术精品校区</t>
  </si>
  <si>
    <t>张彤彤</t>
  </si>
  <si>
    <t>此件我司13.38分回电给杜媛媛客户   客户已经收到快递  客户对我司处理结果满意无异议  我司电话18005603871</t>
  </si>
  <si>
    <t>杜媛媛先生</t>
  </si>
  <si>
    <t>2020-11-03 13:39:45</t>
  </si>
  <si>
    <t>2020110300049379</t>
  </si>
  <si>
    <t>JT5008996638792</t>
  </si>
  <si>
    <t>泉州丰泽城东网点</t>
  </si>
  <si>
    <t>徐楚楚</t>
  </si>
  <si>
    <t>店埠镇桂王路丽水云天</t>
  </si>
  <si>
    <t>2020-11-04 11:32:28</t>
  </si>
  <si>
    <t>2020110300049931</t>
  </si>
  <si>
    <t>JT0000733031711</t>
  </si>
  <si>
    <t>2020-11-03 11:57:33</t>
  </si>
  <si>
    <t>朱永奇</t>
  </si>
  <si>
    <t>15555198307</t>
  </si>
  <si>
    <t>望湖街道合肥市包河区嘉和苑小区23幢104</t>
  </si>
  <si>
    <t>13时23分，回电客户15555198307，客户表示人在外地，还没回来，我司电话17718233663</t>
  </si>
  <si>
    <t>朱永奇先生</t>
  </si>
  <si>
    <t>2020-11-03 13:25:53</t>
  </si>
  <si>
    <t>2020110300050741</t>
  </si>
  <si>
    <t>钟燕冰</t>
  </si>
  <si>
    <t>2020-11-03 12:02:11</t>
  </si>
  <si>
    <t>2020-11-04 11:39:51</t>
  </si>
  <si>
    <t>2020110300051754</t>
  </si>
  <si>
    <t>JT0000747906325</t>
  </si>
  <si>
    <t>费用问题</t>
  </si>
  <si>
    <t>加收费用</t>
  </si>
  <si>
    <t>陈利民</t>
  </si>
  <si>
    <t>2020-11-03 12:10:44</t>
  </si>
  <si>
    <t>汪闰华</t>
  </si>
  <si>
    <t>15055642331</t>
  </si>
  <si>
    <t>新安镇 祁门县新安镇新安街39号</t>
  </si>
  <si>
    <t>卢亮亮</t>
  </si>
  <si>
    <t>此件我司于8时20分致电15055642331收件人，核实乡镇代收点已退款成功给收件人，客户表示无异议，此工单关闭。</t>
  </si>
  <si>
    <t>汪闰华先生</t>
  </si>
  <si>
    <t>2020-11-04 08:23:11</t>
  </si>
  <si>
    <t>2020110300052562</t>
  </si>
  <si>
    <t>JT5010498095343</t>
  </si>
  <si>
    <t>2020-11-03 12:18:10</t>
  </si>
  <si>
    <t>水犹寒</t>
  </si>
  <si>
    <t>18755760737</t>
  </si>
  <si>
    <t>撮镇镇合马路18号安徽水利水电职业技术学院</t>
  </si>
  <si>
    <t>此件我司17.35分回电给水犹寒客户   客户已经收到此件 已经确定收货了  不退款了  贵司可以核实一下商家  谢谢  客户对我司处理结果满意无异议  我司电话18005603871</t>
  </si>
  <si>
    <t>水犹寒先生</t>
  </si>
  <si>
    <t>2020-11-03 17:59:09</t>
  </si>
  <si>
    <t>2020110300052836</t>
  </si>
  <si>
    <t>JT5009864136284</t>
  </si>
  <si>
    <t>广州海珠南洲网点</t>
  </si>
  <si>
    <t>何小凤</t>
  </si>
  <si>
    <t>2020-11-03 12:20:31</t>
  </si>
  <si>
    <t>凉城不吹风</t>
  </si>
  <si>
    <t>15125822797</t>
  </si>
  <si>
    <t>长江西路11号附近金枫苑(青阳路)</t>
  </si>
  <si>
    <t>此件遗失 我司已加发件网点微信做线下理赔  此单关闭</t>
  </si>
  <si>
    <t>凉城不吹风先生</t>
  </si>
  <si>
    <t>2020-11-04 11:04:09</t>
  </si>
  <si>
    <t>2020110300054730</t>
  </si>
  <si>
    <t>JT5008821570957</t>
  </si>
  <si>
    <t>2020-11-03 12:36:59</t>
  </si>
  <si>
    <t>13314446028</t>
  </si>
  <si>
    <t>安徽省马鞍山市含山县西门大转盘快递超市</t>
  </si>
  <si>
    <t>11.12分回电*先生/女士13314446028，客户一直不接电话，已给客户发送短信，告知客户包裹已派送至西门大转盘快递超市处，已提醒客户不要忘记取件，有问题可随时联系我司，客户对处理结果满意无异议，我司电话18502432919</t>
  </si>
  <si>
    <t>13314446028先生</t>
  </si>
  <si>
    <t>2020-11-04 11:13:16</t>
  </si>
  <si>
    <t>2020110300055464</t>
  </si>
  <si>
    <t>JT5010496813790</t>
  </si>
  <si>
    <t>总部在线客服B184</t>
  </si>
  <si>
    <t>2020-11-03 12:43:19</t>
  </si>
  <si>
    <t>宋莉莉</t>
  </si>
  <si>
    <t>17856738533</t>
  </si>
  <si>
    <t>安徽省合肥市长丰县双墩镇安徽国际商务学院菜鸟驿站</t>
  </si>
  <si>
    <t>我司13:37回电客户17856738533，我司已与客户说好此件会给客户送到学校驿站去，让客户晚点到驿站取，无异议，我司完结处理，我司网点电话：13385698464</t>
  </si>
  <si>
    <t>宋莉莉先生</t>
  </si>
  <si>
    <t>2020-11-03 13:39:48</t>
  </si>
  <si>
    <t>2020110300056799</t>
  </si>
  <si>
    <t>JT5010469111198</t>
  </si>
  <si>
    <t>2020-11-03 12:54:18</t>
  </si>
  <si>
    <t>杨舒淇</t>
  </si>
  <si>
    <t>15212437045</t>
  </si>
  <si>
    <t>水湖镇杨公路丽水河畔8栋2004</t>
  </si>
  <si>
    <t>20时51分回电15212437045，退回，我司换单退回，单号：JT0000793661730客户对处理结果满意无异议，我司电话17354093637</t>
  </si>
  <si>
    <t>杨舒淇女士</t>
  </si>
  <si>
    <t>2020-11-03 20:52:32</t>
  </si>
  <si>
    <t>2020110300058270</t>
  </si>
  <si>
    <t>JT5009965092479</t>
  </si>
  <si>
    <t>李莎</t>
  </si>
  <si>
    <t>2020-11-03 13:05:36</t>
  </si>
  <si>
    <t>陈云霞</t>
  </si>
  <si>
    <t>13855953261</t>
  </si>
  <si>
    <t>长干小学后门舒心苑</t>
  </si>
  <si>
    <t>汪晔</t>
  </si>
  <si>
    <t>16:08回电陈云霞先生13855953261，告知客户异常已登记处理，预计解决时间今日，客户接受跟进中，我司网点电话05592323418</t>
  </si>
  <si>
    <t>陈云霞先生</t>
  </si>
  <si>
    <t>2020-11-03 16:08:15</t>
  </si>
  <si>
    <t>2020110300058742</t>
  </si>
  <si>
    <t>JT0000749468579</t>
  </si>
  <si>
    <t>昭通昭阳水果交易市场网点</t>
  </si>
  <si>
    <t>蔡银</t>
  </si>
  <si>
    <t>2020-11-03 13:08:46</t>
  </si>
  <si>
    <t>童冬梅</t>
  </si>
  <si>
    <t>18356062198</t>
  </si>
  <si>
    <t>陈岗头菜市港北四巷</t>
  </si>
  <si>
    <t>13点14分致电收件电话: 18356062198 告知此单货物已收到了 以无异常 我司电话95040669228  网点电话95040669228</t>
  </si>
  <si>
    <t>童冬梅女士</t>
  </si>
  <si>
    <t>2020-11-03 13:17:11</t>
  </si>
  <si>
    <t>2020110300059579</t>
  </si>
  <si>
    <t>JT5010415544985</t>
  </si>
  <si>
    <t>总部热线客服A41</t>
  </si>
  <si>
    <t>2020-11-03 13:14:17</t>
  </si>
  <si>
    <t>15556458988</t>
  </si>
  <si>
    <t>芙蓉社区港澳广场E区三楼富乔指压足道养生会所原银鼎养生会所</t>
  </si>
  <si>
    <t>9时36分回电*先生/女士15556458988，客户确定货已收到，客户对处理结果满意无异议，我司电话13305517252</t>
  </si>
  <si>
    <t>2020-11-04 09:37:00</t>
  </si>
  <si>
    <t>2020110300059737</t>
  </si>
  <si>
    <t>JT5009884256826</t>
  </si>
  <si>
    <t>2020-11-03 13:15:22</t>
  </si>
  <si>
    <t>罗</t>
  </si>
  <si>
    <t>13685602547</t>
  </si>
  <si>
    <t>桃花工业园区翡翠商城商业街6栋105。</t>
  </si>
  <si>
    <t>11/4  11:32  回电客户  罗先生  13685602547 告知客户此件派件员今天已经带出去派件，今天会给客户送到，客户无异议接受线下更进，因工单时效，我司先行关闭线下处理，如有问题请联系我司值班电话19810691031</t>
  </si>
  <si>
    <t>罗先生</t>
  </si>
  <si>
    <t>2020-11-04 11:34:11</t>
  </si>
  <si>
    <t>2020110300060316</t>
  </si>
  <si>
    <t>JT5008318179428</t>
  </si>
  <si>
    <t>临时-国凯-客服04</t>
  </si>
  <si>
    <t>2020-11-03 13:18:57</t>
  </si>
  <si>
    <t>店埠镇排头村八组特教学校对面诊所巷口</t>
  </si>
  <si>
    <t>2020-11-04 12:39:12</t>
  </si>
  <si>
    <t>2020110300061280</t>
  </si>
  <si>
    <t>JT5009899013836</t>
  </si>
  <si>
    <t>2020-11-03 13:25:22</t>
  </si>
  <si>
    <t>。狼人</t>
  </si>
  <si>
    <t>13615615072</t>
  </si>
  <si>
    <t>庆相桥家天下濉河苑三单元206</t>
  </si>
  <si>
    <t>已于415回电收件人狼人13615615072已告知收件人此件存放至快递超市，、客户同意自取，我司电话17384315257</t>
  </si>
  <si>
    <t>。狼人先生</t>
  </si>
  <si>
    <t>2020-11-03 14:20:11</t>
  </si>
  <si>
    <t>2020110300063477</t>
  </si>
  <si>
    <t>JT5009899835434</t>
  </si>
  <si>
    <t>2020-11-03 13:39:18</t>
  </si>
  <si>
    <t xml:space="preserve"> 蒋风云</t>
  </si>
  <si>
    <t>15212708702</t>
  </si>
  <si>
    <t>华邦世贸城3栋2单元2604</t>
  </si>
  <si>
    <t>20时23分，回电客户15212708702，客户表示明天从新派送，客户对处理意见满意无异议，我司电话17718233663</t>
  </si>
  <si>
    <t xml:space="preserve"> 蒋风云先生</t>
  </si>
  <si>
    <t>2020-11-03 20:46:51</t>
  </si>
  <si>
    <t>2020110300063914</t>
  </si>
  <si>
    <t>JT5007738384813</t>
  </si>
  <si>
    <t>尹胜利</t>
  </si>
  <si>
    <t>2020-11-03 13:41:43</t>
  </si>
  <si>
    <t>张婷婷，张世新家</t>
  </si>
  <si>
    <t>13075561356</t>
  </si>
  <si>
    <t>人民路16号菜鸟驿站</t>
  </si>
  <si>
    <t>张婷婷，张世新家先生</t>
  </si>
  <si>
    <t>2020-11-04 13:19:06</t>
  </si>
  <si>
    <t>2020110300064685</t>
  </si>
  <si>
    <t>JT5009996758771</t>
  </si>
  <si>
    <t>王市涛</t>
  </si>
  <si>
    <t>2020-11-03 13:45:46</t>
  </si>
  <si>
    <t>羊羊</t>
  </si>
  <si>
    <t>13856024172</t>
  </si>
  <si>
    <t>南七街道潜山路与望江路交口大唐国际一楼（女人街）86号羊宝的店</t>
  </si>
  <si>
    <t>朱术梅</t>
  </si>
  <si>
    <t>此件我司业务员已到店和收件人核实，收件人称没有问题，我司联系贵司告知，后续有问题请联系我司：17681093315</t>
  </si>
  <si>
    <t>羊羊先生</t>
  </si>
  <si>
    <t>2020-11-04 12:03:00</t>
  </si>
  <si>
    <t>2020110300065360</t>
  </si>
  <si>
    <t>JT5009644161632</t>
  </si>
  <si>
    <t>2020-11-03 13:49:07</t>
  </si>
  <si>
    <t>李德美</t>
  </si>
  <si>
    <t>19942624216</t>
  </si>
  <si>
    <t>安徽省铜陵市枞阳县枫冲村王岗街</t>
  </si>
  <si>
    <t>张文婷</t>
  </si>
  <si>
    <t>此件代收点核实客户已取件，16:36分电联客户李德美 19942624216 核实包裹已收到。我司补录签收路由。客户对处理满意。我司电话 15357076882</t>
  </si>
  <si>
    <t>李德美先生</t>
  </si>
  <si>
    <t>2020-11-03 16:37:38</t>
  </si>
  <si>
    <t>2020110300065445</t>
  </si>
  <si>
    <t>JT5009578169047</t>
  </si>
  <si>
    <t>郑艳</t>
  </si>
  <si>
    <t>2020-11-03 13:49:34</t>
  </si>
  <si>
    <t>黄</t>
  </si>
  <si>
    <t>13955170512</t>
  </si>
  <si>
    <t>店埠镇公园路古画婚纱摄影店</t>
  </si>
  <si>
    <t>2020-11-04 13:24:58</t>
  </si>
  <si>
    <t>2020110300066569</t>
  </si>
  <si>
    <t>JT5005120041588</t>
  </si>
  <si>
    <t>广州番禺市桥网点</t>
  </si>
  <si>
    <t>2020-11-03 13:56:01</t>
  </si>
  <si>
    <t>俞卫英</t>
  </si>
  <si>
    <t>13275598355</t>
  </si>
  <si>
    <t>碧阳镇阳光花园一区(东北门)</t>
  </si>
  <si>
    <t>俞卫英先生</t>
  </si>
  <si>
    <t>2020-11-04 13:33:06</t>
  </si>
  <si>
    <t>2020110300066730</t>
  </si>
  <si>
    <t>JT5009794138102</t>
  </si>
  <si>
    <t>客服周红桔</t>
  </si>
  <si>
    <t>2020-11-03 13:57:02</t>
  </si>
  <si>
    <t xml:space="preserve"> 黄东杰</t>
  </si>
  <si>
    <t>13172576557</t>
  </si>
  <si>
    <t>安徽省长丰县水湖镇</t>
  </si>
  <si>
    <t>20时48分回电15255150710，客户确定货已收到，客户对处理结果满意无异议，我司电话17354093637</t>
  </si>
  <si>
    <t xml:space="preserve"> 黄东杰先生</t>
  </si>
  <si>
    <t>2020-11-03 20:48:28</t>
  </si>
  <si>
    <t>2020110300067093</t>
  </si>
  <si>
    <t>JT0000775724893</t>
  </si>
  <si>
    <t>邵姣娟</t>
  </si>
  <si>
    <t>2020-11-03 13:59:00</t>
  </si>
  <si>
    <t>15365062320</t>
  </si>
  <si>
    <t>俞村乡 俞村镇</t>
  </si>
  <si>
    <t>16时03分致电陈女士15365062320，客户确定货已收到，客户对处理结果满意无异议，已向客户预留我司电话13731929966。</t>
  </si>
  <si>
    <t>2020-11-03 16:07:12</t>
  </si>
  <si>
    <t>2020110300067448</t>
  </si>
  <si>
    <t>JT5009810002123</t>
  </si>
  <si>
    <t>2020-11-03 14:01:10</t>
  </si>
  <si>
    <t>洪</t>
  </si>
  <si>
    <t>13241878337</t>
  </si>
  <si>
    <t>汤沟镇三汊河街道朱三超市</t>
  </si>
  <si>
    <t>童星迁</t>
  </si>
  <si>
    <t>与12:42电联：洪先生13241878337客户暂时不方便取件，包裹已派送至三汊河街道朱三超市，已由客户授权代收，已提醒客户不要忘记取件，有问题随时联系我司，客户对处理结果满意无意义，已向客户预留我司电话15357885607</t>
  </si>
  <si>
    <t>洪先生</t>
  </si>
  <si>
    <t>2020-11-04 12:45:36</t>
  </si>
  <si>
    <t>2020110300067839</t>
  </si>
  <si>
    <t>JT5009968014321</t>
  </si>
  <si>
    <t>深圳龙华锦绣网点</t>
  </si>
  <si>
    <t>陈正华</t>
  </si>
  <si>
    <t>2020-11-03 14:03:21</t>
  </si>
  <si>
    <t>CEOSOZ</t>
  </si>
  <si>
    <t>13787531573</t>
  </si>
  <si>
    <t>桥头集路与龙泉路交叉路口凯丽宾馆旁边刘一刀足浴店</t>
  </si>
  <si>
    <t>CEOSOZ先生</t>
  </si>
  <si>
    <t>2020-11-04 13:35:59</t>
  </si>
  <si>
    <t>2020110300069489</t>
  </si>
  <si>
    <t>JT5009278207237</t>
  </si>
  <si>
    <t>叶雪婷</t>
  </si>
  <si>
    <t>2020-11-03 14:12:11</t>
  </si>
  <si>
    <t>22</t>
  </si>
  <si>
    <t>11</t>
  </si>
  <si>
    <t>石塘镇马集</t>
  </si>
  <si>
    <t>22先生</t>
  </si>
  <si>
    <t>2020-11-04 13:46:04</t>
  </si>
  <si>
    <t>2020110300070552</t>
  </si>
  <si>
    <t>JT5010543067302</t>
  </si>
  <si>
    <t>苏州相城阳澄湖陆巷网点</t>
  </si>
  <si>
    <t>王亚茹</t>
  </si>
  <si>
    <t>2020-11-03 14:18:09</t>
  </si>
  <si>
    <t>小易（点点）</t>
  </si>
  <si>
    <t>17756574396</t>
  </si>
  <si>
    <t>安徽省合肥市肥东县石塘路锦宏中学北大门向东100米小易车行</t>
  </si>
  <si>
    <t>小易（点点）先生</t>
  </si>
  <si>
    <t>2020-11-04 13:52:19</t>
  </si>
  <si>
    <t>2020110300073984</t>
  </si>
  <si>
    <t>2020-11-03 14:36:15</t>
  </si>
  <si>
    <t>新的快递单号JT0000785098276，昨天已回复贵公司了，请贵公司误乱下工单</t>
  </si>
  <si>
    <t>2020-11-03 20:13:29</t>
  </si>
  <si>
    <t>2020110300075175</t>
  </si>
  <si>
    <t>JT0000766760268</t>
  </si>
  <si>
    <t>邵阳邵阳县网点</t>
  </si>
  <si>
    <t>向伟平</t>
  </si>
  <si>
    <t>2020-11-03 14:42:31</t>
  </si>
  <si>
    <t>13764188753</t>
  </si>
  <si>
    <t>目棠镇杜鹃花园7栋1单元</t>
  </si>
  <si>
    <t>王俊红</t>
  </si>
  <si>
    <t xml:space="preserve">   18:24分致电投诉人 程 13764188753 已送去     我司电话1370559971  </t>
  </si>
  <si>
    <t>2020-11-03 18:24:37</t>
  </si>
  <si>
    <t>2020110300075213</t>
  </si>
  <si>
    <t>2020-11-03 14:42:43</t>
  </si>
  <si>
    <t>17时28分，回电客户 15755110828，客户表示已收到货，客户对处理意见满意无异议。我司电话17718233663</t>
  </si>
  <si>
    <t>2020-11-03 20:27:01</t>
  </si>
  <si>
    <t>2020110300076433</t>
  </si>
  <si>
    <t>JT5009849552594</t>
  </si>
  <si>
    <t>2020-11-03 14:49:25</t>
  </si>
  <si>
    <t>杨爱平</t>
  </si>
  <si>
    <t>15001922853</t>
  </si>
  <si>
    <t>安徽省合肥市肥东县安徽省肥东县杨塘大街中国移动代收点</t>
  </si>
  <si>
    <t>杨爱平先生</t>
  </si>
  <si>
    <t>2020-11-04 14:24:30</t>
  </si>
  <si>
    <t>2020110300076692</t>
  </si>
  <si>
    <t>JT5009795001848</t>
  </si>
  <si>
    <t>总部在线客服B128</t>
  </si>
  <si>
    <t>2020-11-03 14:50:41</t>
  </si>
  <si>
    <t>束鸣晶</t>
  </si>
  <si>
    <t>17398381814</t>
  </si>
  <si>
    <t>中街水晶城20栋一单元</t>
  </si>
  <si>
    <t>此件我司于：17:36分已致电客户：束鸣晶女士17398381814   并核实此件我司派件员于派件当日就已送至：水晶城28栋旁何玉琪驿站，并提示客户及时取件，客户表示稍后取件，客户满意无异议，如有疑问请致电我司电话：95040669230、</t>
  </si>
  <si>
    <t>束鸣晶先生</t>
  </si>
  <si>
    <t>2020-11-03 17:38:53</t>
  </si>
  <si>
    <t>2020110300076862</t>
  </si>
  <si>
    <t>JT0000728368114</t>
  </si>
  <si>
    <t>太原小店党校网点</t>
  </si>
  <si>
    <t>高永花</t>
  </si>
  <si>
    <t>2020-11-03 14:51:34</t>
  </si>
  <si>
    <t>时念军</t>
  </si>
  <si>
    <t>13485741040</t>
  </si>
  <si>
    <t>合作化北路188号4栋106</t>
  </si>
  <si>
    <t>15:48分回电时念军13485741040  此件非我司派送区域  我司已做抬头错转走 请看后续路由信息  我司电话18256910324</t>
  </si>
  <si>
    <t>时念军先生</t>
  </si>
  <si>
    <t>2020-11-03 15:49:37</t>
  </si>
  <si>
    <t>2020110300076926</t>
  </si>
  <si>
    <t>JT5009851419718</t>
  </si>
  <si>
    <t>2020-11-03 14:51:57</t>
  </si>
  <si>
    <t>17730286887</t>
  </si>
  <si>
    <t>笔峰路港澳广场购物中心E区</t>
  </si>
  <si>
    <t>张婷女士</t>
  </si>
  <si>
    <t>2020-11-03 15:48:25</t>
  </si>
  <si>
    <t>2020110300077095</t>
  </si>
  <si>
    <t>JT5009960255226</t>
  </si>
  <si>
    <t>新乡红旗网点</t>
  </si>
  <si>
    <t>路丽丹</t>
  </si>
  <si>
    <t>2020-11-03 14:52:45</t>
  </si>
  <si>
    <t>君抚琴</t>
  </si>
  <si>
    <t>17305625289</t>
  </si>
  <si>
    <t>16时00分回电*先生/女士17305625289，客户确定货已收到，客户对处理结果满意无异议，我司电话13305517252</t>
  </si>
  <si>
    <t>君抚琴先生</t>
  </si>
  <si>
    <t>2020-11-03 16:03:49</t>
  </si>
  <si>
    <t>2020110300077425</t>
  </si>
  <si>
    <t>JT5009691503005</t>
  </si>
  <si>
    <t>2020-11-03 14:54:27</t>
  </si>
  <si>
    <t>沙</t>
  </si>
  <si>
    <t>15256208952</t>
  </si>
  <si>
    <t>梅山饭店职工宿舍1-106</t>
  </si>
  <si>
    <t>16:16分回电沙成训15256208952  我司已和客户致歉 客户表示接受  无异议 我司电话18256910324</t>
  </si>
  <si>
    <t>沙先生</t>
  </si>
  <si>
    <t>2020-11-03 16:20:30</t>
  </si>
  <si>
    <t>2020110300078799</t>
  </si>
  <si>
    <t>JT5010046499646</t>
  </si>
  <si>
    <t>2020-11-03 15:01:38</t>
  </si>
  <si>
    <t>林建永</t>
  </si>
  <si>
    <t>13128419739</t>
  </si>
  <si>
    <t>合肥财经技术学院</t>
  </si>
  <si>
    <t>16时05分回电*先生/女士18226647107，告知客户异常已登记处理，预计解决时间23小时，客户接受跟进中，我司网点电话13305517252</t>
  </si>
  <si>
    <t>林建永先生</t>
  </si>
  <si>
    <t>2020-11-03 16:06:40</t>
  </si>
  <si>
    <t>2020110300078874</t>
  </si>
  <si>
    <t>JT5010424585464</t>
  </si>
  <si>
    <t>2020-11-03 15:02:01</t>
  </si>
  <si>
    <t>10时03分回电*先生/女士17730286887，客户确定货已收到，客户对处理结果满意无异议，我司电话13305517252</t>
  </si>
  <si>
    <t>2020-11-04 10:04:40</t>
  </si>
  <si>
    <t>2020110300079411</t>
  </si>
  <si>
    <t>JT5009491887036</t>
  </si>
  <si>
    <t>2020-11-03 15:04:56</t>
  </si>
  <si>
    <t>金婷婷</t>
  </si>
  <si>
    <t>18356094170</t>
  </si>
  <si>
    <t>三里庵街道龙河路安徽大学北门对面金姐牛肉板面</t>
  </si>
  <si>
    <t>16:28分回电金婷婷18356094170 客户电话打不通  此件我司退回处理 新单号：JT0000792782830  我司电话18256910324</t>
  </si>
  <si>
    <t>金婷婷先生</t>
  </si>
  <si>
    <t>2020-11-03 16:30:55</t>
  </si>
  <si>
    <t>2020110300079487</t>
  </si>
  <si>
    <t>2020-11-03 15:05:18</t>
  </si>
  <si>
    <t>齐荣荣</t>
  </si>
  <si>
    <t>16时01分回电*先生/女士17305625289，客户确定货已收到，客户对处理结果满意无异议，我司电话13305517252</t>
  </si>
  <si>
    <t>齐荣荣先生</t>
  </si>
  <si>
    <t>2020-11-03 16:02:12</t>
  </si>
  <si>
    <t>2020110300080044</t>
  </si>
  <si>
    <t>JT5008183734450</t>
  </si>
  <si>
    <t>2020-11-03 15:08:07</t>
  </si>
  <si>
    <t>黄贯荣</t>
  </si>
  <si>
    <t>13329045773</t>
  </si>
  <si>
    <t>翡翠路港澳广场一楼艾蜜尔专柜黄贯荣收</t>
  </si>
  <si>
    <t>黄贯荣先生</t>
  </si>
  <si>
    <t>2020-11-03 16:00:07</t>
  </si>
  <si>
    <t>2020110300080285</t>
  </si>
  <si>
    <t>JT5010004367179</t>
  </si>
  <si>
    <t>张玲</t>
  </si>
  <si>
    <t>2020-11-03 15:09:20</t>
  </si>
  <si>
    <t>李现女友</t>
  </si>
  <si>
    <t>17621809707</t>
  </si>
  <si>
    <t>经开区明珠广场凤凰国际c座1201号</t>
  </si>
  <si>
    <t>李现女友先生</t>
  </si>
  <si>
    <t>2020-11-03 16:01:23</t>
  </si>
  <si>
    <t>2020110300082064</t>
  </si>
  <si>
    <t>JT0000790810223</t>
  </si>
  <si>
    <t>任永霞</t>
  </si>
  <si>
    <t>2020-11-03 15:18:43</t>
  </si>
  <si>
    <t>18168960106</t>
  </si>
  <si>
    <t>鼓楼街道天津市南开区西马路富力城低商277悦美医疗旁边美发店</t>
  </si>
  <si>
    <t>我司于12:30电话联系发件方，已确认拦截，客户对处理结果无异议，有问题联系我司电话19855696755</t>
  </si>
  <si>
    <t>2020-11-04 12:31:38</t>
  </si>
  <si>
    <t>2020110300083285</t>
  </si>
  <si>
    <t>JT0000708610969</t>
  </si>
  <si>
    <t>重庆渝北科技城网点</t>
  </si>
  <si>
    <t>张永洪</t>
  </si>
  <si>
    <t>2020-11-03 15:25:15</t>
  </si>
  <si>
    <t>15683129951</t>
  </si>
  <si>
    <t>翡翠路447号翡翠花园4期</t>
  </si>
  <si>
    <t>2020-11-03 16:17:07</t>
  </si>
  <si>
    <t>2020110300083574</t>
  </si>
  <si>
    <t>JT5009719412141</t>
  </si>
  <si>
    <t>玉林玉州进士路网点</t>
  </si>
  <si>
    <t>庞宁</t>
  </si>
  <si>
    <t>2020-11-03 15:26:43</t>
  </si>
  <si>
    <t>刘明兰</t>
  </si>
  <si>
    <t>18355415199</t>
  </si>
  <si>
    <t>安徽省淮南市潘集区刘庙村三队9户</t>
  </si>
  <si>
    <t>李领</t>
  </si>
  <si>
    <t>于9:57电联客户刘明兰女士18355415199，客户表示已取件，我司会24H内更新路由，已无异议，我司电话 13345542233</t>
  </si>
  <si>
    <t>刘明兰先生</t>
  </si>
  <si>
    <t>2020-11-04 10:00:28</t>
  </si>
  <si>
    <t>2020110300084153</t>
  </si>
  <si>
    <t>JT5010487104482</t>
  </si>
  <si>
    <t>苏州吴中网点</t>
  </si>
  <si>
    <t>宋美玲</t>
  </si>
  <si>
    <t>2020-11-03 15:29:49</t>
  </si>
  <si>
    <t>逍遥神</t>
  </si>
  <si>
    <t>15399629681</t>
  </si>
  <si>
    <t>田头乡土库村中心组</t>
  </si>
  <si>
    <t>8:39分致电逍遥神先生15399629681，客户已收到快件，对处理结果满意无异议，我司电话15155681768</t>
  </si>
  <si>
    <t>逍遥神先生</t>
  </si>
  <si>
    <t>2020-11-04 08:40:43</t>
  </si>
  <si>
    <t>2020110300084611</t>
  </si>
  <si>
    <t>JT5010592455239</t>
  </si>
  <si>
    <t>2020-11-03 15:32:32</t>
  </si>
  <si>
    <t>张芳新</t>
  </si>
  <si>
    <t>18175024319</t>
  </si>
  <si>
    <t>安徽省六安市霍邱县龙潭镇街道</t>
  </si>
  <si>
    <t>15点45分回电张芳新先生18175024319，告知客户中转至正确配送网点，单号JT5010592455239预计次日到达，建议客户耐心等待，有问题可随时联系我司13637062962</t>
  </si>
  <si>
    <t>张芳新先生</t>
  </si>
  <si>
    <t>2020-11-03 16:37:08</t>
  </si>
  <si>
    <t>2020110300086181</t>
  </si>
  <si>
    <t>JT5009498247519</t>
  </si>
  <si>
    <t>枫溪熊小玲</t>
  </si>
  <si>
    <t>2020-11-03 15:40:41</t>
  </si>
  <si>
    <t>寄件客户</t>
  </si>
  <si>
    <t>15002664368</t>
  </si>
  <si>
    <t>玉兰大道88号美的工厂</t>
  </si>
  <si>
    <t xml:space="preserve">此单责任网点在规定时间内未关闭，已通知网点线下跟进，网点电话95040668478，后续产生考核由网点自行承担
</t>
  </si>
  <si>
    <t>寄件客户先生</t>
  </si>
  <si>
    <t>2020-11-04 15:17:04</t>
  </si>
  <si>
    <t>2020110300086495</t>
  </si>
  <si>
    <t>JT5009890006892</t>
  </si>
  <si>
    <t>清苑网点</t>
  </si>
  <si>
    <t>刘紫嫣</t>
  </si>
  <si>
    <t>2020-11-03 15:42:18</t>
  </si>
  <si>
    <t>孙明芳</t>
  </si>
  <si>
    <t>13956985340</t>
  </si>
  <si>
    <t>井岗镇十里庙建材城美佳美布艺</t>
  </si>
  <si>
    <t>此件我司15:01核实收件人已收到此货物，后续有问题联系我司17681093315</t>
  </si>
  <si>
    <t>孙明芳先生</t>
  </si>
  <si>
    <t>2020-11-04 15:02:36</t>
  </si>
  <si>
    <t>2020110300087488</t>
  </si>
  <si>
    <t>JT5010562373576</t>
  </si>
  <si>
    <t>梁影霞</t>
  </si>
  <si>
    <t>2020-11-03 15:47:56</t>
  </si>
  <si>
    <t>武欣雨</t>
  </si>
  <si>
    <t>17205685616</t>
  </si>
  <si>
    <t>安徽省淮南市潘集区架河镇架河一中</t>
  </si>
  <si>
    <t>与15:22电联客户武欣雨女生，客户表示拒收退回17205685616，我司已换单退回，新单号JT0000795036566,已无异议我司电话13345542233</t>
  </si>
  <si>
    <t>武欣雨先生</t>
  </si>
  <si>
    <t>2020-11-04 15:25:55</t>
  </si>
  <si>
    <t>2020110300087890</t>
  </si>
  <si>
    <t>2020-11-03 15:50:16</t>
  </si>
  <si>
    <t>2020-11-04 15:29:41</t>
  </si>
  <si>
    <t>2020110300088018</t>
  </si>
  <si>
    <t>JT5010007980619</t>
  </si>
  <si>
    <t>2020-11-03 15:51:01</t>
  </si>
  <si>
    <t>:任程程</t>
  </si>
  <si>
    <t>15212633512</t>
  </si>
  <si>
    <t>池州职业技术学院</t>
  </si>
  <si>
    <t>此件工号00212901,13时41分回电客户，客户表示已经收到快递，客户对处理结果满意，我司电话95040666940</t>
  </si>
  <si>
    <t>:任程程先生</t>
  </si>
  <si>
    <t>2020-11-04 13:42:45</t>
  </si>
  <si>
    <t>2020110300089083</t>
  </si>
  <si>
    <t>JT5009196381796</t>
  </si>
  <si>
    <t>2020-11-03 15:57:32</t>
  </si>
  <si>
    <t>毛毛</t>
  </si>
  <si>
    <t>15056908275</t>
  </si>
  <si>
    <t>省委党校宿舍17栋</t>
  </si>
  <si>
    <t>16:47分回电毛毛15056908275  此件我司已加发件网点微信做理赔  我司电话18256910324</t>
  </si>
  <si>
    <t>毛毛先生</t>
  </si>
  <si>
    <t>2020-11-03 16:50:01</t>
  </si>
  <si>
    <t>2020110300092056</t>
  </si>
  <si>
    <t>JT5010610216866</t>
  </si>
  <si>
    <t>深圳福田福星网点</t>
  </si>
  <si>
    <t>胡婷婷-胡佩瑶</t>
  </si>
  <si>
    <t>2020-11-03 16:15:12</t>
  </si>
  <si>
    <t>贵池路与怀宁路交口大溪地六期77栋</t>
  </si>
  <si>
    <t>此件我司核实业务员称已放置代收点，已和收件人联系告知，收件人称晚点去取，后续有问题联系我司：17681093315</t>
  </si>
  <si>
    <t>2020-11-04 12:03:54</t>
  </si>
  <si>
    <t>2020110300093661</t>
  </si>
  <si>
    <t>JT5010009265038</t>
  </si>
  <si>
    <t>磐东网点陈灵</t>
  </si>
  <si>
    <t>2020-11-03 16:23:44</t>
  </si>
  <si>
    <t>李昕鹏</t>
  </si>
  <si>
    <t>18225861350</t>
  </si>
  <si>
    <t>杨店乡黄栗德侠批发部</t>
  </si>
  <si>
    <t>李昕鹏先生</t>
  </si>
  <si>
    <t>2020-11-04 16:04:17</t>
  </si>
  <si>
    <t>2020110300095573</t>
  </si>
  <si>
    <t>JT5010554749559</t>
  </si>
  <si>
    <t>贵州代理区</t>
  </si>
  <si>
    <t>杨新艳</t>
  </si>
  <si>
    <t>2020-11-03 16:34:37</t>
  </si>
  <si>
    <t xml:space="preserve"> 慕享家居生活馆</t>
  </si>
  <si>
    <t>17855619979</t>
  </si>
  <si>
    <t>玉龙坝镇街上村</t>
  </si>
  <si>
    <t xml:space="preserve">17点21分致电收件电话: 15902660723 号码错误 我部已做问题件反馈 收件人电话更改为;15902660732.  我司电话 95040669228   </t>
  </si>
  <si>
    <t xml:space="preserve"> 慕享家居生活馆先生</t>
  </si>
  <si>
    <t>2020-11-03 17:32:59</t>
  </si>
  <si>
    <t>2020110300095883</t>
  </si>
  <si>
    <t>2020-11-03 16:36:10</t>
  </si>
  <si>
    <t>2020-11-04 16:15:33</t>
  </si>
  <si>
    <t>2020110300095985</t>
  </si>
  <si>
    <t>JT5010591748695</t>
  </si>
  <si>
    <t>胡婷婷-叶蕾</t>
  </si>
  <si>
    <t>2020-11-03 16:36:42</t>
  </si>
  <si>
    <t>安徽省合肥市肥东县双桥区双桥村合肥理工学校</t>
  </si>
  <si>
    <t>2020-11-04 16:16:48</t>
  </si>
  <si>
    <t>2020110300097240</t>
  </si>
  <si>
    <t>JT5008881783325</t>
  </si>
  <si>
    <t>2020-11-03 16:43:31</t>
  </si>
  <si>
    <t>小米</t>
  </si>
  <si>
    <t>13855178864</t>
  </si>
  <si>
    <t>安徽省合肥市蜀山区安徽省合肥市蜀山区安徽省合肥市蜀山区潜山路与政通路交口安徽省总工会门岗</t>
  </si>
  <si>
    <t>20时29分，回电客户13855178864，向客户解释送错地放了，明天取件退回，客户对处理意见满意无异议，我司电话17718233663</t>
  </si>
  <si>
    <t>小米先生</t>
  </si>
  <si>
    <t>2020-11-03 20:51:44</t>
  </si>
  <si>
    <t>2020110300098443</t>
  </si>
  <si>
    <t>JT5009964027164</t>
  </si>
  <si>
    <t>谭淋</t>
  </si>
  <si>
    <t>2020-11-03 16:50:26</t>
  </si>
  <si>
    <t>刘玲</t>
  </si>
  <si>
    <t>13866783955</t>
  </si>
  <si>
    <t>经开区5号路安徽省合肥市东城成套电气</t>
  </si>
  <si>
    <t>刘玲先生</t>
  </si>
  <si>
    <t>2020-11-04 16:23:45</t>
  </si>
  <si>
    <t>2020110300098512</t>
  </si>
  <si>
    <t>JT5009565209681</t>
  </si>
  <si>
    <t>杭州塘栖网点</t>
  </si>
  <si>
    <t>靳义梅</t>
  </si>
  <si>
    <t>2020-11-03 16:50:52</t>
  </si>
  <si>
    <t>凌～</t>
  </si>
  <si>
    <t>13335623579</t>
  </si>
  <si>
    <t>陈瑶湖镇洁丰干洗店</t>
  </si>
  <si>
    <t xml:space="preserve">17:53分联系凌～女士13335623579经核实客户称包裹已经收到了，客户对处理结果满意，我司电话13339121249
</t>
  </si>
  <si>
    <t>凌～女士</t>
  </si>
  <si>
    <t>2020-11-03 17:54:36</t>
  </si>
  <si>
    <t>2020110300100823</t>
  </si>
  <si>
    <t>JT5009290522407</t>
  </si>
  <si>
    <t>常熟莫城网点</t>
  </si>
  <si>
    <t>胡文炎</t>
  </si>
  <si>
    <t>2020-11-03 17:03:41</t>
  </si>
  <si>
    <t>: 杨妈妈</t>
  </si>
  <si>
    <t>13515648491</t>
  </si>
  <si>
    <t>古城镇广兴村大徐组粮站斜对面广兴路牌那一家</t>
  </si>
  <si>
    <t>: 杨妈妈女士</t>
  </si>
  <si>
    <t>2020-11-04 16:41:30</t>
  </si>
  <si>
    <t>2020110300101537</t>
  </si>
  <si>
    <t>JT5009439636340</t>
  </si>
  <si>
    <t>黄菲</t>
  </si>
  <si>
    <t>2020-11-03 17:07:45</t>
  </si>
  <si>
    <t>13635515838</t>
  </si>
  <si>
    <t>石塘路口忆思购超市</t>
  </si>
  <si>
    <t>2020-11-04 16:42:31</t>
  </si>
  <si>
    <t>2020110300101777</t>
  </si>
  <si>
    <t>JT5010053953359</t>
  </si>
  <si>
    <t>2020-11-03 17:09:20</t>
  </si>
  <si>
    <t>客户</t>
  </si>
  <si>
    <t>18755484197</t>
  </si>
  <si>
    <t>兴隆瓜果市场</t>
  </si>
  <si>
    <t>21时19分回电18755484197*，客户确定货已收到，客户对处理结果满意无异议，我司电话17354093637</t>
  </si>
  <si>
    <t>客户先生</t>
  </si>
  <si>
    <t>2020-11-03 21:19:36</t>
  </si>
  <si>
    <t>2020110300102688</t>
  </si>
  <si>
    <t>JT5009774662737</t>
  </si>
  <si>
    <t>潍坊西北物流园网点</t>
  </si>
  <si>
    <t>王既禹</t>
  </si>
  <si>
    <t>2020-11-03 17:14:30</t>
  </si>
  <si>
    <t>韩国锋</t>
  </si>
  <si>
    <t>13156699987</t>
  </si>
  <si>
    <t>站前区世纪广场9号楼109内蒙古烧烤</t>
  </si>
  <si>
    <t xml:space="preserve">21时40分回电13156699987，客户确定货已收到，客户对处理结果满意无异议，我司电话18269909100微信同号
</t>
  </si>
  <si>
    <t>韩国锋先生</t>
  </si>
  <si>
    <t>2020-11-03 21:48:21</t>
  </si>
  <si>
    <t>2020110300103709</t>
  </si>
  <si>
    <t>JT5009692163757</t>
  </si>
  <si>
    <t>韦阿果</t>
  </si>
  <si>
    <t>2020-11-03 17:20:51</t>
  </si>
  <si>
    <t>大白</t>
  </si>
  <si>
    <t>13148398483</t>
  </si>
  <si>
    <t>国际花都五期</t>
  </si>
  <si>
    <t>19时29分，回电客户13148398483，客户表示明天派送，客户对处理结果满意无异议，我司电话17718233663</t>
  </si>
  <si>
    <t>大白先生</t>
  </si>
  <si>
    <t>2020-11-03 20:32:11</t>
  </si>
  <si>
    <t>2020110300104230</t>
  </si>
  <si>
    <t>JT5010425091381</t>
  </si>
  <si>
    <t>总部在线客服B289</t>
  </si>
  <si>
    <t>2020-11-03 17:24:05</t>
  </si>
  <si>
    <t>陈红</t>
  </si>
  <si>
    <t>18326320250</t>
  </si>
  <si>
    <t>文峰街道清河东路741号阜阳师范大学信息工程学院</t>
  </si>
  <si>
    <t>张丹</t>
  </si>
  <si>
    <t xml:space="preserve">15：41   回电陈红先生18326320250，客户确定货已收到，客户对处理结果满意无异议，已向客户预留我司电话15056839229
</t>
  </si>
  <si>
    <t>陈红先生</t>
  </si>
  <si>
    <t>2020-11-04 15:41:40</t>
  </si>
  <si>
    <t>2020110300104233</t>
  </si>
  <si>
    <t>JT5009527281487</t>
  </si>
  <si>
    <t>梁依云</t>
  </si>
  <si>
    <t>2020-11-03 17:24:06</t>
  </si>
  <si>
    <t>店埠镇肥东铁路派出所往右小道维修工区</t>
  </si>
  <si>
    <t>2020-11-04 16:58:30</t>
  </si>
  <si>
    <t>2020110300104414</t>
  </si>
  <si>
    <t>JT5009398607112</t>
  </si>
  <si>
    <t>2020-11-03 17:25:10</t>
  </si>
  <si>
    <t>倪冰洁</t>
  </si>
  <si>
    <t>13285651185</t>
  </si>
  <si>
    <t>柏堰雅苑</t>
  </si>
  <si>
    <t>我司于17:02分致电倪冰洁13285651185  客户确定货已收到，客户对处理结果满意无异议，已向客户预留我司电话15855512370</t>
  </si>
  <si>
    <t>倪冰洁女士</t>
  </si>
  <si>
    <t>2020-11-04 17:05:07</t>
  </si>
  <si>
    <t>2020110300104829</t>
  </si>
  <si>
    <t>JT5009745198231</t>
  </si>
  <si>
    <t>张小燕</t>
  </si>
  <si>
    <t>2020-11-03 17:27:47</t>
  </si>
  <si>
    <t>陈进</t>
  </si>
  <si>
    <t>18726150615</t>
  </si>
  <si>
    <t>水湖镇吴山南路新城公园入口处翰林社区</t>
  </si>
  <si>
    <t>20时55分回电18726150615，客户确定货已收到，客户对处理结果满意无异议，我司电话17354093637</t>
  </si>
  <si>
    <t>陈进先生</t>
  </si>
  <si>
    <t>2020-11-03 20:55:44</t>
  </si>
  <si>
    <t>2020110300105762</t>
  </si>
  <si>
    <t>JT0000605640094</t>
  </si>
  <si>
    <t>无锡新吴梅村网点</t>
  </si>
  <si>
    <t>王江霞</t>
  </si>
  <si>
    <t>2020-11-03 17:33:49</t>
  </si>
  <si>
    <t>宿松路绿地印象6-1901</t>
  </si>
  <si>
    <t>12.04回电 18297901299, 祝琳告知我司已爆仓，已加派人员尽快 派送，因工单时效关闭 ，客户对处理方案满意无异议，已向客户预留我司电话15255405635</t>
  </si>
  <si>
    <t>2020-11-04 12:05:05</t>
  </si>
  <si>
    <t>2020110300105812</t>
  </si>
  <si>
    <t>JT5010688718929</t>
  </si>
  <si>
    <t>总部在线客服B63</t>
  </si>
  <si>
    <t>2020-11-03 17:34:08</t>
  </si>
  <si>
    <t>冯淑婷</t>
  </si>
  <si>
    <t>15355302108</t>
  </si>
  <si>
    <t>利辛高级中学</t>
  </si>
  <si>
    <t>冯梦</t>
  </si>
  <si>
    <t>12:25分客户冯淑婷先生15355302108来电，客户已收到，客户满意，无异议，我司电话95040666864</t>
  </si>
  <si>
    <t>冯淑婷先生</t>
  </si>
  <si>
    <t>2020-11-04 12:27:59</t>
  </si>
  <si>
    <t>2020110300106179</t>
  </si>
  <si>
    <t>JT5010592059268</t>
  </si>
  <si>
    <t>杨敏</t>
  </si>
  <si>
    <t>2020-11-03 17:36:55</t>
  </si>
  <si>
    <t>谈玉柱</t>
  </si>
  <si>
    <t>13167731951</t>
  </si>
  <si>
    <t>谈玉柱先生</t>
  </si>
  <si>
    <t>2020-11-04 17:10:41</t>
  </si>
  <si>
    <t>2020110300106443</t>
  </si>
  <si>
    <t>JT5009476258636</t>
  </si>
  <si>
    <t>朱珊珊</t>
  </si>
  <si>
    <t>2020-11-03 17:38:48</t>
  </si>
  <si>
    <t>代明</t>
  </si>
  <si>
    <t>13965641184</t>
  </si>
  <si>
    <t>凤凰街道宇业富春园</t>
  </si>
  <si>
    <t>顾宗雷</t>
  </si>
  <si>
    <t>9:51分回电代明 13965641184 客户确定货已收到，客户对处理结果满意无异议，已向客户预留我司电话17605673525</t>
  </si>
  <si>
    <t>代明先生</t>
  </si>
  <si>
    <t>2020-11-04 09:55:19</t>
  </si>
  <si>
    <t>2020110300106624</t>
  </si>
  <si>
    <t>JT0000743206299</t>
  </si>
  <si>
    <t>2020-11-03 17:40:04</t>
  </si>
  <si>
    <t>陈玲</t>
  </si>
  <si>
    <t>18226636824</t>
  </si>
  <si>
    <t>店埠镇 店埠镇西苑路58号喜德宝孕婴生活馆(肥东草坎店)</t>
  </si>
  <si>
    <t>陈玲女士</t>
  </si>
  <si>
    <t>2020-11-04 17:17:21</t>
  </si>
  <si>
    <t>2020110300107062</t>
  </si>
  <si>
    <t>JT5010559026811</t>
  </si>
  <si>
    <t>黎志群</t>
  </si>
  <si>
    <t>2020-11-03 17:43:11</t>
  </si>
  <si>
    <t>方惠玲</t>
  </si>
  <si>
    <t>18955907967</t>
  </si>
  <si>
    <t>安徽省黄山市屯溪区商贸城鞋街115号韩妃</t>
  </si>
  <si>
    <t>19:16回电方惠玲先生18955907967，告知快件破损并向客户致歉安抚客户情绪，客户谅解，无需理赔追责，客户对处理结果满意无异议，已向客户预留我司电话05592323418</t>
  </si>
  <si>
    <t>方惠玲先生</t>
  </si>
  <si>
    <t>2020-11-03 19:19:32</t>
  </si>
  <si>
    <t>2020110300108943</t>
  </si>
  <si>
    <t>JT5010669174100</t>
  </si>
  <si>
    <t>宁波慈溪长河沧田网点</t>
  </si>
  <si>
    <t>李东亚</t>
  </si>
  <si>
    <t>2020-11-03 17:56:32</t>
  </si>
  <si>
    <t>吕胜昆</t>
  </si>
  <si>
    <t>18272828309</t>
  </si>
  <si>
    <t>安微省合肥市蜀山区祁门路近水阁小区政务区祁门路与东至路交口丰巢快递点</t>
  </si>
  <si>
    <t>20时11分回电客户18272828309，向客户解释，明天取件更改，客户对处理结果满意无异议，我司电话17718233663</t>
  </si>
  <si>
    <t>吕胜昆先生</t>
  </si>
  <si>
    <t>2020-11-03 20:19:45</t>
  </si>
  <si>
    <t>2020110300109924</t>
  </si>
  <si>
    <t>JT5010470036019</t>
  </si>
  <si>
    <t>谭莉</t>
  </si>
  <si>
    <t>2020-11-03 18:05:22</t>
  </si>
  <si>
    <t>020</t>
  </si>
  <si>
    <t>上派镇翡翠路肥西人民医院二期工程中建八局门卫室</t>
  </si>
  <si>
    <t>王静静</t>
  </si>
  <si>
    <t>此件地址非我司派送责任范围，此件未到我司，请贵司联系肥西集散点处理，谢谢，我司电话17305692352.</t>
  </si>
  <si>
    <t>2020-11-04 09:03:51</t>
  </si>
  <si>
    <t>2020110300110460</t>
  </si>
  <si>
    <t>JT5010065969836</t>
  </si>
  <si>
    <t>杨帆形</t>
  </si>
  <si>
    <t>2020-11-03 18:10:50</t>
  </si>
  <si>
    <t>饶俊勤</t>
  </si>
  <si>
    <t>18256951396</t>
  </si>
  <si>
    <t>朱巷镇，陈庄大队部，工地</t>
  </si>
  <si>
    <t>21时06分回电18256951396，更改地址，告知明日转出。客户对处理结果满意无异议，我司电话17354093637</t>
  </si>
  <si>
    <t>饶俊勤先生</t>
  </si>
  <si>
    <t>2020-11-03 21:07:42</t>
  </si>
  <si>
    <t>2020110300111203</t>
  </si>
  <si>
    <t>深圳龙岗龙西网点</t>
  </si>
  <si>
    <t>卢静思</t>
  </si>
  <si>
    <t>2020-11-03 18:19:46</t>
  </si>
  <si>
    <t>周成</t>
  </si>
  <si>
    <t>工号00007326 11:40电联客户15956239598 此件已告知乡镇代收点带回，今天下午转出，预留我司电话05662571008</t>
  </si>
  <si>
    <t>2020-11-04 11:39:37</t>
  </si>
  <si>
    <t>2020110300111281</t>
  </si>
  <si>
    <t>JT5010406377033</t>
  </si>
  <si>
    <t>2020-11-03 18:20:37</t>
  </si>
  <si>
    <t>郑之玲</t>
  </si>
  <si>
    <t>16619939600</t>
  </si>
  <si>
    <t>唐田镇凤凰村磨盘组</t>
  </si>
  <si>
    <t>此件工号00212901  14时06分回电客户，客户表示已收到快递，客户对处理结果表示满意，我司电话95040666940</t>
  </si>
  <si>
    <t>郑之玲先生</t>
  </si>
  <si>
    <t>2020-11-04 14:06:21</t>
  </si>
  <si>
    <t>2020110300112850</t>
  </si>
  <si>
    <t>JT5010037455339</t>
  </si>
  <si>
    <t>九江共青万商红网点</t>
  </si>
  <si>
    <t>罗淑娟</t>
  </si>
  <si>
    <t>2020-11-03 18:38:46</t>
  </si>
  <si>
    <t>肥东县众兴大街移动公司隔壁、</t>
  </si>
  <si>
    <t>2020-11-04 18:33:21</t>
  </si>
  <si>
    <t>2020110300113669</t>
  </si>
  <si>
    <t>JT5010403153245</t>
  </si>
  <si>
    <t>2020-11-03 18:48:40</t>
  </si>
  <si>
    <t>18715600806</t>
  </si>
  <si>
    <t>葛洲坝玖珑府2栋丰巢快递柜</t>
  </si>
  <si>
    <t>8时55分回电*先生/女士18715600806，告知客户异常已登记处理，预计解决时间23小时，客户接受跟进中，我司网点电话13305517252</t>
  </si>
  <si>
    <t>2020-11-04 08:56:26</t>
  </si>
  <si>
    <t>2020110300114738</t>
  </si>
  <si>
    <t>JT5010605225387</t>
  </si>
  <si>
    <t>中山三角网点</t>
  </si>
  <si>
    <t>黄宝霞</t>
  </si>
  <si>
    <t>2020-11-03 19:01:51</t>
  </si>
  <si>
    <t>程厚贵💧春🌛 雨💧</t>
  </si>
  <si>
    <t>18225665181</t>
  </si>
  <si>
    <t>殷汇镇</t>
  </si>
  <si>
    <t>此件工号00212901,13时45分回电客户，客户表示已经收到快递，客户对处理结果满意，我司电话95040666940</t>
  </si>
  <si>
    <t>程厚贵💧春🌛 雨💧先生</t>
  </si>
  <si>
    <t>2020-11-04 13:46:16</t>
  </si>
  <si>
    <t>2020110300114917</t>
  </si>
  <si>
    <t>JT5008318937199</t>
  </si>
  <si>
    <t>黄少洁</t>
  </si>
  <si>
    <t>2020-11-03 19:04:27</t>
  </si>
  <si>
    <t>赵天号</t>
  </si>
  <si>
    <t>13866729618</t>
  </si>
  <si>
    <t>锦弘中学附近</t>
  </si>
  <si>
    <t>赵天号先生</t>
  </si>
  <si>
    <t>2020-11-04 18:50:42</t>
  </si>
  <si>
    <t>2020110300116454</t>
  </si>
  <si>
    <t>JT5009862443270</t>
  </si>
  <si>
    <t>2020-11-03 19:29:02</t>
  </si>
  <si>
    <t>张其袭</t>
  </si>
  <si>
    <t>18919649388</t>
  </si>
  <si>
    <t>古城镇林场</t>
  </si>
  <si>
    <t>张其袭先生</t>
  </si>
  <si>
    <t>2020-11-04 18:50:50</t>
  </si>
  <si>
    <t>2020110300117368</t>
  </si>
  <si>
    <t>JT5010437762490</t>
  </si>
  <si>
    <t>深圳光明公明网点</t>
  </si>
  <si>
    <t>肖荣华</t>
  </si>
  <si>
    <t>2020-11-03 19:46:31</t>
  </si>
  <si>
    <t>金俊文</t>
  </si>
  <si>
    <t>17740879817</t>
  </si>
  <si>
    <t>梁园镇大海快递物流</t>
  </si>
  <si>
    <t>金俊文先生</t>
  </si>
  <si>
    <t>2020-11-04 18:50:58</t>
  </si>
  <si>
    <t>2020110300117976</t>
  </si>
  <si>
    <t>JT5009135963735</t>
  </si>
  <si>
    <t>杭州锦城网点</t>
  </si>
  <si>
    <t>2020-11-03 19:58:45</t>
  </si>
  <si>
    <t>翡翠路900号安徽财贸职业技术学院</t>
  </si>
  <si>
    <t>2020-11-04 09:21:27</t>
  </si>
  <si>
    <t>2020110300118187</t>
  </si>
  <si>
    <t>JT5009905582939</t>
  </si>
  <si>
    <t>2020-11-03 20:04:00</t>
  </si>
  <si>
    <t>路翠翠</t>
  </si>
  <si>
    <t>15557628891</t>
  </si>
  <si>
    <t>南山郦都b区2号楼2单元402</t>
  </si>
  <si>
    <t>杨露</t>
  </si>
  <si>
    <t>我司于10.20分致电15557628891，此号码为发件方号码，后发件方提供号码13174773975联系上了收件人，向收件人解释因为寄方面单号码留错导致没有收到取件信息，已告知收件人此件确切放置位置，并且目前收件人已收到快件，我司留有签收底单，此单完结，值班电话13695555664</t>
  </si>
  <si>
    <t>路翠翠先生</t>
  </si>
  <si>
    <t>2020-11-04 11:04:12</t>
  </si>
  <si>
    <t>2020110300118424</t>
  </si>
  <si>
    <t>JT5004250222242</t>
  </si>
  <si>
    <t>运城临猗网点</t>
  </si>
  <si>
    <t>王倩桓</t>
  </si>
  <si>
    <t>2020-11-03 20:10:47</t>
  </si>
  <si>
    <t xml:space="preserve"> 王平</t>
  </si>
  <si>
    <t>13965135898</t>
  </si>
  <si>
    <t>芙蓉路东海星城24楼</t>
  </si>
  <si>
    <t xml:space="preserve"> 王平先生</t>
  </si>
  <si>
    <t>2020-11-04 09:22:46</t>
  </si>
  <si>
    <t>2020110300118590</t>
  </si>
  <si>
    <t>JT5008860901473</t>
  </si>
  <si>
    <t>2020-11-03 20:15:56</t>
  </si>
  <si>
    <t>15357743892</t>
  </si>
  <si>
    <t>松林路染坊一期</t>
  </si>
  <si>
    <t>15357743892先生</t>
  </si>
  <si>
    <t>2020-11-04 09:23:20</t>
  </si>
  <si>
    <t>2020110300118998</t>
  </si>
  <si>
    <t>JT5010444160969</t>
  </si>
  <si>
    <t>2020-11-03 20:29:49</t>
  </si>
  <si>
    <t>Cullen</t>
  </si>
  <si>
    <t>17602111009</t>
  </si>
  <si>
    <t>石长路合裕家园</t>
  </si>
  <si>
    <t>19:41回电Cullen先生17602111009，客户拒接，已通知网点线下跟进，有问题可随时联系我司号码95040669933反馈，客户接受处理方案，满意无异议。</t>
  </si>
  <si>
    <t>Cullen先生</t>
  </si>
  <si>
    <t>2020-11-04 19:42:26</t>
  </si>
  <si>
    <t>2020110300119142</t>
  </si>
  <si>
    <t>JT5007555777417</t>
  </si>
  <si>
    <t>2020-11-03 20:36:19</t>
  </si>
  <si>
    <t>吴冰峰</t>
  </si>
  <si>
    <t>13144969010</t>
  </si>
  <si>
    <t>经济技术开发区丹霞西路1861号金水童话名苑5栋605室补发置物架40CM板子1块</t>
  </si>
  <si>
    <t>吴冰峰先生</t>
  </si>
  <si>
    <t>2020-11-04 09:23:57</t>
  </si>
  <si>
    <t>2020110300119297</t>
  </si>
  <si>
    <t>JT5009996233325</t>
  </si>
  <si>
    <t>上海安亭黄渡北网点</t>
  </si>
  <si>
    <t>梅红云</t>
  </si>
  <si>
    <t>2020-11-03 20:43:48</t>
  </si>
  <si>
    <t>13965115250</t>
  </si>
  <si>
    <t>肥西县锦绣大道316号桃花工业园管委会</t>
  </si>
  <si>
    <t>李欣悦女士</t>
  </si>
  <si>
    <t>2020-11-04 09:24:37</t>
  </si>
  <si>
    <t>2020110300119455</t>
  </si>
  <si>
    <t>JT5010605713070</t>
  </si>
  <si>
    <t>胡婷婷-李晓春</t>
  </si>
  <si>
    <t>2020-11-03 20:52:36</t>
  </si>
  <si>
    <t>奥林清华22栋2004</t>
  </si>
  <si>
    <t>杨田田</t>
  </si>
  <si>
    <t xml:space="preserve">16:23回电客户老王女士15821138709，客户要求拒收退回，我司原单JT5010605713070换单退回单号：JT0000796065021，客户对处理结果满意无异议，我司电话13221033560
</t>
  </si>
  <si>
    <t>2020-11-04 16:25:43</t>
  </si>
  <si>
    <t>2020110300120019</t>
  </si>
  <si>
    <t>JT5009942691028</t>
  </si>
  <si>
    <t>2020-11-03 21:50:14</t>
  </si>
  <si>
    <t>金格四海购物中心A栋1单元</t>
  </si>
  <si>
    <t>于10:23电联客户刘盼盼女士18155426657，客户表示已找到此件，已无异议，我司电话 13345542233</t>
  </si>
  <si>
    <t>2020-11-04 10:26:25</t>
  </si>
  <si>
    <t>2020110300120187</t>
  </si>
  <si>
    <t>JT5009734387149</t>
  </si>
  <si>
    <t>2020-11-03 22:15:45</t>
  </si>
  <si>
    <t>港丽锦绣江南东区22栋</t>
  </si>
  <si>
    <t>黄瑞</t>
  </si>
  <si>
    <t>于17:41分回电张硕先生 15551142797，客户要求拒收退回，告知客户已登记退回，客户对处理结果满意无异议，已向客户预留我司电话17755780231</t>
  </si>
  <si>
    <t>2020-11-04 17:42:59</t>
  </si>
  <si>
    <t>2020110300120404</t>
  </si>
  <si>
    <t>JT5010604604252</t>
  </si>
  <si>
    <t>太原尖草坪恒源网点</t>
  </si>
  <si>
    <t>王丽君</t>
  </si>
  <si>
    <t>2020-11-03 23:51:43</t>
  </si>
  <si>
    <t>19103512715</t>
  </si>
  <si>
    <t>安徽省肥西县繁华大道西2号安徽外国语学院25栋菜鸟驿站</t>
  </si>
  <si>
    <t>张路路</t>
  </si>
  <si>
    <t>我司于17；06分致电收件人赵女士13956631955收件人表示包裹已收到 客户对处理结果满意无异议特此完结 肥西鑫辰网点15256974051</t>
  </si>
  <si>
    <t>2020-11-04 17:08:18</t>
  </si>
  <si>
    <t>2020110300021492</t>
  </si>
  <si>
    <t>2020-11-03 09:49:07</t>
  </si>
  <si>
    <t>此件我司已加发件网点做理赔 金额：3.35元  此单关闭  我司电话18256910324</t>
  </si>
  <si>
    <t>2020-11-03 18:25:42</t>
  </si>
  <si>
    <t>2020110300028757</t>
  </si>
  <si>
    <t>JT5009676842727</t>
  </si>
  <si>
    <t>2020-11-03 10:18:22</t>
  </si>
  <si>
    <t>汪玲华</t>
  </si>
  <si>
    <t>18855987998</t>
  </si>
  <si>
    <t>16'33分回电汪玲华女士18855987998
，告知快件丢失/破损并向客户致歉安抚客户情绪，已和客户协商理赔，理赔金额：9.9元，理赔方微信/，客户对处理结果满意无异议，已向客户预留我司电话18055911767</t>
  </si>
  <si>
    <t>汪玲华女士</t>
  </si>
  <si>
    <t>2020110300028802</t>
  </si>
  <si>
    <t>2020-11-03 10:18:34</t>
  </si>
  <si>
    <t xml:space="preserve">16'33分回电汪玲华女士18855987998
，告知快件丢失/破损并向客户致歉安抚客户情绪，已和客户协商理赔，理赔金额：9.9元，理赔方微信/，客户对处理结果满意无异议，已向客户预留我司电话18055911767
</t>
  </si>
  <si>
    <t>2020-11-03 16:34:28</t>
  </si>
  <si>
    <t>2020110300042197</t>
  </si>
  <si>
    <t>JT5009862434746</t>
  </si>
  <si>
    <t>福州闽侯青口网点</t>
  </si>
  <si>
    <t>李清娣</t>
  </si>
  <si>
    <t>2020-11-03 11:16:52</t>
  </si>
  <si>
    <t>王红燕</t>
  </si>
  <si>
    <t>18755172062</t>
  </si>
  <si>
    <t>繁华大道伯爵公馆1栋1203</t>
  </si>
  <si>
    <t>王红燕女士</t>
  </si>
  <si>
    <t>2020-11-03 12:08:41</t>
  </si>
  <si>
    <t>2020110300050880</t>
  </si>
  <si>
    <t>2020-11-03 12:03:17</t>
  </si>
  <si>
    <t>知悉 因系统需要报备申请 此单货物我部95040669228 及时签收   我司电话95040669228</t>
  </si>
  <si>
    <t>2020-11-03 13:04:13</t>
  </si>
  <si>
    <t>2020110300086149</t>
  </si>
  <si>
    <t>JT5008758152194</t>
  </si>
  <si>
    <t>陈锦霞</t>
  </si>
  <si>
    <t>2020-11-03 15:40:25</t>
  </si>
  <si>
    <t xml:space="preserve"> 云末</t>
  </si>
  <si>
    <t>17855263901</t>
  </si>
  <si>
    <t>安徽省合肥市蜀山区梅山路81号安徽医科大学</t>
  </si>
  <si>
    <t>16:32分回电云末17855263901  此件客户已收到  无异议  此单关闭  我司电话18256910324</t>
  </si>
  <si>
    <t xml:space="preserve"> 云末先生</t>
  </si>
  <si>
    <t>2020-11-03 16:33:38</t>
  </si>
  <si>
    <t>2020110300111574</t>
  </si>
  <si>
    <t>JT5010629680386</t>
  </si>
  <si>
    <t>2020-11-03 18:23:32</t>
  </si>
  <si>
    <t>朱春晖</t>
  </si>
  <si>
    <t>18652465517</t>
  </si>
  <si>
    <t>耿城镇城澜村5号</t>
  </si>
  <si>
    <t>21:13分之致电投诉人18652465517 明日 该出 我司电话13705599771</t>
  </si>
  <si>
    <t>朱春晖先生</t>
  </si>
  <si>
    <t>2020-11-03 21:14:34</t>
  </si>
  <si>
    <t>2020110400000102</t>
  </si>
  <si>
    <t>JT5010138940232</t>
  </si>
  <si>
    <t>上海北蔡网点</t>
  </si>
  <si>
    <t>孙冬冬</t>
  </si>
  <si>
    <t>2020-11-04 07:47:59</t>
  </si>
  <si>
    <t>上海市上海市浦东新区陈春路221弄12号601室</t>
  </si>
  <si>
    <t>已审核  此单关闭</t>
  </si>
  <si>
    <t>2020-11-04 09:45:42</t>
  </si>
  <si>
    <t>2020110400001068</t>
  </si>
  <si>
    <t>JT5010414281907</t>
  </si>
  <si>
    <t>2020-11-04 08:16:55</t>
  </si>
  <si>
    <t>王金凤</t>
  </si>
  <si>
    <t>13655518944</t>
  </si>
  <si>
    <t>安徽省合肥市包河区桐城南路桐江新村东华宿舍4栋</t>
  </si>
  <si>
    <t>17:55分王金凤13655518944  客户要求放置丰巢快递柜  表示无异议 我司电话18256910324</t>
  </si>
  <si>
    <t>王金凤女士</t>
  </si>
  <si>
    <t>2020-11-04 17:59:13</t>
  </si>
  <si>
    <t>2020110400001764</t>
  </si>
  <si>
    <t>JT5010009438066</t>
  </si>
  <si>
    <t>景德镇昌江网点</t>
  </si>
  <si>
    <t>程秀平</t>
  </si>
  <si>
    <t>2020-11-04 08:25:11</t>
  </si>
  <si>
    <t>原树提香16栋2502</t>
  </si>
  <si>
    <t>11/4  17:05  回电客户 1先生   此件我司疑似丢失，已联系发件方告知此件异常，请添加我司微信wx13645515243协商理赔。因工单时效，我司先行关闭工单，线下处理，我司值班电话19810691031</t>
  </si>
  <si>
    <t>2020-11-04 17:06:08</t>
  </si>
  <si>
    <t>2020110400002807</t>
  </si>
  <si>
    <t>JT5010551047823</t>
  </si>
  <si>
    <t>方浩</t>
  </si>
  <si>
    <t>2020-11-04 08:34:00</t>
  </si>
  <si>
    <t>野心</t>
  </si>
  <si>
    <t>15395474270</t>
  </si>
  <si>
    <t>新集镇，红绿灯向南200米</t>
  </si>
  <si>
    <t>我司联系客户电话停机，贵司电话也无人接听，后续跟进结果请添加我司微信18755472851，添加时请备注单号，我司电话95040666876</t>
  </si>
  <si>
    <t>野心先生</t>
  </si>
  <si>
    <t>2020-11-04 19:02:30</t>
  </si>
  <si>
    <t>2020110400003721</t>
  </si>
  <si>
    <t>JT5010457767944</t>
  </si>
  <si>
    <t>成都温江区网点</t>
  </si>
  <si>
    <t>郑国勤</t>
  </si>
  <si>
    <t>2020-11-04 08:38:57</t>
  </si>
  <si>
    <t>13155546610</t>
  </si>
  <si>
    <t>131155546610</t>
  </si>
  <si>
    <t>桃源街道梨苑19栋703</t>
  </si>
  <si>
    <t>朱明锐</t>
  </si>
  <si>
    <t>此件我司于17:35联系客户已告知客户江依琳 13155546610，此件我司添加对方网点客服微信私下协商处理，客户满意无异议，我司网点电话0555-2228215.</t>
  </si>
  <si>
    <t>13155546610先生</t>
  </si>
  <si>
    <t>2020-11-04 17:43:12</t>
  </si>
  <si>
    <t>2020110400004117</t>
  </si>
  <si>
    <t>JT5009939120683</t>
  </si>
  <si>
    <t>裘文响</t>
  </si>
  <si>
    <t>2020-11-04 08:40:47</t>
  </si>
  <si>
    <t xml:space="preserve">石纵橫 </t>
  </si>
  <si>
    <t>18655447360</t>
  </si>
  <si>
    <t>二中柠檬达人</t>
  </si>
  <si>
    <t>此件我司业务员已取回 我司原单退回 我办电话18655421159</t>
  </si>
  <si>
    <t>石纵橫 先生</t>
  </si>
  <si>
    <t>2020-11-04 16:27:46</t>
  </si>
  <si>
    <t>2020110400005882</t>
  </si>
  <si>
    <t>JT5009865180510</t>
  </si>
  <si>
    <t>2020-11-04 08:48:00</t>
  </si>
  <si>
    <t>18855135290</t>
  </si>
  <si>
    <t>肥东县人民路风景御园</t>
  </si>
  <si>
    <t>JT5009865180510   19:46回电刘女士18855135290，内物不愿意告知，客户诉求要求收到货物，客户表示两天处理不好，就去投诉邮管局，我司给出方案是：1、找到货物的情况下给客户投放在客户小区的速递易/蜂巢快递柜/2、货物丢失，我司联系卖家补发，告知补发单号，客户接受。已通知网点线下跟进，有问题可随时联系我司号码95040669933反馈，客户接受处理方案，满意无异议。</t>
  </si>
  <si>
    <t>2020-11-04 20:04:09</t>
  </si>
  <si>
    <t>2020110400006965</t>
  </si>
  <si>
    <t>JT5009938770535</t>
  </si>
  <si>
    <t>叶凌楠</t>
  </si>
  <si>
    <t>2020-11-04 08:52:02</t>
  </si>
  <si>
    <t>谷明月</t>
  </si>
  <si>
    <t>18155564388</t>
  </si>
  <si>
    <t>合肥财经职业学院</t>
  </si>
  <si>
    <t>10时24分回电*先生/女士18155564388，客户要求拒收退回，我司原单/换单退回单号：，客户对处理结果满意无异议，我司电话13305517252</t>
  </si>
  <si>
    <t>谷明月先生</t>
  </si>
  <si>
    <t>2020-11-04 10:25:09</t>
  </si>
  <si>
    <t>2020110400007349</t>
  </si>
  <si>
    <t>JT5009487203951</t>
  </si>
  <si>
    <t>王修权</t>
  </si>
  <si>
    <t>2020-11-04 08:53:28</t>
  </si>
  <si>
    <t>朱振兵</t>
  </si>
  <si>
    <t>13856966870</t>
  </si>
  <si>
    <t>燎原南路犇羴家庭农场</t>
  </si>
  <si>
    <t xml:space="preserve">“此单责任网点在规定时间内未关闭，已通知网点线下跟进，网点电话95040669228后续产生考核由网点自行承担”
</t>
  </si>
  <si>
    <t>朱振兵先生</t>
  </si>
  <si>
    <t>2020-11-05 08:39:59</t>
  </si>
  <si>
    <t>2020110400008774</t>
  </si>
  <si>
    <t>JT0000738524840</t>
  </si>
  <si>
    <t>总部热线客服B04</t>
  </si>
  <si>
    <t>2020-11-04 08:59:08</t>
  </si>
  <si>
    <t>17733073376</t>
  </si>
  <si>
    <t>政务区水墨兰亭小区12栋405室</t>
  </si>
  <si>
    <t>15时00分，回电客户17733073376，我司已向客户陪付，客户对处理意见满意无异议，我司电话17718233663</t>
  </si>
  <si>
    <t>赵女士</t>
  </si>
  <si>
    <t>2020-11-04 15:06:14</t>
  </si>
  <si>
    <t>2020110400008897</t>
  </si>
  <si>
    <t>JT5010478294526</t>
  </si>
  <si>
    <t>洛阳老城网点</t>
  </si>
  <si>
    <t>孔晓杰</t>
  </si>
  <si>
    <t>2020-11-04 08:59:38</t>
  </si>
  <si>
    <t xml:space="preserve"> 杨彩云</t>
  </si>
  <si>
    <t>18715017645</t>
  </si>
  <si>
    <t>安徽省合肥市肥东县梁园路与包公大道交叉口八斗路恢复楼A区2号楼一单元1702室</t>
  </si>
  <si>
    <t xml:space="preserve">“此单责任网点在规定时间内未关闭，已通知网点线下跟进，网点电话95040669228，后续产生考核由网点自行承担”
</t>
  </si>
  <si>
    <t xml:space="preserve"> 杨彩云先生</t>
  </si>
  <si>
    <t>2020-11-05 08:42:49</t>
  </si>
  <si>
    <t>2020110400009412</t>
  </si>
  <si>
    <t>2020-11-04 09:01:36</t>
  </si>
  <si>
    <t>2020-11-05 08:49:09</t>
  </si>
  <si>
    <t>2020110400009728</t>
  </si>
  <si>
    <t>JT5009297064506</t>
  </si>
  <si>
    <t>马燕琼</t>
  </si>
  <si>
    <t>2020-11-04 09:02:49</t>
  </si>
  <si>
    <t xml:space="preserve">徐悦 </t>
  </si>
  <si>
    <t>18788865537</t>
  </si>
  <si>
    <t>桐城路与太湖路交口华苑小区</t>
  </si>
  <si>
    <t>徐悦 先生</t>
  </si>
  <si>
    <t>2020-11-05 08:50:10</t>
  </si>
  <si>
    <t>2020110400011148</t>
  </si>
  <si>
    <t>JT5010539035556</t>
  </si>
  <si>
    <t>2020-11-04 09:08:18</t>
  </si>
  <si>
    <t>葛海燕</t>
  </si>
  <si>
    <t>13656891598</t>
  </si>
  <si>
    <t>双墩小学附近木王地板</t>
  </si>
  <si>
    <t>葛海燕女士</t>
  </si>
  <si>
    <t>2020-11-05 08:48:12</t>
  </si>
  <si>
    <t>2020110400011749</t>
  </si>
  <si>
    <t>JT5010562976671</t>
  </si>
  <si>
    <t>曹孟华</t>
  </si>
  <si>
    <t>2020-11-04 09:10:33</t>
  </si>
  <si>
    <t>17330796024</t>
  </si>
  <si>
    <t>北区（女生）安徽省合肥市包河区黄山路242号中国科学技术大学北校区</t>
  </si>
  <si>
    <t>17330796024先生</t>
  </si>
  <si>
    <t>2020-11-05 08:57:19</t>
  </si>
  <si>
    <t>2020110400011852</t>
  </si>
  <si>
    <t>JT5009693654353</t>
  </si>
  <si>
    <t>2020-11-04 09:10:53</t>
  </si>
  <si>
    <t>丁万聪</t>
  </si>
  <si>
    <t>15715512133</t>
  </si>
  <si>
    <t>长临河镇幸福家园</t>
  </si>
  <si>
    <t>丁万聪先生</t>
  </si>
  <si>
    <t>2020-11-05 08:56:01</t>
  </si>
  <si>
    <t>2020110400012031</t>
  </si>
  <si>
    <t>JT5009864511754</t>
  </si>
  <si>
    <t>2020-11-04 09:11:34</t>
  </si>
  <si>
    <t>石塘镇金桥街南侧</t>
  </si>
  <si>
    <t>2020-11-05 08:58:14</t>
  </si>
  <si>
    <t>2020110400012088</t>
  </si>
  <si>
    <t>JT5008916412247</t>
  </si>
  <si>
    <t>北京通州潞城网点</t>
  </si>
  <si>
    <t>叶加阳</t>
  </si>
  <si>
    <t>2020-11-04 09:11:47</t>
  </si>
  <si>
    <t>赵锐</t>
  </si>
  <si>
    <t>15011405193</t>
  </si>
  <si>
    <t>三里庵街道绩溪路沈小郢小区蜂巢快递柜</t>
  </si>
  <si>
    <t>赵锐先生</t>
  </si>
  <si>
    <t>2020-11-05 09:00:18</t>
  </si>
  <si>
    <t>2020110400012092</t>
  </si>
  <si>
    <t>JT5010601813007</t>
  </si>
  <si>
    <t>2020-11-04 09:11:48</t>
  </si>
  <si>
    <t>安徽省合肥市肥西县桃花工业园管委会紫云路与金寨路交叉口合安路47号安徽三联学院后门顺丰快递处智能快递柜</t>
  </si>
  <si>
    <t>10时49分回电*先生/女士13865436842，告知客户异常已登记处理，预计解决时间23小时，客户接受跟进中，我司网点电话13305517252</t>
  </si>
  <si>
    <t>2020-11-04 10:51:05</t>
  </si>
  <si>
    <t>2020110400012720</t>
  </si>
  <si>
    <t>JT5010544551134</t>
  </si>
  <si>
    <t>2020-11-04 09:14:00</t>
  </si>
  <si>
    <t>陈伟</t>
  </si>
  <si>
    <t>17856623756</t>
  </si>
  <si>
    <t>安徽省合肥市长丰县朱巷镇北少林职业技术学校</t>
  </si>
  <si>
    <t>12时47分回电*先生/女士130********，退回，换单退回，单号：JT0000795143458，客户对处理结果满意无异议，我司电话17354093637</t>
  </si>
  <si>
    <t>陈伟先生</t>
  </si>
  <si>
    <t>2020-11-04 12:47:52</t>
  </si>
  <si>
    <t>2020110400012860</t>
  </si>
  <si>
    <t>JT5009353356409</t>
  </si>
  <si>
    <t>胡婷婷-彭雨柔</t>
  </si>
  <si>
    <t>2020-11-04 09:14:31</t>
  </si>
  <si>
    <t>港澳广场精钻SOHOA座10楼遇见K书馆</t>
  </si>
  <si>
    <t>10时35分回电*先生/女士18356968275，客户要求拒收退回，我司原单/换单退回单号：，客户对处理结果满意无异议，我司电话13305517252</t>
  </si>
  <si>
    <t>2020-11-04 10:36:45</t>
  </si>
  <si>
    <t>2020110400013436</t>
  </si>
  <si>
    <t>JT5010704382915</t>
  </si>
  <si>
    <t>2020-11-04 09:16:39</t>
  </si>
  <si>
    <t>鲁青松</t>
  </si>
  <si>
    <t>18755140567</t>
  </si>
  <si>
    <t>龙川路以北恒大水晶国际城S3座</t>
  </si>
  <si>
    <t>9：07联系客户鲁青松先生号码18755140567告知此件目前状态已通知网点线下跟进，有问题可随时联系我哦05645301508</t>
  </si>
  <si>
    <t>鲁青松先生</t>
  </si>
  <si>
    <t>2020-11-05 09:08:36</t>
  </si>
  <si>
    <t>2020110400013474</t>
  </si>
  <si>
    <t>JT5010673864805</t>
  </si>
  <si>
    <t>总部在线客服B197</t>
  </si>
  <si>
    <t>2020-11-04 09:16:46</t>
  </si>
  <si>
    <t>陈祥龙</t>
  </si>
  <si>
    <t>15905657912</t>
  </si>
  <si>
    <t>马衙街道通港路9号安徽卫生健康职业学院</t>
  </si>
  <si>
    <t xml:space="preserve">9:09联系客户陈祥龙先生号码陈祥龙先告知此件目前状态已通知网点线下跟进，有问题可随时联系我哦05662020368
</t>
  </si>
  <si>
    <t>陈祥龙先生</t>
  </si>
  <si>
    <t>2020-11-05 09:11:12</t>
  </si>
  <si>
    <t>2020110400014169</t>
  </si>
  <si>
    <t>JT5008263168524</t>
  </si>
  <si>
    <t>2020-11-04 09:19:25</t>
  </si>
  <si>
    <t>不在乎</t>
  </si>
  <si>
    <t>18955921096</t>
  </si>
  <si>
    <t>鲲鹏领秀城</t>
  </si>
  <si>
    <t xml:space="preserve">
于10时20分致电收件人，核实已于10月18号正常派送签收 ， 我司忘补签收，此工单关闭。</t>
  </si>
  <si>
    <t>不在乎先生</t>
  </si>
  <si>
    <t>2020-11-04 16:44:18</t>
  </si>
  <si>
    <t>2020110400014228</t>
  </si>
  <si>
    <t>JT5008977885941</t>
  </si>
  <si>
    <t>上海石化工业区网点</t>
  </si>
  <si>
    <t>林静</t>
  </si>
  <si>
    <t>2020-11-04 09:19:39</t>
  </si>
  <si>
    <t>18916594803</t>
  </si>
  <si>
    <t>2020-11-05 09:13:14</t>
  </si>
  <si>
    <t>2020110400014379</t>
  </si>
  <si>
    <t>JT5010034788917</t>
  </si>
  <si>
    <t>成都新津县网点</t>
  </si>
  <si>
    <t>张琴</t>
  </si>
  <si>
    <t>2020-11-04 09:20:11</t>
  </si>
  <si>
    <t>王莉</t>
  </si>
  <si>
    <t>17756400151</t>
  </si>
  <si>
    <t>大唐美林湾北区惠利达食品113号</t>
  </si>
  <si>
    <t>吴成昆</t>
  </si>
  <si>
    <t>20.46,我办电联17756400151，告知此件今日已经退回，预留值班电话18269811888</t>
  </si>
  <si>
    <t>王莉先生</t>
  </si>
  <si>
    <t>2020-11-04 20:47:52</t>
  </si>
  <si>
    <t>2020110400014610</t>
  </si>
  <si>
    <t>2020-11-04 09:21:02</t>
  </si>
  <si>
    <t>2020-11-05 09:16:12</t>
  </si>
  <si>
    <t>2020110400015806</t>
  </si>
  <si>
    <t>JT5010621153543</t>
  </si>
  <si>
    <t>应文燕</t>
  </si>
  <si>
    <t>2020-11-04 09:26:00</t>
  </si>
  <si>
    <t>李娜娜</t>
  </si>
  <si>
    <t>13965553013</t>
  </si>
  <si>
    <t>天鹅湖万达广场1号楼11楼1101a室</t>
  </si>
  <si>
    <t>我司已审核通过，已发往上级</t>
  </si>
  <si>
    <t>李娜娜女士</t>
  </si>
  <si>
    <t>2020-11-04 13:05:03</t>
  </si>
  <si>
    <t>2020110400017433</t>
  </si>
  <si>
    <t>JT5010140509950</t>
  </si>
  <si>
    <t>2020-11-04 09:32:15</t>
  </si>
  <si>
    <t>王俊凯老婆</t>
  </si>
  <si>
    <t>15055428631</t>
  </si>
  <si>
    <t>安徽省合肥市蜀山区合欢路68号绿海商务职业学院</t>
  </si>
  <si>
    <t xml:space="preserve">此单责任网点在规定时间内未关闭，已通知网点线下跟进，网点电话19156533096，后续产生考核由网点自行承担”
</t>
  </si>
  <si>
    <t>王俊凯老婆女士</t>
  </si>
  <si>
    <t>2020-11-05 09:17:36</t>
  </si>
  <si>
    <t>2020110400017931</t>
  </si>
  <si>
    <t>JT5009421487597</t>
  </si>
  <si>
    <t>2020-11-04 09:34:13</t>
  </si>
  <si>
    <t>龚琼</t>
  </si>
  <si>
    <t>15055195939</t>
  </si>
  <si>
    <t>撮正路，东盛嘉园小区1号楼，（老县医院隔壁）</t>
  </si>
  <si>
    <t>龚琼先生</t>
  </si>
  <si>
    <t>2020-11-05 09:18:39</t>
  </si>
  <si>
    <t>2020110400018533</t>
  </si>
  <si>
    <t>JT5007661260838</t>
  </si>
  <si>
    <t>泉州南安官桥网点</t>
  </si>
  <si>
    <t>傅真珠</t>
  </si>
  <si>
    <t>2020-11-04 09:36:26</t>
  </si>
  <si>
    <t>张敏</t>
  </si>
  <si>
    <t>15255565801</t>
  </si>
  <si>
    <t>新安医院妇产一楼产康科</t>
  </si>
  <si>
    <t>张敏女士</t>
  </si>
  <si>
    <t>2020-11-05 09:15:16</t>
  </si>
  <si>
    <t>2020110400019098</t>
  </si>
  <si>
    <t>JT5010027885910</t>
  </si>
  <si>
    <t>2020-11-04 09:38:36</t>
  </si>
  <si>
    <t>苏丹妮</t>
  </si>
  <si>
    <t>肥东县南源居8#一单元402</t>
  </si>
  <si>
    <t>苏丹妮先生</t>
  </si>
  <si>
    <t>2020-11-05 09:24:27</t>
  </si>
  <si>
    <t>2020110400019580</t>
  </si>
  <si>
    <t>JT5010716600461</t>
  </si>
  <si>
    <t>毛燕萍</t>
  </si>
  <si>
    <t>2020-11-04 09:40:16</t>
  </si>
  <si>
    <t>18715153201</t>
  </si>
  <si>
    <t>安徽省合肥市长丰县，安徽省合肥市长丰县双凤开发区御景佳苑21栋</t>
  </si>
  <si>
    <t>我司10:37回电客户18715153201，已联系快递员告知客户此件在什么地方，我司完结处理，我司网点电话：13385698464</t>
  </si>
  <si>
    <t>18715153201先生</t>
  </si>
  <si>
    <t>2020-11-04 10:38:10</t>
  </si>
  <si>
    <t>2020110400021212</t>
  </si>
  <si>
    <t>JT5010137711218</t>
  </si>
  <si>
    <t>李赛</t>
  </si>
  <si>
    <t>2020-11-04 09:46:26</t>
  </si>
  <si>
    <t>18756543341</t>
  </si>
  <si>
    <t>华邦世贸城1栋2单元3305室</t>
  </si>
  <si>
    <t>20时23分，我司回电客户18756543341，客户表示此件退回，新的快递单号JT0000799151539，我司电话17718233663</t>
  </si>
  <si>
    <t>2020-11-04 21:16:25</t>
  </si>
  <si>
    <t>2020110400021850</t>
  </si>
  <si>
    <t>JT5009837536273</t>
  </si>
  <si>
    <t>余婷婷01</t>
  </si>
  <si>
    <t>2020-11-04 09:49:12</t>
  </si>
  <si>
    <t xml:space="preserve"> 司先芒</t>
  </si>
  <si>
    <t>18315591558</t>
  </si>
  <si>
    <t>林头镇东关</t>
  </si>
  <si>
    <t>18.38回电*先生18315591558告知快件丢失.并向客户致歉安抚客户情绪，已和客户协商理赔，我司联系始发站点协商理赔我司微信 13019405983 我司电话13224282325</t>
  </si>
  <si>
    <t xml:space="preserve"> 司先芒先生</t>
  </si>
  <si>
    <t>2020-11-04 18:39:23</t>
  </si>
  <si>
    <t>2020110400021944</t>
  </si>
  <si>
    <t>JT0000759943138</t>
  </si>
  <si>
    <t>西安锦业路网点</t>
  </si>
  <si>
    <t>钱乔</t>
  </si>
  <si>
    <t>2020-11-04 09:49:38</t>
  </si>
  <si>
    <t>朱志会</t>
  </si>
  <si>
    <t>15255187113</t>
  </si>
  <si>
    <t xml:space="preserve"> 八斗路宝源雅居15栋5单元</t>
  </si>
  <si>
    <t>2020-11-05 09:23:33</t>
  </si>
  <si>
    <t>2020110400024700</t>
  </si>
  <si>
    <t>2020-11-04 10:01:09</t>
  </si>
  <si>
    <t>轶男</t>
  </si>
  <si>
    <t xml:space="preserve">此单责任网点在规定时间内未关闭，已通知网点线下跟进，网点电话15255405635，后续产生考核由网点自行承担”
</t>
  </si>
  <si>
    <t>轶男先生</t>
  </si>
  <si>
    <t>2020-11-05 09:25:16</t>
  </si>
  <si>
    <t>2020110400025420</t>
  </si>
  <si>
    <t>2020-11-04 10:04:02</t>
  </si>
  <si>
    <t xml:space="preserve"> 阮丽丽</t>
  </si>
  <si>
    <t>13966776066</t>
  </si>
  <si>
    <t xml:space="preserve">此单责任网点在规定时间内未关闭，已通知网点线下跟进，网点电话17354093637，后续产生考核由网点自行承担”
</t>
  </si>
  <si>
    <t xml:space="preserve"> 阮丽丽先生</t>
  </si>
  <si>
    <t>2020-11-05 09:41:49</t>
  </si>
  <si>
    <t>2020110400025859</t>
  </si>
  <si>
    <t>JT5010036552828</t>
  </si>
  <si>
    <t>广州南沙金洲网点</t>
  </si>
  <si>
    <t>叶绮兰</t>
  </si>
  <si>
    <t>2020-11-04 10:05:55</t>
  </si>
  <si>
    <t>15258184390</t>
  </si>
  <si>
    <t>古城镇塘庄村</t>
  </si>
  <si>
    <t>11点17分致电收件电话: 15258184390  电话无人接通  此单核实快递员已送 我司电话95040669228</t>
  </si>
  <si>
    <t>2020-11-04 11:19:11</t>
  </si>
  <si>
    <t>2020110400026651</t>
  </si>
  <si>
    <t>JT5010435741079</t>
  </si>
  <si>
    <t>更改派送时间</t>
  </si>
  <si>
    <t>长沙宁乡网点</t>
  </si>
  <si>
    <t>谭朝</t>
  </si>
  <si>
    <t>2020-11-04 10:09:14</t>
  </si>
  <si>
    <t>陈惠</t>
  </si>
  <si>
    <t>15856930639</t>
  </si>
  <si>
    <t>金色地带4栋</t>
  </si>
  <si>
    <t xml:space="preserve">11点14分回电对象陈惠回电号码:15856930639  电话无人接通 此单始发站11月1号申请了拦截退回 此单如需派送请始发站取消拦截 我司电话95040669228 </t>
  </si>
  <si>
    <t>陈惠先生</t>
  </si>
  <si>
    <t>2020-11-04 11:15:50</t>
  </si>
  <si>
    <t>2020110400026737</t>
  </si>
  <si>
    <t>JT5009982808530</t>
  </si>
  <si>
    <t>张锦梦</t>
  </si>
  <si>
    <t>2020-11-04 10:09:39</t>
  </si>
  <si>
    <t>贵池工业园区通港大道99号安徽九华山酒业有限公司</t>
  </si>
  <si>
    <t xml:space="preserve">此单责任网点在规定时间内未关闭，已通知网点线下跟进，网点电话05662020368，后续产生考核由网点自行承担”
</t>
  </si>
  <si>
    <t>2020-11-05 09:43:08</t>
  </si>
  <si>
    <t>2020110400026750</t>
  </si>
  <si>
    <t>JT5010146732540</t>
  </si>
  <si>
    <t>2020-11-04 10:09:41</t>
  </si>
  <si>
    <t xml:space="preserve"> 程艳</t>
  </si>
  <si>
    <t>18955577889</t>
  </si>
  <si>
    <t>桃源街道佳山路明都财富广场3栋503室</t>
  </si>
  <si>
    <t>此件我司于11:09电话联系客户程艳18955577889，客户告知此件已收到，客户满意无异议，我司网点电话：0555-5202281</t>
  </si>
  <si>
    <t xml:space="preserve"> 程艳先生</t>
  </si>
  <si>
    <t>2020-11-04 11:10:58</t>
  </si>
  <si>
    <t>2020110400031747</t>
  </si>
  <si>
    <t>JT5010527451664</t>
  </si>
  <si>
    <t>2020-11-04 10:30:07</t>
  </si>
  <si>
    <t>李刚</t>
  </si>
  <si>
    <t>13955169409</t>
  </si>
  <si>
    <t>和諧家園(東至路東150米)和諧家園14棟204號</t>
  </si>
  <si>
    <t>20时23分，回电客户13955169409，向客户解释快递地址，客户明天取货，我司电话17718233663</t>
  </si>
  <si>
    <t>李刚先生</t>
  </si>
  <si>
    <t>2020-11-04 21:02:54</t>
  </si>
  <si>
    <t>2020110400032240</t>
  </si>
  <si>
    <t>JT5009494381395</t>
  </si>
  <si>
    <t>侯永乐</t>
  </si>
  <si>
    <t>2020-11-04 10:32:13</t>
  </si>
  <si>
    <t>张娟</t>
  </si>
  <si>
    <t>18709847933</t>
  </si>
  <si>
    <t>撮镇镇唐安社居委青年小区二期丰巢快递柜</t>
  </si>
  <si>
    <t>此件我司丢件  已经微信联系给贵司  金额18.9元 请贵司核实  我司电话18005603871</t>
  </si>
  <si>
    <t>张娟先生</t>
  </si>
  <si>
    <t>2020-11-05 08:47:24</t>
  </si>
  <si>
    <t>2020110400032357</t>
  </si>
  <si>
    <t>JT5008855075215</t>
  </si>
  <si>
    <t>周怡之</t>
  </si>
  <si>
    <t>2020-11-04 10:32:42</t>
  </si>
  <si>
    <t>位宁</t>
  </si>
  <si>
    <t>15755159282</t>
  </si>
  <si>
    <t>高新区创新大道88号合肥美的暖通设备有限公司西门</t>
  </si>
  <si>
    <t xml:space="preserve">此单责任网点在规定时间内未关闭，已通知网点线下跟进，网点电话95040668478，后续产生考核由网点自行承担”
</t>
  </si>
  <si>
    <t>位宁先生</t>
  </si>
  <si>
    <t>2020-11-05 10:16:04</t>
  </si>
  <si>
    <t>2020110400032626</t>
  </si>
  <si>
    <t>JT5009824363538</t>
  </si>
  <si>
    <t>2020-11-04 10:33:49</t>
  </si>
  <si>
    <t>郑露纯</t>
  </si>
  <si>
    <t>18395537590</t>
  </si>
  <si>
    <t>绩溪路251号省外贸绩溪新村</t>
  </si>
  <si>
    <t>此件原单退回  请贵司看后续路由信息 此单关闭  我司电话18256910324</t>
  </si>
  <si>
    <t>郑露纯先生</t>
  </si>
  <si>
    <t>2020-11-05 09:54:32</t>
  </si>
  <si>
    <t>2020110400032974</t>
  </si>
  <si>
    <t>JT5008864356996</t>
  </si>
  <si>
    <t>何晓敏</t>
  </si>
  <si>
    <t>2020-11-04 10:35:20</t>
  </si>
  <si>
    <t>徐尔高</t>
  </si>
  <si>
    <t>18855089583</t>
  </si>
  <si>
    <t>安徽省合肥市蜀山区梅山路81号安徽医科大学研究生宿舍</t>
  </si>
  <si>
    <t>11:55分回电徐尔高18855089583  此件已加发件网点微信做理赔  此单关闭  我司电话18256910324</t>
  </si>
  <si>
    <t>徐尔高先生</t>
  </si>
  <si>
    <t>2020-11-04 11:56:42</t>
  </si>
  <si>
    <t>2020110400036222</t>
  </si>
  <si>
    <t>JT5008855510987</t>
  </si>
  <si>
    <t>陈宇</t>
  </si>
  <si>
    <t>2020-11-04 10:49:26</t>
  </si>
  <si>
    <t xml:space="preserve"> 杨雨晨</t>
  </si>
  <si>
    <t>17856544139</t>
  </si>
  <si>
    <t>三里庵街道梅山路81号安徽医科大学西门小食堂</t>
  </si>
  <si>
    <t>此件客户已收到  无异议 我司电话18256910324</t>
  </si>
  <si>
    <t xml:space="preserve"> 杨雨晨女士</t>
  </si>
  <si>
    <t>2020-11-05 09:50:58</t>
  </si>
  <si>
    <t>2020110400038991</t>
  </si>
  <si>
    <t>JT5010554052372</t>
  </si>
  <si>
    <t>谭洁</t>
  </si>
  <si>
    <t>2020-11-04 11:00:58</t>
  </si>
  <si>
    <t>小宁</t>
  </si>
  <si>
    <t>18812509596</t>
  </si>
  <si>
    <t>桃花镇经济开发区金寨南路华商广场C1栋</t>
  </si>
  <si>
    <t>12时14分回电*先生/女士 15156846899，告知客户异常已登记处理，预计解决时间23小时，客户接受跟进中，我司网点电话13335512849</t>
  </si>
  <si>
    <t>小宁先生</t>
  </si>
  <si>
    <t>2020-11-04 12:15:19</t>
  </si>
  <si>
    <t>2020110400039955</t>
  </si>
  <si>
    <t>2020-11-04 11:05:04</t>
  </si>
  <si>
    <t>2020-11-05 10:54:57</t>
  </si>
  <si>
    <t>2020110400046750</t>
  </si>
  <si>
    <t>JT5010501137453</t>
  </si>
  <si>
    <t>2020-11-04 11:36:56</t>
  </si>
  <si>
    <t>汪元荣</t>
  </si>
  <si>
    <t>13866770001</t>
  </si>
  <si>
    <t>水家湖派出所</t>
  </si>
  <si>
    <t>13时06分回电 13866770001，客户确定货已收到，客户对处理结果满意无异议，我司电话17354093637</t>
  </si>
  <si>
    <t>汪元荣先生</t>
  </si>
  <si>
    <t>2020-11-04 13:09:13</t>
  </si>
  <si>
    <t>2020110400048475</t>
  </si>
  <si>
    <t>JT5010030541092</t>
  </si>
  <si>
    <t>2020-11-04 11:45:39</t>
  </si>
  <si>
    <t>安徽省六安市裕安区新安镇新安中学</t>
  </si>
  <si>
    <t>14时37分与收件人18297439690联系，此件会正常派送，此单完结。我司电话15357181400</t>
  </si>
  <si>
    <t>2020-11-04 14:40:37</t>
  </si>
  <si>
    <t>2020110400048675</t>
  </si>
  <si>
    <t>JT5007686152437</t>
  </si>
  <si>
    <t>宿迁宿城新上海大世界网点</t>
  </si>
  <si>
    <t>陆露</t>
  </si>
  <si>
    <t>2020-11-04 11:46:46</t>
  </si>
  <si>
    <t>莫荣胜</t>
  </si>
  <si>
    <t>13277811156</t>
  </si>
  <si>
    <t>河东路与辉山路交叉口</t>
  </si>
  <si>
    <t>我司12：49回电客户13277811156，此件客户早已收到，我司完结理由信息，我司完结处理，我司网点电话;13385698464</t>
  </si>
  <si>
    <t>莫荣胜先生</t>
  </si>
  <si>
    <t>2020-11-04 12:49:47</t>
  </si>
  <si>
    <t>2020110400048944</t>
  </si>
  <si>
    <t>JT5007101113949</t>
  </si>
  <si>
    <t>鹤壁淇县网点</t>
  </si>
  <si>
    <t>刘相辰</t>
  </si>
  <si>
    <t>2020-11-04 11:48:11</t>
  </si>
  <si>
    <t>周红丽</t>
  </si>
  <si>
    <t>15967532733</t>
  </si>
  <si>
    <t>周红丽先生</t>
  </si>
  <si>
    <t>2020-11-05 11:23:36</t>
  </si>
  <si>
    <t>2020110400049109</t>
  </si>
  <si>
    <t>JT5009576117552</t>
  </si>
  <si>
    <t>刘琴</t>
  </si>
  <si>
    <t>2020-11-04 11:49:02</t>
  </si>
  <si>
    <t>单相如</t>
  </si>
  <si>
    <t>13868944146</t>
  </si>
  <si>
    <t>西河囗乡，汪家榜小区</t>
  </si>
  <si>
    <t>8:44联系13868944146，，客户要求拒收退回，我司换单退回，单号预计24小时内给出，客户对处理结果满意无异议，已向客户预留我司电话18326228591。</t>
  </si>
  <si>
    <t>单相如先生</t>
  </si>
  <si>
    <t>2020-11-05 08:45:39</t>
  </si>
  <si>
    <t>2020110400049368</t>
  </si>
  <si>
    <t>JT5009939167191</t>
  </si>
  <si>
    <t>2020-11-04 11:50:27</t>
  </si>
  <si>
    <t>前程</t>
  </si>
  <si>
    <t>18788836892</t>
  </si>
  <si>
    <t>潜山路188号蔚蓝商务港E座5A09</t>
  </si>
  <si>
    <t>18时50分，回电客户18788836892，客户表示已经收到货，客户对处理意见满意无异议，我司电话17718233663</t>
  </si>
  <si>
    <t>前程先生</t>
  </si>
  <si>
    <t>2020-11-04 20:18:06</t>
  </si>
  <si>
    <t>2020110400049696</t>
  </si>
  <si>
    <t>JT5010653364345</t>
  </si>
  <si>
    <t>陈健铭</t>
  </si>
  <si>
    <t>2020-11-04 11:52:17</t>
  </si>
  <si>
    <t>心宝</t>
  </si>
  <si>
    <t>18805602627</t>
  </si>
  <si>
    <t>安徽省合肥市长丰县水湖镇</t>
  </si>
  <si>
    <t>13时09分回电18805602627，告知客户快件暂未到网点，已做登记，待网点到货后第一时间安排派送，客户对处理结果满意无异议，我司电话17354093637</t>
  </si>
  <si>
    <t>心宝先生</t>
  </si>
  <si>
    <t>2020-11-04 13:10:16</t>
  </si>
  <si>
    <t>2020110400050156</t>
  </si>
  <si>
    <t>JT5010636923716</t>
  </si>
  <si>
    <t>黄妙</t>
  </si>
  <si>
    <t>2020-11-04 11:54:54</t>
  </si>
  <si>
    <t>ʚWikTɞ</t>
  </si>
  <si>
    <t>18355478746</t>
  </si>
  <si>
    <t>岳张集镇</t>
  </si>
  <si>
    <t>我司6：57联系客户18355478746，客户表示再发已下取件信息，我司已短信告知客户取件信息，客户满意无异议，我司已向客户预留电话95040666876</t>
  </si>
  <si>
    <t>ʚWikTɞ先生</t>
  </si>
  <si>
    <t>2020-11-04 19:01:05</t>
  </si>
  <si>
    <t>2020110400050386</t>
  </si>
  <si>
    <t>JT5009584228458</t>
  </si>
  <si>
    <t>东莞虎门银龙网点</t>
  </si>
  <si>
    <t>禤艳凤</t>
  </si>
  <si>
    <t>2020-11-04 11:56:14</t>
  </si>
  <si>
    <t>076985569868</t>
  </si>
  <si>
    <t>西河口乡，龙门街道</t>
  </si>
  <si>
    <t>8:46联系076985569868，客户要求拒收退回，我司换单退回，单号预计24小时内给出，客户对处理结果满意无异议，已向客户预留我司电话18326228591。</t>
  </si>
  <si>
    <t>客服女士</t>
  </si>
  <si>
    <t>2020-11-05 08:48:42</t>
  </si>
  <si>
    <t>2020110400050544</t>
  </si>
  <si>
    <t>JT5010678889712</t>
  </si>
  <si>
    <t>程文彬</t>
  </si>
  <si>
    <t>2020-11-04 11:57:06</t>
  </si>
  <si>
    <t>龙哥</t>
  </si>
  <si>
    <t>15391880988</t>
  </si>
  <si>
    <t>李庄镇卞楼村X025与X008交叉口北50米</t>
  </si>
  <si>
    <t>冯唯唯</t>
  </si>
  <si>
    <t xml:space="preserve">此件于08时56分回电龙哥先生15391880988，已于客户核实此件需要退回，我司已联系乡镇代理点带回退回，退回单号JT5010342813638，客户满意无异议，宿州砀山网点冯唯唯00076391，我司电话17305577316
</t>
  </si>
  <si>
    <t>龙哥先生</t>
  </si>
  <si>
    <t>2020-11-05 08:57:35</t>
  </si>
  <si>
    <t>2020110400050623</t>
  </si>
  <si>
    <t>JT0000761105446</t>
  </si>
  <si>
    <t>苏虹</t>
  </si>
  <si>
    <t>2020-11-04 11:57:37</t>
  </si>
  <si>
    <t>安徽省淮南市田家庵区香港街13号楼</t>
  </si>
  <si>
    <t>唐开珍</t>
  </si>
  <si>
    <t xml:space="preserve">13点5分 致电李瑞如女士，19955431311 客户已提供图片。我司已在10月31号已将图片发给蚌埠固镇网点，请贵司核实清楚勿乱下工单 我司电话05542676553
</t>
  </si>
  <si>
    <t>2020-11-04 13:22:47</t>
  </si>
  <si>
    <t>2020110400052054</t>
  </si>
  <si>
    <t>JT5010426921840</t>
  </si>
  <si>
    <t>桂林七星建干网点</t>
  </si>
  <si>
    <t>廖先友</t>
  </si>
  <si>
    <t>2020-11-04 12:07:28</t>
  </si>
  <si>
    <t xml:space="preserve"> 张涛</t>
  </si>
  <si>
    <t>13359017572</t>
  </si>
  <si>
    <t>安农大第五宿舍小区</t>
  </si>
  <si>
    <t xml:space="preserve"> 张涛先生</t>
  </si>
  <si>
    <t>2020-11-05 11:55:05</t>
  </si>
  <si>
    <t>2020110400052503</t>
  </si>
  <si>
    <t>JT5010565444678</t>
  </si>
  <si>
    <t>总部在线客服B336</t>
  </si>
  <si>
    <t>2020-11-04 12:11:10</t>
  </si>
  <si>
    <t>陈世松</t>
  </si>
  <si>
    <t>13771563561</t>
  </si>
  <si>
    <t>上派镇青年路万派城7栋1303</t>
  </si>
  <si>
    <t>多次分时段联系客户陈世松先生号码13771563561均无人接听，已短信告知客户此件状态，有问题可随时联系我司，我司电话055166023048</t>
  </si>
  <si>
    <t>陈世松先生</t>
  </si>
  <si>
    <t>2020-11-05 12:09:13</t>
  </si>
  <si>
    <t>2020110400053623</t>
  </si>
  <si>
    <t>JT0000692001078</t>
  </si>
  <si>
    <t>梧州岑溪网点</t>
  </si>
  <si>
    <t>杨树才</t>
  </si>
  <si>
    <t>2020-11-04 12:21:01</t>
  </si>
  <si>
    <t>贺婷</t>
  </si>
  <si>
    <t>17376257925</t>
  </si>
  <si>
    <t>安徽省合肥市肥东县长江东路根源大酒店一排向西三百米荣荣 15157568879
安徽省 合肥市 肥东县 长江东路  根源大酒店一排 向西三百米 （大量收购废铁）</t>
  </si>
  <si>
    <t>贺婷先生</t>
  </si>
  <si>
    <t>2020-11-05 12:11:22</t>
  </si>
  <si>
    <t>2020110400054370</t>
  </si>
  <si>
    <t>JT5009884124960</t>
  </si>
  <si>
    <t>颜书梅</t>
  </si>
  <si>
    <t>2020-11-04 12:27:23</t>
  </si>
  <si>
    <t>高皇镇老圩村</t>
  </si>
  <si>
    <t>此件客户拒收，我司11-3已做退件登记，请贵公司审核我司尽快转出，我司电话13345542233</t>
  </si>
  <si>
    <t>2020-11-04 15:33:18</t>
  </si>
  <si>
    <t>2020110400054681</t>
  </si>
  <si>
    <t>JT5010621944726</t>
  </si>
  <si>
    <t>深圳盐田沙头角网点</t>
  </si>
  <si>
    <t>钟飞</t>
  </si>
  <si>
    <t>2020-11-04 12:30:12</t>
  </si>
  <si>
    <t>暨幼宜</t>
  </si>
  <si>
    <t>15486264862</t>
  </si>
  <si>
    <t>山海景园3号楼5单元5室</t>
  </si>
  <si>
    <t>暨幼宜先生</t>
  </si>
  <si>
    <t>2020-11-05 12:12:28</t>
  </si>
  <si>
    <t>2020110400055229</t>
  </si>
  <si>
    <t>JT5009790331596</t>
  </si>
  <si>
    <t>闫佳佳</t>
  </si>
  <si>
    <t>2020-11-04 12:34:28</t>
  </si>
  <si>
    <t>邵畅畅</t>
  </si>
  <si>
    <t>17855738396</t>
  </si>
  <si>
    <t>宁西路58号爱德尔电器有限公司门口快递柜里</t>
  </si>
  <si>
    <t xml:space="preserve">此单责任网点在规定时间内未关闭，已通知网点线下跟进，网点电话15256974051，后续产生考核由网点自行承担”
</t>
  </si>
  <si>
    <t>邵畅畅先生</t>
  </si>
  <si>
    <t>2020-11-05 12:13:50</t>
  </si>
  <si>
    <t>2020110400055888</t>
  </si>
  <si>
    <t>JT5009239790488</t>
  </si>
  <si>
    <t>2020-11-04 12:39:47</t>
  </si>
  <si>
    <t>汪宏峰</t>
  </si>
  <si>
    <t>18175372981</t>
  </si>
  <si>
    <t>安徽省合肥市经开区汤口路中段合肥财经学院菜鸟驿站</t>
  </si>
  <si>
    <t>汪宏峰先生</t>
  </si>
  <si>
    <t>2020-11-04 13:31:24</t>
  </si>
  <si>
    <t>2020110400061501</t>
  </si>
  <si>
    <t>JT5009636904983</t>
  </si>
  <si>
    <t>周口川汇网点</t>
  </si>
  <si>
    <t>杨永青</t>
  </si>
  <si>
    <t>2020-11-04 13:21:34</t>
  </si>
  <si>
    <t>13515644382</t>
  </si>
  <si>
    <t>翡翠花园四期十一幢103</t>
  </si>
  <si>
    <t>14时21分回电*先生/女士13515644382，告知客户异常已登记处理，预计解决时间23小时，客户接受跟进中，我司网点电话13335512849</t>
  </si>
  <si>
    <t>13515644382先生</t>
  </si>
  <si>
    <t>2020-11-04 14:23:21</t>
  </si>
  <si>
    <t>2020110400061848</t>
  </si>
  <si>
    <t>JT5009308050272</t>
  </si>
  <si>
    <t>梁甜甜</t>
  </si>
  <si>
    <t>2020-11-04 13:23:54</t>
  </si>
  <si>
    <t>解惊鸿</t>
  </si>
  <si>
    <t>18726126530</t>
  </si>
  <si>
    <t>官陡街道北京中路8号安徽工程大学</t>
  </si>
  <si>
    <t xml:space="preserve">此单责任网点在规定时间内未关闭，已通知网点线下跟进，网点电话95040666964，后续产生考核由网点自行承担”
</t>
  </si>
  <si>
    <t>解惊鸿先生</t>
  </si>
  <si>
    <t>2020-11-05 13:06:21</t>
  </si>
  <si>
    <t>芜湖转运中心</t>
  </si>
  <si>
    <t>2020110400062077</t>
  </si>
  <si>
    <t>JT5010493379286</t>
  </si>
  <si>
    <t>舒娇</t>
  </si>
  <si>
    <t>2020-11-04 13:25:24</t>
  </si>
  <si>
    <t>李构本</t>
  </si>
  <si>
    <t>19840047424</t>
  </si>
  <si>
    <t>单王乡张湾村王集组谢勇超市</t>
  </si>
  <si>
    <t>我司已审核，会尽快退回寄出，我司电话15357181400</t>
  </si>
  <si>
    <t>李构本先生</t>
  </si>
  <si>
    <t>2020-11-04 14:17:48</t>
  </si>
  <si>
    <t>2020110400062925</t>
  </si>
  <si>
    <t>JT5010639194254</t>
  </si>
  <si>
    <t>南宁江南海吉星网点</t>
  </si>
  <si>
    <t>兰玉萍</t>
  </si>
  <si>
    <t>2020-11-04 13:30:47</t>
  </si>
  <si>
    <t>许丽萍</t>
  </si>
  <si>
    <t>13515593128</t>
  </si>
  <si>
    <t>芙蓉小区10号楼东一单元302室</t>
  </si>
  <si>
    <t xml:space="preserve">此件我司14:47分致电发件公司07712253139  我司已微信转账赔付1元 无疑义且认可结单 我司电话 13705599771  </t>
  </si>
  <si>
    <t>许丽萍先生</t>
  </si>
  <si>
    <t>2020-11-04 14:48:39</t>
  </si>
  <si>
    <t>2020110400064329</t>
  </si>
  <si>
    <t>JT5009566630552</t>
  </si>
  <si>
    <t>李爱玲</t>
  </si>
  <si>
    <t>2020-11-04 13:39:30</t>
  </si>
  <si>
    <t>桐城南路曙光雅苑二幢505号</t>
  </si>
  <si>
    <t>此件客户已收到 当场验货 无异议，此单关闭  我司电话18256910324</t>
  </si>
  <si>
    <t>2020-11-04 15:18:39</t>
  </si>
  <si>
    <t>2020110400065506</t>
  </si>
  <si>
    <t>2020-11-04 13:46:06</t>
  </si>
  <si>
    <t>蒋风云</t>
  </si>
  <si>
    <t>21时01分，回电客户15212708702，客户表示要求明天送，我司电话17718233663</t>
  </si>
  <si>
    <t>蒋风云先生</t>
  </si>
  <si>
    <t>2020-11-04 21:22:32</t>
  </si>
  <si>
    <t>2020110400065952</t>
  </si>
  <si>
    <t>JT5009874130692</t>
  </si>
  <si>
    <t>2020-11-04 13:48:31</t>
  </si>
  <si>
    <t>白维卡</t>
  </si>
  <si>
    <t>13167659799</t>
  </si>
  <si>
    <t>安徽省合肥市蜀山区肥西路3号安徽大学龙河校区国际教育学院北门</t>
  </si>
  <si>
    <t>白维卡先生</t>
  </si>
  <si>
    <t>2020-11-05 13:27:48</t>
  </si>
  <si>
    <t>2020110400066125</t>
  </si>
  <si>
    <t>JT5009608500893</t>
  </si>
  <si>
    <t>东莞樟木头樟洋网点</t>
  </si>
  <si>
    <t>童亚明</t>
  </si>
  <si>
    <t>2020-11-04 13:49:33</t>
  </si>
  <si>
    <t>吴超雄</t>
  </si>
  <si>
    <t>15655115222</t>
  </si>
  <si>
    <t>安徽省合肥市蜀山区荷叶地街道潜山南路绿地蓝海佳冠口腔</t>
  </si>
  <si>
    <t>21时12分，回电15655115222，客户表示明天去公司核实，我司电话17718233663</t>
  </si>
  <si>
    <t>吴超雄先生</t>
  </si>
  <si>
    <t>2020-11-04 21:21:08</t>
  </si>
  <si>
    <t>2020110400067697</t>
  </si>
  <si>
    <t>JT5009830611622</t>
  </si>
  <si>
    <t>张小春</t>
  </si>
  <si>
    <t>2020-11-04 13:57:22</t>
  </si>
  <si>
    <t>高俊</t>
  </si>
  <si>
    <t>15251710340</t>
  </si>
  <si>
    <t>香樟大道与杨林路交叉口太平洋森活广场B1栋1228</t>
  </si>
  <si>
    <t>高俊先生</t>
  </si>
  <si>
    <t>2020-11-05 13:29:06</t>
  </si>
  <si>
    <t>2020110400071227</t>
  </si>
  <si>
    <t>JT5010647654062</t>
  </si>
  <si>
    <t>温州平阳鳌江网点</t>
  </si>
  <si>
    <t>付晓晓</t>
  </si>
  <si>
    <t>2020-11-04 14:16:06</t>
  </si>
  <si>
    <t>店埠填排头村大妹批发部</t>
  </si>
  <si>
    <t>2020-11-05 13:42:48</t>
  </si>
  <si>
    <t>2020110400071562</t>
  </si>
  <si>
    <t>JT5010002589320</t>
  </si>
  <si>
    <t>总部热线客服B13</t>
  </si>
  <si>
    <t>2020-11-04 14:17:51</t>
  </si>
  <si>
    <t>18356507873</t>
  </si>
  <si>
    <t>桃花镇格力馨雅园</t>
  </si>
  <si>
    <t xml:space="preserve">多次分时段联系客户**号码******均无人接听，已短信告知客户此件状态152356974051，有问题可随时联系我司，我司电话95040669252
</t>
  </si>
  <si>
    <t>2020-11-05 13:50:25</t>
  </si>
  <si>
    <t>2020110400071623</t>
  </si>
  <si>
    <t>JT5010092829547</t>
  </si>
  <si>
    <t>李文茜</t>
  </si>
  <si>
    <t>2020-11-04 14:18:08</t>
  </si>
  <si>
    <t>黄霜霜</t>
  </si>
  <si>
    <t>17353777985</t>
  </si>
  <si>
    <t>安徽省合肥市肥西县翡翠路900号安徽财贸职业学院</t>
  </si>
  <si>
    <t xml:space="preserve">此单责任网点在规定时间内未关闭，已通知网点线下跟进，网点电话13335512849，后续产生考核由网点自行承担”
</t>
  </si>
  <si>
    <t>黄霜霜先生</t>
  </si>
  <si>
    <t>2020-11-05 13:45:07</t>
  </si>
  <si>
    <t>2020110400076238</t>
  </si>
  <si>
    <t>JT5009187911110</t>
  </si>
  <si>
    <t>2020-11-04 14:42:05</t>
  </si>
  <si>
    <t>庐东驾校</t>
  </si>
  <si>
    <t>此件15.23分致电赵先生告知收件人已受理，预计24小时已解决，有问题联系我司95040669228</t>
  </si>
  <si>
    <t>2020-11-04 15:45:55</t>
  </si>
  <si>
    <t>2020110400076520</t>
  </si>
  <si>
    <t>JT5010484088410</t>
  </si>
  <si>
    <t>2020-11-04 14:43:24</t>
  </si>
  <si>
    <t>郑雨婷</t>
  </si>
  <si>
    <t>16655123502</t>
  </si>
  <si>
    <t>水湖镇鑫城市家3栋1404</t>
  </si>
  <si>
    <t>15时38分回电16655123502，客户暂时不方便取件，包裹已派送至杨老三批发部处，已由客户授权（本人）代收，已提醒客户不要忘记取件，有问题可随时联系我司，客户对处理结果满意无异议，我司电话17354093637</t>
  </si>
  <si>
    <t>郑雨婷先生</t>
  </si>
  <si>
    <t>2020-11-04 15:39:27</t>
  </si>
  <si>
    <t>2020110400076562</t>
  </si>
  <si>
    <t>JT5010459107117</t>
  </si>
  <si>
    <t>2020-11-04 14:43:39</t>
  </si>
  <si>
    <t>熊思楠</t>
  </si>
  <si>
    <t>18755739648</t>
  </si>
  <si>
    <t>大杨乡，吴集村，大熊庄</t>
  </si>
  <si>
    <t>吴曼丽</t>
  </si>
  <si>
    <t>14.06电连熊女士18755739648，此件核实客户已经收。顾客满意无异议。已留我司电话15212548788</t>
  </si>
  <si>
    <t>熊思楠先生</t>
  </si>
  <si>
    <t>2020-11-05 14:08:49</t>
  </si>
  <si>
    <t>2020110400077517</t>
  </si>
  <si>
    <t>2020-11-04 14:48:20</t>
  </si>
  <si>
    <t>王能</t>
  </si>
  <si>
    <t>此件15.51分致电收件人，告知此件我司已受理，预计24小时解决完毕，收件人无异议，有问题联系我司95040669228</t>
  </si>
  <si>
    <t>王能先生</t>
  </si>
  <si>
    <t>2020-11-04 15:53:18</t>
  </si>
  <si>
    <t>2020110400077746</t>
  </si>
  <si>
    <t>JT5010734606816</t>
  </si>
  <si>
    <t>玉林玉博大道网点</t>
  </si>
  <si>
    <t>范建云</t>
  </si>
  <si>
    <t>2020-11-04 14:49:23</t>
  </si>
  <si>
    <t>汪红玲</t>
  </si>
  <si>
    <t>15651967625</t>
  </si>
  <si>
    <t>井岗镇新庄家园</t>
  </si>
  <si>
    <t xml:space="preserve">此单责任网点在规定时间内未关闭，已通知网点线下跟进，网点电话17681093315，后续产生考核由网点自行承担”
</t>
  </si>
  <si>
    <t>汪红玲女士</t>
  </si>
  <si>
    <t>2020-11-05 14:16:21</t>
  </si>
  <si>
    <t>2020110400078339</t>
  </si>
  <si>
    <t>JT5010708634640</t>
  </si>
  <si>
    <t>徐亮</t>
  </si>
  <si>
    <t>2020-11-04 14:52:07</t>
  </si>
  <si>
    <t>15005514201</t>
  </si>
  <si>
    <t>原树提香</t>
  </si>
  <si>
    <t>15005514201先生</t>
  </si>
  <si>
    <t>2020-11-05 14:17:20</t>
  </si>
  <si>
    <t>2020110400079914</t>
  </si>
  <si>
    <t>JT5009946530696</t>
  </si>
  <si>
    <t>宜春宜阳网点</t>
  </si>
  <si>
    <t>郑网仔</t>
  </si>
  <si>
    <t>2020-11-04 15:00:02</t>
  </si>
  <si>
    <t>程文秀</t>
  </si>
  <si>
    <t>13855654879</t>
  </si>
  <si>
    <t>安徽省安庆市桐城市新渡镇双新经济开发区，大风炊四川元素火锅店</t>
  </si>
  <si>
    <t>汪晶晶</t>
  </si>
  <si>
    <t>16时23分回电程文秀女士13855654879客户确定货早已收到，客户对处理结果满意无异议，我司电话18519027513微信同步</t>
  </si>
  <si>
    <t>程文秀先生</t>
  </si>
  <si>
    <t>2020-11-04 16:56:38</t>
  </si>
  <si>
    <t>2020110400080175</t>
  </si>
  <si>
    <t>JT5009430779344</t>
  </si>
  <si>
    <t>李书各</t>
  </si>
  <si>
    <t>2020-11-04 15:01:22</t>
  </si>
  <si>
    <t>李晨啟</t>
  </si>
  <si>
    <t>13145549097</t>
  </si>
  <si>
    <t>三里庵大洋百货四楼同庆楼前台</t>
  </si>
  <si>
    <t xml:space="preserve"> 此件我司遗失  我司已加发件网点微信做理赔  此单关闭  我司电话18256910324</t>
  </si>
  <si>
    <t>李晨啟先生</t>
  </si>
  <si>
    <t>2020-11-05 14:45:21</t>
  </si>
  <si>
    <t>2020110400081383</t>
  </si>
  <si>
    <t>JT5009586680330</t>
  </si>
  <si>
    <t>苏江涛</t>
  </si>
  <si>
    <t>2020-11-04 15:07:44</t>
  </si>
  <si>
    <t>次仁卓玛</t>
  </si>
  <si>
    <t>15355496378</t>
  </si>
  <si>
    <t>东泰纺织</t>
  </si>
  <si>
    <t>次仁卓玛先生</t>
  </si>
  <si>
    <t>2020-11-05 14:48:35</t>
  </si>
  <si>
    <t>2020110400082154</t>
  </si>
  <si>
    <t>JT5010640130170</t>
  </si>
  <si>
    <t>林秋霞</t>
  </si>
  <si>
    <t>2020-11-04 15:11:31</t>
  </si>
  <si>
    <t>粟女士</t>
  </si>
  <si>
    <t>15755547089</t>
  </si>
  <si>
    <t>湖东路街道矿山新村底商7号</t>
  </si>
  <si>
    <t xml:space="preserve">此单责任网点在规定时间内未关闭，已通知网点线下跟进，网点电话0555-5202281后续产生考核由网点自行承担”
</t>
  </si>
  <si>
    <t>粟女士先生</t>
  </si>
  <si>
    <t>2020-11-05 14:47:37</t>
  </si>
  <si>
    <t>2020110400082308</t>
  </si>
  <si>
    <t>JT5010693294716</t>
  </si>
  <si>
    <t>深圳坪山网点</t>
  </si>
  <si>
    <t>2020-11-04 15:12:16</t>
  </si>
  <si>
    <t>长沟镇喜乐来超市</t>
  </si>
  <si>
    <t>16时13分回电客户18949965160，电话关机，我司已知晓更改信息为安徽省宿州市泗县长沟镇泗县双语中学，此件乡下代理点已带走，明天带回派送，已登记更改，客户对处理结果满意无异议，已向客户预留我司电话19155977503，处理工号00061705</t>
  </si>
  <si>
    <t>2020-11-04 16:15:14</t>
  </si>
  <si>
    <t>2020110400082705</t>
  </si>
  <si>
    <t>JT5010412246699</t>
  </si>
  <si>
    <t>杨方</t>
  </si>
  <si>
    <t>2020-11-04 15:14:27</t>
  </si>
  <si>
    <t>朱秀华</t>
  </si>
  <si>
    <t>152672681199</t>
  </si>
  <si>
    <t>温岭市泽国镇下街178-1</t>
  </si>
  <si>
    <t>已审核</t>
  </si>
  <si>
    <t>朱秀华先生</t>
  </si>
  <si>
    <t>2020-11-04 16:16:42</t>
  </si>
  <si>
    <t>2020110400083313</t>
  </si>
  <si>
    <t>JT5010412028008</t>
  </si>
  <si>
    <t>2020-11-04 15:17:46</t>
  </si>
  <si>
    <t>2020-11-04 16:18:03</t>
  </si>
  <si>
    <t>2020110400083871</t>
  </si>
  <si>
    <t>JT5009752034777</t>
  </si>
  <si>
    <t>2020-11-04 15:20:43</t>
  </si>
  <si>
    <t>石磄路东方新城B5栋</t>
  </si>
  <si>
    <t>2020-11-05 14:49:21</t>
  </si>
  <si>
    <t>2020110400085056</t>
  </si>
  <si>
    <t>JT5009781233245</t>
  </si>
  <si>
    <t>2020-11-04 15:27:28</t>
  </si>
  <si>
    <t>16：56回电杨贺飞先生/女士13461420160，客户要求拒收退回，我司原单/换单退回，单号JT5009781233245，客户对处理结果满意无异议，已向客户预留我司电话15385448520.</t>
  </si>
  <si>
    <t>2020-11-04 16:58:09</t>
  </si>
  <si>
    <t>2020110400085224</t>
  </si>
  <si>
    <t>JT5010565733220</t>
  </si>
  <si>
    <t>2020-11-04 15:28:21</t>
  </si>
  <si>
    <t>程钰莹</t>
  </si>
  <si>
    <t>13305593213</t>
  </si>
  <si>
    <t>汤口镇汤口村中间路碧荷发屋</t>
  </si>
  <si>
    <t xml:space="preserve">16：55分回电程钰莹先生先生/女士13305593213，已和客户确认收货信息，告知客户我司会按客户真实收货信息派送，客户对处理结果满意无异议，已向客户预留我司电话15385448520.
</t>
  </si>
  <si>
    <t>程钰莹先生</t>
  </si>
  <si>
    <t>2020-11-04 16:55:33</t>
  </si>
  <si>
    <t>2020110400085824</t>
  </si>
  <si>
    <t>JT5010679893100</t>
  </si>
  <si>
    <t>陈洁</t>
  </si>
  <si>
    <t>2020-11-04 15:31:36</t>
  </si>
  <si>
    <t>13956087722</t>
  </si>
  <si>
    <t>上派镇人民东路国税局西40米爱玛电动车</t>
  </si>
  <si>
    <t>此件我司于：11:26分已致电客户：张朝云女士 并核实此件我司派件员于派件当日就已送至客户店里，客户满意无异议，现我司已核实客户为手动点击错误，客户表示及时撤销，请贵司及时核实情况，客户对我司处理结果满意无异议，如有疑问请致电我司电话：95040669230.</t>
  </si>
  <si>
    <t>13956087722先生</t>
  </si>
  <si>
    <t>2020-11-05 14:55:08</t>
  </si>
  <si>
    <t>2020110400085834</t>
  </si>
  <si>
    <t>JT5010694842855</t>
  </si>
  <si>
    <t>郑兰英</t>
  </si>
  <si>
    <t>2020-11-04 15:31:39</t>
  </si>
  <si>
    <t>陶海婷</t>
  </si>
  <si>
    <t>18365578696</t>
  </si>
  <si>
    <t>安徽国际商务职业学院菜鸟驿站；</t>
  </si>
  <si>
    <t>我司11:34回电客户18365578696，我司已通知快递员带回，我司改地址，我司完结处理，维鲁斯网点电话：13385698464</t>
  </si>
  <si>
    <t>陶海婷先生</t>
  </si>
  <si>
    <t>2020-11-05 11:35:23</t>
  </si>
  <si>
    <t>2020110400088911</t>
  </si>
  <si>
    <t>JT5010628151531</t>
  </si>
  <si>
    <t>2020-11-04 15:48:02</t>
  </si>
  <si>
    <t>小泽泽</t>
  </si>
  <si>
    <t>13355608804</t>
  </si>
  <si>
    <t>检察院宿舍楼旁</t>
  </si>
  <si>
    <t>8点47分
回电对象:
小泽泽先生
回电号码:
13355608804   未接通 我司换单退回，单号：JT0000796248968，我司电话950470669228</t>
  </si>
  <si>
    <t>小泽泽先生</t>
  </si>
  <si>
    <t>2020-11-05 08:49:23</t>
  </si>
  <si>
    <t>2020110400089340</t>
  </si>
  <si>
    <t>JT5010657617415</t>
  </si>
  <si>
    <t>赖霄虹</t>
  </si>
  <si>
    <t>2020-11-04 15:50:20</t>
  </si>
  <si>
    <t>夏秀英</t>
  </si>
  <si>
    <t>18119520723</t>
  </si>
  <si>
    <t>纺织厂家属区32号楼一单元一室</t>
  </si>
  <si>
    <t>何芳</t>
  </si>
  <si>
    <t>18.09分去电客户18119520723核实此件已收到，此单关闭，我司电话95040666873</t>
  </si>
  <si>
    <t>夏秀英女士</t>
  </si>
  <si>
    <t>2020-11-04 18:10:19</t>
  </si>
  <si>
    <t>2020110400090183</t>
  </si>
  <si>
    <t>2020-11-04 15:54:39</t>
  </si>
  <si>
    <t>赖</t>
  </si>
  <si>
    <t>我司已理赔</t>
  </si>
  <si>
    <t>赖先生</t>
  </si>
  <si>
    <t>2020-11-04 20:29:12</t>
  </si>
  <si>
    <t>2020110400090289</t>
  </si>
  <si>
    <t>JT5010619118465</t>
  </si>
  <si>
    <t>陈治国</t>
  </si>
  <si>
    <t>2020-11-04 15:55:07</t>
  </si>
  <si>
    <t>周世梅</t>
  </si>
  <si>
    <t>18356536918</t>
  </si>
  <si>
    <t>上派镇上三路雁鸣巷15号（近佳佳乐超市）</t>
  </si>
  <si>
    <t>此件我司于：17:23分已致电客户：周世梅女士18356536918   并核实此件客户确认已取件，由于手机更新后台路由没有显示，故以为包裹丢失，客户对我司满意无异议，如有疑问请致电我司电话：95040669230.</t>
  </si>
  <si>
    <t>周世梅女士</t>
  </si>
  <si>
    <t>2020-11-04 17:29:49</t>
  </si>
  <si>
    <t>2020110400090444</t>
  </si>
  <si>
    <t>JT5009974976835</t>
  </si>
  <si>
    <t>冯春耕</t>
  </si>
  <si>
    <t>2020-11-04 15:55:49</t>
  </si>
  <si>
    <t>吴珍宝</t>
  </si>
  <si>
    <t>18956521951</t>
  </si>
  <si>
    <t>南湖新村14栋104</t>
  </si>
  <si>
    <t>14时47分我司多次联系不上收件人吴珍宝 18956521951  此件已通知发件方处理     我司继续跟踪    我司联系电话15305625337    有事请留言</t>
  </si>
  <si>
    <t>吴珍宝先生</t>
  </si>
  <si>
    <t>2020-11-05 14:47:56</t>
  </si>
  <si>
    <t>2020110400090707</t>
  </si>
  <si>
    <t>JT5009630886238</t>
  </si>
  <si>
    <t>吴火明</t>
  </si>
  <si>
    <t>2020-11-04 15:57:00</t>
  </si>
  <si>
    <t>武海燕</t>
  </si>
  <si>
    <t>18855137522</t>
  </si>
  <si>
    <t>塘杨新村13栋302</t>
  </si>
  <si>
    <t>武海燕先生</t>
  </si>
  <si>
    <t>2020-11-05 15:23:33</t>
  </si>
  <si>
    <t>2020110400091080</t>
  </si>
  <si>
    <t>JT5009999537540</t>
  </si>
  <si>
    <t>总部在线客服B214</t>
  </si>
  <si>
    <t>2020-11-04 15:59:07</t>
  </si>
  <si>
    <t>张月</t>
  </si>
  <si>
    <t>15305677882</t>
  </si>
  <si>
    <t>探海路农贸市场A14</t>
  </si>
  <si>
    <t xml:space="preserve">15:39联系客户张月女士号码15305677882告知此件目前状态已通知网点线下跟进，有问题可随时联系我哦19810691031
</t>
  </si>
  <si>
    <t>张月女士</t>
  </si>
  <si>
    <t>2020-11-05 15:40:43</t>
  </si>
  <si>
    <t>2020110400093503</t>
  </si>
  <si>
    <t>JT5010705699779</t>
  </si>
  <si>
    <t>2020-11-04 16:11:29</t>
  </si>
  <si>
    <t>刘昌雨</t>
  </si>
  <si>
    <t>18656637803</t>
  </si>
  <si>
    <t>青春菜市月阳商店</t>
  </si>
  <si>
    <t>刘昌雨先生</t>
  </si>
  <si>
    <t>2020-11-05 15:51:49</t>
  </si>
  <si>
    <t>2020110400093633</t>
  </si>
  <si>
    <t>胡婷婷-羊小雨</t>
  </si>
  <si>
    <t>2020-11-04 16:12:08</t>
  </si>
  <si>
    <t>2020-11-05 15:53:30</t>
  </si>
  <si>
    <t>2020110400094750</t>
  </si>
  <si>
    <t>2020-11-04 16:18:13</t>
  </si>
  <si>
    <t>2020-11-05 15:56:27</t>
  </si>
  <si>
    <t>2020110400095044</t>
  </si>
  <si>
    <t>JT5008340453163</t>
  </si>
  <si>
    <t>2020-11-04 16:19:52</t>
  </si>
  <si>
    <t>天珑广场三号楼1314</t>
  </si>
  <si>
    <t>请贵司加我微信17718233663，提供一下价值证明</t>
  </si>
  <si>
    <t>11先生</t>
  </si>
  <si>
    <t>2020-11-04 21:56:16</t>
  </si>
  <si>
    <t>2020110400095061</t>
  </si>
  <si>
    <t>吴燕萍</t>
  </si>
  <si>
    <t>2020-11-04 16:19:57</t>
  </si>
  <si>
    <t>施发志</t>
  </si>
  <si>
    <t>7时59分回电15829580884告知快件丢失并向客户致歉安抚客户情绪，已和客户协商理赔，理赔金额47.9元，理赔方式：微信，客户对处理结果满意无异议，我司电话17354093637</t>
  </si>
  <si>
    <t>施发志先生</t>
  </si>
  <si>
    <t>2020-11-05 08:08:57</t>
  </si>
  <si>
    <t>2020110400095640</t>
  </si>
  <si>
    <t>JT5009865024241</t>
  </si>
  <si>
    <t>总部在线客服B310</t>
  </si>
  <si>
    <t>2020-11-04 16:22:58</t>
  </si>
  <si>
    <t>赵成飞</t>
  </si>
  <si>
    <t>13485716596</t>
  </si>
  <si>
    <t>明珠路96号</t>
  </si>
  <si>
    <t xml:space="preserve">15：58联系客户赵成飞先生号码13485716596告知此件目前状态已通知网点线下跟进，有问题可随时联系我哦15256974051
</t>
  </si>
  <si>
    <t>赵成飞先生</t>
  </si>
  <si>
    <t>2020-11-05 15:59:40</t>
  </si>
  <si>
    <t>2020110400096267</t>
  </si>
  <si>
    <t>JT5010676821930</t>
  </si>
  <si>
    <t>2020-11-04 16:26:17</t>
  </si>
  <si>
    <t>魏兆翠</t>
  </si>
  <si>
    <t>15855129695</t>
  </si>
  <si>
    <t>撮镇路，马厂巷</t>
  </si>
  <si>
    <t>魏兆翠先生</t>
  </si>
  <si>
    <t>2020-11-05 16:00:36</t>
  </si>
  <si>
    <t>2020110400097178</t>
  </si>
  <si>
    <t>JT5010725099917</t>
  </si>
  <si>
    <t>陶甜甜</t>
  </si>
  <si>
    <t>2020-11-04 16:31:35</t>
  </si>
  <si>
    <t>王佐为了生存</t>
  </si>
  <si>
    <t>13675516969</t>
  </si>
  <si>
    <t>公园路草坎爵鼎阁</t>
  </si>
  <si>
    <t>王佐为了生存先生</t>
  </si>
  <si>
    <t>2020-11-05 16:02:39</t>
  </si>
  <si>
    <t>2020110400097475</t>
  </si>
  <si>
    <t>JT5009935784718</t>
  </si>
  <si>
    <t>2020-11-04 16:33:11</t>
  </si>
  <si>
    <t>朱海英</t>
  </si>
  <si>
    <t>15656288097</t>
  </si>
  <si>
    <t>枞阳县城九云山庄3号楼快递超市</t>
  </si>
  <si>
    <t xml:space="preserve">此单责任网点在规定时间内未关闭，已通知网点线下跟进，网点电话13339121249，后续产生考核由网点自行承担”
</t>
  </si>
  <si>
    <t>朱海英先生</t>
  </si>
  <si>
    <t>2020-11-05 16:09:34</t>
  </si>
  <si>
    <t>2020110400097665</t>
  </si>
  <si>
    <t>JT5009872086834</t>
  </si>
  <si>
    <t>临沂马场湖网点</t>
  </si>
  <si>
    <t>王裕庆</t>
  </si>
  <si>
    <t>2020-11-04 16:34:12</t>
  </si>
  <si>
    <t>宁俊杰</t>
  </si>
  <si>
    <t>18556520657</t>
  </si>
  <si>
    <t>临泉路肥东二中</t>
  </si>
  <si>
    <t>宁俊杰先生</t>
  </si>
  <si>
    <t>2020-11-05 16:03:25</t>
  </si>
  <si>
    <t>2020110400098593</t>
  </si>
  <si>
    <t>2020-11-04 16:38:59</t>
  </si>
  <si>
    <t>18130057577</t>
  </si>
  <si>
    <t xml:space="preserve">16:15联系客户余女士号码18130057577告知此件目前状态已通知网点线下跟进，有问题可随时联系我哦19810691031
</t>
  </si>
  <si>
    <t>2020-11-05 16:16:46</t>
  </si>
  <si>
    <t>2020110400099171</t>
  </si>
  <si>
    <t>JT5010094619272</t>
  </si>
  <si>
    <t>黄宝明</t>
  </si>
  <si>
    <t>2020-11-04 16:41:55</t>
  </si>
  <si>
    <t>张美丽</t>
  </si>
  <si>
    <t>15212438415</t>
  </si>
  <si>
    <t>安徽省合肥市肥东县瑞景兰庭</t>
  </si>
  <si>
    <t>张美丽先生</t>
  </si>
  <si>
    <t>2020-11-05 16:14:21</t>
  </si>
  <si>
    <t>2020110400099864</t>
  </si>
  <si>
    <t>2020-11-04 16:45:25</t>
  </si>
  <si>
    <t>2020-11-05 16:13:30</t>
  </si>
  <si>
    <t>2020110400100483</t>
  </si>
  <si>
    <t>JT5010412556195</t>
  </si>
  <si>
    <t>2020-11-04 16:48:49</t>
  </si>
  <si>
    <t>银塘镇马鞍山师范高等专科学校三号门</t>
  </si>
  <si>
    <t xml:space="preserve">此单责任网点在规定时间内未关闭，已通知网点线下跟进，网点电话0555-2228216，后续产生考核由网点自行承担”
</t>
  </si>
  <si>
    <t>2020-11-05 16:24:58</t>
  </si>
  <si>
    <t>2020110400101347</t>
  </si>
  <si>
    <t>JT5009700048916</t>
  </si>
  <si>
    <t>2020-11-04 16:54:05</t>
  </si>
  <si>
    <t>教头</t>
  </si>
  <si>
    <t>15588117258</t>
  </si>
  <si>
    <t>水湖镇吴山路中段马店羊肉</t>
  </si>
  <si>
    <t>19时30分回电13023087488，客户确定货已收到，客户对处理结果满意无异议，我司电话17354093637</t>
  </si>
  <si>
    <t>教头先生</t>
  </si>
  <si>
    <t>2020-11-04 19:31:14</t>
  </si>
  <si>
    <t>2020110400101788</t>
  </si>
  <si>
    <t>JT5010626119266</t>
  </si>
  <si>
    <t>成都武侯区网点</t>
  </si>
  <si>
    <t>王林芝</t>
  </si>
  <si>
    <t>2020-11-04 16:56:44</t>
  </si>
  <si>
    <t>薛总</t>
  </si>
  <si>
    <t>188888888</t>
  </si>
  <si>
    <t>安徽省合肥市蜀山区天智路2号合肥亚夏宝腾4S店</t>
  </si>
  <si>
    <t>朱燕燕</t>
  </si>
  <si>
    <t>12.27回电王涛15255189271，告知此件已到达合肥高新网点派件。预计今日送达，客户满意，我司网点电话95040666913</t>
  </si>
  <si>
    <t>15255189271</t>
  </si>
  <si>
    <t>2020-11-05 12:28:37</t>
  </si>
  <si>
    <t>2020110400106550</t>
  </si>
  <si>
    <t>JT5010118263555</t>
  </si>
  <si>
    <t>龚佳慧</t>
  </si>
  <si>
    <t>2020-11-04 17:24:05</t>
  </si>
  <si>
    <t>小雨</t>
  </si>
  <si>
    <t>15856468225</t>
  </si>
  <si>
    <t>王截流乡王截流街道</t>
  </si>
  <si>
    <t>15:23分回电15856468225，我司已安排取回，有新单号退回，预留我司电话18175048780</t>
  </si>
  <si>
    <t>小雨先生</t>
  </si>
  <si>
    <t>2020-11-05 15:24:01</t>
  </si>
  <si>
    <t>2020110400107497</t>
  </si>
  <si>
    <t>JT5010020789026</t>
  </si>
  <si>
    <t>2020-11-04 17:29:55</t>
  </si>
  <si>
    <t>程记龙虾</t>
  </si>
  <si>
    <t>18656901888</t>
  </si>
  <si>
    <t>环翠路与金寨南路交汇处西北侧翡翠商城C116室</t>
  </si>
  <si>
    <t>程记龙虾先生</t>
  </si>
  <si>
    <t>2020-11-05 16:57:21</t>
  </si>
  <si>
    <t>2020110400109400</t>
  </si>
  <si>
    <t>总部热线客服A47</t>
  </si>
  <si>
    <t>2020-11-04 17:42:53</t>
  </si>
  <si>
    <t xml:space="preserve"> 佳佳</t>
  </si>
  <si>
    <t xml:space="preserve">17：10联系客户佳佳女士号码15855665235告知此件目前状态已通知网点线下跟进，有问题可随时联系我哦19810691031
</t>
  </si>
  <si>
    <t xml:space="preserve"> 佳佳女士</t>
  </si>
  <si>
    <t>2020-11-05 17:11:57</t>
  </si>
  <si>
    <t>2020110400110225</t>
  </si>
  <si>
    <t>JT5010216034499</t>
  </si>
  <si>
    <t>2020-11-04 17:48:40</t>
  </si>
  <si>
    <t>路中</t>
  </si>
  <si>
    <t>13956926762</t>
  </si>
  <si>
    <t>安徽省合肥市肥东县人民路青春菜市场</t>
  </si>
  <si>
    <t>路中先生</t>
  </si>
  <si>
    <t>2020-11-05 17:08:55</t>
  </si>
  <si>
    <t>2020110400113529</t>
  </si>
  <si>
    <t>JT5010591588751</t>
  </si>
  <si>
    <t>台州路桥螺洋网点</t>
  </si>
  <si>
    <t>张林燕</t>
  </si>
  <si>
    <t>2020-11-04 18:14:39</t>
  </si>
  <si>
    <t>丁现群</t>
  </si>
  <si>
    <t>13856070719</t>
  </si>
  <si>
    <t>安徽省合肥市长丰县水家湖中央花园18栋二单元508,卡其色双球,参考5-24个月54CM左右</t>
  </si>
  <si>
    <t>19时11分回电13856070719。包裹已派送至中央花园蓝宇超市处。已提醒客户不要忘记取件，有问题可随时联系我司，客户对处理结果满意无异议，我司电话17354093637</t>
  </si>
  <si>
    <t>丁现群女士</t>
  </si>
  <si>
    <t>2020-11-04 19:13:16</t>
  </si>
  <si>
    <t>2020110400114506</t>
  </si>
  <si>
    <t>JT5009940985971</t>
  </si>
  <si>
    <t>福州闽侯高新网点</t>
  </si>
  <si>
    <t>赵秀燕</t>
  </si>
  <si>
    <t>2020-11-04 18:24:58</t>
  </si>
  <si>
    <t>魏燕飞</t>
  </si>
  <si>
    <t>18056461222</t>
  </si>
  <si>
    <t>三十铺镇，新阳大道与龙舒路交界口，联盛产业园49栋楼</t>
  </si>
  <si>
    <t>14:11回电魏燕飞18056461222，客户确定货已收到，客户对处理结果满意无异议，已向客户预留我司电话18919797711</t>
  </si>
  <si>
    <t>魏燕飞先生</t>
  </si>
  <si>
    <t>2020-11-05 14:12:44</t>
  </si>
  <si>
    <t>2020110400114622</t>
  </si>
  <si>
    <t>JT5009578462957</t>
  </si>
  <si>
    <t>2020-11-04 18:26:18</t>
  </si>
  <si>
    <t>王小乐</t>
  </si>
  <si>
    <t>18355510418</t>
  </si>
  <si>
    <t>功桥镇南义社区</t>
  </si>
  <si>
    <t>孙家斌</t>
  </si>
  <si>
    <t>此件回电客户18355510418，客户已确认收到此件了，满意无异议，我司电话18315551757</t>
  </si>
  <si>
    <t>王小乐先生</t>
  </si>
  <si>
    <t>2020-11-05 10:29:20</t>
  </si>
  <si>
    <t>2020110400115847</t>
  </si>
  <si>
    <t>JT5009566956936</t>
  </si>
  <si>
    <t>2020-11-04 18:40:21</t>
  </si>
  <si>
    <t>品奈优</t>
  </si>
  <si>
    <t>17356517155</t>
  </si>
  <si>
    <t>长江东路与护城河路交口安徽师范大学附属肥东实验学校</t>
  </si>
  <si>
    <t>14点14分致电回电对象:
品奈优先生
回电号码:
17356517155  已加客户微信 昵称：tenacity  告知快件丢失并向客户致歉安抚客户情绪，已和客户协商理赔，理赔金额：11.1元，理赔方式：微信，我司电话95040669228</t>
  </si>
  <si>
    <t>品奈优先生</t>
  </si>
  <si>
    <t>2020-11-05 14:15:46</t>
  </si>
  <si>
    <t>2020110400116041</t>
  </si>
  <si>
    <t>JT5009883009388</t>
  </si>
  <si>
    <t>2020-11-04 18:43:05</t>
  </si>
  <si>
    <t>059583931995</t>
  </si>
  <si>
    <t>杏花村街道池州职业技术学院</t>
  </si>
  <si>
    <t>此件工号00212901,16时21分回电客户，此件客户已收到快递，已在手机上确认收货，客户对处理结果满意，我司电话95040666940</t>
  </si>
  <si>
    <t>2020-11-05 16:21:57</t>
  </si>
  <si>
    <t>2020110400116273</t>
  </si>
  <si>
    <t>2020-11-04 18:46:31</t>
  </si>
  <si>
    <t>程琪</t>
  </si>
  <si>
    <t>13855142624</t>
  </si>
  <si>
    <t>11:33分回电程琪13855142624 此件我司已和寄件方做理赔 微信转账  我司已加发件网点微信提供凭证  此单关闭  我司电话1825691024</t>
  </si>
  <si>
    <t>程琪女士</t>
  </si>
  <si>
    <t>2020-11-05 11:36:17</t>
  </si>
  <si>
    <t>2020110400116692</t>
  </si>
  <si>
    <t>JT5010402504169</t>
  </si>
  <si>
    <t>姚宏楷</t>
  </si>
  <si>
    <t>2020-11-04 18:52:49</t>
  </si>
  <si>
    <t>卫云</t>
  </si>
  <si>
    <t>15155178963</t>
  </si>
  <si>
    <t>海恒社区海恒街与观海路交口好又多精品超市</t>
  </si>
  <si>
    <t>18.41回电卫云15155178963 ，告知我司已爆仓，已加派人员尽快 派送，因工单时效关闭 ，客户对处理方案满意无异议，已向客户预留我司电话15255405635</t>
  </si>
  <si>
    <t>卫云先生</t>
  </si>
  <si>
    <t>2020-11-05 18:15:16</t>
  </si>
  <si>
    <t>2020110400116721</t>
  </si>
  <si>
    <t>王添娇</t>
  </si>
  <si>
    <t>2020-11-04 18:53:11</t>
  </si>
  <si>
    <t>我司今天中午联系收件人朱志红19856473887表示已经收到快递</t>
  </si>
  <si>
    <t>2020-11-05 13:31:59</t>
  </si>
  <si>
    <t>2020110400116833</t>
  </si>
  <si>
    <t>JT5010628503113</t>
  </si>
  <si>
    <t>深圳龙华油松网点</t>
  </si>
  <si>
    <t>2020-11-04 18:54:37</t>
  </si>
  <si>
    <t>冬己好食多</t>
  </si>
  <si>
    <t>15855590490</t>
  </si>
  <si>
    <t>通港路九号安徽卫生健康职业学院</t>
  </si>
  <si>
    <t>此件工号00212901,16时25分回电客户，客户表示已经收到快递，客户对处理结果满意，我司电话95040666940</t>
  </si>
  <si>
    <t>冬己好食多先生</t>
  </si>
  <si>
    <t>2020-11-05 16:25:50</t>
  </si>
  <si>
    <t>2020110400117094</t>
  </si>
  <si>
    <t>JT5010133890073</t>
  </si>
  <si>
    <t>临时-海吉星客服01</t>
  </si>
  <si>
    <t>2020-11-04 18:58:05</t>
  </si>
  <si>
    <t>陈佳</t>
  </si>
  <si>
    <t>15656015878</t>
  </si>
  <si>
    <t>安徽省合肥市长丰县凤梅家园96栋</t>
  </si>
  <si>
    <t>我司17:20回电客户15656015878，客户已收到此件，我司完结处理，我司网点电话：13385698464</t>
  </si>
  <si>
    <t>陈佳女士</t>
  </si>
  <si>
    <t>2020-11-05 17:20:27</t>
  </si>
  <si>
    <t>2020110400117682</t>
  </si>
  <si>
    <t>JT5010021834280</t>
  </si>
  <si>
    <t>2020-11-04 19:07:00</t>
  </si>
  <si>
    <t>王维年</t>
  </si>
  <si>
    <t>15655123749</t>
  </si>
  <si>
    <t>店埠镇龙泉中路世纪楼2号401室</t>
  </si>
  <si>
    <t>王维年先生</t>
  </si>
  <si>
    <t>2020-11-05 18:26:15</t>
  </si>
  <si>
    <t>2020110400117759</t>
  </si>
  <si>
    <t>JT5010602710985</t>
  </si>
  <si>
    <t>2020-11-04 19:08:08</t>
  </si>
  <si>
    <t>韩秀</t>
  </si>
  <si>
    <t>13965007558</t>
  </si>
  <si>
    <t>宿松路与坝下路叉口建业时光原著</t>
  </si>
  <si>
    <t>18.23回电 韩秀13965007558，告知我司已爆仓，已加派人员尽快 派送，因工单时效关闭 ，客户对处理方案满意无异议，已向客户预留我司电话15255405635</t>
  </si>
  <si>
    <t>韩秀先生</t>
  </si>
  <si>
    <t>2020-11-05 18:25:04</t>
  </si>
  <si>
    <t>2020110400119291</t>
  </si>
  <si>
    <t>JT5009816238949</t>
  </si>
  <si>
    <t>2020-11-04 19:34:19</t>
  </si>
  <si>
    <t>芙蓉路与宝塔路交口东海大麦公寓合肥大麦酒店式公寓25栋</t>
  </si>
  <si>
    <t>王维</t>
  </si>
  <si>
    <t>肥西集散点/合肥肥西桃花镇网点切换加盟商，预计2-3天派送到位，涉及到理赔，可加我司微信号18255106038理赔，辛苦寄件网点做好解释，给贵部带来不便，深表歉意，谢谢！</t>
  </si>
  <si>
    <t>2020-11-05 13:15:47</t>
  </si>
  <si>
    <t>2020110400119324</t>
  </si>
  <si>
    <t>JT5008496043678</t>
  </si>
  <si>
    <t>2020-11-04 19:34:53</t>
  </si>
  <si>
    <t>骆兴莉</t>
  </si>
  <si>
    <t>15256018003</t>
  </si>
  <si>
    <t>芙蓉社区芙蓉路与九龙路交口中铁十局三建公司前台</t>
  </si>
  <si>
    <t>骆兴莉先生</t>
  </si>
  <si>
    <t>2020-11-05 13:15:51</t>
  </si>
  <si>
    <t>2020110400119659</t>
  </si>
  <si>
    <t>JT5010594942076</t>
  </si>
  <si>
    <t>2020-11-04 19:40:45</t>
  </si>
  <si>
    <t>15168525256</t>
  </si>
  <si>
    <t>颐和家园</t>
  </si>
  <si>
    <t>15168525256先生</t>
  </si>
  <si>
    <t>2020-11-05 13:15:55</t>
  </si>
  <si>
    <t>2020110400120577</t>
  </si>
  <si>
    <t>JT5009231037261</t>
  </si>
  <si>
    <t>吴春红01</t>
  </si>
  <si>
    <t>2020-11-04 19:57:21</t>
  </si>
  <si>
    <t>蔚应桂</t>
  </si>
  <si>
    <t>15395022386</t>
  </si>
  <si>
    <t>翡翠路5299号合肥市建平实验小学</t>
  </si>
  <si>
    <t>蔚应桂先生</t>
  </si>
  <si>
    <t>2020-11-05 13:16:09</t>
  </si>
  <si>
    <t>2020110400120733</t>
  </si>
  <si>
    <t>JT5010723128523</t>
  </si>
  <si>
    <t>丁双</t>
  </si>
  <si>
    <t>2020-11-04 20:00:28</t>
  </si>
  <si>
    <t>杨子朋</t>
  </si>
  <si>
    <t>15551511061</t>
  </si>
  <si>
    <t>方兴大道合肥滨湖职业技术学院南区</t>
  </si>
  <si>
    <t xml:space="preserve">0.43回电罗文龙先生18792657360，告知我司已爆仓，已加派人员尽快 派送，因工单时效关闭 ，客户对处理方案满意无异议，已向客户预留我司电话15255405635
</t>
  </si>
  <si>
    <t>杨子朋先生</t>
  </si>
  <si>
    <t>2020-11-05 18:20:58</t>
  </si>
  <si>
    <t>2020110400122897</t>
  </si>
  <si>
    <t>JT5009946742785</t>
  </si>
  <si>
    <t>南通海门包场网点</t>
  </si>
  <si>
    <t>刘培</t>
  </si>
  <si>
    <t>2020-11-04 21:33:37</t>
  </si>
  <si>
    <t>: 李敏</t>
  </si>
  <si>
    <t>15805513296</t>
  </si>
  <si>
    <t>南湖春城北门快递网点</t>
  </si>
  <si>
    <t>0.43回电罗文龙先生18792657360，告知我司已爆仓，已加派人员尽快 派送，因工单时效关闭 ，客户对处理方案满意无异议，已向客户预留我司电话15255405635</t>
  </si>
  <si>
    <t>: 李敏先生</t>
  </si>
  <si>
    <t>2020-11-05 18:21:51</t>
  </si>
  <si>
    <t>2020110400122946</t>
  </si>
  <si>
    <t>JT5010133634277</t>
  </si>
  <si>
    <t>唐慧茹</t>
  </si>
  <si>
    <t>2020-11-04 21:39:19</t>
  </si>
  <si>
    <t>: 马慧</t>
  </si>
  <si>
    <t>19856475627</t>
  </si>
  <si>
    <t>18时14分回电*先生/女士19856475627，已向客户致歉安抚客户情绪，已取的客户谅解，建议客户继续对我司的服务进行关注并监督，提供宝贵意见或建议，我司电话13335512849</t>
  </si>
  <si>
    <t>: 马慧先生</t>
  </si>
  <si>
    <t>2020-11-05 18:14:46</t>
  </si>
  <si>
    <t>2020110400123167</t>
  </si>
  <si>
    <t>JT5010476558444</t>
  </si>
  <si>
    <t>严晓强</t>
  </si>
  <si>
    <t>2020-11-04 22:13:48</t>
  </si>
  <si>
    <t>御景华庭东门早阳店</t>
  </si>
  <si>
    <t>2020-11-05 19:47:18</t>
  </si>
  <si>
    <t>2020110400005985</t>
  </si>
  <si>
    <t>JT5009813491149</t>
  </si>
  <si>
    <t>叶秀琼</t>
  </si>
  <si>
    <t>2020-11-04 08:48:25</t>
  </si>
  <si>
    <t>麋鹿</t>
  </si>
  <si>
    <t>18256957203</t>
  </si>
  <si>
    <t>经开区翡翠花园翠湖苑6栋1单元401</t>
  </si>
  <si>
    <t>10时18分回电*先生/女士18256957203，客户要求拒收退回，我司原单/换单退回单号：JT5009813491149，客户对处理结果满意无异议，我司电话13305517252</t>
  </si>
  <si>
    <t>麋鹿先生</t>
  </si>
  <si>
    <t>2020-11-04 10:20:28</t>
  </si>
  <si>
    <t>2020110400006271</t>
  </si>
  <si>
    <t>2020-11-04 08:49:26</t>
  </si>
  <si>
    <t>2020-11-04 10:21:31</t>
  </si>
  <si>
    <t>2020110400008834</t>
  </si>
  <si>
    <t>JT5010531869687</t>
  </si>
  <si>
    <t>高兴</t>
  </si>
  <si>
    <t>2020-11-04 08:59:21</t>
  </si>
  <si>
    <t>18300583466</t>
  </si>
  <si>
    <t>望湖城桂香居紫桂苑8栋1401</t>
  </si>
  <si>
    <t xml:space="preserve">“此单责任网点在规定时间内未关闭，已通知网点线下跟进，网点电话15395488128，后续产生考核由网点自行承担”
</t>
  </si>
  <si>
    <t>18300583466先生</t>
  </si>
  <si>
    <t>2020-11-05 08:41:40</t>
  </si>
  <si>
    <t>2020110400014192</t>
  </si>
  <si>
    <t>JT5010478753174</t>
  </si>
  <si>
    <t>叶玉婷</t>
  </si>
  <si>
    <t>2020-11-04 09:19:31</t>
  </si>
  <si>
    <t xml:space="preserve"> 收件姓名: </t>
  </si>
  <si>
    <t>13856699996</t>
  </si>
  <si>
    <t>九芙蓉小区物业公司</t>
  </si>
  <si>
    <t xml:space="preserve"> 收件姓名: 先生</t>
  </si>
  <si>
    <t>2020-11-05 09:12:20</t>
  </si>
  <si>
    <t>2020110400017791</t>
  </si>
  <si>
    <t>JT5010508738591</t>
  </si>
  <si>
    <t>蔡丽珊</t>
  </si>
  <si>
    <t>2020-11-04 09:33:35</t>
  </si>
  <si>
    <t>黄美娜</t>
  </si>
  <si>
    <t>15256250889</t>
  </si>
  <si>
    <t>安徽省合肥市经开区合肥信息技术职业学院九龙路与汤口路交叉口</t>
  </si>
  <si>
    <t>10时35分回电*先生/女士15256250889，告知客户异常已登记处理，预计解决时间23小时，客户接受跟进中，我司网点电话13305517252</t>
  </si>
  <si>
    <t>黄美娜先生</t>
  </si>
  <si>
    <t>2020-11-04 10:39:25</t>
  </si>
  <si>
    <t>2020110400018974</t>
  </si>
  <si>
    <t>JT5010508977821</t>
  </si>
  <si>
    <t>2020-11-04 09:38:08</t>
  </si>
  <si>
    <t>高晶晶</t>
  </si>
  <si>
    <t>13966732477</t>
  </si>
  <si>
    <t>安徽省合肥市蜀山区安徽省合肥市蜀山区海恒社区福禄园33棟2单元203高晶晶收</t>
  </si>
  <si>
    <t>高晶晶先生</t>
  </si>
  <si>
    <t>2020-11-05 09:19:53</t>
  </si>
  <si>
    <t>2020110400023988</t>
  </si>
  <si>
    <t>JT5009978587314</t>
  </si>
  <si>
    <t>葫芦岛兴城海滨网点</t>
  </si>
  <si>
    <t>赵恒</t>
  </si>
  <si>
    <t>2020-11-04 09:58:01</t>
  </si>
  <si>
    <t>张梅</t>
  </si>
  <si>
    <t>18056559899</t>
  </si>
  <si>
    <t>安徽省马鞍山市含山县环峰西路23号水星家纺</t>
  </si>
  <si>
    <t>19.33回电张梅女士18056559899，已向客户致歉安抚客户情绪，已取的客户谅解，建议客户继续对我司的服务进行关注并监督，提供宝贵意见或建议，我司电话13224282325</t>
  </si>
  <si>
    <t>张梅先生</t>
  </si>
  <si>
    <t>2020-11-04 19:34:57</t>
  </si>
  <si>
    <t>2020110400024020</t>
  </si>
  <si>
    <t>葫芦岛兴城大红门网点</t>
  </si>
  <si>
    <t>岳艳苹</t>
  </si>
  <si>
    <t>2020-11-04 09:58:09</t>
  </si>
  <si>
    <t xml:space="preserve"> 张梅</t>
  </si>
  <si>
    <t>19.38回电张梅女士18056559899，已向客户致歉安抚客户情绪，已取的客户谅解，建议客户继续对我司的服务进行关注并监督，提供宝贵意见或建议，我司电话13224282325</t>
  </si>
  <si>
    <t xml:space="preserve"> 张梅先生</t>
  </si>
  <si>
    <t>2020-11-04 19:39:02</t>
  </si>
  <si>
    <t>2020110400055720</t>
  </si>
  <si>
    <t>JT0000777345560</t>
  </si>
  <si>
    <t>邹丽香</t>
  </si>
  <si>
    <t>2020-11-04 12:38:23</t>
  </si>
  <si>
    <t>15889192711</t>
  </si>
  <si>
    <t>扈胡镇城南中学美乐购物对面第二幢（中间门5楼）</t>
  </si>
  <si>
    <t>13时42分回电陈玲先生15889192711，客户要求退回，我司原单退回，单号；JT0000777345560，客户对处理结果满意无异议，我司网点电话13637062962</t>
  </si>
  <si>
    <t>陈玲先生</t>
  </si>
  <si>
    <t>2020-11-04 14:05:18</t>
  </si>
  <si>
    <t>2020110400087508</t>
  </si>
  <si>
    <t>JT5008166282444</t>
  </si>
  <si>
    <t>2020-11-04 15:40:46</t>
  </si>
  <si>
    <t>许老板</t>
  </si>
  <si>
    <t>13855165744</t>
  </si>
  <si>
    <t>纬经路一号马更生批发</t>
  </si>
  <si>
    <t>此件我司于：10:48分已致电客户：许先生13855165744 并核实此件确认丢失，现我司已通过微信的方式赔付客户：1.99元，并向客户致歉，客户表示理解，客户对我司处理结果满意无异议，如有疑问请致电我司电话：95040669230。</t>
  </si>
  <si>
    <t>许老板先生</t>
  </si>
  <si>
    <t>2020-11-04 17:20:49</t>
  </si>
  <si>
    <t>2020110400109412</t>
  </si>
  <si>
    <t>JT5009862587330</t>
  </si>
  <si>
    <t>2020-11-04 17:42:57</t>
  </si>
  <si>
    <t>裴擒虎</t>
  </si>
  <si>
    <t>18715155009</t>
  </si>
  <si>
    <t>翡翠路与丹霞路交口天时公寓</t>
  </si>
  <si>
    <t>11/4  18:47  回电客户 王先生  18902013208  告知快件丢失并向客户致歉安抚客户情绪，已和客户添加微信协商理赔29.48元，客户对处理结果满意无异议，我司电话19810691031</t>
  </si>
  <si>
    <t>18902013208</t>
  </si>
  <si>
    <t>2020-11-04 18:48:38</t>
  </si>
  <si>
    <t>2020110400110289</t>
  </si>
  <si>
    <t>JT5010640154658</t>
  </si>
  <si>
    <t>安阳县柏庄镇网点</t>
  </si>
  <si>
    <t>李雪</t>
  </si>
  <si>
    <t>2020-11-04 17:49:02</t>
  </si>
  <si>
    <t>双凤北区凤梅家园小区46幢205</t>
  </si>
  <si>
    <t>我司17:18回电客户，我司已通知快递员带回此件，我司换单退回，请贵司加我司微信;15096986401,我司提供新单号，我司完结处理，我司网点电话：13385698464</t>
  </si>
  <si>
    <t>2020-11-05 17:19:39</t>
  </si>
  <si>
    <t>2020110500000562</t>
  </si>
  <si>
    <t>JT5009476600989</t>
  </si>
  <si>
    <t>杭州富春网点</t>
  </si>
  <si>
    <t>叶霞</t>
  </si>
  <si>
    <t>2020-11-05 08:07:04</t>
  </si>
  <si>
    <t>吴玉忠</t>
  </si>
  <si>
    <t>13856916358</t>
  </si>
  <si>
    <t>堰湖山庄二期29栋104</t>
  </si>
  <si>
    <t>吴玉忠先生</t>
  </si>
  <si>
    <t>2020-11-05 13:20:09</t>
  </si>
  <si>
    <t>2020110500000694</t>
  </si>
  <si>
    <t>JT5009954648139</t>
  </si>
  <si>
    <t>宁波慈溪观城卫山景苑网点</t>
  </si>
  <si>
    <t>徐芙蓉</t>
  </si>
  <si>
    <t>2020-11-05 08:10:04</t>
  </si>
  <si>
    <t>李文娟qq</t>
  </si>
  <si>
    <t>18726170523</t>
  </si>
  <si>
    <t>天堂镇瑞城商都B13栋3单元302室</t>
  </si>
  <si>
    <t>17:46分致电李文娟qq先生18726170523，客户已收到快件，对处理结果满意无异议，我司电话15155681768</t>
  </si>
  <si>
    <t>李文娟qq先生</t>
  </si>
  <si>
    <t>2020-11-05 17:47:17</t>
  </si>
  <si>
    <t>2020110500000945</t>
  </si>
  <si>
    <t>JT5010545872563</t>
  </si>
  <si>
    <t>2020-11-05 08:14:22</t>
  </si>
  <si>
    <t>郭欢</t>
  </si>
  <si>
    <t>15922433265</t>
  </si>
  <si>
    <t>9时58分回电*先生/女士15922433265，告知客户异常已登记处理，预计解决时间23小时，客户接受跟进中，我司网点电话13335512849</t>
  </si>
  <si>
    <t>郭欢女士</t>
  </si>
  <si>
    <t>2020-11-05 10:06:37</t>
  </si>
  <si>
    <t>2020110500001482</t>
  </si>
  <si>
    <t>JT5009381463852</t>
  </si>
  <si>
    <t>2020-11-05 08:21:54</t>
  </si>
  <si>
    <t>乔老师</t>
  </si>
  <si>
    <t>17705602617</t>
  </si>
  <si>
    <t>荷叶地街道政务区石台路国际花都1期郁金苑8栋2单元401230061</t>
  </si>
  <si>
    <t>10时20分，回电客户17705602617，向客户解释放快递柜超时取出，今天重新派送，客户处理结果满意无异议，我司电话17718233663</t>
  </si>
  <si>
    <t>乔老师先生</t>
  </si>
  <si>
    <t>2020-11-05 10:56:13</t>
  </si>
  <si>
    <t>2020110500003300</t>
  </si>
  <si>
    <t>JT5010434607992</t>
  </si>
  <si>
    <t>2020-11-05 08:36:10</t>
  </si>
  <si>
    <t>曹赛伟</t>
  </si>
  <si>
    <t>18324856372</t>
  </si>
  <si>
    <t>家庭风景5栋203</t>
  </si>
  <si>
    <t>10时15分回电*先生/女士18324856372，告知客户异常已登记处理，预计解决时间23小时，客户接受跟进中，我司网点电话13335512849</t>
  </si>
  <si>
    <t>曹赛伟先生</t>
  </si>
  <si>
    <t>2020-11-05 10:15:58</t>
  </si>
  <si>
    <t>2020110500006296</t>
  </si>
  <si>
    <t>JT5010646198996</t>
  </si>
  <si>
    <t>15656571660</t>
  </si>
  <si>
    <t>荷叶地街道金寨路琥珀五环城和雅阁3栋2904</t>
  </si>
  <si>
    <t>11时20分，回电客户15656571660，已告知客户驿站位置，客户下午去取，客户对处理意见满意无异议，我司电话电话17718233663</t>
  </si>
  <si>
    <t>2020-11-05 11:28:39</t>
  </si>
  <si>
    <t>2020110500006500</t>
  </si>
  <si>
    <t>JT5010517715461</t>
  </si>
  <si>
    <t>2020-11-05 08:49:50</t>
  </si>
  <si>
    <t>15955656196</t>
  </si>
  <si>
    <t>水湖镇杨公路汇丰园农资</t>
  </si>
  <si>
    <t>12时32分回电15955656196，客户确定货已收到，客户对处理结果满意无异议，我司电话17354093637</t>
  </si>
  <si>
    <t>15955656196先生</t>
  </si>
  <si>
    <t>2020-11-05 12:32:36</t>
  </si>
  <si>
    <t>2020110500007681</t>
  </si>
  <si>
    <t>JT5010624646747</t>
  </si>
  <si>
    <t>晏露琴</t>
  </si>
  <si>
    <t>2020-11-05 08:54:07</t>
  </si>
  <si>
    <t>杨涛</t>
  </si>
  <si>
    <t>17621827076</t>
  </si>
  <si>
    <t>石塘路广达门窗（快递代收点）</t>
  </si>
  <si>
    <t>杨涛先生</t>
  </si>
  <si>
    <t>2020-11-06 08:40:23</t>
  </si>
  <si>
    <t>2020110500007912</t>
  </si>
  <si>
    <t>JT5010577529778</t>
  </si>
  <si>
    <t>2020-11-05 08:54:57</t>
  </si>
  <si>
    <t>管蕾</t>
  </si>
  <si>
    <t>13665517142</t>
  </si>
  <si>
    <t>安徽省芜湖市鸠江区裕溪口沿江北路99号中交二航局预制场</t>
  </si>
  <si>
    <t>与16:05电联：管蕾女士：13665517142客户拒收退回，我司换单退回，有问题加17718261228客户对处理结果满意无意义，已向客户预留我司电话15357885607</t>
  </si>
  <si>
    <t>管蕾先生</t>
  </si>
  <si>
    <t>2020-11-05 16:52:22</t>
  </si>
  <si>
    <t>2020110500008996</t>
  </si>
  <si>
    <t>JT5010641765507</t>
  </si>
  <si>
    <t>2020-11-05 08:59:09</t>
  </si>
  <si>
    <t xml:space="preserve"> 董国苗</t>
  </si>
  <si>
    <t>18697540850</t>
  </si>
  <si>
    <t>安徽省淮南市安丰镇杨仙街道</t>
  </si>
  <si>
    <t>单长军</t>
  </si>
  <si>
    <t>此件我司核实客户已收到 如有问题直接联系我司 16655051031</t>
  </si>
  <si>
    <t xml:space="preserve"> 董国苗先生</t>
  </si>
  <si>
    <t>2020-11-05 19:43:28</t>
  </si>
  <si>
    <t>2020110500009587</t>
  </si>
  <si>
    <t>JT5010696392593</t>
  </si>
  <si>
    <t>2020-11-05 09:01:25</t>
  </si>
  <si>
    <t>金玉玲、</t>
  </si>
  <si>
    <t>13625511672</t>
  </si>
  <si>
    <t>东泰纺织、东纺超市</t>
  </si>
  <si>
    <t>朱振华</t>
  </si>
  <si>
    <t xml:space="preserve">多次分时段联系客户金玉玲、先生号码13625511672均无人接听，已短信告知客户此件状态，有问题可随时联系我司，我司电话95040669252
</t>
  </si>
  <si>
    <t>金玉玲、先生</t>
  </si>
  <si>
    <t>2020-11-06 08:59:04</t>
  </si>
  <si>
    <t>2020110500010001</t>
  </si>
  <si>
    <t>JT5009291218664</t>
  </si>
  <si>
    <t>镇江丹徒网点</t>
  </si>
  <si>
    <t>孙扣兰</t>
  </si>
  <si>
    <t>2020-11-05 09:02:56</t>
  </si>
  <si>
    <t>95040666996</t>
  </si>
  <si>
    <t>绿怡居东区10号楼</t>
  </si>
  <si>
    <t>退回的新快递单号JT0000800779649</t>
  </si>
  <si>
    <t>2020-11-05 21:56:16</t>
  </si>
  <si>
    <t>2020110500010122</t>
  </si>
  <si>
    <t>JT5009039070791</t>
  </si>
  <si>
    <t>杨丽花</t>
  </si>
  <si>
    <t>2020-11-05 09:03:24</t>
  </si>
  <si>
    <t>许经昭</t>
  </si>
  <si>
    <t>15950986788</t>
  </si>
  <si>
    <t>安徽省合肥市长丰县合肥轨道交通学校南校区</t>
  </si>
  <si>
    <t>12时39分回电15950986788，此件为全封闭学校，电话联系不上。包裹已派送至门卫处，已提醒客户不要忘记取件，有问题可随时联系我司，客户对处理结果满意无异议，我司电话17354093637</t>
  </si>
  <si>
    <t>许经昭先生</t>
  </si>
  <si>
    <t>2020-11-05 12:41:25</t>
  </si>
  <si>
    <t>2020110500012775</t>
  </si>
  <si>
    <t>JT5010530065780</t>
  </si>
  <si>
    <t>2020-11-05 09:12:45</t>
  </si>
  <si>
    <t>芙蓉路891号</t>
  </si>
  <si>
    <t>10时18分回电*先生/女士13003057628，告知客户异常已登记处理，预计解决时间23小时，客户接受跟进中，我司网点电话13335512849</t>
  </si>
  <si>
    <t>2020-11-05 10:19:13</t>
  </si>
  <si>
    <t>2020110500013138</t>
  </si>
  <si>
    <t>JT5010672474740</t>
  </si>
  <si>
    <t>王倩倩</t>
  </si>
  <si>
    <t>2020-11-05 09:14:04</t>
  </si>
  <si>
    <t>18756039175</t>
  </si>
  <si>
    <t>经开区合肥市经开区徽园翠微路146号朝霞社区19栋501室</t>
  </si>
  <si>
    <t xml:space="preserve">此单责任网点在规定时间内未关闭，已通知网点线下跟进，网点电话13335512849，后续产生考核由网点自行承担
</t>
  </si>
  <si>
    <t>2020-11-06 08:46:43</t>
  </si>
  <si>
    <t>2020110500013434</t>
  </si>
  <si>
    <t>JT5010581366967</t>
  </si>
  <si>
    <t>陈明媛</t>
  </si>
  <si>
    <t>2020-11-05 09:15:12</t>
  </si>
  <si>
    <t>望湖街道，包河大道188安徽建工技师学院</t>
  </si>
  <si>
    <t xml:space="preserve">此单责任网点在规定时间内未关闭，已通知网点线下跟进，网点电话15395488128，后续产生考核由网点自行承担
</t>
  </si>
  <si>
    <t>2020-11-06 08:55:13</t>
  </si>
  <si>
    <t>2020110500013532</t>
  </si>
  <si>
    <t>JT5010690942291</t>
  </si>
  <si>
    <t>2020-11-05 09:15:31</t>
  </si>
  <si>
    <t>张育伦</t>
  </si>
  <si>
    <t>18726391207</t>
  </si>
  <si>
    <t>染坊南苑</t>
  </si>
  <si>
    <t xml:space="preserve">09：03联系客户张育伦先生号码18726391207告知此件目前状态已通知网点线下跟进，有问题可随时联系我哦95040669252
</t>
  </si>
  <si>
    <t>张育伦先生</t>
  </si>
  <si>
    <t>2020-11-06 09:05:10</t>
  </si>
  <si>
    <t>2020110500014140</t>
  </si>
  <si>
    <t>JT5010573449363</t>
  </si>
  <si>
    <t>彭涛</t>
  </si>
  <si>
    <t>2020-11-05 09:17:38</t>
  </si>
  <si>
    <t>刘毛毛</t>
  </si>
  <si>
    <t>15856286333</t>
  </si>
  <si>
    <t>城南花园绿地建筑公司宿舍</t>
  </si>
  <si>
    <t>刘毛毛先生</t>
  </si>
  <si>
    <t>2020-11-06 09:09:00</t>
  </si>
  <si>
    <t>2020110500014157</t>
  </si>
  <si>
    <t>JT5010721021119</t>
  </si>
  <si>
    <t>2020-11-05 09:17:40</t>
  </si>
  <si>
    <t>林泳涛</t>
  </si>
  <si>
    <t>15919590166</t>
  </si>
  <si>
    <t>10时25分回电*先生/女士18356912700*，告知客户异常已登记处理，预计解决时间23小时，客户接受跟进中，我司网点电话13335512849</t>
  </si>
  <si>
    <t>林泳涛先生</t>
  </si>
  <si>
    <t>2020-11-05 10:26:54</t>
  </si>
  <si>
    <t>2020110500014795</t>
  </si>
  <si>
    <t>JT5010640788098</t>
  </si>
  <si>
    <t>2020-11-05 09:19:55</t>
  </si>
  <si>
    <t>杨小八</t>
  </si>
  <si>
    <t>16621329194</t>
  </si>
  <si>
    <t>蜀山区莲花社区宝塔路合肥金相缘精品酒店经开区会展中心店</t>
  </si>
  <si>
    <t>10时29分回电*先生/女士 15551291017，告知客户异常已登记处理，预计解决时间23小时，客户接受跟进中，我司网点电话13335512849</t>
  </si>
  <si>
    <t>杨小八先生</t>
  </si>
  <si>
    <t>2020-11-05 10:30:37</t>
  </si>
  <si>
    <t>2020110500014980</t>
  </si>
  <si>
    <t>JT5010637275684</t>
  </si>
  <si>
    <t>2020-11-05 09:20:33</t>
  </si>
  <si>
    <t>孙立琴</t>
  </si>
  <si>
    <t>13524933203</t>
  </si>
  <si>
    <t>安徽省合肥市包河区金寨路856号安徽建筑大学北区</t>
  </si>
  <si>
    <t>孙立琴先生</t>
  </si>
  <si>
    <t>2020-11-06 09:08:12</t>
  </si>
  <si>
    <t>2020110500015560</t>
  </si>
  <si>
    <t>JT5010601236759</t>
  </si>
  <si>
    <t>2020-11-05 09:22:36</t>
  </si>
  <si>
    <t>13715834338</t>
  </si>
  <si>
    <t>翠微路合肥润安公学北门</t>
  </si>
  <si>
    <t>10时31分回电*先生/女士13637098400，告知客户异常已登记处理，预计解决时间23小时，客户接受跟进中，我司网点电话13335512849</t>
  </si>
  <si>
    <t>李丽先生</t>
  </si>
  <si>
    <t>2020-11-05 10:32:15</t>
  </si>
  <si>
    <t>2020110500015589</t>
  </si>
  <si>
    <t>JT5010695290269</t>
  </si>
  <si>
    <t>郑露</t>
  </si>
  <si>
    <t>2020-11-05 09:22:42</t>
  </si>
  <si>
    <t>陈超伍</t>
  </si>
  <si>
    <t>13855102834</t>
  </si>
  <si>
    <t>合肥市蜀山区潜山路与休宁路交口国际花都丹若苑7栋1403室</t>
  </si>
  <si>
    <t>11时29分，回电客户13855102834，客户表示已凭取件码取件，客户反映是圆通快递放速递易没取出件，请贵司误乱下工单，我司电话17718233663</t>
  </si>
  <si>
    <t>陈超伍先生</t>
  </si>
  <si>
    <t>2020-11-05 11:41:01</t>
  </si>
  <si>
    <t>2020110500016098</t>
  </si>
  <si>
    <t>JT5010725816850</t>
  </si>
  <si>
    <t>总部热线客服A27</t>
  </si>
  <si>
    <t>2020-11-05 09:24:32</t>
  </si>
  <si>
    <t>18756998676</t>
  </si>
  <si>
    <t>人民路《丽光茶庄》30号</t>
  </si>
  <si>
    <t xml:space="preserve">多次分时段联系客户王女士号码18756998676均无人接听，已短信告知客户此件状态，有问题可随时联系我司，我司电话055166023048
</t>
  </si>
  <si>
    <t>2020-11-06 09:22:58</t>
  </si>
  <si>
    <t>2020110500017038</t>
  </si>
  <si>
    <t>JT5009638844009</t>
  </si>
  <si>
    <t>张旋</t>
  </si>
  <si>
    <t>2020-11-05 09:27:49</t>
  </si>
  <si>
    <t>吴富贵</t>
  </si>
  <si>
    <t>17384338633</t>
  </si>
  <si>
    <t>安徽医科大学研5</t>
  </si>
  <si>
    <t>吴富贵先生</t>
  </si>
  <si>
    <t>2020-11-06 09:24:00</t>
  </si>
  <si>
    <t>2020110500017379</t>
  </si>
  <si>
    <t>JT5010654456266</t>
  </si>
  <si>
    <t>2020-11-05 09:29:00</t>
  </si>
  <si>
    <t>张生</t>
  </si>
  <si>
    <t>13542510090</t>
  </si>
  <si>
    <t>叠障路168号绿苑小区D6—401</t>
  </si>
  <si>
    <t>10时33分回电*先生/女士18956071899，告知客户异常已登记处理，预计解决时间23小时，客户接受跟进中，我司网点电话13335512849</t>
  </si>
  <si>
    <t>张生先生</t>
  </si>
  <si>
    <t>2020-11-05 10:34:24</t>
  </si>
  <si>
    <t>2020110500017537</t>
  </si>
  <si>
    <t>JT5010695134445</t>
  </si>
  <si>
    <t>2020-11-05 09:29:31</t>
  </si>
  <si>
    <t>郑泽钿</t>
  </si>
  <si>
    <t>13168260101</t>
  </si>
  <si>
    <t>合肥市肥东县店埠镇新城家园五号路恒丰工贸</t>
  </si>
  <si>
    <t>郑泽钿先生</t>
  </si>
  <si>
    <t>2020-11-06 09:24:29</t>
  </si>
  <si>
    <t>2020110500017613</t>
  </si>
  <si>
    <t>JT0000753325168</t>
  </si>
  <si>
    <t>2020-11-05 09:29:51</t>
  </si>
  <si>
    <t>刘梦婷</t>
  </si>
  <si>
    <t>18788848894</t>
  </si>
  <si>
    <t>肥东一中西侧100米龙泉路与浮槎路交叉口星语幼儿园(龙泉路)</t>
  </si>
  <si>
    <t>刘梦婷先生</t>
  </si>
  <si>
    <t>2020-11-06 09:26:07</t>
  </si>
  <si>
    <t>2020110500017879</t>
  </si>
  <si>
    <t>JT5010685821841</t>
  </si>
  <si>
    <t>占苗苗</t>
  </si>
  <si>
    <t>2020-11-05 09:30:50</t>
  </si>
  <si>
    <t>清溪路奥林花园46栋</t>
  </si>
  <si>
    <t>2020-11-06 09:30:14</t>
  </si>
  <si>
    <t>2020110500019084</t>
  </si>
  <si>
    <t>JT5009575605320</t>
  </si>
  <si>
    <t>总部热线客服A65</t>
  </si>
  <si>
    <t>2020-11-05 09:35:46</t>
  </si>
  <si>
    <t>杨</t>
  </si>
  <si>
    <t>18655152627</t>
  </si>
  <si>
    <t>店埠镇撮镇路煤厂宿舍</t>
  </si>
  <si>
    <t>9：31联系客户杨女士号码18655152627告知此件目前状态已通知网点线下跟进，有问题可随时联系我哦055166023048</t>
  </si>
  <si>
    <t>杨女士</t>
  </si>
  <si>
    <t>2020-11-06 09:32:14</t>
  </si>
  <si>
    <t>2020110500019223</t>
  </si>
  <si>
    <t>JT5010021217458</t>
  </si>
  <si>
    <t>宿迁沭阳颜集堰下网点</t>
  </si>
  <si>
    <t>郇倩倩</t>
  </si>
  <si>
    <t>2020-11-05 09:36:18</t>
  </si>
  <si>
    <t>17356587737</t>
  </si>
  <si>
    <t>安徽大学磬苑校区</t>
  </si>
  <si>
    <t>10时55分回电*先生/女士17356587737，客户确定货已收到，客户对处理结果满意无异议，我司电话13335512849</t>
  </si>
  <si>
    <t>17356587737先生</t>
  </si>
  <si>
    <t>2020-11-05 10:55:37</t>
  </si>
  <si>
    <t>2020110500020520</t>
  </si>
  <si>
    <t>2020-11-05 09:41:25</t>
  </si>
  <si>
    <t>2020-11-06 09:35:18</t>
  </si>
  <si>
    <t>2020110500021831</t>
  </si>
  <si>
    <t>JT5008912346689</t>
  </si>
  <si>
    <t>成都锦江区网点</t>
  </si>
  <si>
    <t>唐宇</t>
  </si>
  <si>
    <t>2020-11-05 09:46:34</t>
  </si>
  <si>
    <t>郑智慧</t>
  </si>
  <si>
    <t>15805593211</t>
  </si>
  <si>
    <t>新潭镇长源村84号</t>
  </si>
  <si>
    <t>汪慧君</t>
  </si>
  <si>
    <t xml:space="preserve">11‘04’分回电郑智慧先生15805593211
，客户确定货已收到，客户对处理结果满意无异议，已向客户预留我司电话18055911767
</t>
  </si>
  <si>
    <t>郑智慧先生</t>
  </si>
  <si>
    <t>2020-11-05 11:05:11</t>
  </si>
  <si>
    <t>2020110500022299</t>
  </si>
  <si>
    <t>JT5010528964855</t>
  </si>
  <si>
    <t>2020-11-05 09:48:17</t>
  </si>
  <si>
    <t>19166171173</t>
  </si>
  <si>
    <t>安徽省合肥市肥西县桃花工业园管委员会合安路47号安徽三联学院后门菜鸟驿站</t>
  </si>
  <si>
    <t>10时57分回电*先生/女士19166171173，告知客户异常已登记处理，预计解决时间23小时，客户接受跟进中，我司网点电话13335512849</t>
  </si>
  <si>
    <t>19166171173先生</t>
  </si>
  <si>
    <t>2020-11-05 10:58:00</t>
  </si>
  <si>
    <t>2020110500022828</t>
  </si>
  <si>
    <t>JT5009569809301</t>
  </si>
  <si>
    <t>龙泉城区网点</t>
  </si>
  <si>
    <t>黄倩</t>
  </si>
  <si>
    <t>2020-11-05 09:50:32</t>
  </si>
  <si>
    <t>15655158007</t>
  </si>
  <si>
    <t>水家湖工商银行长丰支行长丰路98号</t>
  </si>
  <si>
    <t>1258分回电15655158007，客户确定货已收到，客户对处理结果满意无异议，我司电话17354093637</t>
  </si>
  <si>
    <t>2020-11-05 12:59:11</t>
  </si>
  <si>
    <t>2020110500023114</t>
  </si>
  <si>
    <t>JT5010455570347</t>
  </si>
  <si>
    <t>总部在线客服B223</t>
  </si>
  <si>
    <t>2020-11-05 09:51:43</t>
  </si>
  <si>
    <t>微</t>
  </si>
  <si>
    <t>13866134776</t>
  </si>
  <si>
    <t>叠嶂路168号绿苑小区E3一703</t>
  </si>
  <si>
    <t>9：42联系客户微先生号码13866134776核实称此件已经收到了，客户满意，有问题可随时联系我哦055166023048</t>
  </si>
  <si>
    <t>微先生</t>
  </si>
  <si>
    <t>2020-11-06 09:42:40</t>
  </si>
  <si>
    <t>2020110500023683</t>
  </si>
  <si>
    <t>JT5009226998148</t>
  </si>
  <si>
    <t>2020-11-05 09:54:08</t>
  </si>
  <si>
    <t>18856012516</t>
  </si>
  <si>
    <t>刘岩 18856012516 安徽省合肥市肥东县肥东塘杨新村8号楼店</t>
  </si>
  <si>
    <t>2020-11-06 09:45:08</t>
  </si>
  <si>
    <t>2020110500025008</t>
  </si>
  <si>
    <t>JT5010445929207</t>
  </si>
  <si>
    <t>总部热线客服A77</t>
  </si>
  <si>
    <t>2020-11-05 09:59:39</t>
  </si>
  <si>
    <t>贺</t>
  </si>
  <si>
    <t>15156514491</t>
  </si>
  <si>
    <t>肥东县店埠镇龙泉东路221号标准件大全收转贺克力</t>
  </si>
  <si>
    <t>9：47联系客户贺先生号码15156514491核实称此件已经收到了，有问题可随时联系我哦055166023048</t>
  </si>
  <si>
    <t>贺先生</t>
  </si>
  <si>
    <t>2020-11-06 09:48:25</t>
  </si>
  <si>
    <t>2020110500025130</t>
  </si>
  <si>
    <t>JT5010129478203</t>
  </si>
  <si>
    <t>东莞虎门南栅网点</t>
  </si>
  <si>
    <t>林文琼</t>
  </si>
  <si>
    <t>2020-11-05 10:00:10</t>
  </si>
  <si>
    <t>王欢</t>
  </si>
  <si>
    <t>13101969859</t>
  </si>
  <si>
    <t>安徽省池州市贵池区马衙街道学院路九号安徽卫生健康职业学院</t>
  </si>
  <si>
    <t xml:space="preserve">此单责任网点在规定时间内未关闭，已通知网点线下跟进，网点电话95040666940，后续产生考核由网点自行承担
</t>
  </si>
  <si>
    <t>王欢先生</t>
  </si>
  <si>
    <t>2020-11-06 09:53:06</t>
  </si>
  <si>
    <t>2020110500026162</t>
  </si>
  <si>
    <t>JT5010425234135</t>
  </si>
  <si>
    <t>赵小明</t>
  </si>
  <si>
    <t>2020-11-05 10:04:47</t>
  </si>
  <si>
    <t>敬天</t>
  </si>
  <si>
    <t>18269781091</t>
  </si>
  <si>
    <t>安徽省合肥市肥东县安徽省肥东县店埠镇龙泉路利石塘路交叉囗处回收回公司恢复楼502室。</t>
  </si>
  <si>
    <t>此单责任网点在规定时间内未关闭，已通知网点线下跟进，网点电话95040669228*，后续产生考核由网点自行承担</t>
  </si>
  <si>
    <t>敬天先生</t>
  </si>
  <si>
    <t>2020-11-06 09:55:58</t>
  </si>
  <si>
    <t>2020110500026423</t>
  </si>
  <si>
    <t>JT5010490549732</t>
  </si>
  <si>
    <t>义乌杰恩递网点</t>
  </si>
  <si>
    <t>郑维仙</t>
  </si>
  <si>
    <t>2020-11-05 10:06:03</t>
  </si>
  <si>
    <t>18767859970</t>
  </si>
  <si>
    <t>魏武路安徽国际商务职业学院菜鸟驿站</t>
  </si>
  <si>
    <t xml:space="preserve">此单责任网点在规定时间内未关闭，已通知网点线下跟进，网点电话13385698464，后续产生考核由网点自行承担
</t>
  </si>
  <si>
    <t>叶女士</t>
  </si>
  <si>
    <t>2020-11-06 10:00:17</t>
  </si>
  <si>
    <t>2020110500027268</t>
  </si>
  <si>
    <t>JT5009696151826</t>
  </si>
  <si>
    <t>邢台宁晋网点</t>
  </si>
  <si>
    <t>张晗</t>
  </si>
  <si>
    <t>2020-11-05 10:09:44</t>
  </si>
  <si>
    <t>杨善宏</t>
  </si>
  <si>
    <t>13956627927</t>
  </si>
  <si>
    <t>清溪镇太平行政村杨垅村</t>
  </si>
  <si>
    <t>20.02回电杨善宏女士13956627927，告知快件丢失并向客户致歉安抚客户情绪，已加客户微信和客户协商理赔，理赔方式：微信，客户对处理结果满意无异议，我司电话13224282325</t>
  </si>
  <si>
    <t>杨善宏先生</t>
  </si>
  <si>
    <t>2020-11-05 20:03:38</t>
  </si>
  <si>
    <t>2020110500028039</t>
  </si>
  <si>
    <t>JT5009638209800</t>
  </si>
  <si>
    <t>2020-11-05 10:13:04</t>
  </si>
  <si>
    <t>15375211351</t>
  </si>
  <si>
    <t>排头一村</t>
  </si>
  <si>
    <t>10：06联系客户朱先生号码15375211351核实称此件还未收到，告知此件目前状态已通知网点线下跟进，有问题可随时联系我哦055166023048</t>
  </si>
  <si>
    <t>2020-11-06 10:07:52</t>
  </si>
  <si>
    <t>2020110500028553</t>
  </si>
  <si>
    <t>JT5010421289721</t>
  </si>
  <si>
    <t>深圳宝安松岗网点</t>
  </si>
  <si>
    <t>徐婕</t>
  </si>
  <si>
    <t>2020-11-05 10:15:11</t>
  </si>
  <si>
    <t>王谦</t>
  </si>
  <si>
    <t>15375410890</t>
  </si>
  <si>
    <t>店埠镇龙泉东路梦园巷排头新村超市</t>
  </si>
  <si>
    <t>王谦先生</t>
  </si>
  <si>
    <t>2020-11-06 10:04:37</t>
  </si>
  <si>
    <t>2020110500029450</t>
  </si>
  <si>
    <t>JT5009766645593</t>
  </si>
  <si>
    <t>湛江吴川网点</t>
  </si>
  <si>
    <t>柯莉施</t>
  </si>
  <si>
    <t>2020-11-05 10:18:57</t>
  </si>
  <si>
    <t>袁显高</t>
  </si>
  <si>
    <t>15672646596</t>
  </si>
  <si>
    <t>亳州市经济技术开发区酒城大道绿地控股亳州城际空间站集中办公生活区</t>
  </si>
  <si>
    <t>夏猛猛</t>
  </si>
  <si>
    <t>我司09：18联系15672646596，告知已原单退回，JT5009766645593，客户满意无异议，我司电话13956712301</t>
  </si>
  <si>
    <t>袁显高先生</t>
  </si>
  <si>
    <t>2020-11-06 09:21:03</t>
  </si>
  <si>
    <t>2020110500029881</t>
  </si>
  <si>
    <t>JT5010428966818</t>
  </si>
  <si>
    <t>2020-11-05 10:20:49</t>
  </si>
  <si>
    <t>15755110828</t>
  </si>
  <si>
    <t>客户已收到，稍后补齐路由</t>
  </si>
  <si>
    <t>15755110828女士</t>
  </si>
  <si>
    <t>2020-11-05 11:48:56</t>
  </si>
  <si>
    <t>2020110500030484</t>
  </si>
  <si>
    <t>JT5009654483395</t>
  </si>
  <si>
    <t>张欣</t>
  </si>
  <si>
    <t>2020-11-05 10:23:29</t>
  </si>
  <si>
    <t xml:space="preserve"> 高玉兰</t>
  </si>
  <si>
    <t>15077917400</t>
  </si>
  <si>
    <t>龙泉路与石塘路烤鸭店</t>
  </si>
  <si>
    <t xml:space="preserve">此单责任网点在规定时间内未关闭，已通知网点线下跟进，网点电话92040669228，后续产生考核由网点自行承担
</t>
  </si>
  <si>
    <t xml:space="preserve"> 高玉兰先生</t>
  </si>
  <si>
    <t>2020-11-06 10:08:51</t>
  </si>
  <si>
    <t>2020110500031343</t>
  </si>
  <si>
    <t>JT5010577935492</t>
  </si>
  <si>
    <t>2020-11-05 10:27:04</t>
  </si>
  <si>
    <t>18056035978</t>
  </si>
  <si>
    <t>军港新村商5栋24中国福利彩票体育彩票</t>
  </si>
  <si>
    <t>我司11:49回电客户18056035978，快递员已于客户联系了，无异议，我司完结处理，我司网点电话：13385698464</t>
  </si>
  <si>
    <t>杨静先生</t>
  </si>
  <si>
    <t>2020-11-05 11:49:52</t>
  </si>
  <si>
    <t>2020110500031817</t>
  </si>
  <si>
    <t>JT5010637822509</t>
  </si>
  <si>
    <t>宝鸡眉县网点</t>
  </si>
  <si>
    <t>李思敏</t>
  </si>
  <si>
    <t>2020-11-05 10:29:06</t>
  </si>
  <si>
    <t>陈家格</t>
  </si>
  <si>
    <t>13865705208</t>
  </si>
  <si>
    <t>王截流乡下楼村一队邮政编码237471</t>
  </si>
  <si>
    <t>我司今天中午11月5号联系收件人，收件人表示已经收到快递，而且已经确认收货，</t>
  </si>
  <si>
    <t>陈家格先生</t>
  </si>
  <si>
    <t>2020-11-05 13:26:15</t>
  </si>
  <si>
    <t>2020110500033998</t>
  </si>
  <si>
    <t>JT5010070251547</t>
  </si>
  <si>
    <t>吴梦玲</t>
  </si>
  <si>
    <t>2020-11-05 10:38:51</t>
  </si>
  <si>
    <t>张自琴</t>
  </si>
  <si>
    <t>15855282062</t>
  </si>
  <si>
    <t>新安西大街</t>
  </si>
  <si>
    <t>此件我司已赔付，我司电话17356411448</t>
  </si>
  <si>
    <t>张自琴先生</t>
  </si>
  <si>
    <t>2020-11-05 19:21:33</t>
  </si>
  <si>
    <t>2020110500034445</t>
  </si>
  <si>
    <t>2020-11-05 10:40:39</t>
  </si>
  <si>
    <t>请贵司加我微信17718233663，提供一下价值证明，我司赔付</t>
  </si>
  <si>
    <t>2020-11-05 22:21:56</t>
  </si>
  <si>
    <t>2020110500035174</t>
  </si>
  <si>
    <t>JT0000694312792</t>
  </si>
  <si>
    <t>广州增城中新网点</t>
  </si>
  <si>
    <t>谢润玲</t>
  </si>
  <si>
    <t>2020-11-05 10:43:31</t>
  </si>
  <si>
    <t>双墩镇梅冲湖路与凤亭路交叉口西30米路南梅冲湖路24号高元科技有限公司院内</t>
  </si>
  <si>
    <t>我司11:40回电客户 15652699561，客户早已在22收到此件，我司完结路由，我司网点电话;13385698464</t>
  </si>
  <si>
    <t>2020-11-05 11:41:27</t>
  </si>
  <si>
    <t>2020110500035977</t>
  </si>
  <si>
    <t>JT5010105206127</t>
  </si>
  <si>
    <t>2020-11-05 10:47:02</t>
  </si>
  <si>
    <t>秦梦涵</t>
  </si>
  <si>
    <t>15255497302</t>
  </si>
  <si>
    <t>利辛五中西校区</t>
  </si>
  <si>
    <t>路霞</t>
  </si>
  <si>
    <t>18:24分回电客户秦梦涵女士15255497302，我司已告知客户取件地址，此件是学生件，客户称明日家人取件，我司暂闭工单，继续跟进，我司电话95040666864</t>
  </si>
  <si>
    <t>秦梦涵先生</t>
  </si>
  <si>
    <t>2020-11-05 18:27:41</t>
  </si>
  <si>
    <t>2020110500037388</t>
  </si>
  <si>
    <t>JT5008946445534</t>
  </si>
  <si>
    <t>2020-11-05 10:53:37</t>
  </si>
  <si>
    <t xml:space="preserve"> 张晓彤</t>
  </si>
  <si>
    <t>13003006783</t>
  </si>
  <si>
    <t xml:space="preserve"> 张晓彤先生</t>
  </si>
  <si>
    <t>2020-11-06 10:42:22</t>
  </si>
  <si>
    <t>2020110500037808</t>
  </si>
  <si>
    <t>JT5010413654472</t>
  </si>
  <si>
    <t>铁岭城南网点</t>
  </si>
  <si>
    <t>石雨虹</t>
  </si>
  <si>
    <t>2020-11-05 10:55:41</t>
  </si>
  <si>
    <t>闫宁陵</t>
  </si>
  <si>
    <t>13399553422</t>
  </si>
  <si>
    <t>芙蓉路绿苑小区A8——101室</t>
  </si>
  <si>
    <t>闫宁陵先生</t>
  </si>
  <si>
    <t>2020-11-06 10:47:36</t>
  </si>
  <si>
    <t>2020110500038455</t>
  </si>
  <si>
    <t>JT5009899468075</t>
  </si>
  <si>
    <t>田秋峰</t>
  </si>
  <si>
    <t>2020-11-05 10:58:45</t>
  </si>
  <si>
    <t>18909060967</t>
  </si>
  <si>
    <t>徽州大道与香港街交汇处东方广场二号楼公寓</t>
  </si>
  <si>
    <t>此件已到达我司站点 优先给客户派送  此单关闭我司电话18256910324</t>
  </si>
  <si>
    <t>2020-11-05 15:43:32</t>
  </si>
  <si>
    <t>2020110500038542</t>
  </si>
  <si>
    <t>JT5010078130586</t>
  </si>
  <si>
    <t>嘉兴嘉善网点</t>
  </si>
  <si>
    <t>李景荣</t>
  </si>
  <si>
    <t>2020-11-05 10:59:10</t>
  </si>
  <si>
    <t>黑玉</t>
  </si>
  <si>
    <t>13965078810</t>
  </si>
  <si>
    <t>安徽省合肥市蜀山区东至路与佛子岭路交叉口东侧和谐家园4栋204室</t>
  </si>
  <si>
    <t>12时12分，回电客户13965078810，已向客户解释驿站位置，客户已收到，我司电话17718233663</t>
  </si>
  <si>
    <t>黑玉先生</t>
  </si>
  <si>
    <t>2020-11-05 12:21:58</t>
  </si>
  <si>
    <t>2020110500039200</t>
  </si>
  <si>
    <t>2020-11-05 11:02:08</t>
  </si>
  <si>
    <t>2020-11-06 10:51:45</t>
  </si>
  <si>
    <t>2020110500039816</t>
  </si>
  <si>
    <t>JT5009926200825</t>
  </si>
  <si>
    <t>阳江阳东网点</t>
  </si>
  <si>
    <t>2020-11-05 11:05:07</t>
  </si>
  <si>
    <t>潘晓妹</t>
  </si>
  <si>
    <t>15655058810</t>
  </si>
  <si>
    <t>安徽省合肥市肥东县陈大郢21栋410</t>
  </si>
  <si>
    <t>潘晓妹先生</t>
  </si>
  <si>
    <t>2020-11-06 11:00:31</t>
  </si>
  <si>
    <t>2020110500040796</t>
  </si>
  <si>
    <t>JT5010659720956</t>
  </si>
  <si>
    <t>唐亚萍</t>
  </si>
  <si>
    <t>2020-11-05 11:09:49</t>
  </si>
  <si>
    <t>吴亮</t>
  </si>
  <si>
    <t>15156031568</t>
  </si>
  <si>
    <t>桥头集镇三五二处</t>
  </si>
  <si>
    <t>18点32分致电回电对象:
吴亮先生
回电号码:
15156031568  已放驿站 因工单时效 我司关单 我司电话95040669228</t>
  </si>
  <si>
    <t>吴亮先生</t>
  </si>
  <si>
    <t>2020-11-05 18:33:34</t>
  </si>
  <si>
    <t>2020110500042513</t>
  </si>
  <si>
    <t>JT0000788050647</t>
  </si>
  <si>
    <t>2020-11-05 11:18:13</t>
  </si>
  <si>
    <t>采花大盗</t>
  </si>
  <si>
    <t>15055151647</t>
  </si>
  <si>
    <t>斌锋中心城17栋</t>
  </si>
  <si>
    <t>14点07分致电回电对象:
采花大盗先生
回电号码:
15055151647 此单货物我部已取回退回  原单退回 我司原单退回，单号：JT0000788050647，我司电话95040669228</t>
  </si>
  <si>
    <t>采花大盗先生</t>
  </si>
  <si>
    <t>2020-11-05 14:10:22</t>
  </si>
  <si>
    <t>2020110500042832</t>
  </si>
  <si>
    <t>JT5010275886881</t>
  </si>
  <si>
    <t>2020-11-05 11:19:44</t>
  </si>
  <si>
    <t>刘广兵</t>
  </si>
  <si>
    <t>13721100909</t>
  </si>
  <si>
    <t>元疃镇加油站二宝车业</t>
  </si>
  <si>
    <t>刘广兵先生</t>
  </si>
  <si>
    <t>2020-11-06 11:08:19</t>
  </si>
  <si>
    <t>2020110500043039</t>
  </si>
  <si>
    <t>JT5010205489818</t>
  </si>
  <si>
    <t>2020-11-05 11:20:42</t>
  </si>
  <si>
    <t>15395285553</t>
  </si>
  <si>
    <t>蔚蓝商务港A座1322</t>
  </si>
  <si>
    <t>我司已做转寄</t>
  </si>
  <si>
    <t>2020-11-05 21:30:47</t>
  </si>
  <si>
    <t>2020110500044799</t>
  </si>
  <si>
    <t>JT5010597321612</t>
  </si>
  <si>
    <t>2020-11-05 11:28:52</t>
  </si>
  <si>
    <t>龙泉路与浮槎路口水利小车队桂林批发部收</t>
  </si>
  <si>
    <t xml:space="preserve">18点24分
回电对象:
小宁先生
回电号码:
18812509596 告知客户网点异常出现货物积压，已请求支援，加紧配送中，预计24小时配送到位，建议客户耐心关注，有问题可随时联系我司，客户对处理方案满意无异议，已向客户预留我司电话95040669228
</t>
  </si>
  <si>
    <t>2020-11-05 18:24:59</t>
  </si>
  <si>
    <t>2020110500045075</t>
  </si>
  <si>
    <t>JT5009807287808</t>
  </si>
  <si>
    <t>武汉纱帽网点</t>
  </si>
  <si>
    <t>曾和琴</t>
  </si>
  <si>
    <t>2020-11-05 11:30:14</t>
  </si>
  <si>
    <t>杨浩成</t>
  </si>
  <si>
    <t>18856908131</t>
  </si>
  <si>
    <t>水湖镇快递点自取</t>
  </si>
  <si>
    <t>13时19分回电 18856908131，客户确定货已收到，客户对处理结果满意无异议，我司电话17354093637</t>
  </si>
  <si>
    <t>杨浩成先生</t>
  </si>
  <si>
    <t>2020-11-05 13:20:00</t>
  </si>
  <si>
    <t>2020110500045382</t>
  </si>
  <si>
    <t>JT5010563770976</t>
  </si>
  <si>
    <t>胡晓</t>
  </si>
  <si>
    <t>2020-11-05 11:31:44</t>
  </si>
  <si>
    <t>王义安</t>
  </si>
  <si>
    <t>14790408505</t>
  </si>
  <si>
    <t>安徽省合肥市。瑶海区。三十头农贸市场。幼儿园。</t>
  </si>
  <si>
    <t xml:space="preserve">此单责任网点在规定时间内未关闭，已通知网点线下跟进，网点电话18158952557，后续产生考核由网点自行承担
</t>
  </si>
  <si>
    <t>王义安先生</t>
  </si>
  <si>
    <t>2020-11-06 11:22:19</t>
  </si>
  <si>
    <t>2020110500046431</t>
  </si>
  <si>
    <t>JT5010637151997</t>
  </si>
  <si>
    <t>张雨璐</t>
  </si>
  <si>
    <t>2020-11-05 11:37:16</t>
  </si>
  <si>
    <t>18355464465</t>
  </si>
  <si>
    <t>刘集乡高潮村四岔路中国移动</t>
  </si>
  <si>
    <t>此件已告知业务员因有事还没有取回 已经催促让明天带回来尽快转出正确地址 已经联系客户确认转寄 信息  客户接受跟进 我司尽快安排转出  给我司些时间 我办电话18655421159</t>
  </si>
  <si>
    <t>18355464465先生</t>
  </si>
  <si>
    <t>2020-11-05 16:07:35</t>
  </si>
  <si>
    <t>2020110500047928</t>
  </si>
  <si>
    <t>JT5009651501352</t>
  </si>
  <si>
    <t>永城永馨园网点</t>
  </si>
  <si>
    <t>苗艳英</t>
  </si>
  <si>
    <t>2020-11-05 11:44:58</t>
  </si>
  <si>
    <t>释果畅</t>
  </si>
  <si>
    <t>15357365522</t>
  </si>
  <si>
    <t>四望亭19</t>
  </si>
  <si>
    <t xml:space="preserve">此单责任网点在规定时间内未关闭，已通知网点线下跟进，网点电话18856278522，后续产生考核由网点自行承担
</t>
  </si>
  <si>
    <t>释果畅先生</t>
  </si>
  <si>
    <t>2020-11-06 11:41:34</t>
  </si>
  <si>
    <t>2020110500048091</t>
  </si>
  <si>
    <t>JT5010695577651</t>
  </si>
  <si>
    <t>孝感汉川霍城大道网点</t>
  </si>
  <si>
    <t>刘含</t>
  </si>
  <si>
    <t>2020-11-05 11:45:41</t>
  </si>
  <si>
    <t>杨秀春</t>
  </si>
  <si>
    <t>15715667616</t>
  </si>
  <si>
    <t>南湖路99号老职高4栋1单元，202室</t>
  </si>
  <si>
    <t>此单责任网点在规定时间内未关闭，已通知网点线下跟进，网点电话95040666940，后续产生考核由网点自行承担</t>
  </si>
  <si>
    <t>杨秀春女士</t>
  </si>
  <si>
    <t>2020-11-06 11:45:22</t>
  </si>
  <si>
    <t>2020110500048295</t>
  </si>
  <si>
    <t>JT5010067388042</t>
  </si>
  <si>
    <t>2020-11-05 11:46:49</t>
  </si>
  <si>
    <t>17730159343</t>
  </si>
  <si>
    <t>安徽省凤台县凤凰镇电厂快递代理点</t>
  </si>
  <si>
    <t>此件我司在15.46分电联客户: 李辉17730159343已知悉取件地址 已提醒尽快取件不要忘记了 客户今天取 客户对处理结果无异议 我司电话18655421159</t>
  </si>
  <si>
    <t>17730159343先生</t>
  </si>
  <si>
    <t>2020-11-05 15:47:33</t>
  </si>
  <si>
    <t>2020110500048425</t>
  </si>
  <si>
    <t>JT5010015213357</t>
  </si>
  <si>
    <t>周佳欣</t>
  </si>
  <si>
    <t>2020-11-05 11:47:25</t>
  </si>
  <si>
    <t>吕俊祥</t>
  </si>
  <si>
    <t>17856517474</t>
  </si>
  <si>
    <t>钱庙乡</t>
  </si>
  <si>
    <t>此件 我司昨天已经通知代理点 今天取回来 我司换新单退回 单号在具体告知   因工单时效暂先关闭 我办电话18655421159</t>
  </si>
  <si>
    <t>吕俊祥先生</t>
  </si>
  <si>
    <t>2020-11-06 09:37:18</t>
  </si>
  <si>
    <t>2020110500048713</t>
  </si>
  <si>
    <t>JT5009959999753</t>
  </si>
  <si>
    <t>泉州南安梅山网点</t>
  </si>
  <si>
    <t>许思萍</t>
  </si>
  <si>
    <t>2020-11-05 11:48:48</t>
  </si>
  <si>
    <t>谢立峰</t>
  </si>
  <si>
    <t>13305517789</t>
  </si>
  <si>
    <t>政务区国际花都天香苑5一1101</t>
  </si>
  <si>
    <t>我司已做异常登记，已让快递员联系客户明天送去</t>
  </si>
  <si>
    <t>谢立峰先生</t>
  </si>
  <si>
    <t>2020-11-05 22:03:26</t>
  </si>
  <si>
    <t>2020110500049116</t>
  </si>
  <si>
    <t>JT5010576087226</t>
  </si>
  <si>
    <t>洛阳洛龙三网点</t>
  </si>
  <si>
    <t>李红伟</t>
  </si>
  <si>
    <t>2020-11-05 11:50:58</t>
  </si>
  <si>
    <t>田兵</t>
  </si>
  <si>
    <t>18672697321</t>
  </si>
  <si>
    <t>文一国际小区A区</t>
  </si>
  <si>
    <t>此单责任网点在规定时间内未关闭，已通知网点线下跟进，网点电话95040669228</t>
  </si>
  <si>
    <t>田兵先生</t>
  </si>
  <si>
    <t>2020-11-06 11:47:00</t>
  </si>
  <si>
    <t>2020110500049122</t>
  </si>
  <si>
    <t>JT5010421795450</t>
  </si>
  <si>
    <t>深圳坂田五和网点</t>
  </si>
  <si>
    <t>裴裴</t>
  </si>
  <si>
    <t>2020-11-05 11:51:00</t>
  </si>
  <si>
    <t>撮镇镇先锋小区2002</t>
  </si>
  <si>
    <t>此件我司5.20分回电给15905608063客户  客户已经收到快递  客户对我司处理结果满意无异议  我司电话18005603871</t>
  </si>
  <si>
    <t>2020-11-05 19:29:54</t>
  </si>
  <si>
    <t>2020110500049524</t>
  </si>
  <si>
    <t>JT5009405359117</t>
  </si>
  <si>
    <t>金华江北网点</t>
  </si>
  <si>
    <t>汪佳纯</t>
  </si>
  <si>
    <t>2020-11-05 11:53:02</t>
  </si>
  <si>
    <t>汪洋</t>
  </si>
  <si>
    <t>13216790520</t>
  </si>
  <si>
    <t>红星美凯龙志邦厨柜</t>
  </si>
  <si>
    <t>此件我办退回，单号JT5011077799165</t>
  </si>
  <si>
    <t>汪洋先生</t>
  </si>
  <si>
    <t>2020-11-06 10:30:40</t>
  </si>
  <si>
    <t>2020110500049659</t>
  </si>
  <si>
    <t>JT5010649902159</t>
  </si>
  <si>
    <t>嘉兴海宁许巷后社网点</t>
  </si>
  <si>
    <t>卢友凡</t>
  </si>
  <si>
    <t>2020-11-05 11:53:48</t>
  </si>
  <si>
    <t xml:space="preserve"> 张寒梅</t>
  </si>
  <si>
    <t>15375306885</t>
  </si>
  <si>
    <t>桥头集路花园村68号康兴宠物医院</t>
  </si>
  <si>
    <t xml:space="preserve"> 张寒梅先生</t>
  </si>
  <si>
    <t>2020-11-06 11:46:41</t>
  </si>
  <si>
    <t>2020110500050252</t>
  </si>
  <si>
    <t>JT5009944521695</t>
  </si>
  <si>
    <t>广州天河龙洞网点</t>
  </si>
  <si>
    <t>文巧英</t>
  </si>
  <si>
    <t>2020-11-05 11:56:57</t>
  </si>
  <si>
    <t>高齐艳</t>
  </si>
  <si>
    <t>19966595966</t>
  </si>
  <si>
    <t>淮滨西路北侧皇冠花园6号楼907</t>
  </si>
  <si>
    <t xml:space="preserve">此件我司电联客户高齐艳 19966595966没有接听  今天安排业务员续 送 我办电话18655421159
</t>
  </si>
  <si>
    <t>高齐艳女士</t>
  </si>
  <si>
    <t>2020-11-05 15:15:42</t>
  </si>
  <si>
    <t>2020110500051181</t>
  </si>
  <si>
    <t>2020-11-05 12:02:24</t>
  </si>
  <si>
    <t>06633678806</t>
  </si>
  <si>
    <t>2020-11-06 11:47:11</t>
  </si>
  <si>
    <t>2020110500051586</t>
  </si>
  <si>
    <t>JT5010726189036</t>
  </si>
  <si>
    <t>廊坊市香河网点</t>
  </si>
  <si>
    <t>赵畅</t>
  </si>
  <si>
    <t>2020-11-05 12:05:13</t>
  </si>
  <si>
    <t>胡亚春</t>
  </si>
  <si>
    <t>15056014949</t>
  </si>
  <si>
    <t>安徽省合肥市蜀山区琥珀山庄中村279栋201室</t>
  </si>
  <si>
    <t>胡亚春先生</t>
  </si>
  <si>
    <t>2020-11-06 11:47:52</t>
  </si>
  <si>
    <t>2020110500052430</t>
  </si>
  <si>
    <t>JT5009764372583</t>
  </si>
  <si>
    <t>2020-11-05 12:11:57</t>
  </si>
  <si>
    <t xml:space="preserve"> 代士祥</t>
  </si>
  <si>
    <t>13635694467</t>
  </si>
  <si>
    <t>繁华大道与九龙路交口决策大厦十九楼</t>
  </si>
  <si>
    <t xml:space="preserve"> 代士祥先生</t>
  </si>
  <si>
    <t>2020-11-05 13:04:41</t>
  </si>
  <si>
    <t>2020110500053134</t>
  </si>
  <si>
    <t>JT5009962037851</t>
  </si>
  <si>
    <t>上海康桥网点</t>
  </si>
  <si>
    <t>李瑞娟</t>
  </si>
  <si>
    <t>2020-11-05 12:17:29</t>
  </si>
  <si>
    <t>17516736569</t>
  </si>
  <si>
    <t>上海市浦东新区康镇秀沿路3668号10栋225房间（一期收发室）工号w17039575王建军</t>
  </si>
  <si>
    <t>11/6  11:53  回电客户  1先生  17516736569  我司已联系发件方核实，会尽快审核，因工单时效，我司先行关闭，我司值班电话19810691031</t>
  </si>
  <si>
    <t>2020-11-06 11:54:26</t>
  </si>
  <si>
    <t>2020110500053511</t>
  </si>
  <si>
    <t>JT0000785041040</t>
  </si>
  <si>
    <t>2020-11-05 12:20:40</t>
  </si>
  <si>
    <t xml:space="preserve"> 彭国友</t>
  </si>
  <si>
    <t>18019975555</t>
  </si>
  <si>
    <t>水家湖吴山路与长丰路交口格力店</t>
  </si>
  <si>
    <t>21.08分回电18019975555告知客户此件班车到达明日派送，客户无异议，客户已谅解。网点电话17354093637</t>
  </si>
  <si>
    <t xml:space="preserve"> 彭国友先生</t>
  </si>
  <si>
    <t>2020-11-05 21:09:21</t>
  </si>
  <si>
    <t>2020110500054108</t>
  </si>
  <si>
    <t>JT5010011889664</t>
  </si>
  <si>
    <t>2020-11-05 12:25:16</t>
  </si>
  <si>
    <t>Lass</t>
  </si>
  <si>
    <t>19856545301</t>
  </si>
  <si>
    <t>桃花镇方兴大道新华九龙首府17栋1002室</t>
  </si>
  <si>
    <t>Lass先生</t>
  </si>
  <si>
    <t>2020-11-05 13:16:39</t>
  </si>
  <si>
    <t>2020110500056200</t>
  </si>
  <si>
    <t>JT5010423927332</t>
  </si>
  <si>
    <t>曾雨婷</t>
  </si>
  <si>
    <t>2020-11-05 12:42:07</t>
  </si>
  <si>
    <t>06626512666</t>
  </si>
  <si>
    <t>贵池路于岳西路交叉口市建三公司3栋605室</t>
  </si>
  <si>
    <t>此件我司业务员已取回，今日打单退回，后续有问题联系我司：17681093315</t>
  </si>
  <si>
    <t>2020-11-06 08:38:34</t>
  </si>
  <si>
    <t>2020110500056345</t>
  </si>
  <si>
    <t>JT5010528113225</t>
  </si>
  <si>
    <t>扬州广陵通港网点</t>
  </si>
  <si>
    <t>叶淑俊</t>
  </si>
  <si>
    <t>2020-11-05 12:43:09</t>
  </si>
  <si>
    <t>丁群群</t>
  </si>
  <si>
    <t>18755197096</t>
  </si>
  <si>
    <t>金寨路与紫云路交口，物之美超市菜鸟驿站</t>
  </si>
  <si>
    <t>13时59分回电*先生/女士18755197096，告知客户异常已登记处理，预计解决时间23小时，客户接受跟进中，我司网点电话13335512849</t>
  </si>
  <si>
    <t>丁群群先生</t>
  </si>
  <si>
    <t>2020-11-05 14:00:28</t>
  </si>
  <si>
    <t>2020110500057185</t>
  </si>
  <si>
    <t>JT5010412963287</t>
  </si>
  <si>
    <t>苏州太仓网点</t>
  </si>
  <si>
    <t>蒋梦蝶</t>
  </si>
  <si>
    <t>2020-11-05 12:49:22</t>
  </si>
  <si>
    <t>袁雨涵</t>
  </si>
  <si>
    <t>18788841590</t>
  </si>
  <si>
    <t>15:21分回电袁雨涵18788841590  此件遗失  我司已加发件网点微信做理赔  此单关闭  我司电话18256910324</t>
  </si>
  <si>
    <t>袁雨涵先生</t>
  </si>
  <si>
    <t>2020-11-05 15:21:38</t>
  </si>
  <si>
    <t>2020110500057707</t>
  </si>
  <si>
    <t>JT5010548578848</t>
  </si>
  <si>
    <t>2020-11-05 12:53:03</t>
  </si>
  <si>
    <t>李佳</t>
  </si>
  <si>
    <t>18395552177</t>
  </si>
  <si>
    <t>安徽省马鞍山市含山县九五广场95洗浴会所前台</t>
  </si>
  <si>
    <t>10.34回电李佳女士18395552177，客户确定货已收到，客户对处理结果满意无异议，我司电话13224282325 p</t>
  </si>
  <si>
    <t>李佳先生</t>
  </si>
  <si>
    <t>2020-11-06 10:35:10</t>
  </si>
  <si>
    <t>2020110500058247</t>
  </si>
  <si>
    <t>JT5009375012458</t>
  </si>
  <si>
    <t>上海中山网点</t>
  </si>
  <si>
    <t>谷秀玲</t>
  </si>
  <si>
    <t>2020-11-05 12:56:54</t>
  </si>
  <si>
    <t>夏军</t>
  </si>
  <si>
    <t>13813226355</t>
  </si>
  <si>
    <t>环峰镇新含中后门学府佳苑</t>
  </si>
  <si>
    <t>14.23回电夏军先生/女士13813226355，已向客户致歉安抚客户情绪，已取的客户谅解，建议客户继续对我司的服务进行关注并监督，提供宝贵意见或建议，我司电话13224282325</t>
  </si>
  <si>
    <t>夏军先生</t>
  </si>
  <si>
    <t>2020-11-05 14:23:57</t>
  </si>
  <si>
    <t>2020110500059027</t>
  </si>
  <si>
    <t>JT5010507731288</t>
  </si>
  <si>
    <t>苏淑香</t>
  </si>
  <si>
    <t>2020-11-05 13:02:43</t>
  </si>
  <si>
    <t>孔现胜</t>
  </si>
  <si>
    <t>15056089990</t>
  </si>
  <si>
    <t>安徽省合肥市长丰县长丰县水湖镇合肥保安公司，长丰分公司（原老消防队）</t>
  </si>
  <si>
    <t>16时38分回电15056089990客户确定货已收到，客户对处理结果满意无异议，我司电话17354093637</t>
  </si>
  <si>
    <t>孔现胜先生</t>
  </si>
  <si>
    <t>2020-11-05 16:38:33</t>
  </si>
  <si>
    <t>2020110500060215</t>
  </si>
  <si>
    <t>JT5008624945099</t>
  </si>
  <si>
    <t>2020-11-05 13:10:00</t>
  </si>
  <si>
    <t>任绍明</t>
  </si>
  <si>
    <t>18297583557</t>
  </si>
  <si>
    <t>长江西路7888号新华公学</t>
  </si>
  <si>
    <t>孟祥静</t>
  </si>
  <si>
    <t>2020年11月5日14:32:34电联任绍明18297583557，电话一直无人接听，我司已加你微信协助处理，麻烦通过。谢谢，我司电话95040666929</t>
  </si>
  <si>
    <t>任绍明先生</t>
  </si>
  <si>
    <t>2020-11-05 14:36:37</t>
  </si>
  <si>
    <t>2020110500060340</t>
  </si>
  <si>
    <t>JT5009950766931</t>
  </si>
  <si>
    <t>台州椒江葭芷网点</t>
  </si>
  <si>
    <t>王雪晶</t>
  </si>
  <si>
    <t>2020-11-05 13:10:40</t>
  </si>
  <si>
    <t>雨过天晴</t>
  </si>
  <si>
    <t>15922349573</t>
  </si>
  <si>
    <t>安微省合肥市肥东县经开区祥和路与浍水路交口向东50米皇艺木业</t>
  </si>
  <si>
    <t>雨过天晴先生</t>
  </si>
  <si>
    <t>2020-11-06 12:46:03</t>
  </si>
  <si>
    <t>2020110500060472</t>
  </si>
  <si>
    <t>JT5010207606906</t>
  </si>
  <si>
    <t>常州武进网点</t>
  </si>
  <si>
    <t>韩静</t>
  </si>
  <si>
    <t>2020-11-05 13:11:31</t>
  </si>
  <si>
    <t xml:space="preserve"> 高嫣然</t>
  </si>
  <si>
    <t>13955410725</t>
  </si>
  <si>
    <t>安徽省合肥市经济技术开发区安徽新闻出版职业技术学院</t>
  </si>
  <si>
    <t>14：02电话收件人高女士13955410725告知此件已在校内驿站，报手机号码或快递单号也可以取件，客户愿意自取，客户接受无异议，我司电话13610276627</t>
  </si>
  <si>
    <t xml:space="preserve"> 高嫣然女士</t>
  </si>
  <si>
    <t>2020-11-05 14:05:44</t>
  </si>
  <si>
    <t>2020110500061145</t>
  </si>
  <si>
    <t>JT5009897716128</t>
  </si>
  <si>
    <t>2020-11-05 13:15:44</t>
  </si>
  <si>
    <t>王瑜</t>
  </si>
  <si>
    <t>18055625349</t>
  </si>
  <si>
    <t>安徽省合肥市瑶海区方庙格林馨园一栋</t>
  </si>
  <si>
    <t xml:space="preserve">此单责任网点在规定时间内未关闭，已通知网点线下跟进，网点电话5040666935，后续产生考核由网点自行承担
</t>
  </si>
  <si>
    <t>王瑜先生</t>
  </si>
  <si>
    <t>2020-11-06 13:00:02</t>
  </si>
  <si>
    <t>2020110500062091</t>
  </si>
  <si>
    <t>JT5010201365416</t>
  </si>
  <si>
    <t>2020-11-05 13:21:15</t>
  </si>
  <si>
    <t>18855444868</t>
  </si>
  <si>
    <t>汇金广场4栋</t>
  </si>
  <si>
    <t>9:22致电客户电话:18855444868，此件我司已经安排原单转寄，今日安排派送，已经预留我司电话95040666873，顾客对结果表示满意</t>
  </si>
  <si>
    <t>2020-11-06 09:23:01</t>
  </si>
  <si>
    <t>2020110500064909</t>
  </si>
  <si>
    <t>JT5009623564478</t>
  </si>
  <si>
    <t>胡婷婷-曾怡</t>
  </si>
  <si>
    <t>2020-11-05 13:38:16</t>
  </si>
  <si>
    <t>安徽省合肥市蜀山区三里庵街道安徽医科大学梅山路81号</t>
  </si>
  <si>
    <t>此件遗失 已联系发件网点客服做理赔  此单关闭  我司电话18256910324</t>
  </si>
  <si>
    <t>2020-11-06 11:24:28</t>
  </si>
  <si>
    <t>2020110500065004</t>
  </si>
  <si>
    <t>JT5009807316050</t>
  </si>
  <si>
    <t>宜昌当阳玉阳网点</t>
  </si>
  <si>
    <t>夏彩竹</t>
  </si>
  <si>
    <t>2020-11-05 13:38:46</t>
  </si>
  <si>
    <t>刘小米</t>
  </si>
  <si>
    <t>15856580760</t>
  </si>
  <si>
    <t>梅山路81号安徽医科大学第一附属医院科教大楼</t>
  </si>
  <si>
    <t>15:06分回电刘小米15856580760 此件我司已和客户做理赔  支付宝转账 金额：7元 已联系客户告知商家 确认收货 无异议  此单关闭 我司电话18256910324</t>
  </si>
  <si>
    <t>刘小米先生</t>
  </si>
  <si>
    <t>2020-11-05 15:07:41</t>
  </si>
  <si>
    <t>2020110500065554</t>
  </si>
  <si>
    <t>JT5010131292268</t>
  </si>
  <si>
    <t>胡婷婷-刘美君</t>
  </si>
  <si>
    <t>2020-11-05 13:41:44</t>
  </si>
  <si>
    <t>紫云路99号JAC大学</t>
  </si>
  <si>
    <t xml:space="preserve">14.40回电 赵洽盛15017212244，告知快件丢失并向客户致歉安抚客户情绪，已和客户协商理赔，理赔金额：5.75元，理赔方式：微信，客户对处理结果满意无异议，已向客户预留我司电话15255405635
</t>
  </si>
  <si>
    <t>2020-11-05 14:43:17</t>
  </si>
  <si>
    <t>2020110500067228</t>
  </si>
  <si>
    <t>JT5009996044324</t>
  </si>
  <si>
    <t>宜昌宜都陆城网点</t>
  </si>
  <si>
    <t>向晶</t>
  </si>
  <si>
    <t>2020-11-05 13:51:00</t>
  </si>
  <si>
    <t>周芳芳</t>
  </si>
  <si>
    <t>15056184512</t>
  </si>
  <si>
    <t>安徽省淮北市濉溪县开发区宝厦丽景</t>
  </si>
  <si>
    <t>已于1453回电收件人周芳芳15056184512已核实收件人已取走我司已通知补录，我司电话17384315257</t>
  </si>
  <si>
    <t>周芳芳先生</t>
  </si>
  <si>
    <t>2020-11-05 14:53:53</t>
  </si>
  <si>
    <t>2020110500067275</t>
  </si>
  <si>
    <t>JT5009518703070</t>
  </si>
  <si>
    <t>2020-11-05 13:51:18</t>
  </si>
  <si>
    <t>15395126235</t>
  </si>
  <si>
    <t>肥东县龙泉东路电视塔巷内</t>
  </si>
  <si>
    <t>2020-11-06 13:34:39</t>
  </si>
  <si>
    <t>2020110500068057</t>
  </si>
  <si>
    <t>JT5010701854801</t>
  </si>
  <si>
    <t>胡婷婷-王雪飞</t>
  </si>
  <si>
    <t>2020-11-05 13:55:51</t>
  </si>
  <si>
    <t>临湖社区管理管委会方兴大道509号安徽审计职业学院</t>
  </si>
  <si>
    <t>10.15回电张振东 18269796358 ，告知我司已爆仓，已加派人员尽快 派送，因工单时效关闭 ，客户对处理方案满意无异议，已向客户预留我司电话15255405635</t>
  </si>
  <si>
    <t>2020-11-06 10:16:24</t>
  </si>
  <si>
    <t>2020110500069156</t>
  </si>
  <si>
    <t>JT5010675943955</t>
  </si>
  <si>
    <t>总部在线客服B163</t>
  </si>
  <si>
    <t>2020-11-05 14:01:51</t>
  </si>
  <si>
    <t>胡春辉</t>
  </si>
  <si>
    <t>13365518352</t>
  </si>
  <si>
    <t>合肥市金寨南路197号</t>
  </si>
  <si>
    <t>20时12分，回电客户13365518352，向客户解释我司网点异常，明天送达，客户对处理结果满意无异议，我司电话17718233663</t>
  </si>
  <si>
    <t>胡春辉先生</t>
  </si>
  <si>
    <t>2020-11-05 22:07:32</t>
  </si>
  <si>
    <t>2020110500069203</t>
  </si>
  <si>
    <t>JT5010174263217</t>
  </si>
  <si>
    <t>2020-11-05 14:02:08</t>
  </si>
  <si>
    <t>方玉娟</t>
  </si>
  <si>
    <t>15805161648</t>
  </si>
  <si>
    <t>池州市火车站站前区绿洲.桂花城E81402室</t>
  </si>
  <si>
    <t xml:space="preserve">15时20分回电15805161648，客户确定货已收到，客户对处理结果满意无异议，我司电话18269909100
</t>
  </si>
  <si>
    <t>方玉娟先生</t>
  </si>
  <si>
    <t>2020-11-05 15:24:27</t>
  </si>
  <si>
    <t>2020110500072407</t>
  </si>
  <si>
    <t>JT0000794714025</t>
  </si>
  <si>
    <t>丁润兰</t>
  </si>
  <si>
    <t>2020-11-05 14:19:11</t>
  </si>
  <si>
    <t>秣陵街道京□区颐和家园御景苑D19</t>
  </si>
  <si>
    <t>17点整回复客户陈梅女士18112803598，告知客户此件已做更址。客户表示满意无异议。我司电话13485928660.此单关闭！</t>
  </si>
  <si>
    <t>2020-11-05 17:07:24</t>
  </si>
  <si>
    <t>2020110500072857</t>
  </si>
  <si>
    <t>JT5010178160281</t>
  </si>
  <si>
    <t>2020-11-05 14:21:26</t>
  </si>
  <si>
    <t>齐芸</t>
  </si>
  <si>
    <t>15805694797</t>
  </si>
  <si>
    <t>龙河路测绘局12栋302室</t>
  </si>
  <si>
    <t>此件已送至新地址  放置在菜鸟驿站 已发短信通知客户  此单关闭</t>
  </si>
  <si>
    <t>齐芸先生</t>
  </si>
  <si>
    <t>2020-11-06 10:51:44</t>
  </si>
  <si>
    <t>2020110500073075</t>
  </si>
  <si>
    <t>JT5010088015224</t>
  </si>
  <si>
    <t>2020-11-05 14:22:39</t>
  </si>
  <si>
    <t>祁华俊</t>
  </si>
  <si>
    <t>13514954882</t>
  </si>
  <si>
    <t>稻香村街道黄金广场3栋1单元7楼602</t>
  </si>
  <si>
    <t xml:space="preserve">此件已重新派送放置在公司前台 已告知客户  此单关闭  </t>
  </si>
  <si>
    <t>祁华俊先生</t>
  </si>
  <si>
    <t>2020-11-06 10:52:28</t>
  </si>
  <si>
    <t>2020110500073186</t>
  </si>
  <si>
    <t>JT5010629763143</t>
  </si>
  <si>
    <t>王小勇</t>
  </si>
  <si>
    <t>2020-11-05 14:23:08</t>
  </si>
  <si>
    <t>18755992934</t>
  </si>
  <si>
    <t>黟县碧阳镇</t>
  </si>
  <si>
    <t>此件我司于15:25回电，确认收件人已收到货物，收件人称自行退回，客户对处理结果无异议，我司电话19855696755</t>
  </si>
  <si>
    <t>2020-11-05 15:42:16</t>
  </si>
  <si>
    <t>2020110500073909</t>
  </si>
  <si>
    <t>JT5010515884119</t>
  </si>
  <si>
    <t>日照东城区网点</t>
  </si>
  <si>
    <t>董萍萍</t>
  </si>
  <si>
    <t>2020-11-05 14:26:52</t>
  </si>
  <si>
    <t>陈玉娥</t>
  </si>
  <si>
    <t>13955193314</t>
  </si>
  <si>
    <t>港澳花园紫荆苑一栋</t>
  </si>
  <si>
    <t>15时45分回电*先生/女士13955193314，告知客户异常已登记处理，预计解决时间23小时，客户接受跟进中，我司网点电话1333551284</t>
  </si>
  <si>
    <t>陈玉娥先生</t>
  </si>
  <si>
    <t>2020-11-05 15:48:43</t>
  </si>
  <si>
    <t>2020110500075039</t>
  </si>
  <si>
    <t>2020-11-05 14:32:45</t>
  </si>
  <si>
    <t>15时50分回电*先生/女士18164492078*，告知客户异常已登记处理，预计解决时间23小时，客户接受跟进中，我司网点电话1333551284</t>
  </si>
  <si>
    <t>2020-11-05 15:51:39</t>
  </si>
  <si>
    <t>2020110500076367</t>
  </si>
  <si>
    <t>JT5008178140990</t>
  </si>
  <si>
    <t>2020-11-05 14:39:42</t>
  </si>
  <si>
    <t>王雪敏</t>
  </si>
  <si>
    <t>18130188151</t>
  </si>
  <si>
    <t>海恒社区经开区繁华大道220号安徽新闻出版职业技术学院学校电信公司菜鸟驿站</t>
  </si>
  <si>
    <t xml:space="preserve">此单责任网点在规定时间内未关闭，已通知网点线下跟进，网点电话13610276627，后续产生考核由网点自行承担
</t>
  </si>
  <si>
    <t>王雪敏先生</t>
  </si>
  <si>
    <t>2020-11-06 14:24:17</t>
  </si>
  <si>
    <t>2020110500077102</t>
  </si>
  <si>
    <t>2020-11-05 14:43:24</t>
  </si>
  <si>
    <t>2020-11-06 14:29:02</t>
  </si>
  <si>
    <t>2020110500077244</t>
  </si>
  <si>
    <t>JT5009972613614</t>
  </si>
  <si>
    <t>2020-11-05 14:44:07</t>
  </si>
  <si>
    <t>戴瑞厨房用品旗舰店）(林庆</t>
  </si>
  <si>
    <t>18356535077</t>
  </si>
  <si>
    <t>水湖镇城东大市场老水手擀面对面大馍店</t>
  </si>
  <si>
    <t>17时09分回电13965002901，客户确定货已收到，客户对处理结果满意无异议，我司电话173093637</t>
  </si>
  <si>
    <t>戴瑞厨房用品旗舰店）(林庆先生</t>
  </si>
  <si>
    <t>2020-11-05 17:09:51</t>
  </si>
  <si>
    <t>2020110500077472</t>
  </si>
  <si>
    <t>JT5009971489593</t>
  </si>
  <si>
    <t>2020-11-05 14:45:09</t>
  </si>
  <si>
    <t>孟婷</t>
  </si>
  <si>
    <t>17368899097</t>
  </si>
  <si>
    <t>安徽省六安市霍邱县周集镇</t>
  </si>
  <si>
    <t xml:space="preserve">此单责任网点在规定时间内未关闭，已通知网点线下跟进，网点电话18175048780，后续产生考核由网点自行承担
</t>
  </si>
  <si>
    <t>孟婷先生</t>
  </si>
  <si>
    <t>2020-11-06 14:35:27</t>
  </si>
  <si>
    <t>2020110500078314</t>
  </si>
  <si>
    <t>JT5010718825451</t>
  </si>
  <si>
    <t>总部在线客服B368</t>
  </si>
  <si>
    <t>2020-11-05 14:49:36</t>
  </si>
  <si>
    <t>白晓鹿</t>
  </si>
  <si>
    <t>15956047657</t>
  </si>
  <si>
    <t>15时57分回电*先生/女士15956047657*，告知客户异常已登记处理，预计解决时间23小时，客户接受跟进中，我司网点电话13335512849</t>
  </si>
  <si>
    <t>白晓鹿先生</t>
  </si>
  <si>
    <t>2020-11-05 15:58:33</t>
  </si>
  <si>
    <t>2020110500079413</t>
  </si>
  <si>
    <t>JT5010481109498</t>
  </si>
  <si>
    <t>2020-11-05 14:55:11</t>
  </si>
  <si>
    <t>吴山路淮丰园酒家</t>
  </si>
  <si>
    <t>17时07分回电15656062956，客户确定货已收到，客户对处理结果满意无异议，我司电话1754093637</t>
  </si>
  <si>
    <t>13172576557先生</t>
  </si>
  <si>
    <t>2020-11-05 17:08:38</t>
  </si>
  <si>
    <t>2020110500080715</t>
  </si>
  <si>
    <t>JT5010653292927</t>
  </si>
  <si>
    <t>总部热线客服A90</t>
  </si>
  <si>
    <t>2020-11-05 15:01:41</t>
  </si>
  <si>
    <t>张松忠</t>
  </si>
  <si>
    <t>13805593310</t>
  </si>
  <si>
    <t>宏村弘茗轩上水圳14号</t>
  </si>
  <si>
    <t xml:space="preserve">14：47联系客户张松忠先生号码13805593310核实称此件自己稍后去取，有问题可随时联系我哦95040669252
</t>
  </si>
  <si>
    <t>张松忠先生</t>
  </si>
  <si>
    <t>2020-11-06 14:49:26</t>
  </si>
  <si>
    <t>2020110500081092</t>
  </si>
  <si>
    <t>JT5010275914085</t>
  </si>
  <si>
    <t>淮安涟水炎黄大道网点</t>
  </si>
  <si>
    <t>颜培娟</t>
  </si>
  <si>
    <t>2020-11-05 15:03:31</t>
  </si>
  <si>
    <t>沧海一粟</t>
  </si>
  <si>
    <t>13155663217</t>
  </si>
  <si>
    <t>凤凰城3栋207</t>
  </si>
  <si>
    <t>沧海一粟先生</t>
  </si>
  <si>
    <t>2020-11-06 14:52:34</t>
  </si>
  <si>
    <t>2020110500081529</t>
  </si>
  <si>
    <t>JT5009771650389</t>
  </si>
  <si>
    <t>黄雯</t>
  </si>
  <si>
    <t>2020-11-05 15:05:44</t>
  </si>
  <si>
    <t>: 晓斌</t>
  </si>
  <si>
    <t>18824235701</t>
  </si>
  <si>
    <t>华宇未来城</t>
  </si>
  <si>
    <t>: 晓斌先生</t>
  </si>
  <si>
    <t>2020-11-06 14:56:21</t>
  </si>
  <si>
    <t>2020110500083959</t>
  </si>
  <si>
    <t>JT5010588131843</t>
  </si>
  <si>
    <t>宿迁沭阳新河花乡网点</t>
  </si>
  <si>
    <t>胡洁</t>
  </si>
  <si>
    <t>2020-11-05 15:17:28</t>
  </si>
  <si>
    <t xml:space="preserve"> 石岩</t>
  </si>
  <si>
    <t>13856981775</t>
  </si>
  <si>
    <t>金寨路与祁门路交口向南300米皖西新村旁，壹加壹美发店</t>
  </si>
  <si>
    <t>20时21分，回电客户13856981775，向客户解释我司网点异常，同意明日派送，我司电话17718233663</t>
  </si>
  <si>
    <t xml:space="preserve"> 石岩先生</t>
  </si>
  <si>
    <t>2020-11-05 21:18:37</t>
  </si>
  <si>
    <t>2020110500084616</t>
  </si>
  <si>
    <t>JT5009827518752</t>
  </si>
  <si>
    <t>2020-11-05 15:20:37</t>
  </si>
  <si>
    <t>16655359703</t>
  </si>
  <si>
    <t>桃花镇合肥财经职业学院</t>
  </si>
  <si>
    <t>11/6  11:02  回电客户  胡先生  16655359703   告知快件丢失并向客户致歉安抚客户情绪，客户要求补发，我司已联系发件方赔付并要求给客户补发一份，客户对处理结果满意无异议，我司电话19810691031</t>
  </si>
  <si>
    <t>2020-11-06 11:04:44</t>
  </si>
  <si>
    <t>2020110500085063</t>
  </si>
  <si>
    <t>JT5010182520700</t>
  </si>
  <si>
    <t>胡婷婷-何利</t>
  </si>
  <si>
    <t>2020-11-05 15:22:48</t>
  </si>
  <si>
    <t>芙蓉路632号安徽医学高等专科学校新校区-实验楼</t>
  </si>
  <si>
    <t>17时03分回电*先生/女士18226820407*，客户确定货已收到，客户对处理结果满意无异议，我司电话13335512849</t>
  </si>
  <si>
    <t>2020-11-05 17:12:37</t>
  </si>
  <si>
    <t>2020110500085580</t>
  </si>
  <si>
    <t>JT5010006257499</t>
  </si>
  <si>
    <t>陈开香</t>
  </si>
  <si>
    <t>2020-11-05 15:25:23</t>
  </si>
  <si>
    <t>朱良军</t>
  </si>
  <si>
    <t>14755669952</t>
  </si>
  <si>
    <t>洪巷乡，双丰行政村，竹枝棵自然村3号</t>
  </si>
  <si>
    <t>杨训行</t>
  </si>
  <si>
    <t>此件工号00017109  16.46分联系客户核实此件退回处理客户表示理解预留网点值班电话05662020368</t>
  </si>
  <si>
    <t>朱良军女士</t>
  </si>
  <si>
    <t>2020-11-05 16:47:35</t>
  </si>
  <si>
    <t>2020110500085963</t>
  </si>
  <si>
    <t>JT5010486622967</t>
  </si>
  <si>
    <t>缪苑玲</t>
  </si>
  <si>
    <t>2020-11-05 15:27:12</t>
  </si>
  <si>
    <t>候守林</t>
  </si>
  <si>
    <t>18326227065</t>
  </si>
  <si>
    <t>顺和中学对面</t>
  </si>
  <si>
    <t>此件客户本人已签收，我司电话17356411448</t>
  </si>
  <si>
    <t>候守林先生</t>
  </si>
  <si>
    <t>2020-11-05 19:16:07</t>
  </si>
  <si>
    <t>2020110500088045</t>
  </si>
  <si>
    <t>JT5010614361309</t>
  </si>
  <si>
    <t>秦梦雅</t>
  </si>
  <si>
    <t>2020-11-05 15:37:44</t>
  </si>
  <si>
    <t>19955143526</t>
  </si>
  <si>
    <t>合肥经开区芙蓉路与翡翠路交口妙春堂中医馆</t>
  </si>
  <si>
    <t>17时17分回电*先生/女士13355518380，告知客户异常已登记处理，预计解决时间23小时，客户接受跟进中，我司网点电话13335512849</t>
  </si>
  <si>
    <t>2020-11-05 17:18:14</t>
  </si>
  <si>
    <t>2020110500089467</t>
  </si>
  <si>
    <t>JT0000714779226</t>
  </si>
  <si>
    <t>郭随意</t>
  </si>
  <si>
    <t>2020-11-05 15:44:19</t>
  </si>
  <si>
    <t>邵阳</t>
  </si>
  <si>
    <t>18904111166</t>
  </si>
  <si>
    <t>天鹅湖路湖东景园北区一号楼2202安徽省合肥市蜀山区天鹅湖路湖东景园北区一号楼2202</t>
  </si>
  <si>
    <t>客户长时间未取件，我司已取出从新派送</t>
  </si>
  <si>
    <t>邵阳先生</t>
  </si>
  <si>
    <t>2020-11-05 21:41:27</t>
  </si>
  <si>
    <t>2020110500090460</t>
  </si>
  <si>
    <t>JT0000758910783</t>
  </si>
  <si>
    <t>2020-11-05 15:49:07</t>
  </si>
  <si>
    <t>刘书婷</t>
  </si>
  <si>
    <t>17628685588</t>
  </si>
  <si>
    <t>双凤开发区蒙城北路与双墩路交口北城世纪金源永辉超市</t>
  </si>
  <si>
    <t>我司16:53回电客户 15156059502 ，我司已通知快递员按照新号码给客户进行派送，我司完结处理，我司网点电话：13385698464</t>
  </si>
  <si>
    <t>刘书婷先生</t>
  </si>
  <si>
    <t>2020-11-05 16:54:14</t>
  </si>
  <si>
    <t>2020110500092313</t>
  </si>
  <si>
    <t>JT5010516738883</t>
  </si>
  <si>
    <t>广州番禺南浦网点</t>
  </si>
  <si>
    <t>严淑君</t>
  </si>
  <si>
    <t>2020-11-05 15:58:10</t>
  </si>
  <si>
    <t>连如立</t>
  </si>
  <si>
    <t>15939914913</t>
  </si>
  <si>
    <t>黄山市休宁县海阳镇琅撕村海阳庄园门口金佛山超市</t>
  </si>
  <si>
    <t>9:16分回电连如立先生15939914913客户确定货已收到，客户对处理结果满意无异议，我司电话15556625173</t>
  </si>
  <si>
    <t>连如立先生</t>
  </si>
  <si>
    <t>2020-11-06 09:18:54</t>
  </si>
  <si>
    <t>2020110500092879</t>
  </si>
  <si>
    <t>JT5010708999312</t>
  </si>
  <si>
    <t>2020-11-05 16:01:01</t>
  </si>
  <si>
    <t>17355858977</t>
  </si>
  <si>
    <t>合肥信息职业技术学院九龙路115</t>
  </si>
  <si>
    <t>16时56分回电*先生/女士15249857671，告知客户异常已登记处理，预计解决时间23小时，客户接受跟进中，我司网点电话13335512849</t>
  </si>
  <si>
    <t>17355858977先生</t>
  </si>
  <si>
    <t>2020-11-05 16:57:13</t>
  </si>
  <si>
    <t>2020110500094889</t>
  </si>
  <si>
    <t>JT5009656300232</t>
  </si>
  <si>
    <t>襄阳宜城城关网点</t>
  </si>
  <si>
    <t>杜海燕</t>
  </si>
  <si>
    <t>2020-11-05 16:10:48</t>
  </si>
  <si>
    <t>19171230899</t>
  </si>
  <si>
    <t>肥东县店埠镇定光恢复楼北区2栋504</t>
  </si>
  <si>
    <t>刘小芳</t>
  </si>
  <si>
    <t>15055121881</t>
  </si>
  <si>
    <t>2020-11-06 15:54:14</t>
  </si>
  <si>
    <t>2020110500095638</t>
  </si>
  <si>
    <t>JT5010488288350</t>
  </si>
  <si>
    <t>厦门翔安网点</t>
  </si>
  <si>
    <t>朱冬梅</t>
  </si>
  <si>
    <t>2020-11-05 16:14:40</t>
  </si>
  <si>
    <t>13339011351</t>
  </si>
  <si>
    <t>佳境枫情苑10憧603</t>
  </si>
  <si>
    <t>17时20分回电*先生/女士13339011351，告知客户异常已登记处理，预计解决时间23小时，客户接受跟进中，我司网点电话13335512849</t>
  </si>
  <si>
    <t>2020-11-05 17:22:29</t>
  </si>
  <si>
    <t>2020110500095773</t>
  </si>
  <si>
    <t>JT5010706590580</t>
  </si>
  <si>
    <t>谭绍雨</t>
  </si>
  <si>
    <t>2020-11-05 16:15:17</t>
  </si>
  <si>
    <t>苏青松</t>
  </si>
  <si>
    <t>财政局（原肥东一中8号楼）</t>
  </si>
  <si>
    <t>苏青松先生</t>
  </si>
  <si>
    <t>2020-11-06 15:55:10</t>
  </si>
  <si>
    <t>2020110500097593</t>
  </si>
  <si>
    <t>JT5010454423585</t>
  </si>
  <si>
    <t>胡涵</t>
  </si>
  <si>
    <t>2020-11-05 16:24:51</t>
  </si>
  <si>
    <t>巩艳</t>
  </si>
  <si>
    <t>15256842402</t>
  </si>
  <si>
    <t>安徽省，六安市，霍邱县，冯井镇，安徽开发矿业，</t>
  </si>
  <si>
    <t>沟通好了</t>
  </si>
  <si>
    <t>巩艳先生</t>
  </si>
  <si>
    <t>2020-11-06 16:04:58</t>
  </si>
  <si>
    <t>2020110500099129</t>
  </si>
  <si>
    <t>JT5008547118834</t>
  </si>
  <si>
    <t>刘聪聪</t>
  </si>
  <si>
    <t>2020-11-05 16:33:08</t>
  </si>
  <si>
    <t>钱雯</t>
  </si>
  <si>
    <t>15249916875</t>
  </si>
  <si>
    <t>中环大厦11楼</t>
  </si>
  <si>
    <t>此件工号00212901,13时07分回电客户，客户表示已经收到快递，客户对处理结果满意，我司电话95040666940</t>
  </si>
  <si>
    <t>钱雯先生</t>
  </si>
  <si>
    <t>2020-11-06 13:08:22</t>
  </si>
  <si>
    <t>2020110500099332</t>
  </si>
  <si>
    <t>JT5010518515015</t>
  </si>
  <si>
    <t>杭州闲林网点</t>
  </si>
  <si>
    <t>李甜甜</t>
  </si>
  <si>
    <t>2020-11-05 16:34:15</t>
  </si>
  <si>
    <t>张庆</t>
  </si>
  <si>
    <t>15255106269</t>
  </si>
  <si>
    <t>大溪地四期66_916</t>
  </si>
  <si>
    <t>此件我司18:25核实收件人已收到，后续有问题联系我司17681093315</t>
  </si>
  <si>
    <t>张庆先生</t>
  </si>
  <si>
    <t>2020-11-05 18:26:11</t>
  </si>
  <si>
    <t>2020110500099852</t>
  </si>
  <si>
    <t>JT5009225398478</t>
  </si>
  <si>
    <t>2020-11-05 16:37:16</t>
  </si>
  <si>
    <t xml:space="preserve"> 糖果</t>
  </si>
  <si>
    <t>15256086761</t>
  </si>
  <si>
    <t>香樟大道太平洋生活公馆1栋1908</t>
  </si>
  <si>
    <t>我司于17:32糖果15256086761告知此件已送至快递柜客户表示马上去取 客户对处理结果满意无异议特此完结肥西网点15855512370</t>
  </si>
  <si>
    <t xml:space="preserve"> 糖果女士</t>
  </si>
  <si>
    <t>2020-11-05 17:36:28</t>
  </si>
  <si>
    <t>2020110500100118</t>
  </si>
  <si>
    <t>JT5010624290754</t>
  </si>
  <si>
    <t>广州荔湾东朗网点</t>
  </si>
  <si>
    <t>陈淑姣</t>
  </si>
  <si>
    <t>2020-11-05 16:38:41</t>
  </si>
  <si>
    <t>18时55分回电*先生/女士18756051556，客户确定货已收到，客户对处理结果满意无异议，我司电话13335512849</t>
  </si>
  <si>
    <t>翟萍先生</t>
  </si>
  <si>
    <t>2020-11-05 18:56:14</t>
  </si>
  <si>
    <t>2020110500100444</t>
  </si>
  <si>
    <t>JT5010583442596</t>
  </si>
  <si>
    <t>上海航头网点</t>
  </si>
  <si>
    <t>朱元利</t>
  </si>
  <si>
    <t>2020-11-05 16:40:26</t>
  </si>
  <si>
    <t>芳</t>
  </si>
  <si>
    <t>13339196973</t>
  </si>
  <si>
    <t>荷叶地二环路西亚华新城邦2栋601室</t>
  </si>
  <si>
    <t>20时39分，回电客户13339196973，向客户解释驿站位置，客户表示明天去拿，我司电话17718233663</t>
  </si>
  <si>
    <t>芳女士</t>
  </si>
  <si>
    <t>2020-11-05 21:50:29</t>
  </si>
  <si>
    <t>2020110500101650</t>
  </si>
  <si>
    <t>JT5010100806024</t>
  </si>
  <si>
    <t>2020-11-05 16:46:57</t>
  </si>
  <si>
    <t xml:space="preserve"> 吴炎</t>
  </si>
  <si>
    <t>18325652836</t>
  </si>
  <si>
    <t xml:space="preserve"> 吴炎先生</t>
  </si>
  <si>
    <t>2020-11-06 16:24:00</t>
  </si>
  <si>
    <t>2020110500101860</t>
  </si>
  <si>
    <t>JT5010669805625</t>
  </si>
  <si>
    <t>南京江宁湖熟网点</t>
  </si>
  <si>
    <t>翟娜</t>
  </si>
  <si>
    <t>2020-11-05 16:48:03</t>
  </si>
  <si>
    <t>旧城南椤</t>
  </si>
  <si>
    <t>18326560985</t>
  </si>
  <si>
    <t>18时06分回电*先生/女士18326560985，客户确定货已收到，客户对处理结果满意无异议，我司电话13335512849</t>
  </si>
  <si>
    <t>旧城南椤先生</t>
  </si>
  <si>
    <t>2020-11-05 18:07:04</t>
  </si>
  <si>
    <t>2020110500104034</t>
  </si>
  <si>
    <t>JT5006755115514</t>
  </si>
  <si>
    <t>余辽</t>
  </si>
  <si>
    <t>2020-11-05 16:59:46</t>
  </si>
  <si>
    <t>赵宇</t>
  </si>
  <si>
    <t>13635593467</t>
  </si>
  <si>
    <t>碧阳镇翠林小区《退役军人事务所左转第二个红门口》</t>
  </si>
  <si>
    <t>赵宇女士</t>
  </si>
  <si>
    <t>2020-11-06 16:38:28</t>
  </si>
  <si>
    <t>2020110500104437</t>
  </si>
  <si>
    <t>JT5010083572984</t>
  </si>
  <si>
    <t>朱东琴</t>
  </si>
  <si>
    <t>2020-11-05 17:01:53</t>
  </si>
  <si>
    <t>陈月萍</t>
  </si>
  <si>
    <t>18256524783</t>
  </si>
  <si>
    <t>安徽省合肥市肥东县合肥通用技术学校</t>
  </si>
  <si>
    <t>陈月萍先生</t>
  </si>
  <si>
    <t>2020-11-06 16:41:00</t>
  </si>
  <si>
    <t>2020110500104649</t>
  </si>
  <si>
    <t>JT5010148393052</t>
  </si>
  <si>
    <t>张火英</t>
  </si>
  <si>
    <t>2020-11-05 17:03:09</t>
  </si>
  <si>
    <t>王超新</t>
  </si>
  <si>
    <t>18006870896</t>
  </si>
  <si>
    <t>肥西县松林路与翠微路交叉口桃花镇染坊（一期）社区6幢603室</t>
  </si>
  <si>
    <t>王超新先生</t>
  </si>
  <si>
    <t>2020-11-06 16:48:09</t>
  </si>
  <si>
    <t>2020110500104983</t>
  </si>
  <si>
    <t>JT5010700341074</t>
  </si>
  <si>
    <t>2020-11-05 17:04:56</t>
  </si>
  <si>
    <t>李德春</t>
  </si>
  <si>
    <t>18297995543</t>
  </si>
  <si>
    <t>水湖镇中央花园5栋303</t>
  </si>
  <si>
    <t>21时38分回电18297995543，破损并向客户致歉安抚客户情绪，已和客户协商理赔，理赔金额：5.6元，理赔方式微信，客户对处理结果满意无异议，我司电话17354093637</t>
  </si>
  <si>
    <t>李德春先生</t>
  </si>
  <si>
    <t>2020-11-05 21:39:51</t>
  </si>
  <si>
    <t>2020110500106041</t>
  </si>
  <si>
    <t>JT5007313467142</t>
  </si>
  <si>
    <t>2020-11-05 17:10:31</t>
  </si>
  <si>
    <t>滨河路中天左岸1栋704</t>
  </si>
  <si>
    <t xml:space="preserve">此单责任网点在规定时间内未关闭，已通知网点线下跟进，网点电话95040666935，后续产生考核由网点自行承担
</t>
  </si>
  <si>
    <t>2020-11-06 17:00:38</t>
  </si>
  <si>
    <t>2020110500106448</t>
  </si>
  <si>
    <t>JT0000783035123</t>
  </si>
  <si>
    <t>肇庆江口网点</t>
  </si>
  <si>
    <t>沈小娟</t>
  </si>
  <si>
    <t>2020-11-05 17:12:54</t>
  </si>
  <si>
    <t>谭秋泰</t>
  </si>
  <si>
    <t>13955993897</t>
  </si>
  <si>
    <t>新安北路杨梅山小罗车行</t>
  </si>
  <si>
    <t xml:space="preserve">此单责任网点在规定时间内未关闭，已通知网点线下跟进，网点电话05592323418，后续产生考核由网点自行承担
</t>
  </si>
  <si>
    <t>谭秋泰先生</t>
  </si>
  <si>
    <t>2020-11-06 17:04:02</t>
  </si>
  <si>
    <t>2020110500107020</t>
  </si>
  <si>
    <t>JT5010586324993</t>
  </si>
  <si>
    <t>玉林北流城西网点</t>
  </si>
  <si>
    <t>陈广玲</t>
  </si>
  <si>
    <t>2020-11-05 17:16:18</t>
  </si>
  <si>
    <t>长淮路荣锦一号邵亮批发部</t>
  </si>
  <si>
    <t xml:space="preserve">此单责任网点在规定时间内未关闭，已通知网点线下跟进，网点电话17354093637，后续产生考核由网点自行承担
</t>
  </si>
  <si>
    <t>2020-11-06 17:12:19</t>
  </si>
  <si>
    <t>2020110500107104</t>
  </si>
  <si>
    <t>JT5010148145389</t>
  </si>
  <si>
    <t>2020-11-05 17:16:49</t>
  </si>
  <si>
    <t>李福贵</t>
  </si>
  <si>
    <t>13631213269</t>
  </si>
  <si>
    <t>桃花镇九龙路新华九龙首府7栋</t>
  </si>
  <si>
    <t xml:space="preserve">多次分时段联系客户李福贵先生号码13631213269均无人接听，已短信告知客户此件状态，有问题可随时联系我司，我司电话95040669252
</t>
  </si>
  <si>
    <t>李福贵先生</t>
  </si>
  <si>
    <t>2020-11-06 17:09:39</t>
  </si>
  <si>
    <t>2020110500107527</t>
  </si>
  <si>
    <t>JT5009375312687</t>
  </si>
  <si>
    <t>艾晓锋</t>
  </si>
  <si>
    <t>2020-11-05 17:19:13</t>
  </si>
  <si>
    <t>水湖镇站前路龙腾制衣对面</t>
  </si>
  <si>
    <t>2133分回电13856572056，客户确定货已收到，客户对处理结果满意无异议，我司电话17354093637</t>
  </si>
  <si>
    <t>2020-11-05 21:34:14</t>
  </si>
  <si>
    <t>2020110500107706</t>
  </si>
  <si>
    <t>JT5009983535003</t>
  </si>
  <si>
    <t>尚庆霞</t>
  </si>
  <si>
    <t>2020-11-05 17:20:15</t>
  </si>
  <si>
    <t>李敏</t>
  </si>
  <si>
    <t>15345644579</t>
  </si>
  <si>
    <t>岔路街道</t>
  </si>
  <si>
    <t>18：48回电李敏女士15345644579，客户确定货已收到，客户对处理结果满意无异议，已向客户预留我司电话19156432333</t>
  </si>
  <si>
    <t>李敏先生</t>
  </si>
  <si>
    <t>2020-11-05 18:38:37</t>
  </si>
  <si>
    <t>2020110500109416</t>
  </si>
  <si>
    <t>JT5010703001220</t>
  </si>
  <si>
    <t>2020-11-05 17:29:50</t>
  </si>
  <si>
    <t>甄圣锐</t>
  </si>
  <si>
    <t>13916106206</t>
  </si>
  <si>
    <t>安徽省合肥市长丰县安徽省合肥市长丰县双墩镇北城世纪城世纪金源购物中心北城二期瑞徽苑东门</t>
  </si>
  <si>
    <t>我司8:41回电客户13916106206，我司已通知收派员告知客户此件在什么位置，我司完结处理，我司网点电话：13385698464</t>
  </si>
  <si>
    <t>甄圣锐先生</t>
  </si>
  <si>
    <t>2020-11-06 08:42:22</t>
  </si>
  <si>
    <t>2020110500109987</t>
  </si>
  <si>
    <t>JT0000760766256</t>
  </si>
  <si>
    <t>杭州康桥网点</t>
  </si>
  <si>
    <t>武海迪康桥</t>
  </si>
  <si>
    <t>2020-11-05 17:33:23</t>
  </si>
  <si>
    <t>张开富</t>
  </si>
  <si>
    <t>13695697999</t>
  </si>
  <si>
    <t>店埠镇唐杨社区大厅</t>
  </si>
  <si>
    <t>张开富先生</t>
  </si>
  <si>
    <t>2020-11-06 17:04:17</t>
  </si>
  <si>
    <t>2020110500111001</t>
  </si>
  <si>
    <t>JT5010178461991</t>
  </si>
  <si>
    <t>桂福海</t>
  </si>
  <si>
    <t>2020-11-05 17:39:55</t>
  </si>
  <si>
    <t>:林女士</t>
  </si>
  <si>
    <t>15568338076</t>
  </si>
  <si>
    <t>临泉路与颖上路交口，芙蓉苑西村，2栋。到了发信息给我</t>
  </si>
  <si>
    <t>黄雅倩</t>
  </si>
  <si>
    <t>11：58回电15568338076，此件我司快递员已带回，今日正常转出，我司完结处理，预留网点电话17755054558</t>
  </si>
  <si>
    <t>:林女士先生</t>
  </si>
  <si>
    <t>2020-11-06 11:59:14</t>
  </si>
  <si>
    <t>2020110500111717</t>
  </si>
  <si>
    <t>JT5010214621730</t>
  </si>
  <si>
    <t>义乌青岩刘网点</t>
  </si>
  <si>
    <t>王书文</t>
  </si>
  <si>
    <t>2020-11-05 17:44:30</t>
  </si>
  <si>
    <t>15056915537</t>
  </si>
  <si>
    <t>京商商贸城K区九街UI108</t>
  </si>
  <si>
    <t>于17:01分致电杜梅电话：15056915537，告知此件我司业务员 取出退回，客户表示满意 无异议，预留我司电话：18656592815</t>
  </si>
  <si>
    <t>15056915537先生</t>
  </si>
  <si>
    <t>2020-11-06 17:23:56</t>
  </si>
  <si>
    <t>2020110500112046</t>
  </si>
  <si>
    <t>JT5010506092839</t>
  </si>
  <si>
    <t>2020-11-05 17:46:40</t>
  </si>
  <si>
    <t>韩军</t>
  </si>
  <si>
    <t>15395129203</t>
  </si>
  <si>
    <t>才华路腾飞驾校</t>
  </si>
  <si>
    <t>韩军先生</t>
  </si>
  <si>
    <t>2020-11-06 17:05:35</t>
  </si>
  <si>
    <t>2020110500112141</t>
  </si>
  <si>
    <t>JT5010679510323</t>
  </si>
  <si>
    <t>杨桂丽</t>
  </si>
  <si>
    <t>2020-11-05 17:47:26</t>
  </si>
  <si>
    <t>轩轩</t>
  </si>
  <si>
    <t>13865954538</t>
  </si>
  <si>
    <t>万凯.碧桂园一栋五单元</t>
  </si>
  <si>
    <t>轩轩先生</t>
  </si>
  <si>
    <t>2020-11-06 17:06:01</t>
  </si>
  <si>
    <t>2020110500112900</t>
  </si>
  <si>
    <t>JT5009980686323</t>
  </si>
  <si>
    <t>2020-11-05 17:52:47</t>
  </si>
  <si>
    <t>晨</t>
  </si>
  <si>
    <t>18955181126</t>
  </si>
  <si>
    <t>店埠镇公园路汇景新城南门4幢</t>
  </si>
  <si>
    <t>多次分时段联系客户晨先生号码18955181126均无人接听，已短信告知客户此件状态，有问题可随时联系我司，我司电话055166023048</t>
  </si>
  <si>
    <t>晨先生</t>
  </si>
  <si>
    <t>2020-11-06 17:07:23</t>
  </si>
  <si>
    <t>2020110500114115</t>
  </si>
  <si>
    <t>JT5010460783226</t>
  </si>
  <si>
    <t>邯郸魏县网点</t>
  </si>
  <si>
    <t>李翠红</t>
  </si>
  <si>
    <t>2020-11-05 18:01:43</t>
  </si>
  <si>
    <t>繁华大道276号徽园文联美术馆</t>
  </si>
  <si>
    <t>19时09分回电*先生/女士19905502552*，告知客户异常已登记处理，预计解决时间23小时，客户接受跟进中，我司网点电话13335512849</t>
  </si>
  <si>
    <t>2020-11-05 19:10:29</t>
  </si>
  <si>
    <t>2020110500114589</t>
  </si>
  <si>
    <t>JT0000765999915</t>
  </si>
  <si>
    <t>2020-11-05 18:06:09</t>
  </si>
  <si>
    <t>倪思龙</t>
  </si>
  <si>
    <t>18098529863</t>
  </si>
  <si>
    <t>泗城镇人民北路83号E3250</t>
  </si>
  <si>
    <t>16时23分回电客户女士19166710343，顾客要求送到邮政局对面电联客户，我司告知派件员尽快派送，已向客户预留我司电话19155977503，处理工号00061705</t>
  </si>
  <si>
    <t>倪思龙先生</t>
  </si>
  <si>
    <t>2020-11-06 16:23:55</t>
  </si>
  <si>
    <t>2020110500115566</t>
  </si>
  <si>
    <t>JT5009990540684</t>
  </si>
  <si>
    <t>孙新龙</t>
  </si>
  <si>
    <t>2020-11-05 18:14:54</t>
  </si>
  <si>
    <t>胡桃香</t>
  </si>
  <si>
    <t>18297561386</t>
  </si>
  <si>
    <t>水阳镇徐村下湾组10号</t>
  </si>
  <si>
    <t>此件我司15:58分致电收件人胡桃香18297561386，已告知收件人此件放在水阳镇朝阳北路老法院对面妈妈驿站取件，收件人表示明日取件，客户满意 无异议，我司电话17856390851</t>
  </si>
  <si>
    <t>胡桃香先生</t>
  </si>
  <si>
    <t>2020-11-06 15:59:06</t>
  </si>
  <si>
    <t>2020110500116313</t>
  </si>
  <si>
    <t>JT5008161615366</t>
  </si>
  <si>
    <t>2020-11-05 18:22:06</t>
  </si>
  <si>
    <t>吴菲（北极绒）</t>
  </si>
  <si>
    <t>15215914300</t>
  </si>
  <si>
    <t>苏埠镇</t>
  </si>
  <si>
    <t>10点55分回电15215914300，面单图片已加寄件网点微信18106889199发送，我司电话13731965516</t>
  </si>
  <si>
    <t>吴菲（北极绒）先生</t>
  </si>
  <si>
    <t>2020-11-06 11:17:38</t>
  </si>
  <si>
    <t>2020110500116394</t>
  </si>
  <si>
    <t>JT5009946968450</t>
  </si>
  <si>
    <t>2020-11-05 18:22:47</t>
  </si>
  <si>
    <t>凤凰小区6栋18755913609</t>
  </si>
  <si>
    <t>此件我司于8时10分致电 15755908491，告知收件人，今日派送， 客户同意 司关闭工单。我司跟进中，网点预留电话18055971198</t>
  </si>
  <si>
    <t>2020-11-06 08:13:29</t>
  </si>
  <si>
    <t>2020110500118360</t>
  </si>
  <si>
    <t>JT5010526277645</t>
  </si>
  <si>
    <t>廖传进</t>
  </si>
  <si>
    <t>2020-11-05 18:42:51</t>
  </si>
  <si>
    <t>陈成</t>
  </si>
  <si>
    <t>13856070267</t>
  </si>
  <si>
    <t>双墩镇双凤里小区</t>
  </si>
  <si>
    <t>我司11:27回电客户13856070267，此件当时错分到其他地方了，我司今天下午给客户送去，我司完结处理，我司网点电话：13385698464</t>
  </si>
  <si>
    <t>陈成先生</t>
  </si>
  <si>
    <t>2020-11-06 11:28:36</t>
  </si>
  <si>
    <t>2020110500118616</t>
  </si>
  <si>
    <t>JT5010676625901</t>
  </si>
  <si>
    <t>温州乐清北白象网点</t>
  </si>
  <si>
    <t>邬刚</t>
  </si>
  <si>
    <t>2020-11-05 18:46:05</t>
  </si>
  <si>
    <t>柳叶似刀</t>
  </si>
  <si>
    <t>15240026883</t>
  </si>
  <si>
    <t>肥东牌坊乡。</t>
  </si>
  <si>
    <t>陶玉婷</t>
  </si>
  <si>
    <t>柳叶似刀先生</t>
  </si>
  <si>
    <t>2020-11-06 18:30:26</t>
  </si>
  <si>
    <t>2020110500120104</t>
  </si>
  <si>
    <t>JT5009405790690</t>
  </si>
  <si>
    <t>2020-11-05 19:04:36</t>
  </si>
  <si>
    <t xml:space="preserve"> 丽丽</t>
  </si>
  <si>
    <t>15956733095</t>
  </si>
  <si>
    <t>梅溪路448号西城锦路锦江之星5楼510</t>
  </si>
  <si>
    <t>邢卫林</t>
  </si>
  <si>
    <t>17:33致电收件人致电收件人丽丽女士15956733095，客户表示此件不要了，我司换单退回，待退回后我司会将新单号编辑短信发送至寄件人陈女士15067359110和收件人丽丽15956733095，工单关闭，线下跟进，我司电话18356390512</t>
  </si>
  <si>
    <t xml:space="preserve"> 丽丽先生</t>
  </si>
  <si>
    <t>2020-11-06 17:45:27</t>
  </si>
  <si>
    <t>2020110500122017</t>
  </si>
  <si>
    <t>JT5010216670657</t>
  </si>
  <si>
    <t>徐浩</t>
  </si>
  <si>
    <t>2020-11-05 19:32:09</t>
  </si>
  <si>
    <t>兰</t>
  </si>
  <si>
    <t>15155166129</t>
  </si>
  <si>
    <t>金寨路44号太湖新村1幢2307号</t>
  </si>
  <si>
    <t xml:space="preserve">此件客户已收到 表示晚上下班后确认收货 无异议 此单关闭  </t>
  </si>
  <si>
    <t>兰先生</t>
  </si>
  <si>
    <t>2020-11-06 16:57:27</t>
  </si>
  <si>
    <t>2020110500122327</t>
  </si>
  <si>
    <t>JT5010672261556</t>
  </si>
  <si>
    <t>2020-11-05 19:37:43</t>
  </si>
  <si>
    <t>诗酒趁年少</t>
  </si>
  <si>
    <t>18714825440</t>
  </si>
  <si>
    <t>吴山路农贸市场</t>
  </si>
  <si>
    <t>此单责任网点在规定时间内未关闭，已通知网点线下跟进，网点电话17354093637，后续产生考核由网点自行承担</t>
  </si>
  <si>
    <t>诗酒趁年少先生</t>
  </si>
  <si>
    <t>2020-11-06 19:13:36</t>
  </si>
  <si>
    <t>2020110500122741</t>
  </si>
  <si>
    <t>JT5010290736580</t>
  </si>
  <si>
    <t>申红娟</t>
  </si>
  <si>
    <t>2020-11-05 19:44:37</t>
  </si>
  <si>
    <t>尹辛</t>
  </si>
  <si>
    <t>15655097328</t>
  </si>
  <si>
    <t>安徽省合肥市蜀山区沃野花园1101</t>
  </si>
  <si>
    <t>此件于2020年11月6日19:26:24电联客户尹辛先生回电号码:
15655097328，此件核实客户已收到，我司值班电话95040666929</t>
  </si>
  <si>
    <t>尹辛先生</t>
  </si>
  <si>
    <t>2020-11-06 19:27:32</t>
  </si>
  <si>
    <t>2020110500122871</t>
  </si>
  <si>
    <t>JT5010148772615</t>
  </si>
  <si>
    <t>总部在线客服B274</t>
  </si>
  <si>
    <t>2020-11-05 19:46:40</t>
  </si>
  <si>
    <t>沈慧玲</t>
  </si>
  <si>
    <t>18950355021</t>
  </si>
  <si>
    <t>世贸翡翠首府1栋2008</t>
  </si>
  <si>
    <t>1920联系沈慧玲女士18950355021，告知此件目前状态已通知网点线下跟进。如后续有任何异常问题可联系我司处理，客户满意，我司号码95040669933。</t>
  </si>
  <si>
    <t>沈慧玲先生</t>
  </si>
  <si>
    <t>2020-11-06 19:26:09</t>
  </si>
  <si>
    <t>2020110500122917</t>
  </si>
  <si>
    <t>JT5009707820900</t>
  </si>
  <si>
    <t>陈广群</t>
  </si>
  <si>
    <t>2020-11-05 19:47:09</t>
  </si>
  <si>
    <t>布丁酒店合肥安医二附院港澳广场店</t>
  </si>
  <si>
    <t>此单责任网点在规定时间内未关闭，已通知网点线下跟进，网点电话18155177567，后续产生考核由网点自行承担</t>
  </si>
  <si>
    <t>2020-11-06 19:31:32</t>
  </si>
  <si>
    <t>2020110500123421</t>
  </si>
  <si>
    <t>JT5010627048153</t>
  </si>
  <si>
    <t>总部在线客服B283</t>
  </si>
  <si>
    <t>2020-11-05 19:55:15</t>
  </si>
  <si>
    <t>吴心婷</t>
  </si>
  <si>
    <t>17333110429</t>
  </si>
  <si>
    <t>繁华大道与宿松路交口华冶天然居1栋</t>
  </si>
  <si>
    <t>19时44分回电*先生/女士17333110429，告知客户快件暂未到网点，已做登记，待网点到货后第一时间安排派送，客户对处理结果满意无异议，我司电话13335512489</t>
  </si>
  <si>
    <t>吴心婷先生</t>
  </si>
  <si>
    <t>2020-11-06 19:45:06</t>
  </si>
  <si>
    <t>2020110500126171</t>
  </si>
  <si>
    <t>JT5010200947333</t>
  </si>
  <si>
    <t>贺州八步三加村网点</t>
  </si>
  <si>
    <t>卢银屏</t>
  </si>
  <si>
    <t>2020-11-05 21:30:25</t>
  </si>
  <si>
    <t>汪国华</t>
  </si>
  <si>
    <t>18655943065</t>
  </si>
  <si>
    <t>历口镇黄龙坦</t>
  </si>
  <si>
    <t>此单责任网点在规定时间内未关闭，已通知网点线下跟进，网点电话13917915017,13917915017，后续产生考核由网点自行承担</t>
  </si>
  <si>
    <t>汪国华先生</t>
  </si>
  <si>
    <t>2020-11-06 19:45:05</t>
  </si>
  <si>
    <t>2020110500126223</t>
  </si>
  <si>
    <t>JT5010186206300</t>
  </si>
  <si>
    <t>客服蔡银佳</t>
  </si>
  <si>
    <t>2020-11-05 21:36:43</t>
  </si>
  <si>
    <t>合安路安徽三联学院</t>
  </si>
  <si>
    <t>2020-11-06 19:47:59</t>
  </si>
  <si>
    <t>2020110500002970</t>
  </si>
  <si>
    <t>JT5010505139222</t>
  </si>
  <si>
    <t>2020-11-05 08:34:40</t>
  </si>
  <si>
    <t>13515660110</t>
  </si>
  <si>
    <t>经开区汇景苑3-205</t>
  </si>
  <si>
    <t>10时11分回电*先生/女士13515660110*，告知客户异常已登记处理，预计解决时间23小时，客户接受跟进中，我司网点电话13335512849</t>
  </si>
  <si>
    <t>潘先生</t>
  </si>
  <si>
    <t>2020-11-05 10:12:35</t>
  </si>
  <si>
    <t>2020110500084757</t>
  </si>
  <si>
    <t>JT5010071879355</t>
  </si>
  <si>
    <t>2020-11-05 15:21:24</t>
  </si>
  <si>
    <t>胖老绵</t>
  </si>
  <si>
    <t>18356517627</t>
  </si>
  <si>
    <t>芙蓉路一里洋房小区28－202</t>
  </si>
  <si>
    <t>16时45分回电*先生/女士18356517627，客户确定货已收到，客户对处理结果满意无异议，我司电话13335512849</t>
  </si>
  <si>
    <t>胖老绵先生</t>
  </si>
  <si>
    <t>2020-11-05 16:50:10</t>
  </si>
  <si>
    <t>2020110500094715</t>
  </si>
  <si>
    <t>JT5010685343878</t>
  </si>
  <si>
    <t>黎耀英</t>
  </si>
  <si>
    <t>2020-11-05 16:09:53</t>
  </si>
  <si>
    <t>公园路左岸文化新村</t>
  </si>
  <si>
    <t>2020-11-06 15:54:50</t>
  </si>
  <si>
    <t>2020110500105697</t>
  </si>
  <si>
    <t>总部热线客服A85</t>
  </si>
  <si>
    <t>2020-11-05 17:08:32</t>
  </si>
  <si>
    <t xml:space="preserve">多次分时段联系客户潘先生
号码13515660110均无人接听，已短信告知客户此件状态，有问题可随时联系我司，我司电话95040669252
</t>
  </si>
  <si>
    <t>2020-11-06 16:57:13</t>
  </si>
  <si>
    <t>2020110500118696</t>
  </si>
  <si>
    <t>JT0000783858374</t>
  </si>
  <si>
    <t>2020-11-05 18:47:04</t>
  </si>
  <si>
    <t>章</t>
  </si>
  <si>
    <t>019159156436</t>
  </si>
  <si>
    <t>新潭镇梅林大道58号黄山首康医院</t>
  </si>
  <si>
    <t>13：25回电张丽霞先生/女士18755995409，客户确定货已收到，客户对处理结果满意无异议，已向客户预留我司电话15385448520.</t>
  </si>
  <si>
    <t>章女士</t>
  </si>
  <si>
    <t>2020-11-06 13:31:42</t>
  </si>
  <si>
    <t>2020110500126462</t>
  </si>
  <si>
    <t>JT5009748591980</t>
  </si>
  <si>
    <t>汕头金平网点</t>
  </si>
  <si>
    <t>邹逸娟</t>
  </si>
  <si>
    <t>2020-11-05 22:20:54</t>
  </si>
  <si>
    <t>胡磊</t>
  </si>
  <si>
    <t>13721055515</t>
  </si>
  <si>
    <t>玉兰大道和明珠大道交口百大奥莱生活广场美食街20号铺</t>
  </si>
  <si>
    <t>我司于17；46分致电收件人胡磊 13721055515已和客户解释网点异常出现货物积压，已请求支援，加紧配送中包裹明后两天就会派送到位请客户耐心等待    特此完结 肥西鑫辰网点15256974051</t>
  </si>
  <si>
    <t>胡磊先生</t>
  </si>
  <si>
    <t>2020-11-06 17:50:29</t>
  </si>
  <si>
    <t>2020110600000609</t>
  </si>
  <si>
    <t>JT5009911006130</t>
  </si>
  <si>
    <t>2020-11-06 08:08:42</t>
  </si>
  <si>
    <t>桃花新村幸福家园</t>
  </si>
  <si>
    <t>9时50分回电*先生/女士19813517520*，告知客户异常已登记处理，预计解决时间23小时，客户接受跟进中，我司网点电话13335512849</t>
  </si>
  <si>
    <t>2020-11-06 09:50:40</t>
  </si>
  <si>
    <t>2020110600004070</t>
  </si>
  <si>
    <t>JT5010101826936</t>
  </si>
  <si>
    <t>2020-11-06 08:39:02</t>
  </si>
  <si>
    <t xml:space="preserve"> 吴多财</t>
  </si>
  <si>
    <t>18792028874</t>
  </si>
  <si>
    <t>王截流乡李郢村1队</t>
  </si>
  <si>
    <t>11月6号下午2点44分联系收件人；收件人表示收到快递</t>
  </si>
  <si>
    <t xml:space="preserve"> 吴多财先生</t>
  </si>
  <si>
    <t>2020-11-06 14:44:12</t>
  </si>
  <si>
    <t>2020110600004229</t>
  </si>
  <si>
    <t>JT5008134898712</t>
  </si>
  <si>
    <t>2020-11-06 08:39:47</t>
  </si>
  <si>
    <t>谨月</t>
  </si>
  <si>
    <t>18356968275</t>
  </si>
  <si>
    <t>11时01分回电*先生/女士18356968275，告知客户异常已登记处理，预计解决时间23小时，客户接受跟进中，我司网点电话13335512849</t>
  </si>
  <si>
    <t>谨月先生</t>
  </si>
  <si>
    <t>2020-11-06 11:02:09</t>
  </si>
  <si>
    <t>2020110600005891</t>
  </si>
  <si>
    <t>JT5010186641001</t>
  </si>
  <si>
    <t>刘萍珠</t>
  </si>
  <si>
    <t>2020-11-06 08:46:23</t>
  </si>
  <si>
    <t>15656547771</t>
  </si>
  <si>
    <t>安徽省合肥市肥西县合肥市肥西县桃花镇汤口路中断合肥财经职业学院</t>
  </si>
  <si>
    <t>11时12分回电*先生/女士15656547771，告知客户异常已登记处理，预计解决时间23小时，客户接受跟进中，我司网点电话13335512849</t>
  </si>
  <si>
    <t>15656547771先生</t>
  </si>
  <si>
    <t>2020-11-06 11:12:50</t>
  </si>
  <si>
    <t>2020110600006504</t>
  </si>
  <si>
    <t>JT5010615717400</t>
  </si>
  <si>
    <t>2020-11-06 08:48:41</t>
  </si>
  <si>
    <t>梁某某</t>
  </si>
  <si>
    <t>13564061619</t>
  </si>
  <si>
    <t>安徽省宣城市碧桂园宇恒超市</t>
  </si>
  <si>
    <t xml:space="preserve">此单责任网点在规定时间内未关闭，已通知网点线下跟进，网点电话15865626303，后续产生考核由网点自行承担
</t>
  </si>
  <si>
    <t>梁某某先生</t>
  </si>
  <si>
    <t>2020-11-07 08:34:41</t>
  </si>
  <si>
    <t>2020110600007059</t>
  </si>
  <si>
    <t>JT5009575092981</t>
  </si>
  <si>
    <t>杭州乾潭网点</t>
  </si>
  <si>
    <t>唐倩</t>
  </si>
  <si>
    <t>2020-11-06 08:50:42</t>
  </si>
  <si>
    <t>安徽省合肥市肥西县西城秀里3栋606室</t>
  </si>
  <si>
    <t>9时46分回电*先生/女士18010701330，告知客户异常已登记处理，预计解决时间23小时，客户接受跟进中，我司网点电话13335512849</t>
  </si>
  <si>
    <t>2020-11-06 09:47:11</t>
  </si>
  <si>
    <t>2020110600008211</t>
  </si>
  <si>
    <t>JT5010165257133</t>
  </si>
  <si>
    <t>2020-11-06 08:54:33</t>
  </si>
  <si>
    <t>17356730991</t>
  </si>
  <si>
    <t>淝河镇李小庙新村白庄</t>
  </si>
  <si>
    <t>张倩</t>
  </si>
  <si>
    <t>3.46分回电17小蚂蚁17356730991，客户要求拒收退回，我司原单退回，客户对处理结果满意无异议，我司电话17556986827</t>
  </si>
  <si>
    <t>17356730991先生</t>
  </si>
  <si>
    <t>2020-11-06 15:47:02</t>
  </si>
  <si>
    <t>2020110600009863</t>
  </si>
  <si>
    <t>JT5010291593015</t>
  </si>
  <si>
    <t>张丽君</t>
  </si>
  <si>
    <t>2020-11-06 09:00:32</t>
  </si>
  <si>
    <t>吴虞</t>
  </si>
  <si>
    <t>15956511340</t>
  </si>
  <si>
    <t>吉瑞泰盛2号楼</t>
  </si>
  <si>
    <t xml:space="preserve">此单责任网点在规定时间内未关闭，已通知网点线下跟进，网点电话15395488128,，后续产生考核由网点自行承担
</t>
  </si>
  <si>
    <t>吴虞先生</t>
  </si>
  <si>
    <t>2020-11-07 08:43:31</t>
  </si>
  <si>
    <t>2020110600011590</t>
  </si>
  <si>
    <t>JT5009969060846</t>
  </si>
  <si>
    <t>邓银凤</t>
  </si>
  <si>
    <t>2020-11-06 09:06:26</t>
  </si>
  <si>
    <t>陈靖</t>
  </si>
  <si>
    <t>18326653424</t>
  </si>
  <si>
    <t>休宁路绿怡居西区高层39栋一单元601</t>
  </si>
  <si>
    <t>驿站已显示签收，我司明日安排快递员去驿站核实情况</t>
  </si>
  <si>
    <t>陈靖女士</t>
  </si>
  <si>
    <t>2020-11-06 22:13:24</t>
  </si>
  <si>
    <t>2020110600011804</t>
  </si>
  <si>
    <t>JT5010170845275</t>
  </si>
  <si>
    <t>泉州惠安东岭网点</t>
  </si>
  <si>
    <t>吴海珠</t>
  </si>
  <si>
    <t>2020-11-06 09:07:14</t>
  </si>
  <si>
    <t>袁鹏松</t>
  </si>
  <si>
    <t>15922407321</t>
  </si>
  <si>
    <t>安徽省合肥市肥西县桃花镇三联学院南区校内菜鸟驿站</t>
  </si>
  <si>
    <t>11时13分回电*先生/女士15922407321，告知客户异常已登记处理，预计解决时间23小时，客户接受跟进中，我司网点电话13335512849</t>
  </si>
  <si>
    <t>袁鹏松先生</t>
  </si>
  <si>
    <t>2020-11-06 11:13:28</t>
  </si>
  <si>
    <t>2020110600013933</t>
  </si>
  <si>
    <t>JT5010575175861</t>
  </si>
  <si>
    <t>南京江宁大学城网点</t>
  </si>
  <si>
    <t>靳焕焕</t>
  </si>
  <si>
    <t>2020-11-06 09:14:34</t>
  </si>
  <si>
    <t>旺旺仙贝</t>
  </si>
  <si>
    <t>17682189286</t>
  </si>
  <si>
    <t>安徽省合肥市蜀山区琥珀五环城和风阁一期2栋408</t>
  </si>
  <si>
    <t>19时29分，回电客户17682189286，客户表示人在外地，家里老人不方便去取，我司已安排快递员送货上门，客户对处理意见满意无异议，我司电话17718233663</t>
  </si>
  <si>
    <t>旺旺仙贝先生</t>
  </si>
  <si>
    <t>2020-11-06 22:18:08</t>
  </si>
  <si>
    <t>2020110600014235</t>
  </si>
  <si>
    <t>JT5009964739344</t>
  </si>
  <si>
    <t>2020-11-06 09:15:33</t>
  </si>
  <si>
    <t>孙梦雅</t>
  </si>
  <si>
    <t>15551323232</t>
  </si>
  <si>
    <t>独山镇安奇艺术学校</t>
  </si>
  <si>
    <t>10:49联系15551323232，客户确定货已收到，客户对处理结果满意无异议，已向客户预留我司电话18326228591。</t>
  </si>
  <si>
    <t>孙梦雅女士</t>
  </si>
  <si>
    <t>2020-11-06 10:51:39</t>
  </si>
  <si>
    <t>2020110600015808</t>
  </si>
  <si>
    <t>2020-11-06 09:20:51</t>
  </si>
  <si>
    <t>11时14分回电*先生/女士18130019556，告知客户异常已登记处理，预计解决时间23小时，客户接受跟进中，我司网点电话13335512849</t>
  </si>
  <si>
    <t>2020-11-06 11:15:06</t>
  </si>
  <si>
    <t>2020110600019395</t>
  </si>
  <si>
    <t>JT0000763633435</t>
  </si>
  <si>
    <t>佛山广云网点</t>
  </si>
  <si>
    <t>黄思铭</t>
  </si>
  <si>
    <t>2020-11-06 09:34:02</t>
  </si>
  <si>
    <t>刘鹏</t>
  </si>
  <si>
    <t>13966779421</t>
  </si>
  <si>
    <t>撮镇镇横二路循环经济工业园中铝铝材</t>
  </si>
  <si>
    <t>此件我司上午11.58分回电给客户  客户已经收到此件  客户对我司处理结果满意无异议  我司电话18005603871</t>
  </si>
  <si>
    <t>刘鹏先生</t>
  </si>
  <si>
    <t>2020-11-06 15:16:09</t>
  </si>
  <si>
    <t>2020110600022451</t>
  </si>
  <si>
    <t>JT5010620684963</t>
  </si>
  <si>
    <t>吴高莹</t>
  </si>
  <si>
    <t>2020-11-06 09:45:12</t>
  </si>
  <si>
    <t>夏发茂</t>
  </si>
  <si>
    <t>15822768980</t>
  </si>
  <si>
    <t>岳西路与十里庙路交口向东30米手撕烤鸭店</t>
  </si>
  <si>
    <t>此件我司14:57核实收件人称已经收到，后续有问题联系我司：17681093315</t>
  </si>
  <si>
    <t>夏发茂先生</t>
  </si>
  <si>
    <t>2020-11-06 14:58:16</t>
  </si>
  <si>
    <t>2020110600023124</t>
  </si>
  <si>
    <t>JT0000776483521</t>
  </si>
  <si>
    <t>昭通昭阳布嘎网点</t>
  </si>
  <si>
    <t>董雪梅</t>
  </si>
  <si>
    <t>2020-11-06 09:47:53</t>
  </si>
  <si>
    <t>赵维勇</t>
  </si>
  <si>
    <t>15287732221</t>
  </si>
  <si>
    <t>梁园镇海志达通风保温材料有限公司!</t>
  </si>
  <si>
    <t>17点35分回电对象:赵维勇先生
回电号码:15287732221
告知客户网点异常出现货物积压，已请求支援，加紧配送中，预计24小时配送到位，建议客户耐心关注，有问题可随时联系我司，客户对处理方案满意无异议，已向客户预留我司电话95040669228</t>
  </si>
  <si>
    <t>赵维勇先生</t>
  </si>
  <si>
    <t>2020-11-06 18:01:12</t>
  </si>
  <si>
    <t>2020110600023324</t>
  </si>
  <si>
    <t>王文奇</t>
  </si>
  <si>
    <t>2020-11-06 09:48:37</t>
  </si>
  <si>
    <t>18点05分
回电对象:谈玉柱先生
回电号码:13167731951
告知客户网点异常出现货物积压，已请求支援，加紧配送中，预计24小时配送到位，建议客户耐心关注，有问题可随时联系我司，客户对处理方案满意无异议，已向客户预留我司电话95040669228</t>
  </si>
  <si>
    <t>2020-11-06 18:44:22</t>
  </si>
  <si>
    <t>2020110600024010</t>
  </si>
  <si>
    <t>JT5010662475122</t>
  </si>
  <si>
    <t>2020-11-06 09:51:05</t>
  </si>
  <si>
    <t>王琳</t>
  </si>
  <si>
    <t>17755135748</t>
  </si>
  <si>
    <t>安徽合肥市肥东县城区肥东县肥东新城开发区临湖路紫玉华府17栋</t>
  </si>
  <si>
    <t>11点57分致电回电对象:
王琳女士
回电号码:
17755135748 收件人已收到了 以无异常 我司电话95040669228</t>
  </si>
  <si>
    <t>王琳女士</t>
  </si>
  <si>
    <t>2020-11-06 11:57:46</t>
  </si>
  <si>
    <t>2020110600024689</t>
  </si>
  <si>
    <t>2020-11-06 09:53:44</t>
  </si>
  <si>
    <t>我司已安排派件员明日去驿站核实，如若客户未取件，我司将换单退回，我司电话17718233663</t>
  </si>
  <si>
    <t>2020-11-06 22:22:13</t>
  </si>
  <si>
    <t>2020110600025520</t>
  </si>
  <si>
    <t>JT5010439447633</t>
  </si>
  <si>
    <t>2020-11-06 09:56:52</t>
  </si>
  <si>
    <t>任祺</t>
  </si>
  <si>
    <t>18297462669</t>
  </si>
  <si>
    <t>安徽省 六安市 金安区 详细地址:东桥镇东桥街道</t>
  </si>
  <si>
    <t>吴金凤</t>
  </si>
  <si>
    <t>联系任祺18297462669，收货人表示 已收到货，无异常</t>
  </si>
  <si>
    <t>任祺先生</t>
  </si>
  <si>
    <t>2020-11-06 18:32:37</t>
  </si>
  <si>
    <t>2020110600026605</t>
  </si>
  <si>
    <t>JT5009980322701</t>
  </si>
  <si>
    <t>2020-11-06 10:00:51</t>
  </si>
  <si>
    <t>王小姐</t>
  </si>
  <si>
    <t>18356135173</t>
  </si>
  <si>
    <t>店埠镇石塘路大官塘巷</t>
  </si>
  <si>
    <t>此件11.23分致电收件人18356135173，核实收件人此件今日已送，收件人对处理方式结果满意，我司关闭工单，有问题联系95040669228，</t>
  </si>
  <si>
    <t>王小姐先生</t>
  </si>
  <si>
    <t>2020-11-06 18:38:40</t>
  </si>
  <si>
    <t>2020110600026998</t>
  </si>
  <si>
    <t>JT5010694871252</t>
  </si>
  <si>
    <t>广州荔湾黄沙网点</t>
  </si>
  <si>
    <t>林舒淇</t>
  </si>
  <si>
    <t>2020-11-06 10:02:18</t>
  </si>
  <si>
    <t>傅强</t>
  </si>
  <si>
    <t>13955178789</t>
  </si>
  <si>
    <t>绿城玫瑰园13-3304</t>
  </si>
  <si>
    <t>11时16分回电*先生/女士13865437053，告知客户异常已登记处理，预计解决时间23小时，客户接受跟进中，我司网点电话13335512849</t>
  </si>
  <si>
    <t>傅强先生</t>
  </si>
  <si>
    <t>2020-11-06 11:16:39</t>
  </si>
  <si>
    <t>2020110600028131</t>
  </si>
  <si>
    <t>2020-11-06 10:06:31</t>
  </si>
  <si>
    <t>13时07分回电18297995543，破损并向客户致歉安抚客户情绪，已和客户协商理赔，客户现在不在家，下午回来核实下，客户对处理结果满意无异议，我司电话17354093637</t>
  </si>
  <si>
    <t>2020-11-06 13:07:10</t>
  </si>
  <si>
    <t>2020110600028423</t>
  </si>
  <si>
    <t>JT5010717731045</t>
  </si>
  <si>
    <t>扬州高邮周三甲网点</t>
  </si>
  <si>
    <t>许龙妹</t>
  </si>
  <si>
    <t>2020-11-06 10:07:36</t>
  </si>
  <si>
    <t xml:space="preserve"> 罗芹</t>
  </si>
  <si>
    <t>18755127493</t>
  </si>
  <si>
    <t>安徽省合肥市经济技术开发区松林路康居苑1栋2单元603</t>
  </si>
  <si>
    <t>11时18分回电*先生/女士18755127493，告知客户异常已登记处理，预计解决时间23小时，客户接受跟进中，我司网点电话13335512849</t>
  </si>
  <si>
    <t xml:space="preserve"> 罗芹先生</t>
  </si>
  <si>
    <t>2020-11-06 11:19:11</t>
  </si>
  <si>
    <t>2020110600029694</t>
  </si>
  <si>
    <t>JT5010412477056</t>
  </si>
  <si>
    <t>裴宣宣</t>
  </si>
  <si>
    <t>2020-11-06 10:12:21</t>
  </si>
  <si>
    <t>王代娣</t>
  </si>
  <si>
    <t>15056601012</t>
  </si>
  <si>
    <t>安徽省肥东县撮镇桥头集路旁边禹州福建城东建筑工地</t>
  </si>
  <si>
    <t>王代娣先生</t>
  </si>
  <si>
    <t>2020-11-07 10:02:41</t>
  </si>
  <si>
    <t>2020110600034080</t>
  </si>
  <si>
    <t>JT5010647698219</t>
  </si>
  <si>
    <t>刘秀青</t>
  </si>
  <si>
    <t>2020-11-06 10:30:36</t>
  </si>
  <si>
    <t>18405589496</t>
  </si>
  <si>
    <t>肥西县开发区大学城汤口路中段南区合肥财经职业学院</t>
  </si>
  <si>
    <t>11时33分回电*先生/女士18405589496，告知客户异常已登记处理，预计解决时间23小时，客户接受跟进中，我司网点电话13335512849</t>
  </si>
  <si>
    <t>2020-11-06 11:33:45</t>
  </si>
  <si>
    <t>2020110600034946</t>
  </si>
  <si>
    <t>JT5010660425086</t>
  </si>
  <si>
    <t>李茹瑶</t>
  </si>
  <si>
    <t>2020-11-06 10:34:03</t>
  </si>
  <si>
    <t xml:space="preserve"> 陈红霞</t>
  </si>
  <si>
    <t>18756119066</t>
  </si>
  <si>
    <t>上海城市公寓5栋1303</t>
  </si>
  <si>
    <t>11时30分回电*先生/女士18756119066*，告知客户异常已登记处理，预计解决时间23小时，客户接受跟进中，我司网点电话13335512849</t>
  </si>
  <si>
    <t xml:space="preserve"> 陈红霞先生</t>
  </si>
  <si>
    <t>2020-11-06 11:33:06</t>
  </si>
  <si>
    <t>2020110600036205</t>
  </si>
  <si>
    <t>东莞石龙黄洲网点</t>
  </si>
  <si>
    <t>曾文婷</t>
  </si>
  <si>
    <t>2020-11-06 10:39:14</t>
  </si>
  <si>
    <t>周杰</t>
  </si>
  <si>
    <t>新的退回运单号JT0000804562753</t>
  </si>
  <si>
    <t>周杰先生</t>
  </si>
  <si>
    <t>2020-11-06 13:53:02</t>
  </si>
  <si>
    <t>2020110600037488</t>
  </si>
  <si>
    <t>JT5009505246506</t>
  </si>
  <si>
    <t>2020-11-06 10:44:42</t>
  </si>
  <si>
    <t>张海峰</t>
  </si>
  <si>
    <t>18755159042</t>
  </si>
  <si>
    <t>柏堰雅苑25#602</t>
  </si>
  <si>
    <t>我司于12:30分致电张海峰先生18755159042客户要求拒收退回，我司原单单退回单号：JT5009505246506，客户对处理结果满意无异议，已向客户预留我司电话15855512370</t>
  </si>
  <si>
    <t>张海峰先生</t>
  </si>
  <si>
    <t>2020-11-06 12:31:51</t>
  </si>
  <si>
    <t>2020110600040099</t>
  </si>
  <si>
    <t>JT5010676317058</t>
  </si>
  <si>
    <t>2020-11-06 10:56:12</t>
  </si>
  <si>
    <t>赵伊雯老师</t>
  </si>
  <si>
    <t>15770553308</t>
  </si>
  <si>
    <t>水湖镇长淮路214号轨道交通学校</t>
  </si>
  <si>
    <t>13时25分回电18895380083客户要求拒收退回，我司原单退回.客户对处理结果满意无异议，我司电话17354093637</t>
  </si>
  <si>
    <t>赵伊雯老师先生</t>
  </si>
  <si>
    <t>2020-11-06 13:28:14</t>
  </si>
  <si>
    <t>2020110600040328</t>
  </si>
  <si>
    <t>JT5010115814411</t>
  </si>
  <si>
    <t>总部在线客服B3</t>
  </si>
  <si>
    <t>2020-11-06 10:57:06</t>
  </si>
  <si>
    <t>尹君杰</t>
  </si>
  <si>
    <t>17334514202</t>
  </si>
  <si>
    <t>合安路218号安徽涉外经济职业学院外姐妹超市</t>
  </si>
  <si>
    <t>10时07分回电*先生/女士17334514202*，告知快件丢失/破损并向客户致歉安抚客户情绪，建议客户联系商家协商退款或补发，客户对处理结果满意无异议，我司电话13335512849</t>
  </si>
  <si>
    <t>尹君杰先生</t>
  </si>
  <si>
    <t>2020-11-07 10:08:17</t>
  </si>
  <si>
    <t>2020110600042369</t>
  </si>
  <si>
    <t>JT5010499473351</t>
  </si>
  <si>
    <t>邢台沙河市网点</t>
  </si>
  <si>
    <t>樊晓宁</t>
  </si>
  <si>
    <t>2020-11-06 11:05:59</t>
  </si>
  <si>
    <t>谢先生</t>
  </si>
  <si>
    <t>13695657275</t>
  </si>
  <si>
    <t>安徽省合肥市肥东县店埠镇石塘路城市之家后面豆腐店</t>
  </si>
  <si>
    <t>19点13分致电收件电话: 13695657275  收件人已收到了 已无异常  我司电话95040669228</t>
  </si>
  <si>
    <t>谢先生先生</t>
  </si>
  <si>
    <t>2020-11-06 19:13:23</t>
  </si>
  <si>
    <t>2020110600043840</t>
  </si>
  <si>
    <t>2020-11-06 11:12:04</t>
  </si>
  <si>
    <t>2020-11-07 11:00:30</t>
  </si>
  <si>
    <t>2020110600045126</t>
  </si>
  <si>
    <t>JT5010142729207</t>
  </si>
  <si>
    <t>2020-11-06 11:17:42</t>
  </si>
  <si>
    <t xml:space="preserve"> 刘</t>
  </si>
  <si>
    <t>17309668008</t>
  </si>
  <si>
    <t>合肥万润食品有限公司</t>
  </si>
  <si>
    <t xml:space="preserve"> 刘先生</t>
  </si>
  <si>
    <t>2020-11-07 11:02:02</t>
  </si>
  <si>
    <t>2020110600050020</t>
  </si>
  <si>
    <t>JT5010194474169</t>
  </si>
  <si>
    <t>唐爱辉</t>
  </si>
  <si>
    <t>2020-11-06 11:41:12</t>
  </si>
  <si>
    <t>刘海瑞</t>
  </si>
  <si>
    <t>18726692926</t>
  </si>
  <si>
    <t>大溪地天润轩42幢806</t>
  </si>
  <si>
    <t>沙其勇</t>
  </si>
  <si>
    <t>此件我司业务员称已经放置驿站，我司电联收件人电话不接，我司会继续跟踪此件，后续有问题联系我司：17681093315</t>
  </si>
  <si>
    <t>刘海瑞先生</t>
  </si>
  <si>
    <t>2020-11-07 08:36:53</t>
  </si>
  <si>
    <t>2020110600054851</t>
  </si>
  <si>
    <t>JT5010263373278</t>
  </si>
  <si>
    <t>2020-11-06 12:07:50</t>
  </si>
  <si>
    <t>18211745672</t>
  </si>
  <si>
    <t>安徽省淮南市凤台县新集镇单岗村小新集</t>
  </si>
  <si>
    <t>我司6：31联系客户陈军18211745672，客户电话无人接听，已短信留言告知客户取件信息，我司电话95040666876</t>
  </si>
  <si>
    <t>18211745672先生</t>
  </si>
  <si>
    <t>2020-11-06 18:33:41</t>
  </si>
  <si>
    <t>2020110600063268</t>
  </si>
  <si>
    <t>JT5010687111816</t>
  </si>
  <si>
    <t>2020-11-06 13:10:25</t>
  </si>
  <si>
    <t>吉祥</t>
  </si>
  <si>
    <t>18225603890</t>
  </si>
  <si>
    <t>安微省合肥市长丰县双凤工业园梅冲湖路与双霞路交叉口北，金诚复合材料有限公司</t>
  </si>
  <si>
    <t>我司9:11回电客户18225603890，已通知快递员核实处理此件，有问题再联系我司，我司完结处理，我司网点电话：13385698464</t>
  </si>
  <si>
    <t>吉祥先生</t>
  </si>
  <si>
    <t>2020-11-07 09:12:31</t>
  </si>
  <si>
    <t>2020110600072153</t>
  </si>
  <si>
    <t>JT5010611924141</t>
  </si>
  <si>
    <t>内乡菊潭大街网点</t>
  </si>
  <si>
    <t>谢春英</t>
  </si>
  <si>
    <t>2020-11-06 13:59:26</t>
  </si>
  <si>
    <t xml:space="preserve"> 杨勇涛</t>
  </si>
  <si>
    <t>18625511191</t>
  </si>
  <si>
    <t>三溪镇三溪街108号</t>
  </si>
  <si>
    <t>15时32分致电收件客户吴海云先生15357506533，客户已确认收到货。客户对我司处理满意无异议，我司预留电话13731929966</t>
  </si>
  <si>
    <t xml:space="preserve"> 杨勇涛先生</t>
  </si>
  <si>
    <t>2020-11-06 15:35:37</t>
  </si>
  <si>
    <t>2020110600075185</t>
  </si>
  <si>
    <t>JT5010287953767</t>
  </si>
  <si>
    <t>2020-11-06 14:13:50</t>
  </si>
  <si>
    <t>15324497397</t>
  </si>
  <si>
    <t>合肥政务区合肥古玩城负一楼130</t>
  </si>
  <si>
    <t>9时49分，回电客户15324497397，向客户解释当天店里关门，下午从新派送。客户对处理意见满意无异议，我司电话17718233663</t>
  </si>
  <si>
    <t>15324497397先生</t>
  </si>
  <si>
    <t>2020-11-07 11:33:48</t>
  </si>
  <si>
    <t>2020110600077066</t>
  </si>
  <si>
    <t>JT5008559955147</t>
  </si>
  <si>
    <t>2020-11-06 14:22:44</t>
  </si>
  <si>
    <t>北城世纪城国徽苑26栋</t>
  </si>
  <si>
    <t>此件退回单号为：JT0000750781881,请知悉，我司完结处理，我司网点电话：13385698464</t>
  </si>
  <si>
    <t>2020-11-07 09:13:58</t>
  </si>
  <si>
    <t>2020110600085517</t>
  </si>
  <si>
    <t>JT5009952367392</t>
  </si>
  <si>
    <t>温州龙湾海城网点</t>
  </si>
  <si>
    <t>陈文萍</t>
  </si>
  <si>
    <t>2020-11-06 15:02:40</t>
  </si>
  <si>
    <t>马文君</t>
  </si>
  <si>
    <t>18656553313</t>
  </si>
  <si>
    <t>东流路100号市政务服务中心6号门</t>
  </si>
  <si>
    <t>16时23分，回电客户18656553313，客户表示已收到，稍后补齐路由，客户对处理意见满意无异议，我司电话17718233663</t>
  </si>
  <si>
    <t>马文君先生</t>
  </si>
  <si>
    <t>2020-11-06 22:10:10</t>
  </si>
  <si>
    <t>2020110600096337</t>
  </si>
  <si>
    <t>马悦梅</t>
  </si>
  <si>
    <t>2020-11-06 15:55:30</t>
  </si>
  <si>
    <t>我司9:17回电客户18056035978，已通知收派员核实处理此件，有问题再联系我司，我司完结处理，我司网点电话：13385698464</t>
  </si>
  <si>
    <t>2020-11-07 09:18:01</t>
  </si>
  <si>
    <t>2020110600096452</t>
  </si>
  <si>
    <t>JT5010301406850</t>
  </si>
  <si>
    <t>2020-11-06 15:56:06</t>
  </si>
  <si>
    <t>王宁</t>
  </si>
  <si>
    <t>19810865835</t>
  </si>
  <si>
    <t>安徽省合肥市肥西县安徽省合肥市蜀山区安徽合肥三联学院，物之美，菜鸟驿站</t>
  </si>
  <si>
    <t>16时33分回电*先生/女士19810865835，客户确定货已收到，客户对处理结果满意无异议，我司电话13305517252</t>
  </si>
  <si>
    <t>王宁女士</t>
  </si>
  <si>
    <t>2020-11-06 17:38:11</t>
  </si>
  <si>
    <t>2020110600098016</t>
  </si>
  <si>
    <t>JT5010437421228</t>
  </si>
  <si>
    <t>珠海白蕉开发区网点</t>
  </si>
  <si>
    <t>林君燕</t>
  </si>
  <si>
    <t>2020-11-06 16:03:46</t>
  </si>
  <si>
    <t>贝贝</t>
  </si>
  <si>
    <t>13195616390</t>
  </si>
  <si>
    <t>南坪镇任楼矿</t>
  </si>
  <si>
    <t>谢周敏</t>
  </si>
  <si>
    <t>已于09时52分回电贝贝13195616390客户要求拒收退回，我司换单退回单号：JT0000812250102，客户对处理结果满意无异议，已向客户预留我司电话18756179965</t>
  </si>
  <si>
    <t>贝贝先生</t>
  </si>
  <si>
    <t>2020-11-07 09:55:19</t>
  </si>
  <si>
    <t>2020110600098357</t>
  </si>
  <si>
    <t>JT5010537898675</t>
  </si>
  <si>
    <t>丘红妹</t>
  </si>
  <si>
    <t>2020-11-06 16:05:38</t>
  </si>
  <si>
    <t>徐庆东</t>
  </si>
  <si>
    <t>15156047735</t>
  </si>
  <si>
    <t>合肥信息技术职业学院校内东6501</t>
  </si>
  <si>
    <t>10时47分回电*先生/女士15156047735*，已向客户致歉安抚客户情绪，已取的客户谅解，建议客户继续对我司的服务进行关注并监督，提供宝贵意见或建议，我司电话13335512849</t>
  </si>
  <si>
    <t>徐庆东先生</t>
  </si>
  <si>
    <t>2020-11-07 10:49:01</t>
  </si>
  <si>
    <t>2020110600099059</t>
  </si>
  <si>
    <t>JT5010668200676</t>
  </si>
  <si>
    <t>2020-11-06 16:09:00</t>
  </si>
  <si>
    <t>合肥市蒙城北路凤梅家园16栋三单元405</t>
  </si>
  <si>
    <t>我司9:19回电客户17855102583，我司在核实处理，如已取走我司提供出库记录，如未取，我司换单退回，请知悉，我司完结处理，我司网点电话：13385698464</t>
  </si>
  <si>
    <t>2020-11-07 09:22:27</t>
  </si>
  <si>
    <t>2020110600100075</t>
  </si>
  <si>
    <t>JT5010190440869</t>
  </si>
  <si>
    <t>总部在线客服B251</t>
  </si>
  <si>
    <t>2020-11-06 16:14:01</t>
  </si>
  <si>
    <t>未知</t>
  </si>
  <si>
    <t>15956973253</t>
  </si>
  <si>
    <t>金寨路与丹霞路交口艺校对面木子家酒楼</t>
  </si>
  <si>
    <t>17:04联系客户15956973253未知先生，客户称已收到包裹，后期如有问题可致电我司95040669251，客户满意</t>
  </si>
  <si>
    <t>未知先生</t>
  </si>
  <si>
    <t>2020-11-06 17:07:45</t>
  </si>
  <si>
    <t>2020110600100777</t>
  </si>
  <si>
    <t>JT5010150428754</t>
  </si>
  <si>
    <t>深圳宝安银田网点</t>
  </si>
  <si>
    <t>吴小双</t>
  </si>
  <si>
    <t>2020-11-06 16:17:28</t>
  </si>
  <si>
    <t>冯轩杰</t>
  </si>
  <si>
    <t>17681388532</t>
  </si>
  <si>
    <t>10时59分回电*先生/女士17681388532*，客户要求拒收退回，我司原单/换单退回单号：JT5010150428754，客户对处理结果满意无异议，我司电话13335512849</t>
  </si>
  <si>
    <t>冯轩杰先生</t>
  </si>
  <si>
    <t>2020-11-07 11:00:39</t>
  </si>
  <si>
    <t>2020110600101819</t>
  </si>
  <si>
    <t>JT5009967727601</t>
  </si>
  <si>
    <t>2020-11-06 16:22:26</t>
  </si>
  <si>
    <t>邓洁莹</t>
  </si>
  <si>
    <t>15961713361</t>
  </si>
  <si>
    <t>17时27分回电*先生/女士15961713361，告知客户异常已登记处理，预计解决时间23小时，客户接受跟进中，我司网点电话13335512489</t>
  </si>
  <si>
    <t>邓洁莹先生</t>
  </si>
  <si>
    <t>2020-11-06 17:28:49</t>
  </si>
  <si>
    <t>2020110600103888</t>
  </si>
  <si>
    <t>JT5010505499477</t>
  </si>
  <si>
    <t>上海奉城网点</t>
  </si>
  <si>
    <t>王杰</t>
  </si>
  <si>
    <t>2020-11-06 16:32:54</t>
  </si>
  <si>
    <t>15056603338</t>
  </si>
  <si>
    <t>安徽省池州市东至县龙泉镇</t>
  </si>
  <si>
    <t>工号00078060，此件我司多次分段回电客户15056603338，均无人接听或关机，已添加贵司微信17703927513处理，此单暂关闭，如有问题请联系我司18056627994微信同号</t>
  </si>
  <si>
    <t>陈芳先生</t>
  </si>
  <si>
    <t>2020-11-07 11:31:46</t>
  </si>
  <si>
    <t>2020110600105731</t>
  </si>
  <si>
    <t>2020-11-06 16:41:50</t>
  </si>
  <si>
    <t>薛宇飞</t>
  </si>
  <si>
    <t>18395959425</t>
  </si>
  <si>
    <t>薛宇飞先生</t>
  </si>
  <si>
    <t>2020-11-07 16:25:30</t>
  </si>
  <si>
    <t>2020110600105774</t>
  </si>
  <si>
    <t>2020-11-06 16:42:03</t>
  </si>
  <si>
    <t>10时52分回电*先生/女士18155564388
，告知客户异常已登记处理，预计解决时间23小时，客户接受跟进中，我司网点电话13335512849</t>
  </si>
  <si>
    <t>2020-11-07 10:52:53</t>
  </si>
  <si>
    <t>2020110600106453</t>
  </si>
  <si>
    <t>JT0000774578135</t>
  </si>
  <si>
    <t>东莞虎门长德网点</t>
  </si>
  <si>
    <t>2020-11-06 16:45:02</t>
  </si>
  <si>
    <t>马经理</t>
  </si>
  <si>
    <t>18555118621</t>
  </si>
  <si>
    <t>双墩镇淮南北路与润河路交口</t>
  </si>
  <si>
    <t>我司9:15回电客户18555118621，我司已通知收派员核实处理，我司先关闭工单，有问题再联系我司，我司网点电话：13385698464</t>
  </si>
  <si>
    <t>马经理先生</t>
  </si>
  <si>
    <t>2020-11-07 09:16:10</t>
  </si>
  <si>
    <t>2020110600107779</t>
  </si>
  <si>
    <t>JT5010597367901</t>
  </si>
  <si>
    <t>2020-11-06 16:51:14</t>
  </si>
  <si>
    <t>左盼</t>
  </si>
  <si>
    <t>13584885920</t>
  </si>
  <si>
    <t>新安镇申通网点收</t>
  </si>
  <si>
    <t>此件我司已于八点三十一分联系客户号码13584885920，客户说无需退回，此件收件人已知悉会尽快取走，对我司处理结果满意无异议，我司电话17356411448</t>
  </si>
  <si>
    <t>左盼先生</t>
  </si>
  <si>
    <t>2020-11-07 08:32:16</t>
  </si>
  <si>
    <t>2020110600108126</t>
  </si>
  <si>
    <t>JT5010702317172</t>
  </si>
  <si>
    <t>马丽艳</t>
  </si>
  <si>
    <t>2020-11-06 16:52:57</t>
  </si>
  <si>
    <t>15955206368</t>
  </si>
  <si>
    <t>18时16分回电*先生/女士15955206368，告知客户异常已登记处理，预计解决时间23小时，客户接受跟进中，我司网点电话13335512489</t>
  </si>
  <si>
    <t>15955206368先生</t>
  </si>
  <si>
    <t>2020-11-06 18:16:46</t>
  </si>
  <si>
    <t>2020110600108345</t>
  </si>
  <si>
    <t>JT5010677682354</t>
  </si>
  <si>
    <t>邢台桥东襄都路网点</t>
  </si>
  <si>
    <t>左靖蕾</t>
  </si>
  <si>
    <t>2020-11-06 16:53:57</t>
  </si>
  <si>
    <t>陈诺</t>
  </si>
  <si>
    <t>15255113363</t>
  </si>
  <si>
    <t>黄山路518号西环商贸中心1栋2717室</t>
  </si>
  <si>
    <t>此件我司业务员取出派送至收件人地址，后续有问题联系我司：17681093315</t>
  </si>
  <si>
    <t>陈诺先生</t>
  </si>
  <si>
    <t>2020-11-07 11:23:02</t>
  </si>
  <si>
    <t>2020110600108687</t>
  </si>
  <si>
    <t>JT5010135596842</t>
  </si>
  <si>
    <t>2020-11-06 16:55:25</t>
  </si>
  <si>
    <t>刘文丽</t>
  </si>
  <si>
    <t>15961758661</t>
  </si>
  <si>
    <t>城西加油旁边</t>
  </si>
  <si>
    <t>9：56分致电刘文丽先生15961758661，客户已收到快件，对处理结果满意无异议，我司电话15155681768</t>
  </si>
  <si>
    <t>刘文丽先生</t>
  </si>
  <si>
    <t>2020-11-07 09:57:28</t>
  </si>
  <si>
    <t>2020110600108752</t>
  </si>
  <si>
    <t>JT5009879070166</t>
  </si>
  <si>
    <t>2020-11-06 16:55:39</t>
  </si>
  <si>
    <t>史倩雯</t>
  </si>
  <si>
    <t>17755239351</t>
  </si>
  <si>
    <t>政务区东流路与潜水路口交叉口天香苑｜艾斯茉蛋糕定制</t>
  </si>
  <si>
    <t>我司已安排快递员明日取件寄回寄件方</t>
  </si>
  <si>
    <t>史倩雯先生</t>
  </si>
  <si>
    <t>2020-11-06 22:06:52</t>
  </si>
  <si>
    <t>2020110600109387</t>
  </si>
  <si>
    <t>JT0000759943644</t>
  </si>
  <si>
    <t>总部热线客服C33</t>
  </si>
  <si>
    <t>2020-11-06 16:58:45</t>
  </si>
  <si>
    <t>19955121899</t>
  </si>
  <si>
    <t>东山头办事处东山头伦河大道荣翔木业</t>
  </si>
  <si>
    <t>已于18:37联系客户，核实并解释，此单号为寄件方取消寄件单号。物品新单号JT0000760395776
JT0000760830469客户无异议。我司电话13345542233</t>
  </si>
  <si>
    <t>2020-11-06 18:43:11</t>
  </si>
  <si>
    <t>2020110600110037</t>
  </si>
  <si>
    <t>JT5010431090625</t>
  </si>
  <si>
    <t>2020-11-06 17:02:09</t>
  </si>
  <si>
    <t>15056982310</t>
  </si>
  <si>
    <t>潜山路琥珀五环城和雅阁五栋101</t>
  </si>
  <si>
    <t>我司已安排快递员明日去驿站核实此件是否取走，如未取我司将带回退回寄件放</t>
  </si>
  <si>
    <t>2020-11-06 22:05:17</t>
  </si>
  <si>
    <t>2020110600110785</t>
  </si>
  <si>
    <t>JT5010512673517</t>
  </si>
  <si>
    <t>周水珠</t>
  </si>
  <si>
    <t>2020-11-06 17:05:55</t>
  </si>
  <si>
    <t>强先生</t>
  </si>
  <si>
    <t>18326671748</t>
  </si>
  <si>
    <t>紫云路世茂翡翠首府15栋1005室</t>
  </si>
  <si>
    <t>17时58分回电*先生/女士18326671748，告知客户异常已登记处理，预计解决时间23小时，客户接受跟进中，我司网点电话13335512489</t>
  </si>
  <si>
    <t>强先生先生</t>
  </si>
  <si>
    <t>2020-11-06 17:59:30</t>
  </si>
  <si>
    <t>2020110600112132</t>
  </si>
  <si>
    <t>JT5007671493925</t>
  </si>
  <si>
    <t>刘沈阳</t>
  </si>
  <si>
    <t>2020-11-06 17:12:46</t>
  </si>
  <si>
    <t>王和萍</t>
  </si>
  <si>
    <t>18949896290</t>
  </si>
  <si>
    <t>蓝海国际大厦c座大门外宝|安室西边王和萍收</t>
  </si>
  <si>
    <t>已加贵司微信，已发取件凭证截图，18号客户已取件，20号下工单，由于丰巢贵取出签收我司联系客户不愿意承担退回运费，多次尝试联系无果，无法取件，请贵司误乱下工单</t>
  </si>
  <si>
    <t>王和萍先生</t>
  </si>
  <si>
    <t>2020-11-06 22:02:07</t>
  </si>
  <si>
    <t>2020110600114177</t>
  </si>
  <si>
    <t>JT5009518726420</t>
  </si>
  <si>
    <t>2020-11-06 17:23:52</t>
  </si>
  <si>
    <t>钱黄情</t>
  </si>
  <si>
    <t>17356250010</t>
  </si>
  <si>
    <t>钱铺镇钱铺中学</t>
  </si>
  <si>
    <t xml:space="preserve">18：29分联系钱黄情先生17356250010客户称包裹需要拒收退回，我司明日原单号退回，客户对处理结果满意，我司电话13339121249
</t>
  </si>
  <si>
    <t>钱黄情先生</t>
  </si>
  <si>
    <t>2020-11-06 18:32:15</t>
  </si>
  <si>
    <t>2020110600116049</t>
  </si>
  <si>
    <t>JT5005751758230</t>
  </si>
  <si>
    <t>2020-11-06 17:34:45</t>
  </si>
  <si>
    <t>王江</t>
  </si>
  <si>
    <t>15855122447</t>
  </si>
  <si>
    <t>阿奎利亚米兰堡18栋</t>
  </si>
  <si>
    <t>张金锁</t>
  </si>
  <si>
    <t>9:20分回电客户，我司已经联客户 王江15855122447，客户表示已经收到。客户满意，无异议。</t>
  </si>
  <si>
    <t>王江先生</t>
  </si>
  <si>
    <t>2020-11-07 09:22:33</t>
  </si>
  <si>
    <t>2020110600116255</t>
  </si>
  <si>
    <t>2020-11-06 17:36:00</t>
  </si>
  <si>
    <t>蔡小葵</t>
  </si>
  <si>
    <t>18:31分致电蔡小葵先生15855640376，客户反馈说此件包装是好的，商品不会遗漏，而是由于商家少发造成的，非我司责任，我司电话15155681768</t>
  </si>
  <si>
    <t>蔡小葵先生</t>
  </si>
  <si>
    <t>2020-11-06 18:32:08</t>
  </si>
  <si>
    <t>2020110600120716</t>
  </si>
  <si>
    <t>JT5010217643728</t>
  </si>
  <si>
    <t>宿迁宿豫浦东国际网点</t>
  </si>
  <si>
    <t>陆朵</t>
  </si>
  <si>
    <t>2020-11-06 18:04:54</t>
  </si>
  <si>
    <t>萱源</t>
  </si>
  <si>
    <t>13856522865</t>
  </si>
  <si>
    <t>芜湖路街道曙光路金水大厦</t>
  </si>
  <si>
    <t>此件已联系客户 今日送达  表示满意无异议  此单关闭</t>
  </si>
  <si>
    <t>萱源先生</t>
  </si>
  <si>
    <t>2020-11-07 16:17:23</t>
  </si>
  <si>
    <t>2020110600121686</t>
  </si>
  <si>
    <t>JT0000803140518</t>
  </si>
  <si>
    <t>姚静静</t>
  </si>
  <si>
    <t>2020-11-06 18:14:22</t>
  </si>
  <si>
    <t>乔</t>
  </si>
  <si>
    <t>18856605371</t>
  </si>
  <si>
    <t>蓉城镇碧桂园35栋106爱婴堡母婴生活馆</t>
  </si>
  <si>
    <t>合肥转运退回</t>
  </si>
  <si>
    <t>9点18分回电18856605371  告知此件此件已经在芜湖转运发往网点 预计今天可收到此快递 客户满意 我司关闭工单</t>
  </si>
  <si>
    <t>乔先生</t>
  </si>
  <si>
    <t>2020-11-07 09:19:42</t>
  </si>
  <si>
    <t>2020110600121763</t>
  </si>
  <si>
    <t>JT5010718518250</t>
  </si>
  <si>
    <t>惠州九龙网点</t>
  </si>
  <si>
    <t>何雯静</t>
  </si>
  <si>
    <t>2020-11-06 18:15:13</t>
  </si>
  <si>
    <t>王艳春</t>
  </si>
  <si>
    <t>13605634594</t>
  </si>
  <si>
    <t>水东镇交通路</t>
  </si>
  <si>
    <t>11点41分回电收件人王艳春 13605634594，客户暂时不方便取件，此件已放至水东代理点，客户已同意由代收点代收，我司已提醒其尽快取件，客户满意无异议，我司电话13485928660</t>
  </si>
  <si>
    <t>王艳春先生</t>
  </si>
  <si>
    <t>2020-11-07 11:44:04</t>
  </si>
  <si>
    <t>2020110600122288</t>
  </si>
  <si>
    <t>JT5009010030025</t>
  </si>
  <si>
    <t>2020-11-06 18:21:09</t>
  </si>
  <si>
    <t>杜文青</t>
  </si>
  <si>
    <t>19965148974</t>
  </si>
  <si>
    <t>徽州大道宝利丰智慧广场3栋</t>
  </si>
  <si>
    <t xml:space="preserve">9.48回电杜文青先生19965148974告知此件在妈妈驿站 凭取件码或者单号取件 收件人无异议 表示有空去取件 我司电话19855105570
</t>
  </si>
  <si>
    <t>杜文青先生</t>
  </si>
  <si>
    <t>2020-11-07 09:49:35</t>
  </si>
  <si>
    <t>2020110600122360</t>
  </si>
  <si>
    <t>JT5010587435002</t>
  </si>
  <si>
    <t>2020-11-06 18:21:58</t>
  </si>
  <si>
    <t>王怡芳</t>
  </si>
  <si>
    <t>15655155139</t>
  </si>
  <si>
    <t>高炉镇 王怡芳  15655155139</t>
  </si>
  <si>
    <t>8点28分致电回电对象:
王怡芳女士
回电号码:
15655155139  电话无人接听 此单货物错分我部 已重新发往正确地址了  已无异常 我司电话95040669228</t>
  </si>
  <si>
    <t>王怡芳女士</t>
  </si>
  <si>
    <t>2020-11-07 08:29:48</t>
  </si>
  <si>
    <t>2020110600122861</t>
  </si>
  <si>
    <t>JT5010237902838</t>
  </si>
  <si>
    <t>黄冈团风团风网点</t>
  </si>
  <si>
    <t>杨婷</t>
  </si>
  <si>
    <t>2020-11-06 18:26:54</t>
  </si>
  <si>
    <t>卢少琼</t>
  </si>
  <si>
    <t>18096607745</t>
  </si>
  <si>
    <t>石台路国际花都玫瑰苑7#1101</t>
  </si>
  <si>
    <t>10时23分，回电客户18096607745，客户已去取件，客户对处理意见满意无异议，我司电话17718233663</t>
  </si>
  <si>
    <t>卢少琼先生</t>
  </si>
  <si>
    <t>2020-11-07 11:35:57</t>
  </si>
  <si>
    <t>2020110600123347</t>
  </si>
  <si>
    <t>JT5010115726702</t>
  </si>
  <si>
    <t>总部在线客服B199</t>
  </si>
  <si>
    <t>2020-11-06 18:32:36</t>
  </si>
  <si>
    <t>程超156****8791</t>
  </si>
  <si>
    <t>15655108791</t>
  </si>
  <si>
    <t>临泉路与金阳路交口斌峰时代城8栋</t>
  </si>
  <si>
    <t>8点27分致电男士回电号码:
15655108791  客户确定货已收到，客户对处理结果满意无异议，我司电话95040669228</t>
  </si>
  <si>
    <t>程超156****8791先生</t>
  </si>
  <si>
    <t>2020-11-07 08:27:47</t>
  </si>
  <si>
    <t>2020110600123367</t>
  </si>
  <si>
    <t>JT5010638525658</t>
  </si>
  <si>
    <t>广州荔湾桥中网点</t>
  </si>
  <si>
    <t>吴仕莲</t>
  </si>
  <si>
    <t>2020-11-06 18:32:52</t>
  </si>
  <si>
    <t>章义青</t>
  </si>
  <si>
    <t>18297826909</t>
  </si>
  <si>
    <t>蓉城镇新四中斜对面中梁·心享仕城营销中心(物业)</t>
  </si>
  <si>
    <t>工号00007326 14：40电联客户18297826909 此件经核实丢件，已加发件商微信，协商处理中，我司电话05662571008</t>
  </si>
  <si>
    <t>章义青先生</t>
  </si>
  <si>
    <t>2020-11-07 14:50:14</t>
  </si>
  <si>
    <t>2020110600123572</t>
  </si>
  <si>
    <t>JT5009604526435</t>
  </si>
  <si>
    <t>汕头龙湖网点</t>
  </si>
  <si>
    <t>罗映芝</t>
  </si>
  <si>
    <t>2020-11-06 18:35:33</t>
  </si>
  <si>
    <t>龙祥街道御景江南10栋5梯504</t>
  </si>
  <si>
    <t xml:space="preserve">此件工号00017109   8.37分联系客户告知此件正在处理中 客户表示暂放 到期退回处理  客户对处理满意预留网点值班电话05662020368 </t>
  </si>
  <si>
    <t>2020-11-07 08:40:27</t>
  </si>
  <si>
    <t>2020110600123993</t>
  </si>
  <si>
    <t>JT0000782695390</t>
  </si>
  <si>
    <t>肇庆怀集网点</t>
  </si>
  <si>
    <t>黄慧娜</t>
  </si>
  <si>
    <t>2020-11-06 18:40:39</t>
  </si>
  <si>
    <t xml:space="preserve"> 正阳小宇</t>
  </si>
  <si>
    <t>15652699561</t>
  </si>
  <si>
    <t>双墩镇梅冲湖路与凤亭路交叉口西30米路南梅冲湖路24号高元科技有限公司院内正阳</t>
  </si>
  <si>
    <t>我司9:23回电客户15652699561，今天务必给客户送到，有问题再联系我司，我司完结处理，我司网点电话：13385698464</t>
  </si>
  <si>
    <t xml:space="preserve"> 正阳小宇女士</t>
  </si>
  <si>
    <t>2020-11-07 09:23:34</t>
  </si>
  <si>
    <t>2020110600125003</t>
  </si>
  <si>
    <t>JT5011160109957</t>
  </si>
  <si>
    <t>丽水云和网点</t>
  </si>
  <si>
    <t>吴露青</t>
  </si>
  <si>
    <t>2020-11-06 18:55:14</t>
  </si>
  <si>
    <t>玉兰公馆9栋702</t>
  </si>
  <si>
    <t>10时03分回电陈女士13855713202，客户确定货已收到，客户对处理结果满意无异议，我司电话19155977503，处理工号00061705</t>
  </si>
  <si>
    <t>2020-11-07 10:04:00</t>
  </si>
  <si>
    <t>2020110600126128</t>
  </si>
  <si>
    <t>JT5010348675505</t>
  </si>
  <si>
    <t>2020-11-06 19:10:23</t>
  </si>
  <si>
    <t>邱</t>
  </si>
  <si>
    <t>15212787786</t>
  </si>
  <si>
    <t>安乐路桂和苑</t>
  </si>
  <si>
    <t>1010客户回电我司，告知此件需要更改地址，我司已核实商家可以更改，现地址已更改，客户满意无异议，我司电话 95040666923</t>
  </si>
  <si>
    <t>邱女士</t>
  </si>
  <si>
    <t>2020-11-07 10:12:05</t>
  </si>
  <si>
    <t>2020110600126233</t>
  </si>
  <si>
    <t>JT5010159220440</t>
  </si>
  <si>
    <t>通州金新街道南网点</t>
  </si>
  <si>
    <t>吴惠红</t>
  </si>
  <si>
    <t>2020-11-06 19:11:48</t>
  </si>
  <si>
    <t>北城世纪城世纪金源童兜天地</t>
  </si>
  <si>
    <t>我司10:25回电客户18955131800，我司已通知收派员核实处理此件，有问题再联系我司，我司完结处理，我司网店吗电话：13385698464</t>
  </si>
  <si>
    <t>2020-11-07 10:25:38</t>
  </si>
  <si>
    <t>2020110600126276</t>
  </si>
  <si>
    <t>JT5011358661174</t>
  </si>
  <si>
    <t>总部在线客服B234</t>
  </si>
  <si>
    <t>2020-11-06 19:12:22</t>
  </si>
  <si>
    <t>凯旋归来（韩）</t>
  </si>
  <si>
    <t>13849312841</t>
  </si>
  <si>
    <t>朝阳路东段大修厂门西大屯香油房韩学凯</t>
  </si>
  <si>
    <t>10:02分回电13849312841，告知客户已修改新地址，已进行核实，客户满意，因工单时效我司关闭工单，后期有疑问致电我司号码95040666923！</t>
  </si>
  <si>
    <t>凯旋归来（韩）先生</t>
  </si>
  <si>
    <t>2020-11-07 10:05:26</t>
  </si>
  <si>
    <t>2020110600126662</t>
  </si>
  <si>
    <t>JT5010226028869</t>
  </si>
  <si>
    <t>绍兴嵊州长宁网点</t>
  </si>
  <si>
    <t>王清清</t>
  </si>
  <si>
    <t>2020-11-06 19:17:15</t>
  </si>
  <si>
    <t>樊宗斌</t>
  </si>
  <si>
    <t>15305511135</t>
  </si>
  <si>
    <t>合肥市长丰县双墩镇吴埠路吴店向西300米，安徽益畅新型建材科技有限公司</t>
  </si>
  <si>
    <t>我司10:41回电客户15305511135，我司向客户解释清楚此件被分错区域了，我司已和客户致歉，告知客户后天给带到吴店去，我司完结处理，我司网点电话：13385698464</t>
  </si>
  <si>
    <t>樊宗斌先生</t>
  </si>
  <si>
    <t>2020-11-07 10:43:46</t>
  </si>
  <si>
    <t>2020110600128192</t>
  </si>
  <si>
    <t>张佩</t>
  </si>
  <si>
    <t>2020-11-06 19:40:53</t>
  </si>
  <si>
    <t>10.43回电夏军先生13813226355，客户确定货已收到，客户对处理结果满意无异议，我司电话13224282325</t>
  </si>
  <si>
    <t>2020-11-07 10:44:44</t>
  </si>
  <si>
    <t>2020110600128261</t>
  </si>
  <si>
    <t>JT0000705294628</t>
  </si>
  <si>
    <t>湘西花垣网点</t>
  </si>
  <si>
    <t>罗雷</t>
  </si>
  <si>
    <t>2020-11-06 19:41:54</t>
  </si>
  <si>
    <t>石扬阳</t>
  </si>
  <si>
    <t>13739290457</t>
  </si>
  <si>
    <t>芙蓉社区合肥工业大学翡翠湖校区</t>
  </si>
  <si>
    <t>张严严</t>
  </si>
  <si>
    <t>合肥经开网点切换加盟商，预计2-3天派送到位，涉及到理赔，辛苦寄件网点做好解释先行赔付后续仲裁，给贵部带来不便，深表歉意，谢谢！我司电话95040666913</t>
  </si>
  <si>
    <t>石扬阳先生</t>
  </si>
  <si>
    <t>2020-11-07 12:56:25</t>
  </si>
  <si>
    <t>2020110600129370</t>
  </si>
  <si>
    <t>JT5010519869285</t>
  </si>
  <si>
    <t>2020-11-06 20:01:44</t>
  </si>
  <si>
    <t>王集乡中通快递</t>
  </si>
  <si>
    <t>19.28回电客户19965923292  告知客户已已联系代收点带回   新单号回微信告知贵司   如有疑问请联系18324772560</t>
  </si>
  <si>
    <t>2020-11-07 19:30:26</t>
  </si>
  <si>
    <t>2020110600129573</t>
  </si>
  <si>
    <t>JT5009925687614</t>
  </si>
  <si>
    <t>2020-11-06 20:06:54</t>
  </si>
  <si>
    <t>李帅帅邓芳</t>
  </si>
  <si>
    <t>18356731970</t>
  </si>
  <si>
    <t>蒙城县北蒙大道58号眼睛高科汽车有限公司</t>
  </si>
  <si>
    <t>19.54回电客户18356731970  核实客户已收到货  对处理结果满意    我司联系电话18324772560</t>
  </si>
  <si>
    <t>李帅帅邓芳先生</t>
  </si>
  <si>
    <t>2020-11-07 19:54:14</t>
  </si>
  <si>
    <t>2020110600129663</t>
  </si>
  <si>
    <t>JT5009718944837</t>
  </si>
  <si>
    <t>常熟琴湖网点</t>
  </si>
  <si>
    <t>李江红</t>
  </si>
  <si>
    <t>2020-11-06 20:08:51</t>
  </si>
  <si>
    <t>林玉平</t>
  </si>
  <si>
    <t>17706231681</t>
  </si>
  <si>
    <t>安徽省马鞍山市含山县清溪镇红梦家</t>
  </si>
  <si>
    <t>14.30回电林玉平先生17706231681，客户确定货已收到，客户对处理结果满意无异议，我司电话13224282325  p</t>
  </si>
  <si>
    <t>熊茂军</t>
  </si>
  <si>
    <t>13956652331</t>
  </si>
  <si>
    <t>2020-11-07 14:31:02</t>
  </si>
  <si>
    <t>2020110600129778</t>
  </si>
  <si>
    <t>JT5010496376668</t>
  </si>
  <si>
    <t>田儒</t>
  </si>
  <si>
    <t>2020-11-06 20:11:20</t>
  </si>
  <si>
    <t>柳林，柳林中学，耿开豪</t>
  </si>
  <si>
    <t>19.31回电客户18756759447    核实客户已收到货  对处理结果满意  我司联系电话18324772560</t>
  </si>
  <si>
    <t>2020-11-07 19:32:02</t>
  </si>
  <si>
    <t>2020110600129877</t>
  </si>
  <si>
    <t>JT5009775118058</t>
  </si>
  <si>
    <t>石家庄栾城网点</t>
  </si>
  <si>
    <t>张赟滢</t>
  </si>
  <si>
    <t>2020-11-06 20:13:23</t>
  </si>
  <si>
    <t>张家峰</t>
  </si>
  <si>
    <t>15832162070</t>
  </si>
  <si>
    <t>安徽省合肥市蜀山区经济开发区。丹霞路和翡翠路交叉口。蓝色湖畔。1栋101</t>
  </si>
  <si>
    <t>张家峰先生</t>
  </si>
  <si>
    <t>2020-11-07 12:57:58</t>
  </si>
  <si>
    <t>2020110600130204</t>
  </si>
  <si>
    <t>JT5008153256646</t>
  </si>
  <si>
    <t>2020-11-06 20:21:20</t>
  </si>
  <si>
    <t>古城私立中学</t>
  </si>
  <si>
    <t>此单责任网点在规定时间内未关闭，已通知网点线下跟进，网点电话18655421159，后续产生考核由网点自行承担</t>
  </si>
  <si>
    <t>2020-11-07 19:56:13</t>
  </si>
  <si>
    <t>2020110600131361</t>
  </si>
  <si>
    <t>JT5010166439043</t>
  </si>
  <si>
    <t>范红莲</t>
  </si>
  <si>
    <t>2020-11-06 20:58:20</t>
  </si>
  <si>
    <t>任智琳</t>
  </si>
  <si>
    <t>13955810197</t>
  </si>
  <si>
    <t>马头路南头1巷中行家属院101</t>
  </si>
  <si>
    <t>19.33回电客户13955810197  核实客户已收到货   对处理结果满意  我司联系电话18324772560</t>
  </si>
  <si>
    <t>任智琳先生</t>
  </si>
  <si>
    <t>2020-11-07 19:33:50</t>
  </si>
  <si>
    <t>2020110600131928</t>
  </si>
  <si>
    <t>JT5010231344212</t>
  </si>
  <si>
    <t>2020-11-06 21:46:02</t>
  </si>
  <si>
    <t xml:space="preserve">18305682694 </t>
  </si>
  <si>
    <t>18305682694</t>
  </si>
  <si>
    <t>刘海路与056乡道交叉口东200米蒙城职教园</t>
  </si>
  <si>
    <t>19.25回电客户18305682694 告知客户已联系派件员带回了  明天转到正确地址  客户同意 回线下跟进  如有疑问请联系18324772560</t>
  </si>
  <si>
    <t>18305682694 先生</t>
  </si>
  <si>
    <t>2020-11-07 19:27:24</t>
  </si>
  <si>
    <t>2020110600088574</t>
  </si>
  <si>
    <t>JT5009490096654</t>
  </si>
  <si>
    <t>烟台龙口网点</t>
  </si>
  <si>
    <t>纪文霞</t>
  </si>
  <si>
    <t>2020-11-06 15:17:19</t>
  </si>
  <si>
    <t>18577895603</t>
  </si>
  <si>
    <t>老一中，2号楼，3单元，405室</t>
  </si>
  <si>
    <t>11点47分张先生 回电号码: 18577895603 告知已退款了此单我部通知快递员带回退回  因工单时效 我司关单 我司线下跟进  我司电话95040669228</t>
  </si>
  <si>
    <t>2020-11-07 11:48:30</t>
  </si>
  <si>
    <t>2020110600113849</t>
  </si>
  <si>
    <t>JT5010016372722</t>
  </si>
  <si>
    <t>2020-11-06 17:22:04</t>
  </si>
  <si>
    <t>一里洋房芙蓉路与九龙路交口</t>
  </si>
  <si>
    <t>18时58分回电*先生/女士15256018003*，客户确定货已收到，客户对处理结果满意无异议，我司电话18175062585</t>
  </si>
  <si>
    <t>骆兴莉女士</t>
  </si>
  <si>
    <t>2020-11-06 18:59:56</t>
  </si>
  <si>
    <t>2020110600125360</t>
  </si>
  <si>
    <t>JT5010224346749</t>
  </si>
  <si>
    <t>2020-11-06 19:00:03</t>
  </si>
  <si>
    <t>水湖镇双墩西路锦湖大酒店【电话联系】</t>
  </si>
  <si>
    <t>2020-11-07 18:49:03</t>
  </si>
  <si>
    <t>2020110600128086</t>
  </si>
  <si>
    <t>JT5010272284922</t>
  </si>
  <si>
    <t>上饶广信网点</t>
  </si>
  <si>
    <t>朱陈凯</t>
  </si>
  <si>
    <t>2020-11-06 19:39:21</t>
  </si>
  <si>
    <t>饶海松</t>
  </si>
  <si>
    <t>18297434566</t>
  </si>
  <si>
    <t>安徽省合肥市肥东县临泉东路与相城路交叉口东100米</t>
  </si>
  <si>
    <t>饶海松先生</t>
  </si>
  <si>
    <t>2020-11-07 19:28:24</t>
  </si>
  <si>
    <t>2020110600131065</t>
  </si>
  <si>
    <t>彭春红</t>
  </si>
  <si>
    <t>2020-11-06 20:48:07</t>
  </si>
  <si>
    <t>0769-38911287</t>
  </si>
  <si>
    <t>0769-38911287先生</t>
  </si>
  <si>
    <t>2020-11-07 19:57:45</t>
  </si>
  <si>
    <t>2020110600132007</t>
  </si>
  <si>
    <t>2020-11-06 21:57:10</t>
  </si>
  <si>
    <t>2020-11-07 12:58:59</t>
  </si>
  <si>
    <t>2020110700001602</t>
  </si>
  <si>
    <t>JT5010699465817</t>
  </si>
  <si>
    <t>张佳琦</t>
  </si>
  <si>
    <t>2020-11-07 08:23:21</t>
  </si>
  <si>
    <t>19965036822</t>
  </si>
  <si>
    <t>荷叶地街道潜山路与祁门路交口湖畔徽映阁4栋二单元1804</t>
  </si>
  <si>
    <t>我司已向贵公司提交申请，请贵公司审核通过，我司电话17718233663</t>
  </si>
  <si>
    <t>19965036822先生</t>
  </si>
  <si>
    <t>2020-11-07 09:58:03</t>
  </si>
  <si>
    <t>2020110700002244</t>
  </si>
  <si>
    <t>JT5010311681669</t>
  </si>
  <si>
    <t>四川简阳网点</t>
  </si>
  <si>
    <t>吴忠丽</t>
  </si>
  <si>
    <t>2020-11-07 08:29:20</t>
  </si>
  <si>
    <t>惠子</t>
  </si>
  <si>
    <t>18952317009</t>
  </si>
  <si>
    <t>安徽省合肥市肥西县李湾安置小区40</t>
  </si>
  <si>
    <t>我司于11:06分致电惠子18952317009，此件目前还未到达我司，等货到之后及时送往，客户表示白天上班晚上送达即可！如有疑问可致电18956005109</t>
  </si>
  <si>
    <t>惠子先生</t>
  </si>
  <si>
    <t>2020-11-07 11:08:08</t>
  </si>
  <si>
    <t>2020110700004136</t>
  </si>
  <si>
    <t>JT5009955315813</t>
  </si>
  <si>
    <t>2020-11-07 08:40:02</t>
  </si>
  <si>
    <t xml:space="preserve"> 陈芝雨</t>
  </si>
  <si>
    <t>13477741017</t>
  </si>
  <si>
    <t>星达城B座</t>
  </si>
  <si>
    <t>10时38分回电*先生/女士13477741017，客户确定货已收到，客户对处理结果满意无异议，我司电话1333551284</t>
  </si>
  <si>
    <t xml:space="preserve"> 陈芝雨先生</t>
  </si>
  <si>
    <t>2020-11-07 10:39:31</t>
  </si>
  <si>
    <t>2020110700004282</t>
  </si>
  <si>
    <t>2020-11-07 08:40:38</t>
  </si>
  <si>
    <t>赵影</t>
  </si>
  <si>
    <t xml:space="preserve">此单责任网点在规定时间内未关闭，已通知网点线下跟进，网点电话95040669972，后续产生考核由网点自行承担
</t>
  </si>
  <si>
    <t>2020-11-07 20:05:10</t>
  </si>
  <si>
    <t>2020110700004814</t>
  </si>
  <si>
    <t>JT5009749095294</t>
  </si>
  <si>
    <t>2020-11-07 08:42:55</t>
  </si>
  <si>
    <t>邓青如</t>
  </si>
  <si>
    <t>17355120243</t>
  </si>
  <si>
    <t>翡翠路与丹霞路交叉口蓝色湖畔1栋704</t>
  </si>
  <si>
    <t>邓青如女士</t>
  </si>
  <si>
    <t>2020-11-07 17:32:27</t>
  </si>
  <si>
    <t>2020110700005258</t>
  </si>
  <si>
    <t>JT5011175756476</t>
  </si>
  <si>
    <t>2020-11-07 08:44:40</t>
  </si>
  <si>
    <t>刘海凤</t>
  </si>
  <si>
    <t>18456526375</t>
  </si>
  <si>
    <t>灯塔家园8栋第二单元</t>
  </si>
  <si>
    <t>我司于10:52分致电刘海凤18456526375，客户表示快递都已收到，如有疑问可致电18956005109</t>
  </si>
  <si>
    <t>刘海凤先生</t>
  </si>
  <si>
    <t>2020-11-07 10:55:29</t>
  </si>
  <si>
    <t>2020110700006260</t>
  </si>
  <si>
    <t>JT5010097966270</t>
  </si>
  <si>
    <t>吕玉丹</t>
  </si>
  <si>
    <t>2020-11-07 08:48:28</t>
  </si>
  <si>
    <t>18019989445</t>
  </si>
  <si>
    <t>属南庭院23栋605</t>
  </si>
  <si>
    <t>蔡金言</t>
  </si>
  <si>
    <t>我司于11点15分电话联系罗婷婷女士，因自己买的快递比较多记不清自己是否取到此件，客户已经收到取件码 已和客户达成共识，同意稍后再去取件看看，客户满意无异议，我司电话055166023018</t>
  </si>
  <si>
    <t>2020-11-07 11:18:37</t>
  </si>
  <si>
    <t>2020110700006438</t>
  </si>
  <si>
    <t>JT5007517401944</t>
  </si>
  <si>
    <t>2020-11-07 08:49:06</t>
  </si>
  <si>
    <t>吴先云</t>
  </si>
  <si>
    <t>17605691898</t>
  </si>
  <si>
    <t>安徽省合肥市蜀山区繁华大道398</t>
  </si>
  <si>
    <t>此单责任网点在规定时间内未关闭，已通知网点线下跟进，网点电话95040666913，后续产生考核由网点自行承担</t>
  </si>
  <si>
    <t>吴先云先生</t>
  </si>
  <si>
    <t>2020-11-07 20:05:00</t>
  </si>
  <si>
    <t>2020110700006756</t>
  </si>
  <si>
    <t>JT5009817526106</t>
  </si>
  <si>
    <t>2020-11-07 08:50:17</t>
  </si>
  <si>
    <t>谢</t>
  </si>
  <si>
    <t>18712160172</t>
  </si>
  <si>
    <t>国耀花半里14栋712</t>
  </si>
  <si>
    <t>2020-11-08 08:40:42</t>
  </si>
  <si>
    <t>2020110700006941</t>
  </si>
  <si>
    <t>JT5010272165638</t>
  </si>
  <si>
    <t>2020-11-07 08:51:01</t>
  </si>
  <si>
    <t>15055147002</t>
  </si>
  <si>
    <t>安徽省合肥市肥西县经开区桃花镇汤口路合肥财经职业学院</t>
  </si>
  <si>
    <t>9时52分回电*先生/女士15055147002*，告知客户异常已登记处理，预计解决时间23小时，客户接受跟进中，我司网点电话1333551284</t>
  </si>
  <si>
    <t>15055147002先生</t>
  </si>
  <si>
    <t>2020-11-07 09:52:36</t>
  </si>
  <si>
    <t>2020110700007621</t>
  </si>
  <si>
    <t>JT5010325437393</t>
  </si>
  <si>
    <t>2020-11-07 08:53:27</t>
  </si>
  <si>
    <t>13965809434</t>
  </si>
  <si>
    <t>安徽省合肥市蜀山区翡翠路15安徽医科大学(南校区)</t>
  </si>
  <si>
    <t>10时40分回电*先生/女士13965809434，已向客户致歉安抚客户情绪，已取的客户谅解，建议客户继续对我司的服务进行关注并监督，提供宝贵意见或建议，我司电话13335512849</t>
  </si>
  <si>
    <t>13965809434先生</t>
  </si>
  <si>
    <t>2020-11-07 10:42:12</t>
  </si>
  <si>
    <t>2020110700008207</t>
  </si>
  <si>
    <t>JT5008959115021</t>
  </si>
  <si>
    <t>2020-11-07 08:55:43</t>
  </si>
  <si>
    <t>洪刚</t>
  </si>
  <si>
    <t>13866176928</t>
  </si>
  <si>
    <t>华润澜溪镇34栋502</t>
  </si>
  <si>
    <t>我司于14点电话联系客户没收到此件，可能已丢失，我司已加贵司微信提供此物价值证明我司赔付，我司微信15855115054，稍后问题微信私下协商，工单关闭，我司电话055166023018</t>
  </si>
  <si>
    <t>洪刚先生</t>
  </si>
  <si>
    <t>2020-11-07 14:19:25</t>
  </si>
  <si>
    <t>2020110700008246</t>
  </si>
  <si>
    <t>JT5009883595622</t>
  </si>
  <si>
    <t>徐晓庆</t>
  </si>
  <si>
    <t>2020-11-07 08:55:55</t>
  </si>
  <si>
    <t>曹</t>
  </si>
  <si>
    <t>15055111992</t>
  </si>
  <si>
    <t>石门路中环紫荆公馆2#3202</t>
  </si>
  <si>
    <t>曹先生</t>
  </si>
  <si>
    <t>2020-11-08 08:41:52</t>
  </si>
  <si>
    <t>2020110700008426</t>
  </si>
  <si>
    <t>2020-11-07 08:56:38</t>
  </si>
  <si>
    <t>10时02分回电*先生/女士15256018003，客户确定货已收到，客户对处理结果满意无异议，我司电话13335512849</t>
  </si>
  <si>
    <t>2020-11-07 10:04:54</t>
  </si>
  <si>
    <t>2020110700008617</t>
  </si>
  <si>
    <t>JT5010379022406</t>
  </si>
  <si>
    <t>焦作温县一网点</t>
  </si>
  <si>
    <t>王路瑶</t>
  </si>
  <si>
    <t>2020-11-07 08:57:26</t>
  </si>
  <si>
    <t>富利商行</t>
  </si>
  <si>
    <t>15517744604</t>
  </si>
  <si>
    <t>长丰西路华予黛丽雅</t>
  </si>
  <si>
    <t>16时56分回电13205693608，退回，我司原单退回J，客户对处理结果满意无异议，我司电话17354093637</t>
  </si>
  <si>
    <t>富利商行先生</t>
  </si>
  <si>
    <t>2020-11-07 16:57:53</t>
  </si>
  <si>
    <t>2020110700008634</t>
  </si>
  <si>
    <t>JT5010271155548</t>
  </si>
  <si>
    <t>平顶山湛河网点</t>
  </si>
  <si>
    <t>韩蕴琦</t>
  </si>
  <si>
    <t>2020-11-07 08:57:31</t>
  </si>
  <si>
    <t>王龙飞</t>
  </si>
  <si>
    <t>15639786936</t>
  </si>
  <si>
    <t>宋都西湖花苑飞云苑</t>
  </si>
  <si>
    <t>此件我司正常派送过程中外包装并未破损，此件内物破损非我司责任，我司工单先行关闭，我司微信15855115054，已加贵司微信，稍后问题微信私下联系</t>
  </si>
  <si>
    <t>王龙飞先生</t>
  </si>
  <si>
    <t>2020-11-07 12:19:03</t>
  </si>
  <si>
    <t>2020110700009018</t>
  </si>
  <si>
    <t>邹建燕</t>
  </si>
  <si>
    <t>2020-11-07 08:59:02</t>
  </si>
  <si>
    <t>2020-11-08 08:50:18</t>
  </si>
  <si>
    <t>2020110700009334</t>
  </si>
  <si>
    <t>JT0000782555592</t>
  </si>
  <si>
    <t>2020-11-07 09:00:15</t>
  </si>
  <si>
    <t xml:space="preserve"> 陈蓉</t>
  </si>
  <si>
    <t>15395181276</t>
  </si>
  <si>
    <t>魏武路东园家园二期四栋908</t>
  </si>
  <si>
    <t>此件已经取出重新配送,收件人已经收到，</t>
  </si>
  <si>
    <t xml:space="preserve"> 陈蓉先生</t>
  </si>
  <si>
    <t>2020-11-07 13:57:45</t>
  </si>
  <si>
    <t>2020110700009696</t>
  </si>
  <si>
    <t>JT5010345432303</t>
  </si>
  <si>
    <t>2020-11-07 09:01:33</t>
  </si>
  <si>
    <t>王金典</t>
  </si>
  <si>
    <t>14705561793</t>
  </si>
  <si>
    <t>山货大市场，太子足浴对面琦攀脚手架4楼</t>
  </si>
  <si>
    <t>8:13分致电王金典先生14705561793，我司按工单要求更改电话，客户对处理结果满意无异议，我司电话15155681768</t>
  </si>
  <si>
    <t>王金典先生</t>
  </si>
  <si>
    <t>2020-11-08 08:13:57</t>
  </si>
  <si>
    <t>2020110700010408</t>
  </si>
  <si>
    <t>JT5010318536121</t>
  </si>
  <si>
    <t>骆园园</t>
  </si>
  <si>
    <t>2020-11-07 09:04:06</t>
  </si>
  <si>
    <t>18256994590</t>
  </si>
  <si>
    <t>安徽省合肥市蜀山恒大华府第一单元3栋1001</t>
  </si>
  <si>
    <t>我司于12点电话联系客户核实客户已收到此件，我司正常派送，客户因不满意此件内物大小申请的退款，与我司无关，我司工单关闭，我司电话055166023018</t>
  </si>
  <si>
    <t>2020-11-07 12:03:37</t>
  </si>
  <si>
    <t>2020110700010438</t>
  </si>
  <si>
    <t>JT5009737879420</t>
  </si>
  <si>
    <t>总部热线客服A91</t>
  </si>
  <si>
    <t>2020-11-07 09:04:12</t>
  </si>
  <si>
    <t>13969924806</t>
  </si>
  <si>
    <t>桃花镇桃花镇九龙路与汤口路交口向西400米皖艺美术学校旁边北京电影学院安徽培训中心（卓恒教育）</t>
  </si>
  <si>
    <t xml:space="preserve">8：:5联系客户李先生号码13969924806告知此件目前状态已通知网点线下跟进，有问题可随时联系我哦0551-66023019
</t>
  </si>
  <si>
    <t>2020-11-08 08:57:03</t>
  </si>
  <si>
    <t>2020110700010562</t>
  </si>
  <si>
    <t>JT5009960864414</t>
  </si>
  <si>
    <t>刘杰</t>
  </si>
  <si>
    <t>2020-11-07 09:04:41</t>
  </si>
  <si>
    <t>蒋厚坤</t>
  </si>
  <si>
    <t>13966650068</t>
  </si>
  <si>
    <t>国际丽晶城3栋1402室（八中东门外）</t>
  </si>
  <si>
    <t>我司于11点05分电话联系客户核实此件已收到，客户满意无异议，我司电话055166023018</t>
  </si>
  <si>
    <t>蒋厚坤先生</t>
  </si>
  <si>
    <t>2020-11-07 11:07:55</t>
  </si>
  <si>
    <t>2020110700010831</t>
  </si>
  <si>
    <t>JT0000787448183</t>
  </si>
  <si>
    <t>祖帅帅</t>
  </si>
  <si>
    <t>2020-11-07 09:05:41</t>
  </si>
  <si>
    <t>笔架山街道政务环路中侨中心3号楼1806 合肥松联通讯器材</t>
  </si>
  <si>
    <t>10时29分，回电客户18155120921，客户表示人在外地，周一取，客户对处理意见满意无异议，我司电话17718233663</t>
  </si>
  <si>
    <t>1女士</t>
  </si>
  <si>
    <t>2020-11-07 10:50:34</t>
  </si>
  <si>
    <t>2020110700014773</t>
  </si>
  <si>
    <t>JT5010466352043</t>
  </si>
  <si>
    <t>邢台桥西达活泉网点</t>
  </si>
  <si>
    <t>卢晓琳</t>
  </si>
  <si>
    <t>卢</t>
  </si>
  <si>
    <t>18830971556</t>
  </si>
  <si>
    <t>石塘路工商所对面韵达快递收</t>
  </si>
  <si>
    <t>卢先生</t>
  </si>
  <si>
    <t>2020-11-08 09:03:52</t>
  </si>
  <si>
    <t>2020110700016466</t>
  </si>
  <si>
    <t>JT5003581536448</t>
  </si>
  <si>
    <t>莆田城厢网点</t>
  </si>
  <si>
    <t>张建丽</t>
  </si>
  <si>
    <t>2020-11-07 09:25:45</t>
  </si>
  <si>
    <t>13866196865</t>
  </si>
  <si>
    <t>葛洲坝玖龙府九幢602室</t>
  </si>
  <si>
    <t xml:space="preserve">此单责任网点在规定时间内未关闭，已通知网点线下跟进，网点电话0551-66023019，后续产生考核由网点自行承担”
</t>
  </si>
  <si>
    <t>13866196865先生</t>
  </si>
  <si>
    <t>2020-11-08 09:05:15</t>
  </si>
  <si>
    <t>2020110700017068</t>
  </si>
  <si>
    <t>JT0000788609203</t>
  </si>
  <si>
    <t>代维倩</t>
  </si>
  <si>
    <t>2020-11-07 09:28:01</t>
  </si>
  <si>
    <t>汪自强</t>
  </si>
  <si>
    <t>13605513388</t>
  </si>
  <si>
    <t>环湖东路金色池塘小区一期5幢604</t>
  </si>
  <si>
    <t>汪自强先生</t>
  </si>
  <si>
    <t>2020-11-08 09:14:40</t>
  </si>
  <si>
    <t>2020110700017814</t>
  </si>
  <si>
    <t>JT5010146169812</t>
  </si>
  <si>
    <t>泉州幸福街网点</t>
  </si>
  <si>
    <t>林天钗</t>
  </si>
  <si>
    <t>2020-11-07 09:30:45</t>
  </si>
  <si>
    <t>宛陵湖新城9幢501</t>
  </si>
  <si>
    <t>2020-11-08 09:16:36</t>
  </si>
  <si>
    <t>2020110700019031</t>
  </si>
  <si>
    <t>JT5010244508763</t>
  </si>
  <si>
    <t>2020-11-07 09:35:07</t>
  </si>
  <si>
    <t>10时42分回电*先生/女士18256621558*，告知客户异常已登记处理，预计解决时间23小时，客户接受跟进中，我司网点电话13335512849</t>
  </si>
  <si>
    <t>2020-11-07 10:43:47</t>
  </si>
  <si>
    <t>2020110700019195</t>
  </si>
  <si>
    <t>JT5010447277065</t>
  </si>
  <si>
    <t>2020-11-07 09:35:42</t>
  </si>
  <si>
    <t>秋浦东路22号天方茶叶集团销售部</t>
  </si>
  <si>
    <t>2020-11-08 09:17:45</t>
  </si>
  <si>
    <t>2020110700019208</t>
  </si>
  <si>
    <t>JT5009967771374</t>
  </si>
  <si>
    <t>昆明西山金盾花园网点</t>
  </si>
  <si>
    <t>黄永周</t>
  </si>
  <si>
    <t>2020-11-07 09:35:45</t>
  </si>
  <si>
    <t>段必谦</t>
  </si>
  <si>
    <t>13965026217</t>
  </si>
  <si>
    <t>永辉超市翡翠花园店。</t>
  </si>
  <si>
    <t>11时27分回电*先生/女士13965026217*13965056217，告知客户异常已登记处理，预计解决时间23小时，客户接受跟进中，我司网点电话13335512849</t>
  </si>
  <si>
    <t>段必谦先生</t>
  </si>
  <si>
    <t>2020-11-07 11:32:19</t>
  </si>
  <si>
    <t>2020110700021043</t>
  </si>
  <si>
    <t>JT5010140175858</t>
  </si>
  <si>
    <t>2020-11-07 09:42:47</t>
  </si>
  <si>
    <t>水湖镇水家湖派出所西两百米小闫大排档旁金艺时装厂13655698057</t>
  </si>
  <si>
    <t>18时46分回电075561248176，联系商家协商赔款。我司电话17354093637</t>
  </si>
  <si>
    <t>2020-11-07 18:48:03</t>
  </si>
  <si>
    <t>2020110700021339</t>
  </si>
  <si>
    <t>JT5010281817543</t>
  </si>
  <si>
    <t>2020-11-07 09:43:55</t>
  </si>
  <si>
    <t xml:space="preserve"> 新云一心</t>
  </si>
  <si>
    <t>13275651087</t>
  </si>
  <si>
    <t>周集镇老粮站</t>
  </si>
  <si>
    <t>11月7号中午联系收件人；收件人表示已经收到快递</t>
  </si>
  <si>
    <t xml:space="preserve"> 新云一心先生</t>
  </si>
  <si>
    <t>2020-11-07 11:03:58</t>
  </si>
  <si>
    <t>2020110700021420</t>
  </si>
  <si>
    <t>JT5010632406386</t>
  </si>
  <si>
    <t>2020-11-07 09:44:11</t>
  </si>
  <si>
    <t>杜梦雅</t>
  </si>
  <si>
    <t>18256932757</t>
  </si>
  <si>
    <t>北城世纪城三期康徽苑</t>
  </si>
  <si>
    <t>我司10:54回电客户，我司已核实处理此件，如收件人未取走包裹，我司拿回换单退回，如已取走，我司提供出库截图，请知悉，我司完结处理，我司网点电话：13385698464</t>
  </si>
  <si>
    <t>杜梦雅女士</t>
  </si>
  <si>
    <t>2020-11-07 10:55:31</t>
  </si>
  <si>
    <t>2020110700021635</t>
  </si>
  <si>
    <t>JT5010491759079</t>
  </si>
  <si>
    <t>2020-11-07 09:45:04</t>
  </si>
  <si>
    <t>吴玉梅</t>
  </si>
  <si>
    <t>15256929597</t>
  </si>
  <si>
    <t>石笋路融科城·融和园18#806</t>
  </si>
  <si>
    <t>11时04分回电*先生/女士15256929597，告知客户异常已登记处理，预计解决时间23小时，客户接受跟进中，我司网点电话13335512849</t>
  </si>
  <si>
    <t>吴玉梅女士</t>
  </si>
  <si>
    <t>2020-11-07 11:06:20</t>
  </si>
  <si>
    <t>2020110700022418</t>
  </si>
  <si>
    <t>JT5010324779610</t>
  </si>
  <si>
    <t>2020-11-07 09:48:15</t>
  </si>
  <si>
    <t>黄阿娌</t>
  </si>
  <si>
    <t>18955852267</t>
  </si>
  <si>
    <t>奎光路三蓬塔南市委北门路东</t>
  </si>
  <si>
    <t xml:space="preserve">17:33分回电黄阿娌女士18955852267，客户要求拒收退回，我司换单退回，单号：JT0000811874821，客户对处理结果满意无异议，已向客户预留我司电话19955881667
</t>
  </si>
  <si>
    <t>黄阿娌先生</t>
  </si>
  <si>
    <t>2020-11-07 17:38:53</t>
  </si>
  <si>
    <t>2020110700022449</t>
  </si>
  <si>
    <t>JT5009808880237</t>
  </si>
  <si>
    <t>台州仙居下阁网点</t>
  </si>
  <si>
    <t>周思思</t>
  </si>
  <si>
    <t>2020-11-07 09:48:22</t>
  </si>
  <si>
    <t>汪莹</t>
  </si>
  <si>
    <t>18756695895</t>
  </si>
  <si>
    <t>安徽省合肥市肥东县循环经济示范园安徽永昌新材料</t>
  </si>
  <si>
    <t>此件我司11.10分回电给客户  告知此件我司换单退回  单号百世快递  557030024869103  客户对我司处理结果满意无异议  我司电话18005603871</t>
  </si>
  <si>
    <t>汪莹女士</t>
  </si>
  <si>
    <t>2020-11-07 13:04:59</t>
  </si>
  <si>
    <t>2020110700023386</t>
  </si>
  <si>
    <t>JT5010693730389</t>
  </si>
  <si>
    <t>深圳罗湖仙湖网点</t>
  </si>
  <si>
    <t>严泽伟</t>
  </si>
  <si>
    <t>2020-11-07 09:52:15</t>
  </si>
  <si>
    <t>邹猛</t>
  </si>
  <si>
    <t>18126309235</t>
  </si>
  <si>
    <t>安徽合肥市瑶海区龙岗综合经济开发区合肥圣地雅阁二期西门104店铺菜鸟驿站</t>
  </si>
  <si>
    <t>周桂花</t>
  </si>
  <si>
    <t>11:33致电邹猛先生18126309235，客户确认要求退回。我司原单退回，单号：JT5010693730389，客户对处理结果满意无异议，预留我司电话0551-67891185</t>
  </si>
  <si>
    <t>邹猛先生</t>
  </si>
  <si>
    <t>2020-11-07 11:35:39</t>
  </si>
  <si>
    <t>2020110700023834</t>
  </si>
  <si>
    <t>JT5010317817258</t>
  </si>
  <si>
    <t>邹雯</t>
  </si>
  <si>
    <t>2020-11-07 09:54:04</t>
  </si>
  <si>
    <t>尤超慧</t>
  </si>
  <si>
    <t>17681216698</t>
  </si>
  <si>
    <t>锦绣社区合安路47号安徽三联学院快递服务中心</t>
  </si>
  <si>
    <t>11时36分回电*先生/女士17681216698*，告知客户异常已登记处理，预计解决时间23小时，客户接受跟进中，我司网点电话13335512849</t>
  </si>
  <si>
    <t>尤超慧女士</t>
  </si>
  <si>
    <t>2020-11-07 11:36:38</t>
  </si>
  <si>
    <t>2020110700025065</t>
  </si>
  <si>
    <t>JT5009974266208</t>
  </si>
  <si>
    <t>杭州浦沿网点</t>
  </si>
  <si>
    <t>张萌03</t>
  </si>
  <si>
    <t>2020-11-07 09:59:06</t>
  </si>
  <si>
    <t>王凤</t>
  </si>
  <si>
    <t>15209830952</t>
  </si>
  <si>
    <t>融科城一期12栋3002</t>
  </si>
  <si>
    <t>11时07分回电*先生/女士15209830952，告知客户异常已登记处理，预计解决时间23小时，客户接受跟进中，我司网点电话13335512849</t>
  </si>
  <si>
    <t>王凤先生</t>
  </si>
  <si>
    <t>2020-11-07 11:07:49</t>
  </si>
  <si>
    <t>2020110700025652</t>
  </si>
  <si>
    <t>JT5010374705386</t>
  </si>
  <si>
    <t>黄冈麻城北站网点</t>
  </si>
  <si>
    <t>何俊</t>
  </si>
  <si>
    <t>2020-11-07 10:01:33</t>
  </si>
  <si>
    <t>南一环与金寨路交界口省教委宿舍7栋</t>
  </si>
  <si>
    <t>2020-11-08 09:47:08</t>
  </si>
  <si>
    <t>2020110700025676</t>
  </si>
  <si>
    <t>JT5007031246128</t>
  </si>
  <si>
    <t>总部在线客服A12</t>
  </si>
  <si>
    <t>2020-11-07 10:01:41</t>
  </si>
  <si>
    <t>刘学芳</t>
  </si>
  <si>
    <t>13605604124</t>
  </si>
  <si>
    <t>安徽省合肥市双凤开发区金源大道国徽苑15栋1502</t>
  </si>
  <si>
    <t>刘学芳女士</t>
  </si>
  <si>
    <t>2020-11-08 09:48:32</t>
  </si>
  <si>
    <t>2020110700025779</t>
  </si>
  <si>
    <t>2020-11-07 10:02:07</t>
  </si>
  <si>
    <t>2020-11-08 09:49:52</t>
  </si>
  <si>
    <t>2020110700025805</t>
  </si>
  <si>
    <t>JT5010512206896</t>
  </si>
  <si>
    <t>2020-11-07 10:02:14</t>
  </si>
  <si>
    <t>2020-11-08 09:50:31</t>
  </si>
  <si>
    <t>2020110700025975</t>
  </si>
  <si>
    <t>JT5010696577941</t>
  </si>
  <si>
    <t>钟秋梅</t>
  </si>
  <si>
    <t>2020-11-07 10:02:57</t>
  </si>
  <si>
    <t>吴先生</t>
  </si>
  <si>
    <t>18656031601</t>
  </si>
  <si>
    <t>港澳广场B座11F</t>
  </si>
  <si>
    <t>11时11分回电*先生/女士18656031601*，告知快件丢失/破损并向客户致歉安抚客户情绪，建议客户联系商家协商退款或补发，客户对处理结果满意无异议，我司电话13335512849</t>
  </si>
  <si>
    <t>吴先生先生</t>
  </si>
  <si>
    <t>2020-11-07 11:12:20</t>
  </si>
  <si>
    <t>2020110700026652</t>
  </si>
  <si>
    <t>JT5010257293219</t>
  </si>
  <si>
    <t>王婷</t>
  </si>
  <si>
    <t>2020-11-07 10:05:50</t>
  </si>
  <si>
    <t>采百珍</t>
  </si>
  <si>
    <t>15375337693</t>
  </si>
  <si>
    <t>经开区翠微路469号省考古所</t>
  </si>
  <si>
    <t>采百珍先生</t>
  </si>
  <si>
    <t>2020-11-08 09:52:45</t>
  </si>
  <si>
    <t>2020110700027147</t>
  </si>
  <si>
    <t>JT5010094793678</t>
  </si>
  <si>
    <t>总部在线客服B225</t>
  </si>
  <si>
    <t>2020-11-07 10:07:56</t>
  </si>
  <si>
    <t>唐春</t>
  </si>
  <si>
    <t>19983788436</t>
  </si>
  <si>
    <t>荷叶街凤凰头图书馆</t>
  </si>
  <si>
    <t xml:space="preserve">12时20分回电14781866501，已和客户确认更改信息，告知客户已登记更改，客户对处理结果满意无异议，我司电话18269909100
</t>
  </si>
  <si>
    <t>唐春先生</t>
  </si>
  <si>
    <t>2020-11-07 12:22:52</t>
  </si>
  <si>
    <t>2020110700027182</t>
  </si>
  <si>
    <t>JT5009653927785</t>
  </si>
  <si>
    <t>2020-11-07 10:08:05</t>
  </si>
  <si>
    <t>许子豪</t>
  </si>
  <si>
    <t>13965512309</t>
  </si>
  <si>
    <t>凤凰小区八十一幢第二单元102</t>
  </si>
  <si>
    <t>此件我司于15时40分已取件，收件人已签收，我司保留签收底单。 请贵司核实。此工单关闭。</t>
  </si>
  <si>
    <t>许子豪先生</t>
  </si>
  <si>
    <t>2020-11-07 15:47:45</t>
  </si>
  <si>
    <t>2020110700028108</t>
  </si>
  <si>
    <t>JT5010084583679</t>
  </si>
  <si>
    <t>总部热线客服A44</t>
  </si>
  <si>
    <t>2020-11-07 10:12:00</t>
  </si>
  <si>
    <t>13856948900</t>
  </si>
  <si>
    <t>翡翠路与紫云路交叉口世茂翡翠府邸10栋2703</t>
  </si>
  <si>
    <t xml:space="preserve">9:59联系客户王女士号码13856948900告知此件目前状态已通知网点线下跟进，有问题可随时联系我哦13335512849
</t>
  </si>
  <si>
    <t>2020-11-08 10:02:00</t>
  </si>
  <si>
    <t>2020110700028192</t>
  </si>
  <si>
    <t>JT5010151906200</t>
  </si>
  <si>
    <t>邓燕</t>
  </si>
  <si>
    <t>2020-11-07 10:12:21</t>
  </si>
  <si>
    <t>合肥市经开区繁华大道与芙蓉路加交汇处瑞泽源一里洋房17栋1单元102</t>
  </si>
  <si>
    <t>2020-11-08 10:03:45</t>
  </si>
  <si>
    <t>2020110700029727</t>
  </si>
  <si>
    <t>JT5010399097663</t>
  </si>
  <si>
    <t>2020-11-07 10:18:28</t>
  </si>
  <si>
    <t xml:space="preserve"> 程双梅</t>
  </si>
  <si>
    <t>15255999853</t>
  </si>
  <si>
    <t>祁山镇南门玉琼米店(南门)</t>
  </si>
  <si>
    <t>此件我司于17时30分致电15255999853收件人，通知收件人取件，客户表示无异议，我司关闭工单。</t>
  </si>
  <si>
    <t xml:space="preserve"> 程双梅女士</t>
  </si>
  <si>
    <t>2020-11-07 17:31:48</t>
  </si>
  <si>
    <t>2020110700029751</t>
  </si>
  <si>
    <t>JT5011189401410</t>
  </si>
  <si>
    <t>王曼01</t>
  </si>
  <si>
    <t>2020-11-07 10:18:34</t>
  </si>
  <si>
    <t>徐婷婷</t>
  </si>
  <si>
    <t>15256056977</t>
  </si>
  <si>
    <t>翡翠路与紫云路交叉口翡翠湖郡小区</t>
  </si>
  <si>
    <t>徐婷婷先生</t>
  </si>
  <si>
    <t>2020-11-08 10:04:54</t>
  </si>
  <si>
    <t>2020110700030583</t>
  </si>
  <si>
    <t>2020-11-07 10:22:04</t>
  </si>
  <si>
    <t>林林(淘吖淘)</t>
  </si>
  <si>
    <t>18824438958</t>
  </si>
  <si>
    <t>18时34分回电18824438958电话未接通，我司协商理赔，微信号1754093736继续跟进中，网点电话1754093637</t>
  </si>
  <si>
    <t>林林(淘吖淘)先生</t>
  </si>
  <si>
    <t>2020-11-07 18:35:41</t>
  </si>
  <si>
    <t>2020110700031626</t>
  </si>
  <si>
    <t>JT5010136266467</t>
  </si>
  <si>
    <t>2020-11-07 10:26:52</t>
  </si>
  <si>
    <t>李楚彬</t>
  </si>
  <si>
    <t>13543927204</t>
  </si>
  <si>
    <t>12时21分回电13023087488，退回.换单退回，单号：JT0000809806444，客户对处理结果满意无异议，我司电话17354093637</t>
  </si>
  <si>
    <t>李楚彬先生</t>
  </si>
  <si>
    <t>2020-11-07 12:22:07</t>
  </si>
  <si>
    <t>2020110700033409</t>
  </si>
  <si>
    <t>JT5009862755614</t>
  </si>
  <si>
    <t>总部在线客服B212</t>
  </si>
  <si>
    <t>2020-11-07 10:34:37</t>
  </si>
  <si>
    <t>怡娜</t>
  </si>
  <si>
    <t>13079943121</t>
  </si>
  <si>
    <t>阜康市黄金局9号楼三单元605</t>
  </si>
  <si>
    <t xml:space="preserve">12’04分回电怡娜先生13079943121告知客户此件我司已通知对方网点尽快派送
预留我司电话18055911767
</t>
  </si>
  <si>
    <t>怡娜先生</t>
  </si>
  <si>
    <t>2020-11-07 12:05:09</t>
  </si>
  <si>
    <t>2020110700033940</t>
  </si>
  <si>
    <t>JT5010156541540</t>
  </si>
  <si>
    <t>周莹莹</t>
  </si>
  <si>
    <t>2020-11-07 10:37:02</t>
  </si>
  <si>
    <t xml:space="preserve"> 小木</t>
  </si>
  <si>
    <t>13163225281</t>
  </si>
  <si>
    <t>经开区繁华大道与九龙路交叉口决策大厦17楼（艺派学校）</t>
  </si>
  <si>
    <t>11时52分回电*先生/女士13163225281*，告知客户异常已登记处理，预计解决时间23小时，客户接受跟进中，我司网点电话13335512849</t>
  </si>
  <si>
    <t xml:space="preserve"> 小木先生</t>
  </si>
  <si>
    <t>2020-11-07 11:54:07</t>
  </si>
  <si>
    <t>2020110700034355</t>
  </si>
  <si>
    <t>JT5004974533817</t>
  </si>
  <si>
    <t>2020-11-07 10:38:48</t>
  </si>
  <si>
    <t>千人桥镇张屋村五队</t>
  </si>
  <si>
    <t>杨梦玲</t>
  </si>
  <si>
    <t>13:55联系18356489608此件已添加微信处理，我司电话0564-8346668</t>
  </si>
  <si>
    <t>2020-11-07 13:56:42</t>
  </si>
  <si>
    <t>2020110700034629</t>
  </si>
  <si>
    <t>JT5010722673910</t>
  </si>
  <si>
    <t>2020-11-07 10:40:03</t>
  </si>
  <si>
    <t>蒋</t>
  </si>
  <si>
    <t>15088521697</t>
  </si>
  <si>
    <t>昱中街道西递大道和梅林大道交叉口上海建工项目部</t>
  </si>
  <si>
    <t xml:space="preserve">12；05分回电蒋女士15088521697
，已和客户确认收货信息，告知客户我司会按客户真实收货信息派送，客户对处理结果满意无异议，已向客户预留我司电话18055911767
</t>
  </si>
  <si>
    <t>蒋女士</t>
  </si>
  <si>
    <t>2020-11-07 12:06:17</t>
  </si>
  <si>
    <t>2020110700035367</t>
  </si>
  <si>
    <t>JT5010424641233</t>
  </si>
  <si>
    <t>朱磊</t>
  </si>
  <si>
    <t>2020-11-07 10:43:19</t>
  </si>
  <si>
    <t>王红云</t>
  </si>
  <si>
    <t>18055176737</t>
  </si>
  <si>
    <t>石塘路与合蚌路交叉口新希望幼儿园楼上</t>
  </si>
  <si>
    <t>王红云先生</t>
  </si>
  <si>
    <t>2020-11-08 10:27:32</t>
  </si>
  <si>
    <t>2020110700035780</t>
  </si>
  <si>
    <t>JT5010118584229</t>
  </si>
  <si>
    <t>总部热线客服C09</t>
  </si>
  <si>
    <t>2020-11-07 10:44:59</t>
  </si>
  <si>
    <t>18855141293</t>
  </si>
  <si>
    <t>松林路松林苑小区3栋606</t>
  </si>
  <si>
    <t>12时09分回电*先生/女士18855141293*，告知客户异常已登记处理，预计解决时间23小时，客户接受跟进中，我司网点电话13335512849</t>
  </si>
  <si>
    <t>2020-11-07 12:09:51</t>
  </si>
  <si>
    <t>2020110700035820</t>
  </si>
  <si>
    <t>JT5009700568378</t>
  </si>
  <si>
    <t>俞柳清</t>
  </si>
  <si>
    <t>2020-11-07 10:45:08</t>
  </si>
  <si>
    <t>夕颜</t>
  </si>
  <si>
    <t>17333095674</t>
  </si>
  <si>
    <t>新安江路与金阳路交叉口诚信玻璃厂内晓林玻璃</t>
  </si>
  <si>
    <t>夕颜先生</t>
  </si>
  <si>
    <t>2020-11-08 10:26:42</t>
  </si>
  <si>
    <t>2020110700036528</t>
  </si>
  <si>
    <t>JT5009889798287</t>
  </si>
  <si>
    <t>陈瑶</t>
  </si>
  <si>
    <t>2020-11-07 10:48:21</t>
  </si>
  <si>
    <t>闫心</t>
  </si>
  <si>
    <t>13956933640</t>
  </si>
  <si>
    <t>双杨小区，14号楼，208</t>
  </si>
  <si>
    <t>19时11分回电 13956933640客户确定货已收到，客户对处理结果满意无异议，我司电话17354093637</t>
  </si>
  <si>
    <t>闫心先生</t>
  </si>
  <si>
    <t>2020-11-07 19:11:59</t>
  </si>
  <si>
    <t>2020110700038256</t>
  </si>
  <si>
    <t>JT5010292471523</t>
  </si>
  <si>
    <t>总部在线客服B378</t>
  </si>
  <si>
    <t>2020-11-07 10:55:43</t>
  </si>
  <si>
    <t>王光宇</t>
  </si>
  <si>
    <t>14790085718</t>
  </si>
  <si>
    <t>安徽省合肥市肥西县安徽省合肥市肥西县桃花工业园管委会合安路47号安徽三联学院</t>
  </si>
  <si>
    <t>多次分时段联系客户王光宇先生号码14790085718均无人接听，已短信告知客户此件状态，有问题可随时联系我司，我司电话95040669252</t>
  </si>
  <si>
    <t>王光宇先生</t>
  </si>
  <si>
    <t>2020-11-08 10:29:43</t>
  </si>
  <si>
    <t>2020110700038358</t>
  </si>
  <si>
    <t>JT5011145110502</t>
  </si>
  <si>
    <t>2020-11-07 10:56:08</t>
  </si>
  <si>
    <t>蒋慧</t>
  </si>
  <si>
    <t>15256534490</t>
  </si>
  <si>
    <t>安徽省合肥市经开区锦绣大道与金寨路交叉口（锦绣大地城4栋105)</t>
  </si>
  <si>
    <t xml:space="preserve">多次分时段联系客户蒋慧女士号码15256534490均无人接听，已短信告知客户此件状态，有问题可随时联系我司，我司电话95040669252
</t>
  </si>
  <si>
    <t>蒋慧女士</t>
  </si>
  <si>
    <t>2020-11-08 10:31:31</t>
  </si>
  <si>
    <t>2020110700038832</t>
  </si>
  <si>
    <t>JT5007013391189</t>
  </si>
  <si>
    <t>2020-11-07 10:58:08</t>
  </si>
  <si>
    <t>安徽省合肥市庐阳区安徽省合肥市双凤开发区金源大道国徽苑15栋1502</t>
  </si>
  <si>
    <t>此件此前我司联系客户，客户说让我们不要打电话骚扰或者发短信骚扰，否侧投诉，此件已给客户放到11栋菜鸟驿站，请贵司商家留言，我司完结处理，我司网点电话;13385698464</t>
  </si>
  <si>
    <t>刘学芳先生</t>
  </si>
  <si>
    <t>2020-11-07 12:05:27</t>
  </si>
  <si>
    <t>2020110700039055</t>
  </si>
  <si>
    <t>JT5010159782008</t>
  </si>
  <si>
    <t>佛山丹灶网点</t>
  </si>
  <si>
    <t>黎梅凤</t>
  </si>
  <si>
    <t>2020-11-07 10:59:00</t>
  </si>
  <si>
    <t>阿里</t>
  </si>
  <si>
    <t>15255198639</t>
  </si>
  <si>
    <t>阿里先生</t>
  </si>
  <si>
    <t>2020-11-08 10:45:56</t>
  </si>
  <si>
    <t>2020110700039673</t>
  </si>
  <si>
    <t>JT5009832219733</t>
  </si>
  <si>
    <t>总部在线客服B334</t>
  </si>
  <si>
    <t>2020-11-07 11:01:30</t>
  </si>
  <si>
    <t>王玉珍</t>
  </si>
  <si>
    <t>18949862898</t>
  </si>
  <si>
    <t>石塘路广达门窗快递超市</t>
  </si>
  <si>
    <t xml:space="preserve">多次分时段联系客户王玉珍先生号码18949862898均无人接听，已短信告知客户此件状态，有问题可随时联系我司，我司电话95040669252
</t>
  </si>
  <si>
    <t>王玉珍先生</t>
  </si>
  <si>
    <t>2020-11-08 10:54:56</t>
  </si>
  <si>
    <t>2020110700040954</t>
  </si>
  <si>
    <t>JT5010241526635</t>
  </si>
  <si>
    <t>于小影</t>
  </si>
  <si>
    <t>2020-11-07 11:06:50</t>
  </si>
  <si>
    <t>: 郭小雨</t>
  </si>
  <si>
    <t>17621001327</t>
  </si>
  <si>
    <t>绿怡路国际花都天香苑东门九栋一单元902</t>
  </si>
  <si>
    <t>12时24分，回电客户17621001327，向客户解释快递放在南门旺旺超市代收点，客户表示已知晓，我司电话17718233663</t>
  </si>
  <si>
    <t>: 郭小雨先生</t>
  </si>
  <si>
    <t>2020-11-07 12:35:43</t>
  </si>
  <si>
    <t>2020110700041418</t>
  </si>
  <si>
    <t>JT5009712476175</t>
  </si>
  <si>
    <t>临沂水田路网点</t>
  </si>
  <si>
    <t>曹吉荣</t>
  </si>
  <si>
    <t>2020-11-07 11:08:49</t>
  </si>
  <si>
    <t xml:space="preserve"> 邓亚林</t>
  </si>
  <si>
    <t>15968878363</t>
  </si>
  <si>
    <t>合肥港澳广场购物中心三楼新诺国际少儿英语</t>
  </si>
  <si>
    <t xml:space="preserve">此单责任网点在规定时间内未关闭，已通知网点线下跟进，网点电话18155177567，后续产生考核由网点自行承担”
</t>
  </si>
  <si>
    <t xml:space="preserve"> 邓亚林先生</t>
  </si>
  <si>
    <t>2020-11-08 10:56:21</t>
  </si>
  <si>
    <t>2020110700041532</t>
  </si>
  <si>
    <t>JT5010586312993</t>
  </si>
  <si>
    <t>盐城城东华府网点</t>
  </si>
  <si>
    <t>刘长凤</t>
  </si>
  <si>
    <t>2020-11-07 11:09:20</t>
  </si>
  <si>
    <t>安徽省合肥市长丰县水湖镇合肥长丰轨道交通学校南校区</t>
  </si>
  <si>
    <t>19时19分回电13385699279，电话未接通，包裹已派送至轨道学校门卫处，我司电话17354093637</t>
  </si>
  <si>
    <t>2020-11-07 19:21:00</t>
  </si>
  <si>
    <t>2020110700041847</t>
  </si>
  <si>
    <t>JT5010091099004</t>
  </si>
  <si>
    <t>林镜玲</t>
  </si>
  <si>
    <t>2020-11-07 11:10:39</t>
  </si>
  <si>
    <t>张莉莉</t>
  </si>
  <si>
    <t>15956037017</t>
  </si>
  <si>
    <t>安徽省六安市霍邱县，吴集街道，</t>
  </si>
  <si>
    <t xml:space="preserve">此单责任网点在规定时间内未关闭，已通知网点线下跟进，网点电话18225640517，后续产生考核由网点自行承担”
</t>
  </si>
  <si>
    <t>张莉莉先生</t>
  </si>
  <si>
    <t>2020-11-08 10:57:52</t>
  </si>
  <si>
    <t>2020110700042273</t>
  </si>
  <si>
    <t>JT5010490920868</t>
  </si>
  <si>
    <t>刘娅男</t>
  </si>
  <si>
    <t>2020-11-07 11:12:29</t>
  </si>
  <si>
    <t>95040669564</t>
  </si>
  <si>
    <t>裕民新村黄永超市</t>
  </si>
  <si>
    <t>晏玲</t>
  </si>
  <si>
    <t>12:07致电刘先生95040669564核实，此件属于六安裕安城南网点派送，与本站点无关，请求关闭工单，预留值班电话：13966266441</t>
  </si>
  <si>
    <t>2020-11-07 12:08:30</t>
  </si>
  <si>
    <t>2020110700043529</t>
  </si>
  <si>
    <t>JT5010081277374</t>
  </si>
  <si>
    <t>2020-11-07 11:18:01</t>
  </si>
  <si>
    <t>18919607518</t>
  </si>
  <si>
    <t>团结路16号</t>
  </si>
  <si>
    <t>2020-11-08 11:10:04</t>
  </si>
  <si>
    <t>2020110700043945</t>
  </si>
  <si>
    <t>JT5011169132066</t>
  </si>
  <si>
    <t>林銮珍</t>
  </si>
  <si>
    <t>2020-11-07 11:19:47</t>
  </si>
  <si>
    <t>许锦标</t>
  </si>
  <si>
    <t>13827776730</t>
  </si>
  <si>
    <t>安徽省合肥市瑶海区三十头社区东元家园三期一栋</t>
  </si>
  <si>
    <t>此件已经告知业务员不要派送，请尽快登记拦截，退回我司审核通过，</t>
  </si>
  <si>
    <t>许锦标先生</t>
  </si>
  <si>
    <t>2020-11-07 13:58:57</t>
  </si>
  <si>
    <t>2020110700044094</t>
  </si>
  <si>
    <t>JT5011167244695</t>
  </si>
  <si>
    <t>嘉兴桐乡濮院紫云网点</t>
  </si>
  <si>
    <t>钟玉婷</t>
  </si>
  <si>
    <t>2020-11-07 11:20:25</t>
  </si>
  <si>
    <t>李惠妍</t>
  </si>
  <si>
    <t>13066494631</t>
  </si>
  <si>
    <t>华邦写字楼ICC-B座23楼</t>
  </si>
  <si>
    <t>18时20分，回电客户13066494631，客户表示周末不上班，周一从新配送，我司电话17718233663</t>
  </si>
  <si>
    <t>李惠妍先生</t>
  </si>
  <si>
    <t>2020-11-07 20:57:38</t>
  </si>
  <si>
    <t>2020110700044292</t>
  </si>
  <si>
    <t>JT5009044438559</t>
  </si>
  <si>
    <t>商洛高新网点</t>
  </si>
  <si>
    <t>龙晨霞</t>
  </si>
  <si>
    <t>2020-11-07 11:21:18</t>
  </si>
  <si>
    <t>罗锐</t>
  </si>
  <si>
    <t>09142031988</t>
  </si>
  <si>
    <t>安徽省合肥市肥东县临泉东路裕安酒店对面加油站东巷</t>
  </si>
  <si>
    <t>罗锐先生</t>
  </si>
  <si>
    <t>2020-11-08 11:11:20</t>
  </si>
  <si>
    <t>2020110700045257</t>
  </si>
  <si>
    <t>JT5010176515680</t>
  </si>
  <si>
    <t>2020-11-07 11:25:19</t>
  </si>
  <si>
    <t>依</t>
  </si>
  <si>
    <t>15070539521</t>
  </si>
  <si>
    <t>安徽省合肥市蜀山区东至路与南二环交叉口709常青花园小区西区6栋306</t>
  </si>
  <si>
    <t>我司已加贵司微信</t>
  </si>
  <si>
    <t>依女士</t>
  </si>
  <si>
    <t>2020-11-07 21:03:19</t>
  </si>
  <si>
    <t>2020110700046879</t>
  </si>
  <si>
    <t>JT5010735705356</t>
  </si>
  <si>
    <t>张朋莉</t>
  </si>
  <si>
    <t>2020-11-07 11:32:30</t>
  </si>
  <si>
    <t>小雪</t>
  </si>
  <si>
    <t>15121126028</t>
  </si>
  <si>
    <t>田集街道大庄新村</t>
  </si>
  <si>
    <t>已于17:05分联系到客户，件已取走。客户电话15121126028.我司电话13345542233</t>
  </si>
  <si>
    <t>小雪先生</t>
  </si>
  <si>
    <t>2020-11-07 17:18:11</t>
  </si>
  <si>
    <t>2020110700048269</t>
  </si>
  <si>
    <t>JT5009839433554</t>
  </si>
  <si>
    <t>2020-11-07 11:39:40</t>
  </si>
  <si>
    <t>安徽省合肥市肥东县店埠镇龙泉东路梦园巷排头新村超市</t>
  </si>
  <si>
    <t>2020-11-08 11:15:34</t>
  </si>
  <si>
    <t>2020110700051244</t>
  </si>
  <si>
    <t>JT5010323514118</t>
  </si>
  <si>
    <t>徐陆</t>
  </si>
  <si>
    <t>2020-11-07 11:55:21</t>
  </si>
  <si>
    <t>17352992783</t>
  </si>
  <si>
    <t>鲲鹏国际广场3号楼303</t>
  </si>
  <si>
    <t>我司于16点34分电话联系陈佩女士，客户告知不在派送位置，要求我司快递员下周二送达 已和客户达成协议，客户满意无异议，我司电话055166023018</t>
  </si>
  <si>
    <t>17352992783先生</t>
  </si>
  <si>
    <t>2020-11-07 16:37:23</t>
  </si>
  <si>
    <t>2020110700051322</t>
  </si>
  <si>
    <t>JT5011167636002</t>
  </si>
  <si>
    <t>2020-11-07 11:55:45</t>
  </si>
  <si>
    <t>17333265337</t>
  </si>
  <si>
    <t>政务区柏悦公馆四栋3208</t>
  </si>
  <si>
    <t>我司于18点24分电话联系代兰宣女士告知此件最迟晚上12点之前送达，客户同意，已和客户达成协议，客户满意无异议，我司工单先行关闭，稍后问题请联系我司电话055166023018</t>
  </si>
  <si>
    <t>17333265337先生</t>
  </si>
  <si>
    <t>2020-11-07 18:28:00</t>
  </si>
  <si>
    <t>2020110700051413</t>
  </si>
  <si>
    <t>JT5010565996174</t>
  </si>
  <si>
    <t>2020-11-07 11:56:13</t>
  </si>
  <si>
    <t>19156167891</t>
  </si>
  <si>
    <t>古沟十字路</t>
  </si>
  <si>
    <t>已于18：05分联系到客户，核实到客户已退款，退回新单号JT0000815541907，我是电话13345542233</t>
  </si>
  <si>
    <t>2020-11-07 20:28:07</t>
  </si>
  <si>
    <t>2020110700051458</t>
  </si>
  <si>
    <t>JT5010643472044</t>
  </si>
  <si>
    <t>2020-11-07 11:56:24</t>
  </si>
  <si>
    <t>宋君</t>
  </si>
  <si>
    <t>18098753220</t>
  </si>
  <si>
    <t>和顺花苑D区16栋四单元208室</t>
  </si>
  <si>
    <t>邱兴亚</t>
  </si>
  <si>
    <t xml:space="preserve">17.11回复18098753220，客户确定货已收到，客户对处理结果满意无异议，已向客户预留我司电话05645032858
</t>
  </si>
  <si>
    <t>宋君先生</t>
  </si>
  <si>
    <t>2020-11-07 17:12:00</t>
  </si>
  <si>
    <t>2020110700051830</t>
  </si>
  <si>
    <t>JT5009886109627</t>
  </si>
  <si>
    <t>客服严航</t>
  </si>
  <si>
    <t>2020-11-07 11:58:16</t>
  </si>
  <si>
    <t>临泉东路与金阳路交叉口往东50米聚龙阳光小区北门正对面申通快递收</t>
  </si>
  <si>
    <t>2020-11-08 11:16:19</t>
  </si>
  <si>
    <t>2020110700052564</t>
  </si>
  <si>
    <t>JT5009731959493</t>
  </si>
  <si>
    <t>安国网点</t>
  </si>
  <si>
    <t>韩明月</t>
  </si>
  <si>
    <t>2020-11-07 12:02:06</t>
  </si>
  <si>
    <t>13855468655</t>
  </si>
  <si>
    <t>毛集镇老街实验小学</t>
  </si>
  <si>
    <t>我司4：58联系客户孙志银13855468655，客户已屏蔽陌生电话，已短信告知客户取件信息，并预留电话，我司电话95040666876</t>
  </si>
  <si>
    <t>13855468655先生</t>
  </si>
  <si>
    <t>2020-11-07 17:01:01</t>
  </si>
  <si>
    <t>2020110700055360</t>
  </si>
  <si>
    <t>JT5010681569770</t>
  </si>
  <si>
    <t>2020-11-07 12:23:21</t>
  </si>
  <si>
    <t>史国怡</t>
  </si>
  <si>
    <t>15655403617</t>
  </si>
  <si>
    <t>九龙路合肥信息技术职业学院</t>
  </si>
  <si>
    <t>史国怡先生</t>
  </si>
  <si>
    <t>2020-11-08 12:11:42</t>
  </si>
  <si>
    <t>2020110700056092</t>
  </si>
  <si>
    <t>JT5010642425220</t>
  </si>
  <si>
    <t>2020-11-07 12:28:50</t>
  </si>
  <si>
    <t xml:space="preserve"> 肖琪</t>
  </si>
  <si>
    <t>18955149436</t>
  </si>
  <si>
    <t>经开区合肥信息技术职业学院</t>
  </si>
  <si>
    <t xml:space="preserve"> 肖琪先生</t>
  </si>
  <si>
    <t>2020-11-08 12:13:01</t>
  </si>
  <si>
    <t>2020110700058483</t>
  </si>
  <si>
    <t>JT5010734178616</t>
  </si>
  <si>
    <t>2020-11-07 12:47:01</t>
  </si>
  <si>
    <t>李梅</t>
  </si>
  <si>
    <t>18895893369</t>
  </si>
  <si>
    <t>安徽省安庆市岳西县天岳君兰3楼</t>
  </si>
  <si>
    <t>8:14分致电李梅先生18895893369，已赔付客户17.5元，客户对处理结果满意无异议，我司电话15155681768</t>
  </si>
  <si>
    <t>李梅先生</t>
  </si>
  <si>
    <t>2020-11-08 08:16:02</t>
  </si>
  <si>
    <t>2020110700058670</t>
  </si>
  <si>
    <t>JT5010333846466</t>
  </si>
  <si>
    <t>2020-11-07 12:48:32</t>
  </si>
  <si>
    <t>索隆</t>
  </si>
  <si>
    <t>13004072875</t>
  </si>
  <si>
    <t>索隆先生</t>
  </si>
  <si>
    <t>2020-11-08 12:10:49</t>
  </si>
  <si>
    <t>2020110700058995</t>
  </si>
  <si>
    <t>JT5010118370463</t>
  </si>
  <si>
    <t>蒋雨梦</t>
  </si>
  <si>
    <t>2020-11-07 12:51:08</t>
  </si>
  <si>
    <t>毛尖山乡林河村冲里组</t>
  </si>
  <si>
    <t>8:18分致电1先生，客户已收到快件，对处理结果满意无异议，我司电话15155681768</t>
  </si>
  <si>
    <t>2020-11-08 08:18:40</t>
  </si>
  <si>
    <t>2020110700060930</t>
  </si>
  <si>
    <t>JT5010657542225</t>
  </si>
  <si>
    <t>洛阳洛龙一网点</t>
  </si>
  <si>
    <t>张林琦</t>
  </si>
  <si>
    <t>2020-11-07 13:05:54</t>
  </si>
  <si>
    <t>宋丰全</t>
  </si>
  <si>
    <t>18355154229</t>
  </si>
  <si>
    <t>金寨路与潜山路交叉口全季酒店前台</t>
  </si>
  <si>
    <t>我司网点异常，预计解决实际明日12点之前送达</t>
  </si>
  <si>
    <t>宋丰全先生</t>
  </si>
  <si>
    <t>2020-11-07 20:54:32</t>
  </si>
  <si>
    <t>2020110700060996</t>
  </si>
  <si>
    <t>JT5010306760400</t>
  </si>
  <si>
    <t>惠州望江网点</t>
  </si>
  <si>
    <t>黄婷仪</t>
  </si>
  <si>
    <t>2020-11-07 13:06:16</t>
  </si>
  <si>
    <t>小颜</t>
  </si>
  <si>
    <t>18355639202</t>
  </si>
  <si>
    <t>天鹅广场背后虎行弄菊红养生馆对面巷子里老楼3单元101室</t>
  </si>
  <si>
    <t>14:10分致电小颜先生18355639202，已通知快递员补录签收，我司电话15155681768</t>
  </si>
  <si>
    <t>小颜先生</t>
  </si>
  <si>
    <t>2020-11-07 14:10:46</t>
  </si>
  <si>
    <t>2020110700061311</t>
  </si>
  <si>
    <t>JT5010586168857</t>
  </si>
  <si>
    <t>2020-11-07 13:08:16</t>
  </si>
  <si>
    <t>小二</t>
  </si>
  <si>
    <t>13170583933</t>
  </si>
  <si>
    <t>安徽省六安市霍邱县马店镇张井村油访组12号</t>
  </si>
  <si>
    <t>14时35分回电小二先生13170583933，客户暂时不方便取件，包裹已派送至马店长和广告处，已提醒客户不要忘记取件，有问题可随时联系我司，客户对处理结果满意无异议，已向客户预留我司电话13637062962</t>
  </si>
  <si>
    <t>小二先生</t>
  </si>
  <si>
    <t>2020-11-07 15:46:50</t>
  </si>
  <si>
    <t>2020110700062154</t>
  </si>
  <si>
    <t>JT5010380801909</t>
  </si>
  <si>
    <t>黄静儿</t>
  </si>
  <si>
    <t>2020-11-07 13:13:44</t>
  </si>
  <si>
    <t>严玲</t>
  </si>
  <si>
    <t>18225860010</t>
  </si>
  <si>
    <t>安徽省合肥市长丰县安徽省合肥市长丰县北城欲徽苑商铺ZY女装内街</t>
  </si>
  <si>
    <t xml:space="preserve">
我司14:12回电客户18225860010，此件到达我司网点，今天会给客户送到，我司完结处理，我司网点电话：13385698464</t>
  </si>
  <si>
    <t>严玲女士</t>
  </si>
  <si>
    <t>2020-11-07 14:12:54</t>
  </si>
  <si>
    <t>2020110700062972</t>
  </si>
  <si>
    <t>JT0000790231420</t>
  </si>
  <si>
    <t>嘉兴海宁长安老庄网点</t>
  </si>
  <si>
    <t>严佳燚</t>
  </si>
  <si>
    <t>2020-11-07 13:19:19</t>
  </si>
  <si>
    <t>汪敏玲</t>
  </si>
  <si>
    <t>15720510621</t>
  </si>
  <si>
    <t>经济开发区芙蓉路与翠微路交叉口葛洲坝玖珑府3栋1102</t>
  </si>
  <si>
    <t>汪敏玲先生</t>
  </si>
  <si>
    <t>2020-11-08 12:34:33</t>
  </si>
  <si>
    <t>2020110700066960</t>
  </si>
  <si>
    <t>JT5010216264671</t>
  </si>
  <si>
    <t>宿迁沭阳庙头镇网点</t>
  </si>
  <si>
    <t>唐庆</t>
  </si>
  <si>
    <t>2020-11-07 13:43:03</t>
  </si>
  <si>
    <t>13955125056</t>
  </si>
  <si>
    <t>经开区翠微路芙蓉社区芙蓉公寓</t>
  </si>
  <si>
    <t>张先生先生</t>
  </si>
  <si>
    <t>2020-11-08 13:10:41</t>
  </si>
  <si>
    <t>2020110700067059</t>
  </si>
  <si>
    <t>JT5010211412689</t>
  </si>
  <si>
    <t>总部热线客服C10</t>
  </si>
  <si>
    <t>2020-11-07 13:43:29</t>
  </si>
  <si>
    <t>廖</t>
  </si>
  <si>
    <t>18024994984</t>
  </si>
  <si>
    <t>经开区金寨南路与丹霞路交口西南角水安盛世桃源北门对面家福乐超市</t>
  </si>
  <si>
    <t xml:space="preserve">13:14联系客户廖先生号码18024994984告知此件目前状态已通知网点线下跟进，有问题可随时联系我哦055166023048
</t>
  </si>
  <si>
    <t>廖先生</t>
  </si>
  <si>
    <t>2020-11-08 13:16:12</t>
  </si>
  <si>
    <t>2020110700068877</t>
  </si>
  <si>
    <t>JT5006617529337</t>
  </si>
  <si>
    <t>张佳俊</t>
  </si>
  <si>
    <t>2020-11-07 13:52:46</t>
  </si>
  <si>
    <t>李杨</t>
  </si>
  <si>
    <t>18855172252</t>
  </si>
  <si>
    <t>芙蓉社区管理委员会经济开发区绿城玫瑰园小区13栋601</t>
  </si>
  <si>
    <t>11/8  10:24  回电客户   李杨女士   18855172252  此件客户已经凭取件码签收，已收到此件，我司值班电话19810691031</t>
  </si>
  <si>
    <t>李杨女士</t>
  </si>
  <si>
    <t>2020-11-08 10:25:43</t>
  </si>
  <si>
    <t>2020110700070203</t>
  </si>
  <si>
    <t>2020-11-07 13:59:17</t>
  </si>
  <si>
    <t xml:space="preserve"> 赵伊雯老师</t>
  </si>
  <si>
    <t>18895380083</t>
  </si>
  <si>
    <t>16时29分回电18895380083，退回，我司原单退回。客户对处理结果满意无异议，我司电话17354093637</t>
  </si>
  <si>
    <t xml:space="preserve"> 赵伊雯老师先生</t>
  </si>
  <si>
    <t>2020-11-07 16:31:43</t>
  </si>
  <si>
    <t>2020110700071317</t>
  </si>
  <si>
    <t>2020-11-07 14:05:01</t>
  </si>
  <si>
    <t>2020-11-08 13:51:17</t>
  </si>
  <si>
    <t>2020110700071813</t>
  </si>
  <si>
    <t>JT5010085097227</t>
  </si>
  <si>
    <t>2020-11-07 14:07:35</t>
  </si>
  <si>
    <t>18949385390</t>
  </si>
  <si>
    <t>包集镇双河村易庄</t>
  </si>
  <si>
    <t xml:space="preserve">此单责任网点在规定时间内未关闭，已通知网点线下跟进，网点电话13355523165，后续产生考核由网点自行承担”
</t>
  </si>
  <si>
    <t>18949385390先生</t>
  </si>
  <si>
    <t>2020-11-08 13:52:38</t>
  </si>
  <si>
    <t>2020110700072832</t>
  </si>
  <si>
    <t>JT5010360734888</t>
  </si>
  <si>
    <t>上海吕巷网点</t>
  </si>
  <si>
    <t>赖宝龙</t>
  </si>
  <si>
    <t>2020-11-07 14:12:50</t>
  </si>
  <si>
    <t>郑琼</t>
  </si>
  <si>
    <t>15105654331</t>
  </si>
  <si>
    <t>安徽省合肥市包河区芜湖路街道邮电东村11栋三单元205</t>
  </si>
  <si>
    <t>郑琼先生</t>
  </si>
  <si>
    <t>2020-11-08 13:48:21</t>
  </si>
  <si>
    <t>2020110700073400</t>
  </si>
  <si>
    <t>JT5010649447263</t>
  </si>
  <si>
    <t>四川绵阳网点</t>
  </si>
  <si>
    <t>赵双双</t>
  </si>
  <si>
    <t>2020-11-07 14:15:29</t>
  </si>
  <si>
    <t>18098499152</t>
  </si>
  <si>
    <t>交警台向东200米（怡莱酒店院内）</t>
  </si>
  <si>
    <t>9:27分回电客户 孙洁女士18098499152，，客户要求拒收退回，我司原单JT5010649447263/换单退回单号：JT0000820897381，客户对处理结果满意无异议，我司电话95040666864</t>
  </si>
  <si>
    <t>18098499152先生</t>
  </si>
  <si>
    <t>2020-11-08 09:29:55</t>
  </si>
  <si>
    <t>2020110700074593</t>
  </si>
  <si>
    <t>JT5010225873714</t>
  </si>
  <si>
    <t>2020-11-07 14:21:38</t>
  </si>
  <si>
    <t>潘鑫俊</t>
  </si>
  <si>
    <t>13865701011</t>
  </si>
  <si>
    <t>经开区齐云路26号应流花园</t>
  </si>
  <si>
    <t>潘鑫俊先生</t>
  </si>
  <si>
    <t>2020-11-08 13:50:02</t>
  </si>
  <si>
    <t>2020110700074752</t>
  </si>
  <si>
    <t>JT5010478556448</t>
  </si>
  <si>
    <t>何玲</t>
  </si>
  <si>
    <t>2020-11-07 14:22:31</t>
  </si>
  <si>
    <t>何慈芳</t>
  </si>
  <si>
    <t>13865325023</t>
  </si>
  <si>
    <t>孙埠镇合义村16号</t>
  </si>
  <si>
    <t>14点03分致电收件人13865325023.此件系客户家人代取，客户表示知晓，满意无异议。关闭此单，我司电话13485928660，微信同号</t>
  </si>
  <si>
    <t>何慈芳先生</t>
  </si>
  <si>
    <t>2020-11-08 14:06:07</t>
  </si>
  <si>
    <t>2020110700075396</t>
  </si>
  <si>
    <t>JT5010683455725</t>
  </si>
  <si>
    <t>宜兴丁山蜀北网点</t>
  </si>
  <si>
    <t>彭悦</t>
  </si>
  <si>
    <t>2020-11-07 14:25:40</t>
  </si>
  <si>
    <t>房杰</t>
  </si>
  <si>
    <t>15155913702</t>
  </si>
  <si>
    <t>百福家园南门</t>
  </si>
  <si>
    <t>18时54分回电15155913702，客户确定货已收到，客户对处理结果满意无异议，我司电话1754093637</t>
  </si>
  <si>
    <t>房杰先生</t>
  </si>
  <si>
    <t>2020-11-07 18:59:36</t>
  </si>
  <si>
    <t>2020110700075490</t>
  </si>
  <si>
    <t>JT5009989809845</t>
  </si>
  <si>
    <t>2020-11-07 14:26:09</t>
  </si>
  <si>
    <t>安徽省合肥市经开区翡翠路420号合肥工业大学翡翠湖校区</t>
  </si>
  <si>
    <t>2020-11-08 14:08:11</t>
  </si>
  <si>
    <t>2020110700075645</t>
  </si>
  <si>
    <t>JT5010697282089</t>
  </si>
  <si>
    <t>总部在线客服A03</t>
  </si>
  <si>
    <t>2020-11-07 14:26:53</t>
  </si>
  <si>
    <t>刘鸡鸡</t>
  </si>
  <si>
    <t>15027994767</t>
  </si>
  <si>
    <t>芙蓉路葛洲坝玖珑府6栋304鸡鸡收</t>
  </si>
  <si>
    <t xml:space="preserve">多次分时段联系客户刘鸡鸡先生号码15027994767均无人接听，已短信告知客户此件状态，有问题可随时联系我司，我司电话95040669252
</t>
  </si>
  <si>
    <t>刘鸡鸡先生</t>
  </si>
  <si>
    <t>2020-11-08 14:10:19</t>
  </si>
  <si>
    <t>2020110700076317</t>
  </si>
  <si>
    <t>JT5010048361920</t>
  </si>
  <si>
    <t>2020-11-07 14:30:22</t>
  </si>
  <si>
    <t>水湖镇杨公路与南一环交口往西一百米公积金中心</t>
  </si>
  <si>
    <t>18时48分回电13865517729，客户确定货已收到，客户对处理结果满意无异议，我司电话17354093637</t>
  </si>
  <si>
    <t>2020-11-07 19:48:51</t>
  </si>
  <si>
    <t>2020110700078398</t>
  </si>
  <si>
    <t>JT5010026412503</t>
  </si>
  <si>
    <t>2020-11-07 14:40:54</t>
  </si>
  <si>
    <t>陆静</t>
  </si>
  <si>
    <t>19159923689</t>
  </si>
  <si>
    <t>安徽省合肥市肥西县安大新区九龙路与汤口路交叉口向南100米</t>
  </si>
  <si>
    <t>11/8  10:27  回电客户  陆静先生  19159923689   合肥经开网点切换加盟商，预计2-3天派送到位，涉及到理赔，辛苦寄件网点做好解释先行赔付后续仲裁，给贵部带来不便，深表歉意，谢谢！</t>
  </si>
  <si>
    <t>陆静先生</t>
  </si>
  <si>
    <t>2020-11-08 10:30:24</t>
  </si>
  <si>
    <t>2020110700079226</t>
  </si>
  <si>
    <t>JT5011171577673</t>
  </si>
  <si>
    <t>2020-11-07 14:44:53</t>
  </si>
  <si>
    <t>18756468232</t>
  </si>
  <si>
    <t>白鹤镇鹤栖新村3号</t>
  </si>
  <si>
    <t xml:space="preserve">15.41电联18756468232告知情况，我办登记，待拦截
</t>
  </si>
  <si>
    <t>2020-11-07 15:41:52</t>
  </si>
  <si>
    <t>温州滨海转运中心</t>
  </si>
  <si>
    <t>2020110700079255</t>
  </si>
  <si>
    <t>JT5010345098581</t>
  </si>
  <si>
    <t>2020-11-07 14:45:01</t>
  </si>
  <si>
    <t>童伊玟</t>
  </si>
  <si>
    <t>18326066126</t>
  </si>
  <si>
    <t>童伊玟先生</t>
  </si>
  <si>
    <t>2020-11-08 14:20:15</t>
  </si>
  <si>
    <t>2020110700079317</t>
  </si>
  <si>
    <t>JT5007245380352</t>
  </si>
  <si>
    <t>2020-11-07 14:45:19</t>
  </si>
  <si>
    <t>屠名侠</t>
  </si>
  <si>
    <t>15161189682</t>
  </si>
  <si>
    <t>北京路淝河安百苑A区南150米淝河·安百苑B区</t>
  </si>
  <si>
    <t xml:space="preserve">此单责任网点在规定时间内未关闭，已通知网点线下跟进，网点电话15256217625后续产生考核由网点自行承担”
</t>
  </si>
  <si>
    <t>屠名侠先生</t>
  </si>
  <si>
    <t>2020-11-08 14:32:04</t>
  </si>
  <si>
    <t>2020110700079639</t>
  </si>
  <si>
    <t>2020-11-07 14:46:47</t>
  </si>
  <si>
    <t>梁某某女士</t>
  </si>
  <si>
    <t>2020-11-08 14:29:53</t>
  </si>
  <si>
    <t>2020110700080709</t>
  </si>
  <si>
    <t>JT5008884424849</t>
  </si>
  <si>
    <t>2020-11-07 14:52:35</t>
  </si>
  <si>
    <t>康乾</t>
  </si>
  <si>
    <t>15691427112</t>
  </si>
  <si>
    <t>经开区石门路国耀·花半里国耀花半里14栋</t>
  </si>
  <si>
    <t>11/8   10:30  回电客户  康乾先生  15691427112  合肥经开网点切换加盟商，预计2-3天派送到位，涉及到理赔，辛苦寄件网点做好解释先行赔付后续仲裁，给贵部带来不便，深表歉意，谢谢！</t>
  </si>
  <si>
    <t>康乾先生</t>
  </si>
  <si>
    <t>2020-11-08 10:31:12</t>
  </si>
  <si>
    <t>2020110700080977</t>
  </si>
  <si>
    <t>JT5010290561647</t>
  </si>
  <si>
    <t>林良霞</t>
  </si>
  <si>
    <t>2020-11-07 14:53:55</t>
  </si>
  <si>
    <t>李文德</t>
  </si>
  <si>
    <t>18269891897</t>
  </si>
  <si>
    <t>绿怡中路绿怡居(西区)绿怡居西区24号楼四单元408房间，白天人不在，放门口就行</t>
  </si>
  <si>
    <t>16时29分，回电客户18269891897，客户白天不在家，已按照客户要求放置家门口，我司电话17718233663</t>
  </si>
  <si>
    <t>李文德先生</t>
  </si>
  <si>
    <t>2020-11-07 20:52:56</t>
  </si>
  <si>
    <t>2020110700081808</t>
  </si>
  <si>
    <t>JT5010708777785</t>
  </si>
  <si>
    <t>2020-11-07 14:57:54</t>
  </si>
  <si>
    <t>15155910328</t>
  </si>
  <si>
    <t>安徽省合肥市肥东县庐州卫生科技学校</t>
  </si>
  <si>
    <t>15点58分致电收件电话: 15155910328  告知此单货物不确定要不要  暂时不退的  已告知客户如要就正常收货  不要就退回已告知客户如不要联系系统上的派送员进行处理 客户表示知道了   我司电话95040669228</t>
  </si>
  <si>
    <t>2020-11-07 16:00:21</t>
  </si>
  <si>
    <t>2020110700082480</t>
  </si>
  <si>
    <t>JT5010105062870</t>
  </si>
  <si>
    <t>洛阳偃师一网点</t>
  </si>
  <si>
    <t>智秀娟</t>
  </si>
  <si>
    <t>2020-11-07 15:01:06</t>
  </si>
  <si>
    <t>伍以豪</t>
  </si>
  <si>
    <t>17737194176</t>
  </si>
  <si>
    <t>岳洛路佃庄镇第一初级中学</t>
  </si>
  <si>
    <t>伍以豪先生</t>
  </si>
  <si>
    <t>2020-11-08 14:49:27</t>
  </si>
  <si>
    <t>2020110700083627</t>
  </si>
  <si>
    <t>JT5008460262261</t>
  </si>
  <si>
    <t>2020-11-07 15:06:45</t>
  </si>
  <si>
    <t>王湾湾</t>
  </si>
  <si>
    <t>15922413605</t>
  </si>
  <si>
    <t>丹霞路童话名苑23栋902</t>
  </si>
  <si>
    <t>11/8  10:23  回电客户  王湾湾先生  15922413605   客户告知自己没有没收到的件，我司已联系派件员尽快补路由，我司值班电话19810691031</t>
  </si>
  <si>
    <t>王湾湾先生</t>
  </si>
  <si>
    <t>2020-11-08 10:24:10</t>
  </si>
  <si>
    <t>2020110700085530</t>
  </si>
  <si>
    <t>JT5009760641820</t>
  </si>
  <si>
    <t>2020-11-07 15:15:35</t>
  </si>
  <si>
    <t>安徽省合肥市肥东县合蚌路与龙泉路交叉口原新站对面老字号牛肉汤</t>
  </si>
  <si>
    <t>2020-11-08 14:51:16</t>
  </si>
  <si>
    <t>2020110700086633</t>
  </si>
  <si>
    <t>JT5010247694244</t>
  </si>
  <si>
    <t>茂名电白网点</t>
  </si>
  <si>
    <t>吴淑兰</t>
  </si>
  <si>
    <t>2020-11-07 15:20:50</t>
  </si>
  <si>
    <t>王统</t>
  </si>
  <si>
    <t>18898509305</t>
  </si>
  <si>
    <t>双凤经济开发区魏武路与凤霞路交叉口，博正自动化设备有限公司</t>
  </si>
  <si>
    <t>我司13:09回电客户18898509305，此件错分到我司，我司已正确转出，我司完结工单，我司网点电话：13385698464</t>
  </si>
  <si>
    <t>王统先生</t>
  </si>
  <si>
    <t>2020-11-08 13:10:48</t>
  </si>
  <si>
    <t>2020110700087803</t>
  </si>
  <si>
    <t>JT5011199642572</t>
  </si>
  <si>
    <t>总部在线客服B284</t>
  </si>
  <si>
    <t>2020-11-07 15:26:14</t>
  </si>
  <si>
    <t>郭亚男</t>
  </si>
  <si>
    <t>17333178202</t>
  </si>
  <si>
    <t>安徽省合肥市蜀山区紫云路与金寨路交口，合安路47号，安徽三联学院</t>
  </si>
  <si>
    <t xml:space="preserve">此单责任网点在规定时间内未关闭，已通知网点线下跟进，网点电话05645301508，后续产生考核由网点自行承担”
</t>
  </si>
  <si>
    <t>郭亚男先生</t>
  </si>
  <si>
    <t>2020-11-08 14:58:02</t>
  </si>
  <si>
    <t>2020110700089111</t>
  </si>
  <si>
    <t>JT5010131498742</t>
  </si>
  <si>
    <t>2020-11-07 15:32:26</t>
  </si>
  <si>
    <t>李清艳</t>
  </si>
  <si>
    <t>13665609572</t>
  </si>
  <si>
    <t>合肥市金寨南路皖西新村7幢3O2室</t>
  </si>
  <si>
    <t>17时29分，回电客户13665609572，客户表示今天已收到货，我司电话17718233663</t>
  </si>
  <si>
    <t>李清艳先生</t>
  </si>
  <si>
    <t>2020-11-07 20:51:12</t>
  </si>
  <si>
    <t>2020110700090678</t>
  </si>
  <si>
    <t>JT5010024064901</t>
  </si>
  <si>
    <t>朱运根</t>
  </si>
  <si>
    <t>2020-11-07 15:40:11</t>
  </si>
  <si>
    <t>和谐商行</t>
  </si>
  <si>
    <t>15501595577</t>
  </si>
  <si>
    <t>剪尘</t>
  </si>
  <si>
    <t>17356296632</t>
  </si>
  <si>
    <t>2020-11-08 15:35:15</t>
  </si>
  <si>
    <t>2020110700091118</t>
  </si>
  <si>
    <t>JT5009525518028</t>
  </si>
  <si>
    <t>2020-11-07 15:42:18</t>
  </si>
  <si>
    <t>翡翠路15号安徽医科大学南校区护理学院</t>
  </si>
  <si>
    <t>11/8  9:49  回电客户  1先生  合肥经开网点切换加盟商，预计2-3天派送到位，涉及到理赔，辛苦寄件网点做好解释先行赔付后续仲裁，给贵部带来不便，深表歉意，谢谢！</t>
  </si>
  <si>
    <t>2020-11-08 09:49:46</t>
  </si>
  <si>
    <t>2020110700091941</t>
  </si>
  <si>
    <t>JT5009693509569</t>
  </si>
  <si>
    <t>2020-11-07 15:46:22</t>
  </si>
  <si>
    <t>15551158993</t>
  </si>
  <si>
    <t>安徽省合肥市肥西县桃花工业园管委会翡翠花园翡翠广场天沐富侨足浴三楼前台</t>
  </si>
  <si>
    <t>11/8  14:10  回电客户  王女士  15551158993  客户电话一直无人接听，此件我司派件员已放置在前台楼梯口处，此件因工单时效，我司将换时间段继续线下联系客户更进。我司值班电话19810691031</t>
  </si>
  <si>
    <t>2020-11-08 14:11:59</t>
  </si>
  <si>
    <t>2020110700093089</t>
  </si>
  <si>
    <t>JT5010350809957</t>
  </si>
  <si>
    <t>2020-11-07 15:52:07</t>
  </si>
  <si>
    <t>19810870281</t>
  </si>
  <si>
    <t>梁园路1号安徽工业经济职业技术学院</t>
  </si>
  <si>
    <t xml:space="preserve">此单责任网点在规定时间内未关闭，已通知网点线下跟进，网点电话15256217625，后续产生考核由网点自行承担”
</t>
  </si>
  <si>
    <t>19810870281先生</t>
  </si>
  <si>
    <t>2020-11-08 15:27:57</t>
  </si>
  <si>
    <t>2020110700093108</t>
  </si>
  <si>
    <t>JT5010152062916</t>
  </si>
  <si>
    <t>2020-11-07 15:52:13</t>
  </si>
  <si>
    <t>汪婷</t>
  </si>
  <si>
    <t>18226696823</t>
  </si>
  <si>
    <t>祁门路与潜山路交汇处，湖畔徽映阁2栋1503</t>
  </si>
  <si>
    <t>我司已安排快递员明日取出退回，我司电话17718233663</t>
  </si>
  <si>
    <t>汪婷先生</t>
  </si>
  <si>
    <t>2020-11-07 20:48:48</t>
  </si>
  <si>
    <t>2020110700094567</t>
  </si>
  <si>
    <t>JT5010023151974</t>
  </si>
  <si>
    <t>袁帅</t>
  </si>
  <si>
    <t>2020-11-07 15:59:35</t>
  </si>
  <si>
    <t>黄蕊</t>
  </si>
  <si>
    <t>13956952797</t>
  </si>
  <si>
    <t>经济开发区石笋路与棋石路交口禹州天境二期26栋1204</t>
  </si>
  <si>
    <t>11/8   10:32  回电客户    黄蕊先生  13956952797  合肥经开网点切换加盟商，预计2-3天派送到位，涉及到理赔，辛苦寄件网点做好解释先行赔付后续仲裁，给贵部带来不便，深表歉意，谢谢！</t>
  </si>
  <si>
    <t>黄蕊先生</t>
  </si>
  <si>
    <t>2020-11-08 10:33:05</t>
  </si>
  <si>
    <t>2020110700095685</t>
  </si>
  <si>
    <t>JT5010204649462</t>
  </si>
  <si>
    <t>2020-11-07 16:05:09</t>
  </si>
  <si>
    <t>陈玉芬</t>
  </si>
  <si>
    <t>13866315727</t>
  </si>
  <si>
    <t>芙蓉社区，笔峰路358号佳境枫情苑，9栋1508</t>
  </si>
  <si>
    <t>陈玉芬先生</t>
  </si>
  <si>
    <t>2020-11-08 15:53:48</t>
  </si>
  <si>
    <t>2020110700096916</t>
  </si>
  <si>
    <t>JT5010685130548</t>
  </si>
  <si>
    <t>2020-11-07 16:11:07</t>
  </si>
  <si>
    <t xml:space="preserve"> 孙妹</t>
  </si>
  <si>
    <t>13003053296</t>
  </si>
  <si>
    <t>店埠镇石塘路保强超市</t>
  </si>
  <si>
    <t>17点21分致电回电对象:
孙妹女士
回电号码:
13003053296  告知客户网点异常出现货物积压，已请求支援，加紧配送中，预计24小时配送到位，建议客户耐心关注，有问题可随时联系我司，客户对处理方案满意无异议，已向客户预留我司电话95040669228</t>
  </si>
  <si>
    <t xml:space="preserve"> 孙妹女士</t>
  </si>
  <si>
    <t>2020-11-07 17:22:32</t>
  </si>
  <si>
    <t>2020110700098269</t>
  </si>
  <si>
    <t>JT5010389958636</t>
  </si>
  <si>
    <t>蠡县网点</t>
  </si>
  <si>
    <t>张培</t>
  </si>
  <si>
    <t>2020-11-07 16:18:29</t>
  </si>
  <si>
    <t>95040667855</t>
  </si>
  <si>
    <t>石笋路融创融和园二期16栋3502室</t>
  </si>
  <si>
    <t>95040667855先生</t>
  </si>
  <si>
    <t>2020-11-08 15:54:30</t>
  </si>
  <si>
    <t>2020110700098715</t>
  </si>
  <si>
    <t>JT5009804655936</t>
  </si>
  <si>
    <t>潍坊寿光网点</t>
  </si>
  <si>
    <t>付俊玲</t>
  </si>
  <si>
    <t>2020-11-07 16:20:58</t>
  </si>
  <si>
    <t xml:space="preserve"> 王玲玲</t>
  </si>
  <si>
    <t>17764405196</t>
  </si>
  <si>
    <t>绿苑小区D3一402请送货上门</t>
  </si>
  <si>
    <t xml:space="preserve"> 王玲玲女士</t>
  </si>
  <si>
    <t>2020-11-08 16:06:40</t>
  </si>
  <si>
    <t>2020110700099185</t>
  </si>
  <si>
    <t>JT5010439258416</t>
  </si>
  <si>
    <t>2020-11-07 16:23:24</t>
  </si>
  <si>
    <t>芙蓉路港澳花园港澳苑3栋2单元1003</t>
  </si>
  <si>
    <t>2020-11-08 16:09:15</t>
  </si>
  <si>
    <t>2020110700100086</t>
  </si>
  <si>
    <t>JT5010173879263</t>
  </si>
  <si>
    <t>2020-11-07 16:28:16</t>
  </si>
  <si>
    <t>郭柯辰</t>
  </si>
  <si>
    <t>13866291795</t>
  </si>
  <si>
    <t>郭柯辰先生</t>
  </si>
  <si>
    <t>2020-11-08 16:08:23</t>
  </si>
  <si>
    <t>2020110700101600</t>
  </si>
  <si>
    <t>JT5010252091163</t>
  </si>
  <si>
    <t>吴迪</t>
  </si>
  <si>
    <t>2020-11-07 16:36:03</t>
  </si>
  <si>
    <t>张祈荣</t>
  </si>
  <si>
    <t>17355142326</t>
  </si>
  <si>
    <t>淝河镇北京路京华世家20栋804</t>
  </si>
  <si>
    <t>张祈荣先生</t>
  </si>
  <si>
    <t>2020-11-08 16:16:14</t>
  </si>
  <si>
    <t>2020110700102089</t>
  </si>
  <si>
    <t>JT5009046078979</t>
  </si>
  <si>
    <t>邓琴琴</t>
  </si>
  <si>
    <t>2020-11-07 16:38:38</t>
  </si>
  <si>
    <t xml:space="preserve"> 司先生</t>
  </si>
  <si>
    <t>18956026783</t>
  </si>
  <si>
    <t>龙泉路小东庵蝶衣舞直营店</t>
  </si>
  <si>
    <t xml:space="preserve"> 司先生先生</t>
  </si>
  <si>
    <t>2020-11-08 16:17:23</t>
  </si>
  <si>
    <t>2020110700102961</t>
  </si>
  <si>
    <t>JT5010339870460</t>
  </si>
  <si>
    <t>总部热线客服B34</t>
  </si>
  <si>
    <t>2020-11-07 16:42:46</t>
  </si>
  <si>
    <t>乐</t>
  </si>
  <si>
    <t>18075096191</t>
  </si>
  <si>
    <t>北二十铺街道</t>
  </si>
  <si>
    <t xml:space="preserve">16:26联系客户乐女士号码18075096191告知此件目前状态已通知网点线下跟进，有问题可随时联系我哦13034034030
</t>
  </si>
  <si>
    <t>乐女士</t>
  </si>
  <si>
    <t>2020-11-08 16:27:28</t>
  </si>
  <si>
    <t>2020110700103112</t>
  </si>
  <si>
    <t>JT5010230984886</t>
  </si>
  <si>
    <t>2020-11-07 16:43:29</t>
  </si>
  <si>
    <t>顾</t>
  </si>
  <si>
    <t>18262351123</t>
  </si>
  <si>
    <t xml:space="preserve">16:28联系客户顾女士号码18815580235告知此件目前状态已通知网点线下跟进，有问题可随时联系我哦95040669972
</t>
  </si>
  <si>
    <t>18815580235</t>
  </si>
  <si>
    <t>2020-11-08 16:29:31</t>
  </si>
  <si>
    <t>2020110700103814</t>
  </si>
  <si>
    <t>JT5010108962995</t>
  </si>
  <si>
    <t>2020-11-07 16:47:00</t>
  </si>
  <si>
    <t>朱情情</t>
  </si>
  <si>
    <t>17355865890</t>
  </si>
  <si>
    <t>安徽省合肥市蜀山区丹霞路8号安徽艺术职业学院丹霞路</t>
  </si>
  <si>
    <t>朱情情女士</t>
  </si>
  <si>
    <t>2020-11-08 16:33:54</t>
  </si>
  <si>
    <t>2020110700105623</t>
  </si>
  <si>
    <t>广宗自行车城网点</t>
  </si>
  <si>
    <t>李杏</t>
  </si>
  <si>
    <t>2020-11-07 16:56:10</t>
  </si>
  <si>
    <t>2020-11-08 16:41:58</t>
  </si>
  <si>
    <t>2020110700106335</t>
  </si>
  <si>
    <t>JT5010244317733</t>
  </si>
  <si>
    <t>王秋霞</t>
  </si>
  <si>
    <t>2020-11-07 16:59:50</t>
  </si>
  <si>
    <t>霜霜</t>
  </si>
  <si>
    <t>19155867281</t>
  </si>
  <si>
    <t>财经职业学院</t>
  </si>
  <si>
    <t>霜霜先生</t>
  </si>
  <si>
    <t>2020-11-08 16:40:55</t>
  </si>
  <si>
    <t>2020110700106604</t>
  </si>
  <si>
    <t>JT5009923183441</t>
  </si>
  <si>
    <t>新都大丰网点</t>
  </si>
  <si>
    <t>蒲志广</t>
  </si>
  <si>
    <t>2020-11-07 17:01:18</t>
  </si>
  <si>
    <t>17356872017</t>
  </si>
  <si>
    <t>桃花镇安徽财贸职业学院</t>
  </si>
  <si>
    <t>17356872017先生</t>
  </si>
  <si>
    <t>2020-11-08 16:42:42</t>
  </si>
  <si>
    <t>2020110700106642</t>
  </si>
  <si>
    <t>JT0000696154880</t>
  </si>
  <si>
    <t>深圳罗湖东湖网点</t>
  </si>
  <si>
    <t>张泽彬</t>
  </si>
  <si>
    <t>2020-11-07 17:01:31</t>
  </si>
  <si>
    <t>邓勇</t>
  </si>
  <si>
    <t>19956041995</t>
  </si>
  <si>
    <t>三十头镇京商商贸城E区五街-AO402</t>
  </si>
  <si>
    <t xml:space="preserve">此单责任网点在规定时间内未关闭，已通知网点线下跟进，网点电话18158952557，后续产生考核由网点自行承担”
</t>
  </si>
  <si>
    <t>邓勇先生</t>
  </si>
  <si>
    <t>2020-11-08 16:47:18</t>
  </si>
  <si>
    <t>2020110700107196</t>
  </si>
  <si>
    <t>JT5010304995483</t>
  </si>
  <si>
    <t>徐徐</t>
  </si>
  <si>
    <t>2020-11-07 17:04:32</t>
  </si>
  <si>
    <t>陈彩霞</t>
  </si>
  <si>
    <t>18855608082</t>
  </si>
  <si>
    <t>安徽省岳西县天堂镇思源实验学校对面凯旋华府1号楼1单元602</t>
  </si>
  <si>
    <t>14:44分致电陈彩霞先生18855608082，此件快递员在派送中，因工单超时，我司先行关闭，我司电话15155681768</t>
  </si>
  <si>
    <t>陈彩霞先生</t>
  </si>
  <si>
    <t>2020-11-08 14:45:54</t>
  </si>
  <si>
    <t>2020110700107211</t>
  </si>
  <si>
    <t>JT5011161067434</t>
  </si>
  <si>
    <t>上海香花桥网点</t>
  </si>
  <si>
    <t>余紫艳</t>
  </si>
  <si>
    <t>2020-11-07 17:04:37</t>
  </si>
  <si>
    <t>慧慧</t>
  </si>
  <si>
    <t>18297607336</t>
  </si>
  <si>
    <t>安徽省合肥市长丰县实验高级中学</t>
  </si>
  <si>
    <t>19时03分回电18297607336，告知客户快件暂未到网点，已做登记，待网点到货后第一时间安排派送，客户对处理结果满意无异议，我司电话17354093637</t>
  </si>
  <si>
    <t>慧慧女士</t>
  </si>
  <si>
    <t>2020-11-07 19:06:02</t>
  </si>
  <si>
    <t>2020110700107575</t>
  </si>
  <si>
    <t>JT5011171605184</t>
  </si>
  <si>
    <t>侯国晴</t>
  </si>
  <si>
    <t>2020-11-07 17:06:37</t>
  </si>
  <si>
    <t>刘国友</t>
  </si>
  <si>
    <t>17719370121</t>
  </si>
  <si>
    <t>范桥镇快捷宾馆</t>
  </si>
  <si>
    <t xml:space="preserve">此单责任网点在规定时间内未关闭，已通知网点线下跟进，网点电话18075067625，后续产生考核由网点自行承担”
</t>
  </si>
  <si>
    <t>刘国友先生</t>
  </si>
  <si>
    <t>2020-11-08 16:49:47</t>
  </si>
  <si>
    <t>2020110700108282</t>
  </si>
  <si>
    <t>JT5010168225221</t>
  </si>
  <si>
    <t>佛山西樵网点</t>
  </si>
  <si>
    <t>陈凤萍</t>
  </si>
  <si>
    <t>2020-11-07 17:10:12</t>
  </si>
  <si>
    <t>人在路上☞峰哥</t>
  </si>
  <si>
    <t>15305662909</t>
  </si>
  <si>
    <t>青阳路百雅百苑一六八超市（要求送货上门）</t>
  </si>
  <si>
    <t>人在路上☞峰哥先生</t>
  </si>
  <si>
    <t>2020-11-08 16:54:08</t>
  </si>
  <si>
    <t>2020110700109167</t>
  </si>
  <si>
    <t>JT5009625258258</t>
  </si>
  <si>
    <t>张美</t>
  </si>
  <si>
    <t>2020-11-07 17:15:09</t>
  </si>
  <si>
    <t>芳芳</t>
  </si>
  <si>
    <t>15005562725</t>
  </si>
  <si>
    <t>天鹅广场2号楼</t>
  </si>
  <si>
    <t>16:03分致电芳芳先生150055562725，此件我司快递员经客户同意送至物业，客户自己查监控确认，因工单超时，我司先行关闭工单，有疑问致电我司电话15155681768微信同号</t>
  </si>
  <si>
    <t>芳芳先生</t>
  </si>
  <si>
    <t>2020-11-08 16:05:40</t>
  </si>
  <si>
    <t>2020110700109177</t>
  </si>
  <si>
    <t>JT5010222001611</t>
  </si>
  <si>
    <t>2020-11-07 17:15:13</t>
  </si>
  <si>
    <t>润安公学北门</t>
  </si>
  <si>
    <t>2020-11-08 16:52:07</t>
  </si>
  <si>
    <t>2020110700109694</t>
  </si>
  <si>
    <t>JT5010273165008</t>
  </si>
  <si>
    <t>2020-11-07 17:18:18</t>
  </si>
  <si>
    <t>周小辉</t>
  </si>
  <si>
    <t>17355128897</t>
  </si>
  <si>
    <t>长丰县水湖镇富华居委会</t>
  </si>
  <si>
    <t>19时28分回电17355128897*，告知客户快件暂未到网点，已做登记，待网点到货后第一时间安排派送，客户对处理结果满意无异议，我司电话17354093637</t>
  </si>
  <si>
    <t>周小辉先生</t>
  </si>
  <si>
    <t>2020-11-07 19:28:55</t>
  </si>
  <si>
    <t>2020110700110156</t>
  </si>
  <si>
    <t>JT5009860856202</t>
  </si>
  <si>
    <t>邱丽莎</t>
  </si>
  <si>
    <t>2020-11-07 17:20:56</t>
  </si>
  <si>
    <t>黄雨婷</t>
  </si>
  <si>
    <t>19916730619</t>
  </si>
  <si>
    <t>淮南市谢家集区河西社区淮南东方医院集团李郢孜中心医院附近</t>
  </si>
  <si>
    <t>范帅</t>
  </si>
  <si>
    <t>此件19916730619核实，称此件已收到货，不合适退货了，并非没收到货，退货是换其他快递退回的，请贵司核实，我司电话18055488829</t>
  </si>
  <si>
    <t>黄雨婷女士</t>
  </si>
  <si>
    <t>2020-11-07 19:12:02</t>
  </si>
  <si>
    <t>2020110700110332</t>
  </si>
  <si>
    <t>马春莹</t>
  </si>
  <si>
    <t>2020-11-07 17:21:57</t>
  </si>
  <si>
    <t>20时20分，回电客户15555198307，回电客户电话未接通，我司已做异常登记，我司值班电话17718233663</t>
  </si>
  <si>
    <t>2020-11-07 20:47:36</t>
  </si>
  <si>
    <t>2020110700110361</t>
  </si>
  <si>
    <t>JT5010501597919</t>
  </si>
  <si>
    <t>吕梁文水网点</t>
  </si>
  <si>
    <t>刘宝</t>
  </si>
  <si>
    <t>2020-11-07 17:22:07</t>
  </si>
  <si>
    <t>杨子杰</t>
  </si>
  <si>
    <t>13309696861</t>
  </si>
  <si>
    <t>旭辉花园6栋2102</t>
  </si>
  <si>
    <t>20时45分，回电客户13309696861，电话一直无人接听，我司已送到丰巢快递柜，我司值班电话17718233663</t>
  </si>
  <si>
    <t>杨子杰先生</t>
  </si>
  <si>
    <t>2020-11-07 21:06:52</t>
  </si>
  <si>
    <t>2020110700110679</t>
  </si>
  <si>
    <t>JT5008253943822</t>
  </si>
  <si>
    <t>2020-11-07 17:23:54</t>
  </si>
  <si>
    <t>15949737012</t>
  </si>
  <si>
    <t>相城路蔚然居小区5栋</t>
  </si>
  <si>
    <t xml:space="preserve">此单责任网点在规定时间内未关闭，已通知网点线下跟进，网点电话15221652513，后续产生考核由网点自行承担
</t>
  </si>
  <si>
    <t>2020-11-08 16:56:06</t>
  </si>
  <si>
    <t>2020110700110752</t>
  </si>
  <si>
    <t>JT5010333437436</t>
  </si>
  <si>
    <t>三明沙县网点</t>
  </si>
  <si>
    <t>陈慧</t>
  </si>
  <si>
    <t>2020-11-07 17:24:19</t>
  </si>
  <si>
    <t>天一雅居旁伊微美容</t>
  </si>
  <si>
    <t>14:38分致电1先生，此件我司已按工单要求更改配送地址，下午随班车发走，我司电话15155681768</t>
  </si>
  <si>
    <t>2020-11-08 14:49:23</t>
  </si>
  <si>
    <t>2020110700111238</t>
  </si>
  <si>
    <t>JT5010197713750</t>
  </si>
  <si>
    <t>2020-11-07 17:27:03</t>
  </si>
  <si>
    <t>仁和集镇人民西路创翔电子</t>
  </si>
  <si>
    <t xml:space="preserve">此单责任网点在规定时间内未关闭，已通知网点线下跟进，网点电话17343102806，后续产生考核由网点自行承担”
</t>
  </si>
  <si>
    <t>吴建建</t>
  </si>
  <si>
    <t>18850522566</t>
  </si>
  <si>
    <t>2020-11-08 17:16:27</t>
  </si>
  <si>
    <t>2020110700111379</t>
  </si>
  <si>
    <t>杭州梅城网点</t>
  </si>
  <si>
    <t>彭龙丽</t>
  </si>
  <si>
    <t>2020-11-07 17:27:50</t>
  </si>
  <si>
    <t>2020-11-08 16:57:32</t>
  </si>
  <si>
    <t>2020110700112368</t>
  </si>
  <si>
    <t>JT5010344128504</t>
  </si>
  <si>
    <t>济南天桥卢庄网点</t>
  </si>
  <si>
    <t>郑琳</t>
  </si>
  <si>
    <t>2020-11-07 17:33:22</t>
  </si>
  <si>
    <t>洪玉瑾Ⅱ。</t>
  </si>
  <si>
    <t>15212468912</t>
  </si>
  <si>
    <t>徽城镇中和街9号茶时光水吧</t>
  </si>
  <si>
    <t>我司己知悉，我司将撤消退回继续派送我司客服18055911767</t>
  </si>
  <si>
    <t>洪玉瑾Ⅱ。先生</t>
  </si>
  <si>
    <t>2020-11-07 18:57:16</t>
  </si>
  <si>
    <t>2020110700112435</t>
  </si>
  <si>
    <t>JT5010573686448</t>
  </si>
  <si>
    <t>刘聪</t>
  </si>
  <si>
    <t>2020-11-07 17:33:49</t>
  </si>
  <si>
    <t>王卓</t>
  </si>
  <si>
    <t>18556516551</t>
  </si>
  <si>
    <t>双墩镇蒙河路与阜阳北路交口向北100米外环花园门口聚来传媒有限公司</t>
  </si>
  <si>
    <t>我司12:51回电客户18556516551，已通知客户此件在什么位置，客户已经去拿了，无异议，我完结处理，我司网点电话：13385698464</t>
  </si>
  <si>
    <t>王卓先生</t>
  </si>
  <si>
    <t>2020-11-08 12:52:30</t>
  </si>
  <si>
    <t>2020110700112601</t>
  </si>
  <si>
    <t>JT5010527778836</t>
  </si>
  <si>
    <t>韩冰</t>
  </si>
  <si>
    <t>2020-11-07 17:34:54</t>
  </si>
  <si>
    <t>石塘路云鹏大酒店对面移动营业厅</t>
  </si>
  <si>
    <t>15.10分以与客户里联系，快递员以安排派送，如有问题联系我司95040669228</t>
  </si>
  <si>
    <t>2020-11-08 15:11:52</t>
  </si>
  <si>
    <t>2020110700112809</t>
  </si>
  <si>
    <t>JT5009305239127</t>
  </si>
  <si>
    <t>2020-11-07 17:36:20</t>
  </si>
  <si>
    <t>王欢欢</t>
  </si>
  <si>
    <t>15656999912</t>
  </si>
  <si>
    <t xml:space="preserve">，客户确定货已收到，客户对处理结果满意无异议，已向客户预留我司电话
</t>
  </si>
  <si>
    <t>王欢欢先生</t>
  </si>
  <si>
    <t>2020-11-08 11:54:11</t>
  </si>
  <si>
    <t>2020110700113166</t>
  </si>
  <si>
    <t>JT5011137456896</t>
  </si>
  <si>
    <t>杭州勾庄网点</t>
  </si>
  <si>
    <t>张瑜</t>
  </si>
  <si>
    <t>2020-11-07 17:38:36</t>
  </si>
  <si>
    <t>苗皖博</t>
  </si>
  <si>
    <t>13754204131</t>
  </si>
  <si>
    <t>大学城九龙路115号合肥信息技术职业学院</t>
  </si>
  <si>
    <t>苗皖博先生</t>
  </si>
  <si>
    <t>2020-11-08 16:58:27</t>
  </si>
  <si>
    <t>2020110700113447</t>
  </si>
  <si>
    <t>JT5010379080380</t>
  </si>
  <si>
    <t>昆山城西网点</t>
  </si>
  <si>
    <t>赵杨洋</t>
  </si>
  <si>
    <t>2020-11-07 17:40:27</t>
  </si>
  <si>
    <t>: 王一博女友</t>
  </si>
  <si>
    <t>17356529752</t>
  </si>
  <si>
    <t>荷叶地街道湖畔徽映阁2栋1503</t>
  </si>
  <si>
    <t>我司已安排快递员明日取件退回，我司电话17718233663</t>
  </si>
  <si>
    <t>: 王一博女友先生</t>
  </si>
  <si>
    <t>2020-11-07 20:59:46</t>
  </si>
  <si>
    <t>2020110700114758</t>
  </si>
  <si>
    <t>JT5010274527781</t>
  </si>
  <si>
    <t>2020-11-07 17:49:23</t>
  </si>
  <si>
    <t>安徽省六安市霍邱县冯井镇万安大厦</t>
  </si>
  <si>
    <t>此单责任网点在规定时间内未关闭，已通知网点线下跟进，网点电话18555868527，后续产生考核由网点自行承担</t>
  </si>
  <si>
    <t>2020-11-08 17:42:50</t>
  </si>
  <si>
    <t>2020110700114937</t>
  </si>
  <si>
    <t>JT5010697587804</t>
  </si>
  <si>
    <t>2020-11-07 17:50:38</t>
  </si>
  <si>
    <t>夏春琪</t>
  </si>
  <si>
    <t>15855010644</t>
  </si>
  <si>
    <t>安徽省滁州市经济技术开发区徽州路199号滁州嘉美印铁制罐有限公司</t>
  </si>
  <si>
    <t>此单责任网点在规定时间内未关闭，已通知网点线下跟进，网点电话17891603502，后续产生考核由网点自行承担</t>
  </si>
  <si>
    <t>夏春琪先生</t>
  </si>
  <si>
    <t>2020-11-08 17:45:13</t>
  </si>
  <si>
    <t>2020110700115401</t>
  </si>
  <si>
    <t>JT5010216055003</t>
  </si>
  <si>
    <t>2020-11-07 17:54:05</t>
  </si>
  <si>
    <t>赛口社区老街龙赛鞋业</t>
  </si>
  <si>
    <t>李玉川</t>
  </si>
  <si>
    <t>11;04致电 江桂霞女士15855679701，客户确定货已收到，客户对处理结果满意无异议，我司电话05567156166</t>
  </si>
  <si>
    <t>2020-11-08 11:05:42</t>
  </si>
  <si>
    <t>2020110700115847</t>
  </si>
  <si>
    <t>JT5010278017425</t>
  </si>
  <si>
    <t>2020-11-07 17:57:19</t>
  </si>
  <si>
    <t>夏守琼</t>
  </si>
  <si>
    <t>18326683346</t>
  </si>
  <si>
    <t>上派镇天海路幸福园小区6栋三单元</t>
  </si>
  <si>
    <t>王勇桥北</t>
  </si>
  <si>
    <t>此件我司于19:00联系客户夏守琼18326683346，并告知客户已经放置指定菜鸟驿站，客户表示稍后过去取件，客户表示满意，特此完结肥西桥北18715117860</t>
  </si>
  <si>
    <t>夏守琼先生</t>
  </si>
  <si>
    <t>2020-11-07 19:00:03</t>
  </si>
  <si>
    <t>2020110700116192</t>
  </si>
  <si>
    <t>JT5011165951381</t>
  </si>
  <si>
    <t>2020-11-07 17:59:44</t>
  </si>
  <si>
    <t>范</t>
  </si>
  <si>
    <t>13731994101</t>
  </si>
  <si>
    <t>双墩镇银河苑小区16栋</t>
  </si>
  <si>
    <t>我司11:40回电客13731994101，客户表示已收到快件，无异议，我司完结处理，我司网点电话：13385698464</t>
  </si>
  <si>
    <t>范先生</t>
  </si>
  <si>
    <t>2020-11-08 11:42:10</t>
  </si>
  <si>
    <t>2020110700116222</t>
  </si>
  <si>
    <t>JT5010228475991</t>
  </si>
  <si>
    <t>总部在线客服B328</t>
  </si>
  <si>
    <t>2020-11-07 18:00:01</t>
  </si>
  <si>
    <t>查海奇</t>
  </si>
  <si>
    <t>13195595898</t>
  </si>
  <si>
    <t>黄山北站旁上海建工一期项目部</t>
  </si>
  <si>
    <t>12：20回电 查海奇先生/女士13195595898，客户要求拒收退回，我司原单/换单退回，单号：JT5010228475991，客户对处理结果满意无异议，已向客户预留我司电话15385448520.</t>
  </si>
  <si>
    <t>查海奇先生</t>
  </si>
  <si>
    <t>2020-11-08 12:22:58</t>
  </si>
  <si>
    <t>2020110700116655</t>
  </si>
  <si>
    <t>JT5010423720797</t>
  </si>
  <si>
    <t>宁婕</t>
  </si>
  <si>
    <t>2020-11-07 18:03:07</t>
  </si>
  <si>
    <t>翡翠路与环翠路交口翡翠花园翠湖苑16栋1103</t>
  </si>
  <si>
    <t>15955173557</t>
  </si>
  <si>
    <t>2020-11-08 17:01:26</t>
  </si>
  <si>
    <t>2020110700116873</t>
  </si>
  <si>
    <t>JT5010444659382</t>
  </si>
  <si>
    <t>2020-11-07 18:05:04</t>
  </si>
  <si>
    <t>素素</t>
  </si>
  <si>
    <t>18455881877</t>
  </si>
  <si>
    <t>安徽省池州市贵池区安徽省池州市翠微西路116号玖华壹号（古亦居旁）</t>
  </si>
  <si>
    <t>此件工号00212901,15时27分联系贵司微信13656031109理赔，理赔金额7.92元，我司电话95040666940</t>
  </si>
  <si>
    <t>素素先生</t>
  </si>
  <si>
    <t>2020-11-08 15:30:47</t>
  </si>
  <si>
    <t>2020110700117006</t>
  </si>
  <si>
    <t>JT5010684894230</t>
  </si>
  <si>
    <t>玉溪元江网点</t>
  </si>
  <si>
    <t>李三福</t>
  </si>
  <si>
    <t>2020-11-07 18:06:27</t>
  </si>
  <si>
    <t>张欣宇</t>
  </si>
  <si>
    <t>18226862960</t>
  </si>
  <si>
    <t>莲花社区经济技术开发区翡翠路15号安徽医科大学南校区</t>
  </si>
  <si>
    <t>张欣宇先生</t>
  </si>
  <si>
    <t>2020-11-08 17:00:45</t>
  </si>
  <si>
    <t>2020110700117206</t>
  </si>
  <si>
    <t>JT5010294179763</t>
  </si>
  <si>
    <t>2020-11-07 18:08:08</t>
  </si>
  <si>
    <t>姚果</t>
  </si>
  <si>
    <t>15256221358</t>
  </si>
  <si>
    <t>义和商业街</t>
  </si>
  <si>
    <t>此件我司20.04分回电给客户   告知此件我司原单退回  原单号JT5010294179763 客户对我司处理结果满意无异议  我司电话18005603871</t>
  </si>
  <si>
    <t>姚果先生</t>
  </si>
  <si>
    <t>2020-11-07 20:06:12</t>
  </si>
  <si>
    <t>2020110700117739</t>
  </si>
  <si>
    <t>JT5010556162563</t>
  </si>
  <si>
    <t>胡婷婷-朱艺楠</t>
  </si>
  <si>
    <t>2020-11-07 18:13:35</t>
  </si>
  <si>
    <t>撮镇宣小路与青年路交口合肥通明</t>
  </si>
  <si>
    <t>此件我司已经派送到位了  现在公司要求退回  我司已经安排快递员取回此件  我司已经加贵司QQ  稍后会提供新的快递单号  我司电话18005603871</t>
  </si>
  <si>
    <t>2020-11-08 08:58:50</t>
  </si>
  <si>
    <t>2020110700118409</t>
  </si>
  <si>
    <t>JT5009634736381</t>
  </si>
  <si>
    <t>2020-11-07 18:20:49</t>
  </si>
  <si>
    <t>新城经济开发区，原团结路19号</t>
  </si>
  <si>
    <t xml:space="preserve">以与客户联系，电话号码并非收件人本人，具体情况联系人明日答复，如有异议联系我司95040669228
</t>
  </si>
  <si>
    <t>2020-11-07 19:39:23</t>
  </si>
  <si>
    <t>2020110700119101</t>
  </si>
  <si>
    <t>JT5010543792261</t>
  </si>
  <si>
    <t>总部热线客服A103</t>
  </si>
  <si>
    <t>2020-11-07 18:27:45</t>
  </si>
  <si>
    <t>13909698773</t>
  </si>
  <si>
    <t>安徽省合肥市肥西县广播电视台老台</t>
  </si>
  <si>
    <t xml:space="preserve">此件我司于9:46分已致电客户王先生13909698773，并核实此件客户已收到，我司派件员请自送至客户手中，客户满意无异议，如有疑问请致电我司电话：95040669230
</t>
  </si>
  <si>
    <t>2020-11-08 17:57:16</t>
  </si>
  <si>
    <t>2020110700119182</t>
  </si>
  <si>
    <t>JT5009900573808</t>
  </si>
  <si>
    <t>2020-11-07 18:28:39</t>
  </si>
  <si>
    <t>陵阳镇街道</t>
  </si>
  <si>
    <t>00007326yu 10.13分电联客户，核实快件已收到，无异议，预留号码05662571006</t>
  </si>
  <si>
    <t>2020-11-08 10:13:56</t>
  </si>
  <si>
    <t>2020110700119598</t>
  </si>
  <si>
    <t>JT5010194701824</t>
  </si>
  <si>
    <t>2020-11-07 18:33:23</t>
  </si>
  <si>
    <t xml:space="preserve"> 刘相芸</t>
  </si>
  <si>
    <t>18755195079</t>
  </si>
  <si>
    <t>集贤路与铭传路交叉口安得物流园东门快递柜</t>
  </si>
  <si>
    <t>我司于09；51分致电收件人 刘相芸 18755195079已和客户解释由于我司仓库爆仓派送有所延迟我司已加紧人力预计2天左右可以派送到位 特此完结 肥西鑫辰网点15256974051</t>
  </si>
  <si>
    <t xml:space="preserve"> 刘相芸女士</t>
  </si>
  <si>
    <t>2020-11-08 09:54:07</t>
  </si>
  <si>
    <t>2020110700119625</t>
  </si>
  <si>
    <t>JT5010130296209</t>
  </si>
  <si>
    <t>莆田仙游鲤南网点</t>
  </si>
  <si>
    <t>林丽丹</t>
  </si>
  <si>
    <t>2020-11-07 18:33:45</t>
  </si>
  <si>
    <t>华满花</t>
  </si>
  <si>
    <t>15212928938</t>
  </si>
  <si>
    <t>翡翠湖郡3A902</t>
  </si>
  <si>
    <t>华满花先生</t>
  </si>
  <si>
    <t>2020-11-08 18:17:54</t>
  </si>
  <si>
    <t>2020110700119637</t>
  </si>
  <si>
    <t>JT5010665805874</t>
  </si>
  <si>
    <t>薛至慧</t>
  </si>
  <si>
    <t>2020-11-07 18:33:55</t>
  </si>
  <si>
    <t>王馨悦</t>
  </si>
  <si>
    <t>19855698792</t>
  </si>
  <si>
    <t>安徽省黄山市休宁县东华技工学校</t>
  </si>
  <si>
    <t>此单责任网点在规定时间内未关闭，已通知网点线下跟进，网点电话17891603502*，后续产生考核由网点自行承担</t>
  </si>
  <si>
    <t>王馨悦先生</t>
  </si>
  <si>
    <t>2020-11-08 18:16:22</t>
  </si>
  <si>
    <t>杭州转运中心</t>
  </si>
  <si>
    <t>2020110700119807</t>
  </si>
  <si>
    <t>JT5011175049917</t>
  </si>
  <si>
    <t>襄阳襄州张湾车城南路网点</t>
  </si>
  <si>
    <t>张忠伟</t>
  </si>
  <si>
    <t>2020-11-07 18:35:53</t>
  </si>
  <si>
    <t>胡静</t>
  </si>
  <si>
    <t>18755129382</t>
  </si>
  <si>
    <t>合肥包河区金寨路310(合肥监狱)1号门面(小静家常菜)</t>
  </si>
  <si>
    <t>雷可</t>
  </si>
  <si>
    <t>11/8 11 06回电客户胡静女士18755129382此件我司已在派件中 今日送达 客户对处理结果满意无异议 我司值班电话13063287302</t>
  </si>
  <si>
    <t>胡静女士</t>
  </si>
  <si>
    <t>2020-11-08 11:07:21</t>
  </si>
  <si>
    <t>2020110700120069</t>
  </si>
  <si>
    <t>JT5011169262471</t>
  </si>
  <si>
    <t>2020-11-07 18:38:52</t>
  </si>
  <si>
    <t>陈生生</t>
  </si>
  <si>
    <t>13422882816</t>
  </si>
  <si>
    <t>井岗镇黄山路和谐花园5栋</t>
  </si>
  <si>
    <t>孙浩锋</t>
  </si>
  <si>
    <t>此件我司2020年11月7日联系璐璐14790534461告知 我司已联系业务员 尽快退回 后期有问题联系我司电话18712232075 微信wanan00005</t>
  </si>
  <si>
    <t>陈生生先生</t>
  </si>
  <si>
    <t>2020-11-08 09:49:53</t>
  </si>
  <si>
    <t>2020110700121835</t>
  </si>
  <si>
    <t>JT5010151148379</t>
  </si>
  <si>
    <t>李秀平</t>
  </si>
  <si>
    <t>2020-11-07 19:01:15</t>
  </si>
  <si>
    <t>徽商学校槽郢路15号</t>
  </si>
  <si>
    <t>好的，会尽快退回，预留我司电话18256910324</t>
  </si>
  <si>
    <t>2020-11-08 09:08:05</t>
  </si>
  <si>
    <t>2020110700121932</t>
  </si>
  <si>
    <t>JT5011174178084</t>
  </si>
  <si>
    <t>唐宁</t>
  </si>
  <si>
    <t>2020-11-07 19:02:36</t>
  </si>
  <si>
    <t xml:space="preserve"> 黄佳明</t>
  </si>
  <si>
    <t>15695566054</t>
  </si>
  <si>
    <t>安徽省霍邱县经济开发区吴集村</t>
  </si>
  <si>
    <t>此单责任网点在规定时间内未关闭，已通知网点线下跟进，网点电话18075067625，后续产生考核由网点自行承担</t>
  </si>
  <si>
    <t xml:space="preserve"> 黄佳明先生</t>
  </si>
  <si>
    <t>2020-11-08 18:38:05</t>
  </si>
  <si>
    <t>2020110700123006</t>
  </si>
  <si>
    <t>JT5010198067044</t>
  </si>
  <si>
    <t>2020-11-07 19:17:54</t>
  </si>
  <si>
    <t>吴剑萍</t>
  </si>
  <si>
    <t>18919670878</t>
  </si>
  <si>
    <t>淝河镇葛大店龙川路中段包河区公共卫生管理中心大楼五楼</t>
  </si>
  <si>
    <t>此单责任网点在规定时间内未关闭，已通知网点线下跟进，网点电话15256217625，后续产生考核由网点自行承担</t>
  </si>
  <si>
    <t>吴剑萍女士</t>
  </si>
  <si>
    <t>2020-11-08 18:59:54</t>
  </si>
  <si>
    <t>2020110700123257</t>
  </si>
  <si>
    <t>JT5011120281097</t>
  </si>
  <si>
    <t>黄云鹤</t>
  </si>
  <si>
    <t>2020-11-07 19:21:41</t>
  </si>
  <si>
    <t>潘多梅</t>
  </si>
  <si>
    <t>13721087518</t>
  </si>
  <si>
    <t>瑞龙花园小区4栋2单元406</t>
  </si>
  <si>
    <t>我司13:16回电客户13721087518，我司已通知快递员联系客户，我司完结处理，我司网点电话：13385698464</t>
  </si>
  <si>
    <t>潘多梅先生</t>
  </si>
  <si>
    <t>2020-11-08 13:19:23</t>
  </si>
  <si>
    <t>2020110700123512</t>
  </si>
  <si>
    <t>JT0000785121592</t>
  </si>
  <si>
    <t>2020-11-07 19:25:49</t>
  </si>
  <si>
    <t xml:space="preserve"> 15375253335</t>
  </si>
  <si>
    <t>15375253335</t>
  </si>
  <si>
    <t>临泉路与镇西路交叉口徽之皇食品内江琼制衣</t>
  </si>
  <si>
    <t>此件10.24分致电收件人15375253335，告知此件今日安排派送到指定地点，收件人对处理结果方式无异议，我司预留电话95040669228告知有问题随时联系我司，</t>
  </si>
  <si>
    <t xml:space="preserve"> 15375253335先生</t>
  </si>
  <si>
    <t>2020-11-08 10:44:59</t>
  </si>
  <si>
    <t>2020110700123743</t>
  </si>
  <si>
    <t>JT5010266501095</t>
  </si>
  <si>
    <t>许欢艺</t>
  </si>
  <si>
    <t>2020-11-07 19:29:23</t>
  </si>
  <si>
    <t>王先松</t>
  </si>
  <si>
    <t>18505692182</t>
  </si>
  <si>
    <t>安徽省合肥市包河区包公街道方桥小区大门口巢湖路35号奇源门窗</t>
  </si>
  <si>
    <t>此单责任网点在规定时间内未关闭，已通知网点线下跟进，网点电话19855105570，后续产生考核由网点自行承担</t>
  </si>
  <si>
    <t>王先松女士</t>
  </si>
  <si>
    <t>2020-11-08 19:12:17</t>
  </si>
  <si>
    <t>2020110700123972</t>
  </si>
  <si>
    <t>JT5011093442166</t>
  </si>
  <si>
    <t>2020-11-07 19:33:29</t>
  </si>
  <si>
    <t>18325687607</t>
  </si>
  <si>
    <t>莲花社区翠微路东海徽园南门生鲜传奇西28米3栋一楼徽园便民超市代收点（不送到该地址投诉）</t>
  </si>
  <si>
    <t>1914联系客户郑女士号码18325687607电话无人接听，此单已通知网点派送至徽园便民超市代收点，如有疑问请联系我司95040669933</t>
  </si>
  <si>
    <t>郑女士</t>
  </si>
  <si>
    <t>2020-11-08 19:20:43</t>
  </si>
  <si>
    <t>2020110700124187</t>
  </si>
  <si>
    <t>JT5011155169357</t>
  </si>
  <si>
    <t>邹晓银</t>
  </si>
  <si>
    <t>2020-11-07 19:37:08</t>
  </si>
  <si>
    <t>卢家俊</t>
  </si>
  <si>
    <t>18266909924</t>
  </si>
  <si>
    <t>瓯南街道湖口新村瓯江明月</t>
  </si>
  <si>
    <t>王玉翠</t>
  </si>
  <si>
    <t>17.43分我司电联收件人：郑荣杰17388155660告知此件我司已联系对方网点登记转寄新地址，晚班会转出，客户表示无异议。我司关闭工单，如有问题在联系我司电话：05507551122</t>
  </si>
  <si>
    <t>卢家俊先生</t>
  </si>
  <si>
    <t>2020-11-08 17:46:53</t>
  </si>
  <si>
    <t>2020110700124761</t>
  </si>
  <si>
    <t>JT5011178703290</t>
  </si>
  <si>
    <t>2020-11-07 19:46:47</t>
  </si>
  <si>
    <t>张岚</t>
  </si>
  <si>
    <t>18654170616</t>
  </si>
  <si>
    <t>合肥市蜀山区金寨南路水安小区4幢3单元</t>
  </si>
  <si>
    <t>1921联系张岚先生18654170616客户拒接，以短信告知目前状态并已通知网点线下跟进，如有疑问请联系我司95040669933</t>
  </si>
  <si>
    <t>张岚先生</t>
  </si>
  <si>
    <t>2020-11-08 19:24:02</t>
  </si>
  <si>
    <t>2020110700125014</t>
  </si>
  <si>
    <t>JT5008890672304</t>
  </si>
  <si>
    <t>祝玉琼</t>
  </si>
  <si>
    <t>2020-11-07 19:50:56</t>
  </si>
  <si>
    <t>张忠礼</t>
  </si>
  <si>
    <t>15855068498</t>
  </si>
  <si>
    <t>郑集镇</t>
  </si>
  <si>
    <t>18时06分回电客户张忠礼先生15855068498，客户确定货已收到，客户对处理结果满意无异议，已向客户预留我司电话05507551122</t>
  </si>
  <si>
    <t>张忠礼先生</t>
  </si>
  <si>
    <t>2020-11-08 18:07:28</t>
  </si>
  <si>
    <t>2020110700125536</t>
  </si>
  <si>
    <t>JT5010673429262</t>
  </si>
  <si>
    <t>东莞凤岗竹塘网点</t>
  </si>
  <si>
    <t>欧江玲</t>
  </si>
  <si>
    <t>2020-11-07 19:59:42</t>
  </si>
  <si>
    <t>AOAO</t>
  </si>
  <si>
    <t>18756641101</t>
  </si>
  <si>
    <t>AOAO先生</t>
  </si>
  <si>
    <t>2020-11-08 19:25:22</t>
  </si>
  <si>
    <t>2020110700126399</t>
  </si>
  <si>
    <t>JT5010389011520</t>
  </si>
  <si>
    <t>2020-11-07 20:26:10</t>
  </si>
  <si>
    <t>安徽省池州市贵池区马衙街道教育园区牧之路199号池州学院</t>
  </si>
  <si>
    <t>此单责任网点在规定时间内未关闭，已通知网点线下跟进，网点电话05662020368，后续产生考核由网点自行承担</t>
  </si>
  <si>
    <t>2020-11-08 19:42:07</t>
  </si>
  <si>
    <t>2020110700127514</t>
  </si>
  <si>
    <t>JT5010616164833</t>
  </si>
  <si>
    <t>佛山联和网点</t>
  </si>
  <si>
    <t>辜明亮</t>
  </si>
  <si>
    <t>2020-11-07 21:19:37</t>
  </si>
  <si>
    <t>梁小姐</t>
  </si>
  <si>
    <t>18902816858</t>
  </si>
  <si>
    <t>滁州市天长市社褚镇周城</t>
  </si>
  <si>
    <t>17.41分回电梁小姐女士18902816858，客户确定货已收到，客户对处理结果满意无异议，已向客户预留我司电话05507551122</t>
  </si>
  <si>
    <t>梁小姐先生</t>
  </si>
  <si>
    <t>2020-11-08 17:42:23</t>
  </si>
  <si>
    <t>2020110700127717</t>
  </si>
  <si>
    <t>JT5010232263116</t>
  </si>
  <si>
    <t>麦志林</t>
  </si>
  <si>
    <t>2020-11-07 21:44:33</t>
  </si>
  <si>
    <t>方杨健</t>
  </si>
  <si>
    <t>18255335626</t>
  </si>
  <si>
    <t>此单责任网点在规定时间内未关闭，已通知网点线下跟进，网点电话18155177567，后续产生考核由网点自行承担”</t>
  </si>
  <si>
    <t>方杨健先生</t>
  </si>
  <si>
    <t>2020-11-08 19:47:55</t>
  </si>
  <si>
    <t>2020110700011212</t>
  </si>
  <si>
    <t>JT5009794704271</t>
  </si>
  <si>
    <t>2020-11-07 09:07:03</t>
  </si>
  <si>
    <t>13615520199</t>
  </si>
  <si>
    <t>芙蓉社区，管理委员会融创城一期，商业街16栋105商铺</t>
  </si>
  <si>
    <t xml:space="preserve">8:57联系客户卢女士号码13615520199告知此件目前状态已通知网点线下跟进，有问题可随时联系我哦0551-66023019
</t>
  </si>
  <si>
    <t>卢女士</t>
  </si>
  <si>
    <t>2020-11-08 09:01:46</t>
  </si>
  <si>
    <t>2020110700039309</t>
  </si>
  <si>
    <t>JT5009785003041</t>
  </si>
  <si>
    <t>2020-11-07 11:00:00</t>
  </si>
  <si>
    <t xml:space="preserve">张雨晴 </t>
  </si>
  <si>
    <t>13956740215</t>
  </si>
  <si>
    <t>芙蓉社区港澳广场钻戒公寓c座</t>
  </si>
  <si>
    <t>12时12分回电*先生/女士13956740215，客户要求拒收退回，我司原单/换单退回单号：JT0000*******，客户对处理结果满意无异议，我司电话13335512849</t>
  </si>
  <si>
    <t>张雨晴 女士</t>
  </si>
  <si>
    <t>2020-11-07 12:12:59</t>
  </si>
  <si>
    <t>2020110700080543</t>
  </si>
  <si>
    <t>JT5011176388757</t>
  </si>
  <si>
    <t>2020-11-07 14:51:39</t>
  </si>
  <si>
    <t>王梦茹</t>
  </si>
  <si>
    <t>13482227048</t>
  </si>
  <si>
    <t>合肥信息技术职业学院内菜鸟驿站</t>
  </si>
  <si>
    <t>王梦茹先生</t>
  </si>
  <si>
    <t>2020-11-08 14:31:08</t>
  </si>
  <si>
    <t>2020110700086087</t>
  </si>
  <si>
    <t>郑梦霞</t>
  </si>
  <si>
    <t>2020-11-07 15:18:10</t>
  </si>
  <si>
    <t>张雨晴</t>
  </si>
  <si>
    <t>张雨晴女士</t>
  </si>
  <si>
    <t>2020-11-08 14:55:17</t>
  </si>
  <si>
    <t>2020110700096537</t>
  </si>
  <si>
    <t>JT5010308260375</t>
  </si>
  <si>
    <t>太原迎泽朝阳网点</t>
  </si>
  <si>
    <t>刘丹阳</t>
  </si>
  <si>
    <t>2020-11-07 16:09:15</t>
  </si>
  <si>
    <t>安梦雨</t>
  </si>
  <si>
    <t>13855819413</t>
  </si>
  <si>
    <t>安梦雨先生</t>
  </si>
  <si>
    <t>2020-11-08 15:53:09</t>
  </si>
  <si>
    <t>2020110700105545</t>
  </si>
  <si>
    <t>JT5010080440705</t>
  </si>
  <si>
    <t>陈米</t>
  </si>
  <si>
    <t>2020-11-07 16:55:42</t>
  </si>
  <si>
    <t>: 刘含香</t>
  </si>
  <si>
    <t>15556606235</t>
  </si>
  <si>
    <t>西七里塘远扬艺术中心</t>
  </si>
  <si>
    <t>此件我司已打单退回，今日退回贵司，后续有问题联系我司：17681093315</t>
  </si>
  <si>
    <t>: 刘含香先生</t>
  </si>
  <si>
    <t>2020-11-08 10:29:12</t>
  </si>
  <si>
    <t>2020110700115261</t>
  </si>
  <si>
    <t>陈仙元</t>
  </si>
  <si>
    <t>2020-11-07 17:53:03</t>
  </si>
  <si>
    <t>郑仲舜</t>
  </si>
  <si>
    <t>18589222450</t>
  </si>
  <si>
    <t>郑仲舜先生</t>
  </si>
  <si>
    <t>2020-11-08 17:00:22</t>
  </si>
  <si>
    <t>2020110700120125</t>
  </si>
  <si>
    <t>2020-11-07 18:39:30</t>
  </si>
  <si>
    <t>2020-11-08 18:19:19</t>
  </si>
  <si>
    <t>2020110700124063</t>
  </si>
  <si>
    <t>JT5010313144286</t>
  </si>
  <si>
    <t>嘉兴桐乡洲泉镇网点</t>
  </si>
  <si>
    <t>沈佳艳</t>
  </si>
  <si>
    <t>2020-11-07 19:35:07</t>
  </si>
  <si>
    <t>闫庆伟</t>
  </si>
  <si>
    <t>18236725981</t>
  </si>
  <si>
    <t>包公路孔雀城工地</t>
  </si>
  <si>
    <t>此件10.44分致电收件人闫先生18236725981，告知此件我司今日安排送达，收件人无异议对处理方式结果满意，有问题联系我司95040669228</t>
  </si>
  <si>
    <t>闫庆伟先生</t>
  </si>
  <si>
    <t>2020-11-08 10:48:19</t>
  </si>
  <si>
    <t>2020110700127914</t>
  </si>
  <si>
    <t>JT5010550936598</t>
  </si>
  <si>
    <t>客服高武</t>
  </si>
  <si>
    <t>2020-11-07 22:19:57</t>
  </si>
  <si>
    <t>石塘路13号(一分利土菜馆)</t>
  </si>
  <si>
    <t>此件10.57分致电收件人陈先生13865519558，告知此件疑似遗失，我司已加收件人微信，进行线下处理，有问题联系我司95040669228，</t>
  </si>
  <si>
    <t>2020-11-08 11:00:29</t>
  </si>
  <si>
    <t>2020110800000390</t>
  </si>
  <si>
    <t>JT5010717230224</t>
  </si>
  <si>
    <t>2020-11-08 08:02:28</t>
  </si>
  <si>
    <t>17764425515</t>
  </si>
  <si>
    <t>安徽省合肥市蜀山区荷叶地街道祁门路与金寨路交叉口四方新村14栋201</t>
  </si>
  <si>
    <t>11时20分，回电客户17764425515，已向客户告知取件地址，客户表示已知晓，我司电话17718233663</t>
  </si>
  <si>
    <t>2020-11-08 13:57:05</t>
  </si>
  <si>
    <t>2020110800001949</t>
  </si>
  <si>
    <t>JT5010576417428</t>
  </si>
  <si>
    <t>林思慧</t>
  </si>
  <si>
    <t>2020-11-08 08:27:38</t>
  </si>
  <si>
    <t>水湖镇长新路城东客运站东北350米正东方向120米长丰县龙鑫制衣有限公司</t>
  </si>
  <si>
    <t>此单责任网点在规定时间内未关闭，已通知网点线下跟进，网点电话18256568774，后续产生考核由网点自行承担</t>
  </si>
  <si>
    <t>2020-11-08 19:52:34</t>
  </si>
  <si>
    <t>2020110800002142</t>
  </si>
  <si>
    <t>JT5010350775039</t>
  </si>
  <si>
    <t>双流西航港网点</t>
  </si>
  <si>
    <t>肖中利</t>
  </si>
  <si>
    <t>2020-11-08 08:29:14</t>
  </si>
  <si>
    <t>祁宝茹</t>
  </si>
  <si>
    <t>15556082059</t>
  </si>
  <si>
    <t>安徽省六安市霍邱经济开发区安徽五矿开发矿业</t>
  </si>
  <si>
    <t xml:space="preserve">此单责任网点在规定时间内未关闭，已通知网点线下跟进，网点电话18075067625，后续产生考核由网点自行承担
</t>
  </si>
  <si>
    <t>祁宝茹先生</t>
  </si>
  <si>
    <t>2020-11-08 19:51:14</t>
  </si>
  <si>
    <t>2020110800002207</t>
  </si>
  <si>
    <t>JT5010078390760</t>
  </si>
  <si>
    <t>2020-11-08 08:29:47</t>
  </si>
  <si>
    <t>临湖社区管理委员会云谷路1288号</t>
  </si>
  <si>
    <t>此件于9:49联系客户 汪朝翠。18356485628，此件我司已经理赔给客户，客户表示满意，特此完结，肥西桥北18715117860</t>
  </si>
  <si>
    <t>2020-11-08 09:50:50</t>
  </si>
  <si>
    <t>2020110800002593</t>
  </si>
  <si>
    <t>JT5011166549620</t>
  </si>
  <si>
    <t>常韦韦</t>
  </si>
  <si>
    <t>2020-11-08 08:32:50</t>
  </si>
  <si>
    <t>龙霞</t>
  </si>
  <si>
    <t>18055995402</t>
  </si>
  <si>
    <t>五城镇五丰村霞浦组</t>
  </si>
  <si>
    <t>9：50回电龙霞先生/女士18055995402，已和客户确认更改信息，告知客户已登记更改，客户对处理结果满意无异议，已向客户预留我司电话15385448520.</t>
  </si>
  <si>
    <t>龙霞先生</t>
  </si>
  <si>
    <t>2020-11-08 09:51:35</t>
  </si>
  <si>
    <t>2020110800002682</t>
  </si>
  <si>
    <t>JT5010263400048</t>
  </si>
  <si>
    <t>德州齐河网点</t>
  </si>
  <si>
    <t>2020-11-08 08:33:20</t>
  </si>
  <si>
    <t>范桥镇范桥街道</t>
  </si>
  <si>
    <t>2020-11-08 19:52:22</t>
  </si>
  <si>
    <t>2020110800002695</t>
  </si>
  <si>
    <t>JT5011207324541</t>
  </si>
  <si>
    <t>保定莲池区银定庄网点</t>
  </si>
  <si>
    <t>吕东柳</t>
  </si>
  <si>
    <t>2020-11-08 08:33:28</t>
  </si>
  <si>
    <t>15544509505</t>
  </si>
  <si>
    <t>文达信息技术学院</t>
  </si>
  <si>
    <t>此单责任网点在规定时间内未关闭，已通知网点线下跟进，网点电话1333551284，后续产生考核由网点自行承担</t>
  </si>
  <si>
    <t>2020-11-08 19:48:51</t>
  </si>
  <si>
    <t>2020110800004030</t>
  </si>
  <si>
    <t>JT5010217552350</t>
  </si>
  <si>
    <t>2020-11-08 08:39:56</t>
  </si>
  <si>
    <t>张宇航</t>
  </si>
  <si>
    <t>15855181525</t>
  </si>
  <si>
    <t>政务文化新区绿地蓝海写字楼A座1304室</t>
  </si>
  <si>
    <t>此单责任网点在规定时间内未关闭，已通知网点线下跟进，网点电话18155290419,18155290419，后续产生考核由网点自行承担</t>
  </si>
  <si>
    <t>张宇航先生</t>
  </si>
  <si>
    <t>2020-11-08 19:46:58</t>
  </si>
  <si>
    <t>2020110800004348</t>
  </si>
  <si>
    <t>JT5010621097081</t>
  </si>
  <si>
    <t>镇江丹阳网点</t>
  </si>
  <si>
    <t>吴会倩</t>
  </si>
  <si>
    <t>2020-11-08 08:41:25</t>
  </si>
  <si>
    <t>安徽省合肥市肥西县九龙路115</t>
  </si>
  <si>
    <t>此单责任网点在规定时间内未关闭，已通知网点线下跟进，网点电话13335512849，后续产生考核由网点自行承担</t>
  </si>
  <si>
    <t>2020-11-08 19:51:13</t>
  </si>
  <si>
    <t>2020110800004650</t>
  </si>
  <si>
    <t>JT5009934680853</t>
  </si>
  <si>
    <t>李杰</t>
  </si>
  <si>
    <t>2020-11-08 08:42:40</t>
  </si>
  <si>
    <t>小棉花</t>
  </si>
  <si>
    <t>17756819030</t>
  </si>
  <si>
    <t>9时45分回电*先生/女士17756819030，告知客户异常已登记处理，预计解决时间23小时，客户接受跟进中，我司网点电话13335512849</t>
  </si>
  <si>
    <t>小棉花先生</t>
  </si>
  <si>
    <t>2020-11-08 09:45:42</t>
  </si>
  <si>
    <t>2020110800006419</t>
  </si>
  <si>
    <t>JT5009990699505</t>
  </si>
  <si>
    <t>常熟支塘网点</t>
  </si>
  <si>
    <t>刘舒娅</t>
  </si>
  <si>
    <t>2020-11-08 08:50:07</t>
  </si>
  <si>
    <t>王聪</t>
  </si>
  <si>
    <t>17855701353</t>
  </si>
  <si>
    <t>霍邱县冯井镇彭店村彭店小学不收邮政和中通发韵达</t>
  </si>
  <si>
    <t>我司已联系收件人；错分到我司；下午转出去</t>
  </si>
  <si>
    <t>王聪女士</t>
  </si>
  <si>
    <t>2020-11-08 10:53:44</t>
  </si>
  <si>
    <t>2020110800006664</t>
  </si>
  <si>
    <t>JT5007880684660</t>
  </si>
  <si>
    <t>2020-11-08 08:51:08</t>
  </si>
  <si>
    <t>慕晨</t>
  </si>
  <si>
    <t>13285620797</t>
  </si>
  <si>
    <t>我司12:55回电客户13285620797，客户已取邹包裹，已让客户确认收货，请贵司核实，我司完结处理，我司网点电话：13385698464</t>
  </si>
  <si>
    <t>慕晨女士</t>
  </si>
  <si>
    <t>2020-11-08 12:56:39</t>
  </si>
  <si>
    <t>2020110800007276</t>
  </si>
  <si>
    <t>JT5011087074423</t>
  </si>
  <si>
    <t>2020-11-08 08:53:37</t>
  </si>
  <si>
    <t>安徽合肥市肥东县撮镇镇艺术中学对面走到头</t>
  </si>
  <si>
    <t>此件我司13.05分回电给客户  告知此件我司原单退回  原单号JT5011087074423  客户对我司处理结果满意无异议  我司电话18005603871</t>
  </si>
  <si>
    <t>2020-11-08 15:25:16</t>
  </si>
  <si>
    <t>2020110800009303</t>
  </si>
  <si>
    <t>JT5011076961479</t>
  </si>
  <si>
    <t>2020-11-08 09:01:53</t>
  </si>
  <si>
    <t>王伟</t>
  </si>
  <si>
    <t>13365742749</t>
  </si>
  <si>
    <t>绿怡居东区小高层38栋701</t>
  </si>
  <si>
    <t>客户已签收</t>
  </si>
  <si>
    <t>王伟先生</t>
  </si>
  <si>
    <t>2020-11-08 20:15:23</t>
  </si>
  <si>
    <t>2020110800009726</t>
  </si>
  <si>
    <t>JT5010298707047</t>
  </si>
  <si>
    <t>南昌进贤网点</t>
  </si>
  <si>
    <t>胡美珍</t>
  </si>
  <si>
    <t>2020-11-08 09:03:37</t>
  </si>
  <si>
    <t>陈欣茹</t>
  </si>
  <si>
    <t>15155720840</t>
  </si>
  <si>
    <t>安徽省合肥市蜀山区梅山路81号安徽医科大学(本部)小食堂北面</t>
  </si>
  <si>
    <t>已经联系客户15155720840和商家15070830649，并达成协议，赔偿一半费用12元，预留我司电话18256910324.</t>
  </si>
  <si>
    <t>陈欣茹先生</t>
  </si>
  <si>
    <t>2020-11-08 10:07:38</t>
  </si>
  <si>
    <t>2020110800009925</t>
  </si>
  <si>
    <t>JT5010079015108</t>
  </si>
  <si>
    <t>湖州长兴网点</t>
  </si>
  <si>
    <t>王翠</t>
  </si>
  <si>
    <t>2020-11-08 09:04:28</t>
  </si>
  <si>
    <t>2020-11-09 08:52:47</t>
  </si>
  <si>
    <t>2020110800010343</t>
  </si>
  <si>
    <t>JT5009301198419</t>
  </si>
  <si>
    <t>佛山里水邓岗网点</t>
  </si>
  <si>
    <t>杜小凤</t>
  </si>
  <si>
    <t>2020-11-08 09:05:59</t>
  </si>
  <si>
    <t xml:space="preserve"> 滕莎（果猫）</t>
  </si>
  <si>
    <t>18910695132</t>
  </si>
  <si>
    <t>此件要求退回；明日我司退回；</t>
  </si>
  <si>
    <t xml:space="preserve"> 滕莎（果猫）先生</t>
  </si>
  <si>
    <t>2020-11-08 18:08:37</t>
  </si>
  <si>
    <t>2020110800012787</t>
  </si>
  <si>
    <t>JT5011159602829</t>
  </si>
  <si>
    <t>2020-11-08 09:14:59</t>
  </si>
  <si>
    <t>马圣</t>
  </si>
  <si>
    <t>15655665577</t>
  </si>
  <si>
    <t>安徽五金商贸城二期A区13栋132</t>
  </si>
  <si>
    <t xml:space="preserve">此单责任网点在规定时间内未关闭，已通知网点线下跟进，网点电话15056078980，后续产生考核由网点自行承担
</t>
  </si>
  <si>
    <t>马圣先生</t>
  </si>
  <si>
    <t>2020-11-09 09:03:14</t>
  </si>
  <si>
    <t>2020110800013149</t>
  </si>
  <si>
    <t>JT5010102273176</t>
  </si>
  <si>
    <t>2020-11-08 09:16:33</t>
  </si>
  <si>
    <t>1775418531</t>
  </si>
  <si>
    <t>铁佛镇和谐村魏楼</t>
  </si>
  <si>
    <t>任书芹</t>
  </si>
  <si>
    <t xml:space="preserve">已于17时28分回电王辉先生1775418531客户要求拒收退回，我司换单退回单号：JT0000821133742，客户对处理结果满意无异议，已向客户预留我司电话18756179965
</t>
  </si>
  <si>
    <t>2020-11-08 17:29:53</t>
  </si>
  <si>
    <t>2020110800013887</t>
  </si>
  <si>
    <t>JT0000814630928</t>
  </si>
  <si>
    <t>孙龙飞</t>
  </si>
  <si>
    <t>2020-11-08 09:19:23</t>
  </si>
  <si>
    <t xml:space="preserve"> 18626899806</t>
  </si>
  <si>
    <t>18626899806</t>
  </si>
  <si>
    <t>昌化镇展销会</t>
  </si>
  <si>
    <t>王迪</t>
  </si>
  <si>
    <t>10:09宋纪保 18626899806  已和客户确认更改信息，告知客户已登记更改，客户对处理结果满意无异议，我司电话13856736530</t>
  </si>
  <si>
    <t xml:space="preserve"> 18626899806先生</t>
  </si>
  <si>
    <t>2020-11-08 17:09:47</t>
  </si>
  <si>
    <t>2020110800014252</t>
  </si>
  <si>
    <t>JT5010523959566</t>
  </si>
  <si>
    <t>纪瑞鹏</t>
  </si>
  <si>
    <t>2020-11-08 09:20:44</t>
  </si>
  <si>
    <t>孔欣瑶</t>
  </si>
  <si>
    <t>17356947441</t>
  </si>
  <si>
    <t>已经联系客户孔欣瑶电话17356947441,我们已经进行赔付了。客户表示满意，预留我司电话18256910324.</t>
  </si>
  <si>
    <t>孔欣瑶先生</t>
  </si>
  <si>
    <t>2020-11-08 10:23:06</t>
  </si>
  <si>
    <t>2020110800014867</t>
  </si>
  <si>
    <t>JT5010326000651</t>
  </si>
  <si>
    <t>东莞黄江宝山网点</t>
  </si>
  <si>
    <t>李春秀</t>
  </si>
  <si>
    <t>2020-11-08 09:23:00</t>
  </si>
  <si>
    <t>江飞</t>
  </si>
  <si>
    <t>18655169889</t>
  </si>
  <si>
    <t>人民路优滋新语蛋糕店</t>
  </si>
  <si>
    <t>8点46分致电收件电话: 18655169889  因工单时效 我司关单 后续线下跟进 如有问题可联系我司电话95040669228</t>
  </si>
  <si>
    <t>江飞先生</t>
  </si>
  <si>
    <t>2020-11-09 08:48:25</t>
  </si>
  <si>
    <t>2020110800014981</t>
  </si>
  <si>
    <t>JT5011197913213</t>
  </si>
  <si>
    <t>胡婷婷-叶婷</t>
  </si>
  <si>
    <t>2020-11-08 09:23:23</t>
  </si>
  <si>
    <t>裕东景园二栋</t>
  </si>
  <si>
    <t>8点4分致电收件电话: 13215657662  因工单时效 我司关单后续线下跟进  我司电话95040669228</t>
  </si>
  <si>
    <t>2020-11-09 08:46:49</t>
  </si>
  <si>
    <t>2020110800015486</t>
  </si>
  <si>
    <t>JT5010119524219</t>
  </si>
  <si>
    <t>游紫君</t>
  </si>
  <si>
    <t>2020-11-08 09:25:16</t>
  </si>
  <si>
    <t xml:space="preserve"> 安康</t>
  </si>
  <si>
    <t>13085059228</t>
  </si>
  <si>
    <t>古城镇刘兴村小程组</t>
  </si>
  <si>
    <t>此件18.10分核实收件人此件已收到，我司补录路由，有问题联系我司95040669228</t>
  </si>
  <si>
    <t xml:space="preserve"> 安康先生</t>
  </si>
  <si>
    <t>2020-11-08 18:12:41</t>
  </si>
  <si>
    <t>2020110800015963</t>
  </si>
  <si>
    <t>JT5008931116940</t>
  </si>
  <si>
    <t>2020-11-08 09:27:04</t>
  </si>
  <si>
    <t>朱巷镇韵达快递</t>
  </si>
  <si>
    <t>2020-11-09 09:14:21</t>
  </si>
  <si>
    <t>2020110800016767</t>
  </si>
  <si>
    <t>2020-11-08 09:30:07</t>
  </si>
  <si>
    <t>13.50分以与发货网点联系，协商将该快递退回，如有问题联系我司95040669228</t>
  </si>
  <si>
    <t>2020-11-08 13:51:53</t>
  </si>
  <si>
    <t>2020110800016948</t>
  </si>
  <si>
    <t>JT5010254415863</t>
  </si>
  <si>
    <t>张鑫</t>
  </si>
  <si>
    <t>2020-11-08 09:30:50</t>
  </si>
  <si>
    <t>李家庆</t>
  </si>
  <si>
    <t>13155651080</t>
  </si>
  <si>
    <t>鹤翔湖路与凤亭路交口九椽金属有限公司（清达小店）</t>
  </si>
  <si>
    <t>我司13:21回电客户13155651080，已告知客户我司让快递员尽快找出此件派送，我司完结处理，我司网点电话：13385698464</t>
  </si>
  <si>
    <t>李家庆先生</t>
  </si>
  <si>
    <t>2020-11-08 13:30:44</t>
  </si>
  <si>
    <t>2020110800018334</t>
  </si>
  <si>
    <t>2020-11-08 09:36:19</t>
  </si>
  <si>
    <t>我司13:31回电客户18256932757，我司已告知客户此件取件地址，我司完结处理，我司网点电话：13385698464</t>
  </si>
  <si>
    <t>2020-11-08 13:33:12</t>
  </si>
  <si>
    <t>2020110800018772</t>
  </si>
  <si>
    <t>JT5010620998632</t>
  </si>
  <si>
    <t>孙金娥</t>
  </si>
  <si>
    <t>2020-11-08 09:38:03</t>
  </si>
  <si>
    <t>杨茂杰收</t>
  </si>
  <si>
    <t>13813266811</t>
  </si>
  <si>
    <t>安徽省合肥市蜀山区汤池路与石台南路交叉口上海建工七建项目部门卫室。</t>
  </si>
  <si>
    <t>11时29分，回电客户13813266811，客户表示已收到，已补齐路由，我司电话17718233663</t>
  </si>
  <si>
    <t>杨茂杰收先生</t>
  </si>
  <si>
    <t>2020-11-08 14:00:36</t>
  </si>
  <si>
    <t>2020110800019035</t>
  </si>
  <si>
    <t>JT5010317203656</t>
  </si>
  <si>
    <t>台州黄岩院桥网点</t>
  </si>
  <si>
    <t>蒋亚婷</t>
  </si>
  <si>
    <t>2020-11-08 09:39:03</t>
  </si>
  <si>
    <t>18715002356</t>
  </si>
  <si>
    <t>龙泉中路天时和韵</t>
  </si>
  <si>
    <t>14.06以联系客户，以预约派送时间今日送达，如有异议联系我司95040669228</t>
  </si>
  <si>
    <t>2020-11-08 14:07:24</t>
  </si>
  <si>
    <t>2020110800019262</t>
  </si>
  <si>
    <t>JT5009134084564</t>
  </si>
  <si>
    <t>衡阳松木网点</t>
  </si>
  <si>
    <t>阳玲</t>
  </si>
  <si>
    <t>2020-11-08 09:40:00</t>
  </si>
  <si>
    <t>千味零食汇-桃花岛项目</t>
  </si>
  <si>
    <t>15156218528</t>
  </si>
  <si>
    <t>金阳南路东城科技产业园力翔电池科技</t>
  </si>
  <si>
    <t>我司已联系发件网点，安排退回，我司联系方式95040669228</t>
  </si>
  <si>
    <t>千味零食汇-桃花岛项目先生</t>
  </si>
  <si>
    <t>2020-11-08 11:02:39</t>
  </si>
  <si>
    <t>2020110800019585</t>
  </si>
  <si>
    <t>JT5010503130736</t>
  </si>
  <si>
    <t>吴丹丹</t>
  </si>
  <si>
    <t>2020-11-08 09:41:15</t>
  </si>
  <si>
    <t>如约夏至</t>
  </si>
  <si>
    <t>18256971945</t>
  </si>
  <si>
    <t>桃花镇翡翠湖郡7号楼</t>
  </si>
  <si>
    <t>11时34分回电*先生/女士18256971945，告知快件丢失/破损并向客户致歉安抚客户情绪，建议客户联系商家协商退款或补发，客户对处理结果满意无异议，我司电话13335512849</t>
  </si>
  <si>
    <t>如约夏至先生</t>
  </si>
  <si>
    <t>2020-11-08 11:34:55</t>
  </si>
  <si>
    <t>2020110800020828</t>
  </si>
  <si>
    <t>JT5010126407183</t>
  </si>
  <si>
    <t>胡婷婷-姜握如</t>
  </si>
  <si>
    <t>2020-11-08 09:46:27</t>
  </si>
  <si>
    <t>宏润大酒店</t>
  </si>
  <si>
    <t>此件11.04分致电收件人13866554395，告知此件我司已受理，预计24小时内给出结果，收件人无异议，预留号码95040669228</t>
  </si>
  <si>
    <t>2020-11-08 11:05:27</t>
  </si>
  <si>
    <t>2020110800021166</t>
  </si>
  <si>
    <t>JT5010154206092</t>
  </si>
  <si>
    <t>张攀</t>
  </si>
  <si>
    <t>2020-11-08 09:47:54</t>
  </si>
  <si>
    <t>我是小蠢货</t>
  </si>
  <si>
    <t>15755159298</t>
  </si>
  <si>
    <t>桴槎北路镇北拆迁恢复楼</t>
  </si>
  <si>
    <t>此件18.31致电收件人15755159298，告知此件今日已派送，我司先行关闭工单，收件人无异议，有问题联系我司95040669228</t>
  </si>
  <si>
    <t>我是小蠢货先生</t>
  </si>
  <si>
    <t>2020-11-08 18:34:26</t>
  </si>
  <si>
    <t>2020110800021514</t>
  </si>
  <si>
    <t>JT5010367385619</t>
  </si>
  <si>
    <t>商丘宁陵网点</t>
  </si>
  <si>
    <t>冯玫瑰</t>
  </si>
  <si>
    <t>2020-11-08 09:49:22</t>
  </si>
  <si>
    <t xml:space="preserve"> 郭娟</t>
  </si>
  <si>
    <t>18715081615</t>
  </si>
  <si>
    <t>梁园路大乌塘小区红城超市</t>
  </si>
  <si>
    <t>此件11.05分致电收件人18715081615，告知此件我司已受理，预计24小时内给出结果，收件人无异议，预留号码95040669228</t>
  </si>
  <si>
    <t xml:space="preserve"> 郭娟先生</t>
  </si>
  <si>
    <t>2020-11-08 11:06:07</t>
  </si>
  <si>
    <t>2020110800021625</t>
  </si>
  <si>
    <t>JT5010709483440</t>
  </si>
  <si>
    <t>衡阳华源网点</t>
  </si>
  <si>
    <t>钟杏</t>
  </si>
  <si>
    <t>2020-11-08 09:49:51</t>
  </si>
  <si>
    <t>翠微路上海城市公寓3栋1203</t>
  </si>
  <si>
    <t>11时18分回电*先生/女士18355126367，告知快件丢失/破损并向客户致歉安抚客户情绪，建议客户联系商家协商退款或补发，客户对处理结果满意无异议，我司电话13335512849</t>
  </si>
  <si>
    <t>2020-11-08 11:18:50</t>
  </si>
  <si>
    <t>2020110800021804</t>
  </si>
  <si>
    <t>JT5010164307030</t>
  </si>
  <si>
    <t>2020-11-08 09:50:37</t>
  </si>
  <si>
    <t>创业路仁和时代凯鑫汽车修复</t>
  </si>
  <si>
    <t>2020-11-09 09:41:16</t>
  </si>
  <si>
    <t>2020110800021870</t>
  </si>
  <si>
    <t>JT5010278853090</t>
  </si>
  <si>
    <t>2020-11-08 09:50:51</t>
  </si>
  <si>
    <t xml:space="preserve"> 余雅文</t>
  </si>
  <si>
    <t>18315524330</t>
  </si>
  <si>
    <t>安徽省合肥市肥西县经开区桃花镇翡翠路900号安徽财贸职业学院</t>
  </si>
  <si>
    <t>11时20分回电*先生/女士18315524330，告知客户异常已登记处理，预计解决时间23小时，客户接受跟进中，我司网点电话13335512849</t>
  </si>
  <si>
    <t xml:space="preserve"> 余雅文先生</t>
  </si>
  <si>
    <t>2020-11-08 11:21:24</t>
  </si>
  <si>
    <t>2020110800022582</t>
  </si>
  <si>
    <t>JT5010380915329</t>
  </si>
  <si>
    <t>2020-11-08 09:53:44</t>
  </si>
  <si>
    <t>18098526844</t>
  </si>
  <si>
    <t>广凯丽景花园16栋403</t>
  </si>
  <si>
    <t xml:space="preserve">此单责任网点在规定时间内未关闭，已通知网点线下跟进，网点电话15865623603，后续产生考核由网点自行承担
</t>
  </si>
  <si>
    <t>王迪先生</t>
  </si>
  <si>
    <t>2020-11-09 09:42:11</t>
  </si>
  <si>
    <t>2020110800022897</t>
  </si>
  <si>
    <t>JT5010075249304</t>
  </si>
  <si>
    <t>2020-11-08 09:54:59</t>
  </si>
  <si>
    <t>胡月</t>
  </si>
  <si>
    <t>18715126354</t>
  </si>
  <si>
    <t>芙蓉公寓10栋404</t>
  </si>
  <si>
    <t>11时35分回电*先生/女士18715126354*，告知客户异常已登记处理，预计解决时间23小时，客户接受跟进中，我司网点电话13335512849</t>
  </si>
  <si>
    <t>胡月先生</t>
  </si>
  <si>
    <t>2020-11-08 11:36:23</t>
  </si>
  <si>
    <t>2020110800023409</t>
  </si>
  <si>
    <t>JT5010660100230</t>
  </si>
  <si>
    <t>磐东陈丽敏</t>
  </si>
  <si>
    <t>2020-11-08 09:57:06</t>
  </si>
  <si>
    <t>翟海荣</t>
  </si>
  <si>
    <t>18305699169</t>
  </si>
  <si>
    <t>安徽省亳州市利辛县城关镇文州社区碧桂园对面王河庄超市</t>
  </si>
  <si>
    <t>17：22分回电客户翟海荣先生18305699169，确定货已收到，客户满意无异议，我司电话18133308390</t>
  </si>
  <si>
    <t>翟海荣先生</t>
  </si>
  <si>
    <t>2020-11-08 17:25:23</t>
  </si>
  <si>
    <t>2020110800023455</t>
  </si>
  <si>
    <t>JT5010299907460</t>
  </si>
  <si>
    <t>徐州贾汪城区网点</t>
  </si>
  <si>
    <t>胡蕊</t>
  </si>
  <si>
    <t>2020-11-08 09:57:18</t>
  </si>
  <si>
    <t>谢翠</t>
  </si>
  <si>
    <t>15805668160</t>
  </si>
  <si>
    <t>平岗路光明新村大门口顶尚阳光灯具店</t>
  </si>
  <si>
    <t>00007326余17.19分电联客户，核实快件已收到，无异议，预留号码05662571009</t>
  </si>
  <si>
    <t>谢翠先生</t>
  </si>
  <si>
    <t>2020-11-08 17:20:13</t>
  </si>
  <si>
    <t>2020110800023636</t>
  </si>
  <si>
    <t>JT5010354868209</t>
  </si>
  <si>
    <t>2020-11-08 09:58:11</t>
  </si>
  <si>
    <t>13696768728</t>
  </si>
  <si>
    <t>古河路生活家广场一楼c106号</t>
  </si>
  <si>
    <t>此件11.06分致电收件人13696768728，告知此件我司已受理，预计24小时内给出结果，收件人无异议，预留号码95040669228</t>
  </si>
  <si>
    <t>13696768728先生</t>
  </si>
  <si>
    <t>2020-11-08 11:06:47</t>
  </si>
  <si>
    <t>2020110800024505</t>
  </si>
  <si>
    <t>JT5010354686485</t>
  </si>
  <si>
    <t>王梦进</t>
  </si>
  <si>
    <t>2020-11-08 10:01:56</t>
  </si>
  <si>
    <t>杜庆东</t>
  </si>
  <si>
    <t>17775052045</t>
  </si>
  <si>
    <t>快递公司自提</t>
  </si>
  <si>
    <t>22时05分回电17775052045，包裹已派送至圆梦园杨老三批发部处，已提醒客户不要忘记取件，有问题可随时联系我司，客户对处理结果满意无异议，我司电话17354093637</t>
  </si>
  <si>
    <t>杜庆东先生</t>
  </si>
  <si>
    <t>2020-11-08 22:05:51</t>
  </si>
  <si>
    <t>2020110800024885</t>
  </si>
  <si>
    <t>JT5010310933184</t>
  </si>
  <si>
    <t>2020-11-08 10:03:25</t>
  </si>
  <si>
    <t>倪倪🌸</t>
  </si>
  <si>
    <t>15856941280</t>
  </si>
  <si>
    <t>莲花社区芙蓉路东海星城14栋1002</t>
  </si>
  <si>
    <t xml:space="preserve">此单责任网点在规定时间内未关闭，已通知网点线下跟进，网点电话1333551284，后续产生考核由网点自行承担
</t>
  </si>
  <si>
    <t>倪倪🌸先生</t>
  </si>
  <si>
    <t>2020-11-09 09:53:36</t>
  </si>
  <si>
    <t>2020110800024891</t>
  </si>
  <si>
    <t>JT5010344191045</t>
  </si>
  <si>
    <t>2020-11-08 10:03:28</t>
  </si>
  <si>
    <t>双墩镇安农大驾校</t>
  </si>
  <si>
    <t>我司12:56回电客户17775334834，此件下午4点之前给客户送去，我司完结处理，我司网点电话：13385698464</t>
  </si>
  <si>
    <t>李李</t>
  </si>
  <si>
    <t>17775334834</t>
  </si>
  <si>
    <t>2020-11-08 12:59:38</t>
  </si>
  <si>
    <t>2020110800025255</t>
  </si>
  <si>
    <t>JT5010304110406</t>
  </si>
  <si>
    <t>丹东大孤山网点</t>
  </si>
  <si>
    <t>谷钰</t>
  </si>
  <si>
    <t>2020-11-08 10:04:55</t>
  </si>
  <si>
    <t>18656969318</t>
  </si>
  <si>
    <t>店埠镇包公桥西斌锋观邸</t>
  </si>
  <si>
    <t>此件11.02分致电收件人18656969318告知此件我司已受理，预计24小时内给出结果，收件人无异议，预留号码95040669228</t>
  </si>
  <si>
    <t>2020-11-08 11:03:51</t>
  </si>
  <si>
    <t>2020110800025701</t>
  </si>
  <si>
    <t>JT5011155693204</t>
  </si>
  <si>
    <t>许艳华</t>
  </si>
  <si>
    <t>2020-11-08 10:06:43</t>
  </si>
  <si>
    <t>15070972176</t>
  </si>
  <si>
    <t>安徽省六安市裕安区固镇镇皇家育婴店215200.</t>
  </si>
  <si>
    <t xml:space="preserve">此单责任网点在规定时间内未关闭，已通知网点线下跟进，网点电话18712334352，后续产生考核由网点自行承担
</t>
  </si>
  <si>
    <t>15070972176先生</t>
  </si>
  <si>
    <t>2020-11-09 10:02:41</t>
  </si>
  <si>
    <t>2020110800026626</t>
  </si>
  <si>
    <t>JT5009999439495</t>
  </si>
  <si>
    <t>郑州中原西路网点</t>
  </si>
  <si>
    <t>葛梦杰</t>
  </si>
  <si>
    <t>2020-11-08 10:10:29</t>
  </si>
  <si>
    <t>黄丽菊</t>
  </si>
  <si>
    <t>15956956556</t>
  </si>
  <si>
    <t>安徽省合肥市经济开发区照山新村宏宇车业</t>
  </si>
  <si>
    <t xml:space="preserve">此单责任网点在规定时间内未关闭，已通知网点线下跟进，网点电话95040666913，后续产生考核由网点自行承担
</t>
  </si>
  <si>
    <t>黄丽菊女士</t>
  </si>
  <si>
    <t>2020-11-09 09:51:51</t>
  </si>
  <si>
    <t>2020110800027110</t>
  </si>
  <si>
    <t>JT5009024459783</t>
  </si>
  <si>
    <t>长春南关和润网点</t>
  </si>
  <si>
    <t>单丽娜</t>
  </si>
  <si>
    <t>2020-11-08 10:12:20</t>
  </si>
  <si>
    <t>15255474350</t>
  </si>
  <si>
    <t>蒙城北路与金梅路交口北辰天都小区4栋2207室</t>
  </si>
  <si>
    <t>我司13:00回电客户15255474350，我司告知客户去驿站寻找，如未找到再联系我司，我司完结处理，我司网点电话：13385698464</t>
  </si>
  <si>
    <t>15255474350先生</t>
  </si>
  <si>
    <t>2020-11-08 13:02:39</t>
  </si>
  <si>
    <t>2020110800027557</t>
  </si>
  <si>
    <t>JT5010333129403</t>
  </si>
  <si>
    <t>2020-11-08 10:14:16</t>
  </si>
  <si>
    <t>顾意露</t>
  </si>
  <si>
    <t>17356832382</t>
  </si>
  <si>
    <t>合肥市经开区大学城合肥财经学院东北门</t>
  </si>
  <si>
    <t>11时30分回电*先生/女士17356832382，告知客户异常已登记处理，预计解决时间23小时，客户接受跟进中，我司网点电话13335512849</t>
  </si>
  <si>
    <t>顾意露先生</t>
  </si>
  <si>
    <t>2020-11-08 11:31:20</t>
  </si>
  <si>
    <t>2020110800028033</t>
  </si>
  <si>
    <t>JT5010193481501</t>
  </si>
  <si>
    <t>2020-11-08 10:16:13</t>
  </si>
  <si>
    <t>葛凤</t>
  </si>
  <si>
    <t>18655459192</t>
  </si>
  <si>
    <t>11时46分回电*先生/女士18655459192*，告知客户异常已登记处理，预计解决时间23小时，客户接受跟进中，我司网点电话13335512849</t>
  </si>
  <si>
    <t>葛凤先生</t>
  </si>
  <si>
    <t>2020-11-08 11:46:37</t>
  </si>
  <si>
    <t>2020110800028066</t>
  </si>
  <si>
    <t>JT5009871719623</t>
  </si>
  <si>
    <t>陈敏婷</t>
  </si>
  <si>
    <t>2020-11-08 10:16:21</t>
  </si>
  <si>
    <t>闫兴伦</t>
  </si>
  <si>
    <t>18056084915</t>
  </si>
  <si>
    <t>水湖镇长丰路中段玉和宾馆</t>
  </si>
  <si>
    <t>21时49分回电18056084915，客户确定货已收到，客户对处理结果满意无异议，我司电话17354093637</t>
  </si>
  <si>
    <t>闫兴伦先生</t>
  </si>
  <si>
    <t>2020-11-08 21:49:30</t>
  </si>
  <si>
    <t>2020110800029338</t>
  </si>
  <si>
    <t>JT5010334228001</t>
  </si>
  <si>
    <t>2020-11-08 10:21:46</t>
  </si>
  <si>
    <t>阿峤</t>
  </si>
  <si>
    <t>18356517187</t>
  </si>
  <si>
    <t>阿峤先生</t>
  </si>
  <si>
    <t>2020-11-09 10:07:44</t>
  </si>
  <si>
    <t>2020110800029369</t>
  </si>
  <si>
    <t>JT5010287627107</t>
  </si>
  <si>
    <t>2020-11-08 10:21:53</t>
  </si>
  <si>
    <t>18856069642</t>
  </si>
  <si>
    <t>店埠镇石塘路南158号醉翁酒馆</t>
  </si>
  <si>
    <t>此件19.13分致电收件人18856069642，告知客户网点异常出现货物积压，已请求支援，加紧配送中，预计24小时配送到位，建议客户耐心关注，有问题可随时联系我司，客户对处理方案满意无异议，已向客户预留我司电话95040669228</t>
  </si>
  <si>
    <t>2020-11-08 19:14:26</t>
  </si>
  <si>
    <t>2020110800029438</t>
  </si>
  <si>
    <t>JT5010293261491</t>
  </si>
  <si>
    <t>2020-11-08 10:22:11</t>
  </si>
  <si>
    <t>徐芳</t>
  </si>
  <si>
    <t>18205544561</t>
  </si>
  <si>
    <t>水湖汉华三号楼803</t>
  </si>
  <si>
    <t>22时06分回电18205544561包裹已派送至汉化小张便利店处，有问题可随时联系我司，客户对处理结果满意无异议，我司电话17354093637</t>
  </si>
  <si>
    <t>徐芳先生</t>
  </si>
  <si>
    <t>2020-11-08 22:07:07</t>
  </si>
  <si>
    <t>2020110800029696</t>
  </si>
  <si>
    <t>JT5010480962250</t>
  </si>
  <si>
    <t>郭玉婷</t>
  </si>
  <si>
    <t>2020-11-08 10:23:13</t>
  </si>
  <si>
    <t>蓉城镇农村电商物流中心QY026</t>
  </si>
  <si>
    <t>00007326已联系客户，告知快件已转寄，，预留号码05662571006</t>
  </si>
  <si>
    <t>2020-11-08 11:22:16</t>
  </si>
  <si>
    <t>2020110800029699</t>
  </si>
  <si>
    <t>JT5010521842976</t>
  </si>
  <si>
    <t>临沂兰陵网点</t>
  </si>
  <si>
    <t>李漫</t>
  </si>
  <si>
    <t>小李</t>
  </si>
  <si>
    <t>15055135764</t>
  </si>
  <si>
    <t>安徽省合肥市肥东县古河路8号诚意电气有限公司</t>
  </si>
  <si>
    <t>此件11.20分致电收件人15055135764，告知此件我司已受理，预计24小时内解决完毕，并预留电话95040669228，告知有问题随时联系，</t>
  </si>
  <si>
    <t>小李先生</t>
  </si>
  <si>
    <t>2020-11-08 11:23:03</t>
  </si>
  <si>
    <t>2020110800030578</t>
  </si>
  <si>
    <t>JT5010578042918</t>
  </si>
  <si>
    <t>2020-11-08 10:26:46</t>
  </si>
  <si>
    <t>李方嫚</t>
  </si>
  <si>
    <t>18019921375</t>
  </si>
  <si>
    <t>晨光花园四期北门</t>
  </si>
  <si>
    <t>此件19.14分致电收件人18019921375，告知客户网点异常出现货物积压，已请求支援，加紧配送中，预计24小时配送到位，建议客户耐心关注，有问题可随时联系我司，客户对处理方案满意无异议，已向客户预留我司电话95040669228</t>
  </si>
  <si>
    <t>李方嫚先生</t>
  </si>
  <si>
    <t>2020-11-08 19:16:07</t>
  </si>
  <si>
    <t>2020110800031177</t>
  </si>
  <si>
    <t>JT5010251274747</t>
  </si>
  <si>
    <t>2020-11-08 10:29:16</t>
  </si>
  <si>
    <t>雷立旗</t>
  </si>
  <si>
    <t>13306867366</t>
  </si>
  <si>
    <t>水家湖长淮路水汇宫</t>
  </si>
  <si>
    <t>22时16分回电13306867366，客户确定货已收到，客户对处理结果满意无异议，我司电话17354093637</t>
  </si>
  <si>
    <t>雷立旗女士</t>
  </si>
  <si>
    <t>2020-11-08 22:17:06</t>
  </si>
  <si>
    <t>2020110800031211</t>
  </si>
  <si>
    <t>JT5010211227782</t>
  </si>
  <si>
    <t>宜昌伍家岗中南路网点</t>
  </si>
  <si>
    <t>2020-11-08 10:29:25</t>
  </si>
  <si>
    <t>王勇泉</t>
  </si>
  <si>
    <t>18955100997</t>
  </si>
  <si>
    <t>店埠镇南环路肥东一中南大门对面向东200米2间3层普利司通轮胎西隔壁3楼</t>
  </si>
  <si>
    <t>此件11.24分致电收件人18955100997，告知此件我司已受理，预计24小时内解决完毕，并预留电话95040669228，告知有问题随时联系，</t>
  </si>
  <si>
    <t>王勇泉先生</t>
  </si>
  <si>
    <t>2020-11-08 11:25:25</t>
  </si>
  <si>
    <t>2020110800031256</t>
  </si>
  <si>
    <t>JT5010662270425</t>
  </si>
  <si>
    <t>2020-11-08 10:29:36</t>
  </si>
  <si>
    <t>拼搏</t>
  </si>
  <si>
    <t>15156566509</t>
  </si>
  <si>
    <t>水湖镇，长合路步行街西14号，酷派男孩服装店</t>
  </si>
  <si>
    <t>22时09分回电15156566509，客户确定货已收到，客户对处理结果满意无异议，我司电话17354093637</t>
  </si>
  <si>
    <t>拼搏先生</t>
  </si>
  <si>
    <t>2020-11-08 22:09:45</t>
  </si>
  <si>
    <t>2020110800032083</t>
  </si>
  <si>
    <t>JT5010606291924</t>
  </si>
  <si>
    <t>陈杰</t>
  </si>
  <si>
    <t>2020-11-08 10:33:08</t>
  </si>
  <si>
    <t>吴明悦</t>
  </si>
  <si>
    <t>13671994748</t>
  </si>
  <si>
    <t>叶集区洪集镇洪集菜市场（到了打电话通知）</t>
  </si>
  <si>
    <t xml:space="preserve">13：26分回电13671994748，已通知网点处理 有问题可随时联系我司，客户对处理结果满意无异议，预留我司电话18326465558
</t>
  </si>
  <si>
    <t>吴明悦先生</t>
  </si>
  <si>
    <t>2020-11-08 13:35:46</t>
  </si>
  <si>
    <t>2020110800032768</t>
  </si>
  <si>
    <t>JT5010322456019</t>
  </si>
  <si>
    <t>常熟兴隆网点</t>
  </si>
  <si>
    <t>张康则</t>
  </si>
  <si>
    <t>2020-11-08 10:35:56</t>
  </si>
  <si>
    <t>马智龙</t>
  </si>
  <si>
    <t>17626617332</t>
  </si>
  <si>
    <t>西湖乡老滩村新滩二。</t>
  </si>
  <si>
    <t>马智龙先生</t>
  </si>
  <si>
    <t>2020-11-09 10:19:22</t>
  </si>
  <si>
    <t>2020110800033469</t>
  </si>
  <si>
    <t>JT5010500475552</t>
  </si>
  <si>
    <t>2020-11-08 10:38:58</t>
  </si>
  <si>
    <t xml:space="preserve"> 张婉茹</t>
  </si>
  <si>
    <t>13731835251</t>
  </si>
  <si>
    <t>17：10分回电客户张婉茹先生13731835251，客户确认货已收到，客户满意无异议，我司电话18133308390</t>
  </si>
  <si>
    <t xml:space="preserve"> 张婉茹先生</t>
  </si>
  <si>
    <t>2020-11-08 17:21:20</t>
  </si>
  <si>
    <t>2020110800033998</t>
  </si>
  <si>
    <t>JT5009716365992</t>
  </si>
  <si>
    <t>海南三亚凤凰镇网点</t>
  </si>
  <si>
    <t>林俊清</t>
  </si>
  <si>
    <t>2020-11-08 10:41:19</t>
  </si>
  <si>
    <t>凤凰镇凤凰机场酒店员工通道餐饮部</t>
  </si>
  <si>
    <t>此件我司已登记，我司客服15385448520.</t>
  </si>
  <si>
    <t>2020-11-08 11:39:23</t>
  </si>
  <si>
    <t>2020110800034550</t>
  </si>
  <si>
    <t>JT5010176369764</t>
  </si>
  <si>
    <t>庄晓丹</t>
  </si>
  <si>
    <t>2020-11-08 10:43:57</t>
  </si>
  <si>
    <t>18205666422</t>
  </si>
  <si>
    <t>蓉城镇青山村龙庄2组2号(放青山新城自取柜东门)</t>
  </si>
  <si>
    <t>00007326于17.18分电联客户，核实快件已收到，无异议，预留号码05662571009</t>
  </si>
  <si>
    <t>2020-11-08 17:18:45</t>
  </si>
  <si>
    <t>2020110800035151</t>
  </si>
  <si>
    <t>JT5010686781313</t>
  </si>
  <si>
    <t>2020-11-08 10:46:46</t>
  </si>
  <si>
    <t>13093693606</t>
  </si>
  <si>
    <t>秋浦中路208号</t>
  </si>
  <si>
    <t xml:space="preserve">此单责任网点在规定时间内未关闭，已通知网点线下跟进，网点电话05662020368，后续产生考核由网点自行承担
</t>
  </si>
  <si>
    <t>2020-11-09 10:30:29</t>
  </si>
  <si>
    <t>2020110800036955</t>
  </si>
  <si>
    <t>JT5010497471593</t>
  </si>
  <si>
    <t>2020-11-08 10:55:29</t>
  </si>
  <si>
    <t>陈淑敏</t>
  </si>
  <si>
    <t>15080012787</t>
  </si>
  <si>
    <t>中环城紫荆公馆3栋</t>
  </si>
  <si>
    <t>陈淑敏先生</t>
  </si>
  <si>
    <t>2020-11-09 10:41:15</t>
  </si>
  <si>
    <t>2020110800038113</t>
  </si>
  <si>
    <t>JT5010662864507</t>
  </si>
  <si>
    <t>林毅芳</t>
  </si>
  <si>
    <t>2020-11-08 11:00:57</t>
  </si>
  <si>
    <t>庆友</t>
  </si>
  <si>
    <t>18756618312</t>
  </si>
  <si>
    <t>乔木</t>
  </si>
  <si>
    <t>00007326余14.58分电联客户，核实快件已收到，无异议，预留号码05662571009</t>
  </si>
  <si>
    <t>庆友先生</t>
  </si>
  <si>
    <t>2020-11-08 14:59:02</t>
  </si>
  <si>
    <t>2020110800038304</t>
  </si>
  <si>
    <t>JT5011155374309</t>
  </si>
  <si>
    <t>2020-11-08 11:01:51</t>
  </si>
  <si>
    <t>19165525305</t>
  </si>
  <si>
    <t>华邦世贸城A座3408室</t>
  </si>
  <si>
    <t>14时23分，回电客户19165525305，客户表示周末不上班，周一派送，我司电话17718233663</t>
  </si>
  <si>
    <t>19165525305先生</t>
  </si>
  <si>
    <t>2020-11-08 20:31:04</t>
  </si>
  <si>
    <t>2020110800038758</t>
  </si>
  <si>
    <t>JT5010277647937</t>
  </si>
  <si>
    <t>2020-11-08 11:04:06</t>
  </si>
  <si>
    <t>袁煜</t>
  </si>
  <si>
    <t>13856966520</t>
  </si>
  <si>
    <t>店埠镇撮镇路20号肥东县人民医院</t>
  </si>
  <si>
    <t>14.05以联系客户袁先生，快速已送达，与客户协商前往代收点取件，如有问题联系我司15221652513</t>
  </si>
  <si>
    <t>袁煜先生</t>
  </si>
  <si>
    <t>2020-11-08 14:06:03</t>
  </si>
  <si>
    <t>2020110800039119</t>
  </si>
  <si>
    <t>JT5011186530725</t>
  </si>
  <si>
    <t>孙红</t>
  </si>
  <si>
    <t>2020-11-08 11:05:56</t>
  </si>
  <si>
    <t>幸福永远</t>
  </si>
  <si>
    <t>18098386778</t>
  </si>
  <si>
    <t>桃花镇九龙路188号</t>
  </si>
  <si>
    <t>12时00分回电*先生/女士18098386778，告知客户异常已登记处理，预计解决时间23小时，客户接受跟进中，我司网点电话13335512849</t>
  </si>
  <si>
    <t>幸福永远先生</t>
  </si>
  <si>
    <t>2020-11-08 12:03:46</t>
  </si>
  <si>
    <t>2020110800039848</t>
  </si>
  <si>
    <t>JT5010251574318</t>
  </si>
  <si>
    <t>叶碧碧</t>
  </si>
  <si>
    <t>2020-11-08 11:09:18</t>
  </si>
  <si>
    <t>陈新娣</t>
  </si>
  <si>
    <t>15255057261</t>
  </si>
  <si>
    <t>淝河镇梁园路一号安徽工业经济职业技术学院</t>
  </si>
  <si>
    <t>此件我司回电收件人15255057261核实已收到此件，有问题请联系我司15056078980</t>
  </si>
  <si>
    <t>陈新娣先生</t>
  </si>
  <si>
    <t>2020-11-08 23:25:42</t>
  </si>
  <si>
    <t>2020110800039880</t>
  </si>
  <si>
    <t>JT5010397213849</t>
  </si>
  <si>
    <t>2020-11-08 11:09:28</t>
  </si>
  <si>
    <t>田家庵七中后门三木原</t>
  </si>
  <si>
    <t>王艳玲</t>
  </si>
  <si>
    <t>5点02分致电客户: 段陈美娜 15855426074 客户已收到货物 客户满意无异议 如有疑问可致电我司电话18098680906</t>
  </si>
  <si>
    <t>2020-11-08 17:03:52</t>
  </si>
  <si>
    <t>2020110800041484</t>
  </si>
  <si>
    <t>JT5010105723557</t>
  </si>
  <si>
    <t>2020-11-08 11:16:48</t>
  </si>
  <si>
    <t>尹林珍</t>
  </si>
  <si>
    <t>15055417011</t>
  </si>
  <si>
    <t>水家湖中央花园17栋</t>
  </si>
  <si>
    <t>22时29分回电 15055417011，客户确定货已收到，客户对处理结果满意无异议，我司电话17354093637</t>
  </si>
  <si>
    <t>尹林珍先生</t>
  </si>
  <si>
    <t>2020-11-08 22:21:08</t>
  </si>
  <si>
    <t>2020110800041652</t>
  </si>
  <si>
    <t>JT5010132775559</t>
  </si>
  <si>
    <t>2020-11-08 11:17:39</t>
  </si>
  <si>
    <t>王影</t>
  </si>
  <si>
    <t>13645699228</t>
  </si>
  <si>
    <t>巢湖路路港大院</t>
  </si>
  <si>
    <t>11.48回电王影先生13645699228，一直无人接听，此件今日刚到我办已经安排派送，待稍后联系。有问题可联系我办19855105570</t>
  </si>
  <si>
    <t>王影先生</t>
  </si>
  <si>
    <t>2020-11-08 12:17:13</t>
  </si>
  <si>
    <t>2020110800042416</t>
  </si>
  <si>
    <t>JT5008935743470</t>
  </si>
  <si>
    <t>2020-11-08 11:21:22</t>
  </si>
  <si>
    <t>王青霞</t>
  </si>
  <si>
    <t>15555480079</t>
  </si>
  <si>
    <t>铭传乡南分路街道</t>
  </si>
  <si>
    <t>回电王青霞女士15555480079告知我司已联系业务员安排转到正确的代理点安排派送，客户满意无异议，我司线下处理，我司网点电话：05516602334</t>
  </si>
  <si>
    <t>王青霞先生</t>
  </si>
  <si>
    <t>2020-11-09 10:31:16</t>
  </si>
  <si>
    <t>2020110800042735</t>
  </si>
  <si>
    <t>JT5010440064605</t>
  </si>
  <si>
    <t>陈宝巧</t>
  </si>
  <si>
    <t>2020-11-08 11:22:58</t>
  </si>
  <si>
    <t>煲来饱去151*</t>
  </si>
  <si>
    <t>15105547668</t>
  </si>
  <si>
    <t>安徽省淮南市谢家集区谢家集街道白马商业广场3号楼1123煲来饱去</t>
  </si>
  <si>
    <t>此件18:07致电15105547668核实，称早已收到货，货不好，申请的退货退款，之后觉得没几个钱，又不退了，客无异议，我司电话18055488829</t>
  </si>
  <si>
    <t>煲来饱去151*先生</t>
  </si>
  <si>
    <t>2020-11-08 18:09:10</t>
  </si>
  <si>
    <t>2020110800045643</t>
  </si>
  <si>
    <t>JT5011161840619</t>
  </si>
  <si>
    <t>2020-11-08 11:37:47</t>
  </si>
  <si>
    <t>李丹丹</t>
  </si>
  <si>
    <t>13482780371</t>
  </si>
  <si>
    <t>杜村乡河东村新风组</t>
  </si>
  <si>
    <t>00007326余13.09分电联客户，已告知快件位置，客户同意，预留号码05662571009</t>
  </si>
  <si>
    <t>李丹丹先生</t>
  </si>
  <si>
    <t>2020-11-08 13:08:51</t>
  </si>
  <si>
    <t>2020110800045811</t>
  </si>
  <si>
    <t>JT5009776368460</t>
  </si>
  <si>
    <t>2020-11-08 11:38:33</t>
  </si>
  <si>
    <t>此件我司回电收件人核实已收到此件，有问题请联系我司15056078980</t>
  </si>
  <si>
    <t>2020-11-08 23:21:19</t>
  </si>
  <si>
    <t>2020110800046241</t>
  </si>
  <si>
    <t>JT5010157496488</t>
  </si>
  <si>
    <t>2020-11-08 11:40:47</t>
  </si>
  <si>
    <t>合肥市长丰县双墩镇物华苑二期6栋2304</t>
  </si>
  <si>
    <t>我司13:00回电客户18956037022，电话打不通，我司已发短信告知客户此件在什么位置，我司完结处理，我司网点电话：13385698464</t>
  </si>
  <si>
    <t>2020-11-08 13:05:38</t>
  </si>
  <si>
    <t>2020110800046704</t>
  </si>
  <si>
    <t>JT5010735608179</t>
  </si>
  <si>
    <t>范舒哲</t>
  </si>
  <si>
    <t>2020-11-08 11:43:22</t>
  </si>
  <si>
    <t xml:space="preserve"> 尚文图书</t>
  </si>
  <si>
    <t>15837188003</t>
  </si>
  <si>
    <t>了，青阳县乔木乡塔山村杨柳队</t>
  </si>
  <si>
    <t>00007326余14.59分电联客户，核实快件已收到，无异议，预留号码05662571009</t>
  </si>
  <si>
    <t xml:space="preserve"> 尚文图书先生</t>
  </si>
  <si>
    <t>2020-11-08 14:59:39</t>
  </si>
  <si>
    <t>2020110800047083</t>
  </si>
  <si>
    <t>JT5010385977788</t>
  </si>
  <si>
    <t>苏州常熟网点</t>
  </si>
  <si>
    <t>郭晶晶</t>
  </si>
  <si>
    <t>2020-11-08 11:45:25</t>
  </si>
  <si>
    <t>陶巧会</t>
  </si>
  <si>
    <t>18119699956</t>
  </si>
  <si>
    <t>东元家园二期7栋2单元1806</t>
  </si>
  <si>
    <t>客户已收到，我司补录签收，</t>
  </si>
  <si>
    <t>陶巧会先生</t>
  </si>
  <si>
    <t>2020-11-08 21:19:49</t>
  </si>
  <si>
    <t>2020110800047490</t>
  </si>
  <si>
    <t>JT5010205195874</t>
  </si>
  <si>
    <t>重庆华福路网点</t>
  </si>
  <si>
    <t>欧昌洪</t>
  </si>
  <si>
    <t>2020-11-08 11:47:32</t>
  </si>
  <si>
    <t>唐四毛</t>
  </si>
  <si>
    <t>18523089008</t>
  </si>
  <si>
    <t>华龙大道189号西苑六号附82号西苑超市</t>
  </si>
  <si>
    <t>11/9  10:55  回电客户  唐四毛先生  18523089008  此件我司已审核退件，请贵司直接退回我司，我司值班电话19810691031</t>
  </si>
  <si>
    <t>唐四毛先生</t>
  </si>
  <si>
    <t>2020-11-09 10:56:54</t>
  </si>
  <si>
    <t>2020110800047655</t>
  </si>
  <si>
    <t>JT5009277817649</t>
  </si>
  <si>
    <t>周口沈丘网点</t>
  </si>
  <si>
    <t>王小庆</t>
  </si>
  <si>
    <t>2020-11-08 11:48:20</t>
  </si>
  <si>
    <t>王艳芹</t>
  </si>
  <si>
    <t>15736776561</t>
  </si>
  <si>
    <t>刘庄店镇白桥开发区</t>
  </si>
  <si>
    <t>我司已将退回单号提交给商家，我司电话95040666876</t>
  </si>
  <si>
    <t>王艳芹女士</t>
  </si>
  <si>
    <t>2020-11-08 14:51:34</t>
  </si>
  <si>
    <t>2020110800049051</t>
  </si>
  <si>
    <t>JT5010716110590</t>
  </si>
  <si>
    <t>2020-11-08 11:55:42</t>
  </si>
  <si>
    <t>闫</t>
  </si>
  <si>
    <t>18856075681</t>
  </si>
  <si>
    <t>安徽省合肥市长丰县水家湖康湖城南宾馆（巷口打电话）</t>
  </si>
  <si>
    <t>22时27分回电18856075681，客户确定货已收到，客户对处理结果满意无异议，我司电话17354093637</t>
  </si>
  <si>
    <t>闫先生</t>
  </si>
  <si>
    <t>2020-11-08 22:28:15</t>
  </si>
  <si>
    <t>2020110800050078</t>
  </si>
  <si>
    <t>JT5009812752687</t>
  </si>
  <si>
    <t>2020-11-08 12:01:48</t>
  </si>
  <si>
    <t>13655546050</t>
  </si>
  <si>
    <t>肥河镇安百苑b区商铺风向标造型</t>
  </si>
  <si>
    <t>此件我司已取回打单退回，退回单号为JT0000814745212，有问题请联系我司15056078980</t>
  </si>
  <si>
    <t>2020-11-09 10:41:38</t>
  </si>
  <si>
    <t>2020110800051104</t>
  </si>
  <si>
    <t>JT5011112427070</t>
  </si>
  <si>
    <t>2020-11-08 12:09:19</t>
  </si>
  <si>
    <t>黄桂伢</t>
  </si>
  <si>
    <t>18055614093</t>
  </si>
  <si>
    <t>金寨南路11O1翡翠花园4期2栋804号</t>
  </si>
  <si>
    <t>已通知业务员取回</t>
  </si>
  <si>
    <t>黄桂伢先生</t>
  </si>
  <si>
    <t>2020-11-09 10:53:52</t>
  </si>
  <si>
    <t>2020110800051610</t>
  </si>
  <si>
    <t>JT5009986432481</t>
  </si>
  <si>
    <t>张家界慈利网点</t>
  </si>
  <si>
    <t>黎群芳</t>
  </si>
  <si>
    <t>2020-11-08 12:13:10</t>
  </si>
  <si>
    <t>新蚌埠路和魏武路交叉口佳海工业园区c82栋</t>
  </si>
  <si>
    <t>此件内物破损，业务员联系后已经签收，我司补录，</t>
  </si>
  <si>
    <t>2020-11-09 09:08:06</t>
  </si>
  <si>
    <t>2020110800052502</t>
  </si>
  <si>
    <t>JT5010102482266</t>
  </si>
  <si>
    <t>2020-11-08 12:20:58</t>
  </si>
  <si>
    <t>周雪梅</t>
  </si>
  <si>
    <t>13865947955</t>
  </si>
  <si>
    <t>安徽省合肥市肥东县撮镇路外贸大厦对面南苑雅居</t>
  </si>
  <si>
    <t>13.32分以告知客户网点异常出现货物积压，加紧配送中，预计24小时配送到位，建议客户耐心关注，有问题可随时联系我司，客户对处理方案满意无异议，已向客户预留我司电话95040669228</t>
  </si>
  <si>
    <t>周雪梅先生</t>
  </si>
  <si>
    <t>2020-11-08 13:32:36</t>
  </si>
  <si>
    <t>2020110800052742</t>
  </si>
  <si>
    <t>JT5010388944691</t>
  </si>
  <si>
    <t>2020-11-08 12:23:05</t>
  </si>
  <si>
    <t>22时22分回电 17775052045，已和客户确认更改信息，告知客户已登记更改，客户对处理结果满意无异议，我司电话17354093637</t>
  </si>
  <si>
    <t>2020-11-08 22:23:06</t>
  </si>
  <si>
    <t>2020110800053326</t>
  </si>
  <si>
    <t>2020-11-08 12:28:00</t>
  </si>
  <si>
    <t>22时29分回电18895380083，退回，我司已原单退回，客户对处理结果满意无异议，我司电话17354093637</t>
  </si>
  <si>
    <t>2020-11-08 22:30:11</t>
  </si>
  <si>
    <t>2020110800053589</t>
  </si>
  <si>
    <t>JT5010186349809</t>
  </si>
  <si>
    <t>马莹莹</t>
  </si>
  <si>
    <t>2020-11-08 12:30:04</t>
  </si>
  <si>
    <t>何晓乐</t>
  </si>
  <si>
    <t>13956925066</t>
  </si>
  <si>
    <t>店埠镇才华路聚缘小区19号</t>
  </si>
  <si>
    <t xml:space="preserve">10点01分致电收件电话: 13956925066  告知此单货物在门卫 客户表示知悉  已告知客户如有问题联系我部电话 我司电话95040669228 </t>
  </si>
  <si>
    <t>何晓乐先生</t>
  </si>
  <si>
    <t>2020-11-09 10:02:51</t>
  </si>
  <si>
    <t>2020110800055339</t>
  </si>
  <si>
    <t>JT5011207336767</t>
  </si>
  <si>
    <t>樊春梅</t>
  </si>
  <si>
    <t>2020-11-08 12:44:35</t>
  </si>
  <si>
    <t>张朋妹</t>
  </si>
  <si>
    <t>17356675770</t>
  </si>
  <si>
    <t>蓉城镇木镇路润城帝景国际10栋二单元</t>
  </si>
  <si>
    <t>00007326余17.26分电联客户，已与客户协商处理好，客户同意，预留号码05662571009</t>
  </si>
  <si>
    <t>张朋妹先生</t>
  </si>
  <si>
    <t>2020-11-08 17:27:00</t>
  </si>
  <si>
    <t>2020110800055741</t>
  </si>
  <si>
    <t>JT5009373351828</t>
  </si>
  <si>
    <t>揭阳棉湖网点</t>
  </si>
  <si>
    <t>林生强</t>
  </si>
  <si>
    <t>2020-11-08 12:48:26</t>
  </si>
  <si>
    <t>蔡晓宏</t>
  </si>
  <si>
    <t>15807670072</t>
  </si>
  <si>
    <t>石塘镇，王铁乡，老马批发部</t>
  </si>
  <si>
    <t>此件我司19.21分致电收件人14790900228，此件收件人反馈没有快递未收到，我司已将单号提供给收件人，此条工单我司关闭，有问题联系我司95040669228</t>
  </si>
  <si>
    <t>蔡晓宏先生</t>
  </si>
  <si>
    <t>2020-11-08 19:26:01</t>
  </si>
  <si>
    <t>2020110800055828</t>
  </si>
  <si>
    <t>JT0000803337646</t>
  </si>
  <si>
    <t>2020-11-08 12:49:12</t>
  </si>
  <si>
    <t>开茹</t>
  </si>
  <si>
    <t>13739232568</t>
  </si>
  <si>
    <t>高新区百商现代名苑</t>
  </si>
  <si>
    <t>此件我司核实为错分件，未到我司，有问题请联系我司15056078980</t>
  </si>
  <si>
    <t>开茹先生</t>
  </si>
  <si>
    <t>2020-11-08 23:20:53</t>
  </si>
  <si>
    <t>2020110800057455</t>
  </si>
  <si>
    <t>JT5008243650680</t>
  </si>
  <si>
    <t>孝感孝南熊咀网点</t>
  </si>
  <si>
    <t>李萌</t>
  </si>
  <si>
    <t>2020-11-08 13:02:08</t>
  </si>
  <si>
    <t xml:space="preserve"> 王为福</t>
  </si>
  <si>
    <t>13866116691</t>
  </si>
  <si>
    <t>政务区红星美凯龙</t>
  </si>
  <si>
    <t>我司已申请，请贵司审核同意，我司电话177182233663</t>
  </si>
  <si>
    <t xml:space="preserve"> 王为福先生</t>
  </si>
  <si>
    <t>2020-11-08 14:03:28</t>
  </si>
  <si>
    <t>2020110800058247</t>
  </si>
  <si>
    <t>JT5009133638054</t>
  </si>
  <si>
    <t>石家庄晋州网点</t>
  </si>
  <si>
    <t>王晓娜</t>
  </si>
  <si>
    <t>2020-11-08 13:07:26</t>
  </si>
  <si>
    <t>安徽省合肥市肥东县店埠镇长江东路与祥和路交口彩虹新城E3栋2号楼603室</t>
  </si>
  <si>
    <t>此件19.45分致电收件人15610584166，经核实此件收件人已收到，我司补录路由，有问题联系我司95040669228</t>
  </si>
  <si>
    <t>2020-11-08 19:56:04</t>
  </si>
  <si>
    <t>2020110800060391</t>
  </si>
  <si>
    <t>JT5010450866848</t>
  </si>
  <si>
    <t>宿迁沭阳钱集网点</t>
  </si>
  <si>
    <t>张秋月</t>
  </si>
  <si>
    <t>2020-11-08 13:20:48</t>
  </si>
  <si>
    <t>黄孟芬</t>
  </si>
  <si>
    <t>15256072396</t>
  </si>
  <si>
    <t>店埠镇一心村枣一组</t>
  </si>
  <si>
    <t>黄孟芬先生</t>
  </si>
  <si>
    <t>2020-11-09 13:15:43</t>
  </si>
  <si>
    <t>2020110800061875</t>
  </si>
  <si>
    <t>JT5009685349582</t>
  </si>
  <si>
    <t>2020-11-08 13:29:57</t>
  </si>
  <si>
    <t>17201824905</t>
  </si>
  <si>
    <t>桐城南路桐楠华苑2#504</t>
  </si>
  <si>
    <t>已经联系电话17201824905，电话不接，已经发短信告知对方件29号就送达到代理点程侠烟酒店，有短信凭证，预留我司电话18256910324</t>
  </si>
  <si>
    <t>17201824905先生</t>
  </si>
  <si>
    <t>2020-11-08 14:34:02</t>
  </si>
  <si>
    <t>2020110800062674</t>
  </si>
  <si>
    <t>JT5011224875112</t>
  </si>
  <si>
    <t>2020-11-08 13:34:57</t>
  </si>
  <si>
    <t>彭丽美</t>
  </si>
  <si>
    <t>13855128661</t>
  </si>
  <si>
    <t>马鞍山路世纪阳光紫阳苑13幢102</t>
  </si>
  <si>
    <t>已经赔付14.2元，有问题可联系我办19855105570</t>
  </si>
  <si>
    <t>彭丽美先生</t>
  </si>
  <si>
    <t>2020-11-08 14:29:41</t>
  </si>
  <si>
    <t>2020110800063761</t>
  </si>
  <si>
    <t>JT5010180324895</t>
  </si>
  <si>
    <t>东莞清溪大利网点</t>
  </si>
  <si>
    <t>赵雨薇</t>
  </si>
  <si>
    <t>2020-11-08 13:41:25</t>
  </si>
  <si>
    <t>程浩东</t>
  </si>
  <si>
    <t>17682188579</t>
  </si>
  <si>
    <t>桃花工业园管委会合安路218号安徽涉外经济职业学院旁姐妹超市</t>
  </si>
  <si>
    <t>15时13分回电*先生/女士17682188579，告知客户异常已登记处理，预计解决时间23小时，客户接受跟进中，我司网点电话(18130019556)</t>
  </si>
  <si>
    <t>程浩东女士</t>
  </si>
  <si>
    <t>2020-11-08 15:15:02</t>
  </si>
  <si>
    <t>2020110800063980</t>
  </si>
  <si>
    <t>JT5011168793175</t>
  </si>
  <si>
    <t>张悦歌</t>
  </si>
  <si>
    <t>2020-11-08 13:42:35</t>
  </si>
  <si>
    <t>黄梦洁</t>
  </si>
  <si>
    <t>15256009192</t>
  </si>
  <si>
    <t>物华宛二期二桐503</t>
  </si>
  <si>
    <t>我司14:56回电客户15256009192，客户不接听电话，此件我们给客户放到2欧诺个单菜鸟驿站，请贵司留言给客户，我司完结处理，我司网点电话：13385698464</t>
  </si>
  <si>
    <t>黄梦洁女士</t>
  </si>
  <si>
    <t>2020-11-08 14:57:55</t>
  </si>
  <si>
    <t>2020110800064425</t>
  </si>
  <si>
    <t>JT5010702410415</t>
  </si>
  <si>
    <t>曾娟</t>
  </si>
  <si>
    <t>2020-11-08 13:45:04</t>
  </si>
  <si>
    <t>杨子</t>
  </si>
  <si>
    <t>13856681587</t>
  </si>
  <si>
    <t>陵阳填杨梅村一队程冬义收到</t>
  </si>
  <si>
    <t>00007326于14.57分电联客户核实快件已收到，无异议，预留号码05662571009</t>
  </si>
  <si>
    <t>杨子先生</t>
  </si>
  <si>
    <t>2020110800065310</t>
  </si>
  <si>
    <t>JT5010141857224</t>
  </si>
  <si>
    <t>淄博博山网点</t>
  </si>
  <si>
    <t>书欢</t>
  </si>
  <si>
    <t>2020-11-08 13:49:48</t>
  </si>
  <si>
    <t>13866985315</t>
  </si>
  <si>
    <t>安徽省合肥市长丰县梁圩小区107号</t>
  </si>
  <si>
    <t>22时26分回电 13866985315，此件今日已到达我司，，包裹已派送至朱巷镇中通快递点处，有问题可随时联系我司，我司电话17354093637</t>
  </si>
  <si>
    <t>2020-11-08 22:26:49</t>
  </si>
  <si>
    <t>2020110800065325</t>
  </si>
  <si>
    <t>JT5010572136103</t>
  </si>
  <si>
    <t>2020-11-08 13:49:52</t>
  </si>
  <si>
    <t>洪尚志</t>
  </si>
  <si>
    <t>13856648392</t>
  </si>
  <si>
    <t>乔木乡迎宾家私</t>
  </si>
  <si>
    <t>00007326余14.56分电联客户，核实快件已收到，无异议，预留号码05662571009</t>
  </si>
  <si>
    <t>洪尚志先生</t>
  </si>
  <si>
    <t>2020-11-08 14:56:27</t>
  </si>
  <si>
    <t>2020110800065573</t>
  </si>
  <si>
    <t>JT5010247734028</t>
  </si>
  <si>
    <t>2020-11-08 13:51:13</t>
  </si>
  <si>
    <t>李庆国</t>
  </si>
  <si>
    <t>13637091229</t>
  </si>
  <si>
    <t>经开区翡翠路15号安徽医科大学南校区</t>
  </si>
  <si>
    <t>已通知</t>
  </si>
  <si>
    <t>李庆国先生</t>
  </si>
  <si>
    <t>2020-11-09 11:00:28</t>
  </si>
  <si>
    <t>2020110800065766</t>
  </si>
  <si>
    <t>JT5010691574812</t>
  </si>
  <si>
    <t>2020-11-08 13:52:16</t>
  </si>
  <si>
    <t>22时24分回电 13866985315，此件今日已到达我司，，包裹已派送至朱巷镇中通快递点处，有问题可随时联系我司，我司电话17354093637</t>
  </si>
  <si>
    <t>2020-11-08 22:25:58</t>
  </si>
  <si>
    <t>2020110800067362</t>
  </si>
  <si>
    <t>JT5011075042677</t>
  </si>
  <si>
    <t>2020-11-08 14:01:08</t>
  </si>
  <si>
    <t>瑞徽苑7栋2004</t>
  </si>
  <si>
    <t>我司15:00回电客户13170277332，已通知快递员更改手机号码，我司完结处理，我司网点电话;13385698464</t>
  </si>
  <si>
    <t>2020-11-08 15:01:42</t>
  </si>
  <si>
    <t>2020110800067876</t>
  </si>
  <si>
    <t>JT5010708822319</t>
  </si>
  <si>
    <t>2020-11-08 14:03:50</t>
  </si>
  <si>
    <t xml:space="preserve"> 许晶晶</t>
  </si>
  <si>
    <t>17855129315</t>
  </si>
  <si>
    <t>芙蓉路632号</t>
  </si>
  <si>
    <t>15时16分回电*先生/女士17855129315，告知客户异常已登记处理，预计解决时间23小时，客户接受跟进中，我司网点电话1333551248</t>
  </si>
  <si>
    <t xml:space="preserve"> 许晶晶先生</t>
  </si>
  <si>
    <t>2020-11-08 15:16:34</t>
  </si>
  <si>
    <t>2020110800068246</t>
  </si>
  <si>
    <t>JT5010683314664</t>
  </si>
  <si>
    <t>2020-11-08 14:05:33</t>
  </si>
  <si>
    <t>13395671765</t>
  </si>
  <si>
    <t xml:space="preserve">几时几分回电，13395671765已告知货物放在学校三创中心菜鸟驿站，客户对处理结果满意无异议，我司电话***********
</t>
  </si>
  <si>
    <t>2020-11-09 11:04:35</t>
  </si>
  <si>
    <t>2020110800068296</t>
  </si>
  <si>
    <t>JT5010686095800</t>
  </si>
  <si>
    <t>2020-11-08 14:05:48</t>
  </si>
  <si>
    <t>耿旭</t>
  </si>
  <si>
    <t>13075084558</t>
  </si>
  <si>
    <t>安徽省合肥市经济技术开发区合肥市经开区大学城方兴大道998号合肥财经职业学院</t>
  </si>
  <si>
    <t>15时12分回电*先生/女士13075084558，告知客户异常已登记处理，预计解决时间23小时，客户接受跟进中，我司网点电话1333551248</t>
  </si>
  <si>
    <t>耿旭先生</t>
  </si>
  <si>
    <t>2020-11-08 15:12:47</t>
  </si>
  <si>
    <t>2020110800069297</t>
  </si>
  <si>
    <t>2020-11-08 14:10:56</t>
  </si>
  <si>
    <t>2020-11-09 13:53:18</t>
  </si>
  <si>
    <t>2020110800069928</t>
  </si>
  <si>
    <t>JT5010000784629</t>
  </si>
  <si>
    <t>保定徐水网点</t>
  </si>
  <si>
    <t>孙家家</t>
  </si>
  <si>
    <t>2020-11-08 14:14:07</t>
  </si>
  <si>
    <t>15156566509先生</t>
  </si>
  <si>
    <t>2020-11-09 13:54:52</t>
  </si>
  <si>
    <t>2020110800072444</t>
  </si>
  <si>
    <t>JT5010643525343</t>
  </si>
  <si>
    <t>2020-11-08 14:27:21</t>
  </si>
  <si>
    <t>: 张家雨</t>
  </si>
  <si>
    <t>15212292070</t>
  </si>
  <si>
    <t xml:space="preserve">几时几分回电15212292070*客户确定货已收到，客户对处理结果满意无异议，我司电话***********
</t>
  </si>
  <si>
    <t>: 张家雨先生</t>
  </si>
  <si>
    <t>2020-11-09 11:08:11</t>
  </si>
  <si>
    <t>2020110800072660</t>
  </si>
  <si>
    <t>JT5010348444068</t>
  </si>
  <si>
    <t>2020-11-08 14:28:43</t>
  </si>
  <si>
    <t>蒋一凡</t>
  </si>
  <si>
    <t>15212432278</t>
  </si>
  <si>
    <t>绿怡居荷叶地路与休宁路交口向南100米鲜果易购</t>
  </si>
  <si>
    <t>此件客户已签收</t>
  </si>
  <si>
    <t>蒋一凡先生</t>
  </si>
  <si>
    <t>2020-11-08 20:17:32</t>
  </si>
  <si>
    <t>2020110800072667</t>
  </si>
  <si>
    <t>JT5010330616869</t>
  </si>
  <si>
    <t>2020-11-08 14:28:46</t>
  </si>
  <si>
    <t>18356656028</t>
  </si>
  <si>
    <t>站前区佛教文化城2幢125</t>
  </si>
  <si>
    <t xml:space="preserve">10时18分回电18356656028，客户确定货已收到，客户对处理结果满意无异议，我司电话18269909100
</t>
  </si>
  <si>
    <t>18356656028先生</t>
  </si>
  <si>
    <t>2020-11-09 10:18:59</t>
  </si>
  <si>
    <t>2020110800073041</t>
  </si>
  <si>
    <t>JT0000762447423</t>
  </si>
  <si>
    <t>2020-11-08 14:30:51</t>
  </si>
  <si>
    <t>王献东</t>
  </si>
  <si>
    <t>13956669153</t>
  </si>
  <si>
    <t>芙蓉社区笔峰路佳境枫情苑9栋611</t>
  </si>
  <si>
    <t xml:space="preserve">几时几分回电客户确定货已收到
来电电话:
13956669153，妈妈驿站】，请前往【佳境枫情苑北门圆通快递】客户对处理结果满意无异议，我司电话***********
</t>
  </si>
  <si>
    <t>王献东先生</t>
  </si>
  <si>
    <t>2020-11-09 11:15:56</t>
  </si>
  <si>
    <t>2020110800073711</t>
  </si>
  <si>
    <t>JT5010124926337</t>
  </si>
  <si>
    <t>总部在线客服A22</t>
  </si>
  <si>
    <t>2020-11-08 14:34:27</t>
  </si>
  <si>
    <t>方雨</t>
  </si>
  <si>
    <t>18255386661</t>
  </si>
  <si>
    <t>淝河镇梁园路一号安徽工业经济技术学院</t>
  </si>
  <si>
    <t>此件我司回电收件人18255386661核实已收到此件，有问题请联系我司15056078980</t>
  </si>
  <si>
    <t>方雨女士</t>
  </si>
  <si>
    <t>2020-11-08 23:24:37</t>
  </si>
  <si>
    <t>2020110800074225</t>
  </si>
  <si>
    <t>JT5010502598815</t>
  </si>
  <si>
    <t>2020-11-08 14:36:58</t>
  </si>
  <si>
    <t>黄山市屯溪区新谭镇梅林韵达快递</t>
  </si>
  <si>
    <t>15：45回电吴水明先生/女士15955592355，包裹已派送至指定地点处，已提醒客户不要忘记取件，有问题可随时联系我司，客户对处理结果满意无异议，已向客户预留我司电话15385448520.</t>
  </si>
  <si>
    <t>2020-11-08 15:50:54</t>
  </si>
  <si>
    <t>2020110800074318</t>
  </si>
  <si>
    <t>JT5010296707774</t>
  </si>
  <si>
    <t>2020-11-08 14:37:25</t>
  </si>
  <si>
    <t xml:space="preserve"> 叶春玲</t>
  </si>
  <si>
    <t>18726822230</t>
  </si>
  <si>
    <t>朝阳公馆门卫室</t>
  </si>
  <si>
    <t xml:space="preserve">
此件我司已原单退回，JT5010296707774，此工单关闭</t>
  </si>
  <si>
    <t xml:space="preserve"> 叶春玲先生</t>
  </si>
  <si>
    <t>2020-11-08 21:04:03</t>
  </si>
  <si>
    <t>2020110800074914</t>
  </si>
  <si>
    <t>JT5010628562396</t>
  </si>
  <si>
    <t>2020-11-08 14:40:36</t>
  </si>
  <si>
    <t>安徽省合肥市经济开发区翠微路12号东海星城20栋</t>
  </si>
  <si>
    <t>以通知</t>
  </si>
  <si>
    <t>2020-11-09 11:12:36</t>
  </si>
  <si>
    <t>2020110800075453</t>
  </si>
  <si>
    <t>JT5008797108731</t>
  </si>
  <si>
    <t>2020-11-08 14:43:15</t>
  </si>
  <si>
    <t>秀儿</t>
  </si>
  <si>
    <t>17317212325</t>
  </si>
  <si>
    <t>安徽省合肥市蜀山区荷叶地街道西国际花都2期玫瑰苑112商铺自然美国际spa</t>
  </si>
  <si>
    <t>秀儿先生</t>
  </si>
  <si>
    <t>2020-11-08 20:14:57</t>
  </si>
  <si>
    <t>2020110800076311</t>
  </si>
  <si>
    <t>2020-11-08 14:48:05</t>
  </si>
  <si>
    <t>经该快递件以送至客户，请发件网点联系我司，我司联系方式15221652513</t>
  </si>
  <si>
    <t>2020-11-08 16:38:17</t>
  </si>
  <si>
    <t>2020110800076687</t>
  </si>
  <si>
    <t>JT5011188095860</t>
  </si>
  <si>
    <t>2020-11-08 14:50:16</t>
  </si>
  <si>
    <t>谢婷</t>
  </si>
  <si>
    <t>18356534543</t>
  </si>
  <si>
    <t>天鹅湖万达，7号写字楼704</t>
  </si>
  <si>
    <t>19时29分，回电客户18356534543，客户表示周末不上班，周一送达，我司电话17718233663</t>
  </si>
  <si>
    <t>谢婷先生</t>
  </si>
  <si>
    <t>2020-11-08 20:12:43</t>
  </si>
  <si>
    <t>2020110800076702</t>
  </si>
  <si>
    <t>JT5010520510584</t>
  </si>
  <si>
    <t>邓荣清</t>
  </si>
  <si>
    <t>2020-11-08 14:50:22</t>
  </si>
  <si>
    <t>钱记银楼</t>
  </si>
  <si>
    <t>13195666608</t>
  </si>
  <si>
    <t>万成香格里拉。</t>
  </si>
  <si>
    <t>此件工号00212901.13时联系客户，客户表示已经收到快递，客户对处理结果满意，我司电话95040666940</t>
  </si>
  <si>
    <t>钱记银楼先生</t>
  </si>
  <si>
    <t>2020-11-09 13:00:17</t>
  </si>
  <si>
    <t>2020110800076770</t>
  </si>
  <si>
    <t>JT5009599680843</t>
  </si>
  <si>
    <t>绍兴诸暨北二环网点</t>
  </si>
  <si>
    <t>刘君</t>
  </si>
  <si>
    <t>2020-11-08 14:50:43</t>
  </si>
  <si>
    <t xml:space="preserve"> 钟华</t>
  </si>
  <si>
    <t>15955131331</t>
  </si>
  <si>
    <t>店埠镇龙泉东路8号老一中大门东侧三环印务</t>
  </si>
  <si>
    <t>已拦截退回，退回单号JT5009599680843，如有问题联系我司15221652513</t>
  </si>
  <si>
    <t xml:space="preserve"> 钟华先生</t>
  </si>
  <si>
    <t>2020-11-08 16:33:51</t>
  </si>
  <si>
    <t>2020110800076975</t>
  </si>
  <si>
    <t>JT5010345067097</t>
  </si>
  <si>
    <t>2020-11-08 14:51:48</t>
  </si>
  <si>
    <t xml:space="preserve"> 黄鑫</t>
  </si>
  <si>
    <t>18709858082</t>
  </si>
  <si>
    <t>巢湖南路关镇家园</t>
  </si>
  <si>
    <t>此件我司回电收件人18709858082核实已收到此件，有问题请联系我司15056078980</t>
  </si>
  <si>
    <t xml:space="preserve"> 黄鑫先生</t>
  </si>
  <si>
    <t>2020-11-08 23:24:07</t>
  </si>
  <si>
    <t>2020110800077061</t>
  </si>
  <si>
    <t>JT5010345065762</t>
  </si>
  <si>
    <t>2020-11-08 14:52:16</t>
  </si>
  <si>
    <t>黄鑫先生</t>
  </si>
  <si>
    <t>2020-11-08 23:23:51</t>
  </si>
  <si>
    <t>2020110800077793</t>
  </si>
  <si>
    <t>JT5011192836744</t>
  </si>
  <si>
    <t>2020-11-08 14:56:07</t>
  </si>
  <si>
    <t>许勤海</t>
  </si>
  <si>
    <t>15256645416</t>
  </si>
  <si>
    <t>江岸花园小区7栋二单元304</t>
  </si>
  <si>
    <t>此件工号00212901,13时29分回电客户，告知客户此件还在核实查找中，如后期丢件遗失，烦请贵司走公司流程处理，我司电话95040666940</t>
  </si>
  <si>
    <t>许勤海先生</t>
  </si>
  <si>
    <t>2020-11-09 13:30:01</t>
  </si>
  <si>
    <t>2020110800078331</t>
  </si>
  <si>
    <t>JT5011078005506</t>
  </si>
  <si>
    <t>梅佳佳</t>
  </si>
  <si>
    <t>2020-11-08 14:58:58</t>
  </si>
  <si>
    <t>舒崇菊</t>
  </si>
  <si>
    <t>18075057521</t>
  </si>
  <si>
    <t>徐集镇文化路1-20号</t>
  </si>
  <si>
    <t>陈春梅</t>
  </si>
  <si>
    <t>10:20联系18075057521，告知已原单中转到正确配送网点，预计日今日到达，建议客户耐心等待，有问题可随时联系我司，客户对处理方案满意无异议，已向客户预留我司电话18326228591。</t>
  </si>
  <si>
    <t>舒崇菊先生</t>
  </si>
  <si>
    <t>2020-11-09 10:30:51</t>
  </si>
  <si>
    <t>2020110800078372</t>
  </si>
  <si>
    <t>JT5010271183817</t>
  </si>
  <si>
    <t>段天华</t>
  </si>
  <si>
    <t>2020-11-08 14:59:13</t>
  </si>
  <si>
    <t>苏生</t>
  </si>
  <si>
    <t>15302630848</t>
  </si>
  <si>
    <t>您的快件已存放至【快宝驿站】，请前往【环园路安徽财贸职业学院快递代取】及时取件，如有疑问请联系派件员【18306736464】</t>
  </si>
  <si>
    <t>苏生先生</t>
  </si>
  <si>
    <t>2020-11-09 11:19:42</t>
  </si>
  <si>
    <t>2020110800078479</t>
  </si>
  <si>
    <t>JT5010361069371</t>
  </si>
  <si>
    <t>2020-11-08 14:59:51</t>
  </si>
  <si>
    <t>清菡</t>
  </si>
  <si>
    <t>18609695109</t>
  </si>
  <si>
    <t>合肥市肥西县桃花镇翡翠路900号安徽财贸职业学院</t>
  </si>
  <si>
    <t xml:space="preserve">几时几分回电*18609695109，客户确定货已收到，客户对处理结果满意无异议，我司电话***********
</t>
  </si>
  <si>
    <t>清菡先生</t>
  </si>
  <si>
    <t>2020-11-09 11:09:05</t>
  </si>
  <si>
    <t>2020110800079841</t>
  </si>
  <si>
    <t>JT5010288239504</t>
  </si>
  <si>
    <t>总部在线客服A15</t>
  </si>
  <si>
    <t>2020-11-08 15:07:22</t>
  </si>
  <si>
    <t>吴亮亮</t>
  </si>
  <si>
    <t>15555166731</t>
  </si>
  <si>
    <t>店埠镇刘墩村圣江超市</t>
  </si>
  <si>
    <t>16.43分经核实我司快递员已联系收件人，已预约派件，如有问题联系我司15221652513</t>
  </si>
  <si>
    <t>吴亮亮先生</t>
  </si>
  <si>
    <t>2020-11-08 16:43:23</t>
  </si>
  <si>
    <t>2020110800081983</t>
  </si>
  <si>
    <t>2020-11-08 15:18:55</t>
  </si>
  <si>
    <t>我司16:35回电客户18955131800，此件我司给客户亲自送去，有客户签收证明，请贵司核实，我司完结处理，我司网点电话：13385698464</t>
  </si>
  <si>
    <t>2020-11-08 16:37:59</t>
  </si>
  <si>
    <t>2020110800082275</t>
  </si>
  <si>
    <t>JT5011176962437</t>
  </si>
  <si>
    <t>2020-11-08 15:20:27</t>
  </si>
  <si>
    <t>19966440552</t>
  </si>
  <si>
    <t>田集街道二十一中</t>
  </si>
  <si>
    <t>已分阶段拨打客户电话，客户电话无人接听，现暂关闭工单，我司继续跟进，我司电话13345542233。</t>
  </si>
  <si>
    <t>19966440552先生</t>
  </si>
  <si>
    <t>2020-11-09 15:04:05</t>
  </si>
  <si>
    <t>2020110800082930</t>
  </si>
  <si>
    <t>JT5011139041404</t>
  </si>
  <si>
    <t>温州苍南灵溪网点</t>
  </si>
  <si>
    <t>王娟娟</t>
  </si>
  <si>
    <t>2020-11-08 15:24:07</t>
  </si>
  <si>
    <t xml:space="preserve"> 邵伟伟</t>
  </si>
  <si>
    <t>16655168573</t>
  </si>
  <si>
    <t>双墩镇双凤工业园区谷河路东段15号附近合肥帝巢家居有限公司</t>
  </si>
  <si>
    <t>我司16:29回电客户16655168573，快递员已和客户预约好时间给客户送去，请贵司核实，我司完结处理，我司网点电话：13385698464</t>
  </si>
  <si>
    <t xml:space="preserve"> 邵伟伟先生</t>
  </si>
  <si>
    <t>2020-11-08 16:40:09</t>
  </si>
  <si>
    <t>2020110800083354</t>
  </si>
  <si>
    <t>JT5010317796435</t>
  </si>
  <si>
    <t>2020-11-08 15:26:34</t>
  </si>
  <si>
    <t>王兰、</t>
  </si>
  <si>
    <t>15755426553</t>
  </si>
  <si>
    <t>陶圩邮政车站</t>
  </si>
  <si>
    <t>已于21:17分联系到客户。客户取件。客户电话15755426553.如有疑问我司电话13345542233</t>
  </si>
  <si>
    <t>王兰、先生</t>
  </si>
  <si>
    <t>2020-11-08 21:20:22</t>
  </si>
  <si>
    <t>2020110800083886</t>
  </si>
  <si>
    <t>JT5011080303247</t>
  </si>
  <si>
    <t>2020-11-08 15:29:30</t>
  </si>
  <si>
    <t>代俊</t>
  </si>
  <si>
    <t>13482659609</t>
  </si>
  <si>
    <t>安徽省六安市金安区木厂镇</t>
  </si>
  <si>
    <t>王士明</t>
  </si>
  <si>
    <t>联系收货人代俊13482659609，确认更改，明日 会更改走货</t>
  </si>
  <si>
    <t>代俊先生</t>
  </si>
  <si>
    <t>2020-11-08 21:19:38</t>
  </si>
  <si>
    <t>2020110800084353</t>
  </si>
  <si>
    <t>JT5010310009662</t>
  </si>
  <si>
    <t>2020-11-08 15:32:01</t>
  </si>
  <si>
    <t>韩秀丽</t>
  </si>
  <si>
    <t>13866138853</t>
  </si>
  <si>
    <t>祁门路四方新村21栋401室</t>
  </si>
  <si>
    <t>20时00分，回电客户13866138853，向客户解释驿站位置，客户表示去取件，我司值班电话17718233663</t>
  </si>
  <si>
    <t>韩秀丽先生</t>
  </si>
  <si>
    <t>2020-11-08 20:11:26</t>
  </si>
  <si>
    <t>2020110800084487</t>
  </si>
  <si>
    <t>JT5009116757838</t>
  </si>
  <si>
    <t>南宁西乡塘东凯网点</t>
  </si>
  <si>
    <t>蓝丽瑛</t>
  </si>
  <si>
    <t>2020-11-08 15:32:44</t>
  </si>
  <si>
    <t>周晓梅</t>
  </si>
  <si>
    <t>13855101669</t>
  </si>
  <si>
    <t>宝文装饰广场5栋15号</t>
  </si>
  <si>
    <t>15点11分致电收件电话: 13855101669  因工单时效  我司关单 我司线下跟进   我司电话95040669228</t>
  </si>
  <si>
    <t>周晓梅先生</t>
  </si>
  <si>
    <t>2020-11-09 15:11:40</t>
  </si>
  <si>
    <t>2020110800084524</t>
  </si>
  <si>
    <t>JT5010126804044</t>
  </si>
  <si>
    <t>2020-11-08 15:32:56</t>
  </si>
  <si>
    <t>翡翠路900号财贸职业学院</t>
  </si>
  <si>
    <t>知悉</t>
  </si>
  <si>
    <t>2020-11-09 11:19:57</t>
  </si>
  <si>
    <t>2020110800084683</t>
  </si>
  <si>
    <t>JT0000155965518</t>
  </si>
  <si>
    <t>总部热线客服A20</t>
  </si>
  <si>
    <t>2020-11-08 15:33:48</t>
  </si>
  <si>
    <t>18056000777</t>
  </si>
  <si>
    <t>河南省开封市兰考县固阳镇工业园区</t>
  </si>
  <si>
    <t>此件客户是之前我司客户，因为对方拿了我司东西未归还，我司就压了几百块钱，对方一直胡搅蛮缠，还说要投诉邮管局，这个客户之前找我司麻烦，我司完结处理，我司网点话：13385698464</t>
  </si>
  <si>
    <t>2020-11-08 16:49:27</t>
  </si>
  <si>
    <t>2020110800086876</t>
  </si>
  <si>
    <t>JT5010398030129</t>
  </si>
  <si>
    <t>2020-11-08 15:45:09</t>
  </si>
  <si>
    <t>吴凯</t>
  </si>
  <si>
    <t>14755709701</t>
  </si>
  <si>
    <t>吴凯先生</t>
  </si>
  <si>
    <t>2020-11-09 11:20:37</t>
  </si>
  <si>
    <t>2020110800087489</t>
  </si>
  <si>
    <t>JT5011189633110</t>
  </si>
  <si>
    <t>2020-11-08 15:48:21</t>
  </si>
  <si>
    <t>杨凌雪</t>
  </si>
  <si>
    <t>19965596683</t>
  </si>
  <si>
    <t>安徽财贸职业学院</t>
  </si>
  <si>
    <t xml:space="preserve">几时几分回电*先生/女士130********，客户确定货已收到，客户对处理结果满意无异议，我司电话***********
</t>
  </si>
  <si>
    <t>杨凌雪先生</t>
  </si>
  <si>
    <t>2020-11-09 11:20:58</t>
  </si>
  <si>
    <t>2020110800089093</t>
  </si>
  <si>
    <t>JT5010699052374</t>
  </si>
  <si>
    <t>2020-11-08 15:56:55</t>
  </si>
  <si>
    <t>陈陆</t>
  </si>
  <si>
    <t>13866348198</t>
  </si>
  <si>
    <t>长淮路水苑新村百世快递仓库旁边</t>
  </si>
  <si>
    <t>21时58分回电13866348198，客户确定货已收到，客户对处理结果满意无异议，我司电话17354093637</t>
  </si>
  <si>
    <t>陈陆先生</t>
  </si>
  <si>
    <t>2020-11-08 21:58:22</t>
  </si>
  <si>
    <t>2020110800090057</t>
  </si>
  <si>
    <t>JT5009476727095</t>
  </si>
  <si>
    <t>2020-11-08 16:02:02</t>
  </si>
  <si>
    <t>娇娇</t>
  </si>
  <si>
    <t>18755909416</t>
  </si>
  <si>
    <t>梅林大道浩创成1栋207</t>
  </si>
  <si>
    <t>9：40回电 娇娇先生/女士18755909416，包裹已派送至小区物业处，已提醒客户不要忘记取件，有问题可随时联系我司，客户对处理结果满意无异议，已向客户预留我司电话15385448520.</t>
  </si>
  <si>
    <t>娇娇先生</t>
  </si>
  <si>
    <t>2020-11-09 09:45:02</t>
  </si>
  <si>
    <t>2020110800090091</t>
  </si>
  <si>
    <t>JT5011232886774</t>
  </si>
  <si>
    <t>2020-11-08 16:02:12</t>
  </si>
  <si>
    <t>方明鹏</t>
  </si>
  <si>
    <t>15256667213</t>
  </si>
  <si>
    <t>陵阳镇</t>
  </si>
  <si>
    <t>00007326于17.15分电联客户，已告知客户快件位置，客户同意，预留号码05662571009</t>
  </si>
  <si>
    <t>方明鹏先生</t>
  </si>
  <si>
    <t>2020-11-08 17:15:50</t>
  </si>
  <si>
    <t>2020110800090694</t>
  </si>
  <si>
    <t>2020-11-08 16:05:20</t>
  </si>
  <si>
    <t>我司已回电客户核实，送错位置，明天核实从新派送</t>
  </si>
  <si>
    <t>文文女士</t>
  </si>
  <si>
    <t>2020-11-08 20:29:53</t>
  </si>
  <si>
    <t>2020110800091785</t>
  </si>
  <si>
    <t>JT5011204187687</t>
  </si>
  <si>
    <t>2020-11-08 16:11:17</t>
  </si>
  <si>
    <t>朱晨晨</t>
  </si>
  <si>
    <t>15655232852</t>
  </si>
  <si>
    <t>芙蓉社区交口金星商业城一期c-213a</t>
  </si>
  <si>
    <t>已签收，签收人凭取件码签收，如有疑问请联系：【18175062585】，期待再次为您服务。</t>
  </si>
  <si>
    <t>朱晨晨先生</t>
  </si>
  <si>
    <t>2020-11-09 11:22:19</t>
  </si>
  <si>
    <t>2020110800094885</t>
  </si>
  <si>
    <t>2020-11-08 16:27:56</t>
  </si>
  <si>
    <t>高瑞杰</t>
  </si>
  <si>
    <t>15906789573</t>
  </si>
  <si>
    <t>放在15栋106</t>
  </si>
  <si>
    <t>高瑞杰先生</t>
  </si>
  <si>
    <t>2020-11-09 11:23:45</t>
  </si>
  <si>
    <t>2020110800094907</t>
  </si>
  <si>
    <t>2020-11-08 16:28:02</t>
  </si>
  <si>
    <t>22时31分回电13856099094，此件已转寄顺丰退回到我司，我司已原单退回，客户对处理结果满意无异议，我司电话17354093637</t>
  </si>
  <si>
    <t>2020-11-08 22:32:49</t>
  </si>
  <si>
    <t>2020110800095455</t>
  </si>
  <si>
    <t>JT5010012150877</t>
  </si>
  <si>
    <t>聂兰薇</t>
  </si>
  <si>
    <t>2020-11-08 16:30:55</t>
  </si>
  <si>
    <t>华邦世贸城A座6楼608溯源</t>
  </si>
  <si>
    <t>我司已审核通过退回</t>
  </si>
  <si>
    <t>2020-11-08 20:06:54</t>
  </si>
  <si>
    <t>2020110800095519</t>
  </si>
  <si>
    <t>JT5011190116704</t>
  </si>
  <si>
    <t>2020-11-08 16:31:09</t>
  </si>
  <si>
    <t>双墩镇魏武路1号安徽国际商务职业学院菜鸟驿站收</t>
  </si>
  <si>
    <t>我司8:46回电客户17705682110，已通知快递员告知客户此件在什么地方，我司完结黑醋栗，我司网点电话：13385698464</t>
  </si>
  <si>
    <t>2020-11-09 08:46:33</t>
  </si>
  <si>
    <t>2020110800095710</t>
  </si>
  <si>
    <t>2020-11-08 16:32:03</t>
  </si>
  <si>
    <t>此件工号00212901,11时38分联系贵司，告知此件我司联系收件人收件人说不是本人，贵司要求退回，因此件是校园件，此件明日带回，我司明日提供退件单号，我司电话95040666940</t>
  </si>
  <si>
    <t>2020-11-09 11:40:00</t>
  </si>
  <si>
    <t>2020110800097604</t>
  </si>
  <si>
    <t>JT5010272298086</t>
  </si>
  <si>
    <t>2020-11-08 16:42:15</t>
  </si>
  <si>
    <t>颍东开发新区富强路，颍东区阜阳职业技术学校(新学校)</t>
  </si>
  <si>
    <t>谢磊</t>
  </si>
  <si>
    <t>贵司创建工单不规范，请贵司重新登记我司先行关闭</t>
  </si>
  <si>
    <t>2020-11-08 17:51:49</t>
  </si>
  <si>
    <t>2020110800097659</t>
  </si>
  <si>
    <t>JT5010624419826</t>
  </si>
  <si>
    <t>2020-11-08 16:42:34</t>
  </si>
  <si>
    <t>杨清</t>
  </si>
  <si>
    <t>18905638000</t>
  </si>
  <si>
    <t>金寨路高架桥琥珀五环城和雅阁琥珀五环城和雅阁12栋104商铺店</t>
  </si>
  <si>
    <t>18时29分，回电18905638000，向客户解释此件放在驿站，明日重新派送，我司电话17718233663</t>
  </si>
  <si>
    <t>杨清女士</t>
  </si>
  <si>
    <t>2020-11-08 20:41:38</t>
  </si>
  <si>
    <t>2020110800099840</t>
  </si>
  <si>
    <t>JT5011230733306</t>
  </si>
  <si>
    <t>朱红刚</t>
  </si>
  <si>
    <t>2020-11-08 16:54:29</t>
  </si>
  <si>
    <t>三十头安居苑小区</t>
  </si>
  <si>
    <t>此前客户已经拼码取走，如需退回可联系可派件员18326114279，</t>
  </si>
  <si>
    <t>2020-11-08 21:19:27</t>
  </si>
  <si>
    <t>2020110800100216</t>
  </si>
  <si>
    <t>JT5010723144825</t>
  </si>
  <si>
    <t>2020-11-08 16:56:36</t>
  </si>
  <si>
    <t>Z.</t>
  </si>
  <si>
    <t>18226144345</t>
  </si>
  <si>
    <t>安徽省合肥市肥西县合肥信息职业技术学院校内</t>
  </si>
  <si>
    <t>信息学院美食街圆通菜鸟驿站</t>
  </si>
  <si>
    <t>Z.先生</t>
  </si>
  <si>
    <t>2020-11-09 11:24:11</t>
  </si>
  <si>
    <t>2020110800100256</t>
  </si>
  <si>
    <t>JT5010137480813</t>
  </si>
  <si>
    <t>2020-11-08 16:56:50</t>
  </si>
  <si>
    <t>李鸿鑫</t>
  </si>
  <si>
    <t>18792000673</t>
  </si>
  <si>
    <t>蜀山区经开区合安路47号安徽三联学院物南区顺丰快递代理点</t>
  </si>
  <si>
    <t>三联学院物之美超市</t>
  </si>
  <si>
    <t>李鸿鑫先生</t>
  </si>
  <si>
    <t>2020-11-09 11:24:31</t>
  </si>
  <si>
    <t>2020110800100805</t>
  </si>
  <si>
    <t>2020-11-08 16:59:50</t>
  </si>
  <si>
    <t xml:space="preserve"> 张海峰</t>
  </si>
  <si>
    <t>15:00分致电张海峰先生18755159042告知快件丢失并向客户致歉安抚客户情绪，客户谅解，无需理赔追责，客户对处理结果满意无异议，已向客户预留我司电话15855512370</t>
  </si>
  <si>
    <t xml:space="preserve"> 张海峰先生</t>
  </si>
  <si>
    <t>2020-11-09 15:02:57</t>
  </si>
  <si>
    <t>2020110800101799</t>
  </si>
  <si>
    <t>JT0000792960188</t>
  </si>
  <si>
    <t>2020-11-08 17:05:25</t>
  </si>
  <si>
    <t>葛伟</t>
  </si>
  <si>
    <t>13305662391</t>
  </si>
  <si>
    <t>安徽省池州市九华乡柯村新区安徽省池州市市辖区安徽省池州市九华乡柯村新区</t>
  </si>
  <si>
    <t>工号00007326 9:56电联客户13305662391 此件已确定放代收点，已通知客户取件，我司电话05662571008</t>
  </si>
  <si>
    <t>葛伟先生</t>
  </si>
  <si>
    <t>2020-11-09 09:53:08</t>
  </si>
  <si>
    <t>2020110800102653</t>
  </si>
  <si>
    <t>JT5010482802401</t>
  </si>
  <si>
    <t>施敏</t>
  </si>
  <si>
    <t>2020-11-08 17:10:12</t>
  </si>
  <si>
    <t>13655683477</t>
  </si>
  <si>
    <t>安徽省合肥市长丰县水湖镇南一环东路合肥长丰轨道交通学校2001班赫怡佳收</t>
  </si>
  <si>
    <t>21时51分回电13655683477客户电话关机，包裹已派送轨道学校老校区门卫处。有问题可随时联系我司，客户对处理结果满意无异议，我司电话17354093637</t>
  </si>
  <si>
    <t>2020-11-08 21:52:32</t>
  </si>
  <si>
    <t>2020110800102788</t>
  </si>
  <si>
    <t>JT5010219224216</t>
  </si>
  <si>
    <t>2020-11-08 17:10:54</t>
  </si>
  <si>
    <t>15155180875</t>
  </si>
  <si>
    <t>安徽省合肥市长丰县水湖镇长新路小学对面明德百货.</t>
  </si>
  <si>
    <t>22时46分回电15155180875客户确定货已收到，客户对处理结果满意无异议，我司电话17354093637</t>
  </si>
  <si>
    <t>2020-11-08 22:47:04</t>
  </si>
  <si>
    <t>2020110800103491</t>
  </si>
  <si>
    <t>JT5009898708716</t>
  </si>
  <si>
    <t>2020-11-08 17:14:50</t>
  </si>
  <si>
    <t>18225874825</t>
  </si>
  <si>
    <t>龙御湾4栋801</t>
  </si>
  <si>
    <t>此件并未签收 我司原单退回 今日转出 我司电话19855105570</t>
  </si>
  <si>
    <t>2020-11-09 14:00:43</t>
  </si>
  <si>
    <t>2020110800103652</t>
  </si>
  <si>
    <t>JT5011366921780</t>
  </si>
  <si>
    <t>商丘永城一网点</t>
  </si>
  <si>
    <t>阎春侠</t>
  </si>
  <si>
    <t>2020-11-08 17:15:39</t>
  </si>
  <si>
    <t>王邦霞</t>
  </si>
  <si>
    <t>13075513397</t>
  </si>
  <si>
    <t>双墩镇丰湖苑小区5懂102室</t>
  </si>
  <si>
    <t>我司8:43回电客户13075513397，我司已通知快递员，我司尽快转出，我司完结处理，我司网点电话：13385698464</t>
  </si>
  <si>
    <t>王邦霞先生</t>
  </si>
  <si>
    <t>2020-11-09 08:43:41</t>
  </si>
  <si>
    <t>2020110800103793</t>
  </si>
  <si>
    <t>JT5010087903338</t>
  </si>
  <si>
    <t>杨翠丹</t>
  </si>
  <si>
    <t>2020-11-08 17:16:28</t>
  </si>
  <si>
    <t>方英</t>
  </si>
  <si>
    <t>18056687021</t>
  </si>
  <si>
    <t>蓉城镇帝景国际29栋，方英收</t>
  </si>
  <si>
    <t>工号00007326 10:11电联客户: 18056687021 此件已告知客户此件异常，已向收件人致歉，已加发件商微信，我司电话05662571008</t>
  </si>
  <si>
    <t>方英先生</t>
  </si>
  <si>
    <t>2020-11-09 10:20:00</t>
  </si>
  <si>
    <t>2020110800104078</t>
  </si>
  <si>
    <t>JT5010301887544</t>
  </si>
  <si>
    <t>2020-11-08 17:18:04</t>
  </si>
  <si>
    <t>罗倩</t>
  </si>
  <si>
    <t>17855234171</t>
  </si>
  <si>
    <t>罗倩先生</t>
  </si>
  <si>
    <t>2020-11-09 10:51:30</t>
  </si>
  <si>
    <t>2020110800105498</t>
  </si>
  <si>
    <t>JT5010472084886</t>
  </si>
  <si>
    <t>郭耀威</t>
  </si>
  <si>
    <t>2020-11-08 17:26:22</t>
  </si>
  <si>
    <t>安徽省六安市金安区东桥镇</t>
  </si>
  <si>
    <t>电话联系收货人，收货人多次未接通，已短信告知收货人取件地址.有异常，请直接拨打18855140941</t>
  </si>
  <si>
    <t>2020-11-09 15:04:45</t>
  </si>
  <si>
    <t>2020110800105535</t>
  </si>
  <si>
    <t>JT5009395734078</t>
  </si>
  <si>
    <t>2020-11-08 17:26:40</t>
  </si>
  <si>
    <t>骆悦</t>
  </si>
  <si>
    <t>13515573675</t>
  </si>
  <si>
    <t>城区公安局家属院</t>
  </si>
  <si>
    <t>龚雪婷</t>
  </si>
  <si>
    <t>我司于14时32分回电13515573675，客户确定货已收到，我司已补齐路由，客户对处理结果满意无异议，我司电话05582233810</t>
  </si>
  <si>
    <t>骆悦先生</t>
  </si>
  <si>
    <t>2020-11-09 14:41:36</t>
  </si>
  <si>
    <t>2020110800106855</t>
  </si>
  <si>
    <t>JT5010579422160</t>
  </si>
  <si>
    <t>2020-11-08 17:35:19</t>
  </si>
  <si>
    <t>钱芳</t>
  </si>
  <si>
    <t>15256676327</t>
  </si>
  <si>
    <t>碧桂园90栋1804</t>
  </si>
  <si>
    <t xml:space="preserve">13时06分回电15256676327，告知快件丢失并向客户致歉安抚客户情绪，已和客户协商理赔，理赔金额：39元，理赔方式：微信15256676327，客户对处理结果满意无异议，我司电话18269909100
</t>
  </si>
  <si>
    <t>钱芳先生</t>
  </si>
  <si>
    <t>2020-11-09 13:07:05</t>
  </si>
  <si>
    <t>2020110800107383</t>
  </si>
  <si>
    <t>JT5010309030789</t>
  </si>
  <si>
    <t>2020-11-08 17:39:05</t>
  </si>
  <si>
    <t>我司8:47回电客户18324971070，我司在处理，如果是我司退回，请贵司知悉，我司完结粗粒，我司网点电话：13385698464</t>
  </si>
  <si>
    <t>2020-11-09 08:48:15</t>
  </si>
  <si>
    <t>2020110800108219</t>
  </si>
  <si>
    <t>JT5011329613732</t>
  </si>
  <si>
    <t>姚玲玲</t>
  </si>
  <si>
    <t>2020-11-08 17:44:29</t>
  </si>
  <si>
    <t>18255079401</t>
  </si>
  <si>
    <t>安徽省合肥市经开区翡翠路华宇未来城10-302</t>
  </si>
  <si>
    <t>华宇未来城圆通快递</t>
  </si>
  <si>
    <t>18255079401先生</t>
  </si>
  <si>
    <t>2020-11-09 11:24:48</t>
  </si>
  <si>
    <t>2020110800108810</t>
  </si>
  <si>
    <t>JT5011179439657</t>
  </si>
  <si>
    <t>2020-11-08 17:48:13</t>
  </si>
  <si>
    <t>曹运运</t>
  </si>
  <si>
    <t>15956973734</t>
  </si>
  <si>
    <t>青山乡宋岗街道</t>
  </si>
  <si>
    <t>8点53分回电15956973734，客户原地址写的是裕安区青山乡我司是按照面单上的正确地址派送的，但是客户反应跟商家说过要改地址到肥西县我司并未收到拦截改地址的信息，我司电话18075027996</t>
  </si>
  <si>
    <t>曹运运先生</t>
  </si>
  <si>
    <t>2020-11-09 09:04:43</t>
  </si>
  <si>
    <t>2020110800109044</t>
  </si>
  <si>
    <t>JT5011390820160</t>
  </si>
  <si>
    <t>赵超男</t>
  </si>
  <si>
    <t>2020-11-08 17:49:46</t>
  </si>
  <si>
    <t>陈培英</t>
  </si>
  <si>
    <t>15339610246</t>
  </si>
  <si>
    <t>翁墩花寺街道</t>
  </si>
  <si>
    <t>联系收货人，确认退回，明日会把货取回，退走</t>
  </si>
  <si>
    <t>陈培英女士</t>
  </si>
  <si>
    <t>2020-11-08 21:20:04</t>
  </si>
  <si>
    <t>2020110800109243</t>
  </si>
  <si>
    <t>JT5010730663106</t>
  </si>
  <si>
    <t>张丽佳</t>
  </si>
  <si>
    <t>2020-11-08 17:51:01</t>
  </si>
  <si>
    <t>叶叶叶</t>
  </si>
  <si>
    <t>18555255613</t>
  </si>
  <si>
    <t>安徽省黄山市屯溪区黎阳镇学院路1号黄山职业学院</t>
  </si>
  <si>
    <t xml:space="preserve">08:47分回电叶叶叶女士18555255613，客户确定货已收到，客户对处理结果满意无异议，已向客户预留我司电话13731848050
</t>
  </si>
  <si>
    <t>叶叶叶先生</t>
  </si>
  <si>
    <t>2020-11-09 08:54:14</t>
  </si>
  <si>
    <t>2020110800109352</t>
  </si>
  <si>
    <t>JT5009052236074</t>
  </si>
  <si>
    <t>衡阳珠晖网点</t>
  </si>
  <si>
    <t>符文俊</t>
  </si>
  <si>
    <t>2020-11-08 17:51:41</t>
  </si>
  <si>
    <t>水</t>
  </si>
  <si>
    <t>13956912807</t>
  </si>
  <si>
    <t>水湖镇站前路润雨阀门公司</t>
  </si>
  <si>
    <t>水先生</t>
  </si>
  <si>
    <t>2020-11-09 17:10:05</t>
  </si>
  <si>
    <t>2020110800109650</t>
  </si>
  <si>
    <t>JT5010100874219</t>
  </si>
  <si>
    <t>上海坦直网点</t>
  </si>
  <si>
    <t>郝要</t>
  </si>
  <si>
    <t>2020-11-08 17:53:48</t>
  </si>
  <si>
    <t>凌万学</t>
  </si>
  <si>
    <t>13955159362</t>
  </si>
  <si>
    <t>繁华大道306号</t>
  </si>
  <si>
    <t>未到</t>
  </si>
  <si>
    <t>凌万学先生</t>
  </si>
  <si>
    <t>2020-11-09 11:25:21</t>
  </si>
  <si>
    <t>2020110800110411</t>
  </si>
  <si>
    <t>JT5011342824703</t>
  </si>
  <si>
    <t>南通海门悦来网点</t>
  </si>
  <si>
    <t>周松群</t>
  </si>
  <si>
    <t>2020-11-08 17:59:28</t>
  </si>
  <si>
    <t>苏芳玉</t>
  </si>
  <si>
    <t>18255440330</t>
  </si>
  <si>
    <t>架河镇苏涂村油坊西队017</t>
  </si>
  <si>
    <t>已于19：30分联系客户核实，我司已审核转寄，明日转出。客户无异议。我司电话13345542233</t>
  </si>
  <si>
    <t>苏芳玉女士</t>
  </si>
  <si>
    <t>2020-11-08 19:45:04</t>
  </si>
  <si>
    <t>2020110800110772</t>
  </si>
  <si>
    <t>JT0000715241360</t>
  </si>
  <si>
    <t>秦安县解放北路网点</t>
  </si>
  <si>
    <t>李亚芳</t>
  </si>
  <si>
    <t>2020-11-08 18:02:24</t>
  </si>
  <si>
    <t>张引兄</t>
  </si>
  <si>
    <t>18418121195</t>
  </si>
  <si>
    <t>安徽省六安市金安区六安经济开发区大唐美林湾南区13号楼2904室</t>
  </si>
  <si>
    <t>13:15电联18418121195此件我办核查，快递客户已于10月24日18:50分客户已取走，我办漏签收</t>
  </si>
  <si>
    <t>张引兄先生</t>
  </si>
  <si>
    <t>2020-11-09 13:17:06</t>
  </si>
  <si>
    <t>2020110800111350</t>
  </si>
  <si>
    <t>JT5009649318512</t>
  </si>
  <si>
    <t>2020-11-08 18:07:57</t>
  </si>
  <si>
    <t>钟曼宁</t>
  </si>
  <si>
    <t>18113276053</t>
  </si>
  <si>
    <t>大圩镇金葡萄家园A区</t>
  </si>
  <si>
    <t>王婷婷</t>
  </si>
  <si>
    <t>11/9  17:00回电客户钟曼宁先18113276053  客户表示货已收到，客户对处理结果满意无异议，我司值班电话15256217625</t>
  </si>
  <si>
    <t>钟曼宁先生</t>
  </si>
  <si>
    <t>2020-11-09 17:02:32</t>
  </si>
  <si>
    <t>2020110800112119</t>
  </si>
  <si>
    <t>JT5010321871842</t>
  </si>
  <si>
    <t>漳州龙文万达网点</t>
  </si>
  <si>
    <t>曾巧婷</t>
  </si>
  <si>
    <t>2020-11-08 18:16:28</t>
  </si>
  <si>
    <t>汪世喜</t>
  </si>
  <si>
    <t>15209888163</t>
  </si>
  <si>
    <t>东流路778号华邦世贸城1栋206</t>
  </si>
  <si>
    <t>20时20分，回电客户15209888163，向客户解释此件放在驿站，明天取件从新派送，我司电话17718233663</t>
  </si>
  <si>
    <t>汪世喜先生</t>
  </si>
  <si>
    <t>2020-11-08 20:48:35</t>
  </si>
  <si>
    <t>2020110800112593</t>
  </si>
  <si>
    <t>JT5010679926490</t>
  </si>
  <si>
    <t>张燕</t>
  </si>
  <si>
    <t>2020-11-08 18:22:10</t>
  </si>
  <si>
    <t>17305560526</t>
  </si>
  <si>
    <t>祁门路幼儿园</t>
  </si>
  <si>
    <t>11时29分，回电客户17305560526，客户表示不退，明天送过去，我司电话17718233663</t>
  </si>
  <si>
    <t>17305560526先生</t>
  </si>
  <si>
    <t>2020-11-08 20:01:10</t>
  </si>
  <si>
    <t>2020110800112681</t>
  </si>
  <si>
    <t>JT5010092606600</t>
  </si>
  <si>
    <t>罗乐</t>
  </si>
  <si>
    <t>2020-11-08 18:23:16</t>
  </si>
  <si>
    <t>哈哈</t>
  </si>
  <si>
    <t>15076703578</t>
  </si>
  <si>
    <t>财贸学院里面三创中心菜鸟驿站</t>
  </si>
  <si>
    <t>哈哈先生</t>
  </si>
  <si>
    <t>2020-11-09 11:25:39</t>
  </si>
  <si>
    <t>2020110800112721</t>
  </si>
  <si>
    <t>JT5011152248491</t>
  </si>
  <si>
    <t>2020-11-08 18:23:44</t>
  </si>
  <si>
    <t>18715098283</t>
  </si>
  <si>
    <t>金炉路与笔峰路交口佳境枫情苑8栋305室</t>
  </si>
  <si>
    <t>放在妈妈驿站圆通快递</t>
  </si>
  <si>
    <t>18715098283先生</t>
  </si>
  <si>
    <t>2020-11-09 11:27:01</t>
  </si>
  <si>
    <t>2020110800112969</t>
  </si>
  <si>
    <t>JT5010329249522</t>
  </si>
  <si>
    <t>宁德福鼎网点</t>
  </si>
  <si>
    <t>高雪玲</t>
  </si>
  <si>
    <t>2020-11-08 18:26:22</t>
  </si>
  <si>
    <t>小赵</t>
  </si>
  <si>
    <t>18256979309</t>
  </si>
  <si>
    <t>美生·滨江花月一期爱烟酒超市或唯口生鲜超市</t>
  </si>
  <si>
    <t>此件为拦截退回件，我司今日打单退回，有问题请联系我司15056078980</t>
  </si>
  <si>
    <t>小赵先生</t>
  </si>
  <si>
    <t>2020-11-09 10:42:19</t>
  </si>
  <si>
    <t>2020110800113162</t>
  </si>
  <si>
    <t>2020-11-08 18:28:44</t>
  </si>
  <si>
    <t>2020-11-09 11:26:36</t>
  </si>
  <si>
    <t>2020110800113421</t>
  </si>
  <si>
    <t>JT0000808667068</t>
  </si>
  <si>
    <t>湛江赤坎网点</t>
  </si>
  <si>
    <t>蔡丽华</t>
  </si>
  <si>
    <t>2020-11-08 18:32:03</t>
  </si>
  <si>
    <t>赖雪蓉</t>
  </si>
  <si>
    <t>13966669230</t>
  </si>
  <si>
    <t>安徽省合肥市蜀山区青阳北路頤和花园耕苑16栋1602赖雪蓉，电话号码13966669230</t>
  </si>
  <si>
    <t>陈交交</t>
  </si>
  <si>
    <t>13.00回电客户确定货已收到，客户对处理结果满意无异议，已向客户预留我司电话17718123033</t>
  </si>
  <si>
    <t>赖雪蓉女士</t>
  </si>
  <si>
    <t>2020-11-09 13:22:35</t>
  </si>
  <si>
    <t>2020110800113900</t>
  </si>
  <si>
    <t>JT5010574019144</t>
  </si>
  <si>
    <t>中山新南头网点</t>
  </si>
  <si>
    <t>吴永坚</t>
  </si>
  <si>
    <t>2020-11-08 18:38:17</t>
  </si>
  <si>
    <t>兴业北路41号之一凯腾电器</t>
  </si>
  <si>
    <t>此件工号00017109   8.50分联系商家 提供价值截图我司先行关闭工单 微信处理 发件人表示同意预留网点值班电话05662020368</t>
  </si>
  <si>
    <t>2020-11-09 08:55:29</t>
  </si>
  <si>
    <t>2020110800115539</t>
  </si>
  <si>
    <t>JT5010306976751</t>
  </si>
  <si>
    <t>2020-11-08 19:01:01</t>
  </si>
  <si>
    <t>解明悦</t>
  </si>
  <si>
    <t>18792052350</t>
  </si>
  <si>
    <t>安徽省六安市金安区中店乡金安职业学校</t>
  </si>
  <si>
    <t>此单责任网点在规定时间内未关闭，已通知网点线下跟进，网点电话18712309167，后续产生考核由网点自行承担</t>
  </si>
  <si>
    <t>解明悦先生</t>
  </si>
  <si>
    <t>2020-11-09 18:49:21</t>
  </si>
  <si>
    <t>2020110800116616</t>
  </si>
  <si>
    <t>JT5009589575489</t>
  </si>
  <si>
    <t>胡婷婷-杨萌萌</t>
  </si>
  <si>
    <t>2020-11-08 19:18:08</t>
  </si>
  <si>
    <t>安徽省合肥市肥西县经济开发区九龙路合肥信息职业技术学院</t>
  </si>
  <si>
    <t>信息学院美食街圆通快递</t>
  </si>
  <si>
    <t>2020-11-09 11:27:25</t>
  </si>
  <si>
    <t>2020110800118082</t>
  </si>
  <si>
    <t>JT5010477252610</t>
  </si>
  <si>
    <t>广州白云江高网点</t>
  </si>
  <si>
    <t>欧琼萍</t>
  </si>
  <si>
    <t>2020-11-08 19:45:03</t>
  </si>
  <si>
    <t>: 周瑞</t>
  </si>
  <si>
    <t>15955433253</t>
  </si>
  <si>
    <t>高新区桃花镇堰湖山庄7栋一单元2003</t>
  </si>
  <si>
    <t>我司于18；14分致电收件人: 周瑞先生15955433253已告知收件人派件员对路况不熟才导致包裹做错地址我司已联系派件员重新取出包裹放到高新区桃花镇堰湖山庄7栋一单元2003无处之后派件员直接联系客户取件 特此完结 肥西鑫辰网点15256974051</t>
  </si>
  <si>
    <t>: 周瑞先生</t>
  </si>
  <si>
    <t>2020-11-09 18:14:54</t>
  </si>
  <si>
    <t>2020110800118593</t>
  </si>
  <si>
    <t>JT5010137718515</t>
  </si>
  <si>
    <t>2020-11-08 19:54:18</t>
  </si>
  <si>
    <t>郑安琪</t>
  </si>
  <si>
    <t>18355889568</t>
  </si>
  <si>
    <t>马衙街道教育园区牧之路199号池州学院</t>
  </si>
  <si>
    <t>此件工号00212901,10时56分回电客户，客户表示此件拒收退回，此件原单JT5010137718515换单退回JT0000816543572，客户对处理结果满意，我司电话95040666940</t>
  </si>
  <si>
    <t>郑安琪先生</t>
  </si>
  <si>
    <t>2020-11-09 10:58:09</t>
  </si>
  <si>
    <t>2020110800118648</t>
  </si>
  <si>
    <t>JT5011367211578</t>
  </si>
  <si>
    <t>2020-11-08 19:55:17</t>
  </si>
  <si>
    <t>15271629870</t>
  </si>
  <si>
    <t>卢村乡同溪村下堡31号</t>
  </si>
  <si>
    <t>聂泽金</t>
  </si>
  <si>
    <t>13:19电联客户夏可琴15856355650告知此件我司代理点带回，我司已退回商家，此单完结，现将工单关闭，有何问题联系我司18756363380（微信同步）</t>
  </si>
  <si>
    <t>夏可琴</t>
  </si>
  <si>
    <t>15856355650</t>
  </si>
  <si>
    <t>2020-11-09 13:25:31</t>
  </si>
  <si>
    <t>2020110800118911</t>
  </si>
  <si>
    <t>JT5010547330765</t>
  </si>
  <si>
    <t>2020-11-08 20:00:23</t>
  </si>
  <si>
    <t>查子兴</t>
  </si>
  <si>
    <t>18855306772</t>
  </si>
  <si>
    <t>撮镇路老基地火锅斜对门《君来茶行》</t>
  </si>
  <si>
    <t>1955联系查子兴先生18855306772，告知此件目前状态已通知网点线下跟进，有问题可随时联系我哦95040669933</t>
  </si>
  <si>
    <t>查子兴先生</t>
  </si>
  <si>
    <t>2020-11-09 19:56:58</t>
  </si>
  <si>
    <t>2020110800118990</t>
  </si>
  <si>
    <t>JT5010314395340</t>
  </si>
  <si>
    <t>王紫婷</t>
  </si>
  <si>
    <t>2020-11-08 20:01:52</t>
  </si>
  <si>
    <t>刘佩如</t>
  </si>
  <si>
    <t>18156069915</t>
  </si>
  <si>
    <t>万泉河路与湖北路交口东北角滨湖振亚老干部之家607号</t>
  </si>
  <si>
    <t>于11:10回电刘佩如女士18156069915   客户货已收到  客户对处理结果满意无异议 已向客户预留我司电话95040668480</t>
  </si>
  <si>
    <t>刘佩如女士</t>
  </si>
  <si>
    <t>2020-11-09 11:16:34</t>
  </si>
  <si>
    <t>2020110800119259</t>
  </si>
  <si>
    <t>JT5011235409703</t>
  </si>
  <si>
    <t>2020-11-08 20:09:42</t>
  </si>
  <si>
    <t>撒文萍</t>
  </si>
  <si>
    <t>17775457815</t>
  </si>
  <si>
    <t>安徽省马鞍山市和县房管局住房保障中心{[(4726396065098735416A)]}</t>
  </si>
  <si>
    <t>此单责任网点在规定时间内未关闭，已通知网点线下跟进，网点电话0555-5226070，后续产生考核由网点自行承担</t>
  </si>
  <si>
    <t>撒文萍先生</t>
  </si>
  <si>
    <t>2020-11-09 19:48:43</t>
  </si>
  <si>
    <t>2020110800119892</t>
  </si>
  <si>
    <t>JT5010233610878</t>
  </si>
  <si>
    <t>2020-11-08 20:31:39</t>
  </si>
  <si>
    <t>叶超</t>
  </si>
  <si>
    <t>18512067525</t>
  </si>
  <si>
    <t>桃花镇中段路合肥财经职业学院</t>
  </si>
  <si>
    <t>学校食堂后面菜鸟驿站</t>
  </si>
  <si>
    <t>叶超先生</t>
  </si>
  <si>
    <t>2020-11-09 11:29:29</t>
  </si>
  <si>
    <t>2020110800120350</t>
  </si>
  <si>
    <t>2020-11-08 20:49:52</t>
  </si>
  <si>
    <t>财经学院食堂旁菜鸟驿站</t>
  </si>
  <si>
    <t>2020-11-09 11:29:48</t>
  </si>
  <si>
    <t>2020110800120718</t>
  </si>
  <si>
    <t>JT5011077597990</t>
  </si>
  <si>
    <t>2020-11-08 21:10:03</t>
  </si>
  <si>
    <t>白庙中通快递快递中心</t>
  </si>
  <si>
    <t>张政</t>
  </si>
  <si>
    <t>16:28分回电13733017010，客户表示不清楚，我司已通知代理点安排退回，预留我司电话</t>
  </si>
  <si>
    <t>2020-11-09 16:29:53</t>
  </si>
  <si>
    <t>2020110800121074</t>
  </si>
  <si>
    <t>JT5010254811732</t>
  </si>
  <si>
    <t>孙礼亭</t>
  </si>
  <si>
    <t>2020-11-08 21:46:44</t>
  </si>
  <si>
    <t>王雨</t>
  </si>
  <si>
    <t>15209895955</t>
  </si>
  <si>
    <t>韵达速递</t>
  </si>
  <si>
    <t>王雨先生</t>
  </si>
  <si>
    <t>2020-11-09 11:30:07</t>
  </si>
  <si>
    <t>2020110800121204</t>
  </si>
  <si>
    <t>JT5011129592955</t>
  </si>
  <si>
    <t>2020-11-08 22:04:26</t>
  </si>
  <si>
    <t>小c赴约冬日。</t>
  </si>
  <si>
    <t>18055931848</t>
  </si>
  <si>
    <t>永泰技术学校（请务必送到）</t>
  </si>
  <si>
    <t>小c赴约冬日。先生</t>
  </si>
  <si>
    <t>2020-11-09 19:49:09</t>
  </si>
  <si>
    <t>2020110800121320</t>
  </si>
  <si>
    <t>JT5010273170109</t>
  </si>
  <si>
    <t>2020-11-08 22:37:47</t>
  </si>
  <si>
    <t>陈宏</t>
  </si>
  <si>
    <t>13329193779</t>
  </si>
  <si>
    <t>三十铺镇集中示范园区龙舒路与南京路交叉口国药控股六安有限公司</t>
  </si>
  <si>
    <t>10：28分回电陈宏13329193779，客户确定货已收到，客户对处理结果满意无异议，已向客户预留我司电话18919797711</t>
  </si>
  <si>
    <t>陈宏先生</t>
  </si>
  <si>
    <t>2020-11-09 10:29:25</t>
  </si>
  <si>
    <t>2020110800121344</t>
  </si>
  <si>
    <t>JT5007631954695</t>
  </si>
  <si>
    <t>李佩</t>
  </si>
  <si>
    <t>2020-11-08 22:42:43</t>
  </si>
  <si>
    <t xml:space="preserve"> 缪腾腾</t>
  </si>
  <si>
    <t>17683453435</t>
  </si>
  <si>
    <t>桃花镇堰湖山庄18-2204</t>
  </si>
  <si>
    <t>我司于18:23分致电缪腾腾先生17683453435客户要求拒收退回，我司换单退回单号（加我司微信提工单15855512370），客户对处理结果满意无异议，已向客户预留我司电话15855512370</t>
  </si>
  <si>
    <t xml:space="preserve"> 缪腾腾先生</t>
  </si>
  <si>
    <t>2020-11-09 18:38:59</t>
  </si>
  <si>
    <t>2020110800121371</t>
  </si>
  <si>
    <t>JT5010669131729</t>
  </si>
  <si>
    <t>2020-11-08 22:47:51</t>
  </si>
  <si>
    <t>徐枫</t>
  </si>
  <si>
    <t>19979202496</t>
  </si>
  <si>
    <t>包河区义城街道碧桂园中堂（南京路和嵩山路交叉口东北角)门卫室</t>
  </si>
  <si>
    <t xml:space="preserve">于11:38徐枫先生19979202496告知客户快件丢失，并向客户致歉安抚客户情绪，客户接受满意无异议 已向客户预留我司电话95040666928
</t>
  </si>
  <si>
    <t>徐枫先生</t>
  </si>
  <si>
    <t>2020-11-09 11:40:44</t>
  </si>
  <si>
    <t>2020110800003601</t>
  </si>
  <si>
    <t>JT5011221421200</t>
  </si>
  <si>
    <t>2020-11-08 08:38:06</t>
  </si>
  <si>
    <t>9时41分回电*先生/女士14792726863，客户要求拒收退回，我司原单/换单退回单号：JT0000*******，客户对处理结果满意无异议，我司电话13335512849</t>
  </si>
  <si>
    <t>2020-11-08 09:43:19</t>
  </si>
  <si>
    <t>2020110800003659</t>
  </si>
  <si>
    <t>2020-11-08 08:38:23</t>
  </si>
  <si>
    <t>2020-11-08 19:50:08</t>
  </si>
  <si>
    <t>2020110800024541</t>
  </si>
  <si>
    <t>JT2000206555108</t>
  </si>
  <si>
    <t>温州龙湾滨海网点</t>
  </si>
  <si>
    <t>郝丽娟</t>
  </si>
  <si>
    <t>2020-11-08 10:02:06</t>
  </si>
  <si>
    <t>管恒其</t>
  </si>
  <si>
    <t>13956071922</t>
  </si>
  <si>
    <t>和平建材城东街25号大宝漆店</t>
  </si>
  <si>
    <t>此件10.03分致电收件人13956071922，告知此件我司已受理，预计24小时内给出结果，收件人无异议，预留号码95040669228</t>
  </si>
  <si>
    <t>管恒其先生</t>
  </si>
  <si>
    <t>2020-11-08 11:03:18</t>
  </si>
  <si>
    <t>2020110800028433</t>
  </si>
  <si>
    <t>JT5011206505721</t>
  </si>
  <si>
    <t>临沂南坊网点</t>
  </si>
  <si>
    <t>孟德丽</t>
  </si>
  <si>
    <t>2020-11-08 10:17:51</t>
  </si>
  <si>
    <t>罗雪梅</t>
  </si>
  <si>
    <t>18751107960</t>
  </si>
  <si>
    <t>桂王路临泉东路御景花园56栋406</t>
  </si>
  <si>
    <t>此件15.16分回访收件人18709828294，收件人反馈晚上回去取件，工单同意先行关闭，有问题会联系我司95040669228，</t>
  </si>
  <si>
    <t>罗雪梅女士</t>
  </si>
  <si>
    <t>2020-11-08 15:17:27</t>
  </si>
  <si>
    <t>2020110800041879</t>
  </si>
  <si>
    <t>2020-11-08 11:18:47</t>
  </si>
  <si>
    <t>15931957321</t>
  </si>
  <si>
    <t xml:space="preserve">此单责任网点在规定时间内未关闭，已通知网点线下跟进，网点电话17681093315，后续产生考核由网点自行承担
</t>
  </si>
  <si>
    <t>2020-11-09 11:15:33</t>
  </si>
  <si>
    <t>2020110800055254</t>
  </si>
  <si>
    <t>2020-11-08 12:43:44</t>
  </si>
  <si>
    <t>此件13.42分致电收件人18751107960，告知客户异常已登记处理，预计今天解决，客户接受跟进中，我司网点电话95040669228</t>
  </si>
  <si>
    <t>2020-11-08 13:43:13</t>
  </si>
  <si>
    <t>2020110900000870</t>
  </si>
  <si>
    <t>JT5011253601530</t>
  </si>
  <si>
    <t>2020-11-09 08:15:01</t>
  </si>
  <si>
    <t>安徽医学高等专科学校一号柜图书馆大厅S30</t>
  </si>
  <si>
    <t>2020-11-09 11:30:39</t>
  </si>
  <si>
    <t>2020110900001852</t>
  </si>
  <si>
    <t>2020-11-09 08:26:22</t>
  </si>
  <si>
    <t xml:space="preserve"> 张振兴</t>
  </si>
  <si>
    <t>15300889058</t>
  </si>
  <si>
    <t>18:10分回电15300889058，客户表示已收到货，问题完结，预留我司电话15556006751)</t>
  </si>
  <si>
    <t xml:space="preserve"> 张振兴先生</t>
  </si>
  <si>
    <t>2020-11-09 18:10:13</t>
  </si>
  <si>
    <t>2020110900002294</t>
  </si>
  <si>
    <t>JT5011157454441</t>
  </si>
  <si>
    <t>2020-11-09 08:30:18</t>
  </si>
  <si>
    <t>岳西县莲云乡天馨集团邮政仓库2号库</t>
  </si>
  <si>
    <t>17:51分致电1先生，我司已通知快递员核实，客户又太多件要退回，请添加我司微信15155681768告知内件明细，因工单超时，我司先行关闭工单，有疑问电话联系15155681768</t>
  </si>
  <si>
    <t>2020-11-09 17:53:23</t>
  </si>
  <si>
    <t>2020110900003363</t>
  </si>
  <si>
    <t>2020-11-09 08:36:48</t>
  </si>
  <si>
    <t>此单责任网点在规定时间内未关闭，已通知网点线下跟进，网点电话17354093736,17354093637，后续产生考核由网点自行承担</t>
  </si>
  <si>
    <t>2020-11-09 19:49:35</t>
  </si>
  <si>
    <t>2020110900004895</t>
  </si>
  <si>
    <t>JT5008934156758</t>
  </si>
  <si>
    <t>杨贵丽</t>
  </si>
  <si>
    <t>2020-11-09 08:43:21</t>
  </si>
  <si>
    <t xml:space="preserve"> 李晓丽</t>
  </si>
  <si>
    <t>13905342983</t>
  </si>
  <si>
    <t>中锐</t>
  </si>
  <si>
    <t>17:11分我司已联系客户陈女士，18956365076告知此件我司已联系快递师傅尽快将此件带回并为贵司处理原返，客户同意无异议如有问题随时联系我司预留电话：15865626303</t>
  </si>
  <si>
    <t xml:space="preserve"> 李晓丽先生</t>
  </si>
  <si>
    <t>2020-11-09 17:15:53</t>
  </si>
  <si>
    <t>2020110900005196</t>
  </si>
  <si>
    <t>JT5010659737951</t>
  </si>
  <si>
    <t>郑钦旭</t>
  </si>
  <si>
    <t>2020-11-09 08:44:33</t>
  </si>
  <si>
    <t>Lemon</t>
  </si>
  <si>
    <t>15256238824</t>
  </si>
  <si>
    <t>安徽省合肥市经开区汤口路中段合肥财经职业学院</t>
  </si>
  <si>
    <t>Lemon先生</t>
  </si>
  <si>
    <t>2020-11-09 11:30:55</t>
  </si>
  <si>
    <t>2020110900005349</t>
  </si>
  <si>
    <t>JT5010112178823</t>
  </si>
  <si>
    <t>2020-11-09 08:45:11</t>
  </si>
  <si>
    <t xml:space="preserve"> 曾</t>
  </si>
  <si>
    <t>13966396247</t>
  </si>
  <si>
    <t>秀庭景苑小区21栋二单元101室</t>
  </si>
  <si>
    <t>邢星</t>
  </si>
  <si>
    <t>9:50 我司微信 告知包河网点  此件已经退件打印过了  今天晚上会安排退回处理的   我司客服 95040666925  18156578289 电话微信 同步</t>
  </si>
  <si>
    <t xml:space="preserve"> 曾先生</t>
  </si>
  <si>
    <t>2020-11-09 09:51:54</t>
  </si>
  <si>
    <t>2020110900006031</t>
  </si>
  <si>
    <t>JT5011209819019</t>
  </si>
  <si>
    <t>祁霖</t>
  </si>
  <si>
    <t>2020-11-09 08:47:49</t>
  </si>
  <si>
    <t>朱琦云</t>
  </si>
  <si>
    <t>13655649598</t>
  </si>
  <si>
    <t>芙蓉西路东海星城12栋1507室</t>
  </si>
  <si>
    <t>放在9栋菜鸟驿站</t>
  </si>
  <si>
    <t>朱琦云先生</t>
  </si>
  <si>
    <t>2020-11-09 11:32:14</t>
  </si>
  <si>
    <t>2020110900006113</t>
  </si>
  <si>
    <t>JT5009194564820</t>
  </si>
  <si>
    <t>2020-11-09 08:48:09</t>
  </si>
  <si>
    <t>孟鹏程</t>
  </si>
  <si>
    <t>17757315948</t>
  </si>
  <si>
    <t>长丰一中后门</t>
  </si>
  <si>
    <t>孟鹏程先生</t>
  </si>
  <si>
    <t>2020-11-09 19:50:56</t>
  </si>
  <si>
    <t>2020110900006473</t>
  </si>
  <si>
    <t>JT5010320077901</t>
  </si>
  <si>
    <t>杨洁</t>
  </si>
  <si>
    <t>2020-11-09 08:49:27</t>
  </si>
  <si>
    <t>尹展鹏</t>
  </si>
  <si>
    <t>15100328707</t>
  </si>
  <si>
    <t>方兴大道和九龙路交口合肥信息职业技术学院</t>
  </si>
  <si>
    <t>尹展鹏先生</t>
  </si>
  <si>
    <t>2020-11-09 11:33:01</t>
  </si>
  <si>
    <t>2020110900008306</t>
  </si>
  <si>
    <t>JT5010175830077</t>
  </si>
  <si>
    <t>2020-11-09 08:56:22</t>
  </si>
  <si>
    <t>平政</t>
  </si>
  <si>
    <t>15955468502</t>
  </si>
  <si>
    <t>安徽省淮南市潘集区平圩镇平圩街道</t>
  </si>
  <si>
    <t>已于9:40分致电客户，电话停机无法联系到可客户，此件已于亳州谯城网点签收，我司无法出仓。如有疑问。我司电话13345542233</t>
  </si>
  <si>
    <t>平政先生</t>
  </si>
  <si>
    <t>2020-11-09 10:07:58</t>
  </si>
  <si>
    <t>2020110900008436</t>
  </si>
  <si>
    <t>2020-11-09 08:56:56</t>
  </si>
  <si>
    <t xml:space="preserve">此单责任网点在规定时间内未关闭，已通知网点线下跟进，网点电话1825691324，后续产生考核由网点自行承担”
</t>
  </si>
  <si>
    <t>2020-11-10 08:51:13</t>
  </si>
  <si>
    <t>2020110900008548</t>
  </si>
  <si>
    <t>JT5011110196482</t>
  </si>
  <si>
    <t>何红梅</t>
  </si>
  <si>
    <t>2020-11-09 08:57:19</t>
  </si>
  <si>
    <t xml:space="preserve">徐佳梦 </t>
  </si>
  <si>
    <t>13345618346</t>
  </si>
  <si>
    <t>长淮路214号合肥长丰轨道交通学校南校区</t>
  </si>
  <si>
    <t>20时29分回电13345618346，客户电话关机包裹已派送至门卫处，有问题可随时联系我司.我司电话17354093637</t>
  </si>
  <si>
    <t>徐佳梦 先生</t>
  </si>
  <si>
    <t>2020-11-09 20:30:11</t>
  </si>
  <si>
    <t>2020110900009815</t>
  </si>
  <si>
    <t>JT5008604547813</t>
  </si>
  <si>
    <t>2020-11-09 09:01:50</t>
  </si>
  <si>
    <t>双河镇双河中学</t>
  </si>
  <si>
    <t xml:space="preserve">此单责任网点在规定时间内未关闭，已通知网点线下跟进，网点电话15256440422，后续产生考核由网点自行承担”
</t>
  </si>
  <si>
    <t>2020-11-10 08:53:22</t>
  </si>
  <si>
    <t>2020110900010368</t>
  </si>
  <si>
    <t>JT5010372727380</t>
  </si>
  <si>
    <t>总部在线客服B126</t>
  </si>
  <si>
    <t>2020-11-09 09:03:58</t>
  </si>
  <si>
    <t>18153476353</t>
  </si>
  <si>
    <t>中科大西区2号楼不放菜鸟不放菜鸟不放菜鸟不放菜鸟</t>
  </si>
  <si>
    <t xml:space="preserve">多次分时段联系客户贺先生号码18153476353均无人接听，已短信告知客户此件状态，有问题可随时联系我司，我司电话95040669252
</t>
  </si>
  <si>
    <t>2020-11-10 08:59:25</t>
  </si>
  <si>
    <t>2020110900010499</t>
  </si>
  <si>
    <t>JT5010245144404</t>
  </si>
  <si>
    <t>唐苗苗</t>
  </si>
  <si>
    <t>2020-11-09 09:04:32</t>
  </si>
  <si>
    <t>张士君</t>
  </si>
  <si>
    <t>15656019398</t>
  </si>
  <si>
    <t>经开区石笋路与松林路交口禹洲华侨城24栋3102</t>
  </si>
  <si>
    <t>通知业务员取回</t>
  </si>
  <si>
    <t>张士君女士</t>
  </si>
  <si>
    <t>2020-11-09 11:36:10</t>
  </si>
  <si>
    <t>2020110900010619</t>
  </si>
  <si>
    <t>JT5011403728503</t>
  </si>
  <si>
    <t>沐琼</t>
  </si>
  <si>
    <t>2020-11-09 09:04:59</t>
  </si>
  <si>
    <t xml:space="preserve"> 施海琴</t>
  </si>
  <si>
    <t>18269750616</t>
  </si>
  <si>
    <t>安徽省合肥市经开区宝塔路东海花园24栋1405</t>
  </si>
  <si>
    <t>放在25栋菜鸟驿站</t>
  </si>
  <si>
    <t xml:space="preserve"> 施海琴先生</t>
  </si>
  <si>
    <t>2020-11-09 11:37:40</t>
  </si>
  <si>
    <t>2020110900011232</t>
  </si>
  <si>
    <t>JT5010578293862</t>
  </si>
  <si>
    <t>佛山石湾网点</t>
  </si>
  <si>
    <t>肖想</t>
  </si>
  <si>
    <t>2020-11-09 09:07:16</t>
  </si>
  <si>
    <t>武晴</t>
  </si>
  <si>
    <t>17756821023</t>
  </si>
  <si>
    <t>放在学校三创中心菜鸟驿站</t>
  </si>
  <si>
    <t>武晴先生</t>
  </si>
  <si>
    <t>2020-11-09 11:38:06</t>
  </si>
  <si>
    <t>2020110900012076</t>
  </si>
  <si>
    <t>JT5011206152055</t>
  </si>
  <si>
    <t>2020-11-09 09:10:19</t>
  </si>
  <si>
    <t>15851868617</t>
  </si>
  <si>
    <t>香泉镇张集代理点</t>
  </si>
  <si>
    <t>此件已通知代理点核实带回 新单号JT0000831342742</t>
  </si>
  <si>
    <t>杨雪先生</t>
  </si>
  <si>
    <t>2020-11-10 08:43:56</t>
  </si>
  <si>
    <t>2020110900012789</t>
  </si>
  <si>
    <t>JT5010355793183</t>
  </si>
  <si>
    <t>2020-11-09 09:12:56</t>
  </si>
  <si>
    <t>安安</t>
  </si>
  <si>
    <t>18256976100</t>
  </si>
  <si>
    <t>世纪云顶A座1909</t>
  </si>
  <si>
    <t>安安先生</t>
  </si>
  <si>
    <t>2020-11-10 09:01:06</t>
  </si>
  <si>
    <t>2020110900013419</t>
  </si>
  <si>
    <t>JT5011142222512</t>
  </si>
  <si>
    <t>总部在线客服B26</t>
  </si>
  <si>
    <t>2020-11-09 09:15:06</t>
  </si>
  <si>
    <t>王得利</t>
  </si>
  <si>
    <t>15863879572</t>
  </si>
  <si>
    <t>芙蓉路5211号葛洲坝国际中心1606室</t>
  </si>
  <si>
    <t xml:space="preserve">9：03联系客户王得利先生号码15863879572告知此件目前状态已通知网点线下跟进，有问题可随时联系我哦95040669252
</t>
  </si>
  <si>
    <t>王得利先生</t>
  </si>
  <si>
    <t>2020-11-10 09:04:38</t>
  </si>
  <si>
    <t>2020110900013528</t>
  </si>
  <si>
    <t>JT5010114191171</t>
  </si>
  <si>
    <t>2020-11-09 09:15:29</t>
  </si>
  <si>
    <t>合肥市肥西县桃花镇汤口路中断合肥财经职业学院</t>
  </si>
  <si>
    <t>张敏先生</t>
  </si>
  <si>
    <t>2020-11-10 09:06:34</t>
  </si>
  <si>
    <t>2020110900013683</t>
  </si>
  <si>
    <t>JT5010263938099</t>
  </si>
  <si>
    <t>徐州邳州城区网点</t>
  </si>
  <si>
    <t>曹秀丽</t>
  </si>
  <si>
    <t>2020-11-09 09:16:03</t>
  </si>
  <si>
    <t>曼</t>
  </si>
  <si>
    <t>15852100123</t>
  </si>
  <si>
    <t>桃花工业委员会合肥八中教育集团翡翠湖初级中学</t>
  </si>
  <si>
    <t>曼女士</t>
  </si>
  <si>
    <t>2020-11-10 09:05:28</t>
  </si>
  <si>
    <t>2020110900015189</t>
  </si>
  <si>
    <t>JT5011179615337</t>
  </si>
  <si>
    <t>2020-11-09 09:21:30</t>
  </si>
  <si>
    <t xml:space="preserve"> 高胜华</t>
  </si>
  <si>
    <t>18656399315</t>
  </si>
  <si>
    <t>贝林阳江港湾小区锦苑2号楼</t>
  </si>
  <si>
    <t xml:space="preserve"> 高胜华先生</t>
  </si>
  <si>
    <t>2020-11-10 09:13:49</t>
  </si>
  <si>
    <t>2020110900015401</t>
  </si>
  <si>
    <t>JT5010712669100</t>
  </si>
  <si>
    <t>2020-11-09 09:22:19</t>
  </si>
  <si>
    <t xml:space="preserve"> Z.</t>
  </si>
  <si>
    <t>合肥信息职业技术学院校内</t>
  </si>
  <si>
    <t xml:space="preserve"> Z.先生</t>
  </si>
  <si>
    <t>2020-11-10 09:15:41</t>
  </si>
  <si>
    <t>2020110900016683</t>
  </si>
  <si>
    <t>JT5011210809062</t>
  </si>
  <si>
    <t>王佳佳</t>
  </si>
  <si>
    <t>2020-11-09 09:26:35</t>
  </si>
  <si>
    <t>徐艳徐艳</t>
  </si>
  <si>
    <t>18326525951</t>
  </si>
  <si>
    <t>安徽省六安市金安区马头镇陈滩村申通快递</t>
  </si>
  <si>
    <t>联系收货人确认退回，已取回今日开单走货单号会发给收货人客户表示无意</t>
  </si>
  <si>
    <t>徐艳徐艳先生</t>
  </si>
  <si>
    <t>2020-11-10 09:15:16</t>
  </si>
  <si>
    <t>2020110900016700</t>
  </si>
  <si>
    <t>JT5010330874343</t>
  </si>
  <si>
    <t>2020-11-09 09:26:38</t>
  </si>
  <si>
    <t>佘先生</t>
  </si>
  <si>
    <t>13905605506</t>
  </si>
  <si>
    <t>经开区芙蓉社区松林路116号新华徽府8栋702。</t>
  </si>
  <si>
    <t>佘先生先生</t>
  </si>
  <si>
    <t>2020-11-10 09:20:23</t>
  </si>
  <si>
    <t>2020110900017519</t>
  </si>
  <si>
    <t>JT5011162428192</t>
  </si>
  <si>
    <t>2020-11-09 09:29:25</t>
  </si>
  <si>
    <t>19155167377</t>
  </si>
  <si>
    <t>莲花社区翡翠路15号安徽医科大学南校区</t>
  </si>
  <si>
    <t xml:space="preserve">已通知网点线下跟进，网点电话18155177567，后续产生考核由网点自行承担”
</t>
  </si>
  <si>
    <t>19155167377先生</t>
  </si>
  <si>
    <t>2020-11-10 09:26:27</t>
  </si>
  <si>
    <t>2020110900018430</t>
  </si>
  <si>
    <t>JT5011083033924</t>
  </si>
  <si>
    <t>应雅芬</t>
  </si>
  <si>
    <t>2020-11-09 09:32:36</t>
  </si>
  <si>
    <t>陈雪磊</t>
  </si>
  <si>
    <t>18217323594</t>
  </si>
  <si>
    <t>安徽省合肥市蜀山区芙蓉社区经开区繁华大道与百鸟路交口希尔顿酒店5楼桐瑶</t>
  </si>
  <si>
    <t>陈雪磊先生</t>
  </si>
  <si>
    <t>2020-11-10 09:27:14</t>
  </si>
  <si>
    <t>2020110900020230</t>
  </si>
  <si>
    <t>JT5011104125031</t>
  </si>
  <si>
    <t>太原清徐网点</t>
  </si>
  <si>
    <t>米燕飞</t>
  </si>
  <si>
    <t>2020-11-09 09:38:57</t>
  </si>
  <si>
    <t>陈馨茹</t>
  </si>
  <si>
    <t>18256346491</t>
  </si>
  <si>
    <t>安徽省合肥市肥西县桃花镇汤口路合肥财经职业学院</t>
  </si>
  <si>
    <t>13383418619</t>
  </si>
  <si>
    <t>2020-11-10 09:19:42</t>
  </si>
  <si>
    <t>2020110900020232</t>
  </si>
  <si>
    <t>JT5010479861944</t>
  </si>
  <si>
    <t>梁笑笑</t>
  </si>
  <si>
    <t>18010865756</t>
  </si>
  <si>
    <t>水家湖鑫城世家4栋</t>
  </si>
  <si>
    <t>21时37分回电18010865756，包裹已派送至孔娟超市处，已提醒客户不要忘记取件，有问题可随时联系我司，客户对处理结果满意无异议，我司电话17354093637</t>
  </si>
  <si>
    <t>梁笑笑先生</t>
  </si>
  <si>
    <t>2020-11-09 21:38:34</t>
  </si>
  <si>
    <t>2020110900021037</t>
  </si>
  <si>
    <t>JT5006894000911</t>
  </si>
  <si>
    <t>2020-11-09 09:41:43</t>
  </si>
  <si>
    <t>晋后英</t>
  </si>
  <si>
    <t>18955351955</t>
  </si>
  <si>
    <t>济川街道佟公路国鑫南大门门面房(囗子窖专买店)</t>
  </si>
  <si>
    <t>9:31分我司已来下客户晋女士18955351955告知此件应已被放置前台，收件人表示没看，我司已联系快递师傅今日下午将会协助找回，客户同意无异议如有问题随时联系我司预留电话：15865626303</t>
  </si>
  <si>
    <t>晋后英先生</t>
  </si>
  <si>
    <t>2020-11-10 09:34:18</t>
  </si>
  <si>
    <t>2020110900021132</t>
  </si>
  <si>
    <t>JT5011218965080</t>
  </si>
  <si>
    <t>2020-11-09 09:42:02</t>
  </si>
  <si>
    <t>小小姑娘</t>
  </si>
  <si>
    <t>13681798792</t>
  </si>
  <si>
    <t>贝林阳江港湾和苑10栋802</t>
  </si>
  <si>
    <t>9:35分我司已联系客户1女士，13681798792告知此件已被放置代理点，并提醒客户勿忘取件，客户表示知晓将联系家人取回，如有问题随时联系我司预留电话：15865626303</t>
  </si>
  <si>
    <t>小小姑娘先生</t>
  </si>
  <si>
    <t>2020-11-10 09:37:08</t>
  </si>
  <si>
    <t>2020110900023378</t>
  </si>
  <si>
    <t>JT5010381271828</t>
  </si>
  <si>
    <t>2020-11-09 09:50:25</t>
  </si>
  <si>
    <t>李长金</t>
  </si>
  <si>
    <t>13965378569</t>
  </si>
  <si>
    <t>佳山乡雨顺佳园8栋1504</t>
  </si>
  <si>
    <t xml:space="preserve">多次分时段联系客户李长金先生号码13965378569均无人接听，已短信告知客户此件状态，有问题可随时联系我司，我司电话95040669252
</t>
  </si>
  <si>
    <t>李长金先生</t>
  </si>
  <si>
    <t>2020-11-10 09:44:27</t>
  </si>
  <si>
    <t>2020110900023561</t>
  </si>
  <si>
    <t>JT5010267277696</t>
  </si>
  <si>
    <t>2020-11-09 09:51:06</t>
  </si>
  <si>
    <t>徐宁</t>
  </si>
  <si>
    <t>18156732152</t>
  </si>
  <si>
    <t>三创中心菜鸟驿站</t>
  </si>
  <si>
    <t>徐宁先生</t>
  </si>
  <si>
    <t>2020-11-10 09:42:29</t>
  </si>
  <si>
    <t>2020110900023726</t>
  </si>
  <si>
    <t>2020-11-09 09:51:42</t>
  </si>
  <si>
    <t>19时52分回电13956912807，告知快件丢失并向客户致歉安抚客户情绪，已和客户协商理赔，理赔金额：29.9元，理赔方式微信.客户对处理结果满意无异议，我司电话17354093637</t>
  </si>
  <si>
    <t>2020-11-09 19:51:26</t>
  </si>
  <si>
    <t>2020110900024936</t>
  </si>
  <si>
    <t>JT5011109475721</t>
  </si>
  <si>
    <t>韩萍</t>
  </si>
  <si>
    <t>2020-11-09 09:56:14</t>
  </si>
  <si>
    <t>13675540280</t>
  </si>
  <si>
    <t>繁华大道决策大厦17楼，1702</t>
  </si>
  <si>
    <t>已安排人员处理</t>
  </si>
  <si>
    <t>王女士女士</t>
  </si>
  <si>
    <t>2020-11-10 09:43:16</t>
  </si>
  <si>
    <t>2020110900025224</t>
  </si>
  <si>
    <t>2020-11-09 09:57:18</t>
  </si>
  <si>
    <t>2020-11-10 09:43:51</t>
  </si>
  <si>
    <t>2020110900025932</t>
  </si>
  <si>
    <t>JT5011241203248</t>
  </si>
  <si>
    <t>2020-11-09 09:59:50</t>
  </si>
  <si>
    <t>如歌</t>
  </si>
  <si>
    <t>18656995502</t>
  </si>
  <si>
    <t>双岗街道阜阳北路425号北苑美食学校西校区</t>
  </si>
  <si>
    <t xml:space="preserve">已通知网点线下跟进，网点电话17755054558，后续产生考核由网点自行承担”
</t>
  </si>
  <si>
    <t>如歌先生</t>
  </si>
  <si>
    <t>2020-11-10 09:55:28</t>
  </si>
  <si>
    <t>2020110900026423</t>
  </si>
  <si>
    <t>JT5010192838683</t>
  </si>
  <si>
    <t>牡丹江绥芬河网点</t>
  </si>
  <si>
    <t>高洋</t>
  </si>
  <si>
    <t>2020-11-09 10:01:52</t>
  </si>
  <si>
    <t xml:space="preserve"> 宋尚文2028</t>
  </si>
  <si>
    <t>18110557562</t>
  </si>
  <si>
    <t>水湖镇，长丰轨道交通学校南校区，</t>
  </si>
  <si>
    <t>20时20分回电18110557562，客户电话关机。包裹已派送至门卫处，有问题可随时联系我司，客户对处理结果满意无异议，我司电话17354093637</t>
  </si>
  <si>
    <t xml:space="preserve"> 宋尚文2028先生</t>
  </si>
  <si>
    <t>2020-11-09 20:20:10</t>
  </si>
  <si>
    <t>2020110900027451</t>
  </si>
  <si>
    <t>JT5010218550382</t>
  </si>
  <si>
    <t>2020-11-09 10:06:02</t>
  </si>
  <si>
    <t>宋杰</t>
  </si>
  <si>
    <t>15256073871</t>
  </si>
  <si>
    <t>合肥长丰轨道学校(南校区)</t>
  </si>
  <si>
    <t>20时30分回电15256073871，客户电话关机，包裹已派送至门卫处，有问题可随时联系我司，我司电话17354093637</t>
  </si>
  <si>
    <t>宋杰先生</t>
  </si>
  <si>
    <t>2020-11-09 20:31:09</t>
  </si>
  <si>
    <t>2020110900027794</t>
  </si>
  <si>
    <t>徐梅</t>
  </si>
  <si>
    <t>2020-11-09 10:07:16</t>
  </si>
  <si>
    <t>童</t>
  </si>
  <si>
    <t>已签收，签收人凭取件码签收</t>
  </si>
  <si>
    <t>童先生</t>
  </si>
  <si>
    <t>2020-11-10 09:44:25</t>
  </si>
  <si>
    <t>2020110900027854</t>
  </si>
  <si>
    <t>JT5011085904523</t>
  </si>
  <si>
    <t>2020-11-09 10:07:31</t>
  </si>
  <si>
    <t>李业琴</t>
  </si>
  <si>
    <t>18855605621</t>
  </si>
  <si>
    <t>甘棠镇太平明珠1幢3单元111号</t>
  </si>
  <si>
    <t xml:space="preserve">16:20分回电**先生/女士18855605621电话空号/，已留言联系发件网点协助暂放网点，已向发件网点预留我司电话13705599771
</t>
  </si>
  <si>
    <t>李业琴女士</t>
  </si>
  <si>
    <t>2020-11-09 16:21:02</t>
  </si>
  <si>
    <t>2020110900028761</t>
  </si>
  <si>
    <t>JT5011100811022</t>
  </si>
  <si>
    <t>2020-11-09 10:11:05</t>
  </si>
  <si>
    <t>李桂奇</t>
  </si>
  <si>
    <t>15856999373</t>
  </si>
  <si>
    <t>桃花工业园桃花新村一美汽修</t>
  </si>
  <si>
    <t>已安排处理</t>
  </si>
  <si>
    <t>李桂奇先生</t>
  </si>
  <si>
    <t>2020-11-10 09:45:10</t>
  </si>
  <si>
    <t>2020110900028769</t>
  </si>
  <si>
    <t>JT5010702596760</t>
  </si>
  <si>
    <t>2020-11-09 10:11:06</t>
  </si>
  <si>
    <t xml:space="preserve"> 王多金</t>
  </si>
  <si>
    <t>18356751620</t>
  </si>
  <si>
    <t>环园路安徽财贸职业学院快递代取</t>
  </si>
  <si>
    <t xml:space="preserve"> 王多金先生</t>
  </si>
  <si>
    <t>2020-11-10 09:46:46</t>
  </si>
  <si>
    <t>2020110900030201</t>
  </si>
  <si>
    <t>2020-11-09 10:16:29</t>
  </si>
  <si>
    <t>正在处理</t>
  </si>
  <si>
    <t>2020-11-10 09:48:15</t>
  </si>
  <si>
    <t>2020110900030969</t>
  </si>
  <si>
    <t>JT5010694206915</t>
  </si>
  <si>
    <t>2020-11-09 10:19:16</t>
  </si>
  <si>
    <t>张展煌</t>
  </si>
  <si>
    <t>18598011810</t>
  </si>
  <si>
    <t>锦湖家园10栋204室</t>
  </si>
  <si>
    <t>22时08分回电 13956970702，告知快件丢失，已和客户协商理赔，理赔金额：5.3元，理赔方式：微信，客户对处理结果满意无异议，我司电话17354093637</t>
  </si>
  <si>
    <t>张展煌先生</t>
  </si>
  <si>
    <t>2020-11-09 22:09:04</t>
  </si>
  <si>
    <t>2020110900031507</t>
  </si>
  <si>
    <t>JT5010370664190</t>
  </si>
  <si>
    <t>深圳龙华牛湖网点</t>
  </si>
  <si>
    <t>杨蓉</t>
  </si>
  <si>
    <t>2020-11-09 10:21:25</t>
  </si>
  <si>
    <t>达达工匠</t>
  </si>
  <si>
    <t>18257772868</t>
  </si>
  <si>
    <t>安徽省黄山市黄山区乌石镇</t>
  </si>
  <si>
    <t>14:49分回电**先生/女士18055939647，客户确定货已收到，客户对处理结果满意无异议，已向客户预留我司电话13705599771</t>
  </si>
  <si>
    <t>达达工匠先生</t>
  </si>
  <si>
    <t>2020-11-09 14:49:48</t>
  </si>
  <si>
    <t>2020110900031805</t>
  </si>
  <si>
    <t>JT5011205238736</t>
  </si>
  <si>
    <t>马蕊</t>
  </si>
  <si>
    <t>2020-11-09 10:22:34</t>
  </si>
  <si>
    <t>焦村镇章村立新组</t>
  </si>
  <si>
    <t>此件我司13:04分致电投诉人 焦九胜 13637208363  客户称不用退回 收到了  已经确认收货了   请知晓   我司电话13705599771</t>
  </si>
  <si>
    <t>2020-11-09 13:04:31</t>
  </si>
  <si>
    <t>2020110900032965</t>
  </si>
  <si>
    <t>JT5010413325846</t>
  </si>
  <si>
    <t>三门峡义马网点</t>
  </si>
  <si>
    <t>李星</t>
  </si>
  <si>
    <t>2020-11-09 10:27:09</t>
  </si>
  <si>
    <t>小麦电商H</t>
  </si>
  <si>
    <t>13707648158</t>
  </si>
  <si>
    <t>历阳镇土街470号</t>
  </si>
  <si>
    <t>于8.17分回电客户18110311334，客户已确认收到此件了，满意无异议，我司稍后出库签收，如有问题联系我司电话18315551757</t>
  </si>
  <si>
    <t>小麦电商H先生</t>
  </si>
  <si>
    <t>2020-11-10 08:17:30</t>
  </si>
  <si>
    <t>2020110900034261</t>
  </si>
  <si>
    <t>2020-11-09 10:32:14</t>
  </si>
  <si>
    <t>食堂旁菜鸟驿站</t>
  </si>
  <si>
    <t>2020-11-10 09:48:53</t>
  </si>
  <si>
    <t>2020110900034295</t>
  </si>
  <si>
    <t>JT5010531266106</t>
  </si>
  <si>
    <t>2020-11-09 10:32:21</t>
  </si>
  <si>
    <t>贾中杰</t>
  </si>
  <si>
    <t>18656635693</t>
  </si>
  <si>
    <t>合肥长丰轨道交通学校老校区</t>
  </si>
  <si>
    <t>20时32分回电18656635693，此件客户电话关机，我司已在门卫核实客户已经在本子登记取走，我司电话17354093637</t>
  </si>
  <si>
    <t>贾中杰先生</t>
  </si>
  <si>
    <t>2020-11-09 20:33:46</t>
  </si>
  <si>
    <t>2020110900036087</t>
  </si>
  <si>
    <t>2020-11-09 10:39:13</t>
  </si>
  <si>
    <t>此件收件人电话错误以退回南集散</t>
  </si>
  <si>
    <t>2020-11-10 09:49:47</t>
  </si>
  <si>
    <t>2020110900036209</t>
  </si>
  <si>
    <t>JT5010473177437</t>
  </si>
  <si>
    <t>2020-11-09 10:39:41</t>
  </si>
  <si>
    <t>18609651325</t>
  </si>
  <si>
    <t>安徽省合肥市庐阳区蒙城北路338号老5幢204室{[(4723969013498982186A)]}</t>
  </si>
  <si>
    <t>2020-11-10 09:54:36</t>
  </si>
  <si>
    <t>2020110900037117</t>
  </si>
  <si>
    <t>JT0000681522224</t>
  </si>
  <si>
    <t>黄仕轩</t>
  </si>
  <si>
    <t>2020-11-09 10:43:08</t>
  </si>
  <si>
    <t>方飘飘(女士)</t>
  </si>
  <si>
    <t>17756227107</t>
  </si>
  <si>
    <t>安徽省铜陵市铜官区金融大厦(北京西路) (B1—2电梯口进入    12楼1201室)@#安徽省铜陵市铜官区北京西路北京西路北斗星城</t>
  </si>
  <si>
    <t>12时01分    联系收件人收件人方飘飘(女士) 17756227107   已确认此件已收到  客户对此处理结果表示满意   并同意完结工单    我司号码15305625337</t>
  </si>
  <si>
    <t>方飘飘(女士)先生</t>
  </si>
  <si>
    <t>2020-11-09 12:04:15</t>
  </si>
  <si>
    <t>2020110900037140</t>
  </si>
  <si>
    <t>JT5010335504633</t>
  </si>
  <si>
    <t>2020-11-09 10:43:12</t>
  </si>
  <si>
    <t xml:space="preserve"> 戚金丽</t>
  </si>
  <si>
    <t>18955151900</t>
  </si>
  <si>
    <t>禹州翡翠湖郡11栋603</t>
  </si>
  <si>
    <t>已处理</t>
  </si>
  <si>
    <t xml:space="preserve"> 戚金丽先生</t>
  </si>
  <si>
    <t>2020-11-10 09:52:20</t>
  </si>
  <si>
    <t>2020110900039103</t>
  </si>
  <si>
    <t>JT5010674609018</t>
  </si>
  <si>
    <t>唐琳珺</t>
  </si>
  <si>
    <t>2020-11-09 10:50:37</t>
  </si>
  <si>
    <t>皖味轩</t>
  </si>
  <si>
    <t>15656959444</t>
  </si>
  <si>
    <t>城西菜市场北门大门口皖味轩</t>
  </si>
  <si>
    <t>20时23分回电 15656959444，客户确定货已收到，客户对处理结果满意无异议，我司电话17354093637</t>
  </si>
  <si>
    <t>皖味轩先生</t>
  </si>
  <si>
    <t>2020-11-09 20:23:54</t>
  </si>
  <si>
    <t>2020110900040221</t>
  </si>
  <si>
    <t>JT5010389400483</t>
  </si>
  <si>
    <t>2020-11-09 10:54:52</t>
  </si>
  <si>
    <t>谭春艳女士</t>
  </si>
  <si>
    <t>2020-11-10 09:53:33</t>
  </si>
  <si>
    <t>2020110900042123</t>
  </si>
  <si>
    <t>JT5010142503394</t>
  </si>
  <si>
    <t>总部热线客服A38</t>
  </si>
  <si>
    <t>2020-11-09 11:02:41</t>
  </si>
  <si>
    <t>13966695218</t>
  </si>
  <si>
    <t>肥东大药房</t>
  </si>
  <si>
    <t>16.38以与客户联系该快递已送达至汪女士单位，如有问题联系我司15221652513</t>
  </si>
  <si>
    <t>2020-11-09 16:38:56</t>
  </si>
  <si>
    <t>2020110900043250</t>
  </si>
  <si>
    <t>JT5011110864619</t>
  </si>
  <si>
    <t>2020-11-09 11:07:45</t>
  </si>
  <si>
    <t>冯井镇。白庙开发区。</t>
  </si>
  <si>
    <t>9：29分回电15850004840，客户电话无人接听，已发短信告知客户，问题完结，预留我司电话</t>
  </si>
  <si>
    <t>2020-11-10 09:29:45</t>
  </si>
  <si>
    <t>2020110900043554</t>
  </si>
  <si>
    <t>JT5010304079787</t>
  </si>
  <si>
    <t>2020-11-09 11:09:00</t>
  </si>
  <si>
    <t>李本祝</t>
  </si>
  <si>
    <t>15156210805</t>
  </si>
  <si>
    <t>琥珀名郡一期</t>
  </si>
  <si>
    <t>16.44我司以与客户核实该快递件已收到，如有问题联系我司15221652513</t>
  </si>
  <si>
    <t>李本祝先生</t>
  </si>
  <si>
    <t>2020-11-09 16:45:18</t>
  </si>
  <si>
    <t>2020110900045258</t>
  </si>
  <si>
    <t>JT5010320790291</t>
  </si>
  <si>
    <t>成都金牛抚琴网点</t>
  </si>
  <si>
    <t>陈英</t>
  </si>
  <si>
    <t>2020-11-09 11:16:04</t>
  </si>
  <si>
    <t>王倩</t>
  </si>
  <si>
    <t>18955137811</t>
  </si>
  <si>
    <t>水家湖阪信电缆厂</t>
  </si>
  <si>
    <t>21时02分回电18955137811，包裹已派送至门卫处，已提醒客户不要忘记取件，有问题可随时联系我司，客户对处理结果满意无异议，我司电话17354093637</t>
  </si>
  <si>
    <t>王倩先生</t>
  </si>
  <si>
    <t>2020-11-09 21:02:57</t>
  </si>
  <si>
    <t>2020110900045412</t>
  </si>
  <si>
    <t>JT5010709463566</t>
  </si>
  <si>
    <t>2020-11-09 11:16:47</t>
  </si>
  <si>
    <t>徐迎</t>
  </si>
  <si>
    <t>19105601683</t>
  </si>
  <si>
    <t>安徽省合肥市肥西县安徽财贸职业学院</t>
  </si>
  <si>
    <t>徐迎女士</t>
  </si>
  <si>
    <t>2020-11-10 09:47:36</t>
  </si>
  <si>
    <t>2020110900048246</t>
  </si>
  <si>
    <t>JT5010560225045</t>
  </si>
  <si>
    <t>刘丽珠</t>
  </si>
  <si>
    <t>2020-11-09 11:28:50</t>
  </si>
  <si>
    <t>安徽省合肥市蜀山区东至路与汤池路路口中建三局生活区霍弓箭收15938583619</t>
  </si>
  <si>
    <t>2020-11-09 14:14:07</t>
  </si>
  <si>
    <t>2020110900048403</t>
  </si>
  <si>
    <t>2020-11-09 11:29:28</t>
  </si>
  <si>
    <t>2020-11-10 09:55:10</t>
  </si>
  <si>
    <t>2020110900050094</t>
  </si>
  <si>
    <t>JT0000789267088</t>
  </si>
  <si>
    <t>2020-11-09 11:37:30</t>
  </si>
  <si>
    <t>13956264748</t>
  </si>
  <si>
    <t>安徽省黄山市黄山区,汤口天都农贸市场西单元701</t>
  </si>
  <si>
    <t xml:space="preserve">10‘32’分回电江华顺13956264748
，客户确定货已收到，客户对处理结果满意无异议，已向客户预留我司电话18055911767
</t>
  </si>
  <si>
    <t>13956264748先生</t>
  </si>
  <si>
    <t>2020-11-10 10:33:07</t>
  </si>
  <si>
    <t>2020110900050206</t>
  </si>
  <si>
    <t>JT0000816589408</t>
  </si>
  <si>
    <t>2020-11-09 11:38:01</t>
  </si>
  <si>
    <t>岳兰兰</t>
  </si>
  <si>
    <t>15855690004</t>
  </si>
  <si>
    <t>凤凰镇双湖村华联超市</t>
  </si>
  <si>
    <t>此件我司在15.40分电联客户岳兰兰告知今天派送 客户接受无异议 我司电话18655421159</t>
  </si>
  <si>
    <t>岳兰兰女士</t>
  </si>
  <si>
    <t>2020-11-09 15:41:54</t>
  </si>
  <si>
    <t>2020110900050318</t>
  </si>
  <si>
    <t>JT5010165729795</t>
  </si>
  <si>
    <t>上海车墩网点</t>
  </si>
  <si>
    <t>夏祥友</t>
  </si>
  <si>
    <t>2020-11-09 11:38:36</t>
  </si>
  <si>
    <t>鸿业远图</t>
  </si>
  <si>
    <t>17317518804</t>
  </si>
  <si>
    <t>安徽省合肥市蜀山区芙蓉路东海花园17栋2708</t>
  </si>
  <si>
    <t>已送达菜鸟驿站</t>
  </si>
  <si>
    <t>鸿业远图先生</t>
  </si>
  <si>
    <t>2020-11-10 09:55:50</t>
  </si>
  <si>
    <t>2020110900050324</t>
  </si>
  <si>
    <t>2020-11-09 11:38:37</t>
  </si>
  <si>
    <t>以偶通知业务员取回</t>
  </si>
  <si>
    <t>2020-11-10 09:56:37</t>
  </si>
  <si>
    <t>2020110900052181</t>
  </si>
  <si>
    <t>JT5010171720035</t>
  </si>
  <si>
    <t>邢台任县网点</t>
  </si>
  <si>
    <t>孙佳豪</t>
  </si>
  <si>
    <t>2020-11-09 11:48:09</t>
  </si>
  <si>
    <t>18233928151</t>
  </si>
  <si>
    <t>达道路21号世纪风景10号楼705号</t>
  </si>
  <si>
    <t>我司已审核，我司电话95040666923</t>
  </si>
  <si>
    <t>2020-11-09 15:12:27</t>
  </si>
  <si>
    <t>2020110900052571</t>
  </si>
  <si>
    <t>JT5010657185371</t>
  </si>
  <si>
    <t>2020-11-09 11:50:05</t>
  </si>
  <si>
    <t>葛仝珍</t>
  </si>
  <si>
    <t>15156154973</t>
  </si>
  <si>
    <t>水家湖吴山路腾龙阁对面二建公司院内</t>
  </si>
  <si>
    <t>几时几分回电15156154973，客户确定货已收到，客户对处理结果满意无异议，我司电话17354093637</t>
  </si>
  <si>
    <t>葛仝珍先生</t>
  </si>
  <si>
    <t>2020-11-09 21:43:56</t>
  </si>
  <si>
    <t>2020110900053263</t>
  </si>
  <si>
    <t>2020-11-09 11:53:34</t>
  </si>
  <si>
    <t>已签收，签收人凭取件码签</t>
  </si>
  <si>
    <t>2020-11-10 09:57:02</t>
  </si>
  <si>
    <t>2020110900055759</t>
  </si>
  <si>
    <t>JT0000790067129</t>
  </si>
  <si>
    <t>总部热线客服A86</t>
  </si>
  <si>
    <t>2020-11-09 12:08:29</t>
  </si>
  <si>
    <t>15857149039</t>
  </si>
  <si>
    <t>昱中街道仙人洞新苑5栋</t>
  </si>
  <si>
    <t>此件错分我司，我司于14:56回电，告知收件人已转出，请注意查收。收件人对处理结果无异议，我司电话19855696755</t>
  </si>
  <si>
    <t>2020-11-09 14:57:45</t>
  </si>
  <si>
    <t>2020110900056191</t>
  </si>
  <si>
    <t>JT5011388561342</t>
  </si>
  <si>
    <t>2020-11-09 12:12:07</t>
  </si>
  <si>
    <t xml:space="preserve"> 朱勤风</t>
  </si>
  <si>
    <t>19855135085</t>
  </si>
  <si>
    <t>东海星城小区12#1004</t>
  </si>
  <si>
    <t>已送到15栋菜鸟驿站</t>
  </si>
  <si>
    <t xml:space="preserve"> 朱勤风先生</t>
  </si>
  <si>
    <t>2020-11-10 09:57:50</t>
  </si>
  <si>
    <t>2020110900057419</t>
  </si>
  <si>
    <t>JT5010324984026</t>
  </si>
  <si>
    <t>2020-11-09 12:22:23</t>
  </si>
  <si>
    <t>嗯</t>
  </si>
  <si>
    <t>13085002262</t>
  </si>
  <si>
    <t>禹州翡翠湖郡19栋502</t>
  </si>
  <si>
    <t>禹洲湖郡17栋101超市</t>
  </si>
  <si>
    <t>嗯先生</t>
  </si>
  <si>
    <t>2020-11-10 09:58:24</t>
  </si>
  <si>
    <t>2020110900057836</t>
  </si>
  <si>
    <t>JT5009745237885</t>
  </si>
  <si>
    <t>2020-11-09 12:25:56</t>
  </si>
  <si>
    <t>安徽省黄山市屯溪区世贸绿洲17栋702室</t>
  </si>
  <si>
    <t>18:22回电杨阳先生15055004626，客户暂时不方便取件，包裹已派送至快递柜处，已提醒客户不要忘记取件，有问题可随时联系我司，客户对处理结果满意无异议，已向客户预留我司电话05592323418</t>
  </si>
  <si>
    <t>2020-11-09 18:23:08</t>
  </si>
  <si>
    <t>2020110900058191</t>
  </si>
  <si>
    <t>JT5010123192325</t>
  </si>
  <si>
    <t>保定徐水中孤营网点</t>
  </si>
  <si>
    <t>唐胜</t>
  </si>
  <si>
    <t>2020-11-09 12:29:01</t>
  </si>
  <si>
    <t>绿墅蓝湾3号楼一单元402</t>
  </si>
  <si>
    <t>2020-11-09 15:11:23</t>
  </si>
  <si>
    <t>2020110900058286</t>
  </si>
  <si>
    <t>JT5011073541765</t>
  </si>
  <si>
    <t>2020-11-09 12:29:57</t>
  </si>
  <si>
    <t>张海梅</t>
  </si>
  <si>
    <t>13966657445</t>
  </si>
  <si>
    <t>安徽省合肥市经开区芙蓉路西城秀里15栋</t>
  </si>
  <si>
    <t>西门菜鸟驿站</t>
  </si>
  <si>
    <t>张海梅先生</t>
  </si>
  <si>
    <t>2020-11-10 09:58:51</t>
  </si>
  <si>
    <t>2020110900058605</t>
  </si>
  <si>
    <t>JT5010263107503</t>
  </si>
  <si>
    <t>总部热线客服A78</t>
  </si>
  <si>
    <t>2020-11-09 12:32:37</t>
  </si>
  <si>
    <t>左</t>
  </si>
  <si>
    <t>18004445288</t>
  </si>
  <si>
    <t>长春市宽城区合隆开发区长隆大街2015－8号职教园区长春市二中专130216</t>
  </si>
  <si>
    <t>14.10回电左女士18004445288，告知客户此件是提前揽收的，今天已发出，建议耐心等待并关注路由信息，客户对处理方案满意无异议，已向客户预留我司电话95040666923.</t>
  </si>
  <si>
    <t>左女士</t>
  </si>
  <si>
    <t>2020-11-09 14:15:16</t>
  </si>
  <si>
    <t>2020110900059864</t>
  </si>
  <si>
    <t>JT5011189563243</t>
  </si>
  <si>
    <t>温州永嘉黄田网点</t>
  </si>
  <si>
    <t>任建</t>
  </si>
  <si>
    <t>2020-11-09 12:43:41</t>
  </si>
  <si>
    <t>18005695503</t>
  </si>
  <si>
    <t>芙蓉路753号</t>
  </si>
  <si>
    <t>已收到</t>
  </si>
  <si>
    <t>18005695503先生</t>
  </si>
  <si>
    <t>2020-11-10 09:59:23</t>
  </si>
  <si>
    <t>2020110900060209</t>
  </si>
  <si>
    <t>JT5011255140748</t>
  </si>
  <si>
    <t>2020-11-09 12:46:45</t>
  </si>
  <si>
    <t>水湖镇康湖一巷</t>
  </si>
  <si>
    <t>20时24分回电18205695905，已和客户确认更改信息，告知客户已登记更改，客户对处理结果满意无异议，我司电话17354093637</t>
  </si>
  <si>
    <t>2020-11-09 20:25:20</t>
  </si>
  <si>
    <t>2020110900060352</t>
  </si>
  <si>
    <t>2020-11-09 12:47:44</t>
  </si>
  <si>
    <t>2020-11-10 10:00:07</t>
  </si>
  <si>
    <t>2020110900060819</t>
  </si>
  <si>
    <t>2020-11-09 12:51:05</t>
  </si>
  <si>
    <t>14点23分13865325023，收件人表示此件系其家人代取，满意无异议，我司漏出库，稍后补录签收！此单关闭。我司电话13485928660，微信同号</t>
  </si>
  <si>
    <t>2020-11-09 14:27:12</t>
  </si>
  <si>
    <t>2020110900061325</t>
  </si>
  <si>
    <t>2020-11-09 12:55:05</t>
  </si>
  <si>
    <t>已通知网点线下跟进，网点电话17354093637，后续产生考核由网点自行承担</t>
  </si>
  <si>
    <t>2020-11-10 12:42:40</t>
  </si>
  <si>
    <t>2020110900062264</t>
  </si>
  <si>
    <t>JT5011078264765</t>
  </si>
  <si>
    <t>2020-11-09 13:02:44</t>
  </si>
  <si>
    <t>张海城</t>
  </si>
  <si>
    <t>13696505978</t>
  </si>
  <si>
    <t>东方大道与瑶岗路交口，琪瑞东郡售楼部北边值班室</t>
  </si>
  <si>
    <t>我司核实地址改地址非我司派送，已转出</t>
  </si>
  <si>
    <t>张海城先生</t>
  </si>
  <si>
    <t>2020-11-09 17:10:32</t>
  </si>
  <si>
    <t>2020110900063684</t>
  </si>
  <si>
    <t>JT5009403623459</t>
  </si>
  <si>
    <t>2020-11-09 13:12:02</t>
  </si>
  <si>
    <t>马永生</t>
  </si>
  <si>
    <t>13675610587</t>
  </si>
  <si>
    <t>魏大庄</t>
  </si>
  <si>
    <t>此件我司10月29号就已处理退回了，新单号是JT0000754949737，我司已添加微信把新单号都发了，我司电话13731965516</t>
  </si>
  <si>
    <t>马永生先生</t>
  </si>
  <si>
    <t>2020-11-09 14:28:40</t>
  </si>
  <si>
    <t>2020110900063773</t>
  </si>
  <si>
    <t>JT5010300235550</t>
  </si>
  <si>
    <t>2020-11-09 13:12:33</t>
  </si>
  <si>
    <t>周新莹</t>
  </si>
  <si>
    <t>15156245005</t>
  </si>
  <si>
    <t>旭辉花园</t>
  </si>
  <si>
    <t>我司已审核通过</t>
  </si>
  <si>
    <t>周新莹先生</t>
  </si>
  <si>
    <t>2020-11-09 20:46:24</t>
  </si>
  <si>
    <t>2020110900063780</t>
  </si>
  <si>
    <t>JT5010700733710</t>
  </si>
  <si>
    <t>总部热线客服A73</t>
  </si>
  <si>
    <t>2020-11-09 13:12:36</t>
  </si>
  <si>
    <t>葛</t>
  </si>
  <si>
    <t>13956466662</t>
  </si>
  <si>
    <t>安徽省合肥市经开区芙蓉路5211号葛洲坝国际中心大厅</t>
  </si>
  <si>
    <t>葛先生</t>
  </si>
  <si>
    <t>2020-11-10 10:00:44</t>
  </si>
  <si>
    <t>2020110900064520</t>
  </si>
  <si>
    <t>JT5011134436337</t>
  </si>
  <si>
    <t>漳州漳浦网点</t>
  </si>
  <si>
    <t>2020-11-09 13:17:18</t>
  </si>
  <si>
    <t>花屋新村13幢102室</t>
  </si>
  <si>
    <t>11:54分我司联系客户陈女士，15385331335未接通，我司已联系贵司进行线下协商处理，如有问题随时联系我司预留电话：15865626303</t>
  </si>
  <si>
    <t>2020-11-10 11:56:32</t>
  </si>
  <si>
    <t>2020110900064527</t>
  </si>
  <si>
    <t>JT0000778101723</t>
  </si>
  <si>
    <t>尹明明</t>
  </si>
  <si>
    <t>2020-11-09 13:17:21</t>
  </si>
  <si>
    <t>邓周</t>
  </si>
  <si>
    <t>13955166898</t>
  </si>
  <si>
    <t>安徽省合肥市蜀山区莲花社区，安徽医学高等专科学校(芙蓉路校区)</t>
  </si>
  <si>
    <t>安徽医学高等专科学校A柜大厅入口N22</t>
  </si>
  <si>
    <t>邓周先生</t>
  </si>
  <si>
    <t>2020-11-10 10:04:10</t>
  </si>
  <si>
    <t>2020110900064973</t>
  </si>
  <si>
    <t>JT5010066411291</t>
  </si>
  <si>
    <t>上海城桥网点</t>
  </si>
  <si>
    <t>杨忠兰</t>
  </si>
  <si>
    <t>2020-11-09 13:20:12</t>
  </si>
  <si>
    <t xml:space="preserve"> 徐文秀</t>
  </si>
  <si>
    <t>18080567982</t>
  </si>
  <si>
    <t>详细地址:安徽省黄山市祁门县塔坊镇中铁一分部拌合站</t>
  </si>
  <si>
    <t>此件我司于16时26分致电18080567982收件人，已核实客户已签收， 客户表示无异议， 同意我司关闭工单。网点预留电话18055971198</t>
  </si>
  <si>
    <t xml:space="preserve"> 徐文秀先生</t>
  </si>
  <si>
    <t>2020-11-09 16:28:07</t>
  </si>
  <si>
    <t>2020110900065043</t>
  </si>
  <si>
    <t>JT5009627998036</t>
  </si>
  <si>
    <t>储梦瑶</t>
  </si>
  <si>
    <t>2020-11-09 13:20:35</t>
  </si>
  <si>
    <t>胡末平</t>
  </si>
  <si>
    <t>17855908512</t>
  </si>
  <si>
    <t>梅林</t>
  </si>
  <si>
    <t xml:space="preserve">我司已14；33分回电胡末平先生17855908512，此件我司派件员已送，我i已通知派件员告知客户取货地址我司客服18055911767
</t>
  </si>
  <si>
    <t>胡末平先生</t>
  </si>
  <si>
    <t>2020-11-09 14:33:43</t>
  </si>
  <si>
    <t>2020110900066067</t>
  </si>
  <si>
    <t>JT5011334711538</t>
  </si>
  <si>
    <t>唐富强</t>
  </si>
  <si>
    <t>2020-11-09 13:27:24</t>
  </si>
  <si>
    <t>魏蝶</t>
  </si>
  <si>
    <t>13861802674</t>
  </si>
  <si>
    <t>水湖镇长淮路鑫城世家</t>
  </si>
  <si>
    <t>20时26分回电13861802674，客户确定货已收到，客户对处理结果满意无异议，我司电话17354093637</t>
  </si>
  <si>
    <t>魏蝶女士</t>
  </si>
  <si>
    <t>2020-11-09 20:27:18</t>
  </si>
  <si>
    <t>2020110900066757</t>
  </si>
  <si>
    <t>JT0000765397757</t>
  </si>
  <si>
    <t>刘亚洲</t>
  </si>
  <si>
    <t>2020-11-09 13:31:34</t>
  </si>
  <si>
    <t>荷叶地街道明珠创世纪花园4栋4单元5楼507</t>
  </si>
  <si>
    <t>已通知网点线下跟进，网点电话17718233663，后续产生考核由网点自行承担</t>
  </si>
  <si>
    <t>2020-11-10 13:23:03</t>
  </si>
  <si>
    <t>2020110900068652</t>
  </si>
  <si>
    <t>JT5010159802840</t>
  </si>
  <si>
    <t>张欢欢</t>
  </si>
  <si>
    <t>2020-11-09 13:42:39</t>
  </si>
  <si>
    <t>曾秀青1</t>
  </si>
  <si>
    <t>037189975988</t>
  </si>
  <si>
    <t>翡翠商业街27栋115</t>
  </si>
  <si>
    <t>曾秀青1先生</t>
  </si>
  <si>
    <t>2020-11-10 10:04:52</t>
  </si>
  <si>
    <t>2020110900068800</t>
  </si>
  <si>
    <t>JT5011387669969</t>
  </si>
  <si>
    <t>总部热线客服B29</t>
  </si>
  <si>
    <t>2020-11-09 13:43:30</t>
  </si>
  <si>
    <t>18297605907</t>
  </si>
  <si>
    <t xml:space="preserve"> 桃花镇九龙路115号安徽建工技师学院大学城校区</t>
  </si>
  <si>
    <t>2020-11-10 10:05:15</t>
  </si>
  <si>
    <t>2020110900070358</t>
  </si>
  <si>
    <t>JT0000801880148</t>
  </si>
  <si>
    <t>2020-11-09 13:51:58</t>
  </si>
  <si>
    <t>18155881758</t>
  </si>
  <si>
    <t>新安镇新安中学</t>
  </si>
  <si>
    <t>我司已与12.55分联系客户号码18155881758，客户当天已拿到快递，对我司处理结果满意无异议，我司电话17356411448</t>
  </si>
  <si>
    <t>2020-11-10 12:56:07</t>
  </si>
  <si>
    <t>2020110900072219</t>
  </si>
  <si>
    <t>JT5011315857651</t>
  </si>
  <si>
    <t>2020-11-09 14:02:17</t>
  </si>
  <si>
    <t>九龙路28号创新工厂</t>
  </si>
  <si>
    <t>28号创新工场大门口旁丰巢柜】及时取件</t>
  </si>
  <si>
    <t>2020-11-10 10:06:04</t>
  </si>
  <si>
    <t>2020110900072361</t>
  </si>
  <si>
    <t>JT5010325707371</t>
  </si>
  <si>
    <t>2020-11-09 14:02:59</t>
  </si>
  <si>
    <t>杨承会</t>
  </si>
  <si>
    <t>18956529962</t>
  </si>
  <si>
    <t>历阳镇团塘路26号一单元302室</t>
  </si>
  <si>
    <t>此件回电客户18956529962，客户已确认收到此件了，满意无异议，我司稍后出库签收，如有问题联系我司电话18315551757</t>
  </si>
  <si>
    <t>杨承会先生</t>
  </si>
  <si>
    <t>2020-11-10 08:22:52</t>
  </si>
  <si>
    <t>2020110900073114</t>
  </si>
  <si>
    <t>JT5010305854769</t>
  </si>
  <si>
    <t>福州闽侯南屿网点</t>
  </si>
  <si>
    <t>林香梅</t>
  </si>
  <si>
    <t>2020-11-09 14:06:47</t>
  </si>
  <si>
    <t>钟享</t>
  </si>
  <si>
    <t>18701312286</t>
  </si>
  <si>
    <t>望湖街道万岗路丽阳兰庭2幢1208</t>
  </si>
  <si>
    <t>此件我司回电18701312286核实客户已收到此件，有问题请联系我司15056078980</t>
  </si>
  <si>
    <t>谌大贵</t>
  </si>
  <si>
    <t>2020-11-10 10:57:28</t>
  </si>
  <si>
    <t>2020110900077916</t>
  </si>
  <si>
    <t>2020-11-09 14:30:18</t>
  </si>
  <si>
    <t xml:space="preserve"> 柠檬</t>
  </si>
  <si>
    <t xml:space="preserve"> 柠檬先生</t>
  </si>
  <si>
    <t>2020-11-10 14:11:38</t>
  </si>
  <si>
    <t>2020110900079386</t>
  </si>
  <si>
    <t>JT0000773396314</t>
  </si>
  <si>
    <t>葛银康</t>
  </si>
  <si>
    <t>2020-11-09 14:37:24</t>
  </si>
  <si>
    <t>13856022218</t>
  </si>
  <si>
    <t>水湖镇锦绣湖家园7栋508号</t>
  </si>
  <si>
    <t>20时54分回电13856022218，客户确定货已收到，客户对处理结果满意无异议，我司电话17354093637</t>
  </si>
  <si>
    <t>杨女士女士</t>
  </si>
  <si>
    <t>2020-11-09 20:54:16</t>
  </si>
  <si>
    <t>2020110900079772</t>
  </si>
  <si>
    <t>2020-11-09 14:39:20</t>
  </si>
  <si>
    <t>2020-11-10 14:12:11</t>
  </si>
  <si>
    <t>2020110900079776</t>
  </si>
  <si>
    <t>JT5010872456768</t>
  </si>
  <si>
    <t>胡月圆</t>
  </si>
  <si>
    <t>2020-11-09 14:39:21</t>
  </si>
  <si>
    <t xml:space="preserve"> 孙欣叶</t>
  </si>
  <si>
    <t>13259210517</t>
  </si>
  <si>
    <t>陈仓西城高中</t>
  </si>
  <si>
    <t>我司已更改电话号码，我司电话13866137290</t>
  </si>
  <si>
    <t xml:space="preserve"> 孙欣叶先生</t>
  </si>
  <si>
    <t>2020-11-10 11:30:48</t>
  </si>
  <si>
    <t>2020110900079874</t>
  </si>
  <si>
    <t>JT5010275940892</t>
  </si>
  <si>
    <t>佛山高明网点</t>
  </si>
  <si>
    <t>梁钰梅</t>
  </si>
  <si>
    <t>2020-11-09 14:39:46</t>
  </si>
  <si>
    <t>张书侠</t>
  </si>
  <si>
    <t>13865962026</t>
  </si>
  <si>
    <t>水湖镇新兴工业园阪信有限公司</t>
  </si>
  <si>
    <t>21时01分回电13865962026，包裹已派送至门卫处已提醒客户不要忘记取件，有问题可随时联系我司，客户对处理结果满意无异议，我司电话17354093637</t>
  </si>
  <si>
    <t>张书侠先生</t>
  </si>
  <si>
    <t>2020-11-09 21:01:57</t>
  </si>
  <si>
    <t>2020110900080151</t>
  </si>
  <si>
    <t>JT5010572330170</t>
  </si>
  <si>
    <t>马杰萍</t>
  </si>
  <si>
    <t>2020-11-09 14:41:01</t>
  </si>
  <si>
    <t xml:space="preserve"> 毛宁【有问题请进店铺联系客服咨询】</t>
  </si>
  <si>
    <t>15262501255</t>
  </si>
  <si>
    <t>合肥市蜀山区棋石路与石笋路禹州华侨城二期柳园北门生鲜传奇超市隔壁B-72</t>
  </si>
  <si>
    <t>此件客户已凭取件码签收。我司电话18155177567</t>
  </si>
  <si>
    <t xml:space="preserve"> 刘灵灵</t>
  </si>
  <si>
    <t>18610005267</t>
  </si>
  <si>
    <t>2020-11-10 13:51:53</t>
  </si>
  <si>
    <t>2020110900081378</t>
  </si>
  <si>
    <t>JT5011200806873</t>
  </si>
  <si>
    <t>2020-11-09 14:47:03</t>
  </si>
  <si>
    <t>18523193473</t>
  </si>
  <si>
    <t>县委大院</t>
  </si>
  <si>
    <t>21时03分回电18523193473，包裹已派送至门卫处，已提醒客户不要忘记取件，有问题可随时联系我司，客户对处理结果满意无异议，我司电话17354093637</t>
  </si>
  <si>
    <t>18523193473先生</t>
  </si>
  <si>
    <t>2020-11-09 21:04:23</t>
  </si>
  <si>
    <t>2020110900082136</t>
  </si>
  <si>
    <t>JT5011202394248</t>
  </si>
  <si>
    <t>2020-11-09 14:50:26</t>
  </si>
  <si>
    <t xml:space="preserve"> 13877393883</t>
  </si>
  <si>
    <t>13877393883</t>
  </si>
  <si>
    <t>北城银河苑11栋一单元502</t>
  </si>
  <si>
    <t>我司16:28回电客户13877393883，我司已通知快递员告知客户此件在什么位置，我司完结处理，我司网点电话：13385698464</t>
  </si>
  <si>
    <t xml:space="preserve"> 13877393883先生</t>
  </si>
  <si>
    <t>2020-11-09 16:23:54</t>
  </si>
  <si>
    <t>2020110900082318</t>
  </si>
  <si>
    <t>JT5011107047263</t>
  </si>
  <si>
    <t>吴春兰</t>
  </si>
  <si>
    <t>2020-11-09 14:51:14</t>
  </si>
  <si>
    <t>18856964776</t>
  </si>
  <si>
    <t>芙蓉名园1栋3单元209</t>
  </si>
  <si>
    <t>2020-11-10 14:10:58</t>
  </si>
  <si>
    <t>2020110900083519</t>
  </si>
  <si>
    <t>JT0000769287602</t>
  </si>
  <si>
    <t>上海军工路网点</t>
  </si>
  <si>
    <t>2020-11-09 14:56:38</t>
  </si>
  <si>
    <t>维福顿王生</t>
  </si>
  <si>
    <t>13826084470</t>
  </si>
  <si>
    <t>安徽省合肥市蜀山区荷叶地街道前山路与万佛湖路交口天珑广场2栋五楼L4商铺便利店</t>
  </si>
  <si>
    <t>20时10分，回电客户13826084470，客户表示放在驿站了，今天已收到，客户对处理结果满意无异议，我时电话17718233663</t>
  </si>
  <si>
    <t>维福顿王生先生</t>
  </si>
  <si>
    <t>2020-11-09 20:16:02</t>
  </si>
  <si>
    <t>2020110900083696</t>
  </si>
  <si>
    <t>JT0000769597627</t>
  </si>
  <si>
    <t>2020-11-09 14:57:31</t>
  </si>
  <si>
    <t>2020-11-09 20:17:10</t>
  </si>
  <si>
    <t>2020110900084199</t>
  </si>
  <si>
    <t>JT5011237760122</t>
  </si>
  <si>
    <t>开封尉氏网点</t>
  </si>
  <si>
    <t>王朔</t>
  </si>
  <si>
    <t>2020-11-09 14:59:57</t>
  </si>
  <si>
    <t>安医二附院门诊四楼特诊一科急诊前丰巢快递柜</t>
  </si>
  <si>
    <t>2020-11-10 14:44:32</t>
  </si>
  <si>
    <t>2020110900084416</t>
  </si>
  <si>
    <t>JT0000809250713</t>
  </si>
  <si>
    <t>刘素红</t>
  </si>
  <si>
    <t>2020-11-09 15:01:04</t>
  </si>
  <si>
    <t>刘娜</t>
  </si>
  <si>
    <t>18355178499</t>
  </si>
  <si>
    <t>双墩镇鸿路钢构大厦6楼608室??</t>
  </si>
  <si>
    <t>我司16:20回电客户18355178499，此件不是我司派件范围，我司已通知快递员带回，转到正确派件网点，请知悉，我司完结处理，我司网点电话：13385698464</t>
  </si>
  <si>
    <t>刘娜先生</t>
  </si>
  <si>
    <t>2020-11-09 16:21:44</t>
  </si>
  <si>
    <t>2020110900085098</t>
  </si>
  <si>
    <t>JT0000694806647</t>
  </si>
  <si>
    <t>深圳宝安航城网点</t>
  </si>
  <si>
    <t>陈妹群</t>
  </si>
  <si>
    <t>2020-11-09 15:04:17</t>
  </si>
  <si>
    <t>杨美娣</t>
  </si>
  <si>
    <t>15155999009</t>
  </si>
  <si>
    <t>甘棠镇丹丹衣橱</t>
  </si>
  <si>
    <t xml:space="preserve">16:17分回电/女士15155999009，客户确定货已收到，早就收到 我司漏做签收今日补签客户对处理结果满意无异议，已向客户预留我司电话13705599771  </t>
  </si>
  <si>
    <t>杨美娣先生</t>
  </si>
  <si>
    <t>2020-11-09 16:19:41</t>
  </si>
  <si>
    <t>2020110900085103</t>
  </si>
  <si>
    <t>JT5010269844075</t>
  </si>
  <si>
    <t>福州罗源网点</t>
  </si>
  <si>
    <t>许燕辛</t>
  </si>
  <si>
    <t>2020-11-09 15:04:19</t>
  </si>
  <si>
    <t>马文明</t>
  </si>
  <si>
    <t>17330657270</t>
  </si>
  <si>
    <t>九龙路合肥信息技术学院西大门菜鸟驿站</t>
  </si>
  <si>
    <t>马文明先生</t>
  </si>
  <si>
    <t>2020-11-10 14:43:54</t>
  </si>
  <si>
    <t>2020110900085213</t>
  </si>
  <si>
    <t>JT5010412745630</t>
  </si>
  <si>
    <t>陈园园</t>
  </si>
  <si>
    <t>2020-11-09 15:04:54</t>
  </si>
  <si>
    <t>华艳茹</t>
  </si>
  <si>
    <t>15212114893</t>
  </si>
  <si>
    <t>华艳茹先生</t>
  </si>
  <si>
    <t>2020-11-10 14:45:05</t>
  </si>
  <si>
    <t>2020110900085641</t>
  </si>
  <si>
    <t>JT5008255956223</t>
  </si>
  <si>
    <t>2020-11-09 15:06:45</t>
  </si>
  <si>
    <t>堰湖山庄西区25栋</t>
  </si>
  <si>
    <t>我司于14:47分致电 郑德龙先生18859786601客户确认包裹已收到客户对处理结果满意无异议特此完结肥西网点15855512370</t>
  </si>
  <si>
    <t>2020-11-10 14:50:23</t>
  </si>
  <si>
    <t>2020110900086128</t>
  </si>
  <si>
    <t>JT5010238320331</t>
  </si>
  <si>
    <t>2020-11-09 15:09:05</t>
  </si>
  <si>
    <t xml:space="preserve"> 田军昭</t>
  </si>
  <si>
    <t>03716329586</t>
  </si>
  <si>
    <t>香格里拉小区9栋102室</t>
  </si>
  <si>
    <t>此件回电客户13856520029，客户已确认收到此件了，满意无异议，我司已补签收</t>
  </si>
  <si>
    <t xml:space="preserve"> 田军昭先生</t>
  </si>
  <si>
    <t>2020-11-10 08:36:23</t>
  </si>
  <si>
    <t>2020110900086308</t>
  </si>
  <si>
    <t>JT5011138907178</t>
  </si>
  <si>
    <t>2020-11-09 15:09:49</t>
  </si>
  <si>
    <t xml:space="preserve"> 代可蒙</t>
  </si>
  <si>
    <t>15256395210</t>
  </si>
  <si>
    <t>蒙城县望月巷毅力学生公寓</t>
  </si>
  <si>
    <t>杨彩红</t>
  </si>
  <si>
    <t>12:18已向客户回电15256395210告知客户快件异常积压 已和客户解释原因 会优先配送 客户表示理解 同意等待 对处理结果满意 如有疑问请联系17268682381</t>
  </si>
  <si>
    <t xml:space="preserve"> 代可蒙先生</t>
  </si>
  <si>
    <t>2020-11-10 12:20:49</t>
  </si>
  <si>
    <t>2020110900086409</t>
  </si>
  <si>
    <t>JT5010387345935</t>
  </si>
  <si>
    <t>2020-11-09 15:10:15</t>
  </si>
  <si>
    <t>李凯</t>
  </si>
  <si>
    <t>18609611009</t>
  </si>
  <si>
    <t>历阳镇，南门口加油站向前200米，小张洗车</t>
  </si>
  <si>
    <t>此件核实业务员，告知客户我司已确认遗失，已赔付给客户并向客户致歉，客户满意无异议，我司电话18315551757</t>
  </si>
  <si>
    <t>李凯先生</t>
  </si>
  <si>
    <t>2020-11-10 09:07:10</t>
  </si>
  <si>
    <t>2020110900087187</t>
  </si>
  <si>
    <t>2020-11-09 15:13:47</t>
  </si>
  <si>
    <t>2020-11-10 14:46:19</t>
  </si>
  <si>
    <t>2020110900088339</t>
  </si>
  <si>
    <t>JT5011379244894</t>
  </si>
  <si>
    <t>杨榕天</t>
  </si>
  <si>
    <t>2020-11-09 15:19:17</t>
  </si>
  <si>
    <t>一脸懵逼</t>
  </si>
  <si>
    <t>13865986475</t>
  </si>
  <si>
    <t>桃花镇九龙路与汤口路交叉口，北京电影学院安徽培训中心</t>
  </si>
  <si>
    <t>业务员正在处理</t>
  </si>
  <si>
    <t>一脸懵逼先生</t>
  </si>
  <si>
    <t>2020-11-10 09:46:06</t>
  </si>
  <si>
    <t>2020110900088924</t>
  </si>
  <si>
    <t>JT5010881446299</t>
  </si>
  <si>
    <t>总部在线客服B258</t>
  </si>
  <si>
    <t>2020-11-09 15:21:55</t>
  </si>
  <si>
    <t>梁雨荷</t>
  </si>
  <si>
    <t>18326069281</t>
  </si>
  <si>
    <t>双墩镇安徽国际商务职业学院菜鸟驿站</t>
  </si>
  <si>
    <t>我司16:16回电客户18326069281，此件今天务必送到学校的驿站，我司完结处理，我司网点电话：13385698464</t>
  </si>
  <si>
    <t>梁雨荷先生</t>
  </si>
  <si>
    <t>2020-11-09 16:16:41</t>
  </si>
  <si>
    <t>2020110900089756</t>
  </si>
  <si>
    <t>JT5009738834877</t>
  </si>
  <si>
    <t>2020-11-09 15:25:37</t>
  </si>
  <si>
    <t>刘平汉</t>
  </si>
  <si>
    <t>18324712194</t>
  </si>
  <si>
    <t>造甲乡造甲村</t>
  </si>
  <si>
    <t>20时46分回电18324712194，退回，我司换单退回，单号：JT0000830114438，客户对处理结果满意无异议，我司电话17354093637</t>
  </si>
  <si>
    <t>刘平汉先生</t>
  </si>
  <si>
    <t>2020-11-09 20:47:19</t>
  </si>
  <si>
    <t>2020110900089770</t>
  </si>
  <si>
    <t>JT5010118847779</t>
  </si>
  <si>
    <t>2020-11-09 15:25:43</t>
  </si>
  <si>
    <t>2020-11-10 14:52:42</t>
  </si>
  <si>
    <t>2020110900090717</t>
  </si>
  <si>
    <t>JT5010126797830</t>
  </si>
  <si>
    <t>2020-11-09 15:30:12</t>
  </si>
  <si>
    <t>芙蓉路820号港澳花园港澳苑1栋1204</t>
  </si>
  <si>
    <t>2020-11-10 14:49:37</t>
  </si>
  <si>
    <t>2020110900091211</t>
  </si>
  <si>
    <t>JT5011219883469</t>
  </si>
  <si>
    <t>汪佳璨</t>
  </si>
  <si>
    <t>2020-11-09 15:32:28</t>
  </si>
  <si>
    <t>甘世凤</t>
  </si>
  <si>
    <t>15357922661</t>
  </si>
  <si>
    <t>翡翠路水电教师公寓6栋404室</t>
  </si>
  <si>
    <t>甘世凤先生</t>
  </si>
  <si>
    <t>2020-11-10 14:50:12</t>
  </si>
  <si>
    <t>2020110900091222</t>
  </si>
  <si>
    <t>JT5010370520109</t>
  </si>
  <si>
    <t>2020-11-09 15:32:31</t>
  </si>
  <si>
    <t>13956931075</t>
  </si>
  <si>
    <t>莲花社区宝纶路星达城铜冠花园12栋</t>
  </si>
  <si>
    <t>2020-11-10 14:53:16</t>
  </si>
  <si>
    <t>2020110900091481</t>
  </si>
  <si>
    <t>JT5010314138392</t>
  </si>
  <si>
    <t>黄斌</t>
  </si>
  <si>
    <t>2020-11-09 15:33:48</t>
  </si>
  <si>
    <t>赵丹</t>
  </si>
  <si>
    <t>13956973915</t>
  </si>
  <si>
    <t>水家湖吴山路吴山路幼儿园</t>
  </si>
  <si>
    <t>21时04分回电13956973915，包裹已派送至门卫处，已提醒客户不要忘记取件，有问题可随时联系我司，客户对处理结果满意无异议，我司电话17354093637</t>
  </si>
  <si>
    <t>赵丹女士</t>
  </si>
  <si>
    <t>2020-11-09 21:05:30</t>
  </si>
  <si>
    <t>2020110900094019</t>
  </si>
  <si>
    <t>JT5010130260516</t>
  </si>
  <si>
    <t>吴彦刚</t>
  </si>
  <si>
    <t>2020-11-09 15:45:47</t>
  </si>
  <si>
    <t>桃花镇开发区大学城汤口路中段合肥财经职业学院</t>
  </si>
  <si>
    <t>2020-11-10 14:51:13</t>
  </si>
  <si>
    <t>2020110900094978</t>
  </si>
  <si>
    <t>JT0000797951297</t>
  </si>
  <si>
    <t>钦州灵山网点</t>
  </si>
  <si>
    <t>朱鑫章</t>
  </si>
  <si>
    <t>2020-11-09 15:50:43</t>
  </si>
  <si>
    <t>檀大彭</t>
  </si>
  <si>
    <t>18894778363</t>
  </si>
  <si>
    <t>檀圩镇茶亭村委会</t>
  </si>
  <si>
    <t>此件工号00017109，此件是我司发出的件，烦请总部按正确地址核实处理呢，我司电话95040666940</t>
  </si>
  <si>
    <t>檀大彭先生</t>
  </si>
  <si>
    <t>2020-11-10 15:02:33</t>
  </si>
  <si>
    <t>2020110900095918</t>
  </si>
  <si>
    <t>JT5011241227942</t>
  </si>
  <si>
    <t>唐阳</t>
  </si>
  <si>
    <t>2020-11-09 15:55:32</t>
  </si>
  <si>
    <t>刘小珠</t>
  </si>
  <si>
    <t>19916018157</t>
  </si>
  <si>
    <t>刘小珠先生</t>
  </si>
  <si>
    <t>2020-11-10 15:31:09</t>
  </si>
  <si>
    <t>2020110900096475</t>
  </si>
  <si>
    <t>JT5011180571564</t>
  </si>
  <si>
    <t>2020-11-09 15:57:58</t>
  </si>
  <si>
    <t>王晓峰</t>
  </si>
  <si>
    <t>13605516644</t>
  </si>
  <si>
    <t>经开区翠微路185号博学堂</t>
  </si>
  <si>
    <t>王晓峰先生</t>
  </si>
  <si>
    <t>2020-11-10 15:32:04</t>
  </si>
  <si>
    <t>2020110900096961</t>
  </si>
  <si>
    <t>JT5010128712684</t>
  </si>
  <si>
    <t>王晨阳</t>
  </si>
  <si>
    <t>2020-11-09 16:00:14</t>
  </si>
  <si>
    <t>: 胡卫红</t>
  </si>
  <si>
    <t>13085578655</t>
  </si>
  <si>
    <t>三十头魏武路和颖州路交叉路口滨河苑小区4栋301室</t>
  </si>
  <si>
    <t>21时51分回电: 13085578655，此件我司已转出上一级站点退回，我司核实上一级站点尽快转出，我司电话17354093637</t>
  </si>
  <si>
    <t>: 胡卫红先生</t>
  </si>
  <si>
    <t>2020-11-09 21:52:38</t>
  </si>
  <si>
    <t>2020110900098462</t>
  </si>
  <si>
    <t>JT5010174610178</t>
  </si>
  <si>
    <t>徐季</t>
  </si>
  <si>
    <t>2020-11-09 16:08:15</t>
  </si>
  <si>
    <t>15956597068</t>
  </si>
  <si>
    <t>水湖镇步行街西5号九赛马店</t>
  </si>
  <si>
    <t>15956597068先生</t>
  </si>
  <si>
    <t>2020-11-10 16:04:00</t>
  </si>
  <si>
    <t>2020110900099301</t>
  </si>
  <si>
    <t>JT5010842894116</t>
  </si>
  <si>
    <t>2020-11-09 16:12:22</t>
  </si>
  <si>
    <t>桃花镇大学城翡翠路900号安徽财贸职业学院南门</t>
  </si>
  <si>
    <t>2020-11-10 16:11:35</t>
  </si>
  <si>
    <t>2020110900099519</t>
  </si>
  <si>
    <t>JT5009235229705</t>
  </si>
  <si>
    <t>杨一枝</t>
  </si>
  <si>
    <t>2020-11-09 16:13:28</t>
  </si>
  <si>
    <t>何小姐</t>
  </si>
  <si>
    <t>075527770572</t>
  </si>
  <si>
    <t>安徽省合肥市肥东县安徽省合肥市肥东县石塘镇</t>
  </si>
  <si>
    <t>17点07分致电收件电话: 13515517019  因时间较长 客户不清楚 我司联系快递员 查看 此单货物客户已取走了 系统我司已签收 我司电话95040669228</t>
  </si>
  <si>
    <t>何小姐先生</t>
  </si>
  <si>
    <t>2020-11-09 17:08:00</t>
  </si>
  <si>
    <t>2020110900099852</t>
  </si>
  <si>
    <t>JT5011233213518</t>
  </si>
  <si>
    <t>梁荣吟</t>
  </si>
  <si>
    <t>2020-11-09 16:15:13</t>
  </si>
  <si>
    <t>18226057908</t>
  </si>
  <si>
    <t>安徽省合肥市肥西县桃花工业园管委会合安路47号安徽三联学院智能快递柜</t>
  </si>
  <si>
    <t>18226057908先生</t>
  </si>
  <si>
    <t>2020-11-10 16:12:18</t>
  </si>
  <si>
    <t>2020110900099906</t>
  </si>
  <si>
    <t>JT5011351343288</t>
  </si>
  <si>
    <t>总部在线客服B7</t>
  </si>
  <si>
    <t>2020-11-09 16:15:28</t>
  </si>
  <si>
    <t>张永红</t>
  </si>
  <si>
    <t>15655588583</t>
  </si>
  <si>
    <t>仙踪镇白龙村</t>
  </si>
  <si>
    <t>16:08联系客户王女士号码15707541371，告知此件目前状态，已通知马鞍山含山网点线下跟进，网点未有效处理或对处理结果不满意，可联系我座机，客户接受处理方案，满意无异议，我司电话15524362906,</t>
  </si>
  <si>
    <t>15707541371</t>
  </si>
  <si>
    <t>2020-11-10 16:10:28</t>
  </si>
  <si>
    <t>2020110900099963</t>
  </si>
  <si>
    <t>2020-11-09 16:15:47</t>
  </si>
  <si>
    <t>此包裹已经送到丰巢</t>
  </si>
  <si>
    <t>2020-11-09 17:12:01</t>
  </si>
  <si>
    <t>2020110900100252</t>
  </si>
  <si>
    <t>JT5010148564619</t>
  </si>
  <si>
    <t>孟祥娇</t>
  </si>
  <si>
    <t>2020-11-09 16:17:02</t>
  </si>
  <si>
    <t>13329017659</t>
  </si>
  <si>
    <t>水湖镇城西大市场A区7号（中国移动对面渔网店）</t>
  </si>
  <si>
    <t>张亮先生</t>
  </si>
  <si>
    <t>2020-11-10 16:15:09</t>
  </si>
  <si>
    <t>2020110900101602</t>
  </si>
  <si>
    <t>JT5009505469818</t>
  </si>
  <si>
    <t>陈晓兰</t>
  </si>
  <si>
    <t>2020-11-09 16:23:25</t>
  </si>
  <si>
    <t>邹沛宏【TG】</t>
  </si>
  <si>
    <t>15766374746</t>
  </si>
  <si>
    <t>格力馨雅园北门</t>
  </si>
  <si>
    <t xml:space="preserve">我司于15；59分致电收件人邹沛宏【TG】先生18269954773客户表示包裹已收到 我司已添加贵司微信提供签收特此完结 肥西网点15855512370
</t>
  </si>
  <si>
    <t>邹沛宏【TG】先生</t>
  </si>
  <si>
    <t>2020-11-10 16:01:39</t>
  </si>
  <si>
    <t>2020110900101800</t>
  </si>
  <si>
    <t>2020-11-09 16:24:21</t>
  </si>
  <si>
    <t>我司已申请，请贵公司审核确定</t>
  </si>
  <si>
    <t>2020-11-09 20:21:23</t>
  </si>
  <si>
    <t>2020110900103133</t>
  </si>
  <si>
    <t>JT5010229205809</t>
  </si>
  <si>
    <t>嘉兴桐乡振东南港网点</t>
  </si>
  <si>
    <t>罗一川</t>
  </si>
  <si>
    <t>2020-11-09 16:30:24</t>
  </si>
  <si>
    <t xml:space="preserve"> 金红芬</t>
  </si>
  <si>
    <t>13033063825</t>
  </si>
  <si>
    <t>合肥市经开区笔峰路358号佳境枫情苑9#310</t>
  </si>
  <si>
    <t xml:space="preserve"> 金红芬先生</t>
  </si>
  <si>
    <t>2020-11-10 16:13:18</t>
  </si>
  <si>
    <t>2020110900103243</t>
  </si>
  <si>
    <t>JT5010466080763</t>
  </si>
  <si>
    <t>2020-11-09 16:30:55</t>
  </si>
  <si>
    <t>徐丽丽</t>
  </si>
  <si>
    <t>徐丽丽女士</t>
  </si>
  <si>
    <t>2020-11-10 16:13:49</t>
  </si>
  <si>
    <t>2020110900103921</t>
  </si>
  <si>
    <t>JT5010114208487</t>
  </si>
  <si>
    <t>柳丹</t>
  </si>
  <si>
    <t>2020-11-09 16:34:19</t>
  </si>
  <si>
    <t>王一婷</t>
  </si>
  <si>
    <t>18110776466</t>
  </si>
  <si>
    <t>合肥财经职业学院不收圆通邮政快递</t>
  </si>
  <si>
    <t>王一婷先生</t>
  </si>
  <si>
    <t>2020-11-10 16:15:50</t>
  </si>
  <si>
    <t>2020110900104369</t>
  </si>
  <si>
    <t>JT5010375743052</t>
  </si>
  <si>
    <t>2020-11-09 16:36:22</t>
  </si>
  <si>
    <t>13305519970</t>
  </si>
  <si>
    <t>经济技术开发区芙蓉公寓快递柜</t>
  </si>
  <si>
    <t>16:21联系客户高女士先生号码13305519970未接通，多次联系客户均未接通，已通知网点线下跟进，有问题可随时联系我司，我司电话055166023048</t>
  </si>
  <si>
    <t>2020-11-10 16:22:59</t>
  </si>
  <si>
    <t>2020110900104425</t>
  </si>
  <si>
    <t>JT5011364385704</t>
  </si>
  <si>
    <t>2020-11-09 16:36:43</t>
  </si>
  <si>
    <t>曹静</t>
  </si>
  <si>
    <t>13905604386</t>
  </si>
  <si>
    <t>安徽省合肥市长丰县水湖镇长丰师范附属小学宿舍3栋505室</t>
  </si>
  <si>
    <t>21时24分回电13905604386，，包裹已派送至门卫处，已提醒客户不要忘记取件，有问题可随时联系我司，客户对处理结果满意无异议，我司电话17354093637</t>
  </si>
  <si>
    <t>曹静先生</t>
  </si>
  <si>
    <t>2020-11-09 21:25:34</t>
  </si>
  <si>
    <t>2020110900105989</t>
  </si>
  <si>
    <t>JT5010693473633</t>
  </si>
  <si>
    <t>2020-11-09 16:44:33</t>
  </si>
  <si>
    <t>合安路47号安徽三联学院智能快递柜收</t>
  </si>
  <si>
    <t>2020-11-10 16:20:07</t>
  </si>
  <si>
    <t>2020110900106258</t>
  </si>
  <si>
    <t>JT0000776675426</t>
  </si>
  <si>
    <t>毕节纳雍网点</t>
  </si>
  <si>
    <t>孙萍</t>
  </si>
  <si>
    <t>2020-11-09 16:46:03</t>
  </si>
  <si>
    <t>王修娟(大码婚纱)</t>
  </si>
  <si>
    <t>15062562061</t>
  </si>
  <si>
    <t>丁集镇长青大队部向前200米靠水塘边上第二栋新房子二楼找不到电话联系</t>
  </si>
  <si>
    <t>汪安明</t>
  </si>
  <si>
    <t>9:38联系15062562061客户确定货已收到，客户对处理结果满意无异议，已向客户预留我司电话15256440422</t>
  </si>
  <si>
    <t>王修娟(大码婚纱)先生</t>
  </si>
  <si>
    <t>2020-11-10 09:39:41</t>
  </si>
  <si>
    <t>2020110900106538</t>
  </si>
  <si>
    <t>JT5011281370783</t>
  </si>
  <si>
    <t>智玲</t>
  </si>
  <si>
    <t>2020-11-09 16:47:36</t>
  </si>
  <si>
    <t>18256698502</t>
  </si>
  <si>
    <t>安徽省池州市青阳县杨田镇东南村组村</t>
  </si>
  <si>
    <t>工号00007326 10:50电联客户15375663981 此件客户拒收，我司换单退回，已转业务员带回，我司电话05662571008</t>
  </si>
  <si>
    <t>18256698502先生</t>
  </si>
  <si>
    <t>2020-11-10 10:45:48</t>
  </si>
  <si>
    <t>2020110900107956</t>
  </si>
  <si>
    <t>JT0000797583770</t>
  </si>
  <si>
    <t>2020-11-09 16:55:09</t>
  </si>
  <si>
    <t>甘棠镇北海南路老机床厂8栋</t>
  </si>
  <si>
    <t xml:space="preserve">此件我司18:04 分致电投诉人  13965517953核实客户收到 我司漏做签收今日补签 我司电话 13705599771  </t>
  </si>
  <si>
    <t>2020-11-09 18:05:00</t>
  </si>
  <si>
    <t>2020110900109034</t>
  </si>
  <si>
    <t>JT5010570752830</t>
  </si>
  <si>
    <t>王银华</t>
  </si>
  <si>
    <t>2020-11-09 17:00:16</t>
  </si>
  <si>
    <t>董女士</t>
  </si>
  <si>
    <t>18456426426</t>
  </si>
  <si>
    <t>姚李镇同心苑小区</t>
  </si>
  <si>
    <t>邓再华</t>
  </si>
  <si>
    <t xml:space="preserve">14:45分回电18456426426，客户要求拒收退回，我司带回集散点退回单，客户对处理结果满意无异议，已向客户预留我司电话15385938790
</t>
  </si>
  <si>
    <t>董女士先生</t>
  </si>
  <si>
    <t>2020-11-10 14:50:35</t>
  </si>
  <si>
    <t>邓庆伟</t>
  </si>
  <si>
    <t>2020110900109118</t>
  </si>
  <si>
    <t>2020-11-09 17:00:43</t>
  </si>
  <si>
    <t>3C配件鹏鹏工厂店</t>
  </si>
  <si>
    <t>18925838389</t>
  </si>
  <si>
    <t>3C配件鹏鹏工厂店先生</t>
  </si>
  <si>
    <t>2020-11-10 09:41:43</t>
  </si>
  <si>
    <t>2020110900109451</t>
  </si>
  <si>
    <t>JT5010125653479</t>
  </si>
  <si>
    <t>总部热线客服A92</t>
  </si>
  <si>
    <t>2020-11-09 17:02:28</t>
  </si>
  <si>
    <t>侯</t>
  </si>
  <si>
    <t>18155160603</t>
  </si>
  <si>
    <t>芙蓉路葛洲坝国际中心2402汉秀珠宝</t>
  </si>
  <si>
    <t>侯先生</t>
  </si>
  <si>
    <t>2020-11-10 10:01:47</t>
  </si>
  <si>
    <t>2020110900109521</t>
  </si>
  <si>
    <t>JT5011162763026</t>
  </si>
  <si>
    <t>2020-11-09 17:02:55</t>
  </si>
  <si>
    <t xml:space="preserve"> 蜜桃</t>
  </si>
  <si>
    <t>18850568558</t>
  </si>
  <si>
    <t>上海城市公寓3栋201</t>
  </si>
  <si>
    <t xml:space="preserve"> 蜜桃女士</t>
  </si>
  <si>
    <t>2020-11-10 16:35:33</t>
  </si>
  <si>
    <t>2020110900110372</t>
  </si>
  <si>
    <t>2020-11-09 17:07:10</t>
  </si>
  <si>
    <t>2020-11-10 16:36:09</t>
  </si>
  <si>
    <t>2020110900110780</t>
  </si>
  <si>
    <t>JT5011312309469</t>
  </si>
  <si>
    <t>2020-11-09 17:09:22</t>
  </si>
  <si>
    <t>刘文强</t>
  </si>
  <si>
    <t>18656518506</t>
  </si>
  <si>
    <t>佳缘中央城</t>
  </si>
  <si>
    <t>此件回电客户18656518506，客户表示此件要求放在门卫，下班太晚，代理点已经关门了。我司回电告知客户已放置门卫，客户表示下班之后去取，满意无异议，线下会继续跟进，我司电话18315551757</t>
  </si>
  <si>
    <t>刘文强先生</t>
  </si>
  <si>
    <t>2020-11-10 13:47:35</t>
  </si>
  <si>
    <t>2020110900110943</t>
  </si>
  <si>
    <t>JT5011368300354</t>
  </si>
  <si>
    <t>2020-11-09 17:10:15</t>
  </si>
  <si>
    <t xml:space="preserve"> 且行且珍惜</t>
  </si>
  <si>
    <t>18156002560</t>
  </si>
  <si>
    <t>芙蓉路与繁华大道交叉口决策大厦1702</t>
  </si>
  <si>
    <t>2020-11-10 09:42:56</t>
  </si>
  <si>
    <t>2020110900110965</t>
  </si>
  <si>
    <t>JT5011400540571</t>
  </si>
  <si>
    <t>总部在线客服B321</t>
  </si>
  <si>
    <t>2020-11-09 17:10:23</t>
  </si>
  <si>
    <t>房佳妮</t>
  </si>
  <si>
    <t>18226047984</t>
  </si>
  <si>
    <t>此件客户已凭取件码签收，我司电话18155177567</t>
  </si>
  <si>
    <t>房佳妮先生</t>
  </si>
  <si>
    <t>2020-11-10 13:20:36</t>
  </si>
  <si>
    <t>2020110900110989</t>
  </si>
  <si>
    <t>JT5010348718639</t>
  </si>
  <si>
    <t>2020-11-09 17:10:28</t>
  </si>
  <si>
    <t>桑清政</t>
  </si>
  <si>
    <t>19855019332</t>
  </si>
  <si>
    <t>桑清政 19855019332    合肥市蜀山区芙蓉路瑞泽源一里洋房</t>
  </si>
  <si>
    <t>桑清政先生</t>
  </si>
  <si>
    <t>2020-11-10 16:50:28</t>
  </si>
  <si>
    <t>2020110900112008</t>
  </si>
  <si>
    <t>JT5011361851056</t>
  </si>
  <si>
    <t>李静云</t>
  </si>
  <si>
    <t>2020-11-09 17:15:55</t>
  </si>
  <si>
    <t>庞雨</t>
  </si>
  <si>
    <t>17356511923</t>
  </si>
  <si>
    <t>锦绣大道锦绣大地城3栋1108室</t>
  </si>
  <si>
    <t>庞雨先生</t>
  </si>
  <si>
    <t>2020-11-10 16:51:05</t>
  </si>
  <si>
    <t>2020110900112059</t>
  </si>
  <si>
    <t>JT5010674874780</t>
  </si>
  <si>
    <t>深圳罗湖网点</t>
  </si>
  <si>
    <t>季甘成</t>
  </si>
  <si>
    <t>2020-11-09 17:16:13</t>
  </si>
  <si>
    <t>杨洋</t>
  </si>
  <si>
    <t>15705692123</t>
  </si>
  <si>
    <t>水家湖（自取）</t>
  </si>
  <si>
    <t>16时49分，此件丢失我司已加商家微信协商理赔，是商家已通过微信，现已联系理赔。我司电话17354093637</t>
  </si>
  <si>
    <t>杨洋先生</t>
  </si>
  <si>
    <t>2020-11-10 16:58:48</t>
  </si>
  <si>
    <t>2020110900113427</t>
  </si>
  <si>
    <t>2020-11-09 17:22:34</t>
  </si>
  <si>
    <t>2020-11-10 16:52:38</t>
  </si>
  <si>
    <t>2020110900113571</t>
  </si>
  <si>
    <t>JT5011174264059</t>
  </si>
  <si>
    <t>2020-11-09 17:23:15</t>
  </si>
  <si>
    <t>班艳荣</t>
  </si>
  <si>
    <t>18956053749</t>
  </si>
  <si>
    <t>长江西路199号国购三楼龙凤餐室</t>
  </si>
  <si>
    <t>班艳荣女士</t>
  </si>
  <si>
    <t>2020-11-10 17:16:32</t>
  </si>
  <si>
    <t>2020110900114330</t>
  </si>
  <si>
    <t>JT5010327711388</t>
  </si>
  <si>
    <t>2020-11-09 17:27:03</t>
  </si>
  <si>
    <t>景平平</t>
  </si>
  <si>
    <t>15255627542</t>
  </si>
  <si>
    <t>水家湖师范对面</t>
  </si>
  <si>
    <t>20时55分回电 18326081853，更改新电话..告知客户我司按原信息派送，客户对处理结果满意无异议，我司电话17354093637</t>
  </si>
  <si>
    <t>景平平女士</t>
  </si>
  <si>
    <t>2020-11-09 20:57:06</t>
  </si>
  <si>
    <t>2020110900114700</t>
  </si>
  <si>
    <t>JT5010219336221</t>
  </si>
  <si>
    <t>靳钱钱</t>
  </si>
  <si>
    <t>2020-11-09 17:28:55</t>
  </si>
  <si>
    <t>张欢</t>
  </si>
  <si>
    <t>13856002496</t>
  </si>
  <si>
    <t>合肥市经开区翠徽路233号书缘居小区3栋一单元302</t>
  </si>
  <si>
    <t>张欢先生</t>
  </si>
  <si>
    <t>2020-11-10 17:09:28</t>
  </si>
  <si>
    <t>2020110900115638</t>
  </si>
  <si>
    <t>JT5010080076312</t>
  </si>
  <si>
    <t>朱双飞</t>
  </si>
  <si>
    <t>2020-11-09 17:33:53</t>
  </si>
  <si>
    <t>周美</t>
  </si>
  <si>
    <t>15922447681</t>
  </si>
  <si>
    <t>水湖镇裴户村</t>
  </si>
  <si>
    <t>21时07分回电 15922447681，客户确定货已收到，客户对处理结果满意无异议，我司电话17354093637</t>
  </si>
  <si>
    <t>周美先生</t>
  </si>
  <si>
    <t>2020-11-09 21:08:55</t>
  </si>
  <si>
    <t>2020110900116263</t>
  </si>
  <si>
    <t>JT5011181974871</t>
  </si>
  <si>
    <t>孙云</t>
  </si>
  <si>
    <t>2020-11-09 17:37:48</t>
  </si>
  <si>
    <t>胡宝娟</t>
  </si>
  <si>
    <t>15868258082</t>
  </si>
  <si>
    <t>徽城镇旸村新汽车站建材市场A幢1012室南乡物流璜田乡璜蔚村</t>
  </si>
  <si>
    <t>此单责任网点在规定时间内未关闭，已通知网点线下跟进，网点电话05595272072，后续产生考核由网点自行承担</t>
  </si>
  <si>
    <t>胡宝娟女士</t>
  </si>
  <si>
    <t>2020-11-10 17:18:15</t>
  </si>
  <si>
    <t>2020110900117922</t>
  </si>
  <si>
    <t>JT5010273017942</t>
  </si>
  <si>
    <t>2020-11-09 17:47:52</t>
  </si>
  <si>
    <t>吴思施</t>
  </si>
  <si>
    <t>15715669203</t>
  </si>
  <si>
    <t>吴思施先生</t>
  </si>
  <si>
    <t>2020-11-10 17:19:07</t>
  </si>
  <si>
    <t>2020110900118730</t>
  </si>
  <si>
    <t>JT5010169604936</t>
  </si>
  <si>
    <t>杨海华</t>
  </si>
  <si>
    <t>2020-11-09 17:53:02</t>
  </si>
  <si>
    <t>18655580101</t>
  </si>
  <si>
    <t>香格里拉6栋604</t>
  </si>
  <si>
    <t>此件回电客户18655580101，客户已确认收到此件了，满意无异议，我司补签收</t>
  </si>
  <si>
    <t>2020-11-10 08:29:51</t>
  </si>
  <si>
    <t>2020110900119216</t>
  </si>
  <si>
    <t>JT5011396452139</t>
  </si>
  <si>
    <t>2020-11-09 17:56:14</t>
  </si>
  <si>
    <t>润和园小区</t>
  </si>
  <si>
    <t>此件回电客户15385119869，告知客户此件我司今晚转出</t>
  </si>
  <si>
    <t>2020-11-10 13:15:42</t>
  </si>
  <si>
    <t>2020110900120473</t>
  </si>
  <si>
    <t>JT5010620411253</t>
  </si>
  <si>
    <t>2020-11-09 18:05:43</t>
  </si>
  <si>
    <t>岚岚</t>
  </si>
  <si>
    <t>13711868840</t>
  </si>
  <si>
    <t>青山镇茅坪村下店</t>
  </si>
  <si>
    <t xml:space="preserve">8.41回电李媛女士18256437070，客户确定货已收到，客户对处理结果满意无异议，已向客户预留我司电话15862500315微信同步
</t>
  </si>
  <si>
    <t>岚岚先生</t>
  </si>
  <si>
    <t>2020-11-10 08:43:34</t>
  </si>
  <si>
    <t>2020110900121591</t>
  </si>
  <si>
    <t>JT5011398975396</t>
  </si>
  <si>
    <t>2020-11-09 18:16:56</t>
  </si>
  <si>
    <t>安徽省马鞍山市和县乌江镇濮集街道</t>
  </si>
  <si>
    <t>此件学校件，联系多次，客户电话一直无人接听，此件我司已派送至学校代理点，短信通知客户取件地址了，线下会继续跟进，我司电话18315551757</t>
  </si>
  <si>
    <t>2020-11-10 15:41:48</t>
  </si>
  <si>
    <t>2020110900122342</t>
  </si>
  <si>
    <t>JT5011115756350</t>
  </si>
  <si>
    <t>张登辉</t>
  </si>
  <si>
    <t>2020-11-09 18:24:32</t>
  </si>
  <si>
    <t>18956673372</t>
  </si>
  <si>
    <t>蓉城北路青庵巷126号</t>
  </si>
  <si>
    <t>工号00007326 12:46电联客户18956673372 此件客户确认收到，客户无任何异议，我司电话05662571008</t>
  </si>
  <si>
    <t>2020-11-10 12:43:36</t>
  </si>
  <si>
    <t>2020110900122348</t>
  </si>
  <si>
    <t>JT5010606633513</t>
  </si>
  <si>
    <t>北京顺义城区网点</t>
  </si>
  <si>
    <t>李聪聪</t>
  </si>
  <si>
    <t>2020-11-09 18:24:35</t>
  </si>
  <si>
    <t>大飞</t>
  </si>
  <si>
    <t>13966755592</t>
  </si>
  <si>
    <t>肥西县桃花镇侯岗小区红飞超市</t>
  </si>
  <si>
    <t>大飞先生</t>
  </si>
  <si>
    <t>2020-11-10 18:11:47</t>
  </si>
  <si>
    <t>2020110900122710</t>
  </si>
  <si>
    <t>JT5010258920248</t>
  </si>
  <si>
    <t>2020-11-09 18:28:13</t>
  </si>
  <si>
    <t>新桥镇</t>
  </si>
  <si>
    <t>此件回电客户17373106545多次，客户电话一直无人接听，我司已短信告知客户取件地址，线下会继续跟进，我司电话18315551757</t>
  </si>
  <si>
    <t>2020-11-10 15:43:13</t>
  </si>
  <si>
    <t>2020110900122730</t>
  </si>
  <si>
    <t>JT5010247543601</t>
  </si>
  <si>
    <t>汤土根</t>
  </si>
  <si>
    <t>2020-11-09 18:28:25</t>
  </si>
  <si>
    <t>梅褚镇烟花市场森淼服装的</t>
  </si>
  <si>
    <t>14:44回电陈丽萍女士15212721293，客户确定货已收到，客户对处理结果满意无异议，已向客户预留我司电话05636682678</t>
  </si>
  <si>
    <t>2020-11-10 14:45:49</t>
  </si>
  <si>
    <t>2020110900123155</t>
  </si>
  <si>
    <t>JT5011113247188</t>
  </si>
  <si>
    <t>2020-11-09 18:33:02</t>
  </si>
  <si>
    <t>刘磊磊</t>
  </si>
  <si>
    <t>19163427921</t>
  </si>
  <si>
    <t>和顺家园50栋1005号（送到家里）</t>
  </si>
  <si>
    <t>08时23分致电刘磊磊先生19163427921，核实了解客户自己投诉错误。货物客户确定收到，客户对处理结果满意无异议，已向客户预留我司电话13731929966</t>
  </si>
  <si>
    <t>刘磊磊先生</t>
  </si>
  <si>
    <t>2020-11-10 08:25:18</t>
  </si>
  <si>
    <t>2020110900123423</t>
  </si>
  <si>
    <t>JT5011352522826</t>
  </si>
  <si>
    <t>阳江裕东网点</t>
  </si>
  <si>
    <t>裕东龚雪玲</t>
  </si>
  <si>
    <t>2020-11-09 18:36:17</t>
  </si>
  <si>
    <t>安</t>
  </si>
  <si>
    <t>17805648007</t>
  </si>
  <si>
    <t>金寨县白塔畈镇桥店村小圩组</t>
  </si>
  <si>
    <t xml:space="preserve">8.32回电安17805648007，已和客户确认更改信息，告知客户已登记更改，客户对处理结果满意无异议，已向客户预留我司电话15862500315微信同步
</t>
  </si>
  <si>
    <t>安先生</t>
  </si>
  <si>
    <t>2020-11-10 08:35:31</t>
  </si>
  <si>
    <t>2020110900124666</t>
  </si>
  <si>
    <t>JT5010280026014</t>
  </si>
  <si>
    <t>2020-11-09 18:50:49</t>
  </si>
  <si>
    <t>15056288371</t>
  </si>
  <si>
    <t>泾县下坊乡大庆车行</t>
  </si>
  <si>
    <t>14:31分再次电联客户称我还没去取有时间就去取，我司预留电话19159317270，客户满意</t>
  </si>
  <si>
    <t>2020-11-10 14:32:48</t>
  </si>
  <si>
    <t>2020110900124805</t>
  </si>
  <si>
    <t>JT5010711999212</t>
  </si>
  <si>
    <t>河南代理区</t>
  </si>
  <si>
    <t>董露露</t>
  </si>
  <si>
    <t>2020-11-09 18:52:20</t>
  </si>
  <si>
    <t>付先生</t>
  </si>
  <si>
    <t>18919699257</t>
  </si>
  <si>
    <t>上派镇翡翠路与仙霞路交叉口上派基督教堂旁边湖南四建</t>
  </si>
  <si>
    <t>此件我司于：9:55分已致电客户：付先生18919699257   我司多次致电客户电话均处于无人接听状态，现我司已按贵司要求送至：李湾小区菜鸟驿站，如有疑问请致电我司电话：95040669230.</t>
  </si>
  <si>
    <t>付先生先生</t>
  </si>
  <si>
    <t>2020-11-10 09:57:32</t>
  </si>
  <si>
    <t>2020110900127142</t>
  </si>
  <si>
    <t>JT5010246660789</t>
  </si>
  <si>
    <t>温州乐清盐盘网点</t>
  </si>
  <si>
    <t>来梦雪</t>
  </si>
  <si>
    <t>2020-11-09 19:23:57</t>
  </si>
  <si>
    <t>15385536866</t>
  </si>
  <si>
    <t>经开区中环城紫荆公馆3-1-1904</t>
  </si>
  <si>
    <t>15385536866先生</t>
  </si>
  <si>
    <t>2020-11-10 19:05:04</t>
  </si>
  <si>
    <t>2020110900128146</t>
  </si>
  <si>
    <t>JT5009553217659</t>
  </si>
  <si>
    <t>宜昌秭归九里网点</t>
  </si>
  <si>
    <t>王岚芳</t>
  </si>
  <si>
    <t>2020-11-09 19:40:28</t>
  </si>
  <si>
    <t>网点，</t>
  </si>
  <si>
    <t>95040670045</t>
  </si>
  <si>
    <t>合肥市六十八中对面福利彩票</t>
  </si>
  <si>
    <t>网点，先生</t>
  </si>
  <si>
    <t>2020-11-10 19:15:35</t>
  </si>
  <si>
    <t>2020110900128695</t>
  </si>
  <si>
    <t>2020-11-09 19:50:25</t>
  </si>
  <si>
    <t xml:space="preserve"> 剪尘</t>
  </si>
  <si>
    <t>2020-11-10 19:17:39</t>
  </si>
  <si>
    <t>2020110900129067</t>
  </si>
  <si>
    <t>JT5010665956622</t>
  </si>
  <si>
    <t>2020-11-09 19:57:23</t>
  </si>
  <si>
    <t>归人</t>
  </si>
  <si>
    <t>18164461671</t>
  </si>
  <si>
    <t>丹霞路与金寨路交口，桃花工业园涉外经济学院。不放家福乐超市！否则将投诉快递员！！！</t>
  </si>
  <si>
    <t>1920联系归人先生18164461671，告知此件目前在学校的收发室，已通知网点线下跟进，网点未有效回复可联系我司座机，客户接受处理方案，满意无异议，我司电话95040669933.</t>
  </si>
  <si>
    <t>归人先生</t>
  </si>
  <si>
    <t>2020-11-10 19:25:36</t>
  </si>
  <si>
    <t>2020110900130404</t>
  </si>
  <si>
    <t>JT5010586095630</t>
  </si>
  <si>
    <t>万斌</t>
  </si>
  <si>
    <t>2020-11-09 20:36:08</t>
  </si>
  <si>
    <t>小二3C</t>
  </si>
  <si>
    <t>18256950083</t>
  </si>
  <si>
    <t>合安路47号菜鸟驿站</t>
  </si>
  <si>
    <t xml:space="preserve">此单责任网点在规定时间内未关闭，已通知网点线下跟进，网点电话18155177567，后续产生考核由网点自行承担 </t>
  </si>
  <si>
    <t>小二3C先生</t>
  </si>
  <si>
    <t>2020-11-10 19:46:23</t>
  </si>
  <si>
    <t>2020110900130767</t>
  </si>
  <si>
    <t>JT5010336819526</t>
  </si>
  <si>
    <t>2020-11-09 20:50:27</t>
  </si>
  <si>
    <t>风雨同舟</t>
  </si>
  <si>
    <t>13955505784</t>
  </si>
  <si>
    <t>G318清泉岭村委会</t>
  </si>
  <si>
    <t>工号00007326 13:00电联客户13955505784 此件我司已放指定代收点，已转业务员核实，我司电话05662571008</t>
  </si>
  <si>
    <t>风雨同舟先生</t>
  </si>
  <si>
    <t>2020-11-10 12:58:56</t>
  </si>
  <si>
    <t>2020110900000011</t>
  </si>
  <si>
    <t>JT5011127340779</t>
  </si>
  <si>
    <t>南京栖霞大学城网点</t>
  </si>
  <si>
    <t>陆正丽</t>
  </si>
  <si>
    <t>2020-11-09 00:58:29</t>
  </si>
  <si>
    <t>王菊</t>
  </si>
  <si>
    <t>13641093432</t>
  </si>
  <si>
    <t>安徽省合肥市经济技术开发区融科城10号楼3103</t>
  </si>
  <si>
    <t>8栋104融祥园</t>
  </si>
  <si>
    <t>王菊女士</t>
  </si>
  <si>
    <t>2020-11-09 11:30:24</t>
  </si>
  <si>
    <t>2020110900006404</t>
  </si>
  <si>
    <t>JT5010263291287</t>
  </si>
  <si>
    <t>南昌九龙湖网点</t>
  </si>
  <si>
    <t>黄小聪</t>
  </si>
  <si>
    <t>2020-11-09 08:49:14</t>
  </si>
  <si>
    <t>储宏娇</t>
  </si>
  <si>
    <t>13966781106</t>
  </si>
  <si>
    <t>翠微南园，16栋3单元306室</t>
  </si>
  <si>
    <t>已送达</t>
  </si>
  <si>
    <t>储宏娇先生</t>
  </si>
  <si>
    <t>2020-11-09 11:31:50</t>
  </si>
  <si>
    <t>2020110900047463</t>
  </si>
  <si>
    <t>JT5011109241434</t>
  </si>
  <si>
    <t>2020-11-09 11:25:35</t>
  </si>
  <si>
    <t>已通知处理</t>
  </si>
  <si>
    <t>2020-11-10 09:54:32</t>
  </si>
  <si>
    <t>2020110900064026</t>
  </si>
  <si>
    <t>JT5011183783045</t>
  </si>
  <si>
    <t>许昌长葛一网点</t>
  </si>
  <si>
    <t>唐秋霞</t>
  </si>
  <si>
    <t>2020-11-09 13:14:09</t>
  </si>
  <si>
    <t>18255955563</t>
  </si>
  <si>
    <t>安凌镇芦荔村前程组门牌号16号</t>
  </si>
  <si>
    <t>此件我司于17时25分致电18255955563收件人 ，核实已签收，客户表示无异议，同意我司关闭工单。</t>
  </si>
  <si>
    <t>2020-11-09 18:07:43</t>
  </si>
  <si>
    <t>2020110900074091</t>
  </si>
  <si>
    <t>JT5011208773629</t>
  </si>
  <si>
    <t>陈盈盈</t>
  </si>
  <si>
    <t>2020-11-09 14:11:39</t>
  </si>
  <si>
    <t>刘雯</t>
  </si>
  <si>
    <t>15249868320</t>
  </si>
  <si>
    <t>安徽省合肥市蜀山区合安路47号校内老食堂后菜鸟驿站</t>
  </si>
  <si>
    <t>刘雯先生</t>
  </si>
  <si>
    <t>2020-11-10 10:06:41</t>
  </si>
  <si>
    <t>2020110900089433</t>
  </si>
  <si>
    <t>2020-11-09 15:24:16</t>
  </si>
  <si>
    <t>2020-11-10 14:51:59</t>
  </si>
  <si>
    <t>2020110900092743</t>
  </si>
  <si>
    <t>2020-11-09 15:39:44</t>
  </si>
  <si>
    <t>2020-11-10 14:50:42</t>
  </si>
  <si>
    <t>2020110900098450</t>
  </si>
  <si>
    <t>2020-11-09 16:08:10</t>
  </si>
  <si>
    <t xml:space="preserve"> 王菊</t>
  </si>
  <si>
    <t xml:space="preserve"> 王菊女士</t>
  </si>
  <si>
    <t>2020-11-10 15:30:22</t>
  </si>
  <si>
    <t>2020110900105709</t>
  </si>
  <si>
    <t>JT5006773533538</t>
  </si>
  <si>
    <t>张佳欣</t>
  </si>
  <si>
    <t>2020-11-09 16:43:04</t>
  </si>
  <si>
    <t>刘欣雅</t>
  </si>
  <si>
    <t>15555125148</t>
  </si>
  <si>
    <t>绿地滨湖国际花都C2栋1101</t>
  </si>
  <si>
    <t>刘欣雅先生</t>
  </si>
  <si>
    <t>2020-11-10 16:19:01</t>
  </si>
  <si>
    <t>2020110900117227</t>
  </si>
  <si>
    <t>JT5010236242751</t>
  </si>
  <si>
    <t>2020-11-09 17:43:40</t>
  </si>
  <si>
    <t>顺安镇高岭村立华超市</t>
  </si>
  <si>
    <t>阮娅</t>
  </si>
  <si>
    <t>此单号贵司重复下单  我司关闭</t>
  </si>
  <si>
    <t>2020-11-09 18:49:06</t>
  </si>
  <si>
    <t>2020110900117924</t>
  </si>
  <si>
    <t>翁奕莹</t>
  </si>
  <si>
    <t>此件8：57致电收件人吴小霞17756221790拒收  已换单退回  新单号JT0000832687476  有问题致电我司18756261131</t>
  </si>
  <si>
    <t>2020-11-10 08:54:50</t>
  </si>
  <si>
    <t>2020110900124753</t>
  </si>
  <si>
    <t>2020-11-09 18:51:40</t>
  </si>
  <si>
    <t>2020-11-10 18:52:10</t>
  </si>
  <si>
    <t>2020110900129283</t>
  </si>
  <si>
    <t>万丽华</t>
  </si>
  <si>
    <t>2020-11-09 20:01:31</t>
  </si>
  <si>
    <t xml:space="preserve"> 储宏娇</t>
  </si>
  <si>
    <t xml:space="preserve"> 储宏娇先生</t>
  </si>
  <si>
    <t>2020-11-10 19:26:29</t>
  </si>
  <si>
    <t>网点名称</t>
  </si>
  <si>
    <t>阜阳临泉五中网点</t>
  </si>
  <si>
    <t>阜阳临泉于寨网点</t>
  </si>
  <si>
    <t>滁州南谯恒大网点</t>
  </si>
  <si>
    <t>阜南集散点</t>
  </si>
  <si>
    <t>阜阳阜南东部网点</t>
  </si>
  <si>
    <t>芜湖高速御府网点</t>
  </si>
  <si>
    <t>亳州利辛工业园网点</t>
  </si>
  <si>
    <t>合肥市三孝口网点</t>
  </si>
  <si>
    <t>亳州利辛城南网点</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</si>
</sst>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m&quot;月&quot;d&quot;日&quot;;@"/>
    <numFmt numFmtId="177" formatCode="0.00_ "/>
    <numFmt numFmtId="178" formatCode="[$-F400]h:mm:ss\ AM/PM"/>
  </numFmts>
  <fonts count="30">
    <font>
      <sz val="11"/>
      <color indexed="8"/>
      <name val="宋体"/>
      <charset val="134"/>
      <scheme val="minor"/>
    </font>
    <font>
      <b/>
      <sz val="10"/>
      <color theme="0"/>
      <name val="微软雅黑"/>
      <charset val="134"/>
    </font>
    <font>
      <sz val="10"/>
      <name val="微软雅黑"/>
      <charset val="134"/>
    </font>
    <font>
      <sz val="10"/>
      <color theme="1"/>
      <name val="微软雅黑"/>
      <charset val="134"/>
    </font>
    <font>
      <sz val="10"/>
      <color indexed="8"/>
      <name val="微软雅黑"/>
      <charset val="134"/>
    </font>
    <font>
      <b/>
      <sz val="11"/>
      <color indexed="8"/>
      <name val="宋体"/>
      <charset val="134"/>
      <scheme val="minor"/>
    </font>
    <font>
      <b/>
      <sz val="11"/>
      <color theme="0"/>
      <name val="宋体"/>
      <charset val="134"/>
    </font>
    <font>
      <sz val="10"/>
      <color theme="1"/>
      <name val="宋体"/>
      <charset val="134"/>
      <scheme val="minor"/>
    </font>
    <font>
      <sz val="9"/>
      <color theme="1"/>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theme="1"/>
      <name val="Tahoma"/>
      <charset val="134"/>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C0000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4">
    <xf numFmtId="0" fontId="0" fillId="0" borderId="0">
      <alignment vertical="center"/>
    </xf>
    <xf numFmtId="42" fontId="13" fillId="0" borderId="0" applyFont="0" applyFill="0" applyBorder="0" applyAlignment="0" applyProtection="0">
      <alignment vertical="center"/>
    </xf>
    <xf numFmtId="0" fontId="9" fillId="28" borderId="0" applyNumberFormat="0" applyBorder="0" applyAlignment="0" applyProtection="0">
      <alignment vertical="center"/>
    </xf>
    <xf numFmtId="0" fontId="26" fillId="25" borderId="12"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9" fillId="8" borderId="0" applyNumberFormat="0" applyBorder="0" applyAlignment="0" applyProtection="0">
      <alignment vertical="center"/>
    </xf>
    <xf numFmtId="0" fontId="17" fillId="12" borderId="0" applyNumberFormat="0" applyBorder="0" applyAlignment="0" applyProtection="0">
      <alignment vertical="center"/>
    </xf>
    <xf numFmtId="43" fontId="13" fillId="0" borderId="0" applyFont="0" applyFill="0" applyBorder="0" applyAlignment="0" applyProtection="0">
      <alignment vertical="center"/>
    </xf>
    <xf numFmtId="0" fontId="18" fillId="31" borderId="0" applyNumberFormat="0" applyBorder="0" applyAlignment="0" applyProtection="0">
      <alignment vertical="center"/>
    </xf>
    <xf numFmtId="0" fontId="24" fillId="0" borderId="0" applyNumberFormat="0" applyFill="0" applyBorder="0" applyAlignment="0" applyProtection="0">
      <alignment vertical="center"/>
    </xf>
    <xf numFmtId="9" fontId="13" fillId="0" borderId="0" applyFont="0" applyFill="0" applyBorder="0" applyAlignment="0" applyProtection="0">
      <alignment vertical="center"/>
    </xf>
    <xf numFmtId="0" fontId="16" fillId="0" borderId="0" applyNumberFormat="0" applyFill="0" applyBorder="0" applyAlignment="0" applyProtection="0">
      <alignment vertical="center"/>
    </xf>
    <xf numFmtId="178" fontId="21" fillId="0" borderId="0"/>
    <xf numFmtId="0" fontId="13" fillId="17" borderId="9" applyNumberFormat="0" applyFont="0" applyAlignment="0" applyProtection="0">
      <alignment vertical="center"/>
    </xf>
    <xf numFmtId="0" fontId="18" fillId="24" borderId="0" applyNumberFormat="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7" applyNumberFormat="0" applyFill="0" applyAlignment="0" applyProtection="0">
      <alignment vertical="center"/>
    </xf>
    <xf numFmtId="0" fontId="11" fillId="0" borderId="7" applyNumberFormat="0" applyFill="0" applyAlignment="0" applyProtection="0">
      <alignment vertical="center"/>
    </xf>
    <xf numFmtId="0" fontId="18" fillId="30" borderId="0" applyNumberFormat="0" applyBorder="0" applyAlignment="0" applyProtection="0">
      <alignment vertical="center"/>
    </xf>
    <xf numFmtId="0" fontId="15" fillId="0" borderId="11" applyNumberFormat="0" applyFill="0" applyAlignment="0" applyProtection="0">
      <alignment vertical="center"/>
    </xf>
    <xf numFmtId="0" fontId="18" fillId="23" borderId="0" applyNumberFormat="0" applyBorder="0" applyAlignment="0" applyProtection="0">
      <alignment vertical="center"/>
    </xf>
    <xf numFmtId="0" fontId="19" fillId="16" borderId="8" applyNumberFormat="0" applyAlignment="0" applyProtection="0">
      <alignment vertical="center"/>
    </xf>
    <xf numFmtId="0" fontId="27" fillId="16" borderId="12" applyNumberFormat="0" applyAlignment="0" applyProtection="0">
      <alignment vertical="center"/>
    </xf>
    <xf numFmtId="178" fontId="13" fillId="0" borderId="0">
      <alignment vertical="center"/>
    </xf>
    <xf numFmtId="0" fontId="10" fillId="7" borderId="6" applyNumberFormat="0" applyAlignment="0" applyProtection="0">
      <alignment vertical="center"/>
    </xf>
    <xf numFmtId="0" fontId="9" fillId="35" borderId="0" applyNumberFormat="0" applyBorder="0" applyAlignment="0" applyProtection="0">
      <alignment vertical="center"/>
    </xf>
    <xf numFmtId="0" fontId="18" fillId="20" borderId="0" applyNumberFormat="0" applyBorder="0" applyAlignment="0" applyProtection="0">
      <alignment vertical="center"/>
    </xf>
    <xf numFmtId="0" fontId="28" fillId="0" borderId="13" applyNumberFormat="0" applyFill="0" applyAlignment="0" applyProtection="0">
      <alignment vertical="center"/>
    </xf>
    <xf numFmtId="0" fontId="22" fillId="0" borderId="10" applyNumberFormat="0" applyFill="0" applyAlignment="0" applyProtection="0">
      <alignment vertical="center"/>
    </xf>
    <xf numFmtId="0" fontId="29" fillId="34" borderId="0" applyNumberFormat="0" applyBorder="0" applyAlignment="0" applyProtection="0">
      <alignment vertical="center"/>
    </xf>
    <xf numFmtId="0" fontId="25" fillId="22" borderId="0" applyNumberFormat="0" applyBorder="0" applyAlignment="0" applyProtection="0">
      <alignment vertical="center"/>
    </xf>
    <xf numFmtId="0" fontId="9" fillId="27" borderId="0" applyNumberFormat="0" applyBorder="0" applyAlignment="0" applyProtection="0">
      <alignment vertical="center"/>
    </xf>
    <xf numFmtId="0" fontId="18" fillId="15" borderId="0" applyNumberFormat="0" applyBorder="0" applyAlignment="0" applyProtection="0">
      <alignment vertical="center"/>
    </xf>
    <xf numFmtId="0" fontId="9" fillId="26" borderId="0" applyNumberFormat="0" applyBorder="0" applyAlignment="0" applyProtection="0">
      <alignment vertical="center"/>
    </xf>
    <xf numFmtId="0" fontId="9" fillId="6" borderId="0" applyNumberFormat="0" applyBorder="0" applyAlignment="0" applyProtection="0">
      <alignment vertical="center"/>
    </xf>
    <xf numFmtId="0" fontId="9" fillId="33" borderId="0" applyNumberFormat="0" applyBorder="0" applyAlignment="0" applyProtection="0">
      <alignment vertical="center"/>
    </xf>
    <xf numFmtId="0" fontId="9" fillId="11" borderId="0" applyNumberFormat="0" applyBorder="0" applyAlignment="0" applyProtection="0">
      <alignment vertical="center"/>
    </xf>
    <xf numFmtId="0" fontId="18" fillId="14" borderId="0" applyNumberFormat="0" applyBorder="0" applyAlignment="0" applyProtection="0">
      <alignment vertical="center"/>
    </xf>
    <xf numFmtId="0" fontId="18" fillId="19" borderId="0" applyNumberFormat="0" applyBorder="0" applyAlignment="0" applyProtection="0">
      <alignment vertical="center"/>
    </xf>
    <xf numFmtId="0" fontId="9" fillId="32" borderId="0" applyNumberFormat="0" applyBorder="0" applyAlignment="0" applyProtection="0">
      <alignment vertical="center"/>
    </xf>
    <xf numFmtId="0" fontId="9" fillId="10" borderId="0" applyNumberFormat="0" applyBorder="0" applyAlignment="0" applyProtection="0">
      <alignment vertical="center"/>
    </xf>
    <xf numFmtId="0" fontId="18" fillId="13" borderId="0" applyNumberFormat="0" applyBorder="0" applyAlignment="0" applyProtection="0">
      <alignment vertical="center"/>
    </xf>
    <xf numFmtId="0" fontId="9" fillId="5" borderId="0" applyNumberFormat="0" applyBorder="0" applyAlignment="0" applyProtection="0">
      <alignment vertical="center"/>
    </xf>
    <xf numFmtId="0" fontId="18" fillId="29" borderId="0" applyNumberFormat="0" applyBorder="0" applyAlignment="0" applyProtection="0">
      <alignment vertical="center"/>
    </xf>
    <xf numFmtId="0" fontId="18" fillId="18" borderId="0" applyNumberFormat="0" applyBorder="0" applyAlignment="0" applyProtection="0">
      <alignment vertical="center"/>
    </xf>
    <xf numFmtId="0" fontId="9" fillId="9" borderId="0" applyNumberFormat="0" applyBorder="0" applyAlignment="0" applyProtection="0">
      <alignment vertical="center"/>
    </xf>
    <xf numFmtId="0" fontId="18" fillId="21" borderId="0" applyNumberFormat="0" applyBorder="0" applyAlignment="0" applyProtection="0">
      <alignment vertical="center"/>
    </xf>
    <xf numFmtId="0" fontId="0" fillId="0" borderId="0">
      <alignment vertical="center"/>
    </xf>
    <xf numFmtId="178" fontId="21" fillId="0" borderId="0"/>
    <xf numFmtId="178" fontId="13" fillId="0" borderId="0">
      <alignment vertical="center"/>
    </xf>
  </cellStyleXfs>
  <cellXfs count="47">
    <xf numFmtId="0" fontId="0" fillId="0" borderId="0" xfId="0" applyFont="1">
      <alignment vertical="center"/>
    </xf>
    <xf numFmtId="0" fontId="0" fillId="0" borderId="0" xfId="0" applyFont="1" applyAlignment="1">
      <alignment horizontal="center" vertical="center"/>
    </xf>
    <xf numFmtId="0" fontId="1"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178" fontId="2" fillId="0" borderId="1" xfId="53" applyFont="1" applyFill="1" applyBorder="1" applyAlignment="1">
      <alignment horizontal="center" vertical="center"/>
    </xf>
    <xf numFmtId="0" fontId="3" fillId="0" borderId="1" xfId="0" applyFont="1" applyFill="1" applyBorder="1" applyAlignment="1">
      <alignment horizontal="center" vertical="center"/>
    </xf>
    <xf numFmtId="178" fontId="2" fillId="0" borderId="1" xfId="27" applyFont="1" applyFill="1" applyBorder="1" applyAlignment="1">
      <alignment horizontal="center" vertical="center"/>
    </xf>
    <xf numFmtId="178" fontId="2" fillId="0" borderId="1" xfId="52" applyFont="1" applyFill="1" applyBorder="1" applyAlignment="1">
      <alignment horizontal="center" vertical="center"/>
    </xf>
    <xf numFmtId="178" fontId="2" fillId="0" borderId="1" xfId="13" applyFont="1" applyFill="1" applyBorder="1" applyAlignment="1">
      <alignment horizontal="center" vertical="center"/>
    </xf>
    <xf numFmtId="0" fontId="2" fillId="0" borderId="1" xfId="0" applyFont="1" applyFill="1" applyBorder="1" applyAlignment="1">
      <alignment horizontal="center" vertical="center" wrapText="1" shrinkToFit="1"/>
    </xf>
    <xf numFmtId="0" fontId="3" fillId="0" borderId="1" xfId="0" applyFont="1" applyFill="1" applyBorder="1" applyAlignment="1">
      <alignment horizontal="center"/>
    </xf>
    <xf numFmtId="0" fontId="4" fillId="0" borderId="1" xfId="0" applyFont="1" applyFill="1" applyBorder="1" applyAlignment="1">
      <alignment horizontal="center" vertical="center"/>
    </xf>
    <xf numFmtId="0" fontId="4" fillId="0" borderId="1" xfId="0" applyFont="1" applyFill="1" applyBorder="1" applyAlignment="1">
      <alignment horizontal="center"/>
    </xf>
    <xf numFmtId="0" fontId="0" fillId="0" borderId="0" xfId="0" applyFont="1" applyFill="1" applyAlignment="1">
      <alignment horizontal="center"/>
    </xf>
    <xf numFmtId="0" fontId="3" fillId="0" borderId="0" xfId="0" applyFont="1" applyFill="1" applyAlignment="1">
      <alignment horizontal="center"/>
    </xf>
    <xf numFmtId="0" fontId="0" fillId="0" borderId="0" xfId="0" applyFont="1" applyFill="1" applyAlignment="1">
      <alignment vertical="center"/>
    </xf>
    <xf numFmtId="0" fontId="5" fillId="0" borderId="0" xfId="0" applyFont="1">
      <alignment vertical="center"/>
    </xf>
    <xf numFmtId="0" fontId="0" fillId="3" borderId="0" xfId="0" applyFont="1" applyFill="1">
      <alignment vertical="center"/>
    </xf>
    <xf numFmtId="177" fontId="0" fillId="0" borderId="0" xfId="0" applyNumberFormat="1" applyFont="1" applyAlignment="1">
      <alignment horizontal="center" vertical="center"/>
    </xf>
    <xf numFmtId="0" fontId="1"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ont="1" applyFill="1" applyAlignment="1">
      <alignment horizontal="center" vertical="center"/>
    </xf>
    <xf numFmtId="0" fontId="6" fillId="2" borderId="2" xfId="0" applyFont="1" applyFill="1" applyBorder="1" applyAlignment="1">
      <alignment horizontal="left" vertical="center" wrapText="1"/>
    </xf>
    <xf numFmtId="0" fontId="6" fillId="2" borderId="2" xfId="0" applyFont="1" applyFill="1" applyBorder="1" applyAlignment="1">
      <alignment horizontal="center" vertical="center"/>
    </xf>
    <xf numFmtId="177"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0" fillId="0" borderId="0" xfId="51" applyFont="1" applyFill="1" applyAlignment="1">
      <alignment horizontal="center" vertical="center"/>
    </xf>
    <xf numFmtId="0" fontId="0" fillId="0" borderId="0" xfId="51" applyFont="1" applyFill="1" applyAlignment="1">
      <alignment vertical="center"/>
    </xf>
    <xf numFmtId="0" fontId="0" fillId="0" borderId="0" xfId="0" applyFont="1" applyAlignment="1">
      <alignment horizontal="center" vertical="center" wrapText="1"/>
    </xf>
    <xf numFmtId="0" fontId="1" fillId="4" borderId="3" xfId="0" applyFont="1" applyFill="1" applyBorder="1" applyAlignment="1">
      <alignment horizontal="center" vertical="center" wrapText="1"/>
    </xf>
    <xf numFmtId="176" fontId="1" fillId="4" borderId="1" xfId="0" applyNumberFormat="1"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1" xfId="0" applyFont="1" applyFill="1" applyBorder="1" applyAlignment="1">
      <alignment horizontal="center" vertical="center"/>
    </xf>
    <xf numFmtId="0" fontId="4" fillId="0" borderId="1" xfId="0" applyFont="1" applyBorder="1" applyAlignment="1">
      <alignment horizontal="center" vertical="center"/>
    </xf>
    <xf numFmtId="0" fontId="8"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78" fontId="2" fillId="0" borderId="1" xfId="27" applyFont="1" applyFill="1" applyBorder="1" applyAlignment="1">
      <alignment horizontal="center" vertical="center" wrapText="1"/>
    </xf>
    <xf numFmtId="178" fontId="2" fillId="0" borderId="1" xfId="53" applyFont="1" applyFill="1" applyBorder="1" applyAlignment="1">
      <alignment horizontal="center" vertical="center" wrapText="1"/>
    </xf>
    <xf numFmtId="0" fontId="4" fillId="0" borderId="1" xfId="0" applyFont="1" applyFill="1" applyBorder="1">
      <alignment vertical="center"/>
    </xf>
    <xf numFmtId="0" fontId="4" fillId="0" borderId="1" xfId="0" applyFont="1" applyFill="1" applyBorder="1" applyAlignment="1">
      <alignment vertical="center"/>
    </xf>
    <xf numFmtId="0" fontId="2" fillId="0" borderId="0" xfId="0" applyFont="1" applyFill="1" applyBorder="1" applyAlignment="1">
      <alignment horizontal="center" vertical="center" wrapText="1"/>
    </xf>
    <xf numFmtId="0" fontId="2" fillId="0" borderId="5" xfId="0" applyFont="1" applyFill="1" applyBorder="1" applyAlignment="1">
      <alignment horizontal="center" vertical="center" wrapText="1"/>
    </xf>
    <xf numFmtId="178" fontId="2" fillId="0" borderId="1" xfId="52" applyFont="1" applyFill="1" applyBorder="1" applyAlignment="1">
      <alignment horizontal="center" vertical="center" wrapText="1"/>
    </xf>
    <xf numFmtId="178" fontId="2" fillId="0" borderId="1" xfId="13" applyFont="1" applyFill="1" applyBorder="1" applyAlignment="1">
      <alignment horizontal="center" vertical="center" wrapText="1"/>
    </xf>
    <xf numFmtId="0" fontId="3" fillId="0" borderId="0" xfId="0"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常规 2 4 10 2" xfId="27"/>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5" xfId="51"/>
    <cellStyle name="常规 6 2 3 2 2" xfId="52"/>
    <cellStyle name="常规 2 4" xfId="53"/>
  </cellStyles>
  <dxfs count="2">
    <dxf>
      <font>
        <color rgb="FF9C0006"/>
      </font>
      <fill>
        <patternFill patternType="solid">
          <bgColor rgb="FFFFC7CE"/>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356"/>
  <sheetViews>
    <sheetView tabSelected="1" workbookViewId="0">
      <selection activeCell="AA35" sqref="AA35"/>
    </sheetView>
  </sheetViews>
  <sheetFormatPr defaultColWidth="9" defaultRowHeight="16.5" customHeight="1"/>
  <cols>
    <col min="1" max="1" width="8.875" style="1" customWidth="1"/>
    <col min="2" max="2" width="6.75" customWidth="1"/>
    <col min="3" max="24" width="7.50833333333333" customWidth="1"/>
    <col min="25" max="32" width="7.28333333333333" customWidth="1"/>
    <col min="36" max="36" width="9.5" style="1" customWidth="1"/>
    <col min="37" max="37" width="17.25" style="29" customWidth="1"/>
    <col min="38" max="40" width="7.5" style="1" customWidth="1"/>
    <col min="41" max="60" width="7.50833333333333" style="1" customWidth="1"/>
    <col min="61" max="68" width="7.28333333333333" style="1" customWidth="1"/>
  </cols>
  <sheetData>
    <row r="1" spans="1:68">
      <c r="A1" s="30" t="s">
        <v>0</v>
      </c>
      <c r="B1" s="30" t="s">
        <v>1</v>
      </c>
      <c r="C1" s="31">
        <v>44136</v>
      </c>
      <c r="D1" s="31">
        <v>44137</v>
      </c>
      <c r="E1" s="31">
        <v>44138</v>
      </c>
      <c r="F1" s="31">
        <v>44139</v>
      </c>
      <c r="G1" s="31">
        <v>44140</v>
      </c>
      <c r="H1" s="31">
        <v>44141</v>
      </c>
      <c r="I1" s="31">
        <v>44142</v>
      </c>
      <c r="J1" s="31">
        <v>44143</v>
      </c>
      <c r="K1" s="31">
        <v>44144</v>
      </c>
      <c r="L1" s="31">
        <v>44145</v>
      </c>
      <c r="M1" s="31">
        <v>44146</v>
      </c>
      <c r="N1" s="31">
        <v>44147</v>
      </c>
      <c r="O1" s="31">
        <v>44148</v>
      </c>
      <c r="P1" s="31">
        <v>44149</v>
      </c>
      <c r="Q1" s="31">
        <v>44150</v>
      </c>
      <c r="R1" s="31">
        <v>44151</v>
      </c>
      <c r="S1" s="31">
        <v>44152</v>
      </c>
      <c r="T1" s="31">
        <v>44153</v>
      </c>
      <c r="U1" s="31">
        <v>44154</v>
      </c>
      <c r="V1" s="31">
        <v>44155</v>
      </c>
      <c r="W1" s="31">
        <v>44156</v>
      </c>
      <c r="X1" s="31">
        <v>44157</v>
      </c>
      <c r="Y1" s="31">
        <v>44158</v>
      </c>
      <c r="Z1" s="31">
        <v>44159</v>
      </c>
      <c r="AA1" s="31">
        <v>44160</v>
      </c>
      <c r="AB1" s="31">
        <v>44161</v>
      </c>
      <c r="AC1" s="31">
        <v>44162</v>
      </c>
      <c r="AD1" s="31">
        <v>44163</v>
      </c>
      <c r="AE1" s="31">
        <v>44164</v>
      </c>
      <c r="AF1" s="31">
        <v>44165</v>
      </c>
      <c r="AJ1" s="30" t="s">
        <v>2</v>
      </c>
      <c r="AK1" s="30" t="s">
        <v>3</v>
      </c>
      <c r="AL1" s="30" t="s">
        <v>1</v>
      </c>
      <c r="AM1" s="31">
        <v>44136</v>
      </c>
      <c r="AN1" s="31">
        <v>44137</v>
      </c>
      <c r="AO1" s="31">
        <v>44138</v>
      </c>
      <c r="AP1" s="31">
        <v>44139</v>
      </c>
      <c r="AQ1" s="31">
        <v>44140</v>
      </c>
      <c r="AR1" s="31">
        <v>44141</v>
      </c>
      <c r="AS1" s="31">
        <v>44142</v>
      </c>
      <c r="AT1" s="31">
        <v>44143</v>
      </c>
      <c r="AU1" s="31">
        <v>44144</v>
      </c>
      <c r="AV1" s="31">
        <v>44145</v>
      </c>
      <c r="AW1" s="31">
        <v>44146</v>
      </c>
      <c r="AX1" s="31">
        <v>44147</v>
      </c>
      <c r="AY1" s="31">
        <v>44148</v>
      </c>
      <c r="AZ1" s="31">
        <v>44149</v>
      </c>
      <c r="BA1" s="31">
        <v>44150</v>
      </c>
      <c r="BB1" s="31">
        <v>44151</v>
      </c>
      <c r="BC1" s="31">
        <v>44152</v>
      </c>
      <c r="BD1" s="31">
        <v>44153</v>
      </c>
      <c r="BE1" s="31">
        <v>44154</v>
      </c>
      <c r="BF1" s="31">
        <v>44155</v>
      </c>
      <c r="BG1" s="31">
        <v>44156</v>
      </c>
      <c r="BH1" s="31">
        <v>44157</v>
      </c>
      <c r="BI1" s="31">
        <v>44158</v>
      </c>
      <c r="BJ1" s="31">
        <v>44159</v>
      </c>
      <c r="BK1" s="31">
        <v>44160</v>
      </c>
      <c r="BL1" s="31">
        <v>44161</v>
      </c>
      <c r="BM1" s="31">
        <v>44162</v>
      </c>
      <c r="BN1" s="31">
        <v>44163</v>
      </c>
      <c r="BO1" s="31">
        <v>44164</v>
      </c>
      <c r="BP1" s="31">
        <v>44165</v>
      </c>
    </row>
    <row r="2" spans="1:68">
      <c r="A2" s="32" t="s">
        <v>4</v>
      </c>
      <c r="B2" s="33">
        <f>SUM(B3:B32)</f>
        <v>43580</v>
      </c>
      <c r="C2" s="33">
        <f t="shared" ref="C2:AG2" si="0">SUM(C3:C32)</f>
        <v>8020</v>
      </c>
      <c r="D2" s="33">
        <f t="shared" si="0"/>
        <v>8220</v>
      </c>
      <c r="E2" s="33">
        <f t="shared" si="0"/>
        <v>3880</v>
      </c>
      <c r="F2" s="33">
        <f t="shared" si="0"/>
        <v>3280</v>
      </c>
      <c r="G2" s="33">
        <f t="shared" si="0"/>
        <v>3780</v>
      </c>
      <c r="H2" s="33">
        <f t="shared" si="0"/>
        <v>1940</v>
      </c>
      <c r="I2" s="33">
        <f t="shared" si="0"/>
        <v>4980</v>
      </c>
      <c r="J2" s="33">
        <f t="shared" si="0"/>
        <v>4440</v>
      </c>
      <c r="K2" s="33">
        <f t="shared" si="0"/>
        <v>5040</v>
      </c>
      <c r="L2" s="33">
        <f t="shared" si="0"/>
        <v>0</v>
      </c>
      <c r="M2" s="33">
        <f t="shared" si="0"/>
        <v>0</v>
      </c>
      <c r="N2" s="33">
        <f t="shared" si="0"/>
        <v>0</v>
      </c>
      <c r="O2" s="33">
        <f t="shared" si="0"/>
        <v>0</v>
      </c>
      <c r="P2" s="33">
        <f t="shared" si="0"/>
        <v>0</v>
      </c>
      <c r="Q2" s="33">
        <f t="shared" si="0"/>
        <v>0</v>
      </c>
      <c r="R2" s="33">
        <f t="shared" si="0"/>
        <v>0</v>
      </c>
      <c r="S2" s="33">
        <f t="shared" si="0"/>
        <v>0</v>
      </c>
      <c r="T2" s="33">
        <f t="shared" si="0"/>
        <v>0</v>
      </c>
      <c r="U2" s="33">
        <f t="shared" si="0"/>
        <v>0</v>
      </c>
      <c r="V2" s="33">
        <f t="shared" si="0"/>
        <v>0</v>
      </c>
      <c r="W2" s="33">
        <f t="shared" si="0"/>
        <v>0</v>
      </c>
      <c r="X2" s="33">
        <f t="shared" si="0"/>
        <v>0</v>
      </c>
      <c r="Y2" s="33">
        <f t="shared" si="0"/>
        <v>0</v>
      </c>
      <c r="Z2" s="33">
        <f t="shared" si="0"/>
        <v>0</v>
      </c>
      <c r="AA2" s="33">
        <f t="shared" si="0"/>
        <v>0</v>
      </c>
      <c r="AB2" s="33">
        <f t="shared" si="0"/>
        <v>0</v>
      </c>
      <c r="AC2" s="33">
        <f t="shared" si="0"/>
        <v>0</v>
      </c>
      <c r="AD2" s="33">
        <f t="shared" si="0"/>
        <v>0</v>
      </c>
      <c r="AE2" s="33">
        <f t="shared" si="0"/>
        <v>0</v>
      </c>
      <c r="AF2" s="33">
        <f t="shared" si="0"/>
        <v>0</v>
      </c>
      <c r="AJ2" s="30" t="s">
        <v>5</v>
      </c>
      <c r="AK2" s="30" t="s">
        <v>4</v>
      </c>
      <c r="AL2" s="33">
        <f>SUM(AL3:AL356)</f>
        <v>43580</v>
      </c>
      <c r="AM2" s="33">
        <f>SUM(AM3:AM356)</f>
        <v>8020</v>
      </c>
      <c r="AN2" s="33">
        <f>SUM(AN3:AN356)</f>
        <v>8220</v>
      </c>
      <c r="AO2" s="33">
        <f t="shared" ref="AO2:BQ2" si="1">SUM(AO3:AO356)</f>
        <v>3880</v>
      </c>
      <c r="AP2" s="33">
        <f t="shared" si="1"/>
        <v>3280</v>
      </c>
      <c r="AQ2" s="33">
        <f t="shared" si="1"/>
        <v>3780</v>
      </c>
      <c r="AR2" s="33">
        <f t="shared" si="1"/>
        <v>1940</v>
      </c>
      <c r="AS2" s="33">
        <f t="shared" si="1"/>
        <v>4980</v>
      </c>
      <c r="AT2" s="33">
        <f t="shared" si="1"/>
        <v>4440</v>
      </c>
      <c r="AU2" s="33">
        <f t="shared" si="1"/>
        <v>5040</v>
      </c>
      <c r="AV2" s="33">
        <f t="shared" si="1"/>
        <v>0</v>
      </c>
      <c r="AW2" s="33">
        <f t="shared" si="1"/>
        <v>0</v>
      </c>
      <c r="AX2" s="33">
        <f t="shared" si="1"/>
        <v>0</v>
      </c>
      <c r="AY2" s="33">
        <f t="shared" si="1"/>
        <v>0</v>
      </c>
      <c r="AZ2" s="33">
        <f t="shared" si="1"/>
        <v>0</v>
      </c>
      <c r="BA2" s="33">
        <f t="shared" si="1"/>
        <v>0</v>
      </c>
      <c r="BB2" s="33">
        <f t="shared" si="1"/>
        <v>0</v>
      </c>
      <c r="BC2" s="33">
        <f t="shared" si="1"/>
        <v>0</v>
      </c>
      <c r="BD2" s="33">
        <f t="shared" si="1"/>
        <v>0</v>
      </c>
      <c r="BE2" s="33">
        <f t="shared" si="1"/>
        <v>0</v>
      </c>
      <c r="BF2" s="33">
        <f t="shared" si="1"/>
        <v>0</v>
      </c>
      <c r="BG2" s="33">
        <f t="shared" si="1"/>
        <v>0</v>
      </c>
      <c r="BH2" s="33">
        <f t="shared" si="1"/>
        <v>0</v>
      </c>
      <c r="BI2" s="33">
        <f t="shared" si="1"/>
        <v>0</v>
      </c>
      <c r="BJ2" s="33">
        <f t="shared" si="1"/>
        <v>0</v>
      </c>
      <c r="BK2" s="33">
        <f t="shared" si="1"/>
        <v>0</v>
      </c>
      <c r="BL2" s="33">
        <f t="shared" si="1"/>
        <v>0</v>
      </c>
      <c r="BM2" s="33">
        <f t="shared" si="1"/>
        <v>0</v>
      </c>
      <c r="BN2" s="33">
        <f t="shared" si="1"/>
        <v>0</v>
      </c>
      <c r="BO2" s="33">
        <f t="shared" si="1"/>
        <v>0</v>
      </c>
      <c r="BP2" s="33">
        <f t="shared" si="1"/>
        <v>0</v>
      </c>
    </row>
    <row r="3" customHeight="1" spans="1:68">
      <c r="A3" s="12" t="s">
        <v>6</v>
      </c>
      <c r="B3" s="12">
        <f>SUM(C3:AF3)</f>
        <v>22080</v>
      </c>
      <c r="C3" s="34">
        <f>IF((COUNTIFS(明细!$B:$B,$A3,明细!$C:$C,C$1,明细!$AK:$AK,"网点超50分钟未响应")+COUNTIFS(明细!$B:$B,$A3,明细!$C:$C,C$1,明细!$AL:$AL,"网点超23H未关闭"))*20=0,"-",(COUNTIFS(明细!$B:$B,$A3,明细!$C:$C,C$1,明细!$AK:$AK,"网点超50分钟未响应")+COUNTIFS(明细!$B:$B,$A3,明细!$C:$C,C$1,明细!$AL:$AL,"网点超23H未关闭"))*20)</f>
        <v>4660</v>
      </c>
      <c r="D3" s="34">
        <f>IF((COUNTIFS(明细!$B:$B,$A3,明细!$C:$C,D$1,明细!$AK:$AK,"网点超50分钟未响应")+COUNTIFS(明细!$B:$B,$A3,明细!$C:$C,D$1,明细!$AL:$AL,"网点超23H未关闭"))*20=0,"-",(COUNTIFS(明细!$B:$B,$A3,明细!$C:$C,D$1,明细!$AK:$AK,"网点超50分钟未响应")+COUNTIFS(明细!$B:$B,$A3,明细!$C:$C,D$1,明细!$AL:$AL,"网点超23H未关闭"))*20)</f>
        <v>5060</v>
      </c>
      <c r="E3" s="34">
        <f>IF((COUNTIFS(明细!$B:$B,$A3,明细!$C:$C,E$1,明细!$AK:$AK,"网点超50分钟未响应")+COUNTIFS(明细!$B:$B,$A3,明细!$C:$C,E$1,明细!$AL:$AL,"网点超23H未关闭"))*20=0,"-",(COUNTIFS(明细!$B:$B,$A3,明细!$C:$C,E$1,明细!$AK:$AK,"网点超50分钟未响应")+COUNTIFS(明细!$B:$B,$A3,明细!$C:$C,E$1,明细!$AL:$AL,"网点超23H未关闭"))*20)</f>
        <v>1240</v>
      </c>
      <c r="F3" s="34">
        <f>IF((COUNTIFS(明细!$B:$B,$A3,明细!$C:$C,F$1,明细!$AK:$AK,"网点超50分钟未响应")+COUNTIFS(明细!$B:$B,$A3,明细!$C:$C,F$1,明细!$AL:$AL,"网点超23H未关闭"))*20=0,"-",(COUNTIFS(明细!$B:$B,$A3,明细!$C:$C,F$1,明细!$AK:$AK,"网点超50分钟未响应")+COUNTIFS(明细!$B:$B,$A3,明细!$C:$C,F$1,明细!$AL:$AL,"网点超23H未关闭"))*20)</f>
        <v>1140</v>
      </c>
      <c r="G3" s="34">
        <f>IF((COUNTIFS(明细!$B:$B,$A3,明细!$C:$C,G$1,明细!$AK:$AK,"网点超50分钟未响应")+COUNTIFS(明细!$B:$B,$A3,明细!$C:$C,G$1,明细!$AL:$AL,"网点超23H未关闭"))*20=0,"-",(COUNTIFS(明细!$B:$B,$A3,明细!$C:$C,G$1,明细!$AK:$AK,"网点超50分钟未响应")+COUNTIFS(明细!$B:$B,$A3,明细!$C:$C,G$1,明细!$AL:$AL,"网点超23H未关闭"))*20)</f>
        <v>1560</v>
      </c>
      <c r="H3" s="34">
        <f>IF((COUNTIFS(明细!$B:$B,$A3,明细!$C:$C,H$1,明细!$AK:$AK,"网点超50分钟未响应")+COUNTIFS(明细!$B:$B,$A3,明细!$C:$C,H$1,明细!$AL:$AL,"网点超23H未关闭"))*20=0,"-",(COUNTIFS(明细!$B:$B,$A3,明细!$C:$C,H$1,明细!$AK:$AK,"网点超50分钟未响应")+COUNTIFS(明细!$B:$B,$A3,明细!$C:$C,H$1,明细!$AL:$AL,"网点超23H未关闭"))*20)</f>
        <v>820</v>
      </c>
      <c r="I3" s="34">
        <f>IF((COUNTIFS(明细!$B:$B,$A3,明细!$C:$C,I$1,明细!$AK:$AK,"网点超50分钟未响应")+COUNTIFS(明细!$B:$B,$A3,明细!$C:$C,I$1,明细!$AL:$AL,"网点超23H未关闭"))*20=0,"-",(COUNTIFS(明细!$B:$B,$A3,明细!$C:$C,I$1,明细!$AK:$AK,"网点超50分钟未响应")+COUNTIFS(明细!$B:$B,$A3,明细!$C:$C,I$1,明细!$AL:$AL,"网点超23H未关闭"))*20)</f>
        <v>2900</v>
      </c>
      <c r="J3" s="34">
        <f>IF((COUNTIFS(明细!$B:$B,$A3,明细!$C:$C,J$1,明细!$AK:$AK,"网点超50分钟未响应")+COUNTIFS(明细!$B:$B,$A3,明细!$C:$C,J$1,明细!$AL:$AL,"网点超23H未关闭"))*20=0,"-",(COUNTIFS(明细!$B:$B,$A3,明细!$C:$C,J$1,明细!$AK:$AK,"网点超50分钟未响应")+COUNTIFS(明细!$B:$B,$A3,明细!$C:$C,J$1,明细!$AL:$AL,"网点超23H未关闭"))*20)</f>
        <v>1700</v>
      </c>
      <c r="K3" s="34">
        <f>IF((COUNTIFS(明细!$B:$B,$A3,明细!$C:$C,K$1,明细!$AK:$AK,"网点超50分钟未响应")+COUNTIFS(明细!$B:$B,$A3,明细!$C:$C,K$1,明细!$AL:$AL,"网点超23H未关闭"))*20=0,"-",(COUNTIFS(明细!$B:$B,$A3,明细!$C:$C,K$1,明细!$AK:$AK,"网点超50分钟未响应")+COUNTIFS(明细!$B:$B,$A3,明细!$C:$C,K$1,明细!$AL:$AL,"网点超23H未关闭"))*20)</f>
        <v>3000</v>
      </c>
      <c r="L3" s="34" t="str">
        <f>IF((COUNTIFS(明细!$B:$B,$A3,明细!$C:$C,L$1,明细!$AK:$AK,"网点超50分钟未响应")+COUNTIFS(明细!$B:$B,$A3,明细!$C:$C,L$1,明细!$AL:$AL,"网点超23H未关闭"))*20=0,"-",(COUNTIFS(明细!$B:$B,$A3,明细!$C:$C,L$1,明细!$AK:$AK,"网点超50分钟未响应")+COUNTIFS(明细!$B:$B,$A3,明细!$C:$C,L$1,明细!$AL:$AL,"网点超23H未关闭"))*20)</f>
        <v>-</v>
      </c>
      <c r="M3" s="34" t="str">
        <f>IF((COUNTIFS(明细!$B:$B,$A3,明细!$C:$C,M$1,明细!$AK:$AK,"网点超50分钟未响应")+COUNTIFS(明细!$B:$B,$A3,明细!$C:$C,M$1,明细!$AL:$AL,"网点超23H未关闭"))*20=0,"-",(COUNTIFS(明细!$B:$B,$A3,明细!$C:$C,M$1,明细!$AK:$AK,"网点超50分钟未响应")+COUNTIFS(明细!$B:$B,$A3,明细!$C:$C,M$1,明细!$AL:$AL,"网点超23H未关闭"))*20)</f>
        <v>-</v>
      </c>
      <c r="N3" s="34" t="str">
        <f>IF((COUNTIFS(明细!$B:$B,$A3,明细!$C:$C,N$1,明细!$AK:$AK,"网点超50分钟未响应")+COUNTIFS(明细!$B:$B,$A3,明细!$C:$C,N$1,明细!$AL:$AL,"网点超23H未关闭"))*20=0,"-",(COUNTIFS(明细!$B:$B,$A3,明细!$C:$C,N$1,明细!$AK:$AK,"网点超50分钟未响应")+COUNTIFS(明细!$B:$B,$A3,明细!$C:$C,N$1,明细!$AL:$AL,"网点超23H未关闭"))*20)</f>
        <v>-</v>
      </c>
      <c r="O3" s="34" t="str">
        <f>IF((COUNTIFS(明细!$B:$B,$A3,明细!$C:$C,O$1,明细!$AK:$AK,"网点超50分钟未响应")+COUNTIFS(明细!$B:$B,$A3,明细!$C:$C,O$1,明细!$AL:$AL,"网点超23H未关闭"))*20=0,"-",(COUNTIFS(明细!$B:$B,$A3,明细!$C:$C,O$1,明细!$AK:$AK,"网点超50分钟未响应")+COUNTIFS(明细!$B:$B,$A3,明细!$C:$C,O$1,明细!$AL:$AL,"网点超23H未关闭"))*20)</f>
        <v>-</v>
      </c>
      <c r="P3" s="34" t="str">
        <f>IF((COUNTIFS(明细!$B:$B,$A3,明细!$C:$C,P$1,明细!$AK:$AK,"网点超50分钟未响应")+COUNTIFS(明细!$B:$B,$A3,明细!$C:$C,P$1,明细!$AL:$AL,"网点超23H未关闭"))*20=0,"-",(COUNTIFS(明细!$B:$B,$A3,明细!$C:$C,P$1,明细!$AK:$AK,"网点超50分钟未响应")+COUNTIFS(明细!$B:$B,$A3,明细!$C:$C,P$1,明细!$AL:$AL,"网点超23H未关闭"))*20)</f>
        <v>-</v>
      </c>
      <c r="Q3" s="34" t="str">
        <f>IF((COUNTIFS(明细!$B:$B,$A3,明细!$C:$C,Q$1,明细!$AK:$AK,"网点超50分钟未响应")+COUNTIFS(明细!$B:$B,$A3,明细!$C:$C,Q$1,明细!$AL:$AL,"网点超23H未关闭"))*20=0,"-",(COUNTIFS(明细!$B:$B,$A3,明细!$C:$C,Q$1,明细!$AK:$AK,"网点超50分钟未响应")+COUNTIFS(明细!$B:$B,$A3,明细!$C:$C,Q$1,明细!$AL:$AL,"网点超23H未关闭"))*20)</f>
        <v>-</v>
      </c>
      <c r="R3" s="34" t="str">
        <f>IF((COUNTIFS(明细!$B:$B,$A3,明细!$C:$C,R$1,明细!$AK:$AK,"网点超50分钟未响应")+COUNTIFS(明细!$B:$B,$A3,明细!$C:$C,R$1,明细!$AL:$AL,"网点超23H未关闭"))*20=0,"-",(COUNTIFS(明细!$B:$B,$A3,明细!$C:$C,R$1,明细!$AK:$AK,"网点超50分钟未响应")+COUNTIFS(明细!$B:$B,$A3,明细!$C:$C,R$1,明细!$AL:$AL,"网点超23H未关闭"))*20)</f>
        <v>-</v>
      </c>
      <c r="S3" s="34" t="str">
        <f>IF((COUNTIFS(明细!$B:$B,$A3,明细!$C:$C,S$1,明细!$AK:$AK,"网点超50分钟未响应")+COUNTIFS(明细!$B:$B,$A3,明细!$C:$C,S$1,明细!$AL:$AL,"网点超23H未关闭"))*20=0,"-",(COUNTIFS(明细!$B:$B,$A3,明细!$C:$C,S$1,明细!$AK:$AK,"网点超50分钟未响应")+COUNTIFS(明细!$B:$B,$A3,明细!$C:$C,S$1,明细!$AL:$AL,"网点超23H未关闭"))*20)</f>
        <v>-</v>
      </c>
      <c r="T3" s="34" t="str">
        <f>IF((COUNTIFS(明细!$B:$B,$A3,明细!$C:$C,T$1,明细!$AK:$AK,"网点超50分钟未响应")+COUNTIFS(明细!$B:$B,$A3,明细!$C:$C,T$1,明细!$AL:$AL,"网点超23H未关闭"))*20=0,"-",(COUNTIFS(明细!$B:$B,$A3,明细!$C:$C,T$1,明细!$AK:$AK,"网点超50分钟未响应")+COUNTIFS(明细!$B:$B,$A3,明细!$C:$C,T$1,明细!$AL:$AL,"网点超23H未关闭"))*20)</f>
        <v>-</v>
      </c>
      <c r="U3" s="34" t="str">
        <f>IF((COUNTIFS(明细!$B:$B,$A3,明细!$C:$C,U$1,明细!$AK:$AK,"网点超50分钟未响应")+COUNTIFS(明细!$B:$B,$A3,明细!$C:$C,U$1,明细!$AL:$AL,"网点超23H未关闭"))*20=0,"-",(COUNTIFS(明细!$B:$B,$A3,明细!$C:$C,U$1,明细!$AK:$AK,"网点超50分钟未响应")+COUNTIFS(明细!$B:$B,$A3,明细!$C:$C,U$1,明细!$AL:$AL,"网点超23H未关闭"))*20)</f>
        <v>-</v>
      </c>
      <c r="V3" s="34" t="str">
        <f>IF((COUNTIFS(明细!$B:$B,$A3,明细!$C:$C,V$1,明细!$AK:$AK,"网点超50分钟未响应")+COUNTIFS(明细!$B:$B,$A3,明细!$C:$C,V$1,明细!$AL:$AL,"网点超23H未关闭"))*20=0,"-",(COUNTIFS(明细!$B:$B,$A3,明细!$C:$C,V$1,明细!$AK:$AK,"网点超50分钟未响应")+COUNTIFS(明细!$B:$B,$A3,明细!$C:$C,V$1,明细!$AL:$AL,"网点超23H未关闭"))*20)</f>
        <v>-</v>
      </c>
      <c r="W3" s="34" t="str">
        <f>IF((COUNTIFS(明细!$B:$B,$A3,明细!$C:$C,W$1,明细!$AK:$AK,"网点超50分钟未响应")+COUNTIFS(明细!$B:$B,$A3,明细!$C:$C,W$1,明细!$AL:$AL,"网点超23H未关闭"))*20=0,"-",(COUNTIFS(明细!$B:$B,$A3,明细!$C:$C,W$1,明细!$AK:$AK,"网点超50分钟未响应")+COUNTIFS(明细!$B:$B,$A3,明细!$C:$C,W$1,明细!$AL:$AL,"网点超23H未关闭"))*20)</f>
        <v>-</v>
      </c>
      <c r="X3" s="34" t="str">
        <f>IF((COUNTIFS(明细!$B:$B,$A3,明细!$C:$C,X$1,明细!$AK:$AK,"网点超50分钟未响应")+COUNTIFS(明细!$B:$B,$A3,明细!$C:$C,X$1,明细!$AL:$AL,"网点超23H未关闭"))*20=0,"-",(COUNTIFS(明细!$B:$B,$A3,明细!$C:$C,X$1,明细!$AK:$AK,"网点超50分钟未响应")+COUNTIFS(明细!$B:$B,$A3,明细!$C:$C,X$1,明细!$AL:$AL,"网点超23H未关闭"))*20)</f>
        <v>-</v>
      </c>
      <c r="Y3" s="34" t="str">
        <f>IF((COUNTIFS(明细!$B:$B,$A3,明细!$C:$C,Y$1,明细!$AK:$AK,"网点超50分钟未响应")+COUNTIFS(明细!$B:$B,$A3,明细!$C:$C,Y$1,明细!$AL:$AL,"网点超23H未关闭"))*20=0,"-",(COUNTIFS(明细!$B:$B,$A3,明细!$C:$C,Y$1,明细!$AK:$AK,"网点超50分钟未响应")+COUNTIFS(明细!$B:$B,$A3,明细!$C:$C,Y$1,明细!$AL:$AL,"网点超23H未关闭"))*20)</f>
        <v>-</v>
      </c>
      <c r="Z3" s="34" t="str">
        <f>IF((COUNTIFS(明细!$B:$B,$A3,明细!$C:$C,Z$1,明细!$AK:$AK,"网点超50分钟未响应")+COUNTIFS(明细!$B:$B,$A3,明细!$C:$C,Z$1,明细!$AL:$AL,"网点超23H未关闭"))*20=0,"-",(COUNTIFS(明细!$B:$B,$A3,明细!$C:$C,Z$1,明细!$AK:$AK,"网点超50分钟未响应")+COUNTIFS(明细!$B:$B,$A3,明细!$C:$C,Z$1,明细!$AL:$AL,"网点超23H未关闭"))*20)</f>
        <v>-</v>
      </c>
      <c r="AA3" s="34" t="str">
        <f>IF((COUNTIFS(明细!$B:$B,$A3,明细!$C:$C,AA$1,明细!$AK:$AK,"网点超50分钟未响应")+COUNTIFS(明细!$B:$B,$A3,明细!$C:$C,AA$1,明细!$AL:$AL,"网点超23H未关闭"))*20=0,"-",(COUNTIFS(明细!$B:$B,$A3,明细!$C:$C,AA$1,明细!$AK:$AK,"网点超50分钟未响应")+COUNTIFS(明细!$B:$B,$A3,明细!$C:$C,AA$1,明细!$AL:$AL,"网点超23H未关闭"))*20)</f>
        <v>-</v>
      </c>
      <c r="AB3" s="34" t="str">
        <f>IF((COUNTIFS(明细!$B:$B,$A3,明细!$C:$C,AB$1,明细!$AK:$AK,"网点超50分钟未响应")+COUNTIFS(明细!$B:$B,$A3,明细!$C:$C,AB$1,明细!$AL:$AL,"网点超23H未关闭"))*20=0,"-",(COUNTIFS(明细!$B:$B,$A3,明细!$C:$C,AB$1,明细!$AK:$AK,"网点超50分钟未响应")+COUNTIFS(明细!$B:$B,$A3,明细!$C:$C,AB$1,明细!$AL:$AL,"网点超23H未关闭"))*20)</f>
        <v>-</v>
      </c>
      <c r="AC3" s="34" t="str">
        <f>IF((COUNTIFS(明细!$B:$B,$A3,明细!$C:$C,AC$1,明细!$AK:$AK,"网点超50分钟未响应")+COUNTIFS(明细!$B:$B,$A3,明细!$C:$C,AC$1,明细!$AL:$AL,"网点超23H未关闭"))*20=0,"-",(COUNTIFS(明细!$B:$B,$A3,明细!$C:$C,AC$1,明细!$AK:$AK,"网点超50分钟未响应")+COUNTIFS(明细!$B:$B,$A3,明细!$C:$C,AC$1,明细!$AL:$AL,"网点超23H未关闭"))*20)</f>
        <v>-</v>
      </c>
      <c r="AD3" s="34" t="str">
        <f>IF((COUNTIFS(明细!$B:$B,$A3,明细!$C:$C,AD$1,明细!$AK:$AK,"网点超50分钟未响应")+COUNTIFS(明细!$B:$B,$A3,明细!$C:$C,AD$1,明细!$AL:$AL,"网点超23H未关闭"))*20=0,"-",(COUNTIFS(明细!$B:$B,$A3,明细!$C:$C,AD$1,明细!$AK:$AK,"网点超50分钟未响应")+COUNTIFS(明细!$B:$B,$A3,明细!$C:$C,AD$1,明细!$AL:$AL,"网点超23H未关闭"))*20)</f>
        <v>-</v>
      </c>
      <c r="AE3" s="34" t="str">
        <f>IF((COUNTIFS(明细!$B:$B,$A3,明细!$C:$C,AE$1,明细!$AK:$AK,"网点超50分钟未响应")+COUNTIFS(明细!$B:$B,$A3,明细!$C:$C,AE$1,明细!$AL:$AL,"网点超23H未关闭"))*20=0,"-",(COUNTIFS(明细!$B:$B,$A3,明细!$C:$C,AE$1,明细!$AK:$AK,"网点超50分钟未响应")+COUNTIFS(明细!$B:$B,$A3,明细!$C:$C,AE$1,明细!$AL:$AL,"网点超23H未关闭"))*20)</f>
        <v>-</v>
      </c>
      <c r="AF3" s="34" t="str">
        <f>IF((COUNTIFS(明细!$B:$B,$A3,明细!$C:$C,AF$1,明细!$AK:$AK,"网点超50分钟未响应")+COUNTIFS(明细!$B:$B,$A3,明细!$C:$C,AF$1,明细!$AL:$AL,"网点超23H未关闭"))*20=0,"-",(COUNTIFS(明细!$B:$B,$A3,明细!$C:$C,AF$1,明细!$AK:$AK,"网点超50分钟未响应")+COUNTIFS(明细!$B:$B,$A3,明细!$C:$C,AF$1,明细!$AL:$AL,"网点超23H未关闭"))*20)</f>
        <v>-</v>
      </c>
      <c r="AJ3" s="12">
        <f>RANK(AL3,AL$3:AL$356)</f>
        <v>1</v>
      </c>
      <c r="AK3" s="6" t="s">
        <v>7</v>
      </c>
      <c r="AL3" s="12">
        <f>SUM(AM3:BP3)</f>
        <v>7800</v>
      </c>
      <c r="AM3" s="12">
        <f>IF((COUNTIFS(明细!$R:$R,$AK3,明细!$C:$C,AM$1,明细!$AK:$AK,"网点超50分钟未响应")+COUNTIFS(明细!$R:$R,$AK3,明细!$C:$C,AM$1,明细!$AL:$AL,"网点超23H未关闭"))*20=0,"-",(COUNTIFS(明细!$R:$R,$AK3,明细!$C:$C,AM$1,明细!$AK:$AK,"网点超50分钟未响应")+COUNTIFS(明细!$R:$R,$AK3,明细!$C:$C,AM$1,明细!$AL:$AL,"网点超23H未关闭"))*20)</f>
        <v>120</v>
      </c>
      <c r="AN3" s="12">
        <f>IF((COUNTIFS(明细!$R:$R,$AK3,明细!$C:$C,AN$1,明细!$AK:$AK,"网点超50分钟未响应")+COUNTIFS(明细!$R:$R,$AK3,明细!$C:$C,AN$1,明细!$AL:$AL,"网点超23H未关闭"))*20=0,"-",(COUNTIFS(明细!$R:$R,$AK3,明细!$C:$C,AN$1,明细!$AK:$AK,"网点超50分钟未响应")+COUNTIFS(明细!$R:$R,$AK3,明细!$C:$C,AN$1,明细!$AL:$AL,"网点超23H未关闭"))*20)</f>
        <v>300</v>
      </c>
      <c r="AO3" s="12">
        <f>IF((COUNTIFS(明细!$R:$R,$AK3,明细!$C:$C,AO$1,明细!$AK:$AK,"网点超50分钟未响应")+COUNTIFS(明细!$R:$R,$AK3,明细!$C:$C,AO$1,明细!$AL:$AL,"网点超23H未关闭"))*20=0,"-",(COUNTIFS(明细!$R:$R,$AK3,明细!$C:$C,AO$1,明细!$AK:$AK,"网点超50分钟未响应")+COUNTIFS(明细!$R:$R,$AK3,明细!$C:$C,AO$1,明细!$AL:$AL,"网点超23H未关闭"))*20)</f>
        <v>300</v>
      </c>
      <c r="AP3" s="12">
        <f>IF((COUNTIFS(明细!$R:$R,$AK3,明细!$C:$C,AP$1,明细!$AK:$AK,"网点超50分钟未响应")+COUNTIFS(明细!$R:$R,$AK3,明细!$C:$C,AP$1,明细!$AL:$AL,"网点超23H未关闭"))*20=0,"-",(COUNTIFS(明细!$R:$R,$AK3,明细!$C:$C,AP$1,明细!$AK:$AK,"网点超50分钟未响应")+COUNTIFS(明细!$R:$R,$AK3,明细!$C:$C,AP$1,明细!$AL:$AL,"网点超23H未关闭"))*20)</f>
        <v>240</v>
      </c>
      <c r="AQ3" s="12">
        <f>IF((COUNTIFS(明细!$R:$R,$AK3,明细!$C:$C,AQ$1,明细!$AK:$AK,"网点超50分钟未响应")+COUNTIFS(明细!$R:$R,$AK3,明细!$C:$C,AQ$1,明细!$AL:$AL,"网点超23H未关闭"))*20=0,"-",(COUNTIFS(明细!$R:$R,$AK3,明细!$C:$C,AQ$1,明细!$AK:$AK,"网点超50分钟未响应")+COUNTIFS(明细!$R:$R,$AK3,明细!$C:$C,AQ$1,明细!$AL:$AL,"网点超23H未关闭"))*20)</f>
        <v>820</v>
      </c>
      <c r="AR3" s="12">
        <f>IF((COUNTIFS(明细!$R:$R,$AK3,明细!$C:$C,AR$1,明细!$AK:$AK,"网点超50分钟未响应")+COUNTIFS(明细!$R:$R,$AK3,明细!$C:$C,AR$1,明细!$AL:$AL,"网点超23H未关闭"))*20=0,"-",(COUNTIFS(明细!$R:$R,$AK3,明细!$C:$C,AR$1,明细!$AK:$AK,"网点超50分钟未响应")+COUNTIFS(明细!$R:$R,$AK3,明细!$C:$C,AR$1,明细!$AL:$AL,"网点超23H未关闭"))*20)</f>
        <v>440</v>
      </c>
      <c r="AS3" s="12">
        <f>IF((COUNTIFS(明细!$R:$R,$AK3,明细!$C:$C,AS$1,明细!$AK:$AK,"网点超50分钟未响应")+COUNTIFS(明细!$R:$R,$AK3,明细!$C:$C,AS$1,明细!$AL:$AL,"网点超23H未关闭"))*20=0,"-",(COUNTIFS(明细!$R:$R,$AK3,明细!$C:$C,AS$1,明细!$AK:$AK,"网点超50分钟未响应")+COUNTIFS(明细!$R:$R,$AK3,明细!$C:$C,AS$1,明细!$AL:$AL,"网点超23H未关闭"))*20)</f>
        <v>1880</v>
      </c>
      <c r="AT3" s="12">
        <f>IF((COUNTIFS(明细!$R:$R,$AK3,明细!$C:$C,AT$1,明细!$AK:$AK,"网点超50分钟未响应")+COUNTIFS(明细!$R:$R,$AK3,明细!$C:$C,AT$1,明细!$AL:$AL,"网点超23H未关闭"))*20=0,"-",(COUNTIFS(明细!$R:$R,$AK3,明细!$C:$C,AT$1,明细!$AK:$AK,"网点超50分钟未响应")+COUNTIFS(明细!$R:$R,$AK3,明细!$C:$C,AT$1,明细!$AL:$AL,"网点超23H未关闭"))*20)</f>
        <v>960</v>
      </c>
      <c r="AU3" s="12">
        <f>IF((COUNTIFS(明细!$R:$R,$AK3,明细!$C:$C,AU$1,明细!$AK:$AK,"网点超50分钟未响应")+COUNTIFS(明细!$R:$R,$AK3,明细!$C:$C,AU$1,明细!$AL:$AL,"网点超23H未关闭"))*20=0,"-",(COUNTIFS(明细!$R:$R,$AK3,明细!$C:$C,AU$1,明细!$AK:$AK,"网点超50分钟未响应")+COUNTIFS(明细!$R:$R,$AK3,明细!$C:$C,AU$1,明细!$AL:$AL,"网点超23H未关闭"))*20)</f>
        <v>2740</v>
      </c>
      <c r="AV3" s="12" t="str">
        <f>IF((COUNTIFS(明细!$R:$R,$AK3,明细!$C:$C,AV$1,明细!$AK:$AK,"网点超50分钟未响应")+COUNTIFS(明细!$R:$R,$AK3,明细!$C:$C,AV$1,明细!$AL:$AL,"网点超23H未关闭"))*20=0,"-",(COUNTIFS(明细!$R:$R,$AK3,明细!$C:$C,AV$1,明细!$AK:$AK,"网点超50分钟未响应")+COUNTIFS(明细!$R:$R,$AK3,明细!$C:$C,AV$1,明细!$AL:$AL,"网点超23H未关闭"))*20)</f>
        <v>-</v>
      </c>
      <c r="AW3" s="12" t="str">
        <f>IF((COUNTIFS(明细!$R:$R,$AK3,明细!$C:$C,AW$1,明细!$AK:$AK,"网点超50分钟未响应")+COUNTIFS(明细!$R:$R,$AK3,明细!$C:$C,AW$1,明细!$AL:$AL,"网点超23H未关闭"))*20=0,"-",(COUNTIFS(明细!$R:$R,$AK3,明细!$C:$C,AW$1,明细!$AK:$AK,"网点超50分钟未响应")+COUNTIFS(明细!$R:$R,$AK3,明细!$C:$C,AW$1,明细!$AL:$AL,"网点超23H未关闭"))*20)</f>
        <v>-</v>
      </c>
      <c r="AX3" s="12" t="str">
        <f>IF((COUNTIFS(明细!$R:$R,$AK3,明细!$C:$C,AX$1,明细!$AK:$AK,"网点超50分钟未响应")+COUNTIFS(明细!$R:$R,$AK3,明细!$C:$C,AX$1,明细!$AL:$AL,"网点超23H未关闭"))*20=0,"-",(COUNTIFS(明细!$R:$R,$AK3,明细!$C:$C,AX$1,明细!$AK:$AK,"网点超50分钟未响应")+COUNTIFS(明细!$R:$R,$AK3,明细!$C:$C,AX$1,明细!$AL:$AL,"网点超23H未关闭"))*20)</f>
        <v>-</v>
      </c>
      <c r="AY3" s="12" t="str">
        <f>IF((COUNTIFS(明细!$R:$R,$AK3,明细!$C:$C,AY$1,明细!$AK:$AK,"网点超50分钟未响应")+COUNTIFS(明细!$R:$R,$AK3,明细!$C:$C,AY$1,明细!$AL:$AL,"网点超23H未关闭"))*20=0,"-",(COUNTIFS(明细!$R:$R,$AK3,明细!$C:$C,AY$1,明细!$AK:$AK,"网点超50分钟未响应")+COUNTIFS(明细!$R:$R,$AK3,明细!$C:$C,AY$1,明细!$AL:$AL,"网点超23H未关闭"))*20)</f>
        <v>-</v>
      </c>
      <c r="AZ3" s="12" t="str">
        <f>IF((COUNTIFS(明细!$R:$R,$AK3,明细!$C:$C,AZ$1,明细!$AK:$AK,"网点超50分钟未响应")+COUNTIFS(明细!$R:$R,$AK3,明细!$C:$C,AZ$1,明细!$AL:$AL,"网点超23H未关闭"))*20=0,"-",(COUNTIFS(明细!$R:$R,$AK3,明细!$C:$C,AZ$1,明细!$AK:$AK,"网点超50分钟未响应")+COUNTIFS(明细!$R:$R,$AK3,明细!$C:$C,AZ$1,明细!$AL:$AL,"网点超23H未关闭"))*20)</f>
        <v>-</v>
      </c>
      <c r="BA3" s="12" t="str">
        <f>IF((COUNTIFS(明细!$R:$R,$AK3,明细!$C:$C,BA$1,明细!$AK:$AK,"网点超50分钟未响应")+COUNTIFS(明细!$R:$R,$AK3,明细!$C:$C,BA$1,明细!$AL:$AL,"网点超23H未关闭"))*20=0,"-",(COUNTIFS(明细!$R:$R,$AK3,明细!$C:$C,BA$1,明细!$AK:$AK,"网点超50分钟未响应")+COUNTIFS(明细!$R:$R,$AK3,明细!$C:$C,BA$1,明细!$AL:$AL,"网点超23H未关闭"))*20)</f>
        <v>-</v>
      </c>
      <c r="BB3" s="12" t="str">
        <f>IF((COUNTIFS(明细!$R:$R,$AK3,明细!$C:$C,BB$1,明细!$AK:$AK,"网点超50分钟未响应")+COUNTIFS(明细!$R:$R,$AK3,明细!$C:$C,BB$1,明细!$AL:$AL,"网点超23H未关闭"))*20=0,"-",(COUNTIFS(明细!$R:$R,$AK3,明细!$C:$C,BB$1,明细!$AK:$AK,"网点超50分钟未响应")+COUNTIFS(明细!$R:$R,$AK3,明细!$C:$C,BB$1,明细!$AL:$AL,"网点超23H未关闭"))*20)</f>
        <v>-</v>
      </c>
      <c r="BC3" s="12" t="str">
        <f>IF((COUNTIFS(明细!$R:$R,$AK3,明细!$C:$C,BC$1,明细!$AK:$AK,"网点超50分钟未响应")+COUNTIFS(明细!$R:$R,$AK3,明细!$C:$C,BC$1,明细!$AL:$AL,"网点超23H未关闭"))*20=0,"-",(COUNTIFS(明细!$R:$R,$AK3,明细!$C:$C,BC$1,明细!$AK:$AK,"网点超50分钟未响应")+COUNTIFS(明细!$R:$R,$AK3,明细!$C:$C,BC$1,明细!$AL:$AL,"网点超23H未关闭"))*20)</f>
        <v>-</v>
      </c>
      <c r="BD3" s="12" t="str">
        <f>IF((COUNTIFS(明细!$R:$R,$AK3,明细!$C:$C,BD$1,明细!$AK:$AK,"网点超50分钟未响应")+COUNTIFS(明细!$R:$R,$AK3,明细!$C:$C,BD$1,明细!$AL:$AL,"网点超23H未关闭"))*20=0,"-",(COUNTIFS(明细!$R:$R,$AK3,明细!$C:$C,BD$1,明细!$AK:$AK,"网点超50分钟未响应")+COUNTIFS(明细!$R:$R,$AK3,明细!$C:$C,BD$1,明细!$AL:$AL,"网点超23H未关闭"))*20)</f>
        <v>-</v>
      </c>
      <c r="BE3" s="12" t="str">
        <f>IF((COUNTIFS(明细!$R:$R,$AK3,明细!$C:$C,BE$1,明细!$AK:$AK,"网点超50分钟未响应")+COUNTIFS(明细!$R:$R,$AK3,明细!$C:$C,BE$1,明细!$AL:$AL,"网点超23H未关闭"))*20=0,"-",(COUNTIFS(明细!$R:$R,$AK3,明细!$C:$C,BE$1,明细!$AK:$AK,"网点超50分钟未响应")+COUNTIFS(明细!$R:$R,$AK3,明细!$C:$C,BE$1,明细!$AL:$AL,"网点超23H未关闭"))*20)</f>
        <v>-</v>
      </c>
      <c r="BF3" s="12" t="str">
        <f>IF((COUNTIFS(明细!$R:$R,$AK3,明细!$C:$C,BF$1,明细!$AK:$AK,"网点超50分钟未响应")+COUNTIFS(明细!$R:$R,$AK3,明细!$C:$C,BF$1,明细!$AL:$AL,"网点超23H未关闭"))*20=0,"-",(COUNTIFS(明细!$R:$R,$AK3,明细!$C:$C,BF$1,明细!$AK:$AK,"网点超50分钟未响应")+COUNTIFS(明细!$R:$R,$AK3,明细!$C:$C,BF$1,明细!$AL:$AL,"网点超23H未关闭"))*20)</f>
        <v>-</v>
      </c>
      <c r="BG3" s="12" t="str">
        <f>IF((COUNTIFS(明细!$R:$R,$AK3,明细!$C:$C,BG$1,明细!$AK:$AK,"网点超50分钟未响应")+COUNTIFS(明细!$R:$R,$AK3,明细!$C:$C,BG$1,明细!$AL:$AL,"网点超23H未关闭"))*20=0,"-",(COUNTIFS(明细!$R:$R,$AK3,明细!$C:$C,BG$1,明细!$AK:$AK,"网点超50分钟未响应")+COUNTIFS(明细!$R:$R,$AK3,明细!$C:$C,BG$1,明细!$AL:$AL,"网点超23H未关闭"))*20)</f>
        <v>-</v>
      </c>
      <c r="BH3" s="12" t="str">
        <f>IF((COUNTIFS(明细!$R:$R,$AK3,明细!$C:$C,BH$1,明细!$AK:$AK,"网点超50分钟未响应")+COUNTIFS(明细!$R:$R,$AK3,明细!$C:$C,BH$1,明细!$AL:$AL,"网点超23H未关闭"))*20=0,"-",(COUNTIFS(明细!$R:$R,$AK3,明细!$C:$C,BH$1,明细!$AK:$AK,"网点超50分钟未响应")+COUNTIFS(明细!$R:$R,$AK3,明细!$C:$C,BH$1,明细!$AL:$AL,"网点超23H未关闭"))*20)</f>
        <v>-</v>
      </c>
      <c r="BI3" s="12" t="str">
        <f>IF((COUNTIFS(明细!$R:$R,$AK3,明细!$C:$C,BI$1,明细!$AK:$AK,"网点超50分钟未响应")+COUNTIFS(明细!$R:$R,$AK3,明细!$C:$C,BI$1,明细!$AL:$AL,"网点超23H未关闭"))*20=0,"-",(COUNTIFS(明细!$R:$R,$AK3,明细!$C:$C,BI$1,明细!$AK:$AK,"网点超50分钟未响应")+COUNTIFS(明细!$R:$R,$AK3,明细!$C:$C,BI$1,明细!$AL:$AL,"网点超23H未关闭"))*20)</f>
        <v>-</v>
      </c>
      <c r="BJ3" s="12" t="str">
        <f>IF((COUNTIFS(明细!$R:$R,$AK3,明细!$C:$C,BJ$1,明细!$AK:$AK,"网点超50分钟未响应")+COUNTIFS(明细!$R:$R,$AK3,明细!$C:$C,BJ$1,明细!$AL:$AL,"网点超23H未关闭"))*20=0,"-",(COUNTIFS(明细!$R:$R,$AK3,明细!$C:$C,BJ$1,明细!$AK:$AK,"网点超50分钟未响应")+COUNTIFS(明细!$R:$R,$AK3,明细!$C:$C,BJ$1,明细!$AL:$AL,"网点超23H未关闭"))*20)</f>
        <v>-</v>
      </c>
      <c r="BK3" s="12" t="str">
        <f>IF((COUNTIFS(明细!$R:$R,$AK3,明细!$C:$C,BK$1,明细!$AK:$AK,"网点超50分钟未响应")+COUNTIFS(明细!$R:$R,$AK3,明细!$C:$C,BK$1,明细!$AL:$AL,"网点超23H未关闭"))*20=0,"-",(COUNTIFS(明细!$R:$R,$AK3,明细!$C:$C,BK$1,明细!$AK:$AK,"网点超50分钟未响应")+COUNTIFS(明细!$R:$R,$AK3,明细!$C:$C,BK$1,明细!$AL:$AL,"网点超23H未关闭"))*20)</f>
        <v>-</v>
      </c>
      <c r="BL3" s="12" t="str">
        <f>IF((COUNTIFS(明细!$R:$R,$AK3,明细!$C:$C,BL$1,明细!$AK:$AK,"网点超50分钟未响应")+COUNTIFS(明细!$R:$R,$AK3,明细!$C:$C,BL$1,明细!$AL:$AL,"网点超23H未关闭"))*20=0,"-",(COUNTIFS(明细!$R:$R,$AK3,明细!$C:$C,BL$1,明细!$AK:$AK,"网点超50分钟未响应")+COUNTIFS(明细!$R:$R,$AK3,明细!$C:$C,BL$1,明细!$AL:$AL,"网点超23H未关闭"))*20)</f>
        <v>-</v>
      </c>
      <c r="BM3" s="12" t="str">
        <f>IF((COUNTIFS(明细!$R:$R,$AK3,明细!$C:$C,BM$1,明细!$AK:$AK,"网点超50分钟未响应")+COUNTIFS(明细!$R:$R,$AK3,明细!$C:$C,BM$1,明细!$AL:$AL,"网点超23H未关闭"))*20=0,"-",(COUNTIFS(明细!$R:$R,$AK3,明细!$C:$C,BM$1,明细!$AK:$AK,"网点超50分钟未响应")+COUNTIFS(明细!$R:$R,$AK3,明细!$C:$C,BM$1,明细!$AL:$AL,"网点超23H未关闭"))*20)</f>
        <v>-</v>
      </c>
      <c r="BN3" s="12" t="str">
        <f>IF((COUNTIFS(明细!$R:$R,$AK3,明细!$C:$C,BN$1,明细!$AK:$AK,"网点超50分钟未响应")+COUNTIFS(明细!$R:$R,$AK3,明细!$C:$C,BN$1,明细!$AL:$AL,"网点超23H未关闭"))*20=0,"-",(COUNTIFS(明细!$R:$R,$AK3,明细!$C:$C,BN$1,明细!$AK:$AK,"网点超50分钟未响应")+COUNTIFS(明细!$R:$R,$AK3,明细!$C:$C,BN$1,明细!$AL:$AL,"网点超23H未关闭"))*20)</f>
        <v>-</v>
      </c>
      <c r="BO3" s="12" t="str">
        <f>IF((COUNTIFS(明细!$R:$R,$AK3,明细!$C:$C,BO$1,明细!$AK:$AK,"网点超50分钟未响应")+COUNTIFS(明细!$R:$R,$AK3,明细!$C:$C,BO$1,明细!$AL:$AL,"网点超23H未关闭"))*20=0,"-",(COUNTIFS(明细!$R:$R,$AK3,明细!$C:$C,BO$1,明细!$AK:$AK,"网点超50分钟未响应")+COUNTIFS(明细!$R:$R,$AK3,明细!$C:$C,BO$1,明细!$AL:$AL,"网点超23H未关闭"))*20)</f>
        <v>-</v>
      </c>
      <c r="BP3" s="12" t="str">
        <f>IF((COUNTIFS(明细!$R:$R,$AK3,明细!$C:$C,BP$1,明细!$AK:$AK,"网点超50分钟未响应")+COUNTIFS(明细!$R:$R,$AK3,明细!$C:$C,BP$1,明细!$AL:$AL,"网点超23H未关闭"))*20=0,"-",(COUNTIFS(明细!$R:$R,$AK3,明细!$C:$C,BP$1,明细!$AK:$AK,"网点超50分钟未响应")+COUNTIFS(明细!$R:$R,$AK3,明细!$C:$C,BP$1,明细!$AL:$AL,"网点超23H未关闭"))*20)</f>
        <v>-</v>
      </c>
    </row>
    <row r="4" customHeight="1" spans="1:68">
      <c r="A4" s="34" t="s">
        <v>8</v>
      </c>
      <c r="B4" s="12">
        <f>SUM(C4:AF4)</f>
        <v>6380</v>
      </c>
      <c r="C4" s="34">
        <f>IF((COUNTIFS(明细!$B:$B,$A4,明细!$C:$C,C$1,明细!$AK:$AK,"网点超50分钟未响应")+COUNTIFS(明细!$B:$B,$A4,明细!$C:$C,C$1,明细!$AL:$AL,"网点超23H未关闭"))*20=0,"-",(COUNTIFS(明细!$B:$B,$A4,明细!$C:$C,C$1,明细!$AK:$AK,"网点超50分钟未响应")+COUNTIFS(明细!$B:$B,$A4,明细!$C:$C,C$1,明细!$AL:$AL,"网点超23H未关闭"))*20)</f>
        <v>1080</v>
      </c>
      <c r="D4" s="34">
        <f>IF((COUNTIFS(明细!$B:$B,$A4,明细!$C:$C,D$1,明细!$AK:$AK,"网点超50分钟未响应")+COUNTIFS(明细!$B:$B,$A4,明细!$C:$C,D$1,明细!$AL:$AL,"网点超23H未关闭"))*20=0,"-",(COUNTIFS(明细!$B:$B,$A4,明细!$C:$C,D$1,明细!$AK:$AK,"网点超50分钟未响应")+COUNTIFS(明细!$B:$B,$A4,明细!$C:$C,D$1,明细!$AL:$AL,"网点超23H未关闭"))*20)</f>
        <v>1320</v>
      </c>
      <c r="E4" s="34">
        <f>IF((COUNTIFS(明细!$B:$B,$A4,明细!$C:$C,E$1,明细!$AK:$AK,"网点超50分钟未响应")+COUNTIFS(明细!$B:$B,$A4,明细!$C:$C,E$1,明细!$AL:$AL,"网点超23H未关闭"))*20=0,"-",(COUNTIFS(明细!$B:$B,$A4,明细!$C:$C,E$1,明细!$AK:$AK,"网点超50分钟未响应")+COUNTIFS(明细!$B:$B,$A4,明细!$C:$C,E$1,明细!$AL:$AL,"网点超23H未关闭"))*20)</f>
        <v>960</v>
      </c>
      <c r="F4" s="34">
        <f>IF((COUNTIFS(明细!$B:$B,$A4,明细!$C:$C,F$1,明细!$AK:$AK,"网点超50分钟未响应")+COUNTIFS(明细!$B:$B,$A4,明细!$C:$C,F$1,明细!$AL:$AL,"网点超23H未关闭"))*20=0,"-",(COUNTIFS(明细!$B:$B,$A4,明细!$C:$C,F$1,明细!$AK:$AK,"网点超50分钟未响应")+COUNTIFS(明细!$B:$B,$A4,明细!$C:$C,F$1,明细!$AL:$AL,"网点超23H未关闭"))*20)</f>
        <v>720</v>
      </c>
      <c r="G4" s="34">
        <f>IF((COUNTIFS(明细!$B:$B,$A4,明细!$C:$C,G$1,明细!$AK:$AK,"网点超50分钟未响应")+COUNTIFS(明细!$B:$B,$A4,明细!$C:$C,G$1,明细!$AL:$AL,"网点超23H未关闭"))*20=0,"-",(COUNTIFS(明细!$B:$B,$A4,明细!$C:$C,G$1,明细!$AK:$AK,"网点超50分钟未响应")+COUNTIFS(明细!$B:$B,$A4,明细!$C:$C,G$1,明细!$AL:$AL,"网点超23H未关闭"))*20)</f>
        <v>780</v>
      </c>
      <c r="H4" s="34">
        <f>IF((COUNTIFS(明细!$B:$B,$A4,明细!$C:$C,H$1,明细!$AK:$AK,"网点超50分钟未响应")+COUNTIFS(明细!$B:$B,$A4,明细!$C:$C,H$1,明细!$AL:$AL,"网点超23H未关闭"))*20=0,"-",(COUNTIFS(明细!$B:$B,$A4,明细!$C:$C,H$1,明细!$AK:$AK,"网点超50分钟未响应")+COUNTIFS(明细!$B:$B,$A4,明细!$C:$C,H$1,明细!$AL:$AL,"网点超23H未关闭"))*20)</f>
        <v>300</v>
      </c>
      <c r="I4" s="34">
        <f>IF((COUNTIFS(明细!$B:$B,$A4,明细!$C:$C,I$1,明细!$AK:$AK,"网点超50分钟未响应")+COUNTIFS(明细!$B:$B,$A4,明细!$C:$C,I$1,明细!$AL:$AL,"网点超23H未关闭"))*20=0,"-",(COUNTIFS(明细!$B:$B,$A4,明细!$C:$C,I$1,明细!$AK:$AK,"网点超50分钟未响应")+COUNTIFS(明细!$B:$B,$A4,明细!$C:$C,I$1,明细!$AL:$AL,"网点超23H未关闭"))*20)</f>
        <v>460</v>
      </c>
      <c r="J4" s="34">
        <f>IF((COUNTIFS(明细!$B:$B,$A4,明细!$C:$C,J$1,明细!$AK:$AK,"网点超50分钟未响应")+COUNTIFS(明细!$B:$B,$A4,明细!$C:$C,J$1,明细!$AL:$AL,"网点超23H未关闭"))*20=0,"-",(COUNTIFS(明细!$B:$B,$A4,明细!$C:$C,J$1,明细!$AK:$AK,"网点超50分钟未响应")+COUNTIFS(明细!$B:$B,$A4,明细!$C:$C,J$1,明细!$AL:$AL,"网点超23H未关闭"))*20)</f>
        <v>620</v>
      </c>
      <c r="K4" s="34">
        <f>IF((COUNTIFS(明细!$B:$B,$A4,明细!$C:$C,K$1,明细!$AK:$AK,"网点超50分钟未响应")+COUNTIFS(明细!$B:$B,$A4,明细!$C:$C,K$1,明细!$AL:$AL,"网点超23H未关闭"))*20=0,"-",(COUNTIFS(明细!$B:$B,$A4,明细!$C:$C,K$1,明细!$AK:$AK,"网点超50分钟未响应")+COUNTIFS(明细!$B:$B,$A4,明细!$C:$C,K$1,明细!$AL:$AL,"网点超23H未关闭"))*20)</f>
        <v>140</v>
      </c>
      <c r="L4" s="34" t="str">
        <f>IF((COUNTIFS(明细!$B:$B,$A4,明细!$C:$C,L$1,明细!$AK:$AK,"网点超50分钟未响应")+COUNTIFS(明细!$B:$B,$A4,明细!$C:$C,L$1,明细!$AL:$AL,"网点超23H未关闭"))*20=0,"-",(COUNTIFS(明细!$B:$B,$A4,明细!$C:$C,L$1,明细!$AK:$AK,"网点超50分钟未响应")+COUNTIFS(明细!$B:$B,$A4,明细!$C:$C,L$1,明细!$AL:$AL,"网点超23H未关闭"))*20)</f>
        <v>-</v>
      </c>
      <c r="M4" s="34" t="str">
        <f>IF((COUNTIFS(明细!$B:$B,$A4,明细!$C:$C,M$1,明细!$AK:$AK,"网点超50分钟未响应")+COUNTIFS(明细!$B:$B,$A4,明细!$C:$C,M$1,明细!$AL:$AL,"网点超23H未关闭"))*20=0,"-",(COUNTIFS(明细!$B:$B,$A4,明细!$C:$C,M$1,明细!$AK:$AK,"网点超50分钟未响应")+COUNTIFS(明细!$B:$B,$A4,明细!$C:$C,M$1,明细!$AL:$AL,"网点超23H未关闭"))*20)</f>
        <v>-</v>
      </c>
      <c r="N4" s="34" t="str">
        <f>IF((COUNTIFS(明细!$B:$B,$A4,明细!$C:$C,N$1,明细!$AK:$AK,"网点超50分钟未响应")+COUNTIFS(明细!$B:$B,$A4,明细!$C:$C,N$1,明细!$AL:$AL,"网点超23H未关闭"))*20=0,"-",(COUNTIFS(明细!$B:$B,$A4,明细!$C:$C,N$1,明细!$AK:$AK,"网点超50分钟未响应")+COUNTIFS(明细!$B:$B,$A4,明细!$C:$C,N$1,明细!$AL:$AL,"网点超23H未关闭"))*20)</f>
        <v>-</v>
      </c>
      <c r="O4" s="34" t="str">
        <f>IF((COUNTIFS(明细!$B:$B,$A4,明细!$C:$C,O$1,明细!$AK:$AK,"网点超50分钟未响应")+COUNTIFS(明细!$B:$B,$A4,明细!$C:$C,O$1,明细!$AL:$AL,"网点超23H未关闭"))*20=0,"-",(COUNTIFS(明细!$B:$B,$A4,明细!$C:$C,O$1,明细!$AK:$AK,"网点超50分钟未响应")+COUNTIFS(明细!$B:$B,$A4,明细!$C:$C,O$1,明细!$AL:$AL,"网点超23H未关闭"))*20)</f>
        <v>-</v>
      </c>
      <c r="P4" s="34" t="str">
        <f>IF((COUNTIFS(明细!$B:$B,$A4,明细!$C:$C,P$1,明细!$AK:$AK,"网点超50分钟未响应")+COUNTIFS(明细!$B:$B,$A4,明细!$C:$C,P$1,明细!$AL:$AL,"网点超23H未关闭"))*20=0,"-",(COUNTIFS(明细!$B:$B,$A4,明细!$C:$C,P$1,明细!$AK:$AK,"网点超50分钟未响应")+COUNTIFS(明细!$B:$B,$A4,明细!$C:$C,P$1,明细!$AL:$AL,"网点超23H未关闭"))*20)</f>
        <v>-</v>
      </c>
      <c r="Q4" s="34" t="str">
        <f>IF((COUNTIFS(明细!$B:$B,$A4,明细!$C:$C,Q$1,明细!$AK:$AK,"网点超50分钟未响应")+COUNTIFS(明细!$B:$B,$A4,明细!$C:$C,Q$1,明细!$AL:$AL,"网点超23H未关闭"))*20=0,"-",(COUNTIFS(明细!$B:$B,$A4,明细!$C:$C,Q$1,明细!$AK:$AK,"网点超50分钟未响应")+COUNTIFS(明细!$B:$B,$A4,明细!$C:$C,Q$1,明细!$AL:$AL,"网点超23H未关闭"))*20)</f>
        <v>-</v>
      </c>
      <c r="R4" s="34" t="str">
        <f>IF((COUNTIFS(明细!$B:$B,$A4,明细!$C:$C,R$1,明细!$AK:$AK,"网点超50分钟未响应")+COUNTIFS(明细!$B:$B,$A4,明细!$C:$C,R$1,明细!$AL:$AL,"网点超23H未关闭"))*20=0,"-",(COUNTIFS(明细!$B:$B,$A4,明细!$C:$C,R$1,明细!$AK:$AK,"网点超50分钟未响应")+COUNTIFS(明细!$B:$B,$A4,明细!$C:$C,R$1,明细!$AL:$AL,"网点超23H未关闭"))*20)</f>
        <v>-</v>
      </c>
      <c r="S4" s="34" t="str">
        <f>IF((COUNTIFS(明细!$B:$B,$A4,明细!$C:$C,S$1,明细!$AK:$AK,"网点超50分钟未响应")+COUNTIFS(明细!$B:$B,$A4,明细!$C:$C,S$1,明细!$AL:$AL,"网点超23H未关闭"))*20=0,"-",(COUNTIFS(明细!$B:$B,$A4,明细!$C:$C,S$1,明细!$AK:$AK,"网点超50分钟未响应")+COUNTIFS(明细!$B:$B,$A4,明细!$C:$C,S$1,明细!$AL:$AL,"网点超23H未关闭"))*20)</f>
        <v>-</v>
      </c>
      <c r="T4" s="34" t="str">
        <f>IF((COUNTIFS(明细!$B:$B,$A4,明细!$C:$C,T$1,明细!$AK:$AK,"网点超50分钟未响应")+COUNTIFS(明细!$B:$B,$A4,明细!$C:$C,T$1,明细!$AL:$AL,"网点超23H未关闭"))*20=0,"-",(COUNTIFS(明细!$B:$B,$A4,明细!$C:$C,T$1,明细!$AK:$AK,"网点超50分钟未响应")+COUNTIFS(明细!$B:$B,$A4,明细!$C:$C,T$1,明细!$AL:$AL,"网点超23H未关闭"))*20)</f>
        <v>-</v>
      </c>
      <c r="U4" s="34" t="str">
        <f>IF((COUNTIFS(明细!$B:$B,$A4,明细!$C:$C,U$1,明细!$AK:$AK,"网点超50分钟未响应")+COUNTIFS(明细!$B:$B,$A4,明细!$C:$C,U$1,明细!$AL:$AL,"网点超23H未关闭"))*20=0,"-",(COUNTIFS(明细!$B:$B,$A4,明细!$C:$C,U$1,明细!$AK:$AK,"网点超50分钟未响应")+COUNTIFS(明细!$B:$B,$A4,明细!$C:$C,U$1,明细!$AL:$AL,"网点超23H未关闭"))*20)</f>
        <v>-</v>
      </c>
      <c r="V4" s="34" t="str">
        <f>IF((COUNTIFS(明细!$B:$B,$A4,明细!$C:$C,V$1,明细!$AK:$AK,"网点超50分钟未响应")+COUNTIFS(明细!$B:$B,$A4,明细!$C:$C,V$1,明细!$AL:$AL,"网点超23H未关闭"))*20=0,"-",(COUNTIFS(明细!$B:$B,$A4,明细!$C:$C,V$1,明细!$AK:$AK,"网点超50分钟未响应")+COUNTIFS(明细!$B:$B,$A4,明细!$C:$C,V$1,明细!$AL:$AL,"网点超23H未关闭"))*20)</f>
        <v>-</v>
      </c>
      <c r="W4" s="34" t="str">
        <f>IF((COUNTIFS(明细!$B:$B,$A4,明细!$C:$C,W$1,明细!$AK:$AK,"网点超50分钟未响应")+COUNTIFS(明细!$B:$B,$A4,明细!$C:$C,W$1,明细!$AL:$AL,"网点超23H未关闭"))*20=0,"-",(COUNTIFS(明细!$B:$B,$A4,明细!$C:$C,W$1,明细!$AK:$AK,"网点超50分钟未响应")+COUNTIFS(明细!$B:$B,$A4,明细!$C:$C,W$1,明细!$AL:$AL,"网点超23H未关闭"))*20)</f>
        <v>-</v>
      </c>
      <c r="X4" s="34" t="str">
        <f>IF((COUNTIFS(明细!$B:$B,$A4,明细!$C:$C,X$1,明细!$AK:$AK,"网点超50分钟未响应")+COUNTIFS(明细!$B:$B,$A4,明细!$C:$C,X$1,明细!$AL:$AL,"网点超23H未关闭"))*20=0,"-",(COUNTIFS(明细!$B:$B,$A4,明细!$C:$C,X$1,明细!$AK:$AK,"网点超50分钟未响应")+COUNTIFS(明细!$B:$B,$A4,明细!$C:$C,X$1,明细!$AL:$AL,"网点超23H未关闭"))*20)</f>
        <v>-</v>
      </c>
      <c r="Y4" s="34" t="str">
        <f>IF((COUNTIFS(明细!$B:$B,$A4,明细!$C:$C,Y$1,明细!$AK:$AK,"网点超50分钟未响应")+COUNTIFS(明细!$B:$B,$A4,明细!$C:$C,Y$1,明细!$AL:$AL,"网点超23H未关闭"))*20=0,"-",(COUNTIFS(明细!$B:$B,$A4,明细!$C:$C,Y$1,明细!$AK:$AK,"网点超50分钟未响应")+COUNTIFS(明细!$B:$B,$A4,明细!$C:$C,Y$1,明细!$AL:$AL,"网点超23H未关闭"))*20)</f>
        <v>-</v>
      </c>
      <c r="Z4" s="34" t="str">
        <f>IF((COUNTIFS(明细!$B:$B,$A4,明细!$C:$C,Z$1,明细!$AK:$AK,"网点超50分钟未响应")+COUNTIFS(明细!$B:$B,$A4,明细!$C:$C,Z$1,明细!$AL:$AL,"网点超23H未关闭"))*20=0,"-",(COUNTIFS(明细!$B:$B,$A4,明细!$C:$C,Z$1,明细!$AK:$AK,"网点超50分钟未响应")+COUNTIFS(明细!$B:$B,$A4,明细!$C:$C,Z$1,明细!$AL:$AL,"网点超23H未关闭"))*20)</f>
        <v>-</v>
      </c>
      <c r="AA4" s="34" t="str">
        <f>IF((COUNTIFS(明细!$B:$B,$A4,明细!$C:$C,AA$1,明细!$AK:$AK,"网点超50分钟未响应")+COUNTIFS(明细!$B:$B,$A4,明细!$C:$C,AA$1,明细!$AL:$AL,"网点超23H未关闭"))*20=0,"-",(COUNTIFS(明细!$B:$B,$A4,明细!$C:$C,AA$1,明细!$AK:$AK,"网点超50分钟未响应")+COUNTIFS(明细!$B:$B,$A4,明细!$C:$C,AA$1,明细!$AL:$AL,"网点超23H未关闭"))*20)</f>
        <v>-</v>
      </c>
      <c r="AB4" s="34" t="str">
        <f>IF((COUNTIFS(明细!$B:$B,$A4,明细!$C:$C,AB$1,明细!$AK:$AK,"网点超50分钟未响应")+COUNTIFS(明细!$B:$B,$A4,明细!$C:$C,AB$1,明细!$AL:$AL,"网点超23H未关闭"))*20=0,"-",(COUNTIFS(明细!$B:$B,$A4,明细!$C:$C,AB$1,明细!$AK:$AK,"网点超50分钟未响应")+COUNTIFS(明细!$B:$B,$A4,明细!$C:$C,AB$1,明细!$AL:$AL,"网点超23H未关闭"))*20)</f>
        <v>-</v>
      </c>
      <c r="AC4" s="34" t="str">
        <f>IF((COUNTIFS(明细!$B:$B,$A4,明细!$C:$C,AC$1,明细!$AK:$AK,"网点超50分钟未响应")+COUNTIFS(明细!$B:$B,$A4,明细!$C:$C,AC$1,明细!$AL:$AL,"网点超23H未关闭"))*20=0,"-",(COUNTIFS(明细!$B:$B,$A4,明细!$C:$C,AC$1,明细!$AK:$AK,"网点超50分钟未响应")+COUNTIFS(明细!$B:$B,$A4,明细!$C:$C,AC$1,明细!$AL:$AL,"网点超23H未关闭"))*20)</f>
        <v>-</v>
      </c>
      <c r="AD4" s="34" t="str">
        <f>IF((COUNTIFS(明细!$B:$B,$A4,明细!$C:$C,AD$1,明细!$AK:$AK,"网点超50分钟未响应")+COUNTIFS(明细!$B:$B,$A4,明细!$C:$C,AD$1,明细!$AL:$AL,"网点超23H未关闭"))*20=0,"-",(COUNTIFS(明细!$B:$B,$A4,明细!$C:$C,AD$1,明细!$AK:$AK,"网点超50分钟未响应")+COUNTIFS(明细!$B:$B,$A4,明细!$C:$C,AD$1,明细!$AL:$AL,"网点超23H未关闭"))*20)</f>
        <v>-</v>
      </c>
      <c r="AE4" s="34" t="str">
        <f>IF((COUNTIFS(明细!$B:$B,$A4,明细!$C:$C,AE$1,明细!$AK:$AK,"网点超50分钟未响应")+COUNTIFS(明细!$B:$B,$A4,明细!$C:$C,AE$1,明细!$AL:$AL,"网点超23H未关闭"))*20=0,"-",(COUNTIFS(明细!$B:$B,$A4,明细!$C:$C,AE$1,明细!$AK:$AK,"网点超50分钟未响应")+COUNTIFS(明细!$B:$B,$A4,明细!$C:$C,AE$1,明细!$AL:$AL,"网点超23H未关闭"))*20)</f>
        <v>-</v>
      </c>
      <c r="AF4" s="34" t="str">
        <f>IF((COUNTIFS(明细!$B:$B,$A4,明细!$C:$C,AF$1,明细!$AK:$AK,"网点超50分钟未响应")+COUNTIFS(明细!$B:$B,$A4,明细!$C:$C,AF$1,明细!$AL:$AL,"网点超23H未关闭"))*20=0,"-",(COUNTIFS(明细!$B:$B,$A4,明细!$C:$C,AF$1,明细!$AK:$AK,"网点超50分钟未响应")+COUNTIFS(明细!$B:$B,$A4,明细!$C:$C,AF$1,明细!$AL:$AL,"网点超23H未关闭"))*20)</f>
        <v>-</v>
      </c>
      <c r="AJ4" s="12">
        <f>RANK(AL4,AL$3:AL$356)</f>
        <v>2</v>
      </c>
      <c r="AK4" s="4" t="s">
        <v>9</v>
      </c>
      <c r="AL4" s="12">
        <f>SUM(AM4:BP4)</f>
        <v>5360</v>
      </c>
      <c r="AM4" s="12">
        <f>IF((COUNTIFS(明细!$R:$R,$AK4,明细!$C:$C,AM$1,明细!$AK:$AK,"网点超50分钟未响应")+COUNTIFS(明细!$R:$R,$AK4,明细!$C:$C,AM$1,明细!$AL:$AL,"网点超23H未关闭"))*20=0,"-",(COUNTIFS(明细!$R:$R,$AK4,明细!$C:$C,AM$1,明细!$AK:$AK,"网点超50分钟未响应")+COUNTIFS(明细!$R:$R,$AK4,明细!$C:$C,AM$1,明细!$AL:$AL,"网点超23H未关闭"))*20)</f>
        <v>2200</v>
      </c>
      <c r="AN4" s="12">
        <f>IF((COUNTIFS(明细!$R:$R,$AK4,明细!$C:$C,AN$1,明细!$AK:$AK,"网点超50分钟未响应")+COUNTIFS(明细!$R:$R,$AK4,明细!$C:$C,AN$1,明细!$AL:$AL,"网点超23H未关闭"))*20=0,"-",(COUNTIFS(明细!$R:$R,$AK4,明细!$C:$C,AN$1,明细!$AK:$AK,"网点超50分钟未响应")+COUNTIFS(明细!$R:$R,$AK4,明细!$C:$C,AN$1,明细!$AL:$AL,"网点超23H未关闭"))*20)</f>
        <v>2240</v>
      </c>
      <c r="AO4" s="12">
        <f>IF((COUNTIFS(明细!$R:$R,$AK4,明细!$C:$C,AO$1,明细!$AK:$AK,"网点超50分钟未响应")+COUNTIFS(明细!$R:$R,$AK4,明细!$C:$C,AO$1,明细!$AL:$AL,"网点超23H未关闭"))*20=0,"-",(COUNTIFS(明细!$R:$R,$AK4,明细!$C:$C,AO$1,明细!$AK:$AK,"网点超50分钟未响应")+COUNTIFS(明细!$R:$R,$AK4,明细!$C:$C,AO$1,明细!$AL:$AL,"网点超23H未关闭"))*20)</f>
        <v>360</v>
      </c>
      <c r="AP4" s="12">
        <f>IF((COUNTIFS(明细!$R:$R,$AK4,明细!$C:$C,AP$1,明细!$AK:$AK,"网点超50分钟未响应")+COUNTIFS(明细!$R:$R,$AK4,明细!$C:$C,AP$1,明细!$AL:$AL,"网点超23H未关闭"))*20=0,"-",(COUNTIFS(明细!$R:$R,$AK4,明细!$C:$C,AP$1,明细!$AK:$AK,"网点超50分钟未响应")+COUNTIFS(明细!$R:$R,$AK4,明细!$C:$C,AP$1,明细!$AL:$AL,"网点超23H未关闭"))*20)</f>
        <v>180</v>
      </c>
      <c r="AQ4" s="12">
        <f>IF((COUNTIFS(明细!$R:$R,$AK4,明细!$C:$C,AQ$1,明细!$AK:$AK,"网点超50分钟未响应")+COUNTIFS(明细!$R:$R,$AK4,明细!$C:$C,AQ$1,明细!$AL:$AL,"网点超23H未关闭"))*20=0,"-",(COUNTIFS(明细!$R:$R,$AK4,明细!$C:$C,AQ$1,明细!$AK:$AK,"网点超50分钟未响应")+COUNTIFS(明细!$R:$R,$AK4,明细!$C:$C,AQ$1,明细!$AL:$AL,"网点超23H未关闭"))*20)</f>
        <v>60</v>
      </c>
      <c r="AR4" s="12" t="str">
        <f>IF((COUNTIFS(明细!$R:$R,$AK4,明细!$C:$C,AR$1,明细!$AK:$AK,"网点超50分钟未响应")+COUNTIFS(明细!$R:$R,$AK4,明细!$C:$C,AR$1,明细!$AL:$AL,"网点超23H未关闭"))*20=0,"-",(COUNTIFS(明细!$R:$R,$AK4,明细!$C:$C,AR$1,明细!$AK:$AK,"网点超50分钟未响应")+COUNTIFS(明细!$R:$R,$AK4,明细!$C:$C,AR$1,明细!$AL:$AL,"网点超23H未关闭"))*20)</f>
        <v>-</v>
      </c>
      <c r="AS4" s="12">
        <f>IF((COUNTIFS(明细!$R:$R,$AK4,明细!$C:$C,AS$1,明细!$AK:$AK,"网点超50分钟未响应")+COUNTIFS(明细!$R:$R,$AK4,明细!$C:$C,AS$1,明细!$AL:$AL,"网点超23H未关闭"))*20=0,"-",(COUNTIFS(明细!$R:$R,$AK4,明细!$C:$C,AS$1,明细!$AK:$AK,"网点超50分钟未响应")+COUNTIFS(明细!$R:$R,$AK4,明细!$C:$C,AS$1,明细!$AL:$AL,"网点超23H未关闭"))*20)</f>
        <v>300</v>
      </c>
      <c r="AT4" s="12">
        <f>IF((COUNTIFS(明细!$R:$R,$AK4,明细!$C:$C,AT$1,明细!$AK:$AK,"网点超50分钟未响应")+COUNTIFS(明细!$R:$R,$AK4,明细!$C:$C,AT$1,明细!$AL:$AL,"网点超23H未关闭"))*20=0,"-",(COUNTIFS(明细!$R:$R,$AK4,明细!$C:$C,AT$1,明细!$AK:$AK,"网点超50分钟未响应")+COUNTIFS(明细!$R:$R,$AK4,明细!$C:$C,AT$1,明细!$AL:$AL,"网点超23H未关闭"))*20)</f>
        <v>20</v>
      </c>
      <c r="AU4" s="12" t="str">
        <f>IF((COUNTIFS(明细!$R:$R,$AK4,明细!$C:$C,AU$1,明细!$AK:$AK,"网点超50分钟未响应")+COUNTIFS(明细!$R:$R,$AK4,明细!$C:$C,AU$1,明细!$AL:$AL,"网点超23H未关闭"))*20=0,"-",(COUNTIFS(明细!$R:$R,$AK4,明细!$C:$C,AU$1,明细!$AK:$AK,"网点超50分钟未响应")+COUNTIFS(明细!$R:$R,$AK4,明细!$C:$C,AU$1,明细!$AL:$AL,"网点超23H未关闭"))*20)</f>
        <v>-</v>
      </c>
      <c r="AV4" s="12" t="str">
        <f>IF((COUNTIFS(明细!$R:$R,$AK4,明细!$C:$C,AV$1,明细!$AK:$AK,"网点超50分钟未响应")+COUNTIFS(明细!$R:$R,$AK4,明细!$C:$C,AV$1,明细!$AL:$AL,"网点超23H未关闭"))*20=0,"-",(COUNTIFS(明细!$R:$R,$AK4,明细!$C:$C,AV$1,明细!$AK:$AK,"网点超50分钟未响应")+COUNTIFS(明细!$R:$R,$AK4,明细!$C:$C,AV$1,明细!$AL:$AL,"网点超23H未关闭"))*20)</f>
        <v>-</v>
      </c>
      <c r="AW4" s="12" t="str">
        <f>IF((COUNTIFS(明细!$R:$R,$AK4,明细!$C:$C,AW$1,明细!$AK:$AK,"网点超50分钟未响应")+COUNTIFS(明细!$R:$R,$AK4,明细!$C:$C,AW$1,明细!$AL:$AL,"网点超23H未关闭"))*20=0,"-",(COUNTIFS(明细!$R:$R,$AK4,明细!$C:$C,AW$1,明细!$AK:$AK,"网点超50分钟未响应")+COUNTIFS(明细!$R:$R,$AK4,明细!$C:$C,AW$1,明细!$AL:$AL,"网点超23H未关闭"))*20)</f>
        <v>-</v>
      </c>
      <c r="AX4" s="12" t="str">
        <f>IF((COUNTIFS(明细!$R:$R,$AK4,明细!$C:$C,AX$1,明细!$AK:$AK,"网点超50分钟未响应")+COUNTIFS(明细!$R:$R,$AK4,明细!$C:$C,AX$1,明细!$AL:$AL,"网点超23H未关闭"))*20=0,"-",(COUNTIFS(明细!$R:$R,$AK4,明细!$C:$C,AX$1,明细!$AK:$AK,"网点超50分钟未响应")+COUNTIFS(明细!$R:$R,$AK4,明细!$C:$C,AX$1,明细!$AL:$AL,"网点超23H未关闭"))*20)</f>
        <v>-</v>
      </c>
      <c r="AY4" s="12" t="str">
        <f>IF((COUNTIFS(明细!$R:$R,$AK4,明细!$C:$C,AY$1,明细!$AK:$AK,"网点超50分钟未响应")+COUNTIFS(明细!$R:$R,$AK4,明细!$C:$C,AY$1,明细!$AL:$AL,"网点超23H未关闭"))*20=0,"-",(COUNTIFS(明细!$R:$R,$AK4,明细!$C:$C,AY$1,明细!$AK:$AK,"网点超50分钟未响应")+COUNTIFS(明细!$R:$R,$AK4,明细!$C:$C,AY$1,明细!$AL:$AL,"网点超23H未关闭"))*20)</f>
        <v>-</v>
      </c>
      <c r="AZ4" s="12" t="str">
        <f>IF((COUNTIFS(明细!$R:$R,$AK4,明细!$C:$C,AZ$1,明细!$AK:$AK,"网点超50分钟未响应")+COUNTIFS(明细!$R:$R,$AK4,明细!$C:$C,AZ$1,明细!$AL:$AL,"网点超23H未关闭"))*20=0,"-",(COUNTIFS(明细!$R:$R,$AK4,明细!$C:$C,AZ$1,明细!$AK:$AK,"网点超50分钟未响应")+COUNTIFS(明细!$R:$R,$AK4,明细!$C:$C,AZ$1,明细!$AL:$AL,"网点超23H未关闭"))*20)</f>
        <v>-</v>
      </c>
      <c r="BA4" s="12" t="str">
        <f>IF((COUNTIFS(明细!$R:$R,$AK4,明细!$C:$C,BA$1,明细!$AK:$AK,"网点超50分钟未响应")+COUNTIFS(明细!$R:$R,$AK4,明细!$C:$C,BA$1,明细!$AL:$AL,"网点超23H未关闭"))*20=0,"-",(COUNTIFS(明细!$R:$R,$AK4,明细!$C:$C,BA$1,明细!$AK:$AK,"网点超50分钟未响应")+COUNTIFS(明细!$R:$R,$AK4,明细!$C:$C,BA$1,明细!$AL:$AL,"网点超23H未关闭"))*20)</f>
        <v>-</v>
      </c>
      <c r="BB4" s="12" t="str">
        <f>IF((COUNTIFS(明细!$R:$R,$AK4,明细!$C:$C,BB$1,明细!$AK:$AK,"网点超50分钟未响应")+COUNTIFS(明细!$R:$R,$AK4,明细!$C:$C,BB$1,明细!$AL:$AL,"网点超23H未关闭"))*20=0,"-",(COUNTIFS(明细!$R:$R,$AK4,明细!$C:$C,BB$1,明细!$AK:$AK,"网点超50分钟未响应")+COUNTIFS(明细!$R:$R,$AK4,明细!$C:$C,BB$1,明细!$AL:$AL,"网点超23H未关闭"))*20)</f>
        <v>-</v>
      </c>
      <c r="BC4" s="12" t="str">
        <f>IF((COUNTIFS(明细!$R:$R,$AK4,明细!$C:$C,BC$1,明细!$AK:$AK,"网点超50分钟未响应")+COUNTIFS(明细!$R:$R,$AK4,明细!$C:$C,BC$1,明细!$AL:$AL,"网点超23H未关闭"))*20=0,"-",(COUNTIFS(明细!$R:$R,$AK4,明细!$C:$C,BC$1,明细!$AK:$AK,"网点超50分钟未响应")+COUNTIFS(明细!$R:$R,$AK4,明细!$C:$C,BC$1,明细!$AL:$AL,"网点超23H未关闭"))*20)</f>
        <v>-</v>
      </c>
      <c r="BD4" s="12" t="str">
        <f>IF((COUNTIFS(明细!$R:$R,$AK4,明细!$C:$C,BD$1,明细!$AK:$AK,"网点超50分钟未响应")+COUNTIFS(明细!$R:$R,$AK4,明细!$C:$C,BD$1,明细!$AL:$AL,"网点超23H未关闭"))*20=0,"-",(COUNTIFS(明细!$R:$R,$AK4,明细!$C:$C,BD$1,明细!$AK:$AK,"网点超50分钟未响应")+COUNTIFS(明细!$R:$R,$AK4,明细!$C:$C,BD$1,明细!$AL:$AL,"网点超23H未关闭"))*20)</f>
        <v>-</v>
      </c>
      <c r="BE4" s="12" t="str">
        <f>IF((COUNTIFS(明细!$R:$R,$AK4,明细!$C:$C,BE$1,明细!$AK:$AK,"网点超50分钟未响应")+COUNTIFS(明细!$R:$R,$AK4,明细!$C:$C,BE$1,明细!$AL:$AL,"网点超23H未关闭"))*20=0,"-",(COUNTIFS(明细!$R:$R,$AK4,明细!$C:$C,BE$1,明细!$AK:$AK,"网点超50分钟未响应")+COUNTIFS(明细!$R:$R,$AK4,明细!$C:$C,BE$1,明细!$AL:$AL,"网点超23H未关闭"))*20)</f>
        <v>-</v>
      </c>
      <c r="BF4" s="12" t="str">
        <f>IF((COUNTIFS(明细!$R:$R,$AK4,明细!$C:$C,BF$1,明细!$AK:$AK,"网点超50分钟未响应")+COUNTIFS(明细!$R:$R,$AK4,明细!$C:$C,BF$1,明细!$AL:$AL,"网点超23H未关闭"))*20=0,"-",(COUNTIFS(明细!$R:$R,$AK4,明细!$C:$C,BF$1,明细!$AK:$AK,"网点超50分钟未响应")+COUNTIFS(明细!$R:$R,$AK4,明细!$C:$C,BF$1,明细!$AL:$AL,"网点超23H未关闭"))*20)</f>
        <v>-</v>
      </c>
      <c r="BG4" s="12" t="str">
        <f>IF((COUNTIFS(明细!$R:$R,$AK4,明细!$C:$C,BG$1,明细!$AK:$AK,"网点超50分钟未响应")+COUNTIFS(明细!$R:$R,$AK4,明细!$C:$C,BG$1,明细!$AL:$AL,"网点超23H未关闭"))*20=0,"-",(COUNTIFS(明细!$R:$R,$AK4,明细!$C:$C,BG$1,明细!$AK:$AK,"网点超50分钟未响应")+COUNTIFS(明细!$R:$R,$AK4,明细!$C:$C,BG$1,明细!$AL:$AL,"网点超23H未关闭"))*20)</f>
        <v>-</v>
      </c>
      <c r="BH4" s="12" t="str">
        <f>IF((COUNTIFS(明细!$R:$R,$AK4,明细!$C:$C,BH$1,明细!$AK:$AK,"网点超50分钟未响应")+COUNTIFS(明细!$R:$R,$AK4,明细!$C:$C,BH$1,明细!$AL:$AL,"网点超23H未关闭"))*20=0,"-",(COUNTIFS(明细!$R:$R,$AK4,明细!$C:$C,BH$1,明细!$AK:$AK,"网点超50分钟未响应")+COUNTIFS(明细!$R:$R,$AK4,明细!$C:$C,BH$1,明细!$AL:$AL,"网点超23H未关闭"))*20)</f>
        <v>-</v>
      </c>
      <c r="BI4" s="12" t="str">
        <f>IF((COUNTIFS(明细!$R:$R,$AK4,明细!$C:$C,BI$1,明细!$AK:$AK,"网点超50分钟未响应")+COUNTIFS(明细!$R:$R,$AK4,明细!$C:$C,BI$1,明细!$AL:$AL,"网点超23H未关闭"))*20=0,"-",(COUNTIFS(明细!$R:$R,$AK4,明细!$C:$C,BI$1,明细!$AK:$AK,"网点超50分钟未响应")+COUNTIFS(明细!$R:$R,$AK4,明细!$C:$C,BI$1,明细!$AL:$AL,"网点超23H未关闭"))*20)</f>
        <v>-</v>
      </c>
      <c r="BJ4" s="12" t="str">
        <f>IF((COUNTIFS(明细!$R:$R,$AK4,明细!$C:$C,BJ$1,明细!$AK:$AK,"网点超50分钟未响应")+COUNTIFS(明细!$R:$R,$AK4,明细!$C:$C,BJ$1,明细!$AL:$AL,"网点超23H未关闭"))*20=0,"-",(COUNTIFS(明细!$R:$R,$AK4,明细!$C:$C,BJ$1,明细!$AK:$AK,"网点超50分钟未响应")+COUNTIFS(明细!$R:$R,$AK4,明细!$C:$C,BJ$1,明细!$AL:$AL,"网点超23H未关闭"))*20)</f>
        <v>-</v>
      </c>
      <c r="BK4" s="12" t="str">
        <f>IF((COUNTIFS(明细!$R:$R,$AK4,明细!$C:$C,BK$1,明细!$AK:$AK,"网点超50分钟未响应")+COUNTIFS(明细!$R:$R,$AK4,明细!$C:$C,BK$1,明细!$AL:$AL,"网点超23H未关闭"))*20=0,"-",(COUNTIFS(明细!$R:$R,$AK4,明细!$C:$C,BK$1,明细!$AK:$AK,"网点超50分钟未响应")+COUNTIFS(明细!$R:$R,$AK4,明细!$C:$C,BK$1,明细!$AL:$AL,"网点超23H未关闭"))*20)</f>
        <v>-</v>
      </c>
      <c r="BL4" s="12" t="str">
        <f>IF((COUNTIFS(明细!$R:$R,$AK4,明细!$C:$C,BL$1,明细!$AK:$AK,"网点超50分钟未响应")+COUNTIFS(明细!$R:$R,$AK4,明细!$C:$C,BL$1,明细!$AL:$AL,"网点超23H未关闭"))*20=0,"-",(COUNTIFS(明细!$R:$R,$AK4,明细!$C:$C,BL$1,明细!$AK:$AK,"网点超50分钟未响应")+COUNTIFS(明细!$R:$R,$AK4,明细!$C:$C,BL$1,明细!$AL:$AL,"网点超23H未关闭"))*20)</f>
        <v>-</v>
      </c>
      <c r="BM4" s="12" t="str">
        <f>IF((COUNTIFS(明细!$R:$R,$AK4,明细!$C:$C,BM$1,明细!$AK:$AK,"网点超50分钟未响应")+COUNTIFS(明细!$R:$R,$AK4,明细!$C:$C,BM$1,明细!$AL:$AL,"网点超23H未关闭"))*20=0,"-",(COUNTIFS(明细!$R:$R,$AK4,明细!$C:$C,BM$1,明细!$AK:$AK,"网点超50分钟未响应")+COUNTIFS(明细!$R:$R,$AK4,明细!$C:$C,BM$1,明细!$AL:$AL,"网点超23H未关闭"))*20)</f>
        <v>-</v>
      </c>
      <c r="BN4" s="12" t="str">
        <f>IF((COUNTIFS(明细!$R:$R,$AK4,明细!$C:$C,BN$1,明细!$AK:$AK,"网点超50分钟未响应")+COUNTIFS(明细!$R:$R,$AK4,明细!$C:$C,BN$1,明细!$AL:$AL,"网点超23H未关闭"))*20=0,"-",(COUNTIFS(明细!$R:$R,$AK4,明细!$C:$C,BN$1,明细!$AK:$AK,"网点超50分钟未响应")+COUNTIFS(明细!$R:$R,$AK4,明细!$C:$C,BN$1,明细!$AL:$AL,"网点超23H未关闭"))*20)</f>
        <v>-</v>
      </c>
      <c r="BO4" s="12" t="str">
        <f>IF((COUNTIFS(明细!$R:$R,$AK4,明细!$C:$C,BO$1,明细!$AK:$AK,"网点超50分钟未响应")+COUNTIFS(明细!$R:$R,$AK4,明细!$C:$C,BO$1,明细!$AL:$AL,"网点超23H未关闭"))*20=0,"-",(COUNTIFS(明细!$R:$R,$AK4,明细!$C:$C,BO$1,明细!$AK:$AK,"网点超50分钟未响应")+COUNTIFS(明细!$R:$R,$AK4,明细!$C:$C,BO$1,明细!$AL:$AL,"网点超23H未关闭"))*20)</f>
        <v>-</v>
      </c>
      <c r="BP4" s="12" t="str">
        <f>IF((COUNTIFS(明细!$R:$R,$AK4,明细!$C:$C,BP$1,明细!$AK:$AK,"网点超50分钟未响应")+COUNTIFS(明细!$R:$R,$AK4,明细!$C:$C,BP$1,明细!$AL:$AL,"网点超23H未关闭"))*20=0,"-",(COUNTIFS(明细!$R:$R,$AK4,明细!$C:$C,BP$1,明细!$AK:$AK,"网点超50分钟未响应")+COUNTIFS(明细!$R:$R,$AK4,明细!$C:$C,BP$1,明细!$AL:$AL,"网点超23H未关闭"))*20)</f>
        <v>-</v>
      </c>
    </row>
    <row r="5" customHeight="1" spans="1:68">
      <c r="A5" s="12" t="s">
        <v>10</v>
      </c>
      <c r="B5" s="12">
        <f>SUM(C5:AF5)</f>
        <v>4220</v>
      </c>
      <c r="C5" s="34">
        <f>IF((COUNTIFS(明细!$B:$B,$A5,明细!$C:$C,C$1,明细!$AK:$AK,"网点超50分钟未响应")+COUNTIFS(明细!$B:$B,$A5,明细!$C:$C,C$1,明细!$AL:$AL,"网点超23H未关闭"))*20=0,"-",(COUNTIFS(明细!$B:$B,$A5,明细!$C:$C,C$1,明细!$AK:$AK,"网点超50分钟未响应")+COUNTIFS(明细!$B:$B,$A5,明细!$C:$C,C$1,明细!$AL:$AL,"网点超23H未关闭"))*20)</f>
        <v>500</v>
      </c>
      <c r="D5" s="34">
        <f>IF((COUNTIFS(明细!$B:$B,$A5,明细!$C:$C,D$1,明细!$AK:$AK,"网点超50分钟未响应")+COUNTIFS(明细!$B:$B,$A5,明细!$C:$C,D$1,明细!$AL:$AL,"网点超23H未关闭"))*20=0,"-",(COUNTIFS(明细!$B:$B,$A5,明细!$C:$C,D$1,明细!$AK:$AK,"网点超50分钟未响应")+COUNTIFS(明细!$B:$B,$A5,明细!$C:$C,D$1,明细!$AL:$AL,"网点超23H未关闭"))*20)</f>
        <v>280</v>
      </c>
      <c r="E5" s="34">
        <f>IF((COUNTIFS(明细!$B:$B,$A5,明细!$C:$C,E$1,明细!$AK:$AK,"网点超50分钟未响应")+COUNTIFS(明细!$B:$B,$A5,明细!$C:$C,E$1,明细!$AL:$AL,"网点超23H未关闭"))*20=0,"-",(COUNTIFS(明细!$B:$B,$A5,明细!$C:$C,E$1,明细!$AK:$AK,"网点超50分钟未响应")+COUNTIFS(明细!$B:$B,$A5,明细!$C:$C,E$1,明细!$AL:$AL,"网点超23H未关闭"))*20)</f>
        <v>360</v>
      </c>
      <c r="F5" s="34">
        <f>IF((COUNTIFS(明细!$B:$B,$A5,明细!$C:$C,F$1,明细!$AK:$AK,"网点超50分钟未响应")+COUNTIFS(明细!$B:$B,$A5,明细!$C:$C,F$1,明细!$AL:$AL,"网点超23H未关闭"))*20=0,"-",(COUNTIFS(明细!$B:$B,$A5,明细!$C:$C,F$1,明细!$AK:$AK,"网点超50分钟未响应")+COUNTIFS(明细!$B:$B,$A5,明细!$C:$C,F$1,明细!$AL:$AL,"网点超23H未关闭"))*20)</f>
        <v>300</v>
      </c>
      <c r="G5" s="34">
        <f>IF((COUNTIFS(明细!$B:$B,$A5,明细!$C:$C,G$1,明细!$AK:$AK,"网点超50分钟未响应")+COUNTIFS(明细!$B:$B,$A5,明细!$C:$C,G$1,明细!$AL:$AL,"网点超23H未关闭"))*20=0,"-",(COUNTIFS(明细!$B:$B,$A5,明细!$C:$C,G$1,明细!$AK:$AK,"网点超50分钟未响应")+COUNTIFS(明细!$B:$B,$A5,明细!$C:$C,G$1,明细!$AL:$AL,"网点超23H未关闭"))*20)</f>
        <v>520</v>
      </c>
      <c r="H5" s="34">
        <f>IF((COUNTIFS(明细!$B:$B,$A5,明细!$C:$C,H$1,明细!$AK:$AK,"网点超50分钟未响应")+COUNTIFS(明细!$B:$B,$A5,明细!$C:$C,H$1,明细!$AL:$AL,"网点超23H未关闭"))*20=0,"-",(COUNTIFS(明细!$B:$B,$A5,明细!$C:$C,H$1,明细!$AK:$AK,"网点超50分钟未响应")+COUNTIFS(明细!$B:$B,$A5,明细!$C:$C,H$1,明细!$AL:$AL,"网点超23H未关闭"))*20)</f>
        <v>260</v>
      </c>
      <c r="I5" s="34">
        <f>IF((COUNTIFS(明细!$B:$B,$A5,明细!$C:$C,I$1,明细!$AK:$AK,"网点超50分钟未响应")+COUNTIFS(明细!$B:$B,$A5,明细!$C:$C,I$1,明细!$AL:$AL,"网点超23H未关闭"))*20=0,"-",(COUNTIFS(明细!$B:$B,$A5,明细!$C:$C,I$1,明细!$AK:$AK,"网点超50分钟未响应")+COUNTIFS(明细!$B:$B,$A5,明细!$C:$C,I$1,明细!$AL:$AL,"网点超23H未关闭"))*20)</f>
        <v>500</v>
      </c>
      <c r="J5" s="34">
        <f>IF((COUNTIFS(明细!$B:$B,$A5,明细!$C:$C,J$1,明细!$AK:$AK,"网点超50分钟未响应")+COUNTIFS(明细!$B:$B,$A5,明细!$C:$C,J$1,明细!$AL:$AL,"网点超23H未关闭"))*20=0,"-",(COUNTIFS(明细!$B:$B,$A5,明细!$C:$C,J$1,明细!$AK:$AK,"网点超50分钟未响应")+COUNTIFS(明细!$B:$B,$A5,明细!$C:$C,J$1,明细!$AL:$AL,"网点超23H未关闭"))*20)</f>
        <v>780</v>
      </c>
      <c r="K5" s="34">
        <f>IF((COUNTIFS(明细!$B:$B,$A5,明细!$C:$C,K$1,明细!$AK:$AK,"网点超50分钟未响应")+COUNTIFS(明细!$B:$B,$A5,明细!$C:$C,K$1,明细!$AL:$AL,"网点超23H未关闭"))*20=0,"-",(COUNTIFS(明细!$B:$B,$A5,明细!$C:$C,K$1,明细!$AK:$AK,"网点超50分钟未响应")+COUNTIFS(明细!$B:$B,$A5,明细!$C:$C,K$1,明细!$AL:$AL,"网点超23H未关闭"))*20)</f>
        <v>720</v>
      </c>
      <c r="L5" s="34" t="str">
        <f>IF((COUNTIFS(明细!$B:$B,$A5,明细!$C:$C,L$1,明细!$AK:$AK,"网点超50分钟未响应")+COUNTIFS(明细!$B:$B,$A5,明细!$C:$C,L$1,明细!$AL:$AL,"网点超23H未关闭"))*20=0,"-",(COUNTIFS(明细!$B:$B,$A5,明细!$C:$C,L$1,明细!$AK:$AK,"网点超50分钟未响应")+COUNTIFS(明细!$B:$B,$A5,明细!$C:$C,L$1,明细!$AL:$AL,"网点超23H未关闭"))*20)</f>
        <v>-</v>
      </c>
      <c r="M5" s="34" t="str">
        <f>IF((COUNTIFS(明细!$B:$B,$A5,明细!$C:$C,M$1,明细!$AK:$AK,"网点超50分钟未响应")+COUNTIFS(明细!$B:$B,$A5,明细!$C:$C,M$1,明细!$AL:$AL,"网点超23H未关闭"))*20=0,"-",(COUNTIFS(明细!$B:$B,$A5,明细!$C:$C,M$1,明细!$AK:$AK,"网点超50分钟未响应")+COUNTIFS(明细!$B:$B,$A5,明细!$C:$C,M$1,明细!$AL:$AL,"网点超23H未关闭"))*20)</f>
        <v>-</v>
      </c>
      <c r="N5" s="34" t="str">
        <f>IF((COUNTIFS(明细!$B:$B,$A5,明细!$C:$C,N$1,明细!$AK:$AK,"网点超50分钟未响应")+COUNTIFS(明细!$B:$B,$A5,明细!$C:$C,N$1,明细!$AL:$AL,"网点超23H未关闭"))*20=0,"-",(COUNTIFS(明细!$B:$B,$A5,明细!$C:$C,N$1,明细!$AK:$AK,"网点超50分钟未响应")+COUNTIFS(明细!$B:$B,$A5,明细!$C:$C,N$1,明细!$AL:$AL,"网点超23H未关闭"))*20)</f>
        <v>-</v>
      </c>
      <c r="O5" s="34" t="str">
        <f>IF((COUNTIFS(明细!$B:$B,$A5,明细!$C:$C,O$1,明细!$AK:$AK,"网点超50分钟未响应")+COUNTIFS(明细!$B:$B,$A5,明细!$C:$C,O$1,明细!$AL:$AL,"网点超23H未关闭"))*20=0,"-",(COUNTIFS(明细!$B:$B,$A5,明细!$C:$C,O$1,明细!$AK:$AK,"网点超50分钟未响应")+COUNTIFS(明细!$B:$B,$A5,明细!$C:$C,O$1,明细!$AL:$AL,"网点超23H未关闭"))*20)</f>
        <v>-</v>
      </c>
      <c r="P5" s="34" t="str">
        <f>IF((COUNTIFS(明细!$B:$B,$A5,明细!$C:$C,P$1,明细!$AK:$AK,"网点超50分钟未响应")+COUNTIFS(明细!$B:$B,$A5,明细!$C:$C,P$1,明细!$AL:$AL,"网点超23H未关闭"))*20=0,"-",(COUNTIFS(明细!$B:$B,$A5,明细!$C:$C,P$1,明细!$AK:$AK,"网点超50分钟未响应")+COUNTIFS(明细!$B:$B,$A5,明细!$C:$C,P$1,明细!$AL:$AL,"网点超23H未关闭"))*20)</f>
        <v>-</v>
      </c>
      <c r="Q5" s="34" t="str">
        <f>IF((COUNTIFS(明细!$B:$B,$A5,明细!$C:$C,Q$1,明细!$AK:$AK,"网点超50分钟未响应")+COUNTIFS(明细!$B:$B,$A5,明细!$C:$C,Q$1,明细!$AL:$AL,"网点超23H未关闭"))*20=0,"-",(COUNTIFS(明细!$B:$B,$A5,明细!$C:$C,Q$1,明细!$AK:$AK,"网点超50分钟未响应")+COUNTIFS(明细!$B:$B,$A5,明细!$C:$C,Q$1,明细!$AL:$AL,"网点超23H未关闭"))*20)</f>
        <v>-</v>
      </c>
      <c r="R5" s="34" t="str">
        <f>IF((COUNTIFS(明细!$B:$B,$A5,明细!$C:$C,R$1,明细!$AK:$AK,"网点超50分钟未响应")+COUNTIFS(明细!$B:$B,$A5,明细!$C:$C,R$1,明细!$AL:$AL,"网点超23H未关闭"))*20=0,"-",(COUNTIFS(明细!$B:$B,$A5,明细!$C:$C,R$1,明细!$AK:$AK,"网点超50分钟未响应")+COUNTIFS(明细!$B:$B,$A5,明细!$C:$C,R$1,明细!$AL:$AL,"网点超23H未关闭"))*20)</f>
        <v>-</v>
      </c>
      <c r="S5" s="34" t="str">
        <f>IF((COUNTIFS(明细!$B:$B,$A5,明细!$C:$C,S$1,明细!$AK:$AK,"网点超50分钟未响应")+COUNTIFS(明细!$B:$B,$A5,明细!$C:$C,S$1,明细!$AL:$AL,"网点超23H未关闭"))*20=0,"-",(COUNTIFS(明细!$B:$B,$A5,明细!$C:$C,S$1,明细!$AK:$AK,"网点超50分钟未响应")+COUNTIFS(明细!$B:$B,$A5,明细!$C:$C,S$1,明细!$AL:$AL,"网点超23H未关闭"))*20)</f>
        <v>-</v>
      </c>
      <c r="T5" s="34" t="str">
        <f>IF((COUNTIFS(明细!$B:$B,$A5,明细!$C:$C,T$1,明细!$AK:$AK,"网点超50分钟未响应")+COUNTIFS(明细!$B:$B,$A5,明细!$C:$C,T$1,明细!$AL:$AL,"网点超23H未关闭"))*20=0,"-",(COUNTIFS(明细!$B:$B,$A5,明细!$C:$C,T$1,明细!$AK:$AK,"网点超50分钟未响应")+COUNTIFS(明细!$B:$B,$A5,明细!$C:$C,T$1,明细!$AL:$AL,"网点超23H未关闭"))*20)</f>
        <v>-</v>
      </c>
      <c r="U5" s="34" t="str">
        <f>IF((COUNTIFS(明细!$B:$B,$A5,明细!$C:$C,U$1,明细!$AK:$AK,"网点超50分钟未响应")+COUNTIFS(明细!$B:$B,$A5,明细!$C:$C,U$1,明细!$AL:$AL,"网点超23H未关闭"))*20=0,"-",(COUNTIFS(明细!$B:$B,$A5,明细!$C:$C,U$1,明细!$AK:$AK,"网点超50分钟未响应")+COUNTIFS(明细!$B:$B,$A5,明细!$C:$C,U$1,明细!$AL:$AL,"网点超23H未关闭"))*20)</f>
        <v>-</v>
      </c>
      <c r="V5" s="34" t="str">
        <f>IF((COUNTIFS(明细!$B:$B,$A5,明细!$C:$C,V$1,明细!$AK:$AK,"网点超50分钟未响应")+COUNTIFS(明细!$B:$B,$A5,明细!$C:$C,V$1,明细!$AL:$AL,"网点超23H未关闭"))*20=0,"-",(COUNTIFS(明细!$B:$B,$A5,明细!$C:$C,V$1,明细!$AK:$AK,"网点超50分钟未响应")+COUNTIFS(明细!$B:$B,$A5,明细!$C:$C,V$1,明细!$AL:$AL,"网点超23H未关闭"))*20)</f>
        <v>-</v>
      </c>
      <c r="W5" s="34" t="str">
        <f>IF((COUNTIFS(明细!$B:$B,$A5,明细!$C:$C,W$1,明细!$AK:$AK,"网点超50分钟未响应")+COUNTIFS(明细!$B:$B,$A5,明细!$C:$C,W$1,明细!$AL:$AL,"网点超23H未关闭"))*20=0,"-",(COUNTIFS(明细!$B:$B,$A5,明细!$C:$C,W$1,明细!$AK:$AK,"网点超50分钟未响应")+COUNTIFS(明细!$B:$B,$A5,明细!$C:$C,W$1,明细!$AL:$AL,"网点超23H未关闭"))*20)</f>
        <v>-</v>
      </c>
      <c r="X5" s="34" t="str">
        <f>IF((COUNTIFS(明细!$B:$B,$A5,明细!$C:$C,X$1,明细!$AK:$AK,"网点超50分钟未响应")+COUNTIFS(明细!$B:$B,$A5,明细!$C:$C,X$1,明细!$AL:$AL,"网点超23H未关闭"))*20=0,"-",(COUNTIFS(明细!$B:$B,$A5,明细!$C:$C,X$1,明细!$AK:$AK,"网点超50分钟未响应")+COUNTIFS(明细!$B:$B,$A5,明细!$C:$C,X$1,明细!$AL:$AL,"网点超23H未关闭"))*20)</f>
        <v>-</v>
      </c>
      <c r="Y5" s="34" t="str">
        <f>IF((COUNTIFS(明细!$B:$B,$A5,明细!$C:$C,Y$1,明细!$AK:$AK,"网点超50分钟未响应")+COUNTIFS(明细!$B:$B,$A5,明细!$C:$C,Y$1,明细!$AL:$AL,"网点超23H未关闭"))*20=0,"-",(COUNTIFS(明细!$B:$B,$A5,明细!$C:$C,Y$1,明细!$AK:$AK,"网点超50分钟未响应")+COUNTIFS(明细!$B:$B,$A5,明细!$C:$C,Y$1,明细!$AL:$AL,"网点超23H未关闭"))*20)</f>
        <v>-</v>
      </c>
      <c r="Z5" s="34" t="str">
        <f>IF((COUNTIFS(明细!$B:$B,$A5,明细!$C:$C,Z$1,明细!$AK:$AK,"网点超50分钟未响应")+COUNTIFS(明细!$B:$B,$A5,明细!$C:$C,Z$1,明细!$AL:$AL,"网点超23H未关闭"))*20=0,"-",(COUNTIFS(明细!$B:$B,$A5,明细!$C:$C,Z$1,明细!$AK:$AK,"网点超50分钟未响应")+COUNTIFS(明细!$B:$B,$A5,明细!$C:$C,Z$1,明细!$AL:$AL,"网点超23H未关闭"))*20)</f>
        <v>-</v>
      </c>
      <c r="AA5" s="34" t="str">
        <f>IF((COUNTIFS(明细!$B:$B,$A5,明细!$C:$C,AA$1,明细!$AK:$AK,"网点超50分钟未响应")+COUNTIFS(明细!$B:$B,$A5,明细!$C:$C,AA$1,明细!$AL:$AL,"网点超23H未关闭"))*20=0,"-",(COUNTIFS(明细!$B:$B,$A5,明细!$C:$C,AA$1,明细!$AK:$AK,"网点超50分钟未响应")+COUNTIFS(明细!$B:$B,$A5,明细!$C:$C,AA$1,明细!$AL:$AL,"网点超23H未关闭"))*20)</f>
        <v>-</v>
      </c>
      <c r="AB5" s="34" t="str">
        <f>IF((COUNTIFS(明细!$B:$B,$A5,明细!$C:$C,AB$1,明细!$AK:$AK,"网点超50分钟未响应")+COUNTIFS(明细!$B:$B,$A5,明细!$C:$C,AB$1,明细!$AL:$AL,"网点超23H未关闭"))*20=0,"-",(COUNTIFS(明细!$B:$B,$A5,明细!$C:$C,AB$1,明细!$AK:$AK,"网点超50分钟未响应")+COUNTIFS(明细!$B:$B,$A5,明细!$C:$C,AB$1,明细!$AL:$AL,"网点超23H未关闭"))*20)</f>
        <v>-</v>
      </c>
      <c r="AC5" s="34" t="str">
        <f>IF((COUNTIFS(明细!$B:$B,$A5,明细!$C:$C,AC$1,明细!$AK:$AK,"网点超50分钟未响应")+COUNTIFS(明细!$B:$B,$A5,明细!$C:$C,AC$1,明细!$AL:$AL,"网点超23H未关闭"))*20=0,"-",(COUNTIFS(明细!$B:$B,$A5,明细!$C:$C,AC$1,明细!$AK:$AK,"网点超50分钟未响应")+COUNTIFS(明细!$B:$B,$A5,明细!$C:$C,AC$1,明细!$AL:$AL,"网点超23H未关闭"))*20)</f>
        <v>-</v>
      </c>
      <c r="AD5" s="34" t="str">
        <f>IF((COUNTIFS(明细!$B:$B,$A5,明细!$C:$C,AD$1,明细!$AK:$AK,"网点超50分钟未响应")+COUNTIFS(明细!$B:$B,$A5,明细!$C:$C,AD$1,明细!$AL:$AL,"网点超23H未关闭"))*20=0,"-",(COUNTIFS(明细!$B:$B,$A5,明细!$C:$C,AD$1,明细!$AK:$AK,"网点超50分钟未响应")+COUNTIFS(明细!$B:$B,$A5,明细!$C:$C,AD$1,明细!$AL:$AL,"网点超23H未关闭"))*20)</f>
        <v>-</v>
      </c>
      <c r="AE5" s="34" t="str">
        <f>IF((COUNTIFS(明细!$B:$B,$A5,明细!$C:$C,AE$1,明细!$AK:$AK,"网点超50分钟未响应")+COUNTIFS(明细!$B:$B,$A5,明细!$C:$C,AE$1,明细!$AL:$AL,"网点超23H未关闭"))*20=0,"-",(COUNTIFS(明细!$B:$B,$A5,明细!$C:$C,AE$1,明细!$AK:$AK,"网点超50分钟未响应")+COUNTIFS(明细!$B:$B,$A5,明细!$C:$C,AE$1,明细!$AL:$AL,"网点超23H未关闭"))*20)</f>
        <v>-</v>
      </c>
      <c r="AF5" s="34" t="str">
        <f>IF((COUNTIFS(明细!$B:$B,$A5,明细!$C:$C,AF$1,明细!$AK:$AK,"网点超50分钟未响应")+COUNTIFS(明细!$B:$B,$A5,明细!$C:$C,AF$1,明细!$AL:$AL,"网点超23H未关闭"))*20=0,"-",(COUNTIFS(明细!$B:$B,$A5,明细!$C:$C,AF$1,明细!$AK:$AK,"网点超50分钟未响应")+COUNTIFS(明细!$B:$B,$A5,明细!$C:$C,AF$1,明细!$AL:$AL,"网点超23H未关闭"))*20)</f>
        <v>-</v>
      </c>
      <c r="AJ5" s="12">
        <f>RANK(AL5,AL$3:AL$356)</f>
        <v>3</v>
      </c>
      <c r="AK5" s="4" t="s">
        <v>11</v>
      </c>
      <c r="AL5" s="12">
        <f>SUM(AM5:BP5)</f>
        <v>4380</v>
      </c>
      <c r="AM5" s="12">
        <f>IF((COUNTIFS(明细!$R:$R,$AK5,明细!$C:$C,AM$1,明细!$AK:$AK,"网点超50分钟未响应")+COUNTIFS(明细!$R:$R,$AK5,明细!$C:$C,AM$1,明细!$AL:$AL,"网点超23H未关闭"))*20=0,"-",(COUNTIFS(明细!$R:$R,$AK5,明细!$C:$C,AM$1,明细!$AK:$AK,"网点超50分钟未响应")+COUNTIFS(明细!$R:$R,$AK5,明细!$C:$C,AM$1,明细!$AL:$AL,"网点超23H未关闭"))*20)</f>
        <v>820</v>
      </c>
      <c r="AN5" s="12">
        <f>IF((COUNTIFS(明细!$R:$R,$AK5,明细!$C:$C,AN$1,明细!$AK:$AK,"网点超50分钟未响应")+COUNTIFS(明细!$R:$R,$AK5,明细!$C:$C,AN$1,明细!$AL:$AL,"网点超23H未关闭"))*20=0,"-",(COUNTIFS(明细!$R:$R,$AK5,明细!$C:$C,AN$1,明细!$AK:$AK,"网点超50分钟未响应")+COUNTIFS(明细!$R:$R,$AK5,明细!$C:$C,AN$1,明细!$AL:$AL,"网点超23H未关闭"))*20)</f>
        <v>1000</v>
      </c>
      <c r="AO5" s="12">
        <f>IF((COUNTIFS(明细!$R:$R,$AK5,明细!$C:$C,AO$1,明细!$AK:$AK,"网点超50分钟未响应")+COUNTIFS(明细!$R:$R,$AK5,明细!$C:$C,AO$1,明细!$AL:$AL,"网点超23H未关闭"))*20=0,"-",(COUNTIFS(明细!$R:$R,$AK5,明细!$C:$C,AO$1,明细!$AK:$AK,"网点超50分钟未响应")+COUNTIFS(明细!$R:$R,$AK5,明细!$C:$C,AO$1,明细!$AL:$AL,"网点超23H未关闭"))*20)</f>
        <v>780</v>
      </c>
      <c r="AP5" s="12">
        <f>IF((COUNTIFS(明细!$R:$R,$AK5,明细!$C:$C,AP$1,明细!$AK:$AK,"网点超50分钟未响应")+COUNTIFS(明细!$R:$R,$AK5,明细!$C:$C,AP$1,明细!$AL:$AL,"网点超23H未关闭"))*20=0,"-",(COUNTIFS(明细!$R:$R,$AK5,明细!$C:$C,AP$1,明细!$AK:$AK,"网点超50分钟未响应")+COUNTIFS(明细!$R:$R,$AK5,明细!$C:$C,AP$1,明细!$AL:$AL,"网点超23H未关闭"))*20)</f>
        <v>480</v>
      </c>
      <c r="AQ5" s="12">
        <f>IF((COUNTIFS(明细!$R:$R,$AK5,明细!$C:$C,AQ$1,明细!$AK:$AK,"网点超50分钟未响应")+COUNTIFS(明细!$R:$R,$AK5,明细!$C:$C,AQ$1,明细!$AL:$AL,"网点超23H未关闭"))*20=0,"-",(COUNTIFS(明细!$R:$R,$AK5,明细!$C:$C,AQ$1,明细!$AK:$AK,"网点超50分钟未响应")+COUNTIFS(明细!$R:$R,$AK5,明细!$C:$C,AQ$1,明细!$AL:$AL,"网点超23H未关闭"))*20)</f>
        <v>520</v>
      </c>
      <c r="AR5" s="12">
        <f>IF((COUNTIFS(明细!$R:$R,$AK5,明细!$C:$C,AR$1,明细!$AK:$AK,"网点超50分钟未响应")+COUNTIFS(明细!$R:$R,$AK5,明细!$C:$C,AR$1,明细!$AL:$AL,"网点超23H未关闭"))*20=0,"-",(COUNTIFS(明细!$R:$R,$AK5,明细!$C:$C,AR$1,明细!$AK:$AK,"网点超50分钟未响应")+COUNTIFS(明细!$R:$R,$AK5,明细!$C:$C,AR$1,明细!$AL:$AL,"网点超23H未关闭"))*20)</f>
        <v>180</v>
      </c>
      <c r="AS5" s="12">
        <f>IF((COUNTIFS(明细!$R:$R,$AK5,明细!$C:$C,AS$1,明细!$AK:$AK,"网点超50分钟未响应")+COUNTIFS(明细!$R:$R,$AK5,明细!$C:$C,AS$1,明细!$AL:$AL,"网点超23H未关闭"))*20=0,"-",(COUNTIFS(明细!$R:$R,$AK5,明细!$C:$C,AS$1,明细!$AK:$AK,"网点超50分钟未响应")+COUNTIFS(明细!$R:$R,$AK5,明细!$C:$C,AS$1,明细!$AL:$AL,"网点超23H未关闭"))*20)</f>
        <v>160</v>
      </c>
      <c r="AT5" s="12">
        <f>IF((COUNTIFS(明细!$R:$R,$AK5,明细!$C:$C,AT$1,明细!$AK:$AK,"网点超50分钟未响应")+COUNTIFS(明细!$R:$R,$AK5,明细!$C:$C,AT$1,明细!$AL:$AL,"网点超23H未关闭"))*20=0,"-",(COUNTIFS(明细!$R:$R,$AK5,明细!$C:$C,AT$1,明细!$AK:$AK,"网点超50分钟未响应")+COUNTIFS(明细!$R:$R,$AK5,明细!$C:$C,AT$1,明细!$AL:$AL,"网点超23H未关闭"))*20)</f>
        <v>420</v>
      </c>
      <c r="AU5" s="12">
        <f>IF((COUNTIFS(明细!$R:$R,$AK5,明细!$C:$C,AU$1,明细!$AK:$AK,"网点超50分钟未响应")+COUNTIFS(明细!$R:$R,$AK5,明细!$C:$C,AU$1,明细!$AL:$AL,"网点超23H未关闭"))*20=0,"-",(COUNTIFS(明细!$R:$R,$AK5,明细!$C:$C,AU$1,明细!$AK:$AK,"网点超50分钟未响应")+COUNTIFS(明细!$R:$R,$AK5,明细!$C:$C,AU$1,明细!$AL:$AL,"网点超23H未关闭"))*20)</f>
        <v>20</v>
      </c>
      <c r="AV5" s="12" t="str">
        <f>IF((COUNTIFS(明细!$R:$R,$AK5,明细!$C:$C,AV$1,明细!$AK:$AK,"网点超50分钟未响应")+COUNTIFS(明细!$R:$R,$AK5,明细!$C:$C,AV$1,明细!$AL:$AL,"网点超23H未关闭"))*20=0,"-",(COUNTIFS(明细!$R:$R,$AK5,明细!$C:$C,AV$1,明细!$AK:$AK,"网点超50分钟未响应")+COUNTIFS(明细!$R:$R,$AK5,明细!$C:$C,AV$1,明细!$AL:$AL,"网点超23H未关闭"))*20)</f>
        <v>-</v>
      </c>
      <c r="AW5" s="12" t="str">
        <f>IF((COUNTIFS(明细!$R:$R,$AK5,明细!$C:$C,AW$1,明细!$AK:$AK,"网点超50分钟未响应")+COUNTIFS(明细!$R:$R,$AK5,明细!$C:$C,AW$1,明细!$AL:$AL,"网点超23H未关闭"))*20=0,"-",(COUNTIFS(明细!$R:$R,$AK5,明细!$C:$C,AW$1,明细!$AK:$AK,"网点超50分钟未响应")+COUNTIFS(明细!$R:$R,$AK5,明细!$C:$C,AW$1,明细!$AL:$AL,"网点超23H未关闭"))*20)</f>
        <v>-</v>
      </c>
      <c r="AX5" s="12" t="str">
        <f>IF((COUNTIFS(明细!$R:$R,$AK5,明细!$C:$C,AX$1,明细!$AK:$AK,"网点超50分钟未响应")+COUNTIFS(明细!$R:$R,$AK5,明细!$C:$C,AX$1,明细!$AL:$AL,"网点超23H未关闭"))*20=0,"-",(COUNTIFS(明细!$R:$R,$AK5,明细!$C:$C,AX$1,明细!$AK:$AK,"网点超50分钟未响应")+COUNTIFS(明细!$R:$R,$AK5,明细!$C:$C,AX$1,明细!$AL:$AL,"网点超23H未关闭"))*20)</f>
        <v>-</v>
      </c>
      <c r="AY5" s="12" t="str">
        <f>IF((COUNTIFS(明细!$R:$R,$AK5,明细!$C:$C,AY$1,明细!$AK:$AK,"网点超50分钟未响应")+COUNTIFS(明细!$R:$R,$AK5,明细!$C:$C,AY$1,明细!$AL:$AL,"网点超23H未关闭"))*20=0,"-",(COUNTIFS(明细!$R:$R,$AK5,明细!$C:$C,AY$1,明细!$AK:$AK,"网点超50分钟未响应")+COUNTIFS(明细!$R:$R,$AK5,明细!$C:$C,AY$1,明细!$AL:$AL,"网点超23H未关闭"))*20)</f>
        <v>-</v>
      </c>
      <c r="AZ5" s="12" t="str">
        <f>IF((COUNTIFS(明细!$R:$R,$AK5,明细!$C:$C,AZ$1,明细!$AK:$AK,"网点超50分钟未响应")+COUNTIFS(明细!$R:$R,$AK5,明细!$C:$C,AZ$1,明细!$AL:$AL,"网点超23H未关闭"))*20=0,"-",(COUNTIFS(明细!$R:$R,$AK5,明细!$C:$C,AZ$1,明细!$AK:$AK,"网点超50分钟未响应")+COUNTIFS(明细!$R:$R,$AK5,明细!$C:$C,AZ$1,明细!$AL:$AL,"网点超23H未关闭"))*20)</f>
        <v>-</v>
      </c>
      <c r="BA5" s="12" t="str">
        <f>IF((COUNTIFS(明细!$R:$R,$AK5,明细!$C:$C,BA$1,明细!$AK:$AK,"网点超50分钟未响应")+COUNTIFS(明细!$R:$R,$AK5,明细!$C:$C,BA$1,明细!$AL:$AL,"网点超23H未关闭"))*20=0,"-",(COUNTIFS(明细!$R:$R,$AK5,明细!$C:$C,BA$1,明细!$AK:$AK,"网点超50分钟未响应")+COUNTIFS(明细!$R:$R,$AK5,明细!$C:$C,BA$1,明细!$AL:$AL,"网点超23H未关闭"))*20)</f>
        <v>-</v>
      </c>
      <c r="BB5" s="12" t="str">
        <f>IF((COUNTIFS(明细!$R:$R,$AK5,明细!$C:$C,BB$1,明细!$AK:$AK,"网点超50分钟未响应")+COUNTIFS(明细!$R:$R,$AK5,明细!$C:$C,BB$1,明细!$AL:$AL,"网点超23H未关闭"))*20=0,"-",(COUNTIFS(明细!$R:$R,$AK5,明细!$C:$C,BB$1,明细!$AK:$AK,"网点超50分钟未响应")+COUNTIFS(明细!$R:$R,$AK5,明细!$C:$C,BB$1,明细!$AL:$AL,"网点超23H未关闭"))*20)</f>
        <v>-</v>
      </c>
      <c r="BC5" s="12" t="str">
        <f>IF((COUNTIFS(明细!$R:$R,$AK5,明细!$C:$C,BC$1,明细!$AK:$AK,"网点超50分钟未响应")+COUNTIFS(明细!$R:$R,$AK5,明细!$C:$C,BC$1,明细!$AL:$AL,"网点超23H未关闭"))*20=0,"-",(COUNTIFS(明细!$R:$R,$AK5,明细!$C:$C,BC$1,明细!$AK:$AK,"网点超50分钟未响应")+COUNTIFS(明细!$R:$R,$AK5,明细!$C:$C,BC$1,明细!$AL:$AL,"网点超23H未关闭"))*20)</f>
        <v>-</v>
      </c>
      <c r="BD5" s="12" t="str">
        <f>IF((COUNTIFS(明细!$R:$R,$AK5,明细!$C:$C,BD$1,明细!$AK:$AK,"网点超50分钟未响应")+COUNTIFS(明细!$R:$R,$AK5,明细!$C:$C,BD$1,明细!$AL:$AL,"网点超23H未关闭"))*20=0,"-",(COUNTIFS(明细!$R:$R,$AK5,明细!$C:$C,BD$1,明细!$AK:$AK,"网点超50分钟未响应")+COUNTIFS(明细!$R:$R,$AK5,明细!$C:$C,BD$1,明细!$AL:$AL,"网点超23H未关闭"))*20)</f>
        <v>-</v>
      </c>
      <c r="BE5" s="12" t="str">
        <f>IF((COUNTIFS(明细!$R:$R,$AK5,明细!$C:$C,BE$1,明细!$AK:$AK,"网点超50分钟未响应")+COUNTIFS(明细!$R:$R,$AK5,明细!$C:$C,BE$1,明细!$AL:$AL,"网点超23H未关闭"))*20=0,"-",(COUNTIFS(明细!$R:$R,$AK5,明细!$C:$C,BE$1,明细!$AK:$AK,"网点超50分钟未响应")+COUNTIFS(明细!$R:$R,$AK5,明细!$C:$C,BE$1,明细!$AL:$AL,"网点超23H未关闭"))*20)</f>
        <v>-</v>
      </c>
      <c r="BF5" s="12" t="str">
        <f>IF((COUNTIFS(明细!$R:$R,$AK5,明细!$C:$C,BF$1,明细!$AK:$AK,"网点超50分钟未响应")+COUNTIFS(明细!$R:$R,$AK5,明细!$C:$C,BF$1,明细!$AL:$AL,"网点超23H未关闭"))*20=0,"-",(COUNTIFS(明细!$R:$R,$AK5,明细!$C:$C,BF$1,明细!$AK:$AK,"网点超50分钟未响应")+COUNTIFS(明细!$R:$R,$AK5,明细!$C:$C,BF$1,明细!$AL:$AL,"网点超23H未关闭"))*20)</f>
        <v>-</v>
      </c>
      <c r="BG5" s="12" t="str">
        <f>IF((COUNTIFS(明细!$R:$R,$AK5,明细!$C:$C,BG$1,明细!$AK:$AK,"网点超50分钟未响应")+COUNTIFS(明细!$R:$R,$AK5,明细!$C:$C,BG$1,明细!$AL:$AL,"网点超23H未关闭"))*20=0,"-",(COUNTIFS(明细!$R:$R,$AK5,明细!$C:$C,BG$1,明细!$AK:$AK,"网点超50分钟未响应")+COUNTIFS(明细!$R:$R,$AK5,明细!$C:$C,BG$1,明细!$AL:$AL,"网点超23H未关闭"))*20)</f>
        <v>-</v>
      </c>
      <c r="BH5" s="12" t="str">
        <f>IF((COUNTIFS(明细!$R:$R,$AK5,明细!$C:$C,BH$1,明细!$AK:$AK,"网点超50分钟未响应")+COUNTIFS(明细!$R:$R,$AK5,明细!$C:$C,BH$1,明细!$AL:$AL,"网点超23H未关闭"))*20=0,"-",(COUNTIFS(明细!$R:$R,$AK5,明细!$C:$C,BH$1,明细!$AK:$AK,"网点超50分钟未响应")+COUNTIFS(明细!$R:$R,$AK5,明细!$C:$C,BH$1,明细!$AL:$AL,"网点超23H未关闭"))*20)</f>
        <v>-</v>
      </c>
      <c r="BI5" s="12" t="str">
        <f>IF((COUNTIFS(明细!$R:$R,$AK5,明细!$C:$C,BI$1,明细!$AK:$AK,"网点超50分钟未响应")+COUNTIFS(明细!$R:$R,$AK5,明细!$C:$C,BI$1,明细!$AL:$AL,"网点超23H未关闭"))*20=0,"-",(COUNTIFS(明细!$R:$R,$AK5,明细!$C:$C,BI$1,明细!$AK:$AK,"网点超50分钟未响应")+COUNTIFS(明细!$R:$R,$AK5,明细!$C:$C,BI$1,明细!$AL:$AL,"网点超23H未关闭"))*20)</f>
        <v>-</v>
      </c>
      <c r="BJ5" s="12" t="str">
        <f>IF((COUNTIFS(明细!$R:$R,$AK5,明细!$C:$C,BJ$1,明细!$AK:$AK,"网点超50分钟未响应")+COUNTIFS(明细!$R:$R,$AK5,明细!$C:$C,BJ$1,明细!$AL:$AL,"网点超23H未关闭"))*20=0,"-",(COUNTIFS(明细!$R:$R,$AK5,明细!$C:$C,BJ$1,明细!$AK:$AK,"网点超50分钟未响应")+COUNTIFS(明细!$R:$R,$AK5,明细!$C:$C,BJ$1,明细!$AL:$AL,"网点超23H未关闭"))*20)</f>
        <v>-</v>
      </c>
      <c r="BK5" s="12" t="str">
        <f>IF((COUNTIFS(明细!$R:$R,$AK5,明细!$C:$C,BK$1,明细!$AK:$AK,"网点超50分钟未响应")+COUNTIFS(明细!$R:$R,$AK5,明细!$C:$C,BK$1,明细!$AL:$AL,"网点超23H未关闭"))*20=0,"-",(COUNTIFS(明细!$R:$R,$AK5,明细!$C:$C,BK$1,明细!$AK:$AK,"网点超50分钟未响应")+COUNTIFS(明细!$R:$R,$AK5,明细!$C:$C,BK$1,明细!$AL:$AL,"网点超23H未关闭"))*20)</f>
        <v>-</v>
      </c>
      <c r="BL5" s="12" t="str">
        <f>IF((COUNTIFS(明细!$R:$R,$AK5,明细!$C:$C,BL$1,明细!$AK:$AK,"网点超50分钟未响应")+COUNTIFS(明细!$R:$R,$AK5,明细!$C:$C,BL$1,明细!$AL:$AL,"网点超23H未关闭"))*20=0,"-",(COUNTIFS(明细!$R:$R,$AK5,明细!$C:$C,BL$1,明细!$AK:$AK,"网点超50分钟未响应")+COUNTIFS(明细!$R:$R,$AK5,明细!$C:$C,BL$1,明细!$AL:$AL,"网点超23H未关闭"))*20)</f>
        <v>-</v>
      </c>
      <c r="BM5" s="12" t="str">
        <f>IF((COUNTIFS(明细!$R:$R,$AK5,明细!$C:$C,BM$1,明细!$AK:$AK,"网点超50分钟未响应")+COUNTIFS(明细!$R:$R,$AK5,明细!$C:$C,BM$1,明细!$AL:$AL,"网点超23H未关闭"))*20=0,"-",(COUNTIFS(明细!$R:$R,$AK5,明细!$C:$C,BM$1,明细!$AK:$AK,"网点超50分钟未响应")+COUNTIFS(明细!$R:$R,$AK5,明细!$C:$C,BM$1,明细!$AL:$AL,"网点超23H未关闭"))*20)</f>
        <v>-</v>
      </c>
      <c r="BN5" s="12" t="str">
        <f>IF((COUNTIFS(明细!$R:$R,$AK5,明细!$C:$C,BN$1,明细!$AK:$AK,"网点超50分钟未响应")+COUNTIFS(明细!$R:$R,$AK5,明细!$C:$C,BN$1,明细!$AL:$AL,"网点超23H未关闭"))*20=0,"-",(COUNTIFS(明细!$R:$R,$AK5,明细!$C:$C,BN$1,明细!$AK:$AK,"网点超50分钟未响应")+COUNTIFS(明细!$R:$R,$AK5,明细!$C:$C,BN$1,明细!$AL:$AL,"网点超23H未关闭"))*20)</f>
        <v>-</v>
      </c>
      <c r="BO5" s="12" t="str">
        <f>IF((COUNTIFS(明细!$R:$R,$AK5,明细!$C:$C,BO$1,明细!$AK:$AK,"网点超50分钟未响应")+COUNTIFS(明细!$R:$R,$AK5,明细!$C:$C,BO$1,明细!$AL:$AL,"网点超23H未关闭"))*20=0,"-",(COUNTIFS(明细!$R:$R,$AK5,明细!$C:$C,BO$1,明细!$AK:$AK,"网点超50分钟未响应")+COUNTIFS(明细!$R:$R,$AK5,明细!$C:$C,BO$1,明细!$AL:$AL,"网点超23H未关闭"))*20)</f>
        <v>-</v>
      </c>
      <c r="BP5" s="12" t="str">
        <f>IF((COUNTIFS(明细!$R:$R,$AK5,明细!$C:$C,BP$1,明细!$AK:$AK,"网点超50分钟未响应")+COUNTIFS(明细!$R:$R,$AK5,明细!$C:$C,BP$1,明细!$AL:$AL,"网点超23H未关闭"))*20=0,"-",(COUNTIFS(明细!$R:$R,$AK5,明细!$C:$C,BP$1,明细!$AK:$AK,"网点超50分钟未响应")+COUNTIFS(明细!$R:$R,$AK5,明细!$C:$C,BP$1,明细!$AL:$AL,"网点超23H未关闭"))*20)</f>
        <v>-</v>
      </c>
    </row>
    <row r="6" customHeight="1" spans="1:68">
      <c r="A6" s="12" t="s">
        <v>12</v>
      </c>
      <c r="B6" s="12">
        <f>SUM(C6:AF6)</f>
        <v>2360</v>
      </c>
      <c r="C6" s="34">
        <f>IF((COUNTIFS(明细!$B:$B,$A6,明细!$C:$C,C$1,明细!$AK:$AK,"网点超50分钟未响应")+COUNTIFS(明细!$B:$B,$A6,明细!$C:$C,C$1,明细!$AL:$AL,"网点超23H未关闭"))*20=0,"-",(COUNTIFS(明细!$B:$B,$A6,明细!$C:$C,C$1,明细!$AK:$AK,"网点超50分钟未响应")+COUNTIFS(明细!$B:$B,$A6,明细!$C:$C,C$1,明细!$AL:$AL,"网点超23H未关闭"))*20)</f>
        <v>540</v>
      </c>
      <c r="D6" s="34">
        <f>IF((COUNTIFS(明细!$B:$B,$A6,明细!$C:$C,D$1,明细!$AK:$AK,"网点超50分钟未响应")+COUNTIFS(明细!$B:$B,$A6,明细!$C:$C,D$1,明细!$AL:$AL,"网点超23H未关闭"))*20=0,"-",(COUNTIFS(明细!$B:$B,$A6,明细!$C:$C,D$1,明细!$AK:$AK,"网点超50分钟未响应")+COUNTIFS(明细!$B:$B,$A6,明细!$C:$C,D$1,明细!$AL:$AL,"网点超23H未关闭"))*20)</f>
        <v>340</v>
      </c>
      <c r="E6" s="34">
        <f>IF((COUNTIFS(明细!$B:$B,$A6,明细!$C:$C,E$1,明细!$AK:$AK,"网点超50分钟未响应")+COUNTIFS(明细!$B:$B,$A6,明细!$C:$C,E$1,明细!$AL:$AL,"网点超23H未关闭"))*20=0,"-",(COUNTIFS(明细!$B:$B,$A6,明细!$C:$C,E$1,明细!$AK:$AK,"网点超50分钟未响应")+COUNTIFS(明细!$B:$B,$A6,明细!$C:$C,E$1,明细!$AL:$AL,"网点超23H未关闭"))*20)</f>
        <v>240</v>
      </c>
      <c r="F6" s="34">
        <f>IF((COUNTIFS(明细!$B:$B,$A6,明细!$C:$C,F$1,明细!$AK:$AK,"网点超50分钟未响应")+COUNTIFS(明细!$B:$B,$A6,明细!$C:$C,F$1,明细!$AL:$AL,"网点超23H未关闭"))*20=0,"-",(COUNTIFS(明细!$B:$B,$A6,明细!$C:$C,F$1,明细!$AK:$AK,"网点超50分钟未响应")+COUNTIFS(明细!$B:$B,$A6,明细!$C:$C,F$1,明细!$AL:$AL,"网点超23H未关闭"))*20)</f>
        <v>180</v>
      </c>
      <c r="G6" s="34">
        <f>IF((COUNTIFS(明细!$B:$B,$A6,明细!$C:$C,G$1,明细!$AK:$AK,"网点超50分钟未响应")+COUNTIFS(明细!$B:$B,$A6,明细!$C:$C,G$1,明细!$AL:$AL,"网点超23H未关闭"))*20=0,"-",(COUNTIFS(明细!$B:$B,$A6,明细!$C:$C,G$1,明细!$AK:$AK,"网点超50分钟未响应")+COUNTIFS(明细!$B:$B,$A6,明细!$C:$C,G$1,明细!$AL:$AL,"网点超23H未关闭"))*20)</f>
        <v>160</v>
      </c>
      <c r="H6" s="34">
        <f>IF((COUNTIFS(明细!$B:$B,$A6,明细!$C:$C,H$1,明细!$AK:$AK,"网点超50分钟未响应")+COUNTIFS(明细!$B:$B,$A6,明细!$C:$C,H$1,明细!$AL:$AL,"网点超23H未关闭"))*20=0,"-",(COUNTIFS(明细!$B:$B,$A6,明细!$C:$C,H$1,明细!$AK:$AK,"网点超50分钟未响应")+COUNTIFS(明细!$B:$B,$A6,明细!$C:$C,H$1,明细!$AL:$AL,"网点超23H未关闭"))*20)</f>
        <v>80</v>
      </c>
      <c r="I6" s="34">
        <f>IF((COUNTIFS(明细!$B:$B,$A6,明细!$C:$C,I$1,明细!$AK:$AK,"网点超50分钟未响应")+COUNTIFS(明细!$B:$B,$A6,明细!$C:$C,I$1,明细!$AL:$AL,"网点超23H未关闭"))*20=0,"-",(COUNTIFS(明细!$B:$B,$A6,明细!$C:$C,I$1,明细!$AK:$AK,"网点超50分钟未响应")+COUNTIFS(明细!$B:$B,$A6,明细!$C:$C,I$1,明细!$AL:$AL,"网点超23H未关闭"))*20)</f>
        <v>300</v>
      </c>
      <c r="J6" s="34">
        <f>IF((COUNTIFS(明细!$B:$B,$A6,明细!$C:$C,J$1,明细!$AK:$AK,"网点超50分钟未响应")+COUNTIFS(明细!$B:$B,$A6,明细!$C:$C,J$1,明细!$AL:$AL,"网点超23H未关闭"))*20=0,"-",(COUNTIFS(明细!$B:$B,$A6,明细!$C:$C,J$1,明细!$AK:$AK,"网点超50分钟未响应")+COUNTIFS(明细!$B:$B,$A6,明细!$C:$C,J$1,明细!$AL:$AL,"网点超23H未关闭"))*20)</f>
        <v>360</v>
      </c>
      <c r="K6" s="34">
        <f>IF((COUNTIFS(明细!$B:$B,$A6,明细!$C:$C,K$1,明细!$AK:$AK,"网点超50分钟未响应")+COUNTIFS(明细!$B:$B,$A6,明细!$C:$C,K$1,明细!$AL:$AL,"网点超23H未关闭"))*20=0,"-",(COUNTIFS(明细!$B:$B,$A6,明细!$C:$C,K$1,明细!$AK:$AK,"网点超50分钟未响应")+COUNTIFS(明细!$B:$B,$A6,明细!$C:$C,K$1,明细!$AL:$AL,"网点超23H未关闭"))*20)</f>
        <v>160</v>
      </c>
      <c r="L6" s="34" t="str">
        <f>IF((COUNTIFS(明细!$B:$B,$A6,明细!$C:$C,L$1,明细!$AK:$AK,"网点超50分钟未响应")+COUNTIFS(明细!$B:$B,$A6,明细!$C:$C,L$1,明细!$AL:$AL,"网点超23H未关闭"))*20=0,"-",(COUNTIFS(明细!$B:$B,$A6,明细!$C:$C,L$1,明细!$AK:$AK,"网点超50分钟未响应")+COUNTIFS(明细!$B:$B,$A6,明细!$C:$C,L$1,明细!$AL:$AL,"网点超23H未关闭"))*20)</f>
        <v>-</v>
      </c>
      <c r="M6" s="34" t="str">
        <f>IF((COUNTIFS(明细!$B:$B,$A6,明细!$C:$C,M$1,明细!$AK:$AK,"网点超50分钟未响应")+COUNTIFS(明细!$B:$B,$A6,明细!$C:$C,M$1,明细!$AL:$AL,"网点超23H未关闭"))*20=0,"-",(COUNTIFS(明细!$B:$B,$A6,明细!$C:$C,M$1,明细!$AK:$AK,"网点超50分钟未响应")+COUNTIFS(明细!$B:$B,$A6,明细!$C:$C,M$1,明细!$AL:$AL,"网点超23H未关闭"))*20)</f>
        <v>-</v>
      </c>
      <c r="N6" s="34" t="str">
        <f>IF((COUNTIFS(明细!$B:$B,$A6,明细!$C:$C,N$1,明细!$AK:$AK,"网点超50分钟未响应")+COUNTIFS(明细!$B:$B,$A6,明细!$C:$C,N$1,明细!$AL:$AL,"网点超23H未关闭"))*20=0,"-",(COUNTIFS(明细!$B:$B,$A6,明细!$C:$C,N$1,明细!$AK:$AK,"网点超50分钟未响应")+COUNTIFS(明细!$B:$B,$A6,明细!$C:$C,N$1,明细!$AL:$AL,"网点超23H未关闭"))*20)</f>
        <v>-</v>
      </c>
      <c r="O6" s="34" t="str">
        <f>IF((COUNTIFS(明细!$B:$B,$A6,明细!$C:$C,O$1,明细!$AK:$AK,"网点超50分钟未响应")+COUNTIFS(明细!$B:$B,$A6,明细!$C:$C,O$1,明细!$AL:$AL,"网点超23H未关闭"))*20=0,"-",(COUNTIFS(明细!$B:$B,$A6,明细!$C:$C,O$1,明细!$AK:$AK,"网点超50分钟未响应")+COUNTIFS(明细!$B:$B,$A6,明细!$C:$C,O$1,明细!$AL:$AL,"网点超23H未关闭"))*20)</f>
        <v>-</v>
      </c>
      <c r="P6" s="34" t="str">
        <f>IF((COUNTIFS(明细!$B:$B,$A6,明细!$C:$C,P$1,明细!$AK:$AK,"网点超50分钟未响应")+COUNTIFS(明细!$B:$B,$A6,明细!$C:$C,P$1,明细!$AL:$AL,"网点超23H未关闭"))*20=0,"-",(COUNTIFS(明细!$B:$B,$A6,明细!$C:$C,P$1,明细!$AK:$AK,"网点超50分钟未响应")+COUNTIFS(明细!$B:$B,$A6,明细!$C:$C,P$1,明细!$AL:$AL,"网点超23H未关闭"))*20)</f>
        <v>-</v>
      </c>
      <c r="Q6" s="34" t="str">
        <f>IF((COUNTIFS(明细!$B:$B,$A6,明细!$C:$C,Q$1,明细!$AK:$AK,"网点超50分钟未响应")+COUNTIFS(明细!$B:$B,$A6,明细!$C:$C,Q$1,明细!$AL:$AL,"网点超23H未关闭"))*20=0,"-",(COUNTIFS(明细!$B:$B,$A6,明细!$C:$C,Q$1,明细!$AK:$AK,"网点超50分钟未响应")+COUNTIFS(明细!$B:$B,$A6,明细!$C:$C,Q$1,明细!$AL:$AL,"网点超23H未关闭"))*20)</f>
        <v>-</v>
      </c>
      <c r="R6" s="34" t="str">
        <f>IF((COUNTIFS(明细!$B:$B,$A6,明细!$C:$C,R$1,明细!$AK:$AK,"网点超50分钟未响应")+COUNTIFS(明细!$B:$B,$A6,明细!$C:$C,R$1,明细!$AL:$AL,"网点超23H未关闭"))*20=0,"-",(COUNTIFS(明细!$B:$B,$A6,明细!$C:$C,R$1,明细!$AK:$AK,"网点超50分钟未响应")+COUNTIFS(明细!$B:$B,$A6,明细!$C:$C,R$1,明细!$AL:$AL,"网点超23H未关闭"))*20)</f>
        <v>-</v>
      </c>
      <c r="S6" s="34" t="str">
        <f>IF((COUNTIFS(明细!$B:$B,$A6,明细!$C:$C,S$1,明细!$AK:$AK,"网点超50分钟未响应")+COUNTIFS(明细!$B:$B,$A6,明细!$C:$C,S$1,明细!$AL:$AL,"网点超23H未关闭"))*20=0,"-",(COUNTIFS(明细!$B:$B,$A6,明细!$C:$C,S$1,明细!$AK:$AK,"网点超50分钟未响应")+COUNTIFS(明细!$B:$B,$A6,明细!$C:$C,S$1,明细!$AL:$AL,"网点超23H未关闭"))*20)</f>
        <v>-</v>
      </c>
      <c r="T6" s="34" t="str">
        <f>IF((COUNTIFS(明细!$B:$B,$A6,明细!$C:$C,T$1,明细!$AK:$AK,"网点超50分钟未响应")+COUNTIFS(明细!$B:$B,$A6,明细!$C:$C,T$1,明细!$AL:$AL,"网点超23H未关闭"))*20=0,"-",(COUNTIFS(明细!$B:$B,$A6,明细!$C:$C,T$1,明细!$AK:$AK,"网点超50分钟未响应")+COUNTIFS(明细!$B:$B,$A6,明细!$C:$C,T$1,明细!$AL:$AL,"网点超23H未关闭"))*20)</f>
        <v>-</v>
      </c>
      <c r="U6" s="34" t="str">
        <f>IF((COUNTIFS(明细!$B:$B,$A6,明细!$C:$C,U$1,明细!$AK:$AK,"网点超50分钟未响应")+COUNTIFS(明细!$B:$B,$A6,明细!$C:$C,U$1,明细!$AL:$AL,"网点超23H未关闭"))*20=0,"-",(COUNTIFS(明细!$B:$B,$A6,明细!$C:$C,U$1,明细!$AK:$AK,"网点超50分钟未响应")+COUNTIFS(明细!$B:$B,$A6,明细!$C:$C,U$1,明细!$AL:$AL,"网点超23H未关闭"))*20)</f>
        <v>-</v>
      </c>
      <c r="V6" s="34" t="str">
        <f>IF((COUNTIFS(明细!$B:$B,$A6,明细!$C:$C,V$1,明细!$AK:$AK,"网点超50分钟未响应")+COUNTIFS(明细!$B:$B,$A6,明细!$C:$C,V$1,明细!$AL:$AL,"网点超23H未关闭"))*20=0,"-",(COUNTIFS(明细!$B:$B,$A6,明细!$C:$C,V$1,明细!$AK:$AK,"网点超50分钟未响应")+COUNTIFS(明细!$B:$B,$A6,明细!$C:$C,V$1,明细!$AL:$AL,"网点超23H未关闭"))*20)</f>
        <v>-</v>
      </c>
      <c r="W6" s="34" t="str">
        <f>IF((COUNTIFS(明细!$B:$B,$A6,明细!$C:$C,W$1,明细!$AK:$AK,"网点超50分钟未响应")+COUNTIFS(明细!$B:$B,$A6,明细!$C:$C,W$1,明细!$AL:$AL,"网点超23H未关闭"))*20=0,"-",(COUNTIFS(明细!$B:$B,$A6,明细!$C:$C,W$1,明细!$AK:$AK,"网点超50分钟未响应")+COUNTIFS(明细!$B:$B,$A6,明细!$C:$C,W$1,明细!$AL:$AL,"网点超23H未关闭"))*20)</f>
        <v>-</v>
      </c>
      <c r="X6" s="34" t="str">
        <f>IF((COUNTIFS(明细!$B:$B,$A6,明细!$C:$C,X$1,明细!$AK:$AK,"网点超50分钟未响应")+COUNTIFS(明细!$B:$B,$A6,明细!$C:$C,X$1,明细!$AL:$AL,"网点超23H未关闭"))*20=0,"-",(COUNTIFS(明细!$B:$B,$A6,明细!$C:$C,X$1,明细!$AK:$AK,"网点超50分钟未响应")+COUNTIFS(明细!$B:$B,$A6,明细!$C:$C,X$1,明细!$AL:$AL,"网点超23H未关闭"))*20)</f>
        <v>-</v>
      </c>
      <c r="Y6" s="34" t="str">
        <f>IF((COUNTIFS(明细!$B:$B,$A6,明细!$C:$C,Y$1,明细!$AK:$AK,"网点超50分钟未响应")+COUNTIFS(明细!$B:$B,$A6,明细!$C:$C,Y$1,明细!$AL:$AL,"网点超23H未关闭"))*20=0,"-",(COUNTIFS(明细!$B:$B,$A6,明细!$C:$C,Y$1,明细!$AK:$AK,"网点超50分钟未响应")+COUNTIFS(明细!$B:$B,$A6,明细!$C:$C,Y$1,明细!$AL:$AL,"网点超23H未关闭"))*20)</f>
        <v>-</v>
      </c>
      <c r="Z6" s="34" t="str">
        <f>IF((COUNTIFS(明细!$B:$B,$A6,明细!$C:$C,Z$1,明细!$AK:$AK,"网点超50分钟未响应")+COUNTIFS(明细!$B:$B,$A6,明细!$C:$C,Z$1,明细!$AL:$AL,"网点超23H未关闭"))*20=0,"-",(COUNTIFS(明细!$B:$B,$A6,明细!$C:$C,Z$1,明细!$AK:$AK,"网点超50分钟未响应")+COUNTIFS(明细!$B:$B,$A6,明细!$C:$C,Z$1,明细!$AL:$AL,"网点超23H未关闭"))*20)</f>
        <v>-</v>
      </c>
      <c r="AA6" s="34" t="str">
        <f>IF((COUNTIFS(明细!$B:$B,$A6,明细!$C:$C,AA$1,明细!$AK:$AK,"网点超50分钟未响应")+COUNTIFS(明细!$B:$B,$A6,明细!$C:$C,AA$1,明细!$AL:$AL,"网点超23H未关闭"))*20=0,"-",(COUNTIFS(明细!$B:$B,$A6,明细!$C:$C,AA$1,明细!$AK:$AK,"网点超50分钟未响应")+COUNTIFS(明细!$B:$B,$A6,明细!$C:$C,AA$1,明细!$AL:$AL,"网点超23H未关闭"))*20)</f>
        <v>-</v>
      </c>
      <c r="AB6" s="34" t="str">
        <f>IF((COUNTIFS(明细!$B:$B,$A6,明细!$C:$C,AB$1,明细!$AK:$AK,"网点超50分钟未响应")+COUNTIFS(明细!$B:$B,$A6,明细!$C:$C,AB$1,明细!$AL:$AL,"网点超23H未关闭"))*20=0,"-",(COUNTIFS(明细!$B:$B,$A6,明细!$C:$C,AB$1,明细!$AK:$AK,"网点超50分钟未响应")+COUNTIFS(明细!$B:$B,$A6,明细!$C:$C,AB$1,明细!$AL:$AL,"网点超23H未关闭"))*20)</f>
        <v>-</v>
      </c>
      <c r="AC6" s="34" t="str">
        <f>IF((COUNTIFS(明细!$B:$B,$A6,明细!$C:$C,AC$1,明细!$AK:$AK,"网点超50分钟未响应")+COUNTIFS(明细!$B:$B,$A6,明细!$C:$C,AC$1,明细!$AL:$AL,"网点超23H未关闭"))*20=0,"-",(COUNTIFS(明细!$B:$B,$A6,明细!$C:$C,AC$1,明细!$AK:$AK,"网点超50分钟未响应")+COUNTIFS(明细!$B:$B,$A6,明细!$C:$C,AC$1,明细!$AL:$AL,"网点超23H未关闭"))*20)</f>
        <v>-</v>
      </c>
      <c r="AD6" s="34" t="str">
        <f>IF((COUNTIFS(明细!$B:$B,$A6,明细!$C:$C,AD$1,明细!$AK:$AK,"网点超50分钟未响应")+COUNTIFS(明细!$B:$B,$A6,明细!$C:$C,AD$1,明细!$AL:$AL,"网点超23H未关闭"))*20=0,"-",(COUNTIFS(明细!$B:$B,$A6,明细!$C:$C,AD$1,明细!$AK:$AK,"网点超50分钟未响应")+COUNTIFS(明细!$B:$B,$A6,明细!$C:$C,AD$1,明细!$AL:$AL,"网点超23H未关闭"))*20)</f>
        <v>-</v>
      </c>
      <c r="AE6" s="34" t="str">
        <f>IF((COUNTIFS(明细!$B:$B,$A6,明细!$C:$C,AE$1,明细!$AK:$AK,"网点超50分钟未响应")+COUNTIFS(明细!$B:$B,$A6,明细!$C:$C,AE$1,明细!$AL:$AL,"网点超23H未关闭"))*20=0,"-",(COUNTIFS(明细!$B:$B,$A6,明细!$C:$C,AE$1,明细!$AK:$AK,"网点超50分钟未响应")+COUNTIFS(明细!$B:$B,$A6,明细!$C:$C,AE$1,明细!$AL:$AL,"网点超23H未关闭"))*20)</f>
        <v>-</v>
      </c>
      <c r="AF6" s="34" t="str">
        <f>IF((COUNTIFS(明细!$B:$B,$A6,明细!$C:$C,AF$1,明细!$AK:$AK,"网点超50分钟未响应")+COUNTIFS(明细!$B:$B,$A6,明细!$C:$C,AF$1,明细!$AL:$AL,"网点超23H未关闭"))*20=0,"-",(COUNTIFS(明细!$B:$B,$A6,明细!$C:$C,AF$1,明细!$AK:$AK,"网点超50分钟未响应")+COUNTIFS(明细!$B:$B,$A6,明细!$C:$C,AF$1,明细!$AL:$AL,"网点超23H未关闭"))*20)</f>
        <v>-</v>
      </c>
      <c r="AJ6" s="12">
        <f>RANK(AL6,AL$3:AL$356)</f>
        <v>4</v>
      </c>
      <c r="AK6" s="4" t="s">
        <v>13</v>
      </c>
      <c r="AL6" s="12">
        <f>SUM(AM6:BP6)</f>
        <v>3240</v>
      </c>
      <c r="AM6" s="12">
        <f>IF((COUNTIFS(明细!$R:$R,$AK6,明细!$C:$C,AM$1,明细!$AK:$AK,"网点超50分钟未响应")+COUNTIFS(明细!$R:$R,$AK6,明细!$C:$C,AM$1,明细!$AL:$AL,"网点超23H未关闭"))*20=0,"-",(COUNTIFS(明细!$R:$R,$AK6,明细!$C:$C,AM$1,明细!$AK:$AK,"网点超50分钟未响应")+COUNTIFS(明细!$R:$R,$AK6,明细!$C:$C,AM$1,明细!$AL:$AL,"网点超23H未关闭"))*20)</f>
        <v>1100</v>
      </c>
      <c r="AN6" s="12">
        <f>IF((COUNTIFS(明细!$R:$R,$AK6,明细!$C:$C,AN$1,明细!$AK:$AK,"网点超50分钟未响应")+COUNTIFS(明细!$R:$R,$AK6,明细!$C:$C,AN$1,明细!$AL:$AL,"网点超23H未关闭"))*20=0,"-",(COUNTIFS(明细!$R:$R,$AK6,明细!$C:$C,AN$1,明细!$AK:$AK,"网点超50分钟未响应")+COUNTIFS(明细!$R:$R,$AK6,明细!$C:$C,AN$1,明细!$AL:$AL,"网点超23H未关闭"))*20)</f>
        <v>1220</v>
      </c>
      <c r="AO6" s="12">
        <f>IF((COUNTIFS(明细!$R:$R,$AK6,明细!$C:$C,AO$1,明细!$AK:$AK,"网点超50分钟未响应")+COUNTIFS(明细!$R:$R,$AK6,明细!$C:$C,AO$1,明细!$AL:$AL,"网点超23H未关闭"))*20=0,"-",(COUNTIFS(明细!$R:$R,$AK6,明细!$C:$C,AO$1,明细!$AK:$AK,"网点超50分钟未响应")+COUNTIFS(明细!$R:$R,$AK6,明细!$C:$C,AO$1,明细!$AL:$AL,"网点超23H未关闭"))*20)</f>
        <v>260</v>
      </c>
      <c r="AP6" s="12">
        <f>IF((COUNTIFS(明细!$R:$R,$AK6,明细!$C:$C,AP$1,明细!$AK:$AK,"网点超50分钟未响应")+COUNTIFS(明细!$R:$R,$AK6,明细!$C:$C,AP$1,明细!$AL:$AL,"网点超23H未关闭"))*20=0,"-",(COUNTIFS(明细!$R:$R,$AK6,明细!$C:$C,AP$1,明细!$AK:$AK,"网点超50分钟未响应")+COUNTIFS(明细!$R:$R,$AK6,明细!$C:$C,AP$1,明细!$AL:$AL,"网点超23H未关闭"))*20)</f>
        <v>260</v>
      </c>
      <c r="AQ6" s="12">
        <f>IF((COUNTIFS(明细!$R:$R,$AK6,明细!$C:$C,AQ$1,明细!$AK:$AK,"网点超50分钟未响应")+COUNTIFS(明细!$R:$R,$AK6,明细!$C:$C,AQ$1,明细!$AL:$AL,"网点超23H未关闭"))*20=0,"-",(COUNTIFS(明细!$R:$R,$AK6,明细!$C:$C,AQ$1,明细!$AK:$AK,"网点超50分钟未响应")+COUNTIFS(明细!$R:$R,$AK6,明细!$C:$C,AQ$1,明细!$AL:$AL,"网点超23H未关闭"))*20)</f>
        <v>160</v>
      </c>
      <c r="AR6" s="12">
        <f>IF((COUNTIFS(明细!$R:$R,$AK6,明细!$C:$C,AR$1,明细!$AK:$AK,"网点超50分钟未响应")+COUNTIFS(明细!$R:$R,$AK6,明细!$C:$C,AR$1,明细!$AL:$AL,"网点超23H未关闭"))*20=0,"-",(COUNTIFS(明细!$R:$R,$AK6,明细!$C:$C,AR$1,明细!$AK:$AK,"网点超50分钟未响应")+COUNTIFS(明细!$R:$R,$AK6,明细!$C:$C,AR$1,明细!$AL:$AL,"网点超23H未关闭"))*20)</f>
        <v>20</v>
      </c>
      <c r="AS6" s="12">
        <f>IF((COUNTIFS(明细!$R:$R,$AK6,明细!$C:$C,AS$1,明细!$AK:$AK,"网点超50分钟未响应")+COUNTIFS(明细!$R:$R,$AK6,明细!$C:$C,AS$1,明细!$AL:$AL,"网点超23H未关闭"))*20=0,"-",(COUNTIFS(明细!$R:$R,$AK6,明细!$C:$C,AS$1,明细!$AK:$AK,"网点超50分钟未响应")+COUNTIFS(明细!$R:$R,$AK6,明细!$C:$C,AS$1,明细!$AL:$AL,"网点超23H未关闭"))*20)</f>
        <v>80</v>
      </c>
      <c r="AT6" s="12">
        <f>IF((COUNTIFS(明细!$R:$R,$AK6,明细!$C:$C,AT$1,明细!$AK:$AK,"网点超50分钟未响应")+COUNTIFS(明细!$R:$R,$AK6,明细!$C:$C,AT$1,明细!$AL:$AL,"网点超23H未关闭"))*20=0,"-",(COUNTIFS(明细!$R:$R,$AK6,明细!$C:$C,AT$1,明细!$AK:$AK,"网点超50分钟未响应")+COUNTIFS(明细!$R:$R,$AK6,明细!$C:$C,AT$1,明细!$AL:$AL,"网点超23H未关闭"))*20)</f>
        <v>60</v>
      </c>
      <c r="AU6" s="12">
        <f>IF((COUNTIFS(明细!$R:$R,$AK6,明细!$C:$C,AU$1,明细!$AK:$AK,"网点超50分钟未响应")+COUNTIFS(明细!$R:$R,$AK6,明细!$C:$C,AU$1,明细!$AL:$AL,"网点超23H未关闭"))*20=0,"-",(COUNTIFS(明细!$R:$R,$AK6,明细!$C:$C,AU$1,明细!$AK:$AK,"网点超50分钟未响应")+COUNTIFS(明细!$R:$R,$AK6,明细!$C:$C,AU$1,明细!$AL:$AL,"网点超23H未关闭"))*20)</f>
        <v>80</v>
      </c>
      <c r="AV6" s="12" t="str">
        <f>IF((COUNTIFS(明细!$R:$R,$AK6,明细!$C:$C,AV$1,明细!$AK:$AK,"网点超50分钟未响应")+COUNTIFS(明细!$R:$R,$AK6,明细!$C:$C,AV$1,明细!$AL:$AL,"网点超23H未关闭"))*20=0,"-",(COUNTIFS(明细!$R:$R,$AK6,明细!$C:$C,AV$1,明细!$AK:$AK,"网点超50分钟未响应")+COUNTIFS(明细!$R:$R,$AK6,明细!$C:$C,AV$1,明细!$AL:$AL,"网点超23H未关闭"))*20)</f>
        <v>-</v>
      </c>
      <c r="AW6" s="12" t="str">
        <f>IF((COUNTIFS(明细!$R:$R,$AK6,明细!$C:$C,AW$1,明细!$AK:$AK,"网点超50分钟未响应")+COUNTIFS(明细!$R:$R,$AK6,明细!$C:$C,AW$1,明细!$AL:$AL,"网点超23H未关闭"))*20=0,"-",(COUNTIFS(明细!$R:$R,$AK6,明细!$C:$C,AW$1,明细!$AK:$AK,"网点超50分钟未响应")+COUNTIFS(明细!$R:$R,$AK6,明细!$C:$C,AW$1,明细!$AL:$AL,"网点超23H未关闭"))*20)</f>
        <v>-</v>
      </c>
      <c r="AX6" s="12" t="str">
        <f>IF((COUNTIFS(明细!$R:$R,$AK6,明细!$C:$C,AX$1,明细!$AK:$AK,"网点超50分钟未响应")+COUNTIFS(明细!$R:$R,$AK6,明细!$C:$C,AX$1,明细!$AL:$AL,"网点超23H未关闭"))*20=0,"-",(COUNTIFS(明细!$R:$R,$AK6,明细!$C:$C,AX$1,明细!$AK:$AK,"网点超50分钟未响应")+COUNTIFS(明细!$R:$R,$AK6,明细!$C:$C,AX$1,明细!$AL:$AL,"网点超23H未关闭"))*20)</f>
        <v>-</v>
      </c>
      <c r="AY6" s="12" t="str">
        <f>IF((COUNTIFS(明细!$R:$R,$AK6,明细!$C:$C,AY$1,明细!$AK:$AK,"网点超50分钟未响应")+COUNTIFS(明细!$R:$R,$AK6,明细!$C:$C,AY$1,明细!$AL:$AL,"网点超23H未关闭"))*20=0,"-",(COUNTIFS(明细!$R:$R,$AK6,明细!$C:$C,AY$1,明细!$AK:$AK,"网点超50分钟未响应")+COUNTIFS(明细!$R:$R,$AK6,明细!$C:$C,AY$1,明细!$AL:$AL,"网点超23H未关闭"))*20)</f>
        <v>-</v>
      </c>
      <c r="AZ6" s="12" t="str">
        <f>IF((COUNTIFS(明细!$R:$R,$AK6,明细!$C:$C,AZ$1,明细!$AK:$AK,"网点超50分钟未响应")+COUNTIFS(明细!$R:$R,$AK6,明细!$C:$C,AZ$1,明细!$AL:$AL,"网点超23H未关闭"))*20=0,"-",(COUNTIFS(明细!$R:$R,$AK6,明细!$C:$C,AZ$1,明细!$AK:$AK,"网点超50分钟未响应")+COUNTIFS(明细!$R:$R,$AK6,明细!$C:$C,AZ$1,明细!$AL:$AL,"网点超23H未关闭"))*20)</f>
        <v>-</v>
      </c>
      <c r="BA6" s="12" t="str">
        <f>IF((COUNTIFS(明细!$R:$R,$AK6,明细!$C:$C,BA$1,明细!$AK:$AK,"网点超50分钟未响应")+COUNTIFS(明细!$R:$R,$AK6,明细!$C:$C,BA$1,明细!$AL:$AL,"网点超23H未关闭"))*20=0,"-",(COUNTIFS(明细!$R:$R,$AK6,明细!$C:$C,BA$1,明细!$AK:$AK,"网点超50分钟未响应")+COUNTIFS(明细!$R:$R,$AK6,明细!$C:$C,BA$1,明细!$AL:$AL,"网点超23H未关闭"))*20)</f>
        <v>-</v>
      </c>
      <c r="BB6" s="12" t="str">
        <f>IF((COUNTIFS(明细!$R:$R,$AK6,明细!$C:$C,BB$1,明细!$AK:$AK,"网点超50分钟未响应")+COUNTIFS(明细!$R:$R,$AK6,明细!$C:$C,BB$1,明细!$AL:$AL,"网点超23H未关闭"))*20=0,"-",(COUNTIFS(明细!$R:$R,$AK6,明细!$C:$C,BB$1,明细!$AK:$AK,"网点超50分钟未响应")+COUNTIFS(明细!$R:$R,$AK6,明细!$C:$C,BB$1,明细!$AL:$AL,"网点超23H未关闭"))*20)</f>
        <v>-</v>
      </c>
      <c r="BC6" s="12" t="str">
        <f>IF((COUNTIFS(明细!$R:$R,$AK6,明细!$C:$C,BC$1,明细!$AK:$AK,"网点超50分钟未响应")+COUNTIFS(明细!$R:$R,$AK6,明细!$C:$C,BC$1,明细!$AL:$AL,"网点超23H未关闭"))*20=0,"-",(COUNTIFS(明细!$R:$R,$AK6,明细!$C:$C,BC$1,明细!$AK:$AK,"网点超50分钟未响应")+COUNTIFS(明细!$R:$R,$AK6,明细!$C:$C,BC$1,明细!$AL:$AL,"网点超23H未关闭"))*20)</f>
        <v>-</v>
      </c>
      <c r="BD6" s="12" t="str">
        <f>IF((COUNTIFS(明细!$R:$R,$AK6,明细!$C:$C,BD$1,明细!$AK:$AK,"网点超50分钟未响应")+COUNTIFS(明细!$R:$R,$AK6,明细!$C:$C,BD$1,明细!$AL:$AL,"网点超23H未关闭"))*20=0,"-",(COUNTIFS(明细!$R:$R,$AK6,明细!$C:$C,BD$1,明细!$AK:$AK,"网点超50分钟未响应")+COUNTIFS(明细!$R:$R,$AK6,明细!$C:$C,BD$1,明细!$AL:$AL,"网点超23H未关闭"))*20)</f>
        <v>-</v>
      </c>
      <c r="BE6" s="12" t="str">
        <f>IF((COUNTIFS(明细!$R:$R,$AK6,明细!$C:$C,BE$1,明细!$AK:$AK,"网点超50分钟未响应")+COUNTIFS(明细!$R:$R,$AK6,明细!$C:$C,BE$1,明细!$AL:$AL,"网点超23H未关闭"))*20=0,"-",(COUNTIFS(明细!$R:$R,$AK6,明细!$C:$C,BE$1,明细!$AK:$AK,"网点超50分钟未响应")+COUNTIFS(明细!$R:$R,$AK6,明细!$C:$C,BE$1,明细!$AL:$AL,"网点超23H未关闭"))*20)</f>
        <v>-</v>
      </c>
      <c r="BF6" s="12" t="str">
        <f>IF((COUNTIFS(明细!$R:$R,$AK6,明细!$C:$C,BF$1,明细!$AK:$AK,"网点超50分钟未响应")+COUNTIFS(明细!$R:$R,$AK6,明细!$C:$C,BF$1,明细!$AL:$AL,"网点超23H未关闭"))*20=0,"-",(COUNTIFS(明细!$R:$R,$AK6,明细!$C:$C,BF$1,明细!$AK:$AK,"网点超50分钟未响应")+COUNTIFS(明细!$R:$R,$AK6,明细!$C:$C,BF$1,明细!$AL:$AL,"网点超23H未关闭"))*20)</f>
        <v>-</v>
      </c>
      <c r="BG6" s="12" t="str">
        <f>IF((COUNTIFS(明细!$R:$R,$AK6,明细!$C:$C,BG$1,明细!$AK:$AK,"网点超50分钟未响应")+COUNTIFS(明细!$R:$R,$AK6,明细!$C:$C,BG$1,明细!$AL:$AL,"网点超23H未关闭"))*20=0,"-",(COUNTIFS(明细!$R:$R,$AK6,明细!$C:$C,BG$1,明细!$AK:$AK,"网点超50分钟未响应")+COUNTIFS(明细!$R:$R,$AK6,明细!$C:$C,BG$1,明细!$AL:$AL,"网点超23H未关闭"))*20)</f>
        <v>-</v>
      </c>
      <c r="BH6" s="12" t="str">
        <f>IF((COUNTIFS(明细!$R:$R,$AK6,明细!$C:$C,BH$1,明细!$AK:$AK,"网点超50分钟未响应")+COUNTIFS(明细!$R:$R,$AK6,明细!$C:$C,BH$1,明细!$AL:$AL,"网点超23H未关闭"))*20=0,"-",(COUNTIFS(明细!$R:$R,$AK6,明细!$C:$C,BH$1,明细!$AK:$AK,"网点超50分钟未响应")+COUNTIFS(明细!$R:$R,$AK6,明细!$C:$C,BH$1,明细!$AL:$AL,"网点超23H未关闭"))*20)</f>
        <v>-</v>
      </c>
      <c r="BI6" s="12" t="str">
        <f>IF((COUNTIFS(明细!$R:$R,$AK6,明细!$C:$C,BI$1,明细!$AK:$AK,"网点超50分钟未响应")+COUNTIFS(明细!$R:$R,$AK6,明细!$C:$C,BI$1,明细!$AL:$AL,"网点超23H未关闭"))*20=0,"-",(COUNTIFS(明细!$R:$R,$AK6,明细!$C:$C,BI$1,明细!$AK:$AK,"网点超50分钟未响应")+COUNTIFS(明细!$R:$R,$AK6,明细!$C:$C,BI$1,明细!$AL:$AL,"网点超23H未关闭"))*20)</f>
        <v>-</v>
      </c>
      <c r="BJ6" s="12" t="str">
        <f>IF((COUNTIFS(明细!$R:$R,$AK6,明细!$C:$C,BJ$1,明细!$AK:$AK,"网点超50分钟未响应")+COUNTIFS(明细!$R:$R,$AK6,明细!$C:$C,BJ$1,明细!$AL:$AL,"网点超23H未关闭"))*20=0,"-",(COUNTIFS(明细!$R:$R,$AK6,明细!$C:$C,BJ$1,明细!$AK:$AK,"网点超50分钟未响应")+COUNTIFS(明细!$R:$R,$AK6,明细!$C:$C,BJ$1,明细!$AL:$AL,"网点超23H未关闭"))*20)</f>
        <v>-</v>
      </c>
      <c r="BK6" s="12" t="str">
        <f>IF((COUNTIFS(明细!$R:$R,$AK6,明细!$C:$C,BK$1,明细!$AK:$AK,"网点超50分钟未响应")+COUNTIFS(明细!$R:$R,$AK6,明细!$C:$C,BK$1,明细!$AL:$AL,"网点超23H未关闭"))*20=0,"-",(COUNTIFS(明细!$R:$R,$AK6,明细!$C:$C,BK$1,明细!$AK:$AK,"网点超50分钟未响应")+COUNTIFS(明细!$R:$R,$AK6,明细!$C:$C,BK$1,明细!$AL:$AL,"网点超23H未关闭"))*20)</f>
        <v>-</v>
      </c>
      <c r="BL6" s="12" t="str">
        <f>IF((COUNTIFS(明细!$R:$R,$AK6,明细!$C:$C,BL$1,明细!$AK:$AK,"网点超50分钟未响应")+COUNTIFS(明细!$R:$R,$AK6,明细!$C:$C,BL$1,明细!$AL:$AL,"网点超23H未关闭"))*20=0,"-",(COUNTIFS(明细!$R:$R,$AK6,明细!$C:$C,BL$1,明细!$AK:$AK,"网点超50分钟未响应")+COUNTIFS(明细!$R:$R,$AK6,明细!$C:$C,BL$1,明细!$AL:$AL,"网点超23H未关闭"))*20)</f>
        <v>-</v>
      </c>
      <c r="BM6" s="12" t="str">
        <f>IF((COUNTIFS(明细!$R:$R,$AK6,明细!$C:$C,BM$1,明细!$AK:$AK,"网点超50分钟未响应")+COUNTIFS(明细!$R:$R,$AK6,明细!$C:$C,BM$1,明细!$AL:$AL,"网点超23H未关闭"))*20=0,"-",(COUNTIFS(明细!$R:$R,$AK6,明细!$C:$C,BM$1,明细!$AK:$AK,"网点超50分钟未响应")+COUNTIFS(明细!$R:$R,$AK6,明细!$C:$C,BM$1,明细!$AL:$AL,"网点超23H未关闭"))*20)</f>
        <v>-</v>
      </c>
      <c r="BN6" s="12" t="str">
        <f>IF((COUNTIFS(明细!$R:$R,$AK6,明细!$C:$C,BN$1,明细!$AK:$AK,"网点超50分钟未响应")+COUNTIFS(明细!$R:$R,$AK6,明细!$C:$C,BN$1,明细!$AL:$AL,"网点超23H未关闭"))*20=0,"-",(COUNTIFS(明细!$R:$R,$AK6,明细!$C:$C,BN$1,明细!$AK:$AK,"网点超50分钟未响应")+COUNTIFS(明细!$R:$R,$AK6,明细!$C:$C,BN$1,明细!$AL:$AL,"网点超23H未关闭"))*20)</f>
        <v>-</v>
      </c>
      <c r="BO6" s="12" t="str">
        <f>IF((COUNTIFS(明细!$R:$R,$AK6,明细!$C:$C,BO$1,明细!$AK:$AK,"网点超50分钟未响应")+COUNTIFS(明细!$R:$R,$AK6,明细!$C:$C,BO$1,明细!$AL:$AL,"网点超23H未关闭"))*20=0,"-",(COUNTIFS(明细!$R:$R,$AK6,明细!$C:$C,BO$1,明细!$AK:$AK,"网点超50分钟未响应")+COUNTIFS(明细!$R:$R,$AK6,明细!$C:$C,BO$1,明细!$AL:$AL,"网点超23H未关闭"))*20)</f>
        <v>-</v>
      </c>
      <c r="BP6" s="12" t="str">
        <f>IF((COUNTIFS(明细!$R:$R,$AK6,明细!$C:$C,BP$1,明细!$AK:$AK,"网点超50分钟未响应")+COUNTIFS(明细!$R:$R,$AK6,明细!$C:$C,BP$1,明细!$AL:$AL,"网点超23H未关闭"))*20=0,"-",(COUNTIFS(明细!$R:$R,$AK6,明细!$C:$C,BP$1,明细!$AK:$AK,"网点超50分钟未响应")+COUNTIFS(明细!$R:$R,$AK6,明细!$C:$C,BP$1,明细!$AL:$AL,"网点超23H未关闭"))*20)</f>
        <v>-</v>
      </c>
    </row>
    <row r="7" customHeight="1" spans="1:68">
      <c r="A7" s="4" t="s">
        <v>14</v>
      </c>
      <c r="B7" s="12">
        <f>SUM(C7:AF7)</f>
        <v>1660</v>
      </c>
      <c r="C7" s="34">
        <f>IF((COUNTIFS(明细!$B:$B,$A7,明细!$C:$C,C$1,明细!$AK:$AK,"网点超50分钟未响应")+COUNTIFS(明细!$B:$B,$A7,明细!$C:$C,C$1,明细!$AL:$AL,"网点超23H未关闭"))*20=0,"-",(COUNTIFS(明细!$B:$B,$A7,明细!$C:$C,C$1,明细!$AK:$AK,"网点超50分钟未响应")+COUNTIFS(明细!$B:$B,$A7,明细!$C:$C,C$1,明细!$AL:$AL,"网点超23H未关闭"))*20)</f>
        <v>220</v>
      </c>
      <c r="D7" s="34">
        <f>IF((COUNTIFS(明细!$B:$B,$A7,明细!$C:$C,D$1,明细!$AK:$AK,"网点超50分钟未响应")+COUNTIFS(明细!$B:$B,$A7,明细!$C:$C,D$1,明细!$AL:$AL,"网点超23H未关闭"))*20=0,"-",(COUNTIFS(明细!$B:$B,$A7,明细!$C:$C,D$1,明细!$AK:$AK,"网点超50分钟未响应")+COUNTIFS(明细!$B:$B,$A7,明细!$C:$C,D$1,明细!$AL:$AL,"网点超23H未关闭"))*20)</f>
        <v>320</v>
      </c>
      <c r="E7" s="34">
        <f>IF((COUNTIFS(明细!$B:$B,$A7,明细!$C:$C,E$1,明细!$AK:$AK,"网点超50分钟未响应")+COUNTIFS(明细!$B:$B,$A7,明细!$C:$C,E$1,明细!$AL:$AL,"网点超23H未关闭"))*20=0,"-",(COUNTIFS(明细!$B:$B,$A7,明细!$C:$C,E$1,明细!$AK:$AK,"网点超50分钟未响应")+COUNTIFS(明细!$B:$B,$A7,明细!$C:$C,E$1,明细!$AL:$AL,"网点超23H未关闭"))*20)</f>
        <v>220</v>
      </c>
      <c r="F7" s="34">
        <f>IF((COUNTIFS(明细!$B:$B,$A7,明细!$C:$C,F$1,明细!$AK:$AK,"网点超50分钟未响应")+COUNTIFS(明细!$B:$B,$A7,明细!$C:$C,F$1,明细!$AL:$AL,"网点超23H未关闭"))*20=0,"-",(COUNTIFS(明细!$B:$B,$A7,明细!$C:$C,F$1,明细!$AK:$AK,"网点超50分钟未响应")+COUNTIFS(明细!$B:$B,$A7,明细!$C:$C,F$1,明细!$AL:$AL,"网点超23H未关闭"))*20)</f>
        <v>120</v>
      </c>
      <c r="G7" s="34">
        <f>IF((COUNTIFS(明细!$B:$B,$A7,明细!$C:$C,G$1,明细!$AK:$AK,"网点超50分钟未响应")+COUNTIFS(明细!$B:$B,$A7,明细!$C:$C,G$1,明细!$AL:$AL,"网点超23H未关闭"))*20=0,"-",(COUNTIFS(明细!$B:$B,$A7,明细!$C:$C,G$1,明细!$AK:$AK,"网点超50分钟未响应")+COUNTIFS(明细!$B:$B,$A7,明细!$C:$C,G$1,明细!$AL:$AL,"网点超23H未关闭"))*20)</f>
        <v>120</v>
      </c>
      <c r="H7" s="34">
        <f>IF((COUNTIFS(明细!$B:$B,$A7,明细!$C:$C,H$1,明细!$AK:$AK,"网点超50分钟未响应")+COUNTIFS(明细!$B:$B,$A7,明细!$C:$C,H$1,明细!$AL:$AL,"网点超23H未关闭"))*20=0,"-",(COUNTIFS(明细!$B:$B,$A7,明细!$C:$C,H$1,明细!$AK:$AK,"网点超50分钟未响应")+COUNTIFS(明细!$B:$B,$A7,明细!$C:$C,H$1,明细!$AL:$AL,"网点超23H未关闭"))*20)</f>
        <v>60</v>
      </c>
      <c r="I7" s="34">
        <f>IF((COUNTIFS(明细!$B:$B,$A7,明细!$C:$C,I$1,明细!$AK:$AK,"网点超50分钟未响应")+COUNTIFS(明细!$B:$B,$A7,明细!$C:$C,I$1,明细!$AL:$AL,"网点超23H未关闭"))*20=0,"-",(COUNTIFS(明细!$B:$B,$A7,明细!$C:$C,I$1,明细!$AK:$AK,"网点超50分钟未响应")+COUNTIFS(明细!$B:$B,$A7,明细!$C:$C,I$1,明细!$AL:$AL,"网点超23H未关闭"))*20)</f>
        <v>120</v>
      </c>
      <c r="J7" s="34">
        <f>IF((COUNTIFS(明细!$B:$B,$A7,明细!$C:$C,J$1,明细!$AK:$AK,"网点超50分钟未响应")+COUNTIFS(明细!$B:$B,$A7,明细!$C:$C,J$1,明细!$AL:$AL,"网点超23H未关闭"))*20=0,"-",(COUNTIFS(明细!$B:$B,$A7,明细!$C:$C,J$1,明细!$AK:$AK,"网点超50分钟未响应")+COUNTIFS(明细!$B:$B,$A7,明细!$C:$C,J$1,明细!$AL:$AL,"网点超23H未关闭"))*20)</f>
        <v>400</v>
      </c>
      <c r="K7" s="34">
        <f>IF((COUNTIFS(明细!$B:$B,$A7,明细!$C:$C,K$1,明细!$AK:$AK,"网点超50分钟未响应")+COUNTIFS(明细!$B:$B,$A7,明细!$C:$C,K$1,明细!$AL:$AL,"网点超23H未关闭"))*20=0,"-",(COUNTIFS(明细!$B:$B,$A7,明细!$C:$C,K$1,明细!$AK:$AK,"网点超50分钟未响应")+COUNTIFS(明细!$B:$B,$A7,明细!$C:$C,K$1,明细!$AL:$AL,"网点超23H未关闭"))*20)</f>
        <v>80</v>
      </c>
      <c r="L7" s="34" t="str">
        <f>IF((COUNTIFS(明细!$B:$B,$A7,明细!$C:$C,L$1,明细!$AK:$AK,"网点超50分钟未响应")+COUNTIFS(明细!$B:$B,$A7,明细!$C:$C,L$1,明细!$AL:$AL,"网点超23H未关闭"))*20=0,"-",(COUNTIFS(明细!$B:$B,$A7,明细!$C:$C,L$1,明细!$AK:$AK,"网点超50分钟未响应")+COUNTIFS(明细!$B:$B,$A7,明细!$C:$C,L$1,明细!$AL:$AL,"网点超23H未关闭"))*20)</f>
        <v>-</v>
      </c>
      <c r="M7" s="34" t="str">
        <f>IF((COUNTIFS(明细!$B:$B,$A7,明细!$C:$C,M$1,明细!$AK:$AK,"网点超50分钟未响应")+COUNTIFS(明细!$B:$B,$A7,明细!$C:$C,M$1,明细!$AL:$AL,"网点超23H未关闭"))*20=0,"-",(COUNTIFS(明细!$B:$B,$A7,明细!$C:$C,M$1,明细!$AK:$AK,"网点超50分钟未响应")+COUNTIFS(明细!$B:$B,$A7,明细!$C:$C,M$1,明细!$AL:$AL,"网点超23H未关闭"))*20)</f>
        <v>-</v>
      </c>
      <c r="N7" s="34" t="str">
        <f>IF((COUNTIFS(明细!$B:$B,$A7,明细!$C:$C,N$1,明细!$AK:$AK,"网点超50分钟未响应")+COUNTIFS(明细!$B:$B,$A7,明细!$C:$C,N$1,明细!$AL:$AL,"网点超23H未关闭"))*20=0,"-",(COUNTIFS(明细!$B:$B,$A7,明细!$C:$C,N$1,明细!$AK:$AK,"网点超50分钟未响应")+COUNTIFS(明细!$B:$B,$A7,明细!$C:$C,N$1,明细!$AL:$AL,"网点超23H未关闭"))*20)</f>
        <v>-</v>
      </c>
      <c r="O7" s="34" t="str">
        <f>IF((COUNTIFS(明细!$B:$B,$A7,明细!$C:$C,O$1,明细!$AK:$AK,"网点超50分钟未响应")+COUNTIFS(明细!$B:$B,$A7,明细!$C:$C,O$1,明细!$AL:$AL,"网点超23H未关闭"))*20=0,"-",(COUNTIFS(明细!$B:$B,$A7,明细!$C:$C,O$1,明细!$AK:$AK,"网点超50分钟未响应")+COUNTIFS(明细!$B:$B,$A7,明细!$C:$C,O$1,明细!$AL:$AL,"网点超23H未关闭"))*20)</f>
        <v>-</v>
      </c>
      <c r="P7" s="34" t="str">
        <f>IF((COUNTIFS(明细!$B:$B,$A7,明细!$C:$C,P$1,明细!$AK:$AK,"网点超50分钟未响应")+COUNTIFS(明细!$B:$B,$A7,明细!$C:$C,P$1,明细!$AL:$AL,"网点超23H未关闭"))*20=0,"-",(COUNTIFS(明细!$B:$B,$A7,明细!$C:$C,P$1,明细!$AK:$AK,"网点超50分钟未响应")+COUNTIFS(明细!$B:$B,$A7,明细!$C:$C,P$1,明细!$AL:$AL,"网点超23H未关闭"))*20)</f>
        <v>-</v>
      </c>
      <c r="Q7" s="34" t="str">
        <f>IF((COUNTIFS(明细!$B:$B,$A7,明细!$C:$C,Q$1,明细!$AK:$AK,"网点超50分钟未响应")+COUNTIFS(明细!$B:$B,$A7,明细!$C:$C,Q$1,明细!$AL:$AL,"网点超23H未关闭"))*20=0,"-",(COUNTIFS(明细!$B:$B,$A7,明细!$C:$C,Q$1,明细!$AK:$AK,"网点超50分钟未响应")+COUNTIFS(明细!$B:$B,$A7,明细!$C:$C,Q$1,明细!$AL:$AL,"网点超23H未关闭"))*20)</f>
        <v>-</v>
      </c>
      <c r="R7" s="34" t="str">
        <f>IF((COUNTIFS(明细!$B:$B,$A7,明细!$C:$C,R$1,明细!$AK:$AK,"网点超50分钟未响应")+COUNTIFS(明细!$B:$B,$A7,明细!$C:$C,R$1,明细!$AL:$AL,"网点超23H未关闭"))*20=0,"-",(COUNTIFS(明细!$B:$B,$A7,明细!$C:$C,R$1,明细!$AK:$AK,"网点超50分钟未响应")+COUNTIFS(明细!$B:$B,$A7,明细!$C:$C,R$1,明细!$AL:$AL,"网点超23H未关闭"))*20)</f>
        <v>-</v>
      </c>
      <c r="S7" s="34" t="str">
        <f>IF((COUNTIFS(明细!$B:$B,$A7,明细!$C:$C,S$1,明细!$AK:$AK,"网点超50分钟未响应")+COUNTIFS(明细!$B:$B,$A7,明细!$C:$C,S$1,明细!$AL:$AL,"网点超23H未关闭"))*20=0,"-",(COUNTIFS(明细!$B:$B,$A7,明细!$C:$C,S$1,明细!$AK:$AK,"网点超50分钟未响应")+COUNTIFS(明细!$B:$B,$A7,明细!$C:$C,S$1,明细!$AL:$AL,"网点超23H未关闭"))*20)</f>
        <v>-</v>
      </c>
      <c r="T7" s="34" t="str">
        <f>IF((COUNTIFS(明细!$B:$B,$A7,明细!$C:$C,T$1,明细!$AK:$AK,"网点超50分钟未响应")+COUNTIFS(明细!$B:$B,$A7,明细!$C:$C,T$1,明细!$AL:$AL,"网点超23H未关闭"))*20=0,"-",(COUNTIFS(明细!$B:$B,$A7,明细!$C:$C,T$1,明细!$AK:$AK,"网点超50分钟未响应")+COUNTIFS(明细!$B:$B,$A7,明细!$C:$C,T$1,明细!$AL:$AL,"网点超23H未关闭"))*20)</f>
        <v>-</v>
      </c>
      <c r="U7" s="34" t="str">
        <f>IF((COUNTIFS(明细!$B:$B,$A7,明细!$C:$C,U$1,明细!$AK:$AK,"网点超50分钟未响应")+COUNTIFS(明细!$B:$B,$A7,明细!$C:$C,U$1,明细!$AL:$AL,"网点超23H未关闭"))*20=0,"-",(COUNTIFS(明细!$B:$B,$A7,明细!$C:$C,U$1,明细!$AK:$AK,"网点超50分钟未响应")+COUNTIFS(明细!$B:$B,$A7,明细!$C:$C,U$1,明细!$AL:$AL,"网点超23H未关闭"))*20)</f>
        <v>-</v>
      </c>
      <c r="V7" s="34" t="str">
        <f>IF((COUNTIFS(明细!$B:$B,$A7,明细!$C:$C,V$1,明细!$AK:$AK,"网点超50分钟未响应")+COUNTIFS(明细!$B:$B,$A7,明细!$C:$C,V$1,明细!$AL:$AL,"网点超23H未关闭"))*20=0,"-",(COUNTIFS(明细!$B:$B,$A7,明细!$C:$C,V$1,明细!$AK:$AK,"网点超50分钟未响应")+COUNTIFS(明细!$B:$B,$A7,明细!$C:$C,V$1,明细!$AL:$AL,"网点超23H未关闭"))*20)</f>
        <v>-</v>
      </c>
      <c r="W7" s="34" t="str">
        <f>IF((COUNTIFS(明细!$B:$B,$A7,明细!$C:$C,W$1,明细!$AK:$AK,"网点超50分钟未响应")+COUNTIFS(明细!$B:$B,$A7,明细!$C:$C,W$1,明细!$AL:$AL,"网点超23H未关闭"))*20=0,"-",(COUNTIFS(明细!$B:$B,$A7,明细!$C:$C,W$1,明细!$AK:$AK,"网点超50分钟未响应")+COUNTIFS(明细!$B:$B,$A7,明细!$C:$C,W$1,明细!$AL:$AL,"网点超23H未关闭"))*20)</f>
        <v>-</v>
      </c>
      <c r="X7" s="34" t="str">
        <f>IF((COUNTIFS(明细!$B:$B,$A7,明细!$C:$C,X$1,明细!$AK:$AK,"网点超50分钟未响应")+COUNTIFS(明细!$B:$B,$A7,明细!$C:$C,X$1,明细!$AL:$AL,"网点超23H未关闭"))*20=0,"-",(COUNTIFS(明细!$B:$B,$A7,明细!$C:$C,X$1,明细!$AK:$AK,"网点超50分钟未响应")+COUNTIFS(明细!$B:$B,$A7,明细!$C:$C,X$1,明细!$AL:$AL,"网点超23H未关闭"))*20)</f>
        <v>-</v>
      </c>
      <c r="Y7" s="34" t="str">
        <f>IF((COUNTIFS(明细!$B:$B,$A7,明细!$C:$C,Y$1,明细!$AK:$AK,"网点超50分钟未响应")+COUNTIFS(明细!$B:$B,$A7,明细!$C:$C,Y$1,明细!$AL:$AL,"网点超23H未关闭"))*20=0,"-",(COUNTIFS(明细!$B:$B,$A7,明细!$C:$C,Y$1,明细!$AK:$AK,"网点超50分钟未响应")+COUNTIFS(明细!$B:$B,$A7,明细!$C:$C,Y$1,明细!$AL:$AL,"网点超23H未关闭"))*20)</f>
        <v>-</v>
      </c>
      <c r="Z7" s="34" t="str">
        <f>IF((COUNTIFS(明细!$B:$B,$A7,明细!$C:$C,Z$1,明细!$AK:$AK,"网点超50分钟未响应")+COUNTIFS(明细!$B:$B,$A7,明细!$C:$C,Z$1,明细!$AL:$AL,"网点超23H未关闭"))*20=0,"-",(COUNTIFS(明细!$B:$B,$A7,明细!$C:$C,Z$1,明细!$AK:$AK,"网点超50分钟未响应")+COUNTIFS(明细!$B:$B,$A7,明细!$C:$C,Z$1,明细!$AL:$AL,"网点超23H未关闭"))*20)</f>
        <v>-</v>
      </c>
      <c r="AA7" s="34" t="str">
        <f>IF((COUNTIFS(明细!$B:$B,$A7,明细!$C:$C,AA$1,明细!$AK:$AK,"网点超50分钟未响应")+COUNTIFS(明细!$B:$B,$A7,明细!$C:$C,AA$1,明细!$AL:$AL,"网点超23H未关闭"))*20=0,"-",(COUNTIFS(明细!$B:$B,$A7,明细!$C:$C,AA$1,明细!$AK:$AK,"网点超50分钟未响应")+COUNTIFS(明细!$B:$B,$A7,明细!$C:$C,AA$1,明细!$AL:$AL,"网点超23H未关闭"))*20)</f>
        <v>-</v>
      </c>
      <c r="AB7" s="34" t="str">
        <f>IF((COUNTIFS(明细!$B:$B,$A7,明细!$C:$C,AB$1,明细!$AK:$AK,"网点超50分钟未响应")+COUNTIFS(明细!$B:$B,$A7,明细!$C:$C,AB$1,明细!$AL:$AL,"网点超23H未关闭"))*20=0,"-",(COUNTIFS(明细!$B:$B,$A7,明细!$C:$C,AB$1,明细!$AK:$AK,"网点超50分钟未响应")+COUNTIFS(明细!$B:$B,$A7,明细!$C:$C,AB$1,明细!$AL:$AL,"网点超23H未关闭"))*20)</f>
        <v>-</v>
      </c>
      <c r="AC7" s="34" t="str">
        <f>IF((COUNTIFS(明细!$B:$B,$A7,明细!$C:$C,AC$1,明细!$AK:$AK,"网点超50分钟未响应")+COUNTIFS(明细!$B:$B,$A7,明细!$C:$C,AC$1,明细!$AL:$AL,"网点超23H未关闭"))*20=0,"-",(COUNTIFS(明细!$B:$B,$A7,明细!$C:$C,AC$1,明细!$AK:$AK,"网点超50分钟未响应")+COUNTIFS(明细!$B:$B,$A7,明细!$C:$C,AC$1,明细!$AL:$AL,"网点超23H未关闭"))*20)</f>
        <v>-</v>
      </c>
      <c r="AD7" s="34" t="str">
        <f>IF((COUNTIFS(明细!$B:$B,$A7,明细!$C:$C,AD$1,明细!$AK:$AK,"网点超50分钟未响应")+COUNTIFS(明细!$B:$B,$A7,明细!$C:$C,AD$1,明细!$AL:$AL,"网点超23H未关闭"))*20=0,"-",(COUNTIFS(明细!$B:$B,$A7,明细!$C:$C,AD$1,明细!$AK:$AK,"网点超50分钟未响应")+COUNTIFS(明细!$B:$B,$A7,明细!$C:$C,AD$1,明细!$AL:$AL,"网点超23H未关闭"))*20)</f>
        <v>-</v>
      </c>
      <c r="AE7" s="34" t="str">
        <f>IF((COUNTIFS(明细!$B:$B,$A7,明细!$C:$C,AE$1,明细!$AK:$AK,"网点超50分钟未响应")+COUNTIFS(明细!$B:$B,$A7,明细!$C:$C,AE$1,明细!$AL:$AL,"网点超23H未关闭"))*20=0,"-",(COUNTIFS(明细!$B:$B,$A7,明细!$C:$C,AE$1,明细!$AK:$AK,"网点超50分钟未响应")+COUNTIFS(明细!$B:$B,$A7,明细!$C:$C,AE$1,明细!$AL:$AL,"网点超23H未关闭"))*20)</f>
        <v>-</v>
      </c>
      <c r="AF7" s="34" t="str">
        <f>IF((COUNTIFS(明细!$B:$B,$A7,明细!$C:$C,AF$1,明细!$AK:$AK,"网点超50分钟未响应")+COUNTIFS(明细!$B:$B,$A7,明细!$C:$C,AF$1,明细!$AL:$AL,"网点超23H未关闭"))*20=0,"-",(COUNTIFS(明细!$B:$B,$A7,明细!$C:$C,AF$1,明细!$AK:$AK,"网点超50分钟未响应")+COUNTIFS(明细!$B:$B,$A7,明细!$C:$C,AF$1,明细!$AL:$AL,"网点超23H未关闭"))*20)</f>
        <v>-</v>
      </c>
      <c r="AJ7" s="12">
        <f>RANK(AL7,AL$3:AL$356)</f>
        <v>5</v>
      </c>
      <c r="AK7" s="6" t="s">
        <v>15</v>
      </c>
      <c r="AL7" s="12">
        <f>SUM(AM7:BP7)</f>
        <v>2300</v>
      </c>
      <c r="AM7" s="12">
        <f>IF((COUNTIFS(明细!$R:$R,$AK7,明细!$C:$C,AM$1,明细!$AK:$AK,"网点超50分钟未响应")+COUNTIFS(明细!$R:$R,$AK7,明细!$C:$C,AM$1,明细!$AL:$AL,"网点超23H未关闭"))*20=0,"-",(COUNTIFS(明细!$R:$R,$AK7,明细!$C:$C,AM$1,明细!$AK:$AK,"网点超50分钟未响应")+COUNTIFS(明细!$R:$R,$AK7,明细!$C:$C,AM$1,明细!$AL:$AL,"网点超23H未关闭"))*20)</f>
        <v>220</v>
      </c>
      <c r="AN7" s="12">
        <f>IF((COUNTIFS(明细!$R:$R,$AK7,明细!$C:$C,AN$1,明细!$AK:$AK,"网点超50分钟未响应")+COUNTIFS(明细!$R:$R,$AK7,明细!$C:$C,AN$1,明细!$AL:$AL,"网点超23H未关闭"))*20=0,"-",(COUNTIFS(明细!$R:$R,$AK7,明细!$C:$C,AN$1,明细!$AK:$AK,"网点超50分钟未响应")+COUNTIFS(明细!$R:$R,$AK7,明细!$C:$C,AN$1,明细!$AL:$AL,"网点超23H未关闭"))*20)</f>
        <v>80</v>
      </c>
      <c r="AO7" s="12">
        <f>IF((COUNTIFS(明细!$R:$R,$AK7,明细!$C:$C,AO$1,明细!$AK:$AK,"网点超50分钟未响应")+COUNTIFS(明细!$R:$R,$AK7,明细!$C:$C,AO$1,明细!$AL:$AL,"网点超23H未关闭"))*20=0,"-",(COUNTIFS(明细!$R:$R,$AK7,明细!$C:$C,AO$1,明细!$AK:$AK,"网点超50分钟未响应")+COUNTIFS(明细!$R:$R,$AK7,明细!$C:$C,AO$1,明细!$AL:$AL,"网点超23H未关闭"))*20)</f>
        <v>220</v>
      </c>
      <c r="AP7" s="12">
        <f>IF((COUNTIFS(明细!$R:$R,$AK7,明细!$C:$C,AP$1,明细!$AK:$AK,"网点超50分钟未响应")+COUNTIFS(明细!$R:$R,$AK7,明细!$C:$C,AP$1,明细!$AL:$AL,"网点超23H未关闭"))*20=0,"-",(COUNTIFS(明细!$R:$R,$AK7,明细!$C:$C,AP$1,明细!$AK:$AK,"网点超50分钟未响应")+COUNTIFS(明细!$R:$R,$AK7,明细!$C:$C,AP$1,明细!$AL:$AL,"网点超23H未关闭"))*20)</f>
        <v>180</v>
      </c>
      <c r="AQ7" s="12">
        <f>IF((COUNTIFS(明细!$R:$R,$AK7,明细!$C:$C,AQ$1,明细!$AK:$AK,"网点超50分钟未响应")+COUNTIFS(明细!$R:$R,$AK7,明细!$C:$C,AQ$1,明细!$AL:$AL,"网点超23H未关闭"))*20=0,"-",(COUNTIFS(明细!$R:$R,$AK7,明细!$C:$C,AQ$1,明细!$AK:$AK,"网点超50分钟未响应")+COUNTIFS(明细!$R:$R,$AK7,明细!$C:$C,AQ$1,明细!$AL:$AL,"网点超23H未关闭"))*20)</f>
        <v>260</v>
      </c>
      <c r="AR7" s="12">
        <f>IF((COUNTIFS(明细!$R:$R,$AK7,明细!$C:$C,AR$1,明细!$AK:$AK,"网点超50分钟未响应")+COUNTIFS(明细!$R:$R,$AK7,明细!$C:$C,AR$1,明细!$AL:$AL,"网点超23H未关闭"))*20=0,"-",(COUNTIFS(明细!$R:$R,$AK7,明细!$C:$C,AR$1,明细!$AK:$AK,"网点超50分钟未响应")+COUNTIFS(明细!$R:$R,$AK7,明细!$C:$C,AR$1,明细!$AL:$AL,"网点超23H未关闭"))*20)</f>
        <v>80</v>
      </c>
      <c r="AS7" s="12">
        <f>IF((COUNTIFS(明细!$R:$R,$AK7,明细!$C:$C,AS$1,明细!$AK:$AK,"网点超50分钟未响应")+COUNTIFS(明细!$R:$R,$AK7,明细!$C:$C,AS$1,明细!$AL:$AL,"网点超23H未关闭"))*20=0,"-",(COUNTIFS(明细!$R:$R,$AK7,明细!$C:$C,AS$1,明细!$AK:$AK,"网点超50分钟未响应")+COUNTIFS(明细!$R:$R,$AK7,明细!$C:$C,AS$1,明细!$AL:$AL,"网点超23H未关闭"))*20)</f>
        <v>220</v>
      </c>
      <c r="AT7" s="12">
        <f>IF((COUNTIFS(明细!$R:$R,$AK7,明细!$C:$C,AT$1,明细!$AK:$AK,"网点超50分钟未响应")+COUNTIFS(明细!$R:$R,$AK7,明细!$C:$C,AT$1,明细!$AL:$AL,"网点超23H未关闭"))*20=0,"-",(COUNTIFS(明细!$R:$R,$AK7,明细!$C:$C,AT$1,明细!$AK:$AK,"网点超50分钟未响应")+COUNTIFS(明细!$R:$R,$AK7,明细!$C:$C,AT$1,明细!$AL:$AL,"网点超23H未关闭"))*20)</f>
        <v>440</v>
      </c>
      <c r="AU7" s="12">
        <f>IF((COUNTIFS(明细!$R:$R,$AK7,明细!$C:$C,AU$1,明细!$AK:$AK,"网点超50分钟未响应")+COUNTIFS(明细!$R:$R,$AK7,明细!$C:$C,AU$1,明细!$AL:$AL,"网点超23H未关闭"))*20=0,"-",(COUNTIFS(明细!$R:$R,$AK7,明细!$C:$C,AU$1,明细!$AK:$AK,"网点超50分钟未响应")+COUNTIFS(明细!$R:$R,$AK7,明细!$C:$C,AU$1,明细!$AL:$AL,"网点超23H未关闭"))*20)</f>
        <v>600</v>
      </c>
      <c r="AV7" s="12" t="str">
        <f>IF((COUNTIFS(明细!$R:$R,$AK7,明细!$C:$C,AV$1,明细!$AK:$AK,"网点超50分钟未响应")+COUNTIFS(明细!$R:$R,$AK7,明细!$C:$C,AV$1,明细!$AL:$AL,"网点超23H未关闭"))*20=0,"-",(COUNTIFS(明细!$R:$R,$AK7,明细!$C:$C,AV$1,明细!$AK:$AK,"网点超50分钟未响应")+COUNTIFS(明细!$R:$R,$AK7,明细!$C:$C,AV$1,明细!$AL:$AL,"网点超23H未关闭"))*20)</f>
        <v>-</v>
      </c>
      <c r="AW7" s="12" t="str">
        <f>IF((COUNTIFS(明细!$R:$R,$AK7,明细!$C:$C,AW$1,明细!$AK:$AK,"网点超50分钟未响应")+COUNTIFS(明细!$R:$R,$AK7,明细!$C:$C,AW$1,明细!$AL:$AL,"网点超23H未关闭"))*20=0,"-",(COUNTIFS(明细!$R:$R,$AK7,明细!$C:$C,AW$1,明细!$AK:$AK,"网点超50分钟未响应")+COUNTIFS(明细!$R:$R,$AK7,明细!$C:$C,AW$1,明细!$AL:$AL,"网点超23H未关闭"))*20)</f>
        <v>-</v>
      </c>
      <c r="AX7" s="12" t="str">
        <f>IF((COUNTIFS(明细!$R:$R,$AK7,明细!$C:$C,AX$1,明细!$AK:$AK,"网点超50分钟未响应")+COUNTIFS(明细!$R:$R,$AK7,明细!$C:$C,AX$1,明细!$AL:$AL,"网点超23H未关闭"))*20=0,"-",(COUNTIFS(明细!$R:$R,$AK7,明细!$C:$C,AX$1,明细!$AK:$AK,"网点超50分钟未响应")+COUNTIFS(明细!$R:$R,$AK7,明细!$C:$C,AX$1,明细!$AL:$AL,"网点超23H未关闭"))*20)</f>
        <v>-</v>
      </c>
      <c r="AY7" s="12" t="str">
        <f>IF((COUNTIFS(明细!$R:$R,$AK7,明细!$C:$C,AY$1,明细!$AK:$AK,"网点超50分钟未响应")+COUNTIFS(明细!$R:$R,$AK7,明细!$C:$C,AY$1,明细!$AL:$AL,"网点超23H未关闭"))*20=0,"-",(COUNTIFS(明细!$R:$R,$AK7,明细!$C:$C,AY$1,明细!$AK:$AK,"网点超50分钟未响应")+COUNTIFS(明细!$R:$R,$AK7,明细!$C:$C,AY$1,明细!$AL:$AL,"网点超23H未关闭"))*20)</f>
        <v>-</v>
      </c>
      <c r="AZ7" s="12" t="str">
        <f>IF((COUNTIFS(明细!$R:$R,$AK7,明细!$C:$C,AZ$1,明细!$AK:$AK,"网点超50分钟未响应")+COUNTIFS(明细!$R:$R,$AK7,明细!$C:$C,AZ$1,明细!$AL:$AL,"网点超23H未关闭"))*20=0,"-",(COUNTIFS(明细!$R:$R,$AK7,明细!$C:$C,AZ$1,明细!$AK:$AK,"网点超50分钟未响应")+COUNTIFS(明细!$R:$R,$AK7,明细!$C:$C,AZ$1,明细!$AL:$AL,"网点超23H未关闭"))*20)</f>
        <v>-</v>
      </c>
      <c r="BA7" s="12" t="str">
        <f>IF((COUNTIFS(明细!$R:$R,$AK7,明细!$C:$C,BA$1,明细!$AK:$AK,"网点超50分钟未响应")+COUNTIFS(明细!$R:$R,$AK7,明细!$C:$C,BA$1,明细!$AL:$AL,"网点超23H未关闭"))*20=0,"-",(COUNTIFS(明细!$R:$R,$AK7,明细!$C:$C,BA$1,明细!$AK:$AK,"网点超50分钟未响应")+COUNTIFS(明细!$R:$R,$AK7,明细!$C:$C,BA$1,明细!$AL:$AL,"网点超23H未关闭"))*20)</f>
        <v>-</v>
      </c>
      <c r="BB7" s="12" t="str">
        <f>IF((COUNTIFS(明细!$R:$R,$AK7,明细!$C:$C,BB$1,明细!$AK:$AK,"网点超50分钟未响应")+COUNTIFS(明细!$R:$R,$AK7,明细!$C:$C,BB$1,明细!$AL:$AL,"网点超23H未关闭"))*20=0,"-",(COUNTIFS(明细!$R:$R,$AK7,明细!$C:$C,BB$1,明细!$AK:$AK,"网点超50分钟未响应")+COUNTIFS(明细!$R:$R,$AK7,明细!$C:$C,BB$1,明细!$AL:$AL,"网点超23H未关闭"))*20)</f>
        <v>-</v>
      </c>
      <c r="BC7" s="12" t="str">
        <f>IF((COUNTIFS(明细!$R:$R,$AK7,明细!$C:$C,BC$1,明细!$AK:$AK,"网点超50分钟未响应")+COUNTIFS(明细!$R:$R,$AK7,明细!$C:$C,BC$1,明细!$AL:$AL,"网点超23H未关闭"))*20=0,"-",(COUNTIFS(明细!$R:$R,$AK7,明细!$C:$C,BC$1,明细!$AK:$AK,"网点超50分钟未响应")+COUNTIFS(明细!$R:$R,$AK7,明细!$C:$C,BC$1,明细!$AL:$AL,"网点超23H未关闭"))*20)</f>
        <v>-</v>
      </c>
      <c r="BD7" s="12" t="str">
        <f>IF((COUNTIFS(明细!$R:$R,$AK7,明细!$C:$C,BD$1,明细!$AK:$AK,"网点超50分钟未响应")+COUNTIFS(明细!$R:$R,$AK7,明细!$C:$C,BD$1,明细!$AL:$AL,"网点超23H未关闭"))*20=0,"-",(COUNTIFS(明细!$R:$R,$AK7,明细!$C:$C,BD$1,明细!$AK:$AK,"网点超50分钟未响应")+COUNTIFS(明细!$R:$R,$AK7,明细!$C:$C,BD$1,明细!$AL:$AL,"网点超23H未关闭"))*20)</f>
        <v>-</v>
      </c>
      <c r="BE7" s="12" t="str">
        <f>IF((COUNTIFS(明细!$R:$R,$AK7,明细!$C:$C,BE$1,明细!$AK:$AK,"网点超50分钟未响应")+COUNTIFS(明细!$R:$R,$AK7,明细!$C:$C,BE$1,明细!$AL:$AL,"网点超23H未关闭"))*20=0,"-",(COUNTIFS(明细!$R:$R,$AK7,明细!$C:$C,BE$1,明细!$AK:$AK,"网点超50分钟未响应")+COUNTIFS(明细!$R:$R,$AK7,明细!$C:$C,BE$1,明细!$AL:$AL,"网点超23H未关闭"))*20)</f>
        <v>-</v>
      </c>
      <c r="BF7" s="12" t="str">
        <f>IF((COUNTIFS(明细!$R:$R,$AK7,明细!$C:$C,BF$1,明细!$AK:$AK,"网点超50分钟未响应")+COUNTIFS(明细!$R:$R,$AK7,明细!$C:$C,BF$1,明细!$AL:$AL,"网点超23H未关闭"))*20=0,"-",(COUNTIFS(明细!$R:$R,$AK7,明细!$C:$C,BF$1,明细!$AK:$AK,"网点超50分钟未响应")+COUNTIFS(明细!$R:$R,$AK7,明细!$C:$C,BF$1,明细!$AL:$AL,"网点超23H未关闭"))*20)</f>
        <v>-</v>
      </c>
      <c r="BG7" s="12" t="str">
        <f>IF((COUNTIFS(明细!$R:$R,$AK7,明细!$C:$C,BG$1,明细!$AK:$AK,"网点超50分钟未响应")+COUNTIFS(明细!$R:$R,$AK7,明细!$C:$C,BG$1,明细!$AL:$AL,"网点超23H未关闭"))*20=0,"-",(COUNTIFS(明细!$R:$R,$AK7,明细!$C:$C,BG$1,明细!$AK:$AK,"网点超50分钟未响应")+COUNTIFS(明细!$R:$R,$AK7,明细!$C:$C,BG$1,明细!$AL:$AL,"网点超23H未关闭"))*20)</f>
        <v>-</v>
      </c>
      <c r="BH7" s="12" t="str">
        <f>IF((COUNTIFS(明细!$R:$R,$AK7,明细!$C:$C,BH$1,明细!$AK:$AK,"网点超50分钟未响应")+COUNTIFS(明细!$R:$R,$AK7,明细!$C:$C,BH$1,明细!$AL:$AL,"网点超23H未关闭"))*20=0,"-",(COUNTIFS(明细!$R:$R,$AK7,明细!$C:$C,BH$1,明细!$AK:$AK,"网点超50分钟未响应")+COUNTIFS(明细!$R:$R,$AK7,明细!$C:$C,BH$1,明细!$AL:$AL,"网点超23H未关闭"))*20)</f>
        <v>-</v>
      </c>
      <c r="BI7" s="12" t="str">
        <f>IF((COUNTIFS(明细!$R:$R,$AK7,明细!$C:$C,BI$1,明细!$AK:$AK,"网点超50分钟未响应")+COUNTIFS(明细!$R:$R,$AK7,明细!$C:$C,BI$1,明细!$AL:$AL,"网点超23H未关闭"))*20=0,"-",(COUNTIFS(明细!$R:$R,$AK7,明细!$C:$C,BI$1,明细!$AK:$AK,"网点超50分钟未响应")+COUNTIFS(明细!$R:$R,$AK7,明细!$C:$C,BI$1,明细!$AL:$AL,"网点超23H未关闭"))*20)</f>
        <v>-</v>
      </c>
      <c r="BJ7" s="12" t="str">
        <f>IF((COUNTIFS(明细!$R:$R,$AK7,明细!$C:$C,BJ$1,明细!$AK:$AK,"网点超50分钟未响应")+COUNTIFS(明细!$R:$R,$AK7,明细!$C:$C,BJ$1,明细!$AL:$AL,"网点超23H未关闭"))*20=0,"-",(COUNTIFS(明细!$R:$R,$AK7,明细!$C:$C,BJ$1,明细!$AK:$AK,"网点超50分钟未响应")+COUNTIFS(明细!$R:$R,$AK7,明细!$C:$C,BJ$1,明细!$AL:$AL,"网点超23H未关闭"))*20)</f>
        <v>-</v>
      </c>
      <c r="BK7" s="12" t="str">
        <f>IF((COUNTIFS(明细!$R:$R,$AK7,明细!$C:$C,BK$1,明细!$AK:$AK,"网点超50分钟未响应")+COUNTIFS(明细!$R:$R,$AK7,明细!$C:$C,BK$1,明细!$AL:$AL,"网点超23H未关闭"))*20=0,"-",(COUNTIFS(明细!$R:$R,$AK7,明细!$C:$C,BK$1,明细!$AK:$AK,"网点超50分钟未响应")+COUNTIFS(明细!$R:$R,$AK7,明细!$C:$C,BK$1,明细!$AL:$AL,"网点超23H未关闭"))*20)</f>
        <v>-</v>
      </c>
      <c r="BL7" s="12" t="str">
        <f>IF((COUNTIFS(明细!$R:$R,$AK7,明细!$C:$C,BL$1,明细!$AK:$AK,"网点超50分钟未响应")+COUNTIFS(明细!$R:$R,$AK7,明细!$C:$C,BL$1,明细!$AL:$AL,"网点超23H未关闭"))*20=0,"-",(COUNTIFS(明细!$R:$R,$AK7,明细!$C:$C,BL$1,明细!$AK:$AK,"网点超50分钟未响应")+COUNTIFS(明细!$R:$R,$AK7,明细!$C:$C,BL$1,明细!$AL:$AL,"网点超23H未关闭"))*20)</f>
        <v>-</v>
      </c>
      <c r="BM7" s="12" t="str">
        <f>IF((COUNTIFS(明细!$R:$R,$AK7,明细!$C:$C,BM$1,明细!$AK:$AK,"网点超50分钟未响应")+COUNTIFS(明细!$R:$R,$AK7,明细!$C:$C,BM$1,明细!$AL:$AL,"网点超23H未关闭"))*20=0,"-",(COUNTIFS(明细!$R:$R,$AK7,明细!$C:$C,BM$1,明细!$AK:$AK,"网点超50分钟未响应")+COUNTIFS(明细!$R:$R,$AK7,明细!$C:$C,BM$1,明细!$AL:$AL,"网点超23H未关闭"))*20)</f>
        <v>-</v>
      </c>
      <c r="BN7" s="12" t="str">
        <f>IF((COUNTIFS(明细!$R:$R,$AK7,明细!$C:$C,BN$1,明细!$AK:$AK,"网点超50分钟未响应")+COUNTIFS(明细!$R:$R,$AK7,明细!$C:$C,BN$1,明细!$AL:$AL,"网点超23H未关闭"))*20=0,"-",(COUNTIFS(明细!$R:$R,$AK7,明细!$C:$C,BN$1,明细!$AK:$AK,"网点超50分钟未响应")+COUNTIFS(明细!$R:$R,$AK7,明细!$C:$C,BN$1,明细!$AL:$AL,"网点超23H未关闭"))*20)</f>
        <v>-</v>
      </c>
      <c r="BO7" s="12" t="str">
        <f>IF((COUNTIFS(明细!$R:$R,$AK7,明细!$C:$C,BO$1,明细!$AK:$AK,"网点超50分钟未响应")+COUNTIFS(明细!$R:$R,$AK7,明细!$C:$C,BO$1,明细!$AL:$AL,"网点超23H未关闭"))*20=0,"-",(COUNTIFS(明细!$R:$R,$AK7,明细!$C:$C,BO$1,明细!$AK:$AK,"网点超50分钟未响应")+COUNTIFS(明细!$R:$R,$AK7,明细!$C:$C,BO$1,明细!$AL:$AL,"网点超23H未关闭"))*20)</f>
        <v>-</v>
      </c>
      <c r="BP7" s="12" t="str">
        <f>IF((COUNTIFS(明细!$R:$R,$AK7,明细!$C:$C,BP$1,明细!$AK:$AK,"网点超50分钟未响应")+COUNTIFS(明细!$R:$R,$AK7,明细!$C:$C,BP$1,明细!$AL:$AL,"网点超23H未关闭"))*20=0,"-",(COUNTIFS(明细!$R:$R,$AK7,明细!$C:$C,BP$1,明细!$AK:$AK,"网点超50分钟未响应")+COUNTIFS(明细!$R:$R,$AK7,明细!$C:$C,BP$1,明细!$AL:$AL,"网点超23H未关闭"))*20)</f>
        <v>-</v>
      </c>
    </row>
    <row r="8" customHeight="1" spans="1:68">
      <c r="A8" s="12" t="s">
        <v>16</v>
      </c>
      <c r="B8" s="12">
        <f>SUM(C8:AF8)</f>
        <v>1400</v>
      </c>
      <c r="C8" s="34">
        <f>IF((COUNTIFS(明细!$B:$B,$A8,明细!$C:$C,C$1,明细!$AK:$AK,"网点超50分钟未响应")+COUNTIFS(明细!$B:$B,$A8,明细!$C:$C,C$1,明细!$AL:$AL,"网点超23H未关闭"))*20=0,"-",(COUNTIFS(明细!$B:$B,$A8,明细!$C:$C,C$1,明细!$AK:$AK,"网点超50分钟未响应")+COUNTIFS(明细!$B:$B,$A8,明细!$C:$C,C$1,明细!$AL:$AL,"网点超23H未关闭"))*20)</f>
        <v>180</v>
      </c>
      <c r="D8" s="34">
        <f>IF((COUNTIFS(明细!$B:$B,$A8,明细!$C:$C,D$1,明细!$AK:$AK,"网点超50分钟未响应")+COUNTIFS(明细!$B:$B,$A8,明细!$C:$C,D$1,明细!$AL:$AL,"网点超23H未关闭"))*20=0,"-",(COUNTIFS(明细!$B:$B,$A8,明细!$C:$C,D$1,明细!$AK:$AK,"网点超50分钟未响应")+COUNTIFS(明细!$B:$B,$A8,明细!$C:$C,D$1,明细!$AL:$AL,"网点超23H未关闭"))*20)</f>
        <v>160</v>
      </c>
      <c r="E8" s="34">
        <f>IF((COUNTIFS(明细!$B:$B,$A8,明细!$C:$C,E$1,明细!$AK:$AK,"网点超50分钟未响应")+COUNTIFS(明细!$B:$B,$A8,明细!$C:$C,E$1,明细!$AL:$AL,"网点超23H未关闭"))*20=0,"-",(COUNTIFS(明细!$B:$B,$A8,明细!$C:$C,E$1,明细!$AK:$AK,"网点超50分钟未响应")+COUNTIFS(明细!$B:$B,$A8,明细!$C:$C,E$1,明细!$AL:$AL,"网点超23H未关闭"))*20)</f>
        <v>260</v>
      </c>
      <c r="F8" s="34">
        <f>IF((COUNTIFS(明细!$B:$B,$A8,明细!$C:$C,F$1,明细!$AK:$AK,"网点超50分钟未响应")+COUNTIFS(明细!$B:$B,$A8,明细!$C:$C,F$1,明细!$AL:$AL,"网点超23H未关闭"))*20=0,"-",(COUNTIFS(明细!$B:$B,$A8,明细!$C:$C,F$1,明细!$AK:$AK,"网点超50分钟未响应")+COUNTIFS(明细!$B:$B,$A8,明细!$C:$C,F$1,明细!$AL:$AL,"网点超23H未关闭"))*20)</f>
        <v>80</v>
      </c>
      <c r="G8" s="34">
        <f>IF((COUNTIFS(明细!$B:$B,$A8,明细!$C:$C,G$1,明细!$AK:$AK,"网点超50分钟未响应")+COUNTIFS(明细!$B:$B,$A8,明细!$C:$C,G$1,明细!$AL:$AL,"网点超23H未关闭"))*20=0,"-",(COUNTIFS(明细!$B:$B,$A8,明细!$C:$C,G$1,明细!$AK:$AK,"网点超50分钟未响应")+COUNTIFS(明细!$B:$B,$A8,明细!$C:$C,G$1,明细!$AL:$AL,"网点超23H未关闭"))*20)</f>
        <v>180</v>
      </c>
      <c r="H8" s="34" t="str">
        <f>IF((COUNTIFS(明细!$B:$B,$A8,明细!$C:$C,H$1,明细!$AK:$AK,"网点超50分钟未响应")+COUNTIFS(明细!$B:$B,$A8,明细!$C:$C,H$1,明细!$AL:$AL,"网点超23H未关闭"))*20=0,"-",(COUNTIFS(明细!$B:$B,$A8,明细!$C:$C,H$1,明细!$AK:$AK,"网点超50分钟未响应")+COUNTIFS(明细!$B:$B,$A8,明细!$C:$C,H$1,明细!$AL:$AL,"网点超23H未关闭"))*20)</f>
        <v>-</v>
      </c>
      <c r="I8" s="34">
        <f>IF((COUNTIFS(明细!$B:$B,$A8,明细!$C:$C,I$1,明细!$AK:$AK,"网点超50分钟未响应")+COUNTIFS(明细!$B:$B,$A8,明细!$C:$C,I$1,明细!$AL:$AL,"网点超23H未关闭"))*20=0,"-",(COUNTIFS(明细!$B:$B,$A8,明细!$C:$C,I$1,明细!$AK:$AK,"网点超50分钟未响应")+COUNTIFS(明细!$B:$B,$A8,明细!$C:$C,I$1,明细!$AL:$AL,"网点超23H未关闭"))*20)</f>
        <v>160</v>
      </c>
      <c r="J8" s="34">
        <f>IF((COUNTIFS(明细!$B:$B,$A8,明细!$C:$C,J$1,明细!$AK:$AK,"网点超50分钟未响应")+COUNTIFS(明细!$B:$B,$A8,明细!$C:$C,J$1,明细!$AL:$AL,"网点超23H未关闭"))*20=0,"-",(COUNTIFS(明细!$B:$B,$A8,明细!$C:$C,J$1,明细!$AK:$AK,"网点超50分钟未响应")+COUNTIFS(明细!$B:$B,$A8,明细!$C:$C,J$1,明细!$AL:$AL,"网点超23H未关闭"))*20)</f>
        <v>140</v>
      </c>
      <c r="K8" s="34">
        <f>IF((COUNTIFS(明细!$B:$B,$A8,明细!$C:$C,K$1,明细!$AK:$AK,"网点超50分钟未响应")+COUNTIFS(明细!$B:$B,$A8,明细!$C:$C,K$1,明细!$AL:$AL,"网点超23H未关闭"))*20=0,"-",(COUNTIFS(明细!$B:$B,$A8,明细!$C:$C,K$1,明细!$AK:$AK,"网点超50分钟未响应")+COUNTIFS(明细!$B:$B,$A8,明细!$C:$C,K$1,明细!$AL:$AL,"网点超23H未关闭"))*20)</f>
        <v>240</v>
      </c>
      <c r="L8" s="34" t="str">
        <f>IF((COUNTIFS(明细!$B:$B,$A8,明细!$C:$C,L$1,明细!$AK:$AK,"网点超50分钟未响应")+COUNTIFS(明细!$B:$B,$A8,明细!$C:$C,L$1,明细!$AL:$AL,"网点超23H未关闭"))*20=0,"-",(COUNTIFS(明细!$B:$B,$A8,明细!$C:$C,L$1,明细!$AK:$AK,"网点超50分钟未响应")+COUNTIFS(明细!$B:$B,$A8,明细!$C:$C,L$1,明细!$AL:$AL,"网点超23H未关闭"))*20)</f>
        <v>-</v>
      </c>
      <c r="M8" s="34" t="str">
        <f>IF((COUNTIFS(明细!$B:$B,$A8,明细!$C:$C,M$1,明细!$AK:$AK,"网点超50分钟未响应")+COUNTIFS(明细!$B:$B,$A8,明细!$C:$C,M$1,明细!$AL:$AL,"网点超23H未关闭"))*20=0,"-",(COUNTIFS(明细!$B:$B,$A8,明细!$C:$C,M$1,明细!$AK:$AK,"网点超50分钟未响应")+COUNTIFS(明细!$B:$B,$A8,明细!$C:$C,M$1,明细!$AL:$AL,"网点超23H未关闭"))*20)</f>
        <v>-</v>
      </c>
      <c r="N8" s="34" t="str">
        <f>IF((COUNTIFS(明细!$B:$B,$A8,明细!$C:$C,N$1,明细!$AK:$AK,"网点超50分钟未响应")+COUNTIFS(明细!$B:$B,$A8,明细!$C:$C,N$1,明细!$AL:$AL,"网点超23H未关闭"))*20=0,"-",(COUNTIFS(明细!$B:$B,$A8,明细!$C:$C,N$1,明细!$AK:$AK,"网点超50分钟未响应")+COUNTIFS(明细!$B:$B,$A8,明细!$C:$C,N$1,明细!$AL:$AL,"网点超23H未关闭"))*20)</f>
        <v>-</v>
      </c>
      <c r="O8" s="34" t="str">
        <f>IF((COUNTIFS(明细!$B:$B,$A8,明细!$C:$C,O$1,明细!$AK:$AK,"网点超50分钟未响应")+COUNTIFS(明细!$B:$B,$A8,明细!$C:$C,O$1,明细!$AL:$AL,"网点超23H未关闭"))*20=0,"-",(COUNTIFS(明细!$B:$B,$A8,明细!$C:$C,O$1,明细!$AK:$AK,"网点超50分钟未响应")+COUNTIFS(明细!$B:$B,$A8,明细!$C:$C,O$1,明细!$AL:$AL,"网点超23H未关闭"))*20)</f>
        <v>-</v>
      </c>
      <c r="P8" s="34" t="str">
        <f>IF((COUNTIFS(明细!$B:$B,$A8,明细!$C:$C,P$1,明细!$AK:$AK,"网点超50分钟未响应")+COUNTIFS(明细!$B:$B,$A8,明细!$C:$C,P$1,明细!$AL:$AL,"网点超23H未关闭"))*20=0,"-",(COUNTIFS(明细!$B:$B,$A8,明细!$C:$C,P$1,明细!$AK:$AK,"网点超50分钟未响应")+COUNTIFS(明细!$B:$B,$A8,明细!$C:$C,P$1,明细!$AL:$AL,"网点超23H未关闭"))*20)</f>
        <v>-</v>
      </c>
      <c r="Q8" s="34" t="str">
        <f>IF((COUNTIFS(明细!$B:$B,$A8,明细!$C:$C,Q$1,明细!$AK:$AK,"网点超50分钟未响应")+COUNTIFS(明细!$B:$B,$A8,明细!$C:$C,Q$1,明细!$AL:$AL,"网点超23H未关闭"))*20=0,"-",(COUNTIFS(明细!$B:$B,$A8,明细!$C:$C,Q$1,明细!$AK:$AK,"网点超50分钟未响应")+COUNTIFS(明细!$B:$B,$A8,明细!$C:$C,Q$1,明细!$AL:$AL,"网点超23H未关闭"))*20)</f>
        <v>-</v>
      </c>
      <c r="R8" s="34" t="str">
        <f>IF((COUNTIFS(明细!$B:$B,$A8,明细!$C:$C,R$1,明细!$AK:$AK,"网点超50分钟未响应")+COUNTIFS(明细!$B:$B,$A8,明细!$C:$C,R$1,明细!$AL:$AL,"网点超23H未关闭"))*20=0,"-",(COUNTIFS(明细!$B:$B,$A8,明细!$C:$C,R$1,明细!$AK:$AK,"网点超50分钟未响应")+COUNTIFS(明细!$B:$B,$A8,明细!$C:$C,R$1,明细!$AL:$AL,"网点超23H未关闭"))*20)</f>
        <v>-</v>
      </c>
      <c r="S8" s="34" t="str">
        <f>IF((COUNTIFS(明细!$B:$B,$A8,明细!$C:$C,S$1,明细!$AK:$AK,"网点超50分钟未响应")+COUNTIFS(明细!$B:$B,$A8,明细!$C:$C,S$1,明细!$AL:$AL,"网点超23H未关闭"))*20=0,"-",(COUNTIFS(明细!$B:$B,$A8,明细!$C:$C,S$1,明细!$AK:$AK,"网点超50分钟未响应")+COUNTIFS(明细!$B:$B,$A8,明细!$C:$C,S$1,明细!$AL:$AL,"网点超23H未关闭"))*20)</f>
        <v>-</v>
      </c>
      <c r="T8" s="34" t="str">
        <f>IF((COUNTIFS(明细!$B:$B,$A8,明细!$C:$C,T$1,明细!$AK:$AK,"网点超50分钟未响应")+COUNTIFS(明细!$B:$B,$A8,明细!$C:$C,T$1,明细!$AL:$AL,"网点超23H未关闭"))*20=0,"-",(COUNTIFS(明细!$B:$B,$A8,明细!$C:$C,T$1,明细!$AK:$AK,"网点超50分钟未响应")+COUNTIFS(明细!$B:$B,$A8,明细!$C:$C,T$1,明细!$AL:$AL,"网点超23H未关闭"))*20)</f>
        <v>-</v>
      </c>
      <c r="U8" s="34" t="str">
        <f>IF((COUNTIFS(明细!$B:$B,$A8,明细!$C:$C,U$1,明细!$AK:$AK,"网点超50分钟未响应")+COUNTIFS(明细!$B:$B,$A8,明细!$C:$C,U$1,明细!$AL:$AL,"网点超23H未关闭"))*20=0,"-",(COUNTIFS(明细!$B:$B,$A8,明细!$C:$C,U$1,明细!$AK:$AK,"网点超50分钟未响应")+COUNTIFS(明细!$B:$B,$A8,明细!$C:$C,U$1,明细!$AL:$AL,"网点超23H未关闭"))*20)</f>
        <v>-</v>
      </c>
      <c r="V8" s="34" t="str">
        <f>IF((COUNTIFS(明细!$B:$B,$A8,明细!$C:$C,V$1,明细!$AK:$AK,"网点超50分钟未响应")+COUNTIFS(明细!$B:$B,$A8,明细!$C:$C,V$1,明细!$AL:$AL,"网点超23H未关闭"))*20=0,"-",(COUNTIFS(明细!$B:$B,$A8,明细!$C:$C,V$1,明细!$AK:$AK,"网点超50分钟未响应")+COUNTIFS(明细!$B:$B,$A8,明细!$C:$C,V$1,明细!$AL:$AL,"网点超23H未关闭"))*20)</f>
        <v>-</v>
      </c>
      <c r="W8" s="34" t="str">
        <f>IF((COUNTIFS(明细!$B:$B,$A8,明细!$C:$C,W$1,明细!$AK:$AK,"网点超50分钟未响应")+COUNTIFS(明细!$B:$B,$A8,明细!$C:$C,W$1,明细!$AL:$AL,"网点超23H未关闭"))*20=0,"-",(COUNTIFS(明细!$B:$B,$A8,明细!$C:$C,W$1,明细!$AK:$AK,"网点超50分钟未响应")+COUNTIFS(明细!$B:$B,$A8,明细!$C:$C,W$1,明细!$AL:$AL,"网点超23H未关闭"))*20)</f>
        <v>-</v>
      </c>
      <c r="X8" s="34" t="str">
        <f>IF((COUNTIFS(明细!$B:$B,$A8,明细!$C:$C,X$1,明细!$AK:$AK,"网点超50分钟未响应")+COUNTIFS(明细!$B:$B,$A8,明细!$C:$C,X$1,明细!$AL:$AL,"网点超23H未关闭"))*20=0,"-",(COUNTIFS(明细!$B:$B,$A8,明细!$C:$C,X$1,明细!$AK:$AK,"网点超50分钟未响应")+COUNTIFS(明细!$B:$B,$A8,明细!$C:$C,X$1,明细!$AL:$AL,"网点超23H未关闭"))*20)</f>
        <v>-</v>
      </c>
      <c r="Y8" s="34" t="str">
        <f>IF((COUNTIFS(明细!$B:$B,$A8,明细!$C:$C,Y$1,明细!$AK:$AK,"网点超50分钟未响应")+COUNTIFS(明细!$B:$B,$A8,明细!$C:$C,Y$1,明细!$AL:$AL,"网点超23H未关闭"))*20=0,"-",(COUNTIFS(明细!$B:$B,$A8,明细!$C:$C,Y$1,明细!$AK:$AK,"网点超50分钟未响应")+COUNTIFS(明细!$B:$B,$A8,明细!$C:$C,Y$1,明细!$AL:$AL,"网点超23H未关闭"))*20)</f>
        <v>-</v>
      </c>
      <c r="Z8" s="34" t="str">
        <f>IF((COUNTIFS(明细!$B:$B,$A8,明细!$C:$C,Z$1,明细!$AK:$AK,"网点超50分钟未响应")+COUNTIFS(明细!$B:$B,$A8,明细!$C:$C,Z$1,明细!$AL:$AL,"网点超23H未关闭"))*20=0,"-",(COUNTIFS(明细!$B:$B,$A8,明细!$C:$C,Z$1,明细!$AK:$AK,"网点超50分钟未响应")+COUNTIFS(明细!$B:$B,$A8,明细!$C:$C,Z$1,明细!$AL:$AL,"网点超23H未关闭"))*20)</f>
        <v>-</v>
      </c>
      <c r="AA8" s="34" t="str">
        <f>IF((COUNTIFS(明细!$B:$B,$A8,明细!$C:$C,AA$1,明细!$AK:$AK,"网点超50分钟未响应")+COUNTIFS(明细!$B:$B,$A8,明细!$C:$C,AA$1,明细!$AL:$AL,"网点超23H未关闭"))*20=0,"-",(COUNTIFS(明细!$B:$B,$A8,明细!$C:$C,AA$1,明细!$AK:$AK,"网点超50分钟未响应")+COUNTIFS(明细!$B:$B,$A8,明细!$C:$C,AA$1,明细!$AL:$AL,"网点超23H未关闭"))*20)</f>
        <v>-</v>
      </c>
      <c r="AB8" s="34" t="str">
        <f>IF((COUNTIFS(明细!$B:$B,$A8,明细!$C:$C,AB$1,明细!$AK:$AK,"网点超50分钟未响应")+COUNTIFS(明细!$B:$B,$A8,明细!$C:$C,AB$1,明细!$AL:$AL,"网点超23H未关闭"))*20=0,"-",(COUNTIFS(明细!$B:$B,$A8,明细!$C:$C,AB$1,明细!$AK:$AK,"网点超50分钟未响应")+COUNTIFS(明细!$B:$B,$A8,明细!$C:$C,AB$1,明细!$AL:$AL,"网点超23H未关闭"))*20)</f>
        <v>-</v>
      </c>
      <c r="AC8" s="34" t="str">
        <f>IF((COUNTIFS(明细!$B:$B,$A8,明细!$C:$C,AC$1,明细!$AK:$AK,"网点超50分钟未响应")+COUNTIFS(明细!$B:$B,$A8,明细!$C:$C,AC$1,明细!$AL:$AL,"网点超23H未关闭"))*20=0,"-",(COUNTIFS(明细!$B:$B,$A8,明细!$C:$C,AC$1,明细!$AK:$AK,"网点超50分钟未响应")+COUNTIFS(明细!$B:$B,$A8,明细!$C:$C,AC$1,明细!$AL:$AL,"网点超23H未关闭"))*20)</f>
        <v>-</v>
      </c>
      <c r="AD8" s="34" t="str">
        <f>IF((COUNTIFS(明细!$B:$B,$A8,明细!$C:$C,AD$1,明细!$AK:$AK,"网点超50分钟未响应")+COUNTIFS(明细!$B:$B,$A8,明细!$C:$C,AD$1,明细!$AL:$AL,"网点超23H未关闭"))*20=0,"-",(COUNTIFS(明细!$B:$B,$A8,明细!$C:$C,AD$1,明细!$AK:$AK,"网点超50分钟未响应")+COUNTIFS(明细!$B:$B,$A8,明细!$C:$C,AD$1,明细!$AL:$AL,"网点超23H未关闭"))*20)</f>
        <v>-</v>
      </c>
      <c r="AE8" s="34" t="str">
        <f>IF((COUNTIFS(明细!$B:$B,$A8,明细!$C:$C,AE$1,明细!$AK:$AK,"网点超50分钟未响应")+COUNTIFS(明细!$B:$B,$A8,明细!$C:$C,AE$1,明细!$AL:$AL,"网点超23H未关闭"))*20=0,"-",(COUNTIFS(明细!$B:$B,$A8,明细!$C:$C,AE$1,明细!$AK:$AK,"网点超50分钟未响应")+COUNTIFS(明细!$B:$B,$A8,明细!$C:$C,AE$1,明细!$AL:$AL,"网点超23H未关闭"))*20)</f>
        <v>-</v>
      </c>
      <c r="AF8" s="34" t="str">
        <f>IF((COUNTIFS(明细!$B:$B,$A8,明细!$C:$C,AF$1,明细!$AK:$AK,"网点超50分钟未响应")+COUNTIFS(明细!$B:$B,$A8,明细!$C:$C,AF$1,明细!$AL:$AL,"网点超23H未关闭"))*20=0,"-",(COUNTIFS(明细!$B:$B,$A8,明细!$C:$C,AF$1,明细!$AK:$AK,"网点超50分钟未响应")+COUNTIFS(明细!$B:$B,$A8,明细!$C:$C,AF$1,明细!$AL:$AL,"网点超23H未关闭"))*20)</f>
        <v>-</v>
      </c>
      <c r="AJ8" s="12">
        <f>RANK(AL8,AL$3:AL$356)</f>
        <v>6</v>
      </c>
      <c r="AK8" s="35" t="s">
        <v>17</v>
      </c>
      <c r="AL8" s="12">
        <f>SUM(AM8:BP8)</f>
        <v>2120</v>
      </c>
      <c r="AM8" s="12">
        <f>IF((COUNTIFS(明细!$R:$R,$AK8,明细!$C:$C,AM$1,明细!$AK:$AK,"网点超50分钟未响应")+COUNTIFS(明细!$R:$R,$AK8,明细!$C:$C,AM$1,明细!$AL:$AL,"网点超23H未关闭"))*20=0,"-",(COUNTIFS(明细!$R:$R,$AK8,明细!$C:$C,AM$1,明细!$AK:$AK,"网点超50分钟未响应")+COUNTIFS(明细!$R:$R,$AK8,明细!$C:$C,AM$1,明细!$AL:$AL,"网点超23H未关闭"))*20)</f>
        <v>300</v>
      </c>
      <c r="AN8" s="12">
        <f>IF((COUNTIFS(明细!$R:$R,$AK8,明细!$C:$C,AN$1,明细!$AK:$AK,"网点超50分钟未响应")+COUNTIFS(明细!$R:$R,$AK8,明细!$C:$C,AN$1,明细!$AL:$AL,"网点超23H未关闭"))*20=0,"-",(COUNTIFS(明细!$R:$R,$AK8,明细!$C:$C,AN$1,明细!$AK:$AK,"网点超50分钟未响应")+COUNTIFS(明细!$R:$R,$AK8,明细!$C:$C,AN$1,明细!$AL:$AL,"网点超23H未关闭"))*20)</f>
        <v>240</v>
      </c>
      <c r="AO8" s="12">
        <f>IF((COUNTIFS(明细!$R:$R,$AK8,明细!$C:$C,AO$1,明细!$AK:$AK,"网点超50分钟未响应")+COUNTIFS(明细!$R:$R,$AK8,明细!$C:$C,AO$1,明细!$AL:$AL,"网点超23H未关闭"))*20=0,"-",(COUNTIFS(明细!$R:$R,$AK8,明细!$C:$C,AO$1,明细!$AK:$AK,"网点超50分钟未响应")+COUNTIFS(明细!$R:$R,$AK8,明细!$C:$C,AO$1,明细!$AL:$AL,"网点超23H未关闭"))*20)</f>
        <v>220</v>
      </c>
      <c r="AP8" s="12">
        <f>IF((COUNTIFS(明细!$R:$R,$AK8,明细!$C:$C,AP$1,明细!$AK:$AK,"网点超50分钟未响应")+COUNTIFS(明细!$R:$R,$AK8,明细!$C:$C,AP$1,明细!$AL:$AL,"网点超23H未关闭"))*20=0,"-",(COUNTIFS(明细!$R:$R,$AK8,明细!$C:$C,AP$1,明细!$AK:$AK,"网点超50分钟未响应")+COUNTIFS(明细!$R:$R,$AK8,明细!$C:$C,AP$1,明细!$AL:$AL,"网点超23H未关闭"))*20)</f>
        <v>180</v>
      </c>
      <c r="AQ8" s="12">
        <f>IF((COUNTIFS(明细!$R:$R,$AK8,明细!$C:$C,AQ$1,明细!$AK:$AK,"网点超50分钟未响应")+COUNTIFS(明细!$R:$R,$AK8,明细!$C:$C,AQ$1,明细!$AL:$AL,"网点超23H未关闭"))*20=0,"-",(COUNTIFS(明细!$R:$R,$AK8,明细!$C:$C,AQ$1,明细!$AK:$AK,"网点超50分钟未响应")+COUNTIFS(明细!$R:$R,$AK8,明细!$C:$C,AQ$1,明细!$AL:$AL,"网点超23H未关闭"))*20)</f>
        <v>260</v>
      </c>
      <c r="AR8" s="12">
        <f>IF((COUNTIFS(明细!$R:$R,$AK8,明细!$C:$C,AR$1,明细!$AK:$AK,"网点超50分钟未响应")+COUNTIFS(明细!$R:$R,$AK8,明细!$C:$C,AR$1,明细!$AL:$AL,"网点超23H未关闭"))*20=0,"-",(COUNTIFS(明细!$R:$R,$AK8,明细!$C:$C,AR$1,明细!$AK:$AK,"网点超50分钟未响应")+COUNTIFS(明细!$R:$R,$AK8,明细!$C:$C,AR$1,明细!$AL:$AL,"网点超23H未关闭"))*20)</f>
        <v>200</v>
      </c>
      <c r="AS8" s="12">
        <f>IF((COUNTIFS(明细!$R:$R,$AK8,明细!$C:$C,AS$1,明细!$AK:$AK,"网点超50分钟未响应")+COUNTIFS(明细!$R:$R,$AK8,明细!$C:$C,AS$1,明细!$AL:$AL,"网点超23H未关闭"))*20=0,"-",(COUNTIFS(明细!$R:$R,$AK8,明细!$C:$C,AS$1,明细!$AK:$AK,"网点超50分钟未响应")+COUNTIFS(明细!$R:$R,$AK8,明细!$C:$C,AS$1,明细!$AL:$AL,"网点超23H未关闭"))*20)</f>
        <v>260</v>
      </c>
      <c r="AT8" s="12">
        <f>IF((COUNTIFS(明细!$R:$R,$AK8,明细!$C:$C,AT$1,明细!$AK:$AK,"网点超50分钟未响应")+COUNTIFS(明细!$R:$R,$AK8,明细!$C:$C,AT$1,明细!$AL:$AL,"网点超23H未关闭"))*20=0,"-",(COUNTIFS(明细!$R:$R,$AK8,明细!$C:$C,AT$1,明细!$AK:$AK,"网点超50分钟未响应")+COUNTIFS(明细!$R:$R,$AK8,明细!$C:$C,AT$1,明细!$AL:$AL,"网点超23H未关闭"))*20)</f>
        <v>300</v>
      </c>
      <c r="AU8" s="12">
        <f>IF((COUNTIFS(明细!$R:$R,$AK8,明细!$C:$C,AU$1,明细!$AK:$AK,"网点超50分钟未响应")+COUNTIFS(明细!$R:$R,$AK8,明细!$C:$C,AU$1,明细!$AL:$AL,"网点超23H未关闭"))*20=0,"-",(COUNTIFS(明细!$R:$R,$AK8,明细!$C:$C,AU$1,明细!$AK:$AK,"网点超50分钟未响应")+COUNTIFS(明细!$R:$R,$AK8,明细!$C:$C,AU$1,明细!$AL:$AL,"网点超23H未关闭"))*20)</f>
        <v>160</v>
      </c>
      <c r="AV8" s="12" t="str">
        <f>IF((COUNTIFS(明细!$R:$R,$AK8,明细!$C:$C,AV$1,明细!$AK:$AK,"网点超50分钟未响应")+COUNTIFS(明细!$R:$R,$AK8,明细!$C:$C,AV$1,明细!$AL:$AL,"网点超23H未关闭"))*20=0,"-",(COUNTIFS(明细!$R:$R,$AK8,明细!$C:$C,AV$1,明细!$AK:$AK,"网点超50分钟未响应")+COUNTIFS(明细!$R:$R,$AK8,明细!$C:$C,AV$1,明细!$AL:$AL,"网点超23H未关闭"))*20)</f>
        <v>-</v>
      </c>
      <c r="AW8" s="12" t="str">
        <f>IF((COUNTIFS(明细!$R:$R,$AK8,明细!$C:$C,AW$1,明细!$AK:$AK,"网点超50分钟未响应")+COUNTIFS(明细!$R:$R,$AK8,明细!$C:$C,AW$1,明细!$AL:$AL,"网点超23H未关闭"))*20=0,"-",(COUNTIFS(明细!$R:$R,$AK8,明细!$C:$C,AW$1,明细!$AK:$AK,"网点超50分钟未响应")+COUNTIFS(明细!$R:$R,$AK8,明细!$C:$C,AW$1,明细!$AL:$AL,"网点超23H未关闭"))*20)</f>
        <v>-</v>
      </c>
      <c r="AX8" s="12" t="str">
        <f>IF((COUNTIFS(明细!$R:$R,$AK8,明细!$C:$C,AX$1,明细!$AK:$AK,"网点超50分钟未响应")+COUNTIFS(明细!$R:$R,$AK8,明细!$C:$C,AX$1,明细!$AL:$AL,"网点超23H未关闭"))*20=0,"-",(COUNTIFS(明细!$R:$R,$AK8,明细!$C:$C,AX$1,明细!$AK:$AK,"网点超50分钟未响应")+COUNTIFS(明细!$R:$R,$AK8,明细!$C:$C,AX$1,明细!$AL:$AL,"网点超23H未关闭"))*20)</f>
        <v>-</v>
      </c>
      <c r="AY8" s="12" t="str">
        <f>IF((COUNTIFS(明细!$R:$R,$AK8,明细!$C:$C,AY$1,明细!$AK:$AK,"网点超50分钟未响应")+COUNTIFS(明细!$R:$R,$AK8,明细!$C:$C,AY$1,明细!$AL:$AL,"网点超23H未关闭"))*20=0,"-",(COUNTIFS(明细!$R:$R,$AK8,明细!$C:$C,AY$1,明细!$AK:$AK,"网点超50分钟未响应")+COUNTIFS(明细!$R:$R,$AK8,明细!$C:$C,AY$1,明细!$AL:$AL,"网点超23H未关闭"))*20)</f>
        <v>-</v>
      </c>
      <c r="AZ8" s="12" t="str">
        <f>IF((COUNTIFS(明细!$R:$R,$AK8,明细!$C:$C,AZ$1,明细!$AK:$AK,"网点超50分钟未响应")+COUNTIFS(明细!$R:$R,$AK8,明细!$C:$C,AZ$1,明细!$AL:$AL,"网点超23H未关闭"))*20=0,"-",(COUNTIFS(明细!$R:$R,$AK8,明细!$C:$C,AZ$1,明细!$AK:$AK,"网点超50分钟未响应")+COUNTIFS(明细!$R:$R,$AK8,明细!$C:$C,AZ$1,明细!$AL:$AL,"网点超23H未关闭"))*20)</f>
        <v>-</v>
      </c>
      <c r="BA8" s="12" t="str">
        <f>IF((COUNTIFS(明细!$R:$R,$AK8,明细!$C:$C,BA$1,明细!$AK:$AK,"网点超50分钟未响应")+COUNTIFS(明细!$R:$R,$AK8,明细!$C:$C,BA$1,明细!$AL:$AL,"网点超23H未关闭"))*20=0,"-",(COUNTIFS(明细!$R:$R,$AK8,明细!$C:$C,BA$1,明细!$AK:$AK,"网点超50分钟未响应")+COUNTIFS(明细!$R:$R,$AK8,明细!$C:$C,BA$1,明细!$AL:$AL,"网点超23H未关闭"))*20)</f>
        <v>-</v>
      </c>
      <c r="BB8" s="12" t="str">
        <f>IF((COUNTIFS(明细!$R:$R,$AK8,明细!$C:$C,BB$1,明细!$AK:$AK,"网点超50分钟未响应")+COUNTIFS(明细!$R:$R,$AK8,明细!$C:$C,BB$1,明细!$AL:$AL,"网点超23H未关闭"))*20=0,"-",(COUNTIFS(明细!$R:$R,$AK8,明细!$C:$C,BB$1,明细!$AK:$AK,"网点超50分钟未响应")+COUNTIFS(明细!$R:$R,$AK8,明细!$C:$C,BB$1,明细!$AL:$AL,"网点超23H未关闭"))*20)</f>
        <v>-</v>
      </c>
      <c r="BC8" s="12" t="str">
        <f>IF((COUNTIFS(明细!$R:$R,$AK8,明细!$C:$C,BC$1,明细!$AK:$AK,"网点超50分钟未响应")+COUNTIFS(明细!$R:$R,$AK8,明细!$C:$C,BC$1,明细!$AL:$AL,"网点超23H未关闭"))*20=0,"-",(COUNTIFS(明细!$R:$R,$AK8,明细!$C:$C,BC$1,明细!$AK:$AK,"网点超50分钟未响应")+COUNTIFS(明细!$R:$R,$AK8,明细!$C:$C,BC$1,明细!$AL:$AL,"网点超23H未关闭"))*20)</f>
        <v>-</v>
      </c>
      <c r="BD8" s="12" t="str">
        <f>IF((COUNTIFS(明细!$R:$R,$AK8,明细!$C:$C,BD$1,明细!$AK:$AK,"网点超50分钟未响应")+COUNTIFS(明细!$R:$R,$AK8,明细!$C:$C,BD$1,明细!$AL:$AL,"网点超23H未关闭"))*20=0,"-",(COUNTIFS(明细!$R:$R,$AK8,明细!$C:$C,BD$1,明细!$AK:$AK,"网点超50分钟未响应")+COUNTIFS(明细!$R:$R,$AK8,明细!$C:$C,BD$1,明细!$AL:$AL,"网点超23H未关闭"))*20)</f>
        <v>-</v>
      </c>
      <c r="BE8" s="12" t="str">
        <f>IF((COUNTIFS(明细!$R:$R,$AK8,明细!$C:$C,BE$1,明细!$AK:$AK,"网点超50分钟未响应")+COUNTIFS(明细!$R:$R,$AK8,明细!$C:$C,BE$1,明细!$AL:$AL,"网点超23H未关闭"))*20=0,"-",(COUNTIFS(明细!$R:$R,$AK8,明细!$C:$C,BE$1,明细!$AK:$AK,"网点超50分钟未响应")+COUNTIFS(明细!$R:$R,$AK8,明细!$C:$C,BE$1,明细!$AL:$AL,"网点超23H未关闭"))*20)</f>
        <v>-</v>
      </c>
      <c r="BF8" s="12" t="str">
        <f>IF((COUNTIFS(明细!$R:$R,$AK8,明细!$C:$C,BF$1,明细!$AK:$AK,"网点超50分钟未响应")+COUNTIFS(明细!$R:$R,$AK8,明细!$C:$C,BF$1,明细!$AL:$AL,"网点超23H未关闭"))*20=0,"-",(COUNTIFS(明细!$R:$R,$AK8,明细!$C:$C,BF$1,明细!$AK:$AK,"网点超50分钟未响应")+COUNTIFS(明细!$R:$R,$AK8,明细!$C:$C,BF$1,明细!$AL:$AL,"网点超23H未关闭"))*20)</f>
        <v>-</v>
      </c>
      <c r="BG8" s="12" t="str">
        <f>IF((COUNTIFS(明细!$R:$R,$AK8,明细!$C:$C,BG$1,明细!$AK:$AK,"网点超50分钟未响应")+COUNTIFS(明细!$R:$R,$AK8,明细!$C:$C,BG$1,明细!$AL:$AL,"网点超23H未关闭"))*20=0,"-",(COUNTIFS(明细!$R:$R,$AK8,明细!$C:$C,BG$1,明细!$AK:$AK,"网点超50分钟未响应")+COUNTIFS(明细!$R:$R,$AK8,明细!$C:$C,BG$1,明细!$AL:$AL,"网点超23H未关闭"))*20)</f>
        <v>-</v>
      </c>
      <c r="BH8" s="12" t="str">
        <f>IF((COUNTIFS(明细!$R:$R,$AK8,明细!$C:$C,BH$1,明细!$AK:$AK,"网点超50分钟未响应")+COUNTIFS(明细!$R:$R,$AK8,明细!$C:$C,BH$1,明细!$AL:$AL,"网点超23H未关闭"))*20=0,"-",(COUNTIFS(明细!$R:$R,$AK8,明细!$C:$C,BH$1,明细!$AK:$AK,"网点超50分钟未响应")+COUNTIFS(明细!$R:$R,$AK8,明细!$C:$C,BH$1,明细!$AL:$AL,"网点超23H未关闭"))*20)</f>
        <v>-</v>
      </c>
      <c r="BI8" s="12" t="str">
        <f>IF((COUNTIFS(明细!$R:$R,$AK8,明细!$C:$C,BI$1,明细!$AK:$AK,"网点超50分钟未响应")+COUNTIFS(明细!$R:$R,$AK8,明细!$C:$C,BI$1,明细!$AL:$AL,"网点超23H未关闭"))*20=0,"-",(COUNTIFS(明细!$R:$R,$AK8,明细!$C:$C,BI$1,明细!$AK:$AK,"网点超50分钟未响应")+COUNTIFS(明细!$R:$R,$AK8,明细!$C:$C,BI$1,明细!$AL:$AL,"网点超23H未关闭"))*20)</f>
        <v>-</v>
      </c>
      <c r="BJ8" s="12" t="str">
        <f>IF((COUNTIFS(明细!$R:$R,$AK8,明细!$C:$C,BJ$1,明细!$AK:$AK,"网点超50分钟未响应")+COUNTIFS(明细!$R:$R,$AK8,明细!$C:$C,BJ$1,明细!$AL:$AL,"网点超23H未关闭"))*20=0,"-",(COUNTIFS(明细!$R:$R,$AK8,明细!$C:$C,BJ$1,明细!$AK:$AK,"网点超50分钟未响应")+COUNTIFS(明细!$R:$R,$AK8,明细!$C:$C,BJ$1,明细!$AL:$AL,"网点超23H未关闭"))*20)</f>
        <v>-</v>
      </c>
      <c r="BK8" s="12" t="str">
        <f>IF((COUNTIFS(明细!$R:$R,$AK8,明细!$C:$C,BK$1,明细!$AK:$AK,"网点超50分钟未响应")+COUNTIFS(明细!$R:$R,$AK8,明细!$C:$C,BK$1,明细!$AL:$AL,"网点超23H未关闭"))*20=0,"-",(COUNTIFS(明细!$R:$R,$AK8,明细!$C:$C,BK$1,明细!$AK:$AK,"网点超50分钟未响应")+COUNTIFS(明细!$R:$R,$AK8,明细!$C:$C,BK$1,明细!$AL:$AL,"网点超23H未关闭"))*20)</f>
        <v>-</v>
      </c>
      <c r="BL8" s="12" t="str">
        <f>IF((COUNTIFS(明细!$R:$R,$AK8,明细!$C:$C,BL$1,明细!$AK:$AK,"网点超50分钟未响应")+COUNTIFS(明细!$R:$R,$AK8,明细!$C:$C,BL$1,明细!$AL:$AL,"网点超23H未关闭"))*20=0,"-",(COUNTIFS(明细!$R:$R,$AK8,明细!$C:$C,BL$1,明细!$AK:$AK,"网点超50分钟未响应")+COUNTIFS(明细!$R:$R,$AK8,明细!$C:$C,BL$1,明细!$AL:$AL,"网点超23H未关闭"))*20)</f>
        <v>-</v>
      </c>
      <c r="BM8" s="12" t="str">
        <f>IF((COUNTIFS(明细!$R:$R,$AK8,明细!$C:$C,BM$1,明细!$AK:$AK,"网点超50分钟未响应")+COUNTIFS(明细!$R:$R,$AK8,明细!$C:$C,BM$1,明细!$AL:$AL,"网点超23H未关闭"))*20=0,"-",(COUNTIFS(明细!$R:$R,$AK8,明细!$C:$C,BM$1,明细!$AK:$AK,"网点超50分钟未响应")+COUNTIFS(明细!$R:$R,$AK8,明细!$C:$C,BM$1,明细!$AL:$AL,"网点超23H未关闭"))*20)</f>
        <v>-</v>
      </c>
      <c r="BN8" s="12" t="str">
        <f>IF((COUNTIFS(明细!$R:$R,$AK8,明细!$C:$C,BN$1,明细!$AK:$AK,"网点超50分钟未响应")+COUNTIFS(明细!$R:$R,$AK8,明细!$C:$C,BN$1,明细!$AL:$AL,"网点超23H未关闭"))*20=0,"-",(COUNTIFS(明细!$R:$R,$AK8,明细!$C:$C,BN$1,明细!$AK:$AK,"网点超50分钟未响应")+COUNTIFS(明细!$R:$R,$AK8,明细!$C:$C,BN$1,明细!$AL:$AL,"网点超23H未关闭"))*20)</f>
        <v>-</v>
      </c>
      <c r="BO8" s="12" t="str">
        <f>IF((COUNTIFS(明细!$R:$R,$AK8,明细!$C:$C,BO$1,明细!$AK:$AK,"网点超50分钟未响应")+COUNTIFS(明细!$R:$R,$AK8,明细!$C:$C,BO$1,明细!$AL:$AL,"网点超23H未关闭"))*20=0,"-",(COUNTIFS(明细!$R:$R,$AK8,明细!$C:$C,BO$1,明细!$AK:$AK,"网点超50分钟未响应")+COUNTIFS(明细!$R:$R,$AK8,明细!$C:$C,BO$1,明细!$AL:$AL,"网点超23H未关闭"))*20)</f>
        <v>-</v>
      </c>
      <c r="BP8" s="12" t="str">
        <f>IF((COUNTIFS(明细!$R:$R,$AK8,明细!$C:$C,BP$1,明细!$AK:$AK,"网点超50分钟未响应")+COUNTIFS(明细!$R:$R,$AK8,明细!$C:$C,BP$1,明细!$AL:$AL,"网点超23H未关闭"))*20=0,"-",(COUNTIFS(明细!$R:$R,$AK8,明细!$C:$C,BP$1,明细!$AK:$AK,"网点超50分钟未响应")+COUNTIFS(明细!$R:$R,$AK8,明细!$C:$C,BP$1,明细!$AL:$AL,"网点超23H未关闭"))*20)</f>
        <v>-</v>
      </c>
    </row>
    <row r="9" customHeight="1" spans="1:68">
      <c r="A9" s="34" t="s">
        <v>18</v>
      </c>
      <c r="B9" s="12">
        <f>SUM(C9:AF9)</f>
        <v>940</v>
      </c>
      <c r="C9" s="34">
        <f>IF((COUNTIFS(明细!$B:$B,$A9,明细!$C:$C,C$1,明细!$AK:$AK,"网点超50分钟未响应")+COUNTIFS(明细!$B:$B,$A9,明细!$C:$C,C$1,明细!$AL:$AL,"网点超23H未关闭"))*20=0,"-",(COUNTIFS(明细!$B:$B,$A9,明细!$C:$C,C$1,明细!$AK:$AK,"网点超50分钟未响应")+COUNTIFS(明细!$B:$B,$A9,明细!$C:$C,C$1,明细!$AL:$AL,"网点超23H未关闭"))*20)</f>
        <v>200</v>
      </c>
      <c r="D9" s="34">
        <f>IF((COUNTIFS(明细!$B:$B,$A9,明细!$C:$C,D$1,明细!$AK:$AK,"网点超50分钟未响应")+COUNTIFS(明细!$B:$B,$A9,明细!$C:$C,D$1,明细!$AL:$AL,"网点超23H未关闭"))*20=0,"-",(COUNTIFS(明细!$B:$B,$A9,明细!$C:$C,D$1,明细!$AK:$AK,"网点超50分钟未响应")+COUNTIFS(明细!$B:$B,$A9,明细!$C:$C,D$1,明细!$AL:$AL,"网点超23H未关闭"))*20)</f>
        <v>40</v>
      </c>
      <c r="E9" s="34">
        <f>IF((COUNTIFS(明细!$B:$B,$A9,明细!$C:$C,E$1,明细!$AK:$AK,"网点超50分钟未响应")+COUNTIFS(明细!$B:$B,$A9,明细!$C:$C,E$1,明细!$AL:$AL,"网点超23H未关闭"))*20=0,"-",(COUNTIFS(明细!$B:$B,$A9,明细!$C:$C,E$1,明细!$AK:$AK,"网点超50分钟未响应")+COUNTIFS(明细!$B:$B,$A9,明细!$C:$C,E$1,明细!$AL:$AL,"网点超23H未关闭"))*20)</f>
        <v>120</v>
      </c>
      <c r="F9" s="34">
        <f>IF((COUNTIFS(明细!$B:$B,$A9,明细!$C:$C,F$1,明细!$AK:$AK,"网点超50分钟未响应")+COUNTIFS(明细!$B:$B,$A9,明细!$C:$C,F$1,明细!$AL:$AL,"网点超23H未关闭"))*20=0,"-",(COUNTIFS(明细!$B:$B,$A9,明细!$C:$C,F$1,明细!$AK:$AK,"网点超50分钟未响应")+COUNTIFS(明细!$B:$B,$A9,明细!$C:$C,F$1,明细!$AL:$AL,"网点超23H未关闭"))*20)</f>
        <v>240</v>
      </c>
      <c r="G9" s="34">
        <f>IF((COUNTIFS(明细!$B:$B,$A9,明细!$C:$C,G$1,明细!$AK:$AK,"网点超50分钟未响应")+COUNTIFS(明细!$B:$B,$A9,明细!$C:$C,G$1,明细!$AL:$AL,"网点超23H未关闭"))*20=0,"-",(COUNTIFS(明细!$B:$B,$A9,明细!$C:$C,G$1,明细!$AK:$AK,"网点超50分钟未响应")+COUNTIFS(明细!$B:$B,$A9,明细!$C:$C,G$1,明细!$AL:$AL,"网点超23H未关闭"))*20)</f>
        <v>60</v>
      </c>
      <c r="H9" s="34">
        <f>IF((COUNTIFS(明细!$B:$B,$A9,明细!$C:$C,H$1,明细!$AK:$AK,"网点超50分钟未响应")+COUNTIFS(明细!$B:$B,$A9,明细!$C:$C,H$1,明细!$AL:$AL,"网点超23H未关闭"))*20=0,"-",(COUNTIFS(明细!$B:$B,$A9,明细!$C:$C,H$1,明细!$AK:$AK,"网点超50分钟未响应")+COUNTIFS(明细!$B:$B,$A9,明细!$C:$C,H$1,明细!$AL:$AL,"网点超23H未关闭"))*20)</f>
        <v>20</v>
      </c>
      <c r="I9" s="34">
        <f>IF((COUNTIFS(明细!$B:$B,$A9,明细!$C:$C,I$1,明细!$AK:$AK,"网点超50分钟未响应")+COUNTIFS(明细!$B:$B,$A9,明细!$C:$C,I$1,明细!$AL:$AL,"网点超23H未关闭"))*20=0,"-",(COUNTIFS(明细!$B:$B,$A9,明细!$C:$C,I$1,明细!$AK:$AK,"网点超50分钟未响应")+COUNTIFS(明细!$B:$B,$A9,明细!$C:$C,I$1,明细!$AL:$AL,"网点超23H未关闭"))*20)</f>
        <v>100</v>
      </c>
      <c r="J9" s="34">
        <f>IF((COUNTIFS(明细!$B:$B,$A9,明细!$C:$C,J$1,明细!$AK:$AK,"网点超50分钟未响应")+COUNTIFS(明细!$B:$B,$A9,明细!$C:$C,J$1,明细!$AL:$AL,"网点超23H未关闭"))*20=0,"-",(COUNTIFS(明细!$B:$B,$A9,明细!$C:$C,J$1,明细!$AK:$AK,"网点超50分钟未响应")+COUNTIFS(明细!$B:$B,$A9,明细!$C:$C,J$1,明细!$AL:$AL,"网点超23H未关闭"))*20)</f>
        <v>100</v>
      </c>
      <c r="K9" s="34">
        <f>IF((COUNTIFS(明细!$B:$B,$A9,明细!$C:$C,K$1,明细!$AK:$AK,"网点超50分钟未响应")+COUNTIFS(明细!$B:$B,$A9,明细!$C:$C,K$1,明细!$AL:$AL,"网点超23H未关闭"))*20=0,"-",(COUNTIFS(明细!$B:$B,$A9,明细!$C:$C,K$1,明细!$AK:$AK,"网点超50分钟未响应")+COUNTIFS(明细!$B:$B,$A9,明细!$C:$C,K$1,明细!$AL:$AL,"网点超23H未关闭"))*20)</f>
        <v>60</v>
      </c>
      <c r="L9" s="34" t="str">
        <f>IF((COUNTIFS(明细!$B:$B,$A9,明细!$C:$C,L$1,明细!$AK:$AK,"网点超50分钟未响应")+COUNTIFS(明细!$B:$B,$A9,明细!$C:$C,L$1,明细!$AL:$AL,"网点超23H未关闭"))*20=0,"-",(COUNTIFS(明细!$B:$B,$A9,明细!$C:$C,L$1,明细!$AK:$AK,"网点超50分钟未响应")+COUNTIFS(明细!$B:$B,$A9,明细!$C:$C,L$1,明细!$AL:$AL,"网点超23H未关闭"))*20)</f>
        <v>-</v>
      </c>
      <c r="M9" s="34" t="str">
        <f>IF((COUNTIFS(明细!$B:$B,$A9,明细!$C:$C,M$1,明细!$AK:$AK,"网点超50分钟未响应")+COUNTIFS(明细!$B:$B,$A9,明细!$C:$C,M$1,明细!$AL:$AL,"网点超23H未关闭"))*20=0,"-",(COUNTIFS(明细!$B:$B,$A9,明细!$C:$C,M$1,明细!$AK:$AK,"网点超50分钟未响应")+COUNTIFS(明细!$B:$B,$A9,明细!$C:$C,M$1,明细!$AL:$AL,"网点超23H未关闭"))*20)</f>
        <v>-</v>
      </c>
      <c r="N9" s="34" t="str">
        <f>IF((COUNTIFS(明细!$B:$B,$A9,明细!$C:$C,N$1,明细!$AK:$AK,"网点超50分钟未响应")+COUNTIFS(明细!$B:$B,$A9,明细!$C:$C,N$1,明细!$AL:$AL,"网点超23H未关闭"))*20=0,"-",(COUNTIFS(明细!$B:$B,$A9,明细!$C:$C,N$1,明细!$AK:$AK,"网点超50分钟未响应")+COUNTIFS(明细!$B:$B,$A9,明细!$C:$C,N$1,明细!$AL:$AL,"网点超23H未关闭"))*20)</f>
        <v>-</v>
      </c>
      <c r="O9" s="34" t="str">
        <f>IF((COUNTIFS(明细!$B:$B,$A9,明细!$C:$C,O$1,明细!$AK:$AK,"网点超50分钟未响应")+COUNTIFS(明细!$B:$B,$A9,明细!$C:$C,O$1,明细!$AL:$AL,"网点超23H未关闭"))*20=0,"-",(COUNTIFS(明细!$B:$B,$A9,明细!$C:$C,O$1,明细!$AK:$AK,"网点超50分钟未响应")+COUNTIFS(明细!$B:$B,$A9,明细!$C:$C,O$1,明细!$AL:$AL,"网点超23H未关闭"))*20)</f>
        <v>-</v>
      </c>
      <c r="P9" s="34" t="str">
        <f>IF((COUNTIFS(明细!$B:$B,$A9,明细!$C:$C,P$1,明细!$AK:$AK,"网点超50分钟未响应")+COUNTIFS(明细!$B:$B,$A9,明细!$C:$C,P$1,明细!$AL:$AL,"网点超23H未关闭"))*20=0,"-",(COUNTIFS(明细!$B:$B,$A9,明细!$C:$C,P$1,明细!$AK:$AK,"网点超50分钟未响应")+COUNTIFS(明细!$B:$B,$A9,明细!$C:$C,P$1,明细!$AL:$AL,"网点超23H未关闭"))*20)</f>
        <v>-</v>
      </c>
      <c r="Q9" s="34" t="str">
        <f>IF((COUNTIFS(明细!$B:$B,$A9,明细!$C:$C,Q$1,明细!$AK:$AK,"网点超50分钟未响应")+COUNTIFS(明细!$B:$B,$A9,明细!$C:$C,Q$1,明细!$AL:$AL,"网点超23H未关闭"))*20=0,"-",(COUNTIFS(明细!$B:$B,$A9,明细!$C:$C,Q$1,明细!$AK:$AK,"网点超50分钟未响应")+COUNTIFS(明细!$B:$B,$A9,明细!$C:$C,Q$1,明细!$AL:$AL,"网点超23H未关闭"))*20)</f>
        <v>-</v>
      </c>
      <c r="R9" s="34" t="str">
        <f>IF((COUNTIFS(明细!$B:$B,$A9,明细!$C:$C,R$1,明细!$AK:$AK,"网点超50分钟未响应")+COUNTIFS(明细!$B:$B,$A9,明细!$C:$C,R$1,明细!$AL:$AL,"网点超23H未关闭"))*20=0,"-",(COUNTIFS(明细!$B:$B,$A9,明细!$C:$C,R$1,明细!$AK:$AK,"网点超50分钟未响应")+COUNTIFS(明细!$B:$B,$A9,明细!$C:$C,R$1,明细!$AL:$AL,"网点超23H未关闭"))*20)</f>
        <v>-</v>
      </c>
      <c r="S9" s="34" t="str">
        <f>IF((COUNTIFS(明细!$B:$B,$A9,明细!$C:$C,S$1,明细!$AK:$AK,"网点超50分钟未响应")+COUNTIFS(明细!$B:$B,$A9,明细!$C:$C,S$1,明细!$AL:$AL,"网点超23H未关闭"))*20=0,"-",(COUNTIFS(明细!$B:$B,$A9,明细!$C:$C,S$1,明细!$AK:$AK,"网点超50分钟未响应")+COUNTIFS(明细!$B:$B,$A9,明细!$C:$C,S$1,明细!$AL:$AL,"网点超23H未关闭"))*20)</f>
        <v>-</v>
      </c>
      <c r="T9" s="34" t="str">
        <f>IF((COUNTIFS(明细!$B:$B,$A9,明细!$C:$C,T$1,明细!$AK:$AK,"网点超50分钟未响应")+COUNTIFS(明细!$B:$B,$A9,明细!$C:$C,T$1,明细!$AL:$AL,"网点超23H未关闭"))*20=0,"-",(COUNTIFS(明细!$B:$B,$A9,明细!$C:$C,T$1,明细!$AK:$AK,"网点超50分钟未响应")+COUNTIFS(明细!$B:$B,$A9,明细!$C:$C,T$1,明细!$AL:$AL,"网点超23H未关闭"))*20)</f>
        <v>-</v>
      </c>
      <c r="U9" s="34" t="str">
        <f>IF((COUNTIFS(明细!$B:$B,$A9,明细!$C:$C,U$1,明细!$AK:$AK,"网点超50分钟未响应")+COUNTIFS(明细!$B:$B,$A9,明细!$C:$C,U$1,明细!$AL:$AL,"网点超23H未关闭"))*20=0,"-",(COUNTIFS(明细!$B:$B,$A9,明细!$C:$C,U$1,明细!$AK:$AK,"网点超50分钟未响应")+COUNTIFS(明细!$B:$B,$A9,明细!$C:$C,U$1,明细!$AL:$AL,"网点超23H未关闭"))*20)</f>
        <v>-</v>
      </c>
      <c r="V9" s="34" t="str">
        <f>IF((COUNTIFS(明细!$B:$B,$A9,明细!$C:$C,V$1,明细!$AK:$AK,"网点超50分钟未响应")+COUNTIFS(明细!$B:$B,$A9,明细!$C:$C,V$1,明细!$AL:$AL,"网点超23H未关闭"))*20=0,"-",(COUNTIFS(明细!$B:$B,$A9,明细!$C:$C,V$1,明细!$AK:$AK,"网点超50分钟未响应")+COUNTIFS(明细!$B:$B,$A9,明细!$C:$C,V$1,明细!$AL:$AL,"网点超23H未关闭"))*20)</f>
        <v>-</v>
      </c>
      <c r="W9" s="34" t="str">
        <f>IF((COUNTIFS(明细!$B:$B,$A9,明细!$C:$C,W$1,明细!$AK:$AK,"网点超50分钟未响应")+COUNTIFS(明细!$B:$B,$A9,明细!$C:$C,W$1,明细!$AL:$AL,"网点超23H未关闭"))*20=0,"-",(COUNTIFS(明细!$B:$B,$A9,明细!$C:$C,W$1,明细!$AK:$AK,"网点超50分钟未响应")+COUNTIFS(明细!$B:$B,$A9,明细!$C:$C,W$1,明细!$AL:$AL,"网点超23H未关闭"))*20)</f>
        <v>-</v>
      </c>
      <c r="X9" s="34" t="str">
        <f>IF((COUNTIFS(明细!$B:$B,$A9,明细!$C:$C,X$1,明细!$AK:$AK,"网点超50分钟未响应")+COUNTIFS(明细!$B:$B,$A9,明细!$C:$C,X$1,明细!$AL:$AL,"网点超23H未关闭"))*20=0,"-",(COUNTIFS(明细!$B:$B,$A9,明细!$C:$C,X$1,明细!$AK:$AK,"网点超50分钟未响应")+COUNTIFS(明细!$B:$B,$A9,明细!$C:$C,X$1,明细!$AL:$AL,"网点超23H未关闭"))*20)</f>
        <v>-</v>
      </c>
      <c r="Y9" s="34" t="str">
        <f>IF((COUNTIFS(明细!$B:$B,$A9,明细!$C:$C,Y$1,明细!$AK:$AK,"网点超50分钟未响应")+COUNTIFS(明细!$B:$B,$A9,明细!$C:$C,Y$1,明细!$AL:$AL,"网点超23H未关闭"))*20=0,"-",(COUNTIFS(明细!$B:$B,$A9,明细!$C:$C,Y$1,明细!$AK:$AK,"网点超50分钟未响应")+COUNTIFS(明细!$B:$B,$A9,明细!$C:$C,Y$1,明细!$AL:$AL,"网点超23H未关闭"))*20)</f>
        <v>-</v>
      </c>
      <c r="Z9" s="34" t="str">
        <f>IF((COUNTIFS(明细!$B:$B,$A9,明细!$C:$C,Z$1,明细!$AK:$AK,"网点超50分钟未响应")+COUNTIFS(明细!$B:$B,$A9,明细!$C:$C,Z$1,明细!$AL:$AL,"网点超23H未关闭"))*20=0,"-",(COUNTIFS(明细!$B:$B,$A9,明细!$C:$C,Z$1,明细!$AK:$AK,"网点超50分钟未响应")+COUNTIFS(明细!$B:$B,$A9,明细!$C:$C,Z$1,明细!$AL:$AL,"网点超23H未关闭"))*20)</f>
        <v>-</v>
      </c>
      <c r="AA9" s="34" t="str">
        <f>IF((COUNTIFS(明细!$B:$B,$A9,明细!$C:$C,AA$1,明细!$AK:$AK,"网点超50分钟未响应")+COUNTIFS(明细!$B:$B,$A9,明细!$C:$C,AA$1,明细!$AL:$AL,"网点超23H未关闭"))*20=0,"-",(COUNTIFS(明细!$B:$B,$A9,明细!$C:$C,AA$1,明细!$AK:$AK,"网点超50分钟未响应")+COUNTIFS(明细!$B:$B,$A9,明细!$C:$C,AA$1,明细!$AL:$AL,"网点超23H未关闭"))*20)</f>
        <v>-</v>
      </c>
      <c r="AB9" s="34" t="str">
        <f>IF((COUNTIFS(明细!$B:$B,$A9,明细!$C:$C,AB$1,明细!$AK:$AK,"网点超50分钟未响应")+COUNTIFS(明细!$B:$B,$A9,明细!$C:$C,AB$1,明细!$AL:$AL,"网点超23H未关闭"))*20=0,"-",(COUNTIFS(明细!$B:$B,$A9,明细!$C:$C,AB$1,明细!$AK:$AK,"网点超50分钟未响应")+COUNTIFS(明细!$B:$B,$A9,明细!$C:$C,AB$1,明细!$AL:$AL,"网点超23H未关闭"))*20)</f>
        <v>-</v>
      </c>
      <c r="AC9" s="34" t="str">
        <f>IF((COUNTIFS(明细!$B:$B,$A9,明细!$C:$C,AC$1,明细!$AK:$AK,"网点超50分钟未响应")+COUNTIFS(明细!$B:$B,$A9,明细!$C:$C,AC$1,明细!$AL:$AL,"网点超23H未关闭"))*20=0,"-",(COUNTIFS(明细!$B:$B,$A9,明细!$C:$C,AC$1,明细!$AK:$AK,"网点超50分钟未响应")+COUNTIFS(明细!$B:$B,$A9,明细!$C:$C,AC$1,明细!$AL:$AL,"网点超23H未关闭"))*20)</f>
        <v>-</v>
      </c>
      <c r="AD9" s="34" t="str">
        <f>IF((COUNTIFS(明细!$B:$B,$A9,明细!$C:$C,AD$1,明细!$AK:$AK,"网点超50分钟未响应")+COUNTIFS(明细!$B:$B,$A9,明细!$C:$C,AD$1,明细!$AL:$AL,"网点超23H未关闭"))*20=0,"-",(COUNTIFS(明细!$B:$B,$A9,明细!$C:$C,AD$1,明细!$AK:$AK,"网点超50分钟未响应")+COUNTIFS(明细!$B:$B,$A9,明细!$C:$C,AD$1,明细!$AL:$AL,"网点超23H未关闭"))*20)</f>
        <v>-</v>
      </c>
      <c r="AE9" s="34" t="str">
        <f>IF((COUNTIFS(明细!$B:$B,$A9,明细!$C:$C,AE$1,明细!$AK:$AK,"网点超50分钟未响应")+COUNTIFS(明细!$B:$B,$A9,明细!$C:$C,AE$1,明细!$AL:$AL,"网点超23H未关闭"))*20=0,"-",(COUNTIFS(明细!$B:$B,$A9,明细!$C:$C,AE$1,明细!$AK:$AK,"网点超50分钟未响应")+COUNTIFS(明细!$B:$B,$A9,明细!$C:$C,AE$1,明细!$AL:$AL,"网点超23H未关闭"))*20)</f>
        <v>-</v>
      </c>
      <c r="AF9" s="34" t="str">
        <f>IF((COUNTIFS(明细!$B:$B,$A9,明细!$C:$C,AF$1,明细!$AK:$AK,"网点超50分钟未响应")+COUNTIFS(明细!$B:$B,$A9,明细!$C:$C,AF$1,明细!$AL:$AL,"网点超23H未关闭"))*20=0,"-",(COUNTIFS(明细!$B:$B,$A9,明细!$C:$C,AF$1,明细!$AK:$AK,"网点超50分钟未响应")+COUNTIFS(明细!$B:$B,$A9,明细!$C:$C,AF$1,明细!$AL:$AL,"网点超23H未关闭"))*20)</f>
        <v>-</v>
      </c>
      <c r="AJ9" s="12">
        <f>RANK(AL9,AL$3:AL$356)</f>
        <v>7</v>
      </c>
      <c r="AK9" s="36" t="s">
        <v>19</v>
      </c>
      <c r="AL9" s="12">
        <f>SUM(AM9:BP9)</f>
        <v>1360</v>
      </c>
      <c r="AM9" s="12">
        <f>IF((COUNTIFS(明细!$R:$R,$AK9,明细!$C:$C,AM$1,明细!$AK:$AK,"网点超50分钟未响应")+COUNTIFS(明细!$R:$R,$AK9,明细!$C:$C,AM$1,明细!$AL:$AL,"网点超23H未关闭"))*20=0,"-",(COUNTIFS(明细!$R:$R,$AK9,明细!$C:$C,AM$1,明细!$AK:$AK,"网点超50分钟未响应")+COUNTIFS(明细!$R:$R,$AK9,明细!$C:$C,AM$1,明细!$AL:$AL,"网点超23H未关闭"))*20)</f>
        <v>360</v>
      </c>
      <c r="AN9" s="12">
        <f>IF((COUNTIFS(明细!$R:$R,$AK9,明细!$C:$C,AN$1,明细!$AK:$AK,"网点超50分钟未响应")+COUNTIFS(明细!$R:$R,$AK9,明细!$C:$C,AN$1,明细!$AL:$AL,"网点超23H未关闭"))*20=0,"-",(COUNTIFS(明细!$R:$R,$AK9,明细!$C:$C,AN$1,明细!$AK:$AK,"网点超50分钟未响应")+COUNTIFS(明细!$R:$R,$AK9,明细!$C:$C,AN$1,明细!$AL:$AL,"网点超23H未关闭"))*20)</f>
        <v>780</v>
      </c>
      <c r="AO9" s="12">
        <f>IF((COUNTIFS(明细!$R:$R,$AK9,明细!$C:$C,AO$1,明细!$AK:$AK,"网点超50分钟未响应")+COUNTIFS(明细!$R:$R,$AK9,明细!$C:$C,AO$1,明细!$AL:$AL,"网点超23H未关闭"))*20=0,"-",(COUNTIFS(明细!$R:$R,$AK9,明细!$C:$C,AO$1,明细!$AK:$AK,"网点超50分钟未响应")+COUNTIFS(明细!$R:$R,$AK9,明细!$C:$C,AO$1,明细!$AL:$AL,"网点超23H未关闭"))*20)</f>
        <v>40</v>
      </c>
      <c r="AP9" s="12">
        <f>IF((COUNTIFS(明细!$R:$R,$AK9,明细!$C:$C,AP$1,明细!$AK:$AK,"网点超50分钟未响应")+COUNTIFS(明细!$R:$R,$AK9,明细!$C:$C,AP$1,明细!$AL:$AL,"网点超23H未关闭"))*20=0,"-",(COUNTIFS(明细!$R:$R,$AK9,明细!$C:$C,AP$1,明细!$AK:$AK,"网点超50分钟未响应")+COUNTIFS(明细!$R:$R,$AK9,明细!$C:$C,AP$1,明细!$AL:$AL,"网点超23H未关闭"))*20)</f>
        <v>140</v>
      </c>
      <c r="AQ9" s="12">
        <f>IF((COUNTIFS(明细!$R:$R,$AK9,明细!$C:$C,AQ$1,明细!$AK:$AK,"网点超50分钟未响应")+COUNTIFS(明细!$R:$R,$AK9,明细!$C:$C,AQ$1,明细!$AL:$AL,"网点超23H未关闭"))*20=0,"-",(COUNTIFS(明细!$R:$R,$AK9,明细!$C:$C,AQ$1,明细!$AK:$AK,"网点超50分钟未响应")+COUNTIFS(明细!$R:$R,$AK9,明细!$C:$C,AQ$1,明细!$AL:$AL,"网点超23H未关闭"))*20)</f>
        <v>40</v>
      </c>
      <c r="AR9" s="12" t="str">
        <f>IF((COUNTIFS(明细!$R:$R,$AK9,明细!$C:$C,AR$1,明细!$AK:$AK,"网点超50分钟未响应")+COUNTIFS(明细!$R:$R,$AK9,明细!$C:$C,AR$1,明细!$AL:$AL,"网点超23H未关闭"))*20=0,"-",(COUNTIFS(明细!$R:$R,$AK9,明细!$C:$C,AR$1,明细!$AK:$AK,"网点超50分钟未响应")+COUNTIFS(明细!$R:$R,$AK9,明细!$C:$C,AR$1,明细!$AL:$AL,"网点超23H未关闭"))*20)</f>
        <v>-</v>
      </c>
      <c r="AS9" s="12" t="str">
        <f>IF((COUNTIFS(明细!$R:$R,$AK9,明细!$C:$C,AS$1,明细!$AK:$AK,"网点超50分钟未响应")+COUNTIFS(明细!$R:$R,$AK9,明细!$C:$C,AS$1,明细!$AL:$AL,"网点超23H未关闭"))*20=0,"-",(COUNTIFS(明细!$R:$R,$AK9,明细!$C:$C,AS$1,明细!$AK:$AK,"网点超50分钟未响应")+COUNTIFS(明细!$R:$R,$AK9,明细!$C:$C,AS$1,明细!$AL:$AL,"网点超23H未关闭"))*20)</f>
        <v>-</v>
      </c>
      <c r="AT9" s="12" t="str">
        <f>IF((COUNTIFS(明细!$R:$R,$AK9,明细!$C:$C,AT$1,明细!$AK:$AK,"网点超50分钟未响应")+COUNTIFS(明细!$R:$R,$AK9,明细!$C:$C,AT$1,明细!$AL:$AL,"网点超23H未关闭"))*20=0,"-",(COUNTIFS(明细!$R:$R,$AK9,明细!$C:$C,AT$1,明细!$AK:$AK,"网点超50分钟未响应")+COUNTIFS(明细!$R:$R,$AK9,明细!$C:$C,AT$1,明细!$AL:$AL,"网点超23H未关闭"))*20)</f>
        <v>-</v>
      </c>
      <c r="AU9" s="12" t="str">
        <f>IF((COUNTIFS(明细!$R:$R,$AK9,明细!$C:$C,AU$1,明细!$AK:$AK,"网点超50分钟未响应")+COUNTIFS(明细!$R:$R,$AK9,明细!$C:$C,AU$1,明细!$AL:$AL,"网点超23H未关闭"))*20=0,"-",(COUNTIFS(明细!$R:$R,$AK9,明细!$C:$C,AU$1,明细!$AK:$AK,"网点超50分钟未响应")+COUNTIFS(明细!$R:$R,$AK9,明细!$C:$C,AU$1,明细!$AL:$AL,"网点超23H未关闭"))*20)</f>
        <v>-</v>
      </c>
      <c r="AV9" s="12" t="str">
        <f>IF((COUNTIFS(明细!$R:$R,$AK9,明细!$C:$C,AV$1,明细!$AK:$AK,"网点超50分钟未响应")+COUNTIFS(明细!$R:$R,$AK9,明细!$C:$C,AV$1,明细!$AL:$AL,"网点超23H未关闭"))*20=0,"-",(COUNTIFS(明细!$R:$R,$AK9,明细!$C:$C,AV$1,明细!$AK:$AK,"网点超50分钟未响应")+COUNTIFS(明细!$R:$R,$AK9,明细!$C:$C,AV$1,明细!$AL:$AL,"网点超23H未关闭"))*20)</f>
        <v>-</v>
      </c>
      <c r="AW9" s="12" t="str">
        <f>IF((COUNTIFS(明细!$R:$R,$AK9,明细!$C:$C,AW$1,明细!$AK:$AK,"网点超50分钟未响应")+COUNTIFS(明细!$R:$R,$AK9,明细!$C:$C,AW$1,明细!$AL:$AL,"网点超23H未关闭"))*20=0,"-",(COUNTIFS(明细!$R:$R,$AK9,明细!$C:$C,AW$1,明细!$AK:$AK,"网点超50分钟未响应")+COUNTIFS(明细!$R:$R,$AK9,明细!$C:$C,AW$1,明细!$AL:$AL,"网点超23H未关闭"))*20)</f>
        <v>-</v>
      </c>
      <c r="AX9" s="12" t="str">
        <f>IF((COUNTIFS(明细!$R:$R,$AK9,明细!$C:$C,AX$1,明细!$AK:$AK,"网点超50分钟未响应")+COUNTIFS(明细!$R:$R,$AK9,明细!$C:$C,AX$1,明细!$AL:$AL,"网点超23H未关闭"))*20=0,"-",(COUNTIFS(明细!$R:$R,$AK9,明细!$C:$C,AX$1,明细!$AK:$AK,"网点超50分钟未响应")+COUNTIFS(明细!$R:$R,$AK9,明细!$C:$C,AX$1,明细!$AL:$AL,"网点超23H未关闭"))*20)</f>
        <v>-</v>
      </c>
      <c r="AY9" s="12" t="str">
        <f>IF((COUNTIFS(明细!$R:$R,$AK9,明细!$C:$C,AY$1,明细!$AK:$AK,"网点超50分钟未响应")+COUNTIFS(明细!$R:$R,$AK9,明细!$C:$C,AY$1,明细!$AL:$AL,"网点超23H未关闭"))*20=0,"-",(COUNTIFS(明细!$R:$R,$AK9,明细!$C:$C,AY$1,明细!$AK:$AK,"网点超50分钟未响应")+COUNTIFS(明细!$R:$R,$AK9,明细!$C:$C,AY$1,明细!$AL:$AL,"网点超23H未关闭"))*20)</f>
        <v>-</v>
      </c>
      <c r="AZ9" s="12" t="str">
        <f>IF((COUNTIFS(明细!$R:$R,$AK9,明细!$C:$C,AZ$1,明细!$AK:$AK,"网点超50分钟未响应")+COUNTIFS(明细!$R:$R,$AK9,明细!$C:$C,AZ$1,明细!$AL:$AL,"网点超23H未关闭"))*20=0,"-",(COUNTIFS(明细!$R:$R,$AK9,明细!$C:$C,AZ$1,明细!$AK:$AK,"网点超50分钟未响应")+COUNTIFS(明细!$R:$R,$AK9,明细!$C:$C,AZ$1,明细!$AL:$AL,"网点超23H未关闭"))*20)</f>
        <v>-</v>
      </c>
      <c r="BA9" s="12" t="str">
        <f>IF((COUNTIFS(明细!$R:$R,$AK9,明细!$C:$C,BA$1,明细!$AK:$AK,"网点超50分钟未响应")+COUNTIFS(明细!$R:$R,$AK9,明细!$C:$C,BA$1,明细!$AL:$AL,"网点超23H未关闭"))*20=0,"-",(COUNTIFS(明细!$R:$R,$AK9,明细!$C:$C,BA$1,明细!$AK:$AK,"网点超50分钟未响应")+COUNTIFS(明细!$R:$R,$AK9,明细!$C:$C,BA$1,明细!$AL:$AL,"网点超23H未关闭"))*20)</f>
        <v>-</v>
      </c>
      <c r="BB9" s="12" t="str">
        <f>IF((COUNTIFS(明细!$R:$R,$AK9,明细!$C:$C,BB$1,明细!$AK:$AK,"网点超50分钟未响应")+COUNTIFS(明细!$R:$R,$AK9,明细!$C:$C,BB$1,明细!$AL:$AL,"网点超23H未关闭"))*20=0,"-",(COUNTIFS(明细!$R:$R,$AK9,明细!$C:$C,BB$1,明细!$AK:$AK,"网点超50分钟未响应")+COUNTIFS(明细!$R:$R,$AK9,明细!$C:$C,BB$1,明细!$AL:$AL,"网点超23H未关闭"))*20)</f>
        <v>-</v>
      </c>
      <c r="BC9" s="12" t="str">
        <f>IF((COUNTIFS(明细!$R:$R,$AK9,明细!$C:$C,BC$1,明细!$AK:$AK,"网点超50分钟未响应")+COUNTIFS(明细!$R:$R,$AK9,明细!$C:$C,BC$1,明细!$AL:$AL,"网点超23H未关闭"))*20=0,"-",(COUNTIFS(明细!$R:$R,$AK9,明细!$C:$C,BC$1,明细!$AK:$AK,"网点超50分钟未响应")+COUNTIFS(明细!$R:$R,$AK9,明细!$C:$C,BC$1,明细!$AL:$AL,"网点超23H未关闭"))*20)</f>
        <v>-</v>
      </c>
      <c r="BD9" s="12" t="str">
        <f>IF((COUNTIFS(明细!$R:$R,$AK9,明细!$C:$C,BD$1,明细!$AK:$AK,"网点超50分钟未响应")+COUNTIFS(明细!$R:$R,$AK9,明细!$C:$C,BD$1,明细!$AL:$AL,"网点超23H未关闭"))*20=0,"-",(COUNTIFS(明细!$R:$R,$AK9,明细!$C:$C,BD$1,明细!$AK:$AK,"网点超50分钟未响应")+COUNTIFS(明细!$R:$R,$AK9,明细!$C:$C,BD$1,明细!$AL:$AL,"网点超23H未关闭"))*20)</f>
        <v>-</v>
      </c>
      <c r="BE9" s="12" t="str">
        <f>IF((COUNTIFS(明细!$R:$R,$AK9,明细!$C:$C,BE$1,明细!$AK:$AK,"网点超50分钟未响应")+COUNTIFS(明细!$R:$R,$AK9,明细!$C:$C,BE$1,明细!$AL:$AL,"网点超23H未关闭"))*20=0,"-",(COUNTIFS(明细!$R:$R,$AK9,明细!$C:$C,BE$1,明细!$AK:$AK,"网点超50分钟未响应")+COUNTIFS(明细!$R:$R,$AK9,明细!$C:$C,BE$1,明细!$AL:$AL,"网点超23H未关闭"))*20)</f>
        <v>-</v>
      </c>
      <c r="BF9" s="12" t="str">
        <f>IF((COUNTIFS(明细!$R:$R,$AK9,明细!$C:$C,BF$1,明细!$AK:$AK,"网点超50分钟未响应")+COUNTIFS(明细!$R:$R,$AK9,明细!$C:$C,BF$1,明细!$AL:$AL,"网点超23H未关闭"))*20=0,"-",(COUNTIFS(明细!$R:$R,$AK9,明细!$C:$C,BF$1,明细!$AK:$AK,"网点超50分钟未响应")+COUNTIFS(明细!$R:$R,$AK9,明细!$C:$C,BF$1,明细!$AL:$AL,"网点超23H未关闭"))*20)</f>
        <v>-</v>
      </c>
      <c r="BG9" s="12" t="str">
        <f>IF((COUNTIFS(明细!$R:$R,$AK9,明细!$C:$C,BG$1,明细!$AK:$AK,"网点超50分钟未响应")+COUNTIFS(明细!$R:$R,$AK9,明细!$C:$C,BG$1,明细!$AL:$AL,"网点超23H未关闭"))*20=0,"-",(COUNTIFS(明细!$R:$R,$AK9,明细!$C:$C,BG$1,明细!$AK:$AK,"网点超50分钟未响应")+COUNTIFS(明细!$R:$R,$AK9,明细!$C:$C,BG$1,明细!$AL:$AL,"网点超23H未关闭"))*20)</f>
        <v>-</v>
      </c>
      <c r="BH9" s="12" t="str">
        <f>IF((COUNTIFS(明细!$R:$R,$AK9,明细!$C:$C,BH$1,明细!$AK:$AK,"网点超50分钟未响应")+COUNTIFS(明细!$R:$R,$AK9,明细!$C:$C,BH$1,明细!$AL:$AL,"网点超23H未关闭"))*20=0,"-",(COUNTIFS(明细!$R:$R,$AK9,明细!$C:$C,BH$1,明细!$AK:$AK,"网点超50分钟未响应")+COUNTIFS(明细!$R:$R,$AK9,明细!$C:$C,BH$1,明细!$AL:$AL,"网点超23H未关闭"))*20)</f>
        <v>-</v>
      </c>
      <c r="BI9" s="12" t="str">
        <f>IF((COUNTIFS(明细!$R:$R,$AK9,明细!$C:$C,BI$1,明细!$AK:$AK,"网点超50分钟未响应")+COUNTIFS(明细!$R:$R,$AK9,明细!$C:$C,BI$1,明细!$AL:$AL,"网点超23H未关闭"))*20=0,"-",(COUNTIFS(明细!$R:$R,$AK9,明细!$C:$C,BI$1,明细!$AK:$AK,"网点超50分钟未响应")+COUNTIFS(明细!$R:$R,$AK9,明细!$C:$C,BI$1,明细!$AL:$AL,"网点超23H未关闭"))*20)</f>
        <v>-</v>
      </c>
      <c r="BJ9" s="12" t="str">
        <f>IF((COUNTIFS(明细!$R:$R,$AK9,明细!$C:$C,BJ$1,明细!$AK:$AK,"网点超50分钟未响应")+COUNTIFS(明细!$R:$R,$AK9,明细!$C:$C,BJ$1,明细!$AL:$AL,"网点超23H未关闭"))*20=0,"-",(COUNTIFS(明细!$R:$R,$AK9,明细!$C:$C,BJ$1,明细!$AK:$AK,"网点超50分钟未响应")+COUNTIFS(明细!$R:$R,$AK9,明细!$C:$C,BJ$1,明细!$AL:$AL,"网点超23H未关闭"))*20)</f>
        <v>-</v>
      </c>
      <c r="BK9" s="12" t="str">
        <f>IF((COUNTIFS(明细!$R:$R,$AK9,明细!$C:$C,BK$1,明细!$AK:$AK,"网点超50分钟未响应")+COUNTIFS(明细!$R:$R,$AK9,明细!$C:$C,BK$1,明细!$AL:$AL,"网点超23H未关闭"))*20=0,"-",(COUNTIFS(明细!$R:$R,$AK9,明细!$C:$C,BK$1,明细!$AK:$AK,"网点超50分钟未响应")+COUNTIFS(明细!$R:$R,$AK9,明细!$C:$C,BK$1,明细!$AL:$AL,"网点超23H未关闭"))*20)</f>
        <v>-</v>
      </c>
      <c r="BL9" s="12" t="str">
        <f>IF((COUNTIFS(明细!$R:$R,$AK9,明细!$C:$C,BL$1,明细!$AK:$AK,"网点超50分钟未响应")+COUNTIFS(明细!$R:$R,$AK9,明细!$C:$C,BL$1,明细!$AL:$AL,"网点超23H未关闭"))*20=0,"-",(COUNTIFS(明细!$R:$R,$AK9,明细!$C:$C,BL$1,明细!$AK:$AK,"网点超50分钟未响应")+COUNTIFS(明细!$R:$R,$AK9,明细!$C:$C,BL$1,明细!$AL:$AL,"网点超23H未关闭"))*20)</f>
        <v>-</v>
      </c>
      <c r="BM9" s="12" t="str">
        <f>IF((COUNTIFS(明细!$R:$R,$AK9,明细!$C:$C,BM$1,明细!$AK:$AK,"网点超50分钟未响应")+COUNTIFS(明细!$R:$R,$AK9,明细!$C:$C,BM$1,明细!$AL:$AL,"网点超23H未关闭"))*20=0,"-",(COUNTIFS(明细!$R:$R,$AK9,明细!$C:$C,BM$1,明细!$AK:$AK,"网点超50分钟未响应")+COUNTIFS(明细!$R:$R,$AK9,明细!$C:$C,BM$1,明细!$AL:$AL,"网点超23H未关闭"))*20)</f>
        <v>-</v>
      </c>
      <c r="BN9" s="12" t="str">
        <f>IF((COUNTIFS(明细!$R:$R,$AK9,明细!$C:$C,BN$1,明细!$AK:$AK,"网点超50分钟未响应")+COUNTIFS(明细!$R:$R,$AK9,明细!$C:$C,BN$1,明细!$AL:$AL,"网点超23H未关闭"))*20=0,"-",(COUNTIFS(明细!$R:$R,$AK9,明细!$C:$C,BN$1,明细!$AK:$AK,"网点超50分钟未响应")+COUNTIFS(明细!$R:$R,$AK9,明细!$C:$C,BN$1,明细!$AL:$AL,"网点超23H未关闭"))*20)</f>
        <v>-</v>
      </c>
      <c r="BO9" s="12" t="str">
        <f>IF((COUNTIFS(明细!$R:$R,$AK9,明细!$C:$C,BO$1,明细!$AK:$AK,"网点超50分钟未响应")+COUNTIFS(明细!$R:$R,$AK9,明细!$C:$C,BO$1,明细!$AL:$AL,"网点超23H未关闭"))*20=0,"-",(COUNTIFS(明细!$R:$R,$AK9,明细!$C:$C,BO$1,明细!$AK:$AK,"网点超50分钟未响应")+COUNTIFS(明细!$R:$R,$AK9,明细!$C:$C,BO$1,明细!$AL:$AL,"网点超23H未关闭"))*20)</f>
        <v>-</v>
      </c>
      <c r="BP9" s="12" t="str">
        <f>IF((COUNTIFS(明细!$R:$R,$AK9,明细!$C:$C,BP$1,明细!$AK:$AK,"网点超50分钟未响应")+COUNTIFS(明细!$R:$R,$AK9,明细!$C:$C,BP$1,明细!$AL:$AL,"网点超23H未关闭"))*20=0,"-",(COUNTIFS(明细!$R:$R,$AK9,明细!$C:$C,BP$1,明细!$AK:$AK,"网点超50分钟未响应")+COUNTIFS(明细!$R:$R,$AK9,明细!$C:$C,BP$1,明细!$AL:$AL,"网点超23H未关闭"))*20)</f>
        <v>-</v>
      </c>
    </row>
    <row r="10" customHeight="1" spans="1:68">
      <c r="A10" s="12" t="s">
        <v>20</v>
      </c>
      <c r="B10" s="12">
        <f>SUM(C10:AF10)</f>
        <v>600</v>
      </c>
      <c r="C10" s="34">
        <f>IF((COUNTIFS(明细!$B:$B,$A10,明细!$C:$C,C$1,明细!$AK:$AK,"网点超50分钟未响应")+COUNTIFS(明细!$B:$B,$A10,明细!$C:$C,C$1,明细!$AL:$AL,"网点超23H未关闭"))*20=0,"-",(COUNTIFS(明细!$B:$B,$A10,明细!$C:$C,C$1,明细!$AK:$AK,"网点超50分钟未响应")+COUNTIFS(明细!$B:$B,$A10,明细!$C:$C,C$1,明细!$AL:$AL,"网点超23H未关闭"))*20)</f>
        <v>80</v>
      </c>
      <c r="D10" s="34">
        <f>IF((COUNTIFS(明细!$B:$B,$A10,明细!$C:$C,D$1,明细!$AK:$AK,"网点超50分钟未响应")+COUNTIFS(明细!$B:$B,$A10,明细!$C:$C,D$1,明细!$AL:$AL,"网点超23H未关闭"))*20=0,"-",(COUNTIFS(明细!$B:$B,$A10,明细!$C:$C,D$1,明细!$AK:$AK,"网点超50分钟未响应")+COUNTIFS(明细!$B:$B,$A10,明细!$C:$C,D$1,明细!$AL:$AL,"网点超23H未关闭"))*20)</f>
        <v>80</v>
      </c>
      <c r="E10" s="34">
        <f>IF((COUNTIFS(明细!$B:$B,$A10,明细!$C:$C,E$1,明细!$AK:$AK,"网点超50分钟未响应")+COUNTIFS(明细!$B:$B,$A10,明细!$C:$C,E$1,明细!$AL:$AL,"网点超23H未关闭"))*20=0,"-",(COUNTIFS(明细!$B:$B,$A10,明细!$C:$C,E$1,明细!$AK:$AK,"网点超50分钟未响应")+COUNTIFS(明细!$B:$B,$A10,明细!$C:$C,E$1,明细!$AL:$AL,"网点超23H未关闭"))*20)</f>
        <v>40</v>
      </c>
      <c r="F10" s="34" t="str">
        <f>IF((COUNTIFS(明细!$B:$B,$A10,明细!$C:$C,F$1,明细!$AK:$AK,"网点超50分钟未响应")+COUNTIFS(明细!$B:$B,$A10,明细!$C:$C,F$1,明细!$AL:$AL,"网点超23H未关闭"))*20=0,"-",(COUNTIFS(明细!$B:$B,$A10,明细!$C:$C,F$1,明细!$AK:$AK,"网点超50分钟未响应")+COUNTIFS(明细!$B:$B,$A10,明细!$C:$C,F$1,明细!$AL:$AL,"网点超23H未关闭"))*20)</f>
        <v>-</v>
      </c>
      <c r="G10" s="34">
        <f>IF((COUNTIFS(明细!$B:$B,$A10,明细!$C:$C,G$1,明细!$AK:$AK,"网点超50分钟未响应")+COUNTIFS(明细!$B:$B,$A10,明细!$C:$C,G$1,明细!$AL:$AL,"网点超23H未关闭"))*20=0,"-",(COUNTIFS(明细!$B:$B,$A10,明细!$C:$C,G$1,明细!$AK:$AK,"网点超50分钟未响应")+COUNTIFS(明细!$B:$B,$A10,明细!$C:$C,G$1,明细!$AL:$AL,"网点超23H未关闭"))*20)</f>
        <v>60</v>
      </c>
      <c r="H10" s="34">
        <f>IF((COUNTIFS(明细!$B:$B,$A10,明细!$C:$C,H$1,明细!$AK:$AK,"网点超50分钟未响应")+COUNTIFS(明细!$B:$B,$A10,明细!$C:$C,H$1,明细!$AL:$AL,"网点超23H未关闭"))*20=0,"-",(COUNTIFS(明细!$B:$B,$A10,明细!$C:$C,H$1,明细!$AK:$AK,"网点超50分钟未响应")+COUNTIFS(明细!$B:$B,$A10,明细!$C:$C,H$1,明细!$AL:$AL,"网点超23H未关闭"))*20)</f>
        <v>40</v>
      </c>
      <c r="I10" s="34">
        <f>IF((COUNTIFS(明细!$B:$B,$A10,明细!$C:$C,I$1,明细!$AK:$AK,"网点超50分钟未响应")+COUNTIFS(明细!$B:$B,$A10,明细!$C:$C,I$1,明细!$AL:$AL,"网点超23H未关闭"))*20=0,"-",(COUNTIFS(明细!$B:$B,$A10,明细!$C:$C,I$1,明细!$AK:$AK,"网点超50分钟未响应")+COUNTIFS(明细!$B:$B,$A10,明细!$C:$C,I$1,明细!$AL:$AL,"网点超23H未关闭"))*20)</f>
        <v>60</v>
      </c>
      <c r="J10" s="34">
        <f>IF((COUNTIFS(明细!$B:$B,$A10,明细!$C:$C,J$1,明细!$AK:$AK,"网点超50分钟未响应")+COUNTIFS(明细!$B:$B,$A10,明细!$C:$C,J$1,明细!$AL:$AL,"网点超23H未关闭"))*20=0,"-",(COUNTIFS(明细!$B:$B,$A10,明细!$C:$C,J$1,明细!$AK:$AK,"网点超50分钟未响应")+COUNTIFS(明细!$B:$B,$A10,明细!$C:$C,J$1,明细!$AL:$AL,"网点超23H未关闭"))*20)</f>
        <v>80</v>
      </c>
      <c r="K10" s="34">
        <f>IF((COUNTIFS(明细!$B:$B,$A10,明细!$C:$C,K$1,明细!$AK:$AK,"网点超50分钟未响应")+COUNTIFS(明细!$B:$B,$A10,明细!$C:$C,K$1,明细!$AL:$AL,"网点超23H未关闭"))*20=0,"-",(COUNTIFS(明细!$B:$B,$A10,明细!$C:$C,K$1,明细!$AK:$AK,"网点超50分钟未响应")+COUNTIFS(明细!$B:$B,$A10,明细!$C:$C,K$1,明细!$AL:$AL,"网点超23H未关闭"))*20)</f>
        <v>160</v>
      </c>
      <c r="L10" s="34" t="str">
        <f>IF((COUNTIFS(明细!$B:$B,$A10,明细!$C:$C,L$1,明细!$AK:$AK,"网点超50分钟未响应")+COUNTIFS(明细!$B:$B,$A10,明细!$C:$C,L$1,明细!$AL:$AL,"网点超23H未关闭"))*20=0,"-",(COUNTIFS(明细!$B:$B,$A10,明细!$C:$C,L$1,明细!$AK:$AK,"网点超50分钟未响应")+COUNTIFS(明细!$B:$B,$A10,明细!$C:$C,L$1,明细!$AL:$AL,"网点超23H未关闭"))*20)</f>
        <v>-</v>
      </c>
      <c r="M10" s="34" t="str">
        <f>IF((COUNTIFS(明细!$B:$B,$A10,明细!$C:$C,M$1,明细!$AK:$AK,"网点超50分钟未响应")+COUNTIFS(明细!$B:$B,$A10,明细!$C:$C,M$1,明细!$AL:$AL,"网点超23H未关闭"))*20=0,"-",(COUNTIFS(明细!$B:$B,$A10,明细!$C:$C,M$1,明细!$AK:$AK,"网点超50分钟未响应")+COUNTIFS(明细!$B:$B,$A10,明细!$C:$C,M$1,明细!$AL:$AL,"网点超23H未关闭"))*20)</f>
        <v>-</v>
      </c>
      <c r="N10" s="34" t="str">
        <f>IF((COUNTIFS(明细!$B:$B,$A10,明细!$C:$C,N$1,明细!$AK:$AK,"网点超50分钟未响应")+COUNTIFS(明细!$B:$B,$A10,明细!$C:$C,N$1,明细!$AL:$AL,"网点超23H未关闭"))*20=0,"-",(COUNTIFS(明细!$B:$B,$A10,明细!$C:$C,N$1,明细!$AK:$AK,"网点超50分钟未响应")+COUNTIFS(明细!$B:$B,$A10,明细!$C:$C,N$1,明细!$AL:$AL,"网点超23H未关闭"))*20)</f>
        <v>-</v>
      </c>
      <c r="O10" s="34" t="str">
        <f>IF((COUNTIFS(明细!$B:$B,$A10,明细!$C:$C,O$1,明细!$AK:$AK,"网点超50分钟未响应")+COUNTIFS(明细!$B:$B,$A10,明细!$C:$C,O$1,明细!$AL:$AL,"网点超23H未关闭"))*20=0,"-",(COUNTIFS(明细!$B:$B,$A10,明细!$C:$C,O$1,明细!$AK:$AK,"网点超50分钟未响应")+COUNTIFS(明细!$B:$B,$A10,明细!$C:$C,O$1,明细!$AL:$AL,"网点超23H未关闭"))*20)</f>
        <v>-</v>
      </c>
      <c r="P10" s="34" t="str">
        <f>IF((COUNTIFS(明细!$B:$B,$A10,明细!$C:$C,P$1,明细!$AK:$AK,"网点超50分钟未响应")+COUNTIFS(明细!$B:$B,$A10,明细!$C:$C,P$1,明细!$AL:$AL,"网点超23H未关闭"))*20=0,"-",(COUNTIFS(明细!$B:$B,$A10,明细!$C:$C,P$1,明细!$AK:$AK,"网点超50分钟未响应")+COUNTIFS(明细!$B:$B,$A10,明细!$C:$C,P$1,明细!$AL:$AL,"网点超23H未关闭"))*20)</f>
        <v>-</v>
      </c>
      <c r="Q10" s="34" t="str">
        <f>IF((COUNTIFS(明细!$B:$B,$A10,明细!$C:$C,Q$1,明细!$AK:$AK,"网点超50分钟未响应")+COUNTIFS(明细!$B:$B,$A10,明细!$C:$C,Q$1,明细!$AL:$AL,"网点超23H未关闭"))*20=0,"-",(COUNTIFS(明细!$B:$B,$A10,明细!$C:$C,Q$1,明细!$AK:$AK,"网点超50分钟未响应")+COUNTIFS(明细!$B:$B,$A10,明细!$C:$C,Q$1,明细!$AL:$AL,"网点超23H未关闭"))*20)</f>
        <v>-</v>
      </c>
      <c r="R10" s="34" t="str">
        <f>IF((COUNTIFS(明细!$B:$B,$A10,明细!$C:$C,R$1,明细!$AK:$AK,"网点超50分钟未响应")+COUNTIFS(明细!$B:$B,$A10,明细!$C:$C,R$1,明细!$AL:$AL,"网点超23H未关闭"))*20=0,"-",(COUNTIFS(明细!$B:$B,$A10,明细!$C:$C,R$1,明细!$AK:$AK,"网点超50分钟未响应")+COUNTIFS(明细!$B:$B,$A10,明细!$C:$C,R$1,明细!$AL:$AL,"网点超23H未关闭"))*20)</f>
        <v>-</v>
      </c>
      <c r="S10" s="34" t="str">
        <f>IF((COUNTIFS(明细!$B:$B,$A10,明细!$C:$C,S$1,明细!$AK:$AK,"网点超50分钟未响应")+COUNTIFS(明细!$B:$B,$A10,明细!$C:$C,S$1,明细!$AL:$AL,"网点超23H未关闭"))*20=0,"-",(COUNTIFS(明细!$B:$B,$A10,明细!$C:$C,S$1,明细!$AK:$AK,"网点超50分钟未响应")+COUNTIFS(明细!$B:$B,$A10,明细!$C:$C,S$1,明细!$AL:$AL,"网点超23H未关闭"))*20)</f>
        <v>-</v>
      </c>
      <c r="T10" s="34" t="str">
        <f>IF((COUNTIFS(明细!$B:$B,$A10,明细!$C:$C,T$1,明细!$AK:$AK,"网点超50分钟未响应")+COUNTIFS(明细!$B:$B,$A10,明细!$C:$C,T$1,明细!$AL:$AL,"网点超23H未关闭"))*20=0,"-",(COUNTIFS(明细!$B:$B,$A10,明细!$C:$C,T$1,明细!$AK:$AK,"网点超50分钟未响应")+COUNTIFS(明细!$B:$B,$A10,明细!$C:$C,T$1,明细!$AL:$AL,"网点超23H未关闭"))*20)</f>
        <v>-</v>
      </c>
      <c r="U10" s="34" t="str">
        <f>IF((COUNTIFS(明细!$B:$B,$A10,明细!$C:$C,U$1,明细!$AK:$AK,"网点超50分钟未响应")+COUNTIFS(明细!$B:$B,$A10,明细!$C:$C,U$1,明细!$AL:$AL,"网点超23H未关闭"))*20=0,"-",(COUNTIFS(明细!$B:$B,$A10,明细!$C:$C,U$1,明细!$AK:$AK,"网点超50分钟未响应")+COUNTIFS(明细!$B:$B,$A10,明细!$C:$C,U$1,明细!$AL:$AL,"网点超23H未关闭"))*20)</f>
        <v>-</v>
      </c>
      <c r="V10" s="34" t="str">
        <f>IF((COUNTIFS(明细!$B:$B,$A10,明细!$C:$C,V$1,明细!$AK:$AK,"网点超50分钟未响应")+COUNTIFS(明细!$B:$B,$A10,明细!$C:$C,V$1,明细!$AL:$AL,"网点超23H未关闭"))*20=0,"-",(COUNTIFS(明细!$B:$B,$A10,明细!$C:$C,V$1,明细!$AK:$AK,"网点超50分钟未响应")+COUNTIFS(明细!$B:$B,$A10,明细!$C:$C,V$1,明细!$AL:$AL,"网点超23H未关闭"))*20)</f>
        <v>-</v>
      </c>
      <c r="W10" s="34" t="str">
        <f>IF((COUNTIFS(明细!$B:$B,$A10,明细!$C:$C,W$1,明细!$AK:$AK,"网点超50分钟未响应")+COUNTIFS(明细!$B:$B,$A10,明细!$C:$C,W$1,明细!$AL:$AL,"网点超23H未关闭"))*20=0,"-",(COUNTIFS(明细!$B:$B,$A10,明细!$C:$C,W$1,明细!$AK:$AK,"网点超50分钟未响应")+COUNTIFS(明细!$B:$B,$A10,明细!$C:$C,W$1,明细!$AL:$AL,"网点超23H未关闭"))*20)</f>
        <v>-</v>
      </c>
      <c r="X10" s="34" t="str">
        <f>IF((COUNTIFS(明细!$B:$B,$A10,明细!$C:$C,X$1,明细!$AK:$AK,"网点超50分钟未响应")+COUNTIFS(明细!$B:$B,$A10,明细!$C:$C,X$1,明细!$AL:$AL,"网点超23H未关闭"))*20=0,"-",(COUNTIFS(明细!$B:$B,$A10,明细!$C:$C,X$1,明细!$AK:$AK,"网点超50分钟未响应")+COUNTIFS(明细!$B:$B,$A10,明细!$C:$C,X$1,明细!$AL:$AL,"网点超23H未关闭"))*20)</f>
        <v>-</v>
      </c>
      <c r="Y10" s="34" t="str">
        <f>IF((COUNTIFS(明细!$B:$B,$A10,明细!$C:$C,Y$1,明细!$AK:$AK,"网点超50分钟未响应")+COUNTIFS(明细!$B:$B,$A10,明细!$C:$C,Y$1,明细!$AL:$AL,"网点超23H未关闭"))*20=0,"-",(COUNTIFS(明细!$B:$B,$A10,明细!$C:$C,Y$1,明细!$AK:$AK,"网点超50分钟未响应")+COUNTIFS(明细!$B:$B,$A10,明细!$C:$C,Y$1,明细!$AL:$AL,"网点超23H未关闭"))*20)</f>
        <v>-</v>
      </c>
      <c r="Z10" s="34" t="str">
        <f>IF((COUNTIFS(明细!$B:$B,$A10,明细!$C:$C,Z$1,明细!$AK:$AK,"网点超50分钟未响应")+COUNTIFS(明细!$B:$B,$A10,明细!$C:$C,Z$1,明细!$AL:$AL,"网点超23H未关闭"))*20=0,"-",(COUNTIFS(明细!$B:$B,$A10,明细!$C:$C,Z$1,明细!$AK:$AK,"网点超50分钟未响应")+COUNTIFS(明细!$B:$B,$A10,明细!$C:$C,Z$1,明细!$AL:$AL,"网点超23H未关闭"))*20)</f>
        <v>-</v>
      </c>
      <c r="AA10" s="34" t="str">
        <f>IF((COUNTIFS(明细!$B:$B,$A10,明细!$C:$C,AA$1,明细!$AK:$AK,"网点超50分钟未响应")+COUNTIFS(明细!$B:$B,$A10,明细!$C:$C,AA$1,明细!$AL:$AL,"网点超23H未关闭"))*20=0,"-",(COUNTIFS(明细!$B:$B,$A10,明细!$C:$C,AA$1,明细!$AK:$AK,"网点超50分钟未响应")+COUNTIFS(明细!$B:$B,$A10,明细!$C:$C,AA$1,明细!$AL:$AL,"网点超23H未关闭"))*20)</f>
        <v>-</v>
      </c>
      <c r="AB10" s="34" t="str">
        <f>IF((COUNTIFS(明细!$B:$B,$A10,明细!$C:$C,AB$1,明细!$AK:$AK,"网点超50分钟未响应")+COUNTIFS(明细!$B:$B,$A10,明细!$C:$C,AB$1,明细!$AL:$AL,"网点超23H未关闭"))*20=0,"-",(COUNTIFS(明细!$B:$B,$A10,明细!$C:$C,AB$1,明细!$AK:$AK,"网点超50分钟未响应")+COUNTIFS(明细!$B:$B,$A10,明细!$C:$C,AB$1,明细!$AL:$AL,"网点超23H未关闭"))*20)</f>
        <v>-</v>
      </c>
      <c r="AC10" s="34" t="str">
        <f>IF((COUNTIFS(明细!$B:$B,$A10,明细!$C:$C,AC$1,明细!$AK:$AK,"网点超50分钟未响应")+COUNTIFS(明细!$B:$B,$A10,明细!$C:$C,AC$1,明细!$AL:$AL,"网点超23H未关闭"))*20=0,"-",(COUNTIFS(明细!$B:$B,$A10,明细!$C:$C,AC$1,明细!$AK:$AK,"网点超50分钟未响应")+COUNTIFS(明细!$B:$B,$A10,明细!$C:$C,AC$1,明细!$AL:$AL,"网点超23H未关闭"))*20)</f>
        <v>-</v>
      </c>
      <c r="AD10" s="34" t="str">
        <f>IF((COUNTIFS(明细!$B:$B,$A10,明细!$C:$C,AD$1,明细!$AK:$AK,"网点超50分钟未响应")+COUNTIFS(明细!$B:$B,$A10,明细!$C:$C,AD$1,明细!$AL:$AL,"网点超23H未关闭"))*20=0,"-",(COUNTIFS(明细!$B:$B,$A10,明细!$C:$C,AD$1,明细!$AK:$AK,"网点超50分钟未响应")+COUNTIFS(明细!$B:$B,$A10,明细!$C:$C,AD$1,明细!$AL:$AL,"网点超23H未关闭"))*20)</f>
        <v>-</v>
      </c>
      <c r="AE10" s="34" t="str">
        <f>IF((COUNTIFS(明细!$B:$B,$A10,明细!$C:$C,AE$1,明细!$AK:$AK,"网点超50分钟未响应")+COUNTIFS(明细!$B:$B,$A10,明细!$C:$C,AE$1,明细!$AL:$AL,"网点超23H未关闭"))*20=0,"-",(COUNTIFS(明细!$B:$B,$A10,明细!$C:$C,AE$1,明细!$AK:$AK,"网点超50分钟未响应")+COUNTIFS(明细!$B:$B,$A10,明细!$C:$C,AE$1,明细!$AL:$AL,"网点超23H未关闭"))*20)</f>
        <v>-</v>
      </c>
      <c r="AF10" s="34" t="str">
        <f>IF((COUNTIFS(明细!$B:$B,$A10,明细!$C:$C,AF$1,明细!$AK:$AK,"网点超50分钟未响应")+COUNTIFS(明细!$B:$B,$A10,明细!$C:$C,AF$1,明细!$AL:$AL,"网点超23H未关闭"))*20=0,"-",(COUNTIFS(明细!$B:$B,$A10,明细!$C:$C,AF$1,明细!$AK:$AK,"网点超50分钟未响应")+COUNTIFS(明细!$B:$B,$A10,明细!$C:$C,AF$1,明细!$AL:$AL,"网点超23H未关闭"))*20)</f>
        <v>-</v>
      </c>
      <c r="AJ10" s="12">
        <f>RANK(AL10,AL$3:AL$356)</f>
        <v>8</v>
      </c>
      <c r="AK10" s="4" t="s">
        <v>21</v>
      </c>
      <c r="AL10" s="12">
        <f>SUM(AM10:BP10)</f>
        <v>1340</v>
      </c>
      <c r="AM10" s="12">
        <f>IF((COUNTIFS(明细!$R:$R,$AK10,明细!$C:$C,AM$1,明细!$AK:$AK,"网点超50分钟未响应")+COUNTIFS(明细!$R:$R,$AK10,明细!$C:$C,AM$1,明细!$AL:$AL,"网点超23H未关闭"))*20=0,"-",(COUNTIFS(明细!$R:$R,$AK10,明细!$C:$C,AM$1,明细!$AK:$AK,"网点超50分钟未响应")+COUNTIFS(明细!$R:$R,$AK10,明细!$C:$C,AM$1,明细!$AL:$AL,"网点超23H未关闭"))*20)</f>
        <v>200</v>
      </c>
      <c r="AN10" s="12">
        <f>IF((COUNTIFS(明细!$R:$R,$AK10,明细!$C:$C,AN$1,明细!$AK:$AK,"网点超50分钟未响应")+COUNTIFS(明细!$R:$R,$AK10,明细!$C:$C,AN$1,明细!$AL:$AL,"网点超23H未关闭"))*20=0,"-",(COUNTIFS(明细!$R:$R,$AK10,明细!$C:$C,AN$1,明细!$AK:$AK,"网点超50分钟未响应")+COUNTIFS(明细!$R:$R,$AK10,明细!$C:$C,AN$1,明细!$AL:$AL,"网点超23H未关闭"))*20)</f>
        <v>100</v>
      </c>
      <c r="AO10" s="12">
        <f>IF((COUNTIFS(明细!$R:$R,$AK10,明细!$C:$C,AO$1,明细!$AK:$AK,"网点超50分钟未响应")+COUNTIFS(明细!$R:$R,$AK10,明细!$C:$C,AO$1,明细!$AL:$AL,"网点超23H未关闭"))*20=0,"-",(COUNTIFS(明细!$R:$R,$AK10,明细!$C:$C,AO$1,明细!$AK:$AK,"网点超50分钟未响应")+COUNTIFS(明细!$R:$R,$AK10,明细!$C:$C,AO$1,明细!$AL:$AL,"网点超23H未关闭"))*20)</f>
        <v>100</v>
      </c>
      <c r="AP10" s="12">
        <f>IF((COUNTIFS(明细!$R:$R,$AK10,明细!$C:$C,AP$1,明细!$AK:$AK,"网点超50分钟未响应")+COUNTIFS(明细!$R:$R,$AK10,明细!$C:$C,AP$1,明细!$AL:$AL,"网点超23H未关闭"))*20=0,"-",(COUNTIFS(明细!$R:$R,$AK10,明细!$C:$C,AP$1,明细!$AK:$AK,"网点超50分钟未响应")+COUNTIFS(明细!$R:$R,$AK10,明细!$C:$C,AP$1,明细!$AL:$AL,"网点超23H未关闭"))*20)</f>
        <v>120</v>
      </c>
      <c r="AQ10" s="12">
        <f>IF((COUNTIFS(明细!$R:$R,$AK10,明细!$C:$C,AQ$1,明细!$AK:$AK,"网点超50分钟未响应")+COUNTIFS(明细!$R:$R,$AK10,明细!$C:$C,AQ$1,明细!$AL:$AL,"网点超23H未关闭"))*20=0,"-",(COUNTIFS(明细!$R:$R,$AK10,明细!$C:$C,AQ$1,明细!$AK:$AK,"网点超50分钟未响应")+COUNTIFS(明细!$R:$R,$AK10,明细!$C:$C,AQ$1,明细!$AL:$AL,"网点超23H未关闭"))*20)</f>
        <v>140</v>
      </c>
      <c r="AR10" s="12">
        <f>IF((COUNTIFS(明细!$R:$R,$AK10,明细!$C:$C,AR$1,明细!$AK:$AK,"网点超50分钟未响应")+COUNTIFS(明细!$R:$R,$AK10,明细!$C:$C,AR$1,明细!$AL:$AL,"网点超23H未关闭"))*20=0,"-",(COUNTIFS(明细!$R:$R,$AK10,明细!$C:$C,AR$1,明细!$AK:$AK,"网点超50分钟未响应")+COUNTIFS(明细!$R:$R,$AK10,明细!$C:$C,AR$1,明细!$AL:$AL,"网点超23H未关闭"))*20)</f>
        <v>160</v>
      </c>
      <c r="AS10" s="12">
        <f>IF((COUNTIFS(明细!$R:$R,$AK10,明细!$C:$C,AS$1,明细!$AK:$AK,"网点超50分钟未响应")+COUNTIFS(明细!$R:$R,$AK10,明细!$C:$C,AS$1,明细!$AL:$AL,"网点超23H未关闭"))*20=0,"-",(COUNTIFS(明细!$R:$R,$AK10,明细!$C:$C,AS$1,明细!$AK:$AK,"网点超50分钟未响应")+COUNTIFS(明细!$R:$R,$AK10,明细!$C:$C,AS$1,明细!$AL:$AL,"网点超23H未关闭"))*20)</f>
        <v>180</v>
      </c>
      <c r="AT10" s="12">
        <f>IF((COUNTIFS(明细!$R:$R,$AK10,明细!$C:$C,AT$1,明细!$AK:$AK,"网点超50分钟未响应")+COUNTIFS(明细!$R:$R,$AK10,明细!$C:$C,AT$1,明细!$AL:$AL,"网点超23H未关闭"))*20=0,"-",(COUNTIFS(明细!$R:$R,$AK10,明细!$C:$C,AT$1,明细!$AK:$AK,"网点超50分钟未响应")+COUNTIFS(明细!$R:$R,$AK10,明细!$C:$C,AT$1,明细!$AL:$AL,"网点超23H未关闭"))*20)</f>
        <v>280</v>
      </c>
      <c r="AU10" s="12">
        <f>IF((COUNTIFS(明细!$R:$R,$AK10,明细!$C:$C,AU$1,明细!$AK:$AK,"网点超50分钟未响应")+COUNTIFS(明细!$R:$R,$AK10,明细!$C:$C,AU$1,明细!$AL:$AL,"网点超23H未关闭"))*20=0,"-",(COUNTIFS(明细!$R:$R,$AK10,明细!$C:$C,AU$1,明细!$AK:$AK,"网点超50分钟未响应")+COUNTIFS(明细!$R:$R,$AK10,明细!$C:$C,AU$1,明细!$AL:$AL,"网点超23H未关闭"))*20)</f>
        <v>60</v>
      </c>
      <c r="AV10" s="12" t="str">
        <f>IF((COUNTIFS(明细!$R:$R,$AK10,明细!$C:$C,AV$1,明细!$AK:$AK,"网点超50分钟未响应")+COUNTIFS(明细!$R:$R,$AK10,明细!$C:$C,AV$1,明细!$AL:$AL,"网点超23H未关闭"))*20=0,"-",(COUNTIFS(明细!$R:$R,$AK10,明细!$C:$C,AV$1,明细!$AK:$AK,"网点超50分钟未响应")+COUNTIFS(明细!$R:$R,$AK10,明细!$C:$C,AV$1,明细!$AL:$AL,"网点超23H未关闭"))*20)</f>
        <v>-</v>
      </c>
      <c r="AW10" s="12" t="str">
        <f>IF((COUNTIFS(明细!$R:$R,$AK10,明细!$C:$C,AW$1,明细!$AK:$AK,"网点超50分钟未响应")+COUNTIFS(明细!$R:$R,$AK10,明细!$C:$C,AW$1,明细!$AL:$AL,"网点超23H未关闭"))*20=0,"-",(COUNTIFS(明细!$R:$R,$AK10,明细!$C:$C,AW$1,明细!$AK:$AK,"网点超50分钟未响应")+COUNTIFS(明细!$R:$R,$AK10,明细!$C:$C,AW$1,明细!$AL:$AL,"网点超23H未关闭"))*20)</f>
        <v>-</v>
      </c>
      <c r="AX10" s="12" t="str">
        <f>IF((COUNTIFS(明细!$R:$R,$AK10,明细!$C:$C,AX$1,明细!$AK:$AK,"网点超50分钟未响应")+COUNTIFS(明细!$R:$R,$AK10,明细!$C:$C,AX$1,明细!$AL:$AL,"网点超23H未关闭"))*20=0,"-",(COUNTIFS(明细!$R:$R,$AK10,明细!$C:$C,AX$1,明细!$AK:$AK,"网点超50分钟未响应")+COUNTIFS(明细!$R:$R,$AK10,明细!$C:$C,AX$1,明细!$AL:$AL,"网点超23H未关闭"))*20)</f>
        <v>-</v>
      </c>
      <c r="AY10" s="12" t="str">
        <f>IF((COUNTIFS(明细!$R:$R,$AK10,明细!$C:$C,AY$1,明细!$AK:$AK,"网点超50分钟未响应")+COUNTIFS(明细!$R:$R,$AK10,明细!$C:$C,AY$1,明细!$AL:$AL,"网点超23H未关闭"))*20=0,"-",(COUNTIFS(明细!$R:$R,$AK10,明细!$C:$C,AY$1,明细!$AK:$AK,"网点超50分钟未响应")+COUNTIFS(明细!$R:$R,$AK10,明细!$C:$C,AY$1,明细!$AL:$AL,"网点超23H未关闭"))*20)</f>
        <v>-</v>
      </c>
      <c r="AZ10" s="12" t="str">
        <f>IF((COUNTIFS(明细!$R:$R,$AK10,明细!$C:$C,AZ$1,明细!$AK:$AK,"网点超50分钟未响应")+COUNTIFS(明细!$R:$R,$AK10,明细!$C:$C,AZ$1,明细!$AL:$AL,"网点超23H未关闭"))*20=0,"-",(COUNTIFS(明细!$R:$R,$AK10,明细!$C:$C,AZ$1,明细!$AK:$AK,"网点超50分钟未响应")+COUNTIFS(明细!$R:$R,$AK10,明细!$C:$C,AZ$1,明细!$AL:$AL,"网点超23H未关闭"))*20)</f>
        <v>-</v>
      </c>
      <c r="BA10" s="12" t="str">
        <f>IF((COUNTIFS(明细!$R:$R,$AK10,明细!$C:$C,BA$1,明细!$AK:$AK,"网点超50分钟未响应")+COUNTIFS(明细!$R:$R,$AK10,明细!$C:$C,BA$1,明细!$AL:$AL,"网点超23H未关闭"))*20=0,"-",(COUNTIFS(明细!$R:$R,$AK10,明细!$C:$C,BA$1,明细!$AK:$AK,"网点超50分钟未响应")+COUNTIFS(明细!$R:$R,$AK10,明细!$C:$C,BA$1,明细!$AL:$AL,"网点超23H未关闭"))*20)</f>
        <v>-</v>
      </c>
      <c r="BB10" s="12" t="str">
        <f>IF((COUNTIFS(明细!$R:$R,$AK10,明细!$C:$C,BB$1,明细!$AK:$AK,"网点超50分钟未响应")+COUNTIFS(明细!$R:$R,$AK10,明细!$C:$C,BB$1,明细!$AL:$AL,"网点超23H未关闭"))*20=0,"-",(COUNTIFS(明细!$R:$R,$AK10,明细!$C:$C,BB$1,明细!$AK:$AK,"网点超50分钟未响应")+COUNTIFS(明细!$R:$R,$AK10,明细!$C:$C,BB$1,明细!$AL:$AL,"网点超23H未关闭"))*20)</f>
        <v>-</v>
      </c>
      <c r="BC10" s="12" t="str">
        <f>IF((COUNTIFS(明细!$R:$R,$AK10,明细!$C:$C,BC$1,明细!$AK:$AK,"网点超50分钟未响应")+COUNTIFS(明细!$R:$R,$AK10,明细!$C:$C,BC$1,明细!$AL:$AL,"网点超23H未关闭"))*20=0,"-",(COUNTIFS(明细!$R:$R,$AK10,明细!$C:$C,BC$1,明细!$AK:$AK,"网点超50分钟未响应")+COUNTIFS(明细!$R:$R,$AK10,明细!$C:$C,BC$1,明细!$AL:$AL,"网点超23H未关闭"))*20)</f>
        <v>-</v>
      </c>
      <c r="BD10" s="12" t="str">
        <f>IF((COUNTIFS(明细!$R:$R,$AK10,明细!$C:$C,BD$1,明细!$AK:$AK,"网点超50分钟未响应")+COUNTIFS(明细!$R:$R,$AK10,明细!$C:$C,BD$1,明细!$AL:$AL,"网点超23H未关闭"))*20=0,"-",(COUNTIFS(明细!$R:$R,$AK10,明细!$C:$C,BD$1,明细!$AK:$AK,"网点超50分钟未响应")+COUNTIFS(明细!$R:$R,$AK10,明细!$C:$C,BD$1,明细!$AL:$AL,"网点超23H未关闭"))*20)</f>
        <v>-</v>
      </c>
      <c r="BE10" s="12" t="str">
        <f>IF((COUNTIFS(明细!$R:$R,$AK10,明细!$C:$C,BE$1,明细!$AK:$AK,"网点超50分钟未响应")+COUNTIFS(明细!$R:$R,$AK10,明细!$C:$C,BE$1,明细!$AL:$AL,"网点超23H未关闭"))*20=0,"-",(COUNTIFS(明细!$R:$R,$AK10,明细!$C:$C,BE$1,明细!$AK:$AK,"网点超50分钟未响应")+COUNTIFS(明细!$R:$R,$AK10,明细!$C:$C,BE$1,明细!$AL:$AL,"网点超23H未关闭"))*20)</f>
        <v>-</v>
      </c>
      <c r="BF10" s="12" t="str">
        <f>IF((COUNTIFS(明细!$R:$R,$AK10,明细!$C:$C,BF$1,明细!$AK:$AK,"网点超50分钟未响应")+COUNTIFS(明细!$R:$R,$AK10,明细!$C:$C,BF$1,明细!$AL:$AL,"网点超23H未关闭"))*20=0,"-",(COUNTIFS(明细!$R:$R,$AK10,明细!$C:$C,BF$1,明细!$AK:$AK,"网点超50分钟未响应")+COUNTIFS(明细!$R:$R,$AK10,明细!$C:$C,BF$1,明细!$AL:$AL,"网点超23H未关闭"))*20)</f>
        <v>-</v>
      </c>
      <c r="BG10" s="12" t="str">
        <f>IF((COUNTIFS(明细!$R:$R,$AK10,明细!$C:$C,BG$1,明细!$AK:$AK,"网点超50分钟未响应")+COUNTIFS(明细!$R:$R,$AK10,明细!$C:$C,BG$1,明细!$AL:$AL,"网点超23H未关闭"))*20=0,"-",(COUNTIFS(明细!$R:$R,$AK10,明细!$C:$C,BG$1,明细!$AK:$AK,"网点超50分钟未响应")+COUNTIFS(明细!$R:$R,$AK10,明细!$C:$C,BG$1,明细!$AL:$AL,"网点超23H未关闭"))*20)</f>
        <v>-</v>
      </c>
      <c r="BH10" s="12" t="str">
        <f>IF((COUNTIFS(明细!$R:$R,$AK10,明细!$C:$C,BH$1,明细!$AK:$AK,"网点超50分钟未响应")+COUNTIFS(明细!$R:$R,$AK10,明细!$C:$C,BH$1,明细!$AL:$AL,"网点超23H未关闭"))*20=0,"-",(COUNTIFS(明细!$R:$R,$AK10,明细!$C:$C,BH$1,明细!$AK:$AK,"网点超50分钟未响应")+COUNTIFS(明细!$R:$R,$AK10,明细!$C:$C,BH$1,明细!$AL:$AL,"网点超23H未关闭"))*20)</f>
        <v>-</v>
      </c>
      <c r="BI10" s="12" t="str">
        <f>IF((COUNTIFS(明细!$R:$R,$AK10,明细!$C:$C,BI$1,明细!$AK:$AK,"网点超50分钟未响应")+COUNTIFS(明细!$R:$R,$AK10,明细!$C:$C,BI$1,明细!$AL:$AL,"网点超23H未关闭"))*20=0,"-",(COUNTIFS(明细!$R:$R,$AK10,明细!$C:$C,BI$1,明细!$AK:$AK,"网点超50分钟未响应")+COUNTIFS(明细!$R:$R,$AK10,明细!$C:$C,BI$1,明细!$AL:$AL,"网点超23H未关闭"))*20)</f>
        <v>-</v>
      </c>
      <c r="BJ10" s="12" t="str">
        <f>IF((COUNTIFS(明细!$R:$R,$AK10,明细!$C:$C,BJ$1,明细!$AK:$AK,"网点超50分钟未响应")+COUNTIFS(明细!$R:$R,$AK10,明细!$C:$C,BJ$1,明细!$AL:$AL,"网点超23H未关闭"))*20=0,"-",(COUNTIFS(明细!$R:$R,$AK10,明细!$C:$C,BJ$1,明细!$AK:$AK,"网点超50分钟未响应")+COUNTIFS(明细!$R:$R,$AK10,明细!$C:$C,BJ$1,明细!$AL:$AL,"网点超23H未关闭"))*20)</f>
        <v>-</v>
      </c>
      <c r="BK10" s="12" t="str">
        <f>IF((COUNTIFS(明细!$R:$R,$AK10,明细!$C:$C,BK$1,明细!$AK:$AK,"网点超50分钟未响应")+COUNTIFS(明细!$R:$R,$AK10,明细!$C:$C,BK$1,明细!$AL:$AL,"网点超23H未关闭"))*20=0,"-",(COUNTIFS(明细!$R:$R,$AK10,明细!$C:$C,BK$1,明细!$AK:$AK,"网点超50分钟未响应")+COUNTIFS(明细!$R:$R,$AK10,明细!$C:$C,BK$1,明细!$AL:$AL,"网点超23H未关闭"))*20)</f>
        <v>-</v>
      </c>
      <c r="BL10" s="12" t="str">
        <f>IF((COUNTIFS(明细!$R:$R,$AK10,明细!$C:$C,BL$1,明细!$AK:$AK,"网点超50分钟未响应")+COUNTIFS(明细!$R:$R,$AK10,明细!$C:$C,BL$1,明细!$AL:$AL,"网点超23H未关闭"))*20=0,"-",(COUNTIFS(明细!$R:$R,$AK10,明细!$C:$C,BL$1,明细!$AK:$AK,"网点超50分钟未响应")+COUNTIFS(明细!$R:$R,$AK10,明细!$C:$C,BL$1,明细!$AL:$AL,"网点超23H未关闭"))*20)</f>
        <v>-</v>
      </c>
      <c r="BM10" s="12" t="str">
        <f>IF((COUNTIFS(明细!$R:$R,$AK10,明细!$C:$C,BM$1,明细!$AK:$AK,"网点超50分钟未响应")+COUNTIFS(明细!$R:$R,$AK10,明细!$C:$C,BM$1,明细!$AL:$AL,"网点超23H未关闭"))*20=0,"-",(COUNTIFS(明细!$R:$R,$AK10,明细!$C:$C,BM$1,明细!$AK:$AK,"网点超50分钟未响应")+COUNTIFS(明细!$R:$R,$AK10,明细!$C:$C,BM$1,明细!$AL:$AL,"网点超23H未关闭"))*20)</f>
        <v>-</v>
      </c>
      <c r="BN10" s="12" t="str">
        <f>IF((COUNTIFS(明细!$R:$R,$AK10,明细!$C:$C,BN$1,明细!$AK:$AK,"网点超50分钟未响应")+COUNTIFS(明细!$R:$R,$AK10,明细!$C:$C,BN$1,明细!$AL:$AL,"网点超23H未关闭"))*20=0,"-",(COUNTIFS(明细!$R:$R,$AK10,明细!$C:$C,BN$1,明细!$AK:$AK,"网点超50分钟未响应")+COUNTIFS(明细!$R:$R,$AK10,明细!$C:$C,BN$1,明细!$AL:$AL,"网点超23H未关闭"))*20)</f>
        <v>-</v>
      </c>
      <c r="BO10" s="12" t="str">
        <f>IF((COUNTIFS(明细!$R:$R,$AK10,明细!$C:$C,BO$1,明细!$AK:$AK,"网点超50分钟未响应")+COUNTIFS(明细!$R:$R,$AK10,明细!$C:$C,BO$1,明细!$AL:$AL,"网点超23H未关闭"))*20=0,"-",(COUNTIFS(明细!$R:$R,$AK10,明细!$C:$C,BO$1,明细!$AK:$AK,"网点超50分钟未响应")+COUNTIFS(明细!$R:$R,$AK10,明细!$C:$C,BO$1,明细!$AL:$AL,"网点超23H未关闭"))*20)</f>
        <v>-</v>
      </c>
      <c r="BP10" s="12" t="str">
        <f>IF((COUNTIFS(明细!$R:$R,$AK10,明细!$C:$C,BP$1,明细!$AK:$AK,"网点超50分钟未响应")+COUNTIFS(明细!$R:$R,$AK10,明细!$C:$C,BP$1,明细!$AL:$AL,"网点超23H未关闭"))*20=0,"-",(COUNTIFS(明细!$R:$R,$AK10,明细!$C:$C,BP$1,明细!$AK:$AK,"网点超50分钟未响应")+COUNTIFS(明细!$R:$R,$AK10,明细!$C:$C,BP$1,明细!$AL:$AL,"网点超23H未关闭"))*20)</f>
        <v>-</v>
      </c>
    </row>
    <row r="11" customHeight="1" spans="1:68">
      <c r="A11" s="4" t="s">
        <v>22</v>
      </c>
      <c r="B11" s="12">
        <f>SUM(C11:AF11)</f>
        <v>540</v>
      </c>
      <c r="C11" s="34">
        <f>IF((COUNTIFS(明细!$B:$B,$A11,明细!$C:$C,C$1,明细!$AK:$AK,"网点超50分钟未响应")+COUNTIFS(明细!$B:$B,$A11,明细!$C:$C,C$1,明细!$AL:$AL,"网点超23H未关闭"))*20=0,"-",(COUNTIFS(明细!$B:$B,$A11,明细!$C:$C,C$1,明细!$AK:$AK,"网点超50分钟未响应")+COUNTIFS(明细!$B:$B,$A11,明细!$C:$C,C$1,明细!$AL:$AL,"网点超23H未关闭"))*20)</f>
        <v>160</v>
      </c>
      <c r="D11" s="34">
        <f>IF((COUNTIFS(明细!$B:$B,$A11,明细!$C:$C,D$1,明细!$AK:$AK,"网点超50分钟未响应")+COUNTIFS(明细!$B:$B,$A11,明细!$C:$C,D$1,明细!$AL:$AL,"网点超23H未关闭"))*20=0,"-",(COUNTIFS(明细!$B:$B,$A11,明细!$C:$C,D$1,明细!$AK:$AK,"网点超50分钟未响应")+COUNTIFS(明细!$B:$B,$A11,明细!$C:$C,D$1,明细!$AL:$AL,"网点超23H未关闭"))*20)</f>
        <v>180</v>
      </c>
      <c r="E11" s="34">
        <f>IF((COUNTIFS(明细!$B:$B,$A11,明细!$C:$C,E$1,明细!$AK:$AK,"网点超50分钟未响应")+COUNTIFS(明细!$B:$B,$A11,明细!$C:$C,E$1,明细!$AL:$AL,"网点超23H未关闭"))*20=0,"-",(COUNTIFS(明细!$B:$B,$A11,明细!$C:$C,E$1,明细!$AK:$AK,"网点超50分钟未响应")+COUNTIFS(明细!$B:$B,$A11,明细!$C:$C,E$1,明细!$AL:$AL,"网点超23H未关闭"))*20)</f>
        <v>20</v>
      </c>
      <c r="F11" s="34">
        <f>IF((COUNTIFS(明细!$B:$B,$A11,明细!$C:$C,F$1,明细!$AK:$AK,"网点超50分钟未响应")+COUNTIFS(明细!$B:$B,$A11,明细!$C:$C,F$1,明细!$AL:$AL,"网点超23H未关闭"))*20=0,"-",(COUNTIFS(明细!$B:$B,$A11,明细!$C:$C,F$1,明细!$AK:$AK,"网点超50分钟未响应")+COUNTIFS(明细!$B:$B,$A11,明细!$C:$C,F$1,明细!$AL:$AL,"网点超23H未关闭"))*20)</f>
        <v>60</v>
      </c>
      <c r="G11" s="34">
        <f>IF((COUNTIFS(明细!$B:$B,$A11,明细!$C:$C,G$1,明细!$AK:$AK,"网点超50分钟未响应")+COUNTIFS(明细!$B:$B,$A11,明细!$C:$C,G$1,明细!$AL:$AL,"网点超23H未关闭"))*20=0,"-",(COUNTIFS(明细!$B:$B,$A11,明细!$C:$C,G$1,明细!$AK:$AK,"网点超50分钟未响应")+COUNTIFS(明细!$B:$B,$A11,明细!$C:$C,G$1,明细!$AL:$AL,"网点超23H未关闭"))*20)</f>
        <v>60</v>
      </c>
      <c r="H11" s="34">
        <f>IF((COUNTIFS(明细!$B:$B,$A11,明细!$C:$C,H$1,明细!$AK:$AK,"网点超50分钟未响应")+COUNTIFS(明细!$B:$B,$A11,明细!$C:$C,H$1,明细!$AL:$AL,"网点超23H未关闭"))*20=0,"-",(COUNTIFS(明细!$B:$B,$A11,明细!$C:$C,H$1,明细!$AK:$AK,"网点超50分钟未响应")+COUNTIFS(明细!$B:$B,$A11,明细!$C:$C,H$1,明细!$AL:$AL,"网点超23H未关闭"))*20)</f>
        <v>40</v>
      </c>
      <c r="I11" s="34" t="str">
        <f>IF((COUNTIFS(明细!$B:$B,$A11,明细!$C:$C,I$1,明细!$AK:$AK,"网点超50分钟未响应")+COUNTIFS(明细!$B:$B,$A11,明细!$C:$C,I$1,明细!$AL:$AL,"网点超23H未关闭"))*20=0,"-",(COUNTIFS(明细!$B:$B,$A11,明细!$C:$C,I$1,明细!$AK:$AK,"网点超50分钟未响应")+COUNTIFS(明细!$B:$B,$A11,明细!$C:$C,I$1,明细!$AL:$AL,"网点超23H未关闭"))*20)</f>
        <v>-</v>
      </c>
      <c r="J11" s="34" t="str">
        <f>IF((COUNTIFS(明细!$B:$B,$A11,明细!$C:$C,J$1,明细!$AK:$AK,"网点超50分钟未响应")+COUNTIFS(明细!$B:$B,$A11,明细!$C:$C,J$1,明细!$AL:$AL,"网点超23H未关闭"))*20=0,"-",(COUNTIFS(明细!$B:$B,$A11,明细!$C:$C,J$1,明细!$AK:$AK,"网点超50分钟未响应")+COUNTIFS(明细!$B:$B,$A11,明细!$C:$C,J$1,明细!$AL:$AL,"网点超23H未关闭"))*20)</f>
        <v>-</v>
      </c>
      <c r="K11" s="34">
        <f>IF((COUNTIFS(明细!$B:$B,$A11,明细!$C:$C,K$1,明细!$AK:$AK,"网点超50分钟未响应")+COUNTIFS(明细!$B:$B,$A11,明细!$C:$C,K$1,明细!$AL:$AL,"网点超23H未关闭"))*20=0,"-",(COUNTIFS(明细!$B:$B,$A11,明细!$C:$C,K$1,明细!$AK:$AK,"网点超50分钟未响应")+COUNTIFS(明细!$B:$B,$A11,明细!$C:$C,K$1,明细!$AL:$AL,"网点超23H未关闭"))*20)</f>
        <v>20</v>
      </c>
      <c r="L11" s="34" t="str">
        <f>IF((COUNTIFS(明细!$B:$B,$A11,明细!$C:$C,L$1,明细!$AK:$AK,"网点超50分钟未响应")+COUNTIFS(明细!$B:$B,$A11,明细!$C:$C,L$1,明细!$AL:$AL,"网点超23H未关闭"))*20=0,"-",(COUNTIFS(明细!$B:$B,$A11,明细!$C:$C,L$1,明细!$AK:$AK,"网点超50分钟未响应")+COUNTIFS(明细!$B:$B,$A11,明细!$C:$C,L$1,明细!$AL:$AL,"网点超23H未关闭"))*20)</f>
        <v>-</v>
      </c>
      <c r="M11" s="34" t="str">
        <f>IF((COUNTIFS(明细!$B:$B,$A11,明细!$C:$C,M$1,明细!$AK:$AK,"网点超50分钟未响应")+COUNTIFS(明细!$B:$B,$A11,明细!$C:$C,M$1,明细!$AL:$AL,"网点超23H未关闭"))*20=0,"-",(COUNTIFS(明细!$B:$B,$A11,明细!$C:$C,M$1,明细!$AK:$AK,"网点超50分钟未响应")+COUNTIFS(明细!$B:$B,$A11,明细!$C:$C,M$1,明细!$AL:$AL,"网点超23H未关闭"))*20)</f>
        <v>-</v>
      </c>
      <c r="N11" s="34" t="str">
        <f>IF((COUNTIFS(明细!$B:$B,$A11,明细!$C:$C,N$1,明细!$AK:$AK,"网点超50分钟未响应")+COUNTIFS(明细!$B:$B,$A11,明细!$C:$C,N$1,明细!$AL:$AL,"网点超23H未关闭"))*20=0,"-",(COUNTIFS(明细!$B:$B,$A11,明细!$C:$C,N$1,明细!$AK:$AK,"网点超50分钟未响应")+COUNTIFS(明细!$B:$B,$A11,明细!$C:$C,N$1,明细!$AL:$AL,"网点超23H未关闭"))*20)</f>
        <v>-</v>
      </c>
      <c r="O11" s="34" t="str">
        <f>IF((COUNTIFS(明细!$B:$B,$A11,明细!$C:$C,O$1,明细!$AK:$AK,"网点超50分钟未响应")+COUNTIFS(明细!$B:$B,$A11,明细!$C:$C,O$1,明细!$AL:$AL,"网点超23H未关闭"))*20=0,"-",(COUNTIFS(明细!$B:$B,$A11,明细!$C:$C,O$1,明细!$AK:$AK,"网点超50分钟未响应")+COUNTIFS(明细!$B:$B,$A11,明细!$C:$C,O$1,明细!$AL:$AL,"网点超23H未关闭"))*20)</f>
        <v>-</v>
      </c>
      <c r="P11" s="34" t="str">
        <f>IF((COUNTIFS(明细!$B:$B,$A11,明细!$C:$C,P$1,明细!$AK:$AK,"网点超50分钟未响应")+COUNTIFS(明细!$B:$B,$A11,明细!$C:$C,P$1,明细!$AL:$AL,"网点超23H未关闭"))*20=0,"-",(COUNTIFS(明细!$B:$B,$A11,明细!$C:$C,P$1,明细!$AK:$AK,"网点超50分钟未响应")+COUNTIFS(明细!$B:$B,$A11,明细!$C:$C,P$1,明细!$AL:$AL,"网点超23H未关闭"))*20)</f>
        <v>-</v>
      </c>
      <c r="Q11" s="34" t="str">
        <f>IF((COUNTIFS(明细!$B:$B,$A11,明细!$C:$C,Q$1,明细!$AK:$AK,"网点超50分钟未响应")+COUNTIFS(明细!$B:$B,$A11,明细!$C:$C,Q$1,明细!$AL:$AL,"网点超23H未关闭"))*20=0,"-",(COUNTIFS(明细!$B:$B,$A11,明细!$C:$C,Q$1,明细!$AK:$AK,"网点超50分钟未响应")+COUNTIFS(明细!$B:$B,$A11,明细!$C:$C,Q$1,明细!$AL:$AL,"网点超23H未关闭"))*20)</f>
        <v>-</v>
      </c>
      <c r="R11" s="34" t="str">
        <f>IF((COUNTIFS(明细!$B:$B,$A11,明细!$C:$C,R$1,明细!$AK:$AK,"网点超50分钟未响应")+COUNTIFS(明细!$B:$B,$A11,明细!$C:$C,R$1,明细!$AL:$AL,"网点超23H未关闭"))*20=0,"-",(COUNTIFS(明细!$B:$B,$A11,明细!$C:$C,R$1,明细!$AK:$AK,"网点超50分钟未响应")+COUNTIFS(明细!$B:$B,$A11,明细!$C:$C,R$1,明细!$AL:$AL,"网点超23H未关闭"))*20)</f>
        <v>-</v>
      </c>
      <c r="S11" s="34" t="str">
        <f>IF((COUNTIFS(明细!$B:$B,$A11,明细!$C:$C,S$1,明细!$AK:$AK,"网点超50分钟未响应")+COUNTIFS(明细!$B:$B,$A11,明细!$C:$C,S$1,明细!$AL:$AL,"网点超23H未关闭"))*20=0,"-",(COUNTIFS(明细!$B:$B,$A11,明细!$C:$C,S$1,明细!$AK:$AK,"网点超50分钟未响应")+COUNTIFS(明细!$B:$B,$A11,明细!$C:$C,S$1,明细!$AL:$AL,"网点超23H未关闭"))*20)</f>
        <v>-</v>
      </c>
      <c r="T11" s="34" t="str">
        <f>IF((COUNTIFS(明细!$B:$B,$A11,明细!$C:$C,T$1,明细!$AK:$AK,"网点超50分钟未响应")+COUNTIFS(明细!$B:$B,$A11,明细!$C:$C,T$1,明细!$AL:$AL,"网点超23H未关闭"))*20=0,"-",(COUNTIFS(明细!$B:$B,$A11,明细!$C:$C,T$1,明细!$AK:$AK,"网点超50分钟未响应")+COUNTIFS(明细!$B:$B,$A11,明细!$C:$C,T$1,明细!$AL:$AL,"网点超23H未关闭"))*20)</f>
        <v>-</v>
      </c>
      <c r="U11" s="34" t="str">
        <f>IF((COUNTIFS(明细!$B:$B,$A11,明细!$C:$C,U$1,明细!$AK:$AK,"网点超50分钟未响应")+COUNTIFS(明细!$B:$B,$A11,明细!$C:$C,U$1,明细!$AL:$AL,"网点超23H未关闭"))*20=0,"-",(COUNTIFS(明细!$B:$B,$A11,明细!$C:$C,U$1,明细!$AK:$AK,"网点超50分钟未响应")+COUNTIFS(明细!$B:$B,$A11,明细!$C:$C,U$1,明细!$AL:$AL,"网点超23H未关闭"))*20)</f>
        <v>-</v>
      </c>
      <c r="V11" s="34" t="str">
        <f>IF((COUNTIFS(明细!$B:$B,$A11,明细!$C:$C,V$1,明细!$AK:$AK,"网点超50分钟未响应")+COUNTIFS(明细!$B:$B,$A11,明细!$C:$C,V$1,明细!$AL:$AL,"网点超23H未关闭"))*20=0,"-",(COUNTIFS(明细!$B:$B,$A11,明细!$C:$C,V$1,明细!$AK:$AK,"网点超50分钟未响应")+COUNTIFS(明细!$B:$B,$A11,明细!$C:$C,V$1,明细!$AL:$AL,"网点超23H未关闭"))*20)</f>
        <v>-</v>
      </c>
      <c r="W11" s="34" t="str">
        <f>IF((COUNTIFS(明细!$B:$B,$A11,明细!$C:$C,W$1,明细!$AK:$AK,"网点超50分钟未响应")+COUNTIFS(明细!$B:$B,$A11,明细!$C:$C,W$1,明细!$AL:$AL,"网点超23H未关闭"))*20=0,"-",(COUNTIFS(明细!$B:$B,$A11,明细!$C:$C,W$1,明细!$AK:$AK,"网点超50分钟未响应")+COUNTIFS(明细!$B:$B,$A11,明细!$C:$C,W$1,明细!$AL:$AL,"网点超23H未关闭"))*20)</f>
        <v>-</v>
      </c>
      <c r="X11" s="34" t="str">
        <f>IF((COUNTIFS(明细!$B:$B,$A11,明细!$C:$C,X$1,明细!$AK:$AK,"网点超50分钟未响应")+COUNTIFS(明细!$B:$B,$A11,明细!$C:$C,X$1,明细!$AL:$AL,"网点超23H未关闭"))*20=0,"-",(COUNTIFS(明细!$B:$B,$A11,明细!$C:$C,X$1,明细!$AK:$AK,"网点超50分钟未响应")+COUNTIFS(明细!$B:$B,$A11,明细!$C:$C,X$1,明细!$AL:$AL,"网点超23H未关闭"))*20)</f>
        <v>-</v>
      </c>
      <c r="Y11" s="34" t="str">
        <f>IF((COUNTIFS(明细!$B:$B,$A11,明细!$C:$C,Y$1,明细!$AK:$AK,"网点超50分钟未响应")+COUNTIFS(明细!$B:$B,$A11,明细!$C:$C,Y$1,明细!$AL:$AL,"网点超23H未关闭"))*20=0,"-",(COUNTIFS(明细!$B:$B,$A11,明细!$C:$C,Y$1,明细!$AK:$AK,"网点超50分钟未响应")+COUNTIFS(明细!$B:$B,$A11,明细!$C:$C,Y$1,明细!$AL:$AL,"网点超23H未关闭"))*20)</f>
        <v>-</v>
      </c>
      <c r="Z11" s="34" t="str">
        <f>IF((COUNTIFS(明细!$B:$B,$A11,明细!$C:$C,Z$1,明细!$AK:$AK,"网点超50分钟未响应")+COUNTIFS(明细!$B:$B,$A11,明细!$C:$C,Z$1,明细!$AL:$AL,"网点超23H未关闭"))*20=0,"-",(COUNTIFS(明细!$B:$B,$A11,明细!$C:$C,Z$1,明细!$AK:$AK,"网点超50分钟未响应")+COUNTIFS(明细!$B:$B,$A11,明细!$C:$C,Z$1,明细!$AL:$AL,"网点超23H未关闭"))*20)</f>
        <v>-</v>
      </c>
      <c r="AA11" s="34" t="str">
        <f>IF((COUNTIFS(明细!$B:$B,$A11,明细!$C:$C,AA$1,明细!$AK:$AK,"网点超50分钟未响应")+COUNTIFS(明细!$B:$B,$A11,明细!$C:$C,AA$1,明细!$AL:$AL,"网点超23H未关闭"))*20=0,"-",(COUNTIFS(明细!$B:$B,$A11,明细!$C:$C,AA$1,明细!$AK:$AK,"网点超50分钟未响应")+COUNTIFS(明细!$B:$B,$A11,明细!$C:$C,AA$1,明细!$AL:$AL,"网点超23H未关闭"))*20)</f>
        <v>-</v>
      </c>
      <c r="AB11" s="34" t="str">
        <f>IF((COUNTIFS(明细!$B:$B,$A11,明细!$C:$C,AB$1,明细!$AK:$AK,"网点超50分钟未响应")+COUNTIFS(明细!$B:$B,$A11,明细!$C:$C,AB$1,明细!$AL:$AL,"网点超23H未关闭"))*20=0,"-",(COUNTIFS(明细!$B:$B,$A11,明细!$C:$C,AB$1,明细!$AK:$AK,"网点超50分钟未响应")+COUNTIFS(明细!$B:$B,$A11,明细!$C:$C,AB$1,明细!$AL:$AL,"网点超23H未关闭"))*20)</f>
        <v>-</v>
      </c>
      <c r="AC11" s="34" t="str">
        <f>IF((COUNTIFS(明细!$B:$B,$A11,明细!$C:$C,AC$1,明细!$AK:$AK,"网点超50分钟未响应")+COUNTIFS(明细!$B:$B,$A11,明细!$C:$C,AC$1,明细!$AL:$AL,"网点超23H未关闭"))*20=0,"-",(COUNTIFS(明细!$B:$B,$A11,明细!$C:$C,AC$1,明细!$AK:$AK,"网点超50分钟未响应")+COUNTIFS(明细!$B:$B,$A11,明细!$C:$C,AC$1,明细!$AL:$AL,"网点超23H未关闭"))*20)</f>
        <v>-</v>
      </c>
      <c r="AD11" s="34" t="str">
        <f>IF((COUNTIFS(明细!$B:$B,$A11,明细!$C:$C,AD$1,明细!$AK:$AK,"网点超50分钟未响应")+COUNTIFS(明细!$B:$B,$A11,明细!$C:$C,AD$1,明细!$AL:$AL,"网点超23H未关闭"))*20=0,"-",(COUNTIFS(明细!$B:$B,$A11,明细!$C:$C,AD$1,明细!$AK:$AK,"网点超50分钟未响应")+COUNTIFS(明细!$B:$B,$A11,明细!$C:$C,AD$1,明细!$AL:$AL,"网点超23H未关闭"))*20)</f>
        <v>-</v>
      </c>
      <c r="AE11" s="34" t="str">
        <f>IF((COUNTIFS(明细!$B:$B,$A11,明细!$C:$C,AE$1,明细!$AK:$AK,"网点超50分钟未响应")+COUNTIFS(明细!$B:$B,$A11,明细!$C:$C,AE$1,明细!$AL:$AL,"网点超23H未关闭"))*20=0,"-",(COUNTIFS(明细!$B:$B,$A11,明细!$C:$C,AE$1,明细!$AK:$AK,"网点超50分钟未响应")+COUNTIFS(明细!$B:$B,$A11,明细!$C:$C,AE$1,明细!$AL:$AL,"网点超23H未关闭"))*20)</f>
        <v>-</v>
      </c>
      <c r="AF11" s="34" t="str">
        <f>IF((COUNTIFS(明细!$B:$B,$A11,明细!$C:$C,AF$1,明细!$AK:$AK,"网点超50分钟未响应")+COUNTIFS(明细!$B:$B,$A11,明细!$C:$C,AF$1,明细!$AL:$AL,"网点超23H未关闭"))*20=0,"-",(COUNTIFS(明细!$B:$B,$A11,明细!$C:$C,AF$1,明细!$AK:$AK,"网点超50分钟未响应")+COUNTIFS(明细!$B:$B,$A11,明细!$C:$C,AF$1,明细!$AL:$AL,"网点超23H未关闭"))*20)</f>
        <v>-</v>
      </c>
      <c r="AJ11" s="12">
        <f>RANK(AL11,AL$3:AL$356)</f>
        <v>9</v>
      </c>
      <c r="AK11" s="4" t="s">
        <v>23</v>
      </c>
      <c r="AL11" s="12">
        <f>SUM(AM11:BP11)</f>
        <v>1220</v>
      </c>
      <c r="AM11" s="12">
        <f>IF((COUNTIFS(明细!$R:$R,$AK11,明细!$C:$C,AM$1,明细!$AK:$AK,"网点超50分钟未响应")+COUNTIFS(明细!$R:$R,$AK11,明细!$C:$C,AM$1,明细!$AL:$AL,"网点超23H未关闭"))*20=0,"-",(COUNTIFS(明细!$R:$R,$AK11,明细!$C:$C,AM$1,明细!$AK:$AK,"网点超50分钟未响应")+COUNTIFS(明细!$R:$R,$AK11,明细!$C:$C,AM$1,明细!$AL:$AL,"网点超23H未关闭"))*20)</f>
        <v>140</v>
      </c>
      <c r="AN11" s="12">
        <f>IF((COUNTIFS(明细!$R:$R,$AK11,明细!$C:$C,AN$1,明细!$AK:$AK,"网点超50分钟未响应")+COUNTIFS(明细!$R:$R,$AK11,明细!$C:$C,AN$1,明细!$AL:$AL,"网点超23H未关闭"))*20=0,"-",(COUNTIFS(明细!$R:$R,$AK11,明细!$C:$C,AN$1,明细!$AK:$AK,"网点超50分钟未响应")+COUNTIFS(明细!$R:$R,$AK11,明细!$C:$C,AN$1,明细!$AL:$AL,"网点超23H未关闭"))*20)</f>
        <v>240</v>
      </c>
      <c r="AO11" s="12">
        <f>IF((COUNTIFS(明细!$R:$R,$AK11,明细!$C:$C,AO$1,明细!$AK:$AK,"网点超50分钟未响应")+COUNTIFS(明细!$R:$R,$AK11,明细!$C:$C,AO$1,明细!$AL:$AL,"网点超23H未关闭"))*20=0,"-",(COUNTIFS(明细!$R:$R,$AK11,明细!$C:$C,AO$1,明细!$AK:$AK,"网点超50分钟未响应")+COUNTIFS(明细!$R:$R,$AK11,明细!$C:$C,AO$1,明细!$AL:$AL,"网点超23H未关闭"))*20)</f>
        <v>80</v>
      </c>
      <c r="AP11" s="12">
        <f>IF((COUNTIFS(明细!$R:$R,$AK11,明细!$C:$C,AP$1,明细!$AK:$AK,"网点超50分钟未响应")+COUNTIFS(明细!$R:$R,$AK11,明细!$C:$C,AP$1,明细!$AL:$AL,"网点超23H未关闭"))*20=0,"-",(COUNTIFS(明细!$R:$R,$AK11,明细!$C:$C,AP$1,明细!$AK:$AK,"网点超50分钟未响应")+COUNTIFS(明细!$R:$R,$AK11,明细!$C:$C,AP$1,明细!$AL:$AL,"网点超23H未关闭"))*20)</f>
        <v>220</v>
      </c>
      <c r="AQ11" s="12">
        <f>IF((COUNTIFS(明细!$R:$R,$AK11,明细!$C:$C,AQ$1,明细!$AK:$AK,"网点超50分钟未响应")+COUNTIFS(明细!$R:$R,$AK11,明细!$C:$C,AQ$1,明细!$AL:$AL,"网点超23H未关闭"))*20=0,"-",(COUNTIFS(明细!$R:$R,$AK11,明细!$C:$C,AQ$1,明细!$AK:$AK,"网点超50分钟未响应")+COUNTIFS(明细!$R:$R,$AK11,明细!$C:$C,AQ$1,明细!$AL:$AL,"网点超23H未关闭"))*20)</f>
        <v>60</v>
      </c>
      <c r="AR11" s="12">
        <f>IF((COUNTIFS(明细!$R:$R,$AK11,明细!$C:$C,AR$1,明细!$AK:$AK,"网点超50分钟未响应")+COUNTIFS(明细!$R:$R,$AK11,明细!$C:$C,AR$1,明细!$AL:$AL,"网点超23H未关闭"))*20=0,"-",(COUNTIFS(明细!$R:$R,$AK11,明细!$C:$C,AR$1,明细!$AK:$AK,"网点超50分钟未响应")+COUNTIFS(明细!$R:$R,$AK11,明细!$C:$C,AR$1,明细!$AL:$AL,"网点超23H未关闭"))*20)</f>
        <v>60</v>
      </c>
      <c r="AS11" s="12">
        <f>IF((COUNTIFS(明细!$R:$R,$AK11,明细!$C:$C,AS$1,明细!$AK:$AK,"网点超50分钟未响应")+COUNTIFS(明细!$R:$R,$AK11,明细!$C:$C,AS$1,明细!$AL:$AL,"网点超23H未关闭"))*20=0,"-",(COUNTIFS(明细!$R:$R,$AK11,明细!$C:$C,AS$1,明细!$AK:$AK,"网点超50分钟未响应")+COUNTIFS(明细!$R:$R,$AK11,明细!$C:$C,AS$1,明细!$AL:$AL,"网点超23H未关闭"))*20)</f>
        <v>240</v>
      </c>
      <c r="AT11" s="12">
        <f>IF((COUNTIFS(明细!$R:$R,$AK11,明细!$C:$C,AT$1,明细!$AK:$AK,"网点超50分钟未响应")+COUNTIFS(明细!$R:$R,$AK11,明细!$C:$C,AT$1,明细!$AL:$AL,"网点超23H未关闭"))*20=0,"-",(COUNTIFS(明细!$R:$R,$AK11,明细!$C:$C,AT$1,明细!$AK:$AK,"网点超50分钟未响应")+COUNTIFS(明细!$R:$R,$AK11,明细!$C:$C,AT$1,明细!$AL:$AL,"网点超23H未关闭"))*20)</f>
        <v>120</v>
      </c>
      <c r="AU11" s="12">
        <f>IF((COUNTIFS(明细!$R:$R,$AK11,明细!$C:$C,AU$1,明细!$AK:$AK,"网点超50分钟未响应")+COUNTIFS(明细!$R:$R,$AK11,明细!$C:$C,AU$1,明细!$AL:$AL,"网点超23H未关闭"))*20=0,"-",(COUNTIFS(明细!$R:$R,$AK11,明细!$C:$C,AU$1,明细!$AK:$AK,"网点超50分钟未响应")+COUNTIFS(明细!$R:$R,$AK11,明细!$C:$C,AU$1,明细!$AL:$AL,"网点超23H未关闭"))*20)</f>
        <v>60</v>
      </c>
      <c r="AV11" s="12" t="str">
        <f>IF((COUNTIFS(明细!$R:$R,$AK11,明细!$C:$C,AV$1,明细!$AK:$AK,"网点超50分钟未响应")+COUNTIFS(明细!$R:$R,$AK11,明细!$C:$C,AV$1,明细!$AL:$AL,"网点超23H未关闭"))*20=0,"-",(COUNTIFS(明细!$R:$R,$AK11,明细!$C:$C,AV$1,明细!$AK:$AK,"网点超50分钟未响应")+COUNTIFS(明细!$R:$R,$AK11,明细!$C:$C,AV$1,明细!$AL:$AL,"网点超23H未关闭"))*20)</f>
        <v>-</v>
      </c>
      <c r="AW11" s="12" t="str">
        <f>IF((COUNTIFS(明细!$R:$R,$AK11,明细!$C:$C,AW$1,明细!$AK:$AK,"网点超50分钟未响应")+COUNTIFS(明细!$R:$R,$AK11,明细!$C:$C,AW$1,明细!$AL:$AL,"网点超23H未关闭"))*20=0,"-",(COUNTIFS(明细!$R:$R,$AK11,明细!$C:$C,AW$1,明细!$AK:$AK,"网点超50分钟未响应")+COUNTIFS(明细!$R:$R,$AK11,明细!$C:$C,AW$1,明细!$AL:$AL,"网点超23H未关闭"))*20)</f>
        <v>-</v>
      </c>
      <c r="AX11" s="12" t="str">
        <f>IF((COUNTIFS(明细!$R:$R,$AK11,明细!$C:$C,AX$1,明细!$AK:$AK,"网点超50分钟未响应")+COUNTIFS(明细!$R:$R,$AK11,明细!$C:$C,AX$1,明细!$AL:$AL,"网点超23H未关闭"))*20=0,"-",(COUNTIFS(明细!$R:$R,$AK11,明细!$C:$C,AX$1,明细!$AK:$AK,"网点超50分钟未响应")+COUNTIFS(明细!$R:$R,$AK11,明细!$C:$C,AX$1,明细!$AL:$AL,"网点超23H未关闭"))*20)</f>
        <v>-</v>
      </c>
      <c r="AY11" s="12" t="str">
        <f>IF((COUNTIFS(明细!$R:$R,$AK11,明细!$C:$C,AY$1,明细!$AK:$AK,"网点超50分钟未响应")+COUNTIFS(明细!$R:$R,$AK11,明细!$C:$C,AY$1,明细!$AL:$AL,"网点超23H未关闭"))*20=0,"-",(COUNTIFS(明细!$R:$R,$AK11,明细!$C:$C,AY$1,明细!$AK:$AK,"网点超50分钟未响应")+COUNTIFS(明细!$R:$R,$AK11,明细!$C:$C,AY$1,明细!$AL:$AL,"网点超23H未关闭"))*20)</f>
        <v>-</v>
      </c>
      <c r="AZ11" s="12" t="str">
        <f>IF((COUNTIFS(明细!$R:$R,$AK11,明细!$C:$C,AZ$1,明细!$AK:$AK,"网点超50分钟未响应")+COUNTIFS(明细!$R:$R,$AK11,明细!$C:$C,AZ$1,明细!$AL:$AL,"网点超23H未关闭"))*20=0,"-",(COUNTIFS(明细!$R:$R,$AK11,明细!$C:$C,AZ$1,明细!$AK:$AK,"网点超50分钟未响应")+COUNTIFS(明细!$R:$R,$AK11,明细!$C:$C,AZ$1,明细!$AL:$AL,"网点超23H未关闭"))*20)</f>
        <v>-</v>
      </c>
      <c r="BA11" s="12" t="str">
        <f>IF((COUNTIFS(明细!$R:$R,$AK11,明细!$C:$C,BA$1,明细!$AK:$AK,"网点超50分钟未响应")+COUNTIFS(明细!$R:$R,$AK11,明细!$C:$C,BA$1,明细!$AL:$AL,"网点超23H未关闭"))*20=0,"-",(COUNTIFS(明细!$R:$R,$AK11,明细!$C:$C,BA$1,明细!$AK:$AK,"网点超50分钟未响应")+COUNTIFS(明细!$R:$R,$AK11,明细!$C:$C,BA$1,明细!$AL:$AL,"网点超23H未关闭"))*20)</f>
        <v>-</v>
      </c>
      <c r="BB11" s="12" t="str">
        <f>IF((COUNTIFS(明细!$R:$R,$AK11,明细!$C:$C,BB$1,明细!$AK:$AK,"网点超50分钟未响应")+COUNTIFS(明细!$R:$R,$AK11,明细!$C:$C,BB$1,明细!$AL:$AL,"网点超23H未关闭"))*20=0,"-",(COUNTIFS(明细!$R:$R,$AK11,明细!$C:$C,BB$1,明细!$AK:$AK,"网点超50分钟未响应")+COUNTIFS(明细!$R:$R,$AK11,明细!$C:$C,BB$1,明细!$AL:$AL,"网点超23H未关闭"))*20)</f>
        <v>-</v>
      </c>
      <c r="BC11" s="12" t="str">
        <f>IF((COUNTIFS(明细!$R:$R,$AK11,明细!$C:$C,BC$1,明细!$AK:$AK,"网点超50分钟未响应")+COUNTIFS(明细!$R:$R,$AK11,明细!$C:$C,BC$1,明细!$AL:$AL,"网点超23H未关闭"))*20=0,"-",(COUNTIFS(明细!$R:$R,$AK11,明细!$C:$C,BC$1,明细!$AK:$AK,"网点超50分钟未响应")+COUNTIFS(明细!$R:$R,$AK11,明细!$C:$C,BC$1,明细!$AL:$AL,"网点超23H未关闭"))*20)</f>
        <v>-</v>
      </c>
      <c r="BD11" s="12" t="str">
        <f>IF((COUNTIFS(明细!$R:$R,$AK11,明细!$C:$C,BD$1,明细!$AK:$AK,"网点超50分钟未响应")+COUNTIFS(明细!$R:$R,$AK11,明细!$C:$C,BD$1,明细!$AL:$AL,"网点超23H未关闭"))*20=0,"-",(COUNTIFS(明细!$R:$R,$AK11,明细!$C:$C,BD$1,明细!$AK:$AK,"网点超50分钟未响应")+COUNTIFS(明细!$R:$R,$AK11,明细!$C:$C,BD$1,明细!$AL:$AL,"网点超23H未关闭"))*20)</f>
        <v>-</v>
      </c>
      <c r="BE11" s="12" t="str">
        <f>IF((COUNTIFS(明细!$R:$R,$AK11,明细!$C:$C,BE$1,明细!$AK:$AK,"网点超50分钟未响应")+COUNTIFS(明细!$R:$R,$AK11,明细!$C:$C,BE$1,明细!$AL:$AL,"网点超23H未关闭"))*20=0,"-",(COUNTIFS(明细!$R:$R,$AK11,明细!$C:$C,BE$1,明细!$AK:$AK,"网点超50分钟未响应")+COUNTIFS(明细!$R:$R,$AK11,明细!$C:$C,BE$1,明细!$AL:$AL,"网点超23H未关闭"))*20)</f>
        <v>-</v>
      </c>
      <c r="BF11" s="12" t="str">
        <f>IF((COUNTIFS(明细!$R:$R,$AK11,明细!$C:$C,BF$1,明细!$AK:$AK,"网点超50分钟未响应")+COUNTIFS(明细!$R:$R,$AK11,明细!$C:$C,BF$1,明细!$AL:$AL,"网点超23H未关闭"))*20=0,"-",(COUNTIFS(明细!$R:$R,$AK11,明细!$C:$C,BF$1,明细!$AK:$AK,"网点超50分钟未响应")+COUNTIFS(明细!$R:$R,$AK11,明细!$C:$C,BF$1,明细!$AL:$AL,"网点超23H未关闭"))*20)</f>
        <v>-</v>
      </c>
      <c r="BG11" s="12" t="str">
        <f>IF((COUNTIFS(明细!$R:$R,$AK11,明细!$C:$C,BG$1,明细!$AK:$AK,"网点超50分钟未响应")+COUNTIFS(明细!$R:$R,$AK11,明细!$C:$C,BG$1,明细!$AL:$AL,"网点超23H未关闭"))*20=0,"-",(COUNTIFS(明细!$R:$R,$AK11,明细!$C:$C,BG$1,明细!$AK:$AK,"网点超50分钟未响应")+COUNTIFS(明细!$R:$R,$AK11,明细!$C:$C,BG$1,明细!$AL:$AL,"网点超23H未关闭"))*20)</f>
        <v>-</v>
      </c>
      <c r="BH11" s="12" t="str">
        <f>IF((COUNTIFS(明细!$R:$R,$AK11,明细!$C:$C,BH$1,明细!$AK:$AK,"网点超50分钟未响应")+COUNTIFS(明细!$R:$R,$AK11,明细!$C:$C,BH$1,明细!$AL:$AL,"网点超23H未关闭"))*20=0,"-",(COUNTIFS(明细!$R:$R,$AK11,明细!$C:$C,BH$1,明细!$AK:$AK,"网点超50分钟未响应")+COUNTIFS(明细!$R:$R,$AK11,明细!$C:$C,BH$1,明细!$AL:$AL,"网点超23H未关闭"))*20)</f>
        <v>-</v>
      </c>
      <c r="BI11" s="12" t="str">
        <f>IF((COUNTIFS(明细!$R:$R,$AK11,明细!$C:$C,BI$1,明细!$AK:$AK,"网点超50分钟未响应")+COUNTIFS(明细!$R:$R,$AK11,明细!$C:$C,BI$1,明细!$AL:$AL,"网点超23H未关闭"))*20=0,"-",(COUNTIFS(明细!$R:$R,$AK11,明细!$C:$C,BI$1,明细!$AK:$AK,"网点超50分钟未响应")+COUNTIFS(明细!$R:$R,$AK11,明细!$C:$C,BI$1,明细!$AL:$AL,"网点超23H未关闭"))*20)</f>
        <v>-</v>
      </c>
      <c r="BJ11" s="12" t="str">
        <f>IF((COUNTIFS(明细!$R:$R,$AK11,明细!$C:$C,BJ$1,明细!$AK:$AK,"网点超50分钟未响应")+COUNTIFS(明细!$R:$R,$AK11,明细!$C:$C,BJ$1,明细!$AL:$AL,"网点超23H未关闭"))*20=0,"-",(COUNTIFS(明细!$R:$R,$AK11,明细!$C:$C,BJ$1,明细!$AK:$AK,"网点超50分钟未响应")+COUNTIFS(明细!$R:$R,$AK11,明细!$C:$C,BJ$1,明细!$AL:$AL,"网点超23H未关闭"))*20)</f>
        <v>-</v>
      </c>
      <c r="BK11" s="12" t="str">
        <f>IF((COUNTIFS(明细!$R:$R,$AK11,明细!$C:$C,BK$1,明细!$AK:$AK,"网点超50分钟未响应")+COUNTIFS(明细!$R:$R,$AK11,明细!$C:$C,BK$1,明细!$AL:$AL,"网点超23H未关闭"))*20=0,"-",(COUNTIFS(明细!$R:$R,$AK11,明细!$C:$C,BK$1,明细!$AK:$AK,"网点超50分钟未响应")+COUNTIFS(明细!$R:$R,$AK11,明细!$C:$C,BK$1,明细!$AL:$AL,"网点超23H未关闭"))*20)</f>
        <v>-</v>
      </c>
      <c r="BL11" s="12" t="str">
        <f>IF((COUNTIFS(明细!$R:$R,$AK11,明细!$C:$C,BL$1,明细!$AK:$AK,"网点超50分钟未响应")+COUNTIFS(明细!$R:$R,$AK11,明细!$C:$C,BL$1,明细!$AL:$AL,"网点超23H未关闭"))*20=0,"-",(COUNTIFS(明细!$R:$R,$AK11,明细!$C:$C,BL$1,明细!$AK:$AK,"网点超50分钟未响应")+COUNTIFS(明细!$R:$R,$AK11,明细!$C:$C,BL$1,明细!$AL:$AL,"网点超23H未关闭"))*20)</f>
        <v>-</v>
      </c>
      <c r="BM11" s="12" t="str">
        <f>IF((COUNTIFS(明细!$R:$R,$AK11,明细!$C:$C,BM$1,明细!$AK:$AK,"网点超50分钟未响应")+COUNTIFS(明细!$R:$R,$AK11,明细!$C:$C,BM$1,明细!$AL:$AL,"网点超23H未关闭"))*20=0,"-",(COUNTIFS(明细!$R:$R,$AK11,明细!$C:$C,BM$1,明细!$AK:$AK,"网点超50分钟未响应")+COUNTIFS(明细!$R:$R,$AK11,明细!$C:$C,BM$1,明细!$AL:$AL,"网点超23H未关闭"))*20)</f>
        <v>-</v>
      </c>
      <c r="BN11" s="12" t="str">
        <f>IF((COUNTIFS(明细!$R:$R,$AK11,明细!$C:$C,BN$1,明细!$AK:$AK,"网点超50分钟未响应")+COUNTIFS(明细!$R:$R,$AK11,明细!$C:$C,BN$1,明细!$AL:$AL,"网点超23H未关闭"))*20=0,"-",(COUNTIFS(明细!$R:$R,$AK11,明细!$C:$C,BN$1,明细!$AK:$AK,"网点超50分钟未响应")+COUNTIFS(明细!$R:$R,$AK11,明细!$C:$C,BN$1,明细!$AL:$AL,"网点超23H未关闭"))*20)</f>
        <v>-</v>
      </c>
      <c r="BO11" s="12" t="str">
        <f>IF((COUNTIFS(明细!$R:$R,$AK11,明细!$C:$C,BO$1,明细!$AK:$AK,"网点超50分钟未响应")+COUNTIFS(明细!$R:$R,$AK11,明细!$C:$C,BO$1,明细!$AL:$AL,"网点超23H未关闭"))*20=0,"-",(COUNTIFS(明细!$R:$R,$AK11,明细!$C:$C,BO$1,明细!$AK:$AK,"网点超50分钟未响应")+COUNTIFS(明细!$R:$R,$AK11,明细!$C:$C,BO$1,明细!$AL:$AL,"网点超23H未关闭"))*20)</f>
        <v>-</v>
      </c>
      <c r="BP11" s="12" t="str">
        <f>IF((COUNTIFS(明细!$R:$R,$AK11,明细!$C:$C,BP$1,明细!$AK:$AK,"网点超50分钟未响应")+COUNTIFS(明细!$R:$R,$AK11,明细!$C:$C,BP$1,明细!$AL:$AL,"网点超23H未关闭"))*20=0,"-",(COUNTIFS(明细!$R:$R,$AK11,明细!$C:$C,BP$1,明细!$AK:$AK,"网点超50分钟未响应")+COUNTIFS(明细!$R:$R,$AK11,明细!$C:$C,BP$1,明细!$AL:$AL,"网点超23H未关闭"))*20)</f>
        <v>-</v>
      </c>
    </row>
    <row r="12" customHeight="1" spans="1:68">
      <c r="A12" s="12" t="s">
        <v>24</v>
      </c>
      <c r="B12" s="12">
        <f>SUM(C12:AF12)</f>
        <v>520</v>
      </c>
      <c r="C12" s="34">
        <f>IF((COUNTIFS(明细!$B:$B,$A12,明细!$C:$C,C$1,明细!$AK:$AK,"网点超50分钟未响应")+COUNTIFS(明细!$B:$B,$A12,明细!$C:$C,C$1,明细!$AL:$AL,"网点超23H未关闭"))*20=0,"-",(COUNTIFS(明细!$B:$B,$A12,明细!$C:$C,C$1,明细!$AK:$AK,"网点超50分钟未响应")+COUNTIFS(明细!$B:$B,$A12,明细!$C:$C,C$1,明细!$AL:$AL,"网点超23H未关闭"))*20)</f>
        <v>100</v>
      </c>
      <c r="D12" s="34">
        <f>IF((COUNTIFS(明细!$B:$B,$A12,明细!$C:$C,D$1,明细!$AK:$AK,"网点超50分钟未响应")+COUNTIFS(明细!$B:$B,$A12,明细!$C:$C,D$1,明细!$AL:$AL,"网点超23H未关闭"))*20=0,"-",(COUNTIFS(明细!$B:$B,$A12,明细!$C:$C,D$1,明细!$AK:$AK,"网点超50分钟未响应")+COUNTIFS(明细!$B:$B,$A12,明细!$C:$C,D$1,明细!$AL:$AL,"网点超23H未关闭"))*20)</f>
        <v>80</v>
      </c>
      <c r="E12" s="34">
        <f>IF((COUNTIFS(明细!$B:$B,$A12,明细!$C:$C,E$1,明细!$AK:$AK,"网点超50分钟未响应")+COUNTIFS(明细!$B:$B,$A12,明细!$C:$C,E$1,明细!$AL:$AL,"网点超23H未关闭"))*20=0,"-",(COUNTIFS(明细!$B:$B,$A12,明细!$C:$C,E$1,明细!$AK:$AK,"网点超50分钟未响应")+COUNTIFS(明细!$B:$B,$A12,明细!$C:$C,E$1,明细!$AL:$AL,"网点超23H未关闭"))*20)</f>
        <v>40</v>
      </c>
      <c r="F12" s="34">
        <f>IF((COUNTIFS(明细!$B:$B,$A12,明细!$C:$C,F$1,明细!$AK:$AK,"网点超50分钟未响应")+COUNTIFS(明细!$B:$B,$A12,明细!$C:$C,F$1,明细!$AL:$AL,"网点超23H未关闭"))*20=0,"-",(COUNTIFS(明细!$B:$B,$A12,明细!$C:$C,F$1,明细!$AK:$AK,"网点超50分钟未响应")+COUNTIFS(明细!$B:$B,$A12,明细!$C:$C,F$1,明细!$AL:$AL,"网点超23H未关闭"))*20)</f>
        <v>40</v>
      </c>
      <c r="G12" s="34">
        <f>IF((COUNTIFS(明细!$B:$B,$A12,明细!$C:$C,G$1,明细!$AK:$AK,"网点超50分钟未响应")+COUNTIFS(明细!$B:$B,$A12,明细!$C:$C,G$1,明细!$AL:$AL,"网点超23H未关闭"))*20=0,"-",(COUNTIFS(明细!$B:$B,$A12,明细!$C:$C,G$1,明细!$AK:$AK,"网点超50分钟未响应")+COUNTIFS(明细!$B:$B,$A12,明细!$C:$C,G$1,明细!$AL:$AL,"网点超23H未关闭"))*20)</f>
        <v>40</v>
      </c>
      <c r="H12" s="34">
        <f>IF((COUNTIFS(明细!$B:$B,$A12,明细!$C:$C,H$1,明细!$AK:$AK,"网点超50分钟未响应")+COUNTIFS(明细!$B:$B,$A12,明细!$C:$C,H$1,明细!$AL:$AL,"网点超23H未关闭"))*20=0,"-",(COUNTIFS(明细!$B:$B,$A12,明细!$C:$C,H$1,明细!$AK:$AK,"网点超50分钟未响应")+COUNTIFS(明细!$B:$B,$A12,明细!$C:$C,H$1,明细!$AL:$AL,"网点超23H未关闭"))*20)</f>
        <v>120</v>
      </c>
      <c r="I12" s="34">
        <f>IF((COUNTIFS(明细!$B:$B,$A12,明细!$C:$C,I$1,明细!$AK:$AK,"网点超50分钟未响应")+COUNTIFS(明细!$B:$B,$A12,明细!$C:$C,I$1,明细!$AL:$AL,"网点超23H未关闭"))*20=0,"-",(COUNTIFS(明细!$B:$B,$A12,明细!$C:$C,I$1,明细!$AK:$AK,"网点超50分钟未响应")+COUNTIFS(明细!$B:$B,$A12,明细!$C:$C,I$1,明细!$AL:$AL,"网点超23H未关闭"))*20)</f>
        <v>20</v>
      </c>
      <c r="J12" s="34">
        <f>IF((COUNTIFS(明细!$B:$B,$A12,明细!$C:$C,J$1,明细!$AK:$AK,"网点超50分钟未响应")+COUNTIFS(明细!$B:$B,$A12,明细!$C:$C,J$1,明细!$AL:$AL,"网点超23H未关闭"))*20=0,"-",(COUNTIFS(明细!$B:$B,$A12,明细!$C:$C,J$1,明细!$AK:$AK,"网点超50分钟未响应")+COUNTIFS(明细!$B:$B,$A12,明细!$C:$C,J$1,明细!$AL:$AL,"网点超23H未关闭"))*20)</f>
        <v>60</v>
      </c>
      <c r="K12" s="34">
        <f>IF((COUNTIFS(明细!$B:$B,$A12,明细!$C:$C,K$1,明细!$AK:$AK,"网点超50分钟未响应")+COUNTIFS(明细!$B:$B,$A12,明细!$C:$C,K$1,明细!$AL:$AL,"网点超23H未关闭"))*20=0,"-",(COUNTIFS(明细!$B:$B,$A12,明细!$C:$C,K$1,明细!$AK:$AK,"网点超50分钟未响应")+COUNTIFS(明细!$B:$B,$A12,明细!$C:$C,K$1,明细!$AL:$AL,"网点超23H未关闭"))*20)</f>
        <v>20</v>
      </c>
      <c r="L12" s="34" t="str">
        <f>IF((COUNTIFS(明细!$B:$B,$A12,明细!$C:$C,L$1,明细!$AK:$AK,"网点超50分钟未响应")+COUNTIFS(明细!$B:$B,$A12,明细!$C:$C,L$1,明细!$AL:$AL,"网点超23H未关闭"))*20=0,"-",(COUNTIFS(明细!$B:$B,$A12,明细!$C:$C,L$1,明细!$AK:$AK,"网点超50分钟未响应")+COUNTIFS(明细!$B:$B,$A12,明细!$C:$C,L$1,明细!$AL:$AL,"网点超23H未关闭"))*20)</f>
        <v>-</v>
      </c>
      <c r="M12" s="34" t="str">
        <f>IF((COUNTIFS(明细!$B:$B,$A12,明细!$C:$C,M$1,明细!$AK:$AK,"网点超50分钟未响应")+COUNTIFS(明细!$B:$B,$A12,明细!$C:$C,M$1,明细!$AL:$AL,"网点超23H未关闭"))*20=0,"-",(COUNTIFS(明细!$B:$B,$A12,明细!$C:$C,M$1,明细!$AK:$AK,"网点超50分钟未响应")+COUNTIFS(明细!$B:$B,$A12,明细!$C:$C,M$1,明细!$AL:$AL,"网点超23H未关闭"))*20)</f>
        <v>-</v>
      </c>
      <c r="N12" s="34" t="str">
        <f>IF((COUNTIFS(明细!$B:$B,$A12,明细!$C:$C,N$1,明细!$AK:$AK,"网点超50分钟未响应")+COUNTIFS(明细!$B:$B,$A12,明细!$C:$C,N$1,明细!$AL:$AL,"网点超23H未关闭"))*20=0,"-",(COUNTIFS(明细!$B:$B,$A12,明细!$C:$C,N$1,明细!$AK:$AK,"网点超50分钟未响应")+COUNTIFS(明细!$B:$B,$A12,明细!$C:$C,N$1,明细!$AL:$AL,"网点超23H未关闭"))*20)</f>
        <v>-</v>
      </c>
      <c r="O12" s="34" t="str">
        <f>IF((COUNTIFS(明细!$B:$B,$A12,明细!$C:$C,O$1,明细!$AK:$AK,"网点超50分钟未响应")+COUNTIFS(明细!$B:$B,$A12,明细!$C:$C,O$1,明细!$AL:$AL,"网点超23H未关闭"))*20=0,"-",(COUNTIFS(明细!$B:$B,$A12,明细!$C:$C,O$1,明细!$AK:$AK,"网点超50分钟未响应")+COUNTIFS(明细!$B:$B,$A12,明细!$C:$C,O$1,明细!$AL:$AL,"网点超23H未关闭"))*20)</f>
        <v>-</v>
      </c>
      <c r="P12" s="34" t="str">
        <f>IF((COUNTIFS(明细!$B:$B,$A12,明细!$C:$C,P$1,明细!$AK:$AK,"网点超50分钟未响应")+COUNTIFS(明细!$B:$B,$A12,明细!$C:$C,P$1,明细!$AL:$AL,"网点超23H未关闭"))*20=0,"-",(COUNTIFS(明细!$B:$B,$A12,明细!$C:$C,P$1,明细!$AK:$AK,"网点超50分钟未响应")+COUNTIFS(明细!$B:$B,$A12,明细!$C:$C,P$1,明细!$AL:$AL,"网点超23H未关闭"))*20)</f>
        <v>-</v>
      </c>
      <c r="Q12" s="34" t="str">
        <f>IF((COUNTIFS(明细!$B:$B,$A12,明细!$C:$C,Q$1,明细!$AK:$AK,"网点超50分钟未响应")+COUNTIFS(明细!$B:$B,$A12,明细!$C:$C,Q$1,明细!$AL:$AL,"网点超23H未关闭"))*20=0,"-",(COUNTIFS(明细!$B:$B,$A12,明细!$C:$C,Q$1,明细!$AK:$AK,"网点超50分钟未响应")+COUNTIFS(明细!$B:$B,$A12,明细!$C:$C,Q$1,明细!$AL:$AL,"网点超23H未关闭"))*20)</f>
        <v>-</v>
      </c>
      <c r="R12" s="34" t="str">
        <f>IF((COUNTIFS(明细!$B:$B,$A12,明细!$C:$C,R$1,明细!$AK:$AK,"网点超50分钟未响应")+COUNTIFS(明细!$B:$B,$A12,明细!$C:$C,R$1,明细!$AL:$AL,"网点超23H未关闭"))*20=0,"-",(COUNTIFS(明细!$B:$B,$A12,明细!$C:$C,R$1,明细!$AK:$AK,"网点超50分钟未响应")+COUNTIFS(明细!$B:$B,$A12,明细!$C:$C,R$1,明细!$AL:$AL,"网点超23H未关闭"))*20)</f>
        <v>-</v>
      </c>
      <c r="S12" s="34" t="str">
        <f>IF((COUNTIFS(明细!$B:$B,$A12,明细!$C:$C,S$1,明细!$AK:$AK,"网点超50分钟未响应")+COUNTIFS(明细!$B:$B,$A12,明细!$C:$C,S$1,明细!$AL:$AL,"网点超23H未关闭"))*20=0,"-",(COUNTIFS(明细!$B:$B,$A12,明细!$C:$C,S$1,明细!$AK:$AK,"网点超50分钟未响应")+COUNTIFS(明细!$B:$B,$A12,明细!$C:$C,S$1,明细!$AL:$AL,"网点超23H未关闭"))*20)</f>
        <v>-</v>
      </c>
      <c r="T12" s="34" t="str">
        <f>IF((COUNTIFS(明细!$B:$B,$A12,明细!$C:$C,T$1,明细!$AK:$AK,"网点超50分钟未响应")+COUNTIFS(明细!$B:$B,$A12,明细!$C:$C,T$1,明细!$AL:$AL,"网点超23H未关闭"))*20=0,"-",(COUNTIFS(明细!$B:$B,$A12,明细!$C:$C,T$1,明细!$AK:$AK,"网点超50分钟未响应")+COUNTIFS(明细!$B:$B,$A12,明细!$C:$C,T$1,明细!$AL:$AL,"网点超23H未关闭"))*20)</f>
        <v>-</v>
      </c>
      <c r="U12" s="34" t="str">
        <f>IF((COUNTIFS(明细!$B:$B,$A12,明细!$C:$C,U$1,明细!$AK:$AK,"网点超50分钟未响应")+COUNTIFS(明细!$B:$B,$A12,明细!$C:$C,U$1,明细!$AL:$AL,"网点超23H未关闭"))*20=0,"-",(COUNTIFS(明细!$B:$B,$A12,明细!$C:$C,U$1,明细!$AK:$AK,"网点超50分钟未响应")+COUNTIFS(明细!$B:$B,$A12,明细!$C:$C,U$1,明细!$AL:$AL,"网点超23H未关闭"))*20)</f>
        <v>-</v>
      </c>
      <c r="V12" s="34" t="str">
        <f>IF((COUNTIFS(明细!$B:$B,$A12,明细!$C:$C,V$1,明细!$AK:$AK,"网点超50分钟未响应")+COUNTIFS(明细!$B:$B,$A12,明细!$C:$C,V$1,明细!$AL:$AL,"网点超23H未关闭"))*20=0,"-",(COUNTIFS(明细!$B:$B,$A12,明细!$C:$C,V$1,明细!$AK:$AK,"网点超50分钟未响应")+COUNTIFS(明细!$B:$B,$A12,明细!$C:$C,V$1,明细!$AL:$AL,"网点超23H未关闭"))*20)</f>
        <v>-</v>
      </c>
      <c r="W12" s="34" t="str">
        <f>IF((COUNTIFS(明细!$B:$B,$A12,明细!$C:$C,W$1,明细!$AK:$AK,"网点超50分钟未响应")+COUNTIFS(明细!$B:$B,$A12,明细!$C:$C,W$1,明细!$AL:$AL,"网点超23H未关闭"))*20=0,"-",(COUNTIFS(明细!$B:$B,$A12,明细!$C:$C,W$1,明细!$AK:$AK,"网点超50分钟未响应")+COUNTIFS(明细!$B:$B,$A12,明细!$C:$C,W$1,明细!$AL:$AL,"网点超23H未关闭"))*20)</f>
        <v>-</v>
      </c>
      <c r="X12" s="34" t="str">
        <f>IF((COUNTIFS(明细!$B:$B,$A12,明细!$C:$C,X$1,明细!$AK:$AK,"网点超50分钟未响应")+COUNTIFS(明细!$B:$B,$A12,明细!$C:$C,X$1,明细!$AL:$AL,"网点超23H未关闭"))*20=0,"-",(COUNTIFS(明细!$B:$B,$A12,明细!$C:$C,X$1,明细!$AK:$AK,"网点超50分钟未响应")+COUNTIFS(明细!$B:$B,$A12,明细!$C:$C,X$1,明细!$AL:$AL,"网点超23H未关闭"))*20)</f>
        <v>-</v>
      </c>
      <c r="Y12" s="34" t="str">
        <f>IF((COUNTIFS(明细!$B:$B,$A12,明细!$C:$C,Y$1,明细!$AK:$AK,"网点超50分钟未响应")+COUNTIFS(明细!$B:$B,$A12,明细!$C:$C,Y$1,明细!$AL:$AL,"网点超23H未关闭"))*20=0,"-",(COUNTIFS(明细!$B:$B,$A12,明细!$C:$C,Y$1,明细!$AK:$AK,"网点超50分钟未响应")+COUNTIFS(明细!$B:$B,$A12,明细!$C:$C,Y$1,明细!$AL:$AL,"网点超23H未关闭"))*20)</f>
        <v>-</v>
      </c>
      <c r="Z12" s="34" t="str">
        <f>IF((COUNTIFS(明细!$B:$B,$A12,明细!$C:$C,Z$1,明细!$AK:$AK,"网点超50分钟未响应")+COUNTIFS(明细!$B:$B,$A12,明细!$C:$C,Z$1,明细!$AL:$AL,"网点超23H未关闭"))*20=0,"-",(COUNTIFS(明细!$B:$B,$A12,明细!$C:$C,Z$1,明细!$AK:$AK,"网点超50分钟未响应")+COUNTIFS(明细!$B:$B,$A12,明细!$C:$C,Z$1,明细!$AL:$AL,"网点超23H未关闭"))*20)</f>
        <v>-</v>
      </c>
      <c r="AA12" s="34" t="str">
        <f>IF((COUNTIFS(明细!$B:$B,$A12,明细!$C:$C,AA$1,明细!$AK:$AK,"网点超50分钟未响应")+COUNTIFS(明细!$B:$B,$A12,明细!$C:$C,AA$1,明细!$AL:$AL,"网点超23H未关闭"))*20=0,"-",(COUNTIFS(明细!$B:$B,$A12,明细!$C:$C,AA$1,明细!$AK:$AK,"网点超50分钟未响应")+COUNTIFS(明细!$B:$B,$A12,明细!$C:$C,AA$1,明细!$AL:$AL,"网点超23H未关闭"))*20)</f>
        <v>-</v>
      </c>
      <c r="AB12" s="34" t="str">
        <f>IF((COUNTIFS(明细!$B:$B,$A12,明细!$C:$C,AB$1,明细!$AK:$AK,"网点超50分钟未响应")+COUNTIFS(明细!$B:$B,$A12,明细!$C:$C,AB$1,明细!$AL:$AL,"网点超23H未关闭"))*20=0,"-",(COUNTIFS(明细!$B:$B,$A12,明细!$C:$C,AB$1,明细!$AK:$AK,"网点超50分钟未响应")+COUNTIFS(明细!$B:$B,$A12,明细!$C:$C,AB$1,明细!$AL:$AL,"网点超23H未关闭"))*20)</f>
        <v>-</v>
      </c>
      <c r="AC12" s="34" t="str">
        <f>IF((COUNTIFS(明细!$B:$B,$A12,明细!$C:$C,AC$1,明细!$AK:$AK,"网点超50分钟未响应")+COUNTIFS(明细!$B:$B,$A12,明细!$C:$C,AC$1,明细!$AL:$AL,"网点超23H未关闭"))*20=0,"-",(COUNTIFS(明细!$B:$B,$A12,明细!$C:$C,AC$1,明细!$AK:$AK,"网点超50分钟未响应")+COUNTIFS(明细!$B:$B,$A12,明细!$C:$C,AC$1,明细!$AL:$AL,"网点超23H未关闭"))*20)</f>
        <v>-</v>
      </c>
      <c r="AD12" s="34" t="str">
        <f>IF((COUNTIFS(明细!$B:$B,$A12,明细!$C:$C,AD$1,明细!$AK:$AK,"网点超50分钟未响应")+COUNTIFS(明细!$B:$B,$A12,明细!$C:$C,AD$1,明细!$AL:$AL,"网点超23H未关闭"))*20=0,"-",(COUNTIFS(明细!$B:$B,$A12,明细!$C:$C,AD$1,明细!$AK:$AK,"网点超50分钟未响应")+COUNTIFS(明细!$B:$B,$A12,明细!$C:$C,AD$1,明细!$AL:$AL,"网点超23H未关闭"))*20)</f>
        <v>-</v>
      </c>
      <c r="AE12" s="34" t="str">
        <f>IF((COUNTIFS(明细!$B:$B,$A12,明细!$C:$C,AE$1,明细!$AK:$AK,"网点超50分钟未响应")+COUNTIFS(明细!$B:$B,$A12,明细!$C:$C,AE$1,明细!$AL:$AL,"网点超23H未关闭"))*20=0,"-",(COUNTIFS(明细!$B:$B,$A12,明细!$C:$C,AE$1,明细!$AK:$AK,"网点超50分钟未响应")+COUNTIFS(明细!$B:$B,$A12,明细!$C:$C,AE$1,明细!$AL:$AL,"网点超23H未关闭"))*20)</f>
        <v>-</v>
      </c>
      <c r="AF12" s="34" t="str">
        <f>IF((COUNTIFS(明细!$B:$B,$A12,明细!$C:$C,AF$1,明细!$AK:$AK,"网点超50分钟未响应")+COUNTIFS(明细!$B:$B,$A12,明细!$C:$C,AF$1,明细!$AL:$AL,"网点超23H未关闭"))*20=0,"-",(COUNTIFS(明细!$B:$B,$A12,明细!$C:$C,AF$1,明细!$AK:$AK,"网点超50分钟未响应")+COUNTIFS(明细!$B:$B,$A12,明细!$C:$C,AF$1,明细!$AL:$AL,"网点超23H未关闭"))*20)</f>
        <v>-</v>
      </c>
      <c r="AJ12" s="12">
        <f>RANK(AL12,AL$3:AL$356)</f>
        <v>10</v>
      </c>
      <c r="AK12" s="4" t="s">
        <v>25</v>
      </c>
      <c r="AL12" s="12">
        <f>SUM(AM12:BP12)</f>
        <v>800</v>
      </c>
      <c r="AM12" s="12">
        <f>IF((COUNTIFS(明细!$R:$R,$AK12,明细!$C:$C,AM$1,明细!$AK:$AK,"网点超50分钟未响应")+COUNTIFS(明细!$R:$R,$AK12,明细!$C:$C,AM$1,明细!$AL:$AL,"网点超23H未关闭"))*20=0,"-",(COUNTIFS(明细!$R:$R,$AK12,明细!$C:$C,AM$1,明细!$AK:$AK,"网点超50分钟未响应")+COUNTIFS(明细!$R:$R,$AK12,明细!$C:$C,AM$1,明细!$AL:$AL,"网点超23H未关闭"))*20)</f>
        <v>60</v>
      </c>
      <c r="AN12" s="12">
        <f>IF((COUNTIFS(明细!$R:$R,$AK12,明细!$C:$C,AN$1,明细!$AK:$AK,"网点超50分钟未响应")+COUNTIFS(明细!$R:$R,$AK12,明细!$C:$C,AN$1,明细!$AL:$AL,"网点超23H未关闭"))*20=0,"-",(COUNTIFS(明细!$R:$R,$AK12,明细!$C:$C,AN$1,明细!$AK:$AK,"网点超50分钟未响应")+COUNTIFS(明细!$R:$R,$AK12,明细!$C:$C,AN$1,明细!$AL:$AL,"网点超23H未关闭"))*20)</f>
        <v>260</v>
      </c>
      <c r="AO12" s="12">
        <f>IF((COUNTIFS(明细!$R:$R,$AK12,明细!$C:$C,AO$1,明细!$AK:$AK,"网点超50分钟未响应")+COUNTIFS(明细!$R:$R,$AK12,明细!$C:$C,AO$1,明细!$AL:$AL,"网点超23H未关闭"))*20=0,"-",(COUNTIFS(明细!$R:$R,$AK12,明细!$C:$C,AO$1,明细!$AK:$AK,"网点超50分钟未响应")+COUNTIFS(明细!$R:$R,$AK12,明细!$C:$C,AO$1,明细!$AL:$AL,"网点超23H未关闭"))*20)</f>
        <v>120</v>
      </c>
      <c r="AP12" s="12">
        <f>IF((COUNTIFS(明细!$R:$R,$AK12,明细!$C:$C,AP$1,明细!$AK:$AK,"网点超50分钟未响应")+COUNTIFS(明细!$R:$R,$AK12,明细!$C:$C,AP$1,明细!$AL:$AL,"网点超23H未关闭"))*20=0,"-",(COUNTIFS(明细!$R:$R,$AK12,明细!$C:$C,AP$1,明细!$AK:$AK,"网点超50分钟未响应")+COUNTIFS(明细!$R:$R,$AK12,明细!$C:$C,AP$1,明细!$AL:$AL,"网点超23H未关闭"))*20)</f>
        <v>20</v>
      </c>
      <c r="AQ12" s="12" t="str">
        <f>IF((COUNTIFS(明细!$R:$R,$AK12,明细!$C:$C,AQ$1,明细!$AK:$AK,"网点超50分钟未响应")+COUNTIFS(明细!$R:$R,$AK12,明细!$C:$C,AQ$1,明细!$AL:$AL,"网点超23H未关闭"))*20=0,"-",(COUNTIFS(明细!$R:$R,$AK12,明细!$C:$C,AQ$1,明细!$AK:$AK,"网点超50分钟未响应")+COUNTIFS(明细!$R:$R,$AK12,明细!$C:$C,AQ$1,明细!$AL:$AL,"网点超23H未关闭"))*20)</f>
        <v>-</v>
      </c>
      <c r="AR12" s="12">
        <f>IF((COUNTIFS(明细!$R:$R,$AK12,明细!$C:$C,AR$1,明细!$AK:$AK,"网点超50分钟未响应")+COUNTIFS(明细!$R:$R,$AK12,明细!$C:$C,AR$1,明细!$AL:$AL,"网点超23H未关闭"))*20=0,"-",(COUNTIFS(明细!$R:$R,$AK12,明细!$C:$C,AR$1,明细!$AK:$AK,"网点超50分钟未响应")+COUNTIFS(明细!$R:$R,$AK12,明细!$C:$C,AR$1,明细!$AL:$AL,"网点超23H未关闭"))*20)</f>
        <v>20</v>
      </c>
      <c r="AS12" s="12">
        <f>IF((COUNTIFS(明细!$R:$R,$AK12,明细!$C:$C,AS$1,明细!$AK:$AK,"网点超50分钟未响应")+COUNTIFS(明细!$R:$R,$AK12,明细!$C:$C,AS$1,明细!$AL:$AL,"网点超23H未关闭"))*20=0,"-",(COUNTIFS(明细!$R:$R,$AK12,明细!$C:$C,AS$1,明细!$AK:$AK,"网点超50分钟未响应")+COUNTIFS(明细!$R:$R,$AK12,明细!$C:$C,AS$1,明细!$AL:$AL,"网点超23H未关闭"))*20)</f>
        <v>20</v>
      </c>
      <c r="AT12" s="12">
        <f>IF((COUNTIFS(明细!$R:$R,$AK12,明细!$C:$C,AT$1,明细!$AK:$AK,"网点超50分钟未响应")+COUNTIFS(明细!$R:$R,$AK12,明细!$C:$C,AT$1,明细!$AL:$AL,"网点超23H未关闭"))*20=0,"-",(COUNTIFS(明细!$R:$R,$AK12,明细!$C:$C,AT$1,明细!$AK:$AK,"网点超50分钟未响应")+COUNTIFS(明细!$R:$R,$AK12,明细!$C:$C,AT$1,明细!$AL:$AL,"网点超23H未关闭"))*20)</f>
        <v>240</v>
      </c>
      <c r="AU12" s="12">
        <f>IF((COUNTIFS(明细!$R:$R,$AK12,明细!$C:$C,AU$1,明细!$AK:$AK,"网点超50分钟未响应")+COUNTIFS(明细!$R:$R,$AK12,明细!$C:$C,AU$1,明细!$AL:$AL,"网点超23H未关闭"))*20=0,"-",(COUNTIFS(明细!$R:$R,$AK12,明细!$C:$C,AU$1,明细!$AK:$AK,"网点超50分钟未响应")+COUNTIFS(明细!$R:$R,$AK12,明细!$C:$C,AU$1,明细!$AL:$AL,"网点超23H未关闭"))*20)</f>
        <v>60</v>
      </c>
      <c r="AV12" s="12" t="str">
        <f>IF((COUNTIFS(明细!$R:$R,$AK12,明细!$C:$C,AV$1,明细!$AK:$AK,"网点超50分钟未响应")+COUNTIFS(明细!$R:$R,$AK12,明细!$C:$C,AV$1,明细!$AL:$AL,"网点超23H未关闭"))*20=0,"-",(COUNTIFS(明细!$R:$R,$AK12,明细!$C:$C,AV$1,明细!$AK:$AK,"网点超50分钟未响应")+COUNTIFS(明细!$R:$R,$AK12,明细!$C:$C,AV$1,明细!$AL:$AL,"网点超23H未关闭"))*20)</f>
        <v>-</v>
      </c>
      <c r="AW12" s="12" t="str">
        <f>IF((COUNTIFS(明细!$R:$R,$AK12,明细!$C:$C,AW$1,明细!$AK:$AK,"网点超50分钟未响应")+COUNTIFS(明细!$R:$R,$AK12,明细!$C:$C,AW$1,明细!$AL:$AL,"网点超23H未关闭"))*20=0,"-",(COUNTIFS(明细!$R:$R,$AK12,明细!$C:$C,AW$1,明细!$AK:$AK,"网点超50分钟未响应")+COUNTIFS(明细!$R:$R,$AK12,明细!$C:$C,AW$1,明细!$AL:$AL,"网点超23H未关闭"))*20)</f>
        <v>-</v>
      </c>
      <c r="AX12" s="12" t="str">
        <f>IF((COUNTIFS(明细!$R:$R,$AK12,明细!$C:$C,AX$1,明细!$AK:$AK,"网点超50分钟未响应")+COUNTIFS(明细!$R:$R,$AK12,明细!$C:$C,AX$1,明细!$AL:$AL,"网点超23H未关闭"))*20=0,"-",(COUNTIFS(明细!$R:$R,$AK12,明细!$C:$C,AX$1,明细!$AK:$AK,"网点超50分钟未响应")+COUNTIFS(明细!$R:$R,$AK12,明细!$C:$C,AX$1,明细!$AL:$AL,"网点超23H未关闭"))*20)</f>
        <v>-</v>
      </c>
      <c r="AY12" s="12" t="str">
        <f>IF((COUNTIFS(明细!$R:$R,$AK12,明细!$C:$C,AY$1,明细!$AK:$AK,"网点超50分钟未响应")+COUNTIFS(明细!$R:$R,$AK12,明细!$C:$C,AY$1,明细!$AL:$AL,"网点超23H未关闭"))*20=0,"-",(COUNTIFS(明细!$R:$R,$AK12,明细!$C:$C,AY$1,明细!$AK:$AK,"网点超50分钟未响应")+COUNTIFS(明细!$R:$R,$AK12,明细!$C:$C,AY$1,明细!$AL:$AL,"网点超23H未关闭"))*20)</f>
        <v>-</v>
      </c>
      <c r="AZ12" s="12" t="str">
        <f>IF((COUNTIFS(明细!$R:$R,$AK12,明细!$C:$C,AZ$1,明细!$AK:$AK,"网点超50分钟未响应")+COUNTIFS(明细!$R:$R,$AK12,明细!$C:$C,AZ$1,明细!$AL:$AL,"网点超23H未关闭"))*20=0,"-",(COUNTIFS(明细!$R:$R,$AK12,明细!$C:$C,AZ$1,明细!$AK:$AK,"网点超50分钟未响应")+COUNTIFS(明细!$R:$R,$AK12,明细!$C:$C,AZ$1,明细!$AL:$AL,"网点超23H未关闭"))*20)</f>
        <v>-</v>
      </c>
      <c r="BA12" s="12" t="str">
        <f>IF((COUNTIFS(明细!$R:$R,$AK12,明细!$C:$C,BA$1,明细!$AK:$AK,"网点超50分钟未响应")+COUNTIFS(明细!$R:$R,$AK12,明细!$C:$C,BA$1,明细!$AL:$AL,"网点超23H未关闭"))*20=0,"-",(COUNTIFS(明细!$R:$R,$AK12,明细!$C:$C,BA$1,明细!$AK:$AK,"网点超50分钟未响应")+COUNTIFS(明细!$R:$R,$AK12,明细!$C:$C,BA$1,明细!$AL:$AL,"网点超23H未关闭"))*20)</f>
        <v>-</v>
      </c>
      <c r="BB12" s="12" t="str">
        <f>IF((COUNTIFS(明细!$R:$R,$AK12,明细!$C:$C,BB$1,明细!$AK:$AK,"网点超50分钟未响应")+COUNTIFS(明细!$R:$R,$AK12,明细!$C:$C,BB$1,明细!$AL:$AL,"网点超23H未关闭"))*20=0,"-",(COUNTIFS(明细!$R:$R,$AK12,明细!$C:$C,BB$1,明细!$AK:$AK,"网点超50分钟未响应")+COUNTIFS(明细!$R:$R,$AK12,明细!$C:$C,BB$1,明细!$AL:$AL,"网点超23H未关闭"))*20)</f>
        <v>-</v>
      </c>
      <c r="BC12" s="12" t="str">
        <f>IF((COUNTIFS(明细!$R:$R,$AK12,明细!$C:$C,BC$1,明细!$AK:$AK,"网点超50分钟未响应")+COUNTIFS(明细!$R:$R,$AK12,明细!$C:$C,BC$1,明细!$AL:$AL,"网点超23H未关闭"))*20=0,"-",(COUNTIFS(明细!$R:$R,$AK12,明细!$C:$C,BC$1,明细!$AK:$AK,"网点超50分钟未响应")+COUNTIFS(明细!$R:$R,$AK12,明细!$C:$C,BC$1,明细!$AL:$AL,"网点超23H未关闭"))*20)</f>
        <v>-</v>
      </c>
      <c r="BD12" s="12" t="str">
        <f>IF((COUNTIFS(明细!$R:$R,$AK12,明细!$C:$C,BD$1,明细!$AK:$AK,"网点超50分钟未响应")+COUNTIFS(明细!$R:$R,$AK12,明细!$C:$C,BD$1,明细!$AL:$AL,"网点超23H未关闭"))*20=0,"-",(COUNTIFS(明细!$R:$R,$AK12,明细!$C:$C,BD$1,明细!$AK:$AK,"网点超50分钟未响应")+COUNTIFS(明细!$R:$R,$AK12,明细!$C:$C,BD$1,明细!$AL:$AL,"网点超23H未关闭"))*20)</f>
        <v>-</v>
      </c>
      <c r="BE12" s="12" t="str">
        <f>IF((COUNTIFS(明细!$R:$R,$AK12,明细!$C:$C,BE$1,明细!$AK:$AK,"网点超50分钟未响应")+COUNTIFS(明细!$R:$R,$AK12,明细!$C:$C,BE$1,明细!$AL:$AL,"网点超23H未关闭"))*20=0,"-",(COUNTIFS(明细!$R:$R,$AK12,明细!$C:$C,BE$1,明细!$AK:$AK,"网点超50分钟未响应")+COUNTIFS(明细!$R:$R,$AK12,明细!$C:$C,BE$1,明细!$AL:$AL,"网点超23H未关闭"))*20)</f>
        <v>-</v>
      </c>
      <c r="BF12" s="12" t="str">
        <f>IF((COUNTIFS(明细!$R:$R,$AK12,明细!$C:$C,BF$1,明细!$AK:$AK,"网点超50分钟未响应")+COUNTIFS(明细!$R:$R,$AK12,明细!$C:$C,BF$1,明细!$AL:$AL,"网点超23H未关闭"))*20=0,"-",(COUNTIFS(明细!$R:$R,$AK12,明细!$C:$C,BF$1,明细!$AK:$AK,"网点超50分钟未响应")+COUNTIFS(明细!$R:$R,$AK12,明细!$C:$C,BF$1,明细!$AL:$AL,"网点超23H未关闭"))*20)</f>
        <v>-</v>
      </c>
      <c r="BG12" s="12" t="str">
        <f>IF((COUNTIFS(明细!$R:$R,$AK12,明细!$C:$C,BG$1,明细!$AK:$AK,"网点超50分钟未响应")+COUNTIFS(明细!$R:$R,$AK12,明细!$C:$C,BG$1,明细!$AL:$AL,"网点超23H未关闭"))*20=0,"-",(COUNTIFS(明细!$R:$R,$AK12,明细!$C:$C,BG$1,明细!$AK:$AK,"网点超50分钟未响应")+COUNTIFS(明细!$R:$R,$AK12,明细!$C:$C,BG$1,明细!$AL:$AL,"网点超23H未关闭"))*20)</f>
        <v>-</v>
      </c>
      <c r="BH12" s="12" t="str">
        <f>IF((COUNTIFS(明细!$R:$R,$AK12,明细!$C:$C,BH$1,明细!$AK:$AK,"网点超50分钟未响应")+COUNTIFS(明细!$R:$R,$AK12,明细!$C:$C,BH$1,明细!$AL:$AL,"网点超23H未关闭"))*20=0,"-",(COUNTIFS(明细!$R:$R,$AK12,明细!$C:$C,BH$1,明细!$AK:$AK,"网点超50分钟未响应")+COUNTIFS(明细!$R:$R,$AK12,明细!$C:$C,BH$1,明细!$AL:$AL,"网点超23H未关闭"))*20)</f>
        <v>-</v>
      </c>
      <c r="BI12" s="12" t="str">
        <f>IF((COUNTIFS(明细!$R:$R,$AK12,明细!$C:$C,BI$1,明细!$AK:$AK,"网点超50分钟未响应")+COUNTIFS(明细!$R:$R,$AK12,明细!$C:$C,BI$1,明细!$AL:$AL,"网点超23H未关闭"))*20=0,"-",(COUNTIFS(明细!$R:$R,$AK12,明细!$C:$C,BI$1,明细!$AK:$AK,"网点超50分钟未响应")+COUNTIFS(明细!$R:$R,$AK12,明细!$C:$C,BI$1,明细!$AL:$AL,"网点超23H未关闭"))*20)</f>
        <v>-</v>
      </c>
      <c r="BJ12" s="12" t="str">
        <f>IF((COUNTIFS(明细!$R:$R,$AK12,明细!$C:$C,BJ$1,明细!$AK:$AK,"网点超50分钟未响应")+COUNTIFS(明细!$R:$R,$AK12,明细!$C:$C,BJ$1,明细!$AL:$AL,"网点超23H未关闭"))*20=0,"-",(COUNTIFS(明细!$R:$R,$AK12,明细!$C:$C,BJ$1,明细!$AK:$AK,"网点超50分钟未响应")+COUNTIFS(明细!$R:$R,$AK12,明细!$C:$C,BJ$1,明细!$AL:$AL,"网点超23H未关闭"))*20)</f>
        <v>-</v>
      </c>
      <c r="BK12" s="12" t="str">
        <f>IF((COUNTIFS(明细!$R:$R,$AK12,明细!$C:$C,BK$1,明细!$AK:$AK,"网点超50分钟未响应")+COUNTIFS(明细!$R:$R,$AK12,明细!$C:$C,BK$1,明细!$AL:$AL,"网点超23H未关闭"))*20=0,"-",(COUNTIFS(明细!$R:$R,$AK12,明细!$C:$C,BK$1,明细!$AK:$AK,"网点超50分钟未响应")+COUNTIFS(明细!$R:$R,$AK12,明细!$C:$C,BK$1,明细!$AL:$AL,"网点超23H未关闭"))*20)</f>
        <v>-</v>
      </c>
      <c r="BL12" s="12" t="str">
        <f>IF((COUNTIFS(明细!$R:$R,$AK12,明细!$C:$C,BL$1,明细!$AK:$AK,"网点超50分钟未响应")+COUNTIFS(明细!$R:$R,$AK12,明细!$C:$C,BL$1,明细!$AL:$AL,"网点超23H未关闭"))*20=0,"-",(COUNTIFS(明细!$R:$R,$AK12,明细!$C:$C,BL$1,明细!$AK:$AK,"网点超50分钟未响应")+COUNTIFS(明细!$R:$R,$AK12,明细!$C:$C,BL$1,明细!$AL:$AL,"网点超23H未关闭"))*20)</f>
        <v>-</v>
      </c>
      <c r="BM12" s="12" t="str">
        <f>IF((COUNTIFS(明细!$R:$R,$AK12,明细!$C:$C,BM$1,明细!$AK:$AK,"网点超50分钟未响应")+COUNTIFS(明细!$R:$R,$AK12,明细!$C:$C,BM$1,明细!$AL:$AL,"网点超23H未关闭"))*20=0,"-",(COUNTIFS(明细!$R:$R,$AK12,明细!$C:$C,BM$1,明细!$AK:$AK,"网点超50分钟未响应")+COUNTIFS(明细!$R:$R,$AK12,明细!$C:$C,BM$1,明细!$AL:$AL,"网点超23H未关闭"))*20)</f>
        <v>-</v>
      </c>
      <c r="BN12" s="12" t="str">
        <f>IF((COUNTIFS(明细!$R:$R,$AK12,明细!$C:$C,BN$1,明细!$AK:$AK,"网点超50分钟未响应")+COUNTIFS(明细!$R:$R,$AK12,明细!$C:$C,BN$1,明细!$AL:$AL,"网点超23H未关闭"))*20=0,"-",(COUNTIFS(明细!$R:$R,$AK12,明细!$C:$C,BN$1,明细!$AK:$AK,"网点超50分钟未响应")+COUNTIFS(明细!$R:$R,$AK12,明细!$C:$C,BN$1,明细!$AL:$AL,"网点超23H未关闭"))*20)</f>
        <v>-</v>
      </c>
      <c r="BO12" s="12" t="str">
        <f>IF((COUNTIFS(明细!$R:$R,$AK12,明细!$C:$C,BO$1,明细!$AK:$AK,"网点超50分钟未响应")+COUNTIFS(明细!$R:$R,$AK12,明细!$C:$C,BO$1,明细!$AL:$AL,"网点超23H未关闭"))*20=0,"-",(COUNTIFS(明细!$R:$R,$AK12,明细!$C:$C,BO$1,明细!$AK:$AK,"网点超50分钟未响应")+COUNTIFS(明细!$R:$R,$AK12,明细!$C:$C,BO$1,明细!$AL:$AL,"网点超23H未关闭"))*20)</f>
        <v>-</v>
      </c>
      <c r="BP12" s="12" t="str">
        <f>IF((COUNTIFS(明细!$R:$R,$AK12,明细!$C:$C,BP$1,明细!$AK:$AK,"网点超50分钟未响应")+COUNTIFS(明细!$R:$R,$AK12,明细!$C:$C,BP$1,明细!$AL:$AL,"网点超23H未关闭"))*20=0,"-",(COUNTIFS(明细!$R:$R,$AK12,明细!$C:$C,BP$1,明细!$AK:$AK,"网点超50分钟未响应")+COUNTIFS(明细!$R:$R,$AK12,明细!$C:$C,BP$1,明细!$AL:$AL,"网点超23H未关闭"))*20)</f>
        <v>-</v>
      </c>
    </row>
    <row r="13" customHeight="1" spans="1:68">
      <c r="A13" s="12" t="s">
        <v>26</v>
      </c>
      <c r="B13" s="12">
        <f>SUM(C13:AF13)</f>
        <v>440</v>
      </c>
      <c r="C13" s="34">
        <f>IF((COUNTIFS(明细!$B:$B,$A13,明细!$C:$C,C$1,明细!$AK:$AK,"网点超50分钟未响应")+COUNTIFS(明细!$B:$B,$A13,明细!$C:$C,C$1,明细!$AL:$AL,"网点超23H未关闭"))*20=0,"-",(COUNTIFS(明细!$B:$B,$A13,明细!$C:$C,C$1,明细!$AK:$AK,"网点超50分钟未响应")+COUNTIFS(明细!$B:$B,$A13,明细!$C:$C,C$1,明细!$AL:$AL,"网点超23H未关闭"))*20)</f>
        <v>60</v>
      </c>
      <c r="D13" s="34">
        <f>IF((COUNTIFS(明细!$B:$B,$A13,明细!$C:$C,D$1,明细!$AK:$AK,"网点超50分钟未响应")+COUNTIFS(明细!$B:$B,$A13,明细!$C:$C,D$1,明细!$AL:$AL,"网点超23H未关闭"))*20=0,"-",(COUNTIFS(明细!$B:$B,$A13,明细!$C:$C,D$1,明细!$AK:$AK,"网点超50分钟未响应")+COUNTIFS(明细!$B:$B,$A13,明细!$C:$C,D$1,明细!$AL:$AL,"网点超23H未关闭"))*20)</f>
        <v>40</v>
      </c>
      <c r="E13" s="34">
        <f>IF((COUNTIFS(明细!$B:$B,$A13,明细!$C:$C,E$1,明细!$AK:$AK,"网点超50分钟未响应")+COUNTIFS(明细!$B:$B,$A13,明细!$C:$C,E$1,明细!$AL:$AL,"网点超23H未关闭"))*20=0,"-",(COUNTIFS(明细!$B:$B,$A13,明细!$C:$C,E$1,明细!$AK:$AK,"网点超50分钟未响应")+COUNTIFS(明细!$B:$B,$A13,明细!$C:$C,E$1,明细!$AL:$AL,"网点超23H未关闭"))*20)</f>
        <v>60</v>
      </c>
      <c r="F13" s="34">
        <f>IF((COUNTIFS(明细!$B:$B,$A13,明细!$C:$C,F$1,明细!$AK:$AK,"网点超50分钟未响应")+COUNTIFS(明细!$B:$B,$A13,明细!$C:$C,F$1,明细!$AL:$AL,"网点超23H未关闭"))*20=0,"-",(COUNTIFS(明细!$B:$B,$A13,明细!$C:$C,F$1,明细!$AK:$AK,"网点超50分钟未响应")+COUNTIFS(明细!$B:$B,$A13,明细!$C:$C,F$1,明细!$AL:$AL,"网点超23H未关闭"))*20)</f>
        <v>60</v>
      </c>
      <c r="G13" s="34">
        <f>IF((COUNTIFS(明细!$B:$B,$A13,明细!$C:$C,G$1,明细!$AK:$AK,"网点超50分钟未响应")+COUNTIFS(明细!$B:$B,$A13,明细!$C:$C,G$1,明细!$AL:$AL,"网点超23H未关闭"))*20=0,"-",(COUNTIFS(明细!$B:$B,$A13,明细!$C:$C,G$1,明细!$AK:$AK,"网点超50分钟未响应")+COUNTIFS(明细!$B:$B,$A13,明细!$C:$C,G$1,明细!$AL:$AL,"网点超23H未关闭"))*20)</f>
        <v>20</v>
      </c>
      <c r="H13" s="34">
        <f>IF((COUNTIFS(明细!$B:$B,$A13,明细!$C:$C,H$1,明细!$AK:$AK,"网点超50分钟未响应")+COUNTIFS(明细!$B:$B,$A13,明细!$C:$C,H$1,明细!$AL:$AL,"网点超23H未关闭"))*20=0,"-",(COUNTIFS(明细!$B:$B,$A13,明细!$C:$C,H$1,明细!$AK:$AK,"网点超50分钟未响应")+COUNTIFS(明细!$B:$B,$A13,明细!$C:$C,H$1,明细!$AL:$AL,"网点超23H未关闭"))*20)</f>
        <v>20</v>
      </c>
      <c r="I13" s="34">
        <f>IF((COUNTIFS(明细!$B:$B,$A13,明细!$C:$C,I$1,明细!$AK:$AK,"网点超50分钟未响应")+COUNTIFS(明细!$B:$B,$A13,明细!$C:$C,I$1,明细!$AL:$AL,"网点超23H未关闭"))*20=0,"-",(COUNTIFS(明细!$B:$B,$A13,明细!$C:$C,I$1,明细!$AK:$AK,"网点超50分钟未响应")+COUNTIFS(明细!$B:$B,$A13,明细!$C:$C,I$1,明细!$AL:$AL,"网点超23H未关闭"))*20)</f>
        <v>60</v>
      </c>
      <c r="J13" s="34">
        <f>IF((COUNTIFS(明细!$B:$B,$A13,明细!$C:$C,J$1,明细!$AK:$AK,"网点超50分钟未响应")+COUNTIFS(明细!$B:$B,$A13,明细!$C:$C,J$1,明细!$AL:$AL,"网点超23H未关闭"))*20=0,"-",(COUNTIFS(明细!$B:$B,$A13,明细!$C:$C,J$1,明细!$AK:$AK,"网点超50分钟未响应")+COUNTIFS(明细!$B:$B,$A13,明细!$C:$C,J$1,明细!$AL:$AL,"网点超23H未关闭"))*20)</f>
        <v>100</v>
      </c>
      <c r="K13" s="34">
        <f>IF((COUNTIFS(明细!$B:$B,$A13,明细!$C:$C,K$1,明细!$AK:$AK,"网点超50分钟未响应")+COUNTIFS(明细!$B:$B,$A13,明细!$C:$C,K$1,明细!$AL:$AL,"网点超23H未关闭"))*20=0,"-",(COUNTIFS(明细!$B:$B,$A13,明细!$C:$C,K$1,明细!$AK:$AK,"网点超50分钟未响应")+COUNTIFS(明细!$B:$B,$A13,明细!$C:$C,K$1,明细!$AL:$AL,"网点超23H未关闭"))*20)</f>
        <v>20</v>
      </c>
      <c r="L13" s="34" t="str">
        <f>IF((COUNTIFS(明细!$B:$B,$A13,明细!$C:$C,L$1,明细!$AK:$AK,"网点超50分钟未响应")+COUNTIFS(明细!$B:$B,$A13,明细!$C:$C,L$1,明细!$AL:$AL,"网点超23H未关闭"))*20=0,"-",(COUNTIFS(明细!$B:$B,$A13,明细!$C:$C,L$1,明细!$AK:$AK,"网点超50分钟未响应")+COUNTIFS(明细!$B:$B,$A13,明细!$C:$C,L$1,明细!$AL:$AL,"网点超23H未关闭"))*20)</f>
        <v>-</v>
      </c>
      <c r="M13" s="34" t="str">
        <f>IF((COUNTIFS(明细!$B:$B,$A13,明细!$C:$C,M$1,明细!$AK:$AK,"网点超50分钟未响应")+COUNTIFS(明细!$B:$B,$A13,明细!$C:$C,M$1,明细!$AL:$AL,"网点超23H未关闭"))*20=0,"-",(COUNTIFS(明细!$B:$B,$A13,明细!$C:$C,M$1,明细!$AK:$AK,"网点超50分钟未响应")+COUNTIFS(明细!$B:$B,$A13,明细!$C:$C,M$1,明细!$AL:$AL,"网点超23H未关闭"))*20)</f>
        <v>-</v>
      </c>
      <c r="N13" s="34" t="str">
        <f>IF((COUNTIFS(明细!$B:$B,$A13,明细!$C:$C,N$1,明细!$AK:$AK,"网点超50分钟未响应")+COUNTIFS(明细!$B:$B,$A13,明细!$C:$C,N$1,明细!$AL:$AL,"网点超23H未关闭"))*20=0,"-",(COUNTIFS(明细!$B:$B,$A13,明细!$C:$C,N$1,明细!$AK:$AK,"网点超50分钟未响应")+COUNTIFS(明细!$B:$B,$A13,明细!$C:$C,N$1,明细!$AL:$AL,"网点超23H未关闭"))*20)</f>
        <v>-</v>
      </c>
      <c r="O13" s="34" t="str">
        <f>IF((COUNTIFS(明细!$B:$B,$A13,明细!$C:$C,O$1,明细!$AK:$AK,"网点超50分钟未响应")+COUNTIFS(明细!$B:$B,$A13,明细!$C:$C,O$1,明细!$AL:$AL,"网点超23H未关闭"))*20=0,"-",(COUNTIFS(明细!$B:$B,$A13,明细!$C:$C,O$1,明细!$AK:$AK,"网点超50分钟未响应")+COUNTIFS(明细!$B:$B,$A13,明细!$C:$C,O$1,明细!$AL:$AL,"网点超23H未关闭"))*20)</f>
        <v>-</v>
      </c>
      <c r="P13" s="34" t="str">
        <f>IF((COUNTIFS(明细!$B:$B,$A13,明细!$C:$C,P$1,明细!$AK:$AK,"网点超50分钟未响应")+COUNTIFS(明细!$B:$B,$A13,明细!$C:$C,P$1,明细!$AL:$AL,"网点超23H未关闭"))*20=0,"-",(COUNTIFS(明细!$B:$B,$A13,明细!$C:$C,P$1,明细!$AK:$AK,"网点超50分钟未响应")+COUNTIFS(明细!$B:$B,$A13,明细!$C:$C,P$1,明细!$AL:$AL,"网点超23H未关闭"))*20)</f>
        <v>-</v>
      </c>
      <c r="Q13" s="34" t="str">
        <f>IF((COUNTIFS(明细!$B:$B,$A13,明细!$C:$C,Q$1,明细!$AK:$AK,"网点超50分钟未响应")+COUNTIFS(明细!$B:$B,$A13,明细!$C:$C,Q$1,明细!$AL:$AL,"网点超23H未关闭"))*20=0,"-",(COUNTIFS(明细!$B:$B,$A13,明细!$C:$C,Q$1,明细!$AK:$AK,"网点超50分钟未响应")+COUNTIFS(明细!$B:$B,$A13,明细!$C:$C,Q$1,明细!$AL:$AL,"网点超23H未关闭"))*20)</f>
        <v>-</v>
      </c>
      <c r="R13" s="34" t="str">
        <f>IF((COUNTIFS(明细!$B:$B,$A13,明细!$C:$C,R$1,明细!$AK:$AK,"网点超50分钟未响应")+COUNTIFS(明细!$B:$B,$A13,明细!$C:$C,R$1,明细!$AL:$AL,"网点超23H未关闭"))*20=0,"-",(COUNTIFS(明细!$B:$B,$A13,明细!$C:$C,R$1,明细!$AK:$AK,"网点超50分钟未响应")+COUNTIFS(明细!$B:$B,$A13,明细!$C:$C,R$1,明细!$AL:$AL,"网点超23H未关闭"))*20)</f>
        <v>-</v>
      </c>
      <c r="S13" s="34" t="str">
        <f>IF((COUNTIFS(明细!$B:$B,$A13,明细!$C:$C,S$1,明细!$AK:$AK,"网点超50分钟未响应")+COUNTIFS(明细!$B:$B,$A13,明细!$C:$C,S$1,明细!$AL:$AL,"网点超23H未关闭"))*20=0,"-",(COUNTIFS(明细!$B:$B,$A13,明细!$C:$C,S$1,明细!$AK:$AK,"网点超50分钟未响应")+COUNTIFS(明细!$B:$B,$A13,明细!$C:$C,S$1,明细!$AL:$AL,"网点超23H未关闭"))*20)</f>
        <v>-</v>
      </c>
      <c r="T13" s="34" t="str">
        <f>IF((COUNTIFS(明细!$B:$B,$A13,明细!$C:$C,T$1,明细!$AK:$AK,"网点超50分钟未响应")+COUNTIFS(明细!$B:$B,$A13,明细!$C:$C,T$1,明细!$AL:$AL,"网点超23H未关闭"))*20=0,"-",(COUNTIFS(明细!$B:$B,$A13,明细!$C:$C,T$1,明细!$AK:$AK,"网点超50分钟未响应")+COUNTIFS(明细!$B:$B,$A13,明细!$C:$C,T$1,明细!$AL:$AL,"网点超23H未关闭"))*20)</f>
        <v>-</v>
      </c>
      <c r="U13" s="34" t="str">
        <f>IF((COUNTIFS(明细!$B:$B,$A13,明细!$C:$C,U$1,明细!$AK:$AK,"网点超50分钟未响应")+COUNTIFS(明细!$B:$B,$A13,明细!$C:$C,U$1,明细!$AL:$AL,"网点超23H未关闭"))*20=0,"-",(COUNTIFS(明细!$B:$B,$A13,明细!$C:$C,U$1,明细!$AK:$AK,"网点超50分钟未响应")+COUNTIFS(明细!$B:$B,$A13,明细!$C:$C,U$1,明细!$AL:$AL,"网点超23H未关闭"))*20)</f>
        <v>-</v>
      </c>
      <c r="V13" s="34" t="str">
        <f>IF((COUNTIFS(明细!$B:$B,$A13,明细!$C:$C,V$1,明细!$AK:$AK,"网点超50分钟未响应")+COUNTIFS(明细!$B:$B,$A13,明细!$C:$C,V$1,明细!$AL:$AL,"网点超23H未关闭"))*20=0,"-",(COUNTIFS(明细!$B:$B,$A13,明细!$C:$C,V$1,明细!$AK:$AK,"网点超50分钟未响应")+COUNTIFS(明细!$B:$B,$A13,明细!$C:$C,V$1,明细!$AL:$AL,"网点超23H未关闭"))*20)</f>
        <v>-</v>
      </c>
      <c r="W13" s="34" t="str">
        <f>IF((COUNTIFS(明细!$B:$B,$A13,明细!$C:$C,W$1,明细!$AK:$AK,"网点超50分钟未响应")+COUNTIFS(明细!$B:$B,$A13,明细!$C:$C,W$1,明细!$AL:$AL,"网点超23H未关闭"))*20=0,"-",(COUNTIFS(明细!$B:$B,$A13,明细!$C:$C,W$1,明细!$AK:$AK,"网点超50分钟未响应")+COUNTIFS(明细!$B:$B,$A13,明细!$C:$C,W$1,明细!$AL:$AL,"网点超23H未关闭"))*20)</f>
        <v>-</v>
      </c>
      <c r="X13" s="34" t="str">
        <f>IF((COUNTIFS(明细!$B:$B,$A13,明细!$C:$C,X$1,明细!$AK:$AK,"网点超50分钟未响应")+COUNTIFS(明细!$B:$B,$A13,明细!$C:$C,X$1,明细!$AL:$AL,"网点超23H未关闭"))*20=0,"-",(COUNTIFS(明细!$B:$B,$A13,明细!$C:$C,X$1,明细!$AK:$AK,"网点超50分钟未响应")+COUNTIFS(明细!$B:$B,$A13,明细!$C:$C,X$1,明细!$AL:$AL,"网点超23H未关闭"))*20)</f>
        <v>-</v>
      </c>
      <c r="Y13" s="34" t="str">
        <f>IF((COUNTIFS(明细!$B:$B,$A13,明细!$C:$C,Y$1,明细!$AK:$AK,"网点超50分钟未响应")+COUNTIFS(明细!$B:$B,$A13,明细!$C:$C,Y$1,明细!$AL:$AL,"网点超23H未关闭"))*20=0,"-",(COUNTIFS(明细!$B:$B,$A13,明细!$C:$C,Y$1,明细!$AK:$AK,"网点超50分钟未响应")+COUNTIFS(明细!$B:$B,$A13,明细!$C:$C,Y$1,明细!$AL:$AL,"网点超23H未关闭"))*20)</f>
        <v>-</v>
      </c>
      <c r="Z13" s="34" t="str">
        <f>IF((COUNTIFS(明细!$B:$B,$A13,明细!$C:$C,Z$1,明细!$AK:$AK,"网点超50分钟未响应")+COUNTIFS(明细!$B:$B,$A13,明细!$C:$C,Z$1,明细!$AL:$AL,"网点超23H未关闭"))*20=0,"-",(COUNTIFS(明细!$B:$B,$A13,明细!$C:$C,Z$1,明细!$AK:$AK,"网点超50分钟未响应")+COUNTIFS(明细!$B:$B,$A13,明细!$C:$C,Z$1,明细!$AL:$AL,"网点超23H未关闭"))*20)</f>
        <v>-</v>
      </c>
      <c r="AA13" s="34" t="str">
        <f>IF((COUNTIFS(明细!$B:$B,$A13,明细!$C:$C,AA$1,明细!$AK:$AK,"网点超50分钟未响应")+COUNTIFS(明细!$B:$B,$A13,明细!$C:$C,AA$1,明细!$AL:$AL,"网点超23H未关闭"))*20=0,"-",(COUNTIFS(明细!$B:$B,$A13,明细!$C:$C,AA$1,明细!$AK:$AK,"网点超50分钟未响应")+COUNTIFS(明细!$B:$B,$A13,明细!$C:$C,AA$1,明细!$AL:$AL,"网点超23H未关闭"))*20)</f>
        <v>-</v>
      </c>
      <c r="AB13" s="34" t="str">
        <f>IF((COUNTIFS(明细!$B:$B,$A13,明细!$C:$C,AB$1,明细!$AK:$AK,"网点超50分钟未响应")+COUNTIFS(明细!$B:$B,$A13,明细!$C:$C,AB$1,明细!$AL:$AL,"网点超23H未关闭"))*20=0,"-",(COUNTIFS(明细!$B:$B,$A13,明细!$C:$C,AB$1,明细!$AK:$AK,"网点超50分钟未响应")+COUNTIFS(明细!$B:$B,$A13,明细!$C:$C,AB$1,明细!$AL:$AL,"网点超23H未关闭"))*20)</f>
        <v>-</v>
      </c>
      <c r="AC13" s="34" t="str">
        <f>IF((COUNTIFS(明细!$B:$B,$A13,明细!$C:$C,AC$1,明细!$AK:$AK,"网点超50分钟未响应")+COUNTIFS(明细!$B:$B,$A13,明细!$C:$C,AC$1,明细!$AL:$AL,"网点超23H未关闭"))*20=0,"-",(COUNTIFS(明细!$B:$B,$A13,明细!$C:$C,AC$1,明细!$AK:$AK,"网点超50分钟未响应")+COUNTIFS(明细!$B:$B,$A13,明细!$C:$C,AC$1,明细!$AL:$AL,"网点超23H未关闭"))*20)</f>
        <v>-</v>
      </c>
      <c r="AD13" s="34" t="str">
        <f>IF((COUNTIFS(明细!$B:$B,$A13,明细!$C:$C,AD$1,明细!$AK:$AK,"网点超50分钟未响应")+COUNTIFS(明细!$B:$B,$A13,明细!$C:$C,AD$1,明细!$AL:$AL,"网点超23H未关闭"))*20=0,"-",(COUNTIFS(明细!$B:$B,$A13,明细!$C:$C,AD$1,明细!$AK:$AK,"网点超50分钟未响应")+COUNTIFS(明细!$B:$B,$A13,明细!$C:$C,AD$1,明细!$AL:$AL,"网点超23H未关闭"))*20)</f>
        <v>-</v>
      </c>
      <c r="AE13" s="34" t="str">
        <f>IF((COUNTIFS(明细!$B:$B,$A13,明细!$C:$C,AE$1,明细!$AK:$AK,"网点超50分钟未响应")+COUNTIFS(明细!$B:$B,$A13,明细!$C:$C,AE$1,明细!$AL:$AL,"网点超23H未关闭"))*20=0,"-",(COUNTIFS(明细!$B:$B,$A13,明细!$C:$C,AE$1,明细!$AK:$AK,"网点超50分钟未响应")+COUNTIFS(明细!$B:$B,$A13,明细!$C:$C,AE$1,明细!$AL:$AL,"网点超23H未关闭"))*20)</f>
        <v>-</v>
      </c>
      <c r="AF13" s="34" t="str">
        <f>IF((COUNTIFS(明细!$B:$B,$A13,明细!$C:$C,AF$1,明细!$AK:$AK,"网点超50分钟未响应")+COUNTIFS(明细!$B:$B,$A13,明细!$C:$C,AF$1,明细!$AL:$AL,"网点超23H未关闭"))*20=0,"-",(COUNTIFS(明细!$B:$B,$A13,明细!$C:$C,AF$1,明细!$AK:$AK,"网点超50分钟未响应")+COUNTIFS(明细!$B:$B,$A13,明细!$C:$C,AF$1,明细!$AL:$AL,"网点超23H未关闭"))*20)</f>
        <v>-</v>
      </c>
      <c r="AJ13" s="12">
        <f>RANK(AL13,AL$3:AL$356)</f>
        <v>11</v>
      </c>
      <c r="AK13" s="4" t="s">
        <v>27</v>
      </c>
      <c r="AL13" s="12">
        <f>SUM(AM13:BP13)</f>
        <v>540</v>
      </c>
      <c r="AM13" s="12">
        <f>IF((COUNTIFS(明细!$R:$R,$AK13,明细!$C:$C,AM$1,明细!$AK:$AK,"网点超50分钟未响应")+COUNTIFS(明细!$R:$R,$AK13,明细!$C:$C,AM$1,明细!$AL:$AL,"网点超23H未关闭"))*20=0,"-",(COUNTIFS(明细!$R:$R,$AK13,明细!$C:$C,AM$1,明细!$AK:$AK,"网点超50分钟未响应")+COUNTIFS(明细!$R:$R,$AK13,明细!$C:$C,AM$1,明细!$AL:$AL,"网点超23H未关闭"))*20)</f>
        <v>160</v>
      </c>
      <c r="AN13" s="12">
        <f>IF((COUNTIFS(明细!$R:$R,$AK13,明细!$C:$C,AN$1,明细!$AK:$AK,"网点超50分钟未响应")+COUNTIFS(明细!$R:$R,$AK13,明细!$C:$C,AN$1,明细!$AL:$AL,"网点超23H未关闭"))*20=0,"-",(COUNTIFS(明细!$R:$R,$AK13,明细!$C:$C,AN$1,明细!$AK:$AK,"网点超50分钟未响应")+COUNTIFS(明细!$R:$R,$AK13,明细!$C:$C,AN$1,明细!$AL:$AL,"网点超23H未关闭"))*20)</f>
        <v>180</v>
      </c>
      <c r="AO13" s="12">
        <f>IF((COUNTIFS(明细!$R:$R,$AK13,明细!$C:$C,AO$1,明细!$AK:$AK,"网点超50分钟未响应")+COUNTIFS(明细!$R:$R,$AK13,明细!$C:$C,AO$1,明细!$AL:$AL,"网点超23H未关闭"))*20=0,"-",(COUNTIFS(明细!$R:$R,$AK13,明细!$C:$C,AO$1,明细!$AK:$AK,"网点超50分钟未响应")+COUNTIFS(明细!$R:$R,$AK13,明细!$C:$C,AO$1,明细!$AL:$AL,"网点超23H未关闭"))*20)</f>
        <v>20</v>
      </c>
      <c r="AP13" s="12">
        <f>IF((COUNTIFS(明细!$R:$R,$AK13,明细!$C:$C,AP$1,明细!$AK:$AK,"网点超50分钟未响应")+COUNTIFS(明细!$R:$R,$AK13,明细!$C:$C,AP$1,明细!$AL:$AL,"网点超23H未关闭"))*20=0,"-",(COUNTIFS(明细!$R:$R,$AK13,明细!$C:$C,AP$1,明细!$AK:$AK,"网点超50分钟未响应")+COUNTIFS(明细!$R:$R,$AK13,明细!$C:$C,AP$1,明细!$AL:$AL,"网点超23H未关闭"))*20)</f>
        <v>60</v>
      </c>
      <c r="AQ13" s="12">
        <f>IF((COUNTIFS(明细!$R:$R,$AK13,明细!$C:$C,AQ$1,明细!$AK:$AK,"网点超50分钟未响应")+COUNTIFS(明细!$R:$R,$AK13,明细!$C:$C,AQ$1,明细!$AL:$AL,"网点超23H未关闭"))*20=0,"-",(COUNTIFS(明细!$R:$R,$AK13,明细!$C:$C,AQ$1,明细!$AK:$AK,"网点超50分钟未响应")+COUNTIFS(明细!$R:$R,$AK13,明细!$C:$C,AQ$1,明细!$AL:$AL,"网点超23H未关闭"))*20)</f>
        <v>60</v>
      </c>
      <c r="AR13" s="12">
        <f>IF((COUNTIFS(明细!$R:$R,$AK13,明细!$C:$C,AR$1,明细!$AK:$AK,"网点超50分钟未响应")+COUNTIFS(明细!$R:$R,$AK13,明细!$C:$C,AR$1,明细!$AL:$AL,"网点超23H未关闭"))*20=0,"-",(COUNTIFS(明细!$R:$R,$AK13,明细!$C:$C,AR$1,明细!$AK:$AK,"网点超50分钟未响应")+COUNTIFS(明细!$R:$R,$AK13,明细!$C:$C,AR$1,明细!$AL:$AL,"网点超23H未关闭"))*20)</f>
        <v>40</v>
      </c>
      <c r="AS13" s="12" t="str">
        <f>IF((COUNTIFS(明细!$R:$R,$AK13,明细!$C:$C,AS$1,明细!$AK:$AK,"网点超50分钟未响应")+COUNTIFS(明细!$R:$R,$AK13,明细!$C:$C,AS$1,明细!$AL:$AL,"网点超23H未关闭"))*20=0,"-",(COUNTIFS(明细!$R:$R,$AK13,明细!$C:$C,AS$1,明细!$AK:$AK,"网点超50分钟未响应")+COUNTIFS(明细!$R:$R,$AK13,明细!$C:$C,AS$1,明细!$AL:$AL,"网点超23H未关闭"))*20)</f>
        <v>-</v>
      </c>
      <c r="AT13" s="12" t="str">
        <f>IF((COUNTIFS(明细!$R:$R,$AK13,明细!$C:$C,AT$1,明细!$AK:$AK,"网点超50分钟未响应")+COUNTIFS(明细!$R:$R,$AK13,明细!$C:$C,AT$1,明细!$AL:$AL,"网点超23H未关闭"))*20=0,"-",(COUNTIFS(明细!$R:$R,$AK13,明细!$C:$C,AT$1,明细!$AK:$AK,"网点超50分钟未响应")+COUNTIFS(明细!$R:$R,$AK13,明细!$C:$C,AT$1,明细!$AL:$AL,"网点超23H未关闭"))*20)</f>
        <v>-</v>
      </c>
      <c r="AU13" s="12">
        <f>IF((COUNTIFS(明细!$R:$R,$AK13,明细!$C:$C,AU$1,明细!$AK:$AK,"网点超50分钟未响应")+COUNTIFS(明细!$R:$R,$AK13,明细!$C:$C,AU$1,明细!$AL:$AL,"网点超23H未关闭"))*20=0,"-",(COUNTIFS(明细!$R:$R,$AK13,明细!$C:$C,AU$1,明细!$AK:$AK,"网点超50分钟未响应")+COUNTIFS(明细!$R:$R,$AK13,明细!$C:$C,AU$1,明细!$AL:$AL,"网点超23H未关闭"))*20)</f>
        <v>20</v>
      </c>
      <c r="AV13" s="12" t="str">
        <f>IF((COUNTIFS(明细!$R:$R,$AK13,明细!$C:$C,AV$1,明细!$AK:$AK,"网点超50分钟未响应")+COUNTIFS(明细!$R:$R,$AK13,明细!$C:$C,AV$1,明细!$AL:$AL,"网点超23H未关闭"))*20=0,"-",(COUNTIFS(明细!$R:$R,$AK13,明细!$C:$C,AV$1,明细!$AK:$AK,"网点超50分钟未响应")+COUNTIFS(明细!$R:$R,$AK13,明细!$C:$C,AV$1,明细!$AL:$AL,"网点超23H未关闭"))*20)</f>
        <v>-</v>
      </c>
      <c r="AW13" s="12" t="str">
        <f>IF((COUNTIFS(明细!$R:$R,$AK13,明细!$C:$C,AW$1,明细!$AK:$AK,"网点超50分钟未响应")+COUNTIFS(明细!$R:$R,$AK13,明细!$C:$C,AW$1,明细!$AL:$AL,"网点超23H未关闭"))*20=0,"-",(COUNTIFS(明细!$R:$R,$AK13,明细!$C:$C,AW$1,明细!$AK:$AK,"网点超50分钟未响应")+COUNTIFS(明细!$R:$R,$AK13,明细!$C:$C,AW$1,明细!$AL:$AL,"网点超23H未关闭"))*20)</f>
        <v>-</v>
      </c>
      <c r="AX13" s="12" t="str">
        <f>IF((COUNTIFS(明细!$R:$R,$AK13,明细!$C:$C,AX$1,明细!$AK:$AK,"网点超50分钟未响应")+COUNTIFS(明细!$R:$R,$AK13,明细!$C:$C,AX$1,明细!$AL:$AL,"网点超23H未关闭"))*20=0,"-",(COUNTIFS(明细!$R:$R,$AK13,明细!$C:$C,AX$1,明细!$AK:$AK,"网点超50分钟未响应")+COUNTIFS(明细!$R:$R,$AK13,明细!$C:$C,AX$1,明细!$AL:$AL,"网点超23H未关闭"))*20)</f>
        <v>-</v>
      </c>
      <c r="AY13" s="12" t="str">
        <f>IF((COUNTIFS(明细!$R:$R,$AK13,明细!$C:$C,AY$1,明细!$AK:$AK,"网点超50分钟未响应")+COUNTIFS(明细!$R:$R,$AK13,明细!$C:$C,AY$1,明细!$AL:$AL,"网点超23H未关闭"))*20=0,"-",(COUNTIFS(明细!$R:$R,$AK13,明细!$C:$C,AY$1,明细!$AK:$AK,"网点超50分钟未响应")+COUNTIFS(明细!$R:$R,$AK13,明细!$C:$C,AY$1,明细!$AL:$AL,"网点超23H未关闭"))*20)</f>
        <v>-</v>
      </c>
      <c r="AZ13" s="12" t="str">
        <f>IF((COUNTIFS(明细!$R:$R,$AK13,明细!$C:$C,AZ$1,明细!$AK:$AK,"网点超50分钟未响应")+COUNTIFS(明细!$R:$R,$AK13,明细!$C:$C,AZ$1,明细!$AL:$AL,"网点超23H未关闭"))*20=0,"-",(COUNTIFS(明细!$R:$R,$AK13,明细!$C:$C,AZ$1,明细!$AK:$AK,"网点超50分钟未响应")+COUNTIFS(明细!$R:$R,$AK13,明细!$C:$C,AZ$1,明细!$AL:$AL,"网点超23H未关闭"))*20)</f>
        <v>-</v>
      </c>
      <c r="BA13" s="12" t="str">
        <f>IF((COUNTIFS(明细!$R:$R,$AK13,明细!$C:$C,BA$1,明细!$AK:$AK,"网点超50分钟未响应")+COUNTIFS(明细!$R:$R,$AK13,明细!$C:$C,BA$1,明细!$AL:$AL,"网点超23H未关闭"))*20=0,"-",(COUNTIFS(明细!$R:$R,$AK13,明细!$C:$C,BA$1,明细!$AK:$AK,"网点超50分钟未响应")+COUNTIFS(明细!$R:$R,$AK13,明细!$C:$C,BA$1,明细!$AL:$AL,"网点超23H未关闭"))*20)</f>
        <v>-</v>
      </c>
      <c r="BB13" s="12" t="str">
        <f>IF((COUNTIFS(明细!$R:$R,$AK13,明细!$C:$C,BB$1,明细!$AK:$AK,"网点超50分钟未响应")+COUNTIFS(明细!$R:$R,$AK13,明细!$C:$C,BB$1,明细!$AL:$AL,"网点超23H未关闭"))*20=0,"-",(COUNTIFS(明细!$R:$R,$AK13,明细!$C:$C,BB$1,明细!$AK:$AK,"网点超50分钟未响应")+COUNTIFS(明细!$R:$R,$AK13,明细!$C:$C,BB$1,明细!$AL:$AL,"网点超23H未关闭"))*20)</f>
        <v>-</v>
      </c>
      <c r="BC13" s="12" t="str">
        <f>IF((COUNTIFS(明细!$R:$R,$AK13,明细!$C:$C,BC$1,明细!$AK:$AK,"网点超50分钟未响应")+COUNTIFS(明细!$R:$R,$AK13,明细!$C:$C,BC$1,明细!$AL:$AL,"网点超23H未关闭"))*20=0,"-",(COUNTIFS(明细!$R:$R,$AK13,明细!$C:$C,BC$1,明细!$AK:$AK,"网点超50分钟未响应")+COUNTIFS(明细!$R:$R,$AK13,明细!$C:$C,BC$1,明细!$AL:$AL,"网点超23H未关闭"))*20)</f>
        <v>-</v>
      </c>
      <c r="BD13" s="12" t="str">
        <f>IF((COUNTIFS(明细!$R:$R,$AK13,明细!$C:$C,BD$1,明细!$AK:$AK,"网点超50分钟未响应")+COUNTIFS(明细!$R:$R,$AK13,明细!$C:$C,BD$1,明细!$AL:$AL,"网点超23H未关闭"))*20=0,"-",(COUNTIFS(明细!$R:$R,$AK13,明细!$C:$C,BD$1,明细!$AK:$AK,"网点超50分钟未响应")+COUNTIFS(明细!$R:$R,$AK13,明细!$C:$C,BD$1,明细!$AL:$AL,"网点超23H未关闭"))*20)</f>
        <v>-</v>
      </c>
      <c r="BE13" s="12" t="str">
        <f>IF((COUNTIFS(明细!$R:$R,$AK13,明细!$C:$C,BE$1,明细!$AK:$AK,"网点超50分钟未响应")+COUNTIFS(明细!$R:$R,$AK13,明细!$C:$C,BE$1,明细!$AL:$AL,"网点超23H未关闭"))*20=0,"-",(COUNTIFS(明细!$R:$R,$AK13,明细!$C:$C,BE$1,明细!$AK:$AK,"网点超50分钟未响应")+COUNTIFS(明细!$R:$R,$AK13,明细!$C:$C,BE$1,明细!$AL:$AL,"网点超23H未关闭"))*20)</f>
        <v>-</v>
      </c>
      <c r="BF13" s="12" t="str">
        <f>IF((COUNTIFS(明细!$R:$R,$AK13,明细!$C:$C,BF$1,明细!$AK:$AK,"网点超50分钟未响应")+COUNTIFS(明细!$R:$R,$AK13,明细!$C:$C,BF$1,明细!$AL:$AL,"网点超23H未关闭"))*20=0,"-",(COUNTIFS(明细!$R:$R,$AK13,明细!$C:$C,BF$1,明细!$AK:$AK,"网点超50分钟未响应")+COUNTIFS(明细!$R:$R,$AK13,明细!$C:$C,BF$1,明细!$AL:$AL,"网点超23H未关闭"))*20)</f>
        <v>-</v>
      </c>
      <c r="BG13" s="12" t="str">
        <f>IF((COUNTIFS(明细!$R:$R,$AK13,明细!$C:$C,BG$1,明细!$AK:$AK,"网点超50分钟未响应")+COUNTIFS(明细!$R:$R,$AK13,明细!$C:$C,BG$1,明细!$AL:$AL,"网点超23H未关闭"))*20=0,"-",(COUNTIFS(明细!$R:$R,$AK13,明细!$C:$C,BG$1,明细!$AK:$AK,"网点超50分钟未响应")+COUNTIFS(明细!$R:$R,$AK13,明细!$C:$C,BG$1,明细!$AL:$AL,"网点超23H未关闭"))*20)</f>
        <v>-</v>
      </c>
      <c r="BH13" s="12" t="str">
        <f>IF((COUNTIFS(明细!$R:$R,$AK13,明细!$C:$C,BH$1,明细!$AK:$AK,"网点超50分钟未响应")+COUNTIFS(明细!$R:$R,$AK13,明细!$C:$C,BH$1,明细!$AL:$AL,"网点超23H未关闭"))*20=0,"-",(COUNTIFS(明细!$R:$R,$AK13,明细!$C:$C,BH$1,明细!$AK:$AK,"网点超50分钟未响应")+COUNTIFS(明细!$R:$R,$AK13,明细!$C:$C,BH$1,明细!$AL:$AL,"网点超23H未关闭"))*20)</f>
        <v>-</v>
      </c>
      <c r="BI13" s="12" t="str">
        <f>IF((COUNTIFS(明细!$R:$R,$AK13,明细!$C:$C,BI$1,明细!$AK:$AK,"网点超50分钟未响应")+COUNTIFS(明细!$R:$R,$AK13,明细!$C:$C,BI$1,明细!$AL:$AL,"网点超23H未关闭"))*20=0,"-",(COUNTIFS(明细!$R:$R,$AK13,明细!$C:$C,BI$1,明细!$AK:$AK,"网点超50分钟未响应")+COUNTIFS(明细!$R:$R,$AK13,明细!$C:$C,BI$1,明细!$AL:$AL,"网点超23H未关闭"))*20)</f>
        <v>-</v>
      </c>
      <c r="BJ13" s="12" t="str">
        <f>IF((COUNTIFS(明细!$R:$R,$AK13,明细!$C:$C,BJ$1,明细!$AK:$AK,"网点超50分钟未响应")+COUNTIFS(明细!$R:$R,$AK13,明细!$C:$C,BJ$1,明细!$AL:$AL,"网点超23H未关闭"))*20=0,"-",(COUNTIFS(明细!$R:$R,$AK13,明细!$C:$C,BJ$1,明细!$AK:$AK,"网点超50分钟未响应")+COUNTIFS(明细!$R:$R,$AK13,明细!$C:$C,BJ$1,明细!$AL:$AL,"网点超23H未关闭"))*20)</f>
        <v>-</v>
      </c>
      <c r="BK13" s="12" t="str">
        <f>IF((COUNTIFS(明细!$R:$R,$AK13,明细!$C:$C,BK$1,明细!$AK:$AK,"网点超50分钟未响应")+COUNTIFS(明细!$R:$R,$AK13,明细!$C:$C,BK$1,明细!$AL:$AL,"网点超23H未关闭"))*20=0,"-",(COUNTIFS(明细!$R:$R,$AK13,明细!$C:$C,BK$1,明细!$AK:$AK,"网点超50分钟未响应")+COUNTIFS(明细!$R:$R,$AK13,明细!$C:$C,BK$1,明细!$AL:$AL,"网点超23H未关闭"))*20)</f>
        <v>-</v>
      </c>
      <c r="BL13" s="12" t="str">
        <f>IF((COUNTIFS(明细!$R:$R,$AK13,明细!$C:$C,BL$1,明细!$AK:$AK,"网点超50分钟未响应")+COUNTIFS(明细!$R:$R,$AK13,明细!$C:$C,BL$1,明细!$AL:$AL,"网点超23H未关闭"))*20=0,"-",(COUNTIFS(明细!$R:$R,$AK13,明细!$C:$C,BL$1,明细!$AK:$AK,"网点超50分钟未响应")+COUNTIFS(明细!$R:$R,$AK13,明细!$C:$C,BL$1,明细!$AL:$AL,"网点超23H未关闭"))*20)</f>
        <v>-</v>
      </c>
      <c r="BM13" s="12" t="str">
        <f>IF((COUNTIFS(明细!$R:$R,$AK13,明细!$C:$C,BM$1,明细!$AK:$AK,"网点超50分钟未响应")+COUNTIFS(明细!$R:$R,$AK13,明细!$C:$C,BM$1,明细!$AL:$AL,"网点超23H未关闭"))*20=0,"-",(COUNTIFS(明细!$R:$R,$AK13,明细!$C:$C,BM$1,明细!$AK:$AK,"网点超50分钟未响应")+COUNTIFS(明细!$R:$R,$AK13,明细!$C:$C,BM$1,明细!$AL:$AL,"网点超23H未关闭"))*20)</f>
        <v>-</v>
      </c>
      <c r="BN13" s="12" t="str">
        <f>IF((COUNTIFS(明细!$R:$R,$AK13,明细!$C:$C,BN$1,明细!$AK:$AK,"网点超50分钟未响应")+COUNTIFS(明细!$R:$R,$AK13,明细!$C:$C,BN$1,明细!$AL:$AL,"网点超23H未关闭"))*20=0,"-",(COUNTIFS(明细!$R:$R,$AK13,明细!$C:$C,BN$1,明细!$AK:$AK,"网点超50分钟未响应")+COUNTIFS(明细!$R:$R,$AK13,明细!$C:$C,BN$1,明细!$AL:$AL,"网点超23H未关闭"))*20)</f>
        <v>-</v>
      </c>
      <c r="BO13" s="12" t="str">
        <f>IF((COUNTIFS(明细!$R:$R,$AK13,明细!$C:$C,BO$1,明细!$AK:$AK,"网点超50分钟未响应")+COUNTIFS(明细!$R:$R,$AK13,明细!$C:$C,BO$1,明细!$AL:$AL,"网点超23H未关闭"))*20=0,"-",(COUNTIFS(明细!$R:$R,$AK13,明细!$C:$C,BO$1,明细!$AK:$AK,"网点超50分钟未响应")+COUNTIFS(明细!$R:$R,$AK13,明细!$C:$C,BO$1,明细!$AL:$AL,"网点超23H未关闭"))*20)</f>
        <v>-</v>
      </c>
      <c r="BP13" s="12" t="str">
        <f>IF((COUNTIFS(明细!$R:$R,$AK13,明细!$C:$C,BP$1,明细!$AK:$AK,"网点超50分钟未响应")+COUNTIFS(明细!$R:$R,$AK13,明细!$C:$C,BP$1,明细!$AL:$AL,"网点超23H未关闭"))*20=0,"-",(COUNTIFS(明细!$R:$R,$AK13,明细!$C:$C,BP$1,明细!$AK:$AK,"网点超50分钟未响应")+COUNTIFS(明细!$R:$R,$AK13,明细!$C:$C,BP$1,明细!$AL:$AL,"网点超23H未关闭"))*20)</f>
        <v>-</v>
      </c>
    </row>
    <row r="14" customHeight="1" spans="1:68">
      <c r="A14" s="12" t="s">
        <v>28</v>
      </c>
      <c r="B14" s="12">
        <f>SUM(C14:AF14)</f>
        <v>380</v>
      </c>
      <c r="C14" s="34" t="str">
        <f>IF((COUNTIFS(明细!$B:$B,$A14,明细!$C:$C,C$1,明细!$AK:$AK,"网点超50分钟未响应")+COUNTIFS(明细!$B:$B,$A14,明细!$C:$C,C$1,明细!$AL:$AL,"网点超23H未关闭"))*20=0,"-",(COUNTIFS(明细!$B:$B,$A14,明细!$C:$C,C$1,明细!$AK:$AK,"网点超50分钟未响应")+COUNTIFS(明细!$B:$B,$A14,明细!$C:$C,C$1,明细!$AL:$AL,"网点超23H未关闭"))*20)</f>
        <v>-</v>
      </c>
      <c r="D14" s="34">
        <f>IF((COUNTIFS(明细!$B:$B,$A14,明细!$C:$C,D$1,明细!$AK:$AK,"网点超50分钟未响应")+COUNTIFS(明细!$B:$B,$A14,明细!$C:$C,D$1,明细!$AL:$AL,"网点超23H未关闭"))*20=0,"-",(COUNTIFS(明细!$B:$B,$A14,明细!$C:$C,D$1,明细!$AK:$AK,"网点超50分钟未响应")+COUNTIFS(明细!$B:$B,$A14,明细!$C:$C,D$1,明细!$AL:$AL,"网点超23H未关闭"))*20)</f>
        <v>40</v>
      </c>
      <c r="E14" s="34">
        <f>IF((COUNTIFS(明细!$B:$B,$A14,明细!$C:$C,E$1,明细!$AK:$AK,"网点超50分钟未响应")+COUNTIFS(明细!$B:$B,$A14,明细!$C:$C,E$1,明细!$AL:$AL,"网点超23H未关闭"))*20=0,"-",(COUNTIFS(明细!$B:$B,$A14,明细!$C:$C,E$1,明细!$AK:$AK,"网点超50分钟未响应")+COUNTIFS(明细!$B:$B,$A14,明细!$C:$C,E$1,明细!$AL:$AL,"网点超23H未关闭"))*20)</f>
        <v>40</v>
      </c>
      <c r="F14" s="34">
        <f>IF((COUNTIFS(明细!$B:$B,$A14,明细!$C:$C,F$1,明细!$AK:$AK,"网点超50分钟未响应")+COUNTIFS(明细!$B:$B,$A14,明细!$C:$C,F$1,明细!$AL:$AL,"网点超23H未关闭"))*20=0,"-",(COUNTIFS(明细!$B:$B,$A14,明细!$C:$C,F$1,明细!$AK:$AK,"网点超50分钟未响应")+COUNTIFS(明细!$B:$B,$A14,明细!$C:$C,F$1,明细!$AL:$AL,"网点超23H未关闭"))*20)</f>
        <v>60</v>
      </c>
      <c r="G14" s="34">
        <f>IF((COUNTIFS(明细!$B:$B,$A14,明细!$C:$C,G$1,明细!$AK:$AK,"网点超50分钟未响应")+COUNTIFS(明细!$B:$B,$A14,明细!$C:$C,G$1,明细!$AL:$AL,"网点超23H未关闭"))*20=0,"-",(COUNTIFS(明细!$B:$B,$A14,明细!$C:$C,G$1,明细!$AK:$AK,"网点超50分钟未响应")+COUNTIFS(明细!$B:$B,$A14,明细!$C:$C,G$1,明细!$AL:$AL,"网点超23H未关闭"))*20)</f>
        <v>20</v>
      </c>
      <c r="H14" s="34">
        <f>IF((COUNTIFS(明细!$B:$B,$A14,明细!$C:$C,H$1,明细!$AK:$AK,"网点超50分钟未响应")+COUNTIFS(明细!$B:$B,$A14,明细!$C:$C,H$1,明细!$AL:$AL,"网点超23H未关闭"))*20=0,"-",(COUNTIFS(明细!$B:$B,$A14,明细!$C:$C,H$1,明细!$AK:$AK,"网点超50分钟未响应")+COUNTIFS(明细!$B:$B,$A14,明细!$C:$C,H$1,明细!$AL:$AL,"网点超23H未关闭"))*20)</f>
        <v>40</v>
      </c>
      <c r="I14" s="34">
        <f>IF((COUNTIFS(明细!$B:$B,$A14,明细!$C:$C,I$1,明细!$AK:$AK,"网点超50分钟未响应")+COUNTIFS(明细!$B:$B,$A14,明细!$C:$C,I$1,明细!$AL:$AL,"网点超23H未关闭"))*20=0,"-",(COUNTIFS(明细!$B:$B,$A14,明细!$C:$C,I$1,明细!$AK:$AK,"网点超50分钟未响应")+COUNTIFS(明细!$B:$B,$A14,明细!$C:$C,I$1,明细!$AL:$AL,"网点超23H未关闭"))*20)</f>
        <v>160</v>
      </c>
      <c r="J14" s="34" t="str">
        <f>IF((COUNTIFS(明细!$B:$B,$A14,明细!$C:$C,J$1,明细!$AK:$AK,"网点超50分钟未响应")+COUNTIFS(明细!$B:$B,$A14,明细!$C:$C,J$1,明细!$AL:$AL,"网点超23H未关闭"))*20=0,"-",(COUNTIFS(明细!$B:$B,$A14,明细!$C:$C,J$1,明细!$AK:$AK,"网点超50分钟未响应")+COUNTIFS(明细!$B:$B,$A14,明细!$C:$C,J$1,明细!$AL:$AL,"网点超23H未关闭"))*20)</f>
        <v>-</v>
      </c>
      <c r="K14" s="34">
        <f>IF((COUNTIFS(明细!$B:$B,$A14,明细!$C:$C,K$1,明细!$AK:$AK,"网点超50分钟未响应")+COUNTIFS(明细!$B:$B,$A14,明细!$C:$C,K$1,明细!$AL:$AL,"网点超23H未关闭"))*20=0,"-",(COUNTIFS(明细!$B:$B,$A14,明细!$C:$C,K$1,明细!$AK:$AK,"网点超50分钟未响应")+COUNTIFS(明细!$B:$B,$A14,明细!$C:$C,K$1,明细!$AL:$AL,"网点超23H未关闭"))*20)</f>
        <v>20</v>
      </c>
      <c r="L14" s="34" t="str">
        <f>IF((COUNTIFS(明细!$B:$B,$A14,明细!$C:$C,L$1,明细!$AK:$AK,"网点超50分钟未响应")+COUNTIFS(明细!$B:$B,$A14,明细!$C:$C,L$1,明细!$AL:$AL,"网点超23H未关闭"))*20=0,"-",(COUNTIFS(明细!$B:$B,$A14,明细!$C:$C,L$1,明细!$AK:$AK,"网点超50分钟未响应")+COUNTIFS(明细!$B:$B,$A14,明细!$C:$C,L$1,明细!$AL:$AL,"网点超23H未关闭"))*20)</f>
        <v>-</v>
      </c>
      <c r="M14" s="34" t="str">
        <f>IF((COUNTIFS(明细!$B:$B,$A14,明细!$C:$C,M$1,明细!$AK:$AK,"网点超50分钟未响应")+COUNTIFS(明细!$B:$B,$A14,明细!$C:$C,M$1,明细!$AL:$AL,"网点超23H未关闭"))*20=0,"-",(COUNTIFS(明细!$B:$B,$A14,明细!$C:$C,M$1,明细!$AK:$AK,"网点超50分钟未响应")+COUNTIFS(明细!$B:$B,$A14,明细!$C:$C,M$1,明细!$AL:$AL,"网点超23H未关闭"))*20)</f>
        <v>-</v>
      </c>
      <c r="N14" s="34" t="str">
        <f>IF((COUNTIFS(明细!$B:$B,$A14,明细!$C:$C,N$1,明细!$AK:$AK,"网点超50分钟未响应")+COUNTIFS(明细!$B:$B,$A14,明细!$C:$C,N$1,明细!$AL:$AL,"网点超23H未关闭"))*20=0,"-",(COUNTIFS(明细!$B:$B,$A14,明细!$C:$C,N$1,明细!$AK:$AK,"网点超50分钟未响应")+COUNTIFS(明细!$B:$B,$A14,明细!$C:$C,N$1,明细!$AL:$AL,"网点超23H未关闭"))*20)</f>
        <v>-</v>
      </c>
      <c r="O14" s="34" t="str">
        <f>IF((COUNTIFS(明细!$B:$B,$A14,明细!$C:$C,O$1,明细!$AK:$AK,"网点超50分钟未响应")+COUNTIFS(明细!$B:$B,$A14,明细!$C:$C,O$1,明细!$AL:$AL,"网点超23H未关闭"))*20=0,"-",(COUNTIFS(明细!$B:$B,$A14,明细!$C:$C,O$1,明细!$AK:$AK,"网点超50分钟未响应")+COUNTIFS(明细!$B:$B,$A14,明细!$C:$C,O$1,明细!$AL:$AL,"网点超23H未关闭"))*20)</f>
        <v>-</v>
      </c>
      <c r="P14" s="34" t="str">
        <f>IF((COUNTIFS(明细!$B:$B,$A14,明细!$C:$C,P$1,明细!$AK:$AK,"网点超50分钟未响应")+COUNTIFS(明细!$B:$B,$A14,明细!$C:$C,P$1,明细!$AL:$AL,"网点超23H未关闭"))*20=0,"-",(COUNTIFS(明细!$B:$B,$A14,明细!$C:$C,P$1,明细!$AK:$AK,"网点超50分钟未响应")+COUNTIFS(明细!$B:$B,$A14,明细!$C:$C,P$1,明细!$AL:$AL,"网点超23H未关闭"))*20)</f>
        <v>-</v>
      </c>
      <c r="Q14" s="34" t="str">
        <f>IF((COUNTIFS(明细!$B:$B,$A14,明细!$C:$C,Q$1,明细!$AK:$AK,"网点超50分钟未响应")+COUNTIFS(明细!$B:$B,$A14,明细!$C:$C,Q$1,明细!$AL:$AL,"网点超23H未关闭"))*20=0,"-",(COUNTIFS(明细!$B:$B,$A14,明细!$C:$C,Q$1,明细!$AK:$AK,"网点超50分钟未响应")+COUNTIFS(明细!$B:$B,$A14,明细!$C:$C,Q$1,明细!$AL:$AL,"网点超23H未关闭"))*20)</f>
        <v>-</v>
      </c>
      <c r="R14" s="34" t="str">
        <f>IF((COUNTIFS(明细!$B:$B,$A14,明细!$C:$C,R$1,明细!$AK:$AK,"网点超50分钟未响应")+COUNTIFS(明细!$B:$B,$A14,明细!$C:$C,R$1,明细!$AL:$AL,"网点超23H未关闭"))*20=0,"-",(COUNTIFS(明细!$B:$B,$A14,明细!$C:$C,R$1,明细!$AK:$AK,"网点超50分钟未响应")+COUNTIFS(明细!$B:$B,$A14,明细!$C:$C,R$1,明细!$AL:$AL,"网点超23H未关闭"))*20)</f>
        <v>-</v>
      </c>
      <c r="S14" s="34" t="str">
        <f>IF((COUNTIFS(明细!$B:$B,$A14,明细!$C:$C,S$1,明细!$AK:$AK,"网点超50分钟未响应")+COUNTIFS(明细!$B:$B,$A14,明细!$C:$C,S$1,明细!$AL:$AL,"网点超23H未关闭"))*20=0,"-",(COUNTIFS(明细!$B:$B,$A14,明细!$C:$C,S$1,明细!$AK:$AK,"网点超50分钟未响应")+COUNTIFS(明细!$B:$B,$A14,明细!$C:$C,S$1,明细!$AL:$AL,"网点超23H未关闭"))*20)</f>
        <v>-</v>
      </c>
      <c r="T14" s="34" t="str">
        <f>IF((COUNTIFS(明细!$B:$B,$A14,明细!$C:$C,T$1,明细!$AK:$AK,"网点超50分钟未响应")+COUNTIFS(明细!$B:$B,$A14,明细!$C:$C,T$1,明细!$AL:$AL,"网点超23H未关闭"))*20=0,"-",(COUNTIFS(明细!$B:$B,$A14,明细!$C:$C,T$1,明细!$AK:$AK,"网点超50分钟未响应")+COUNTIFS(明细!$B:$B,$A14,明细!$C:$C,T$1,明细!$AL:$AL,"网点超23H未关闭"))*20)</f>
        <v>-</v>
      </c>
      <c r="U14" s="34" t="str">
        <f>IF((COUNTIFS(明细!$B:$B,$A14,明细!$C:$C,U$1,明细!$AK:$AK,"网点超50分钟未响应")+COUNTIFS(明细!$B:$B,$A14,明细!$C:$C,U$1,明细!$AL:$AL,"网点超23H未关闭"))*20=0,"-",(COUNTIFS(明细!$B:$B,$A14,明细!$C:$C,U$1,明细!$AK:$AK,"网点超50分钟未响应")+COUNTIFS(明细!$B:$B,$A14,明细!$C:$C,U$1,明细!$AL:$AL,"网点超23H未关闭"))*20)</f>
        <v>-</v>
      </c>
      <c r="V14" s="34" t="str">
        <f>IF((COUNTIFS(明细!$B:$B,$A14,明细!$C:$C,V$1,明细!$AK:$AK,"网点超50分钟未响应")+COUNTIFS(明细!$B:$B,$A14,明细!$C:$C,V$1,明细!$AL:$AL,"网点超23H未关闭"))*20=0,"-",(COUNTIFS(明细!$B:$B,$A14,明细!$C:$C,V$1,明细!$AK:$AK,"网点超50分钟未响应")+COUNTIFS(明细!$B:$B,$A14,明细!$C:$C,V$1,明细!$AL:$AL,"网点超23H未关闭"))*20)</f>
        <v>-</v>
      </c>
      <c r="W14" s="34" t="str">
        <f>IF((COUNTIFS(明细!$B:$B,$A14,明细!$C:$C,W$1,明细!$AK:$AK,"网点超50分钟未响应")+COUNTIFS(明细!$B:$B,$A14,明细!$C:$C,W$1,明细!$AL:$AL,"网点超23H未关闭"))*20=0,"-",(COUNTIFS(明细!$B:$B,$A14,明细!$C:$C,W$1,明细!$AK:$AK,"网点超50分钟未响应")+COUNTIFS(明细!$B:$B,$A14,明细!$C:$C,W$1,明细!$AL:$AL,"网点超23H未关闭"))*20)</f>
        <v>-</v>
      </c>
      <c r="X14" s="34" t="str">
        <f>IF((COUNTIFS(明细!$B:$B,$A14,明细!$C:$C,X$1,明细!$AK:$AK,"网点超50分钟未响应")+COUNTIFS(明细!$B:$B,$A14,明细!$C:$C,X$1,明细!$AL:$AL,"网点超23H未关闭"))*20=0,"-",(COUNTIFS(明细!$B:$B,$A14,明细!$C:$C,X$1,明细!$AK:$AK,"网点超50分钟未响应")+COUNTIFS(明细!$B:$B,$A14,明细!$C:$C,X$1,明细!$AL:$AL,"网点超23H未关闭"))*20)</f>
        <v>-</v>
      </c>
      <c r="Y14" s="34" t="str">
        <f>IF((COUNTIFS(明细!$B:$B,$A14,明细!$C:$C,Y$1,明细!$AK:$AK,"网点超50分钟未响应")+COUNTIFS(明细!$B:$B,$A14,明细!$C:$C,Y$1,明细!$AL:$AL,"网点超23H未关闭"))*20=0,"-",(COUNTIFS(明细!$B:$B,$A14,明细!$C:$C,Y$1,明细!$AK:$AK,"网点超50分钟未响应")+COUNTIFS(明细!$B:$B,$A14,明细!$C:$C,Y$1,明细!$AL:$AL,"网点超23H未关闭"))*20)</f>
        <v>-</v>
      </c>
      <c r="Z14" s="34" t="str">
        <f>IF((COUNTIFS(明细!$B:$B,$A14,明细!$C:$C,Z$1,明细!$AK:$AK,"网点超50分钟未响应")+COUNTIFS(明细!$B:$B,$A14,明细!$C:$C,Z$1,明细!$AL:$AL,"网点超23H未关闭"))*20=0,"-",(COUNTIFS(明细!$B:$B,$A14,明细!$C:$C,Z$1,明细!$AK:$AK,"网点超50分钟未响应")+COUNTIFS(明细!$B:$B,$A14,明细!$C:$C,Z$1,明细!$AL:$AL,"网点超23H未关闭"))*20)</f>
        <v>-</v>
      </c>
      <c r="AA14" s="34" t="str">
        <f>IF((COUNTIFS(明细!$B:$B,$A14,明细!$C:$C,AA$1,明细!$AK:$AK,"网点超50分钟未响应")+COUNTIFS(明细!$B:$B,$A14,明细!$C:$C,AA$1,明细!$AL:$AL,"网点超23H未关闭"))*20=0,"-",(COUNTIFS(明细!$B:$B,$A14,明细!$C:$C,AA$1,明细!$AK:$AK,"网点超50分钟未响应")+COUNTIFS(明细!$B:$B,$A14,明细!$C:$C,AA$1,明细!$AL:$AL,"网点超23H未关闭"))*20)</f>
        <v>-</v>
      </c>
      <c r="AB14" s="34" t="str">
        <f>IF((COUNTIFS(明细!$B:$B,$A14,明细!$C:$C,AB$1,明细!$AK:$AK,"网点超50分钟未响应")+COUNTIFS(明细!$B:$B,$A14,明细!$C:$C,AB$1,明细!$AL:$AL,"网点超23H未关闭"))*20=0,"-",(COUNTIFS(明细!$B:$B,$A14,明细!$C:$C,AB$1,明细!$AK:$AK,"网点超50分钟未响应")+COUNTIFS(明细!$B:$B,$A14,明细!$C:$C,AB$1,明细!$AL:$AL,"网点超23H未关闭"))*20)</f>
        <v>-</v>
      </c>
      <c r="AC14" s="34" t="str">
        <f>IF((COUNTIFS(明细!$B:$B,$A14,明细!$C:$C,AC$1,明细!$AK:$AK,"网点超50分钟未响应")+COUNTIFS(明细!$B:$B,$A14,明细!$C:$C,AC$1,明细!$AL:$AL,"网点超23H未关闭"))*20=0,"-",(COUNTIFS(明细!$B:$B,$A14,明细!$C:$C,AC$1,明细!$AK:$AK,"网点超50分钟未响应")+COUNTIFS(明细!$B:$B,$A14,明细!$C:$C,AC$1,明细!$AL:$AL,"网点超23H未关闭"))*20)</f>
        <v>-</v>
      </c>
      <c r="AD14" s="34" t="str">
        <f>IF((COUNTIFS(明细!$B:$B,$A14,明细!$C:$C,AD$1,明细!$AK:$AK,"网点超50分钟未响应")+COUNTIFS(明细!$B:$B,$A14,明细!$C:$C,AD$1,明细!$AL:$AL,"网点超23H未关闭"))*20=0,"-",(COUNTIFS(明细!$B:$B,$A14,明细!$C:$C,AD$1,明细!$AK:$AK,"网点超50分钟未响应")+COUNTIFS(明细!$B:$B,$A14,明细!$C:$C,AD$1,明细!$AL:$AL,"网点超23H未关闭"))*20)</f>
        <v>-</v>
      </c>
      <c r="AE14" s="34" t="str">
        <f>IF((COUNTIFS(明细!$B:$B,$A14,明细!$C:$C,AE$1,明细!$AK:$AK,"网点超50分钟未响应")+COUNTIFS(明细!$B:$B,$A14,明细!$C:$C,AE$1,明细!$AL:$AL,"网点超23H未关闭"))*20=0,"-",(COUNTIFS(明细!$B:$B,$A14,明细!$C:$C,AE$1,明细!$AK:$AK,"网点超50分钟未响应")+COUNTIFS(明细!$B:$B,$A14,明细!$C:$C,AE$1,明细!$AL:$AL,"网点超23H未关闭"))*20)</f>
        <v>-</v>
      </c>
      <c r="AF14" s="34" t="str">
        <f>IF((COUNTIFS(明细!$B:$B,$A14,明细!$C:$C,AF$1,明细!$AK:$AK,"网点超50分钟未响应")+COUNTIFS(明细!$B:$B,$A14,明细!$C:$C,AF$1,明细!$AL:$AL,"网点超23H未关闭"))*20=0,"-",(COUNTIFS(明细!$B:$B,$A14,明细!$C:$C,AF$1,明细!$AK:$AK,"网点超50分钟未响应")+COUNTIFS(明细!$B:$B,$A14,明细!$C:$C,AF$1,明细!$AL:$AL,"网点超23H未关闭"))*20)</f>
        <v>-</v>
      </c>
      <c r="AJ14" s="12">
        <f>RANK(AL14,AL$3:AL$356)</f>
        <v>11</v>
      </c>
      <c r="AK14" s="4" t="s">
        <v>29</v>
      </c>
      <c r="AL14" s="12">
        <f>SUM(AM14:BP14)</f>
        <v>540</v>
      </c>
      <c r="AM14" s="12">
        <f>IF((COUNTIFS(明细!$R:$R,$AK14,明细!$C:$C,AM$1,明细!$AK:$AK,"网点超50分钟未响应")+COUNTIFS(明细!$R:$R,$AK14,明细!$C:$C,AM$1,明细!$AL:$AL,"网点超23H未关闭"))*20=0,"-",(COUNTIFS(明细!$R:$R,$AK14,明细!$C:$C,AM$1,明细!$AK:$AK,"网点超50分钟未响应")+COUNTIFS(明细!$R:$R,$AK14,明细!$C:$C,AM$1,明细!$AL:$AL,"网点超23H未关闭"))*20)</f>
        <v>140</v>
      </c>
      <c r="AN14" s="12">
        <f>IF((COUNTIFS(明细!$R:$R,$AK14,明细!$C:$C,AN$1,明细!$AK:$AK,"网点超50分钟未响应")+COUNTIFS(明细!$R:$R,$AK14,明细!$C:$C,AN$1,明细!$AL:$AL,"网点超23H未关闭"))*20=0,"-",(COUNTIFS(明细!$R:$R,$AK14,明细!$C:$C,AN$1,明细!$AK:$AK,"网点超50分钟未响应")+COUNTIFS(明细!$R:$R,$AK14,明细!$C:$C,AN$1,明细!$AL:$AL,"网点超23H未关闭"))*20)</f>
        <v>80</v>
      </c>
      <c r="AO14" s="12">
        <f>IF((COUNTIFS(明细!$R:$R,$AK14,明细!$C:$C,AO$1,明细!$AK:$AK,"网点超50分钟未响应")+COUNTIFS(明细!$R:$R,$AK14,明细!$C:$C,AO$1,明细!$AL:$AL,"网点超23H未关闭"))*20=0,"-",(COUNTIFS(明细!$R:$R,$AK14,明细!$C:$C,AO$1,明细!$AK:$AK,"网点超50分钟未响应")+COUNTIFS(明细!$R:$R,$AK14,明细!$C:$C,AO$1,明细!$AL:$AL,"网点超23H未关闭"))*20)</f>
        <v>40</v>
      </c>
      <c r="AP14" s="12">
        <f>IF((COUNTIFS(明细!$R:$R,$AK14,明细!$C:$C,AP$1,明细!$AK:$AK,"网点超50分钟未响应")+COUNTIFS(明细!$R:$R,$AK14,明细!$C:$C,AP$1,明细!$AL:$AL,"网点超23H未关闭"))*20=0,"-",(COUNTIFS(明细!$R:$R,$AK14,明细!$C:$C,AP$1,明细!$AK:$AK,"网点超50分钟未响应")+COUNTIFS(明细!$R:$R,$AK14,明细!$C:$C,AP$1,明细!$AL:$AL,"网点超23H未关闭"))*20)</f>
        <v>40</v>
      </c>
      <c r="AQ14" s="12">
        <f>IF((COUNTIFS(明细!$R:$R,$AK14,明细!$C:$C,AQ$1,明细!$AK:$AK,"网点超50分钟未响应")+COUNTIFS(明细!$R:$R,$AK14,明细!$C:$C,AQ$1,明细!$AL:$AL,"网点超23H未关闭"))*20=0,"-",(COUNTIFS(明细!$R:$R,$AK14,明细!$C:$C,AQ$1,明细!$AK:$AK,"网点超50分钟未响应")+COUNTIFS(明细!$R:$R,$AK14,明细!$C:$C,AQ$1,明细!$AL:$AL,"网点超23H未关闭"))*20)</f>
        <v>40</v>
      </c>
      <c r="AR14" s="12" t="str">
        <f>IF((COUNTIFS(明细!$R:$R,$AK14,明细!$C:$C,AR$1,明细!$AK:$AK,"网点超50分钟未响应")+COUNTIFS(明细!$R:$R,$AK14,明细!$C:$C,AR$1,明细!$AL:$AL,"网点超23H未关闭"))*20=0,"-",(COUNTIFS(明细!$R:$R,$AK14,明细!$C:$C,AR$1,明细!$AK:$AK,"网点超50分钟未响应")+COUNTIFS(明细!$R:$R,$AK14,明细!$C:$C,AR$1,明细!$AL:$AL,"网点超23H未关闭"))*20)</f>
        <v>-</v>
      </c>
      <c r="AS14" s="12">
        <f>IF((COUNTIFS(明细!$R:$R,$AK14,明细!$C:$C,AS$1,明细!$AK:$AK,"网点超50分钟未响应")+COUNTIFS(明细!$R:$R,$AK14,明细!$C:$C,AS$1,明细!$AL:$AL,"网点超23H未关闭"))*20=0,"-",(COUNTIFS(明细!$R:$R,$AK14,明细!$C:$C,AS$1,明细!$AK:$AK,"网点超50分钟未响应")+COUNTIFS(明细!$R:$R,$AK14,明细!$C:$C,AS$1,明细!$AL:$AL,"网点超23H未关闭"))*20)</f>
        <v>80</v>
      </c>
      <c r="AT14" s="12">
        <f>IF((COUNTIFS(明细!$R:$R,$AK14,明细!$C:$C,AT$1,明细!$AK:$AK,"网点超50分钟未响应")+COUNTIFS(明细!$R:$R,$AK14,明细!$C:$C,AT$1,明细!$AL:$AL,"网点超23H未关闭"))*20=0,"-",(COUNTIFS(明细!$R:$R,$AK14,明细!$C:$C,AT$1,明细!$AK:$AK,"网点超50分钟未响应")+COUNTIFS(明细!$R:$R,$AK14,明细!$C:$C,AT$1,明细!$AL:$AL,"网点超23H未关闭"))*20)</f>
        <v>80</v>
      </c>
      <c r="AU14" s="12">
        <f>IF((COUNTIFS(明细!$R:$R,$AK14,明细!$C:$C,AU$1,明细!$AK:$AK,"网点超50分钟未响应")+COUNTIFS(明细!$R:$R,$AK14,明细!$C:$C,AU$1,明细!$AL:$AL,"网点超23H未关闭"))*20=0,"-",(COUNTIFS(明细!$R:$R,$AK14,明细!$C:$C,AU$1,明细!$AK:$AK,"网点超50分钟未响应")+COUNTIFS(明细!$R:$R,$AK14,明细!$C:$C,AU$1,明细!$AL:$AL,"网点超23H未关闭"))*20)</f>
        <v>40</v>
      </c>
      <c r="AV14" s="12" t="str">
        <f>IF((COUNTIFS(明细!$R:$R,$AK14,明细!$C:$C,AV$1,明细!$AK:$AK,"网点超50分钟未响应")+COUNTIFS(明细!$R:$R,$AK14,明细!$C:$C,AV$1,明细!$AL:$AL,"网点超23H未关闭"))*20=0,"-",(COUNTIFS(明细!$R:$R,$AK14,明细!$C:$C,AV$1,明细!$AK:$AK,"网点超50分钟未响应")+COUNTIFS(明细!$R:$R,$AK14,明细!$C:$C,AV$1,明细!$AL:$AL,"网点超23H未关闭"))*20)</f>
        <v>-</v>
      </c>
      <c r="AW14" s="12" t="str">
        <f>IF((COUNTIFS(明细!$R:$R,$AK14,明细!$C:$C,AW$1,明细!$AK:$AK,"网点超50分钟未响应")+COUNTIFS(明细!$R:$R,$AK14,明细!$C:$C,AW$1,明细!$AL:$AL,"网点超23H未关闭"))*20=0,"-",(COUNTIFS(明细!$R:$R,$AK14,明细!$C:$C,AW$1,明细!$AK:$AK,"网点超50分钟未响应")+COUNTIFS(明细!$R:$R,$AK14,明细!$C:$C,AW$1,明细!$AL:$AL,"网点超23H未关闭"))*20)</f>
        <v>-</v>
      </c>
      <c r="AX14" s="12" t="str">
        <f>IF((COUNTIFS(明细!$R:$R,$AK14,明细!$C:$C,AX$1,明细!$AK:$AK,"网点超50分钟未响应")+COUNTIFS(明细!$R:$R,$AK14,明细!$C:$C,AX$1,明细!$AL:$AL,"网点超23H未关闭"))*20=0,"-",(COUNTIFS(明细!$R:$R,$AK14,明细!$C:$C,AX$1,明细!$AK:$AK,"网点超50分钟未响应")+COUNTIFS(明细!$R:$R,$AK14,明细!$C:$C,AX$1,明细!$AL:$AL,"网点超23H未关闭"))*20)</f>
        <v>-</v>
      </c>
      <c r="AY14" s="12" t="str">
        <f>IF((COUNTIFS(明细!$R:$R,$AK14,明细!$C:$C,AY$1,明细!$AK:$AK,"网点超50分钟未响应")+COUNTIFS(明细!$R:$R,$AK14,明细!$C:$C,AY$1,明细!$AL:$AL,"网点超23H未关闭"))*20=0,"-",(COUNTIFS(明细!$R:$R,$AK14,明细!$C:$C,AY$1,明细!$AK:$AK,"网点超50分钟未响应")+COUNTIFS(明细!$R:$R,$AK14,明细!$C:$C,AY$1,明细!$AL:$AL,"网点超23H未关闭"))*20)</f>
        <v>-</v>
      </c>
      <c r="AZ14" s="12" t="str">
        <f>IF((COUNTIFS(明细!$R:$R,$AK14,明细!$C:$C,AZ$1,明细!$AK:$AK,"网点超50分钟未响应")+COUNTIFS(明细!$R:$R,$AK14,明细!$C:$C,AZ$1,明细!$AL:$AL,"网点超23H未关闭"))*20=0,"-",(COUNTIFS(明细!$R:$R,$AK14,明细!$C:$C,AZ$1,明细!$AK:$AK,"网点超50分钟未响应")+COUNTIFS(明细!$R:$R,$AK14,明细!$C:$C,AZ$1,明细!$AL:$AL,"网点超23H未关闭"))*20)</f>
        <v>-</v>
      </c>
      <c r="BA14" s="12" t="str">
        <f>IF((COUNTIFS(明细!$R:$R,$AK14,明细!$C:$C,BA$1,明细!$AK:$AK,"网点超50分钟未响应")+COUNTIFS(明细!$R:$R,$AK14,明细!$C:$C,BA$1,明细!$AL:$AL,"网点超23H未关闭"))*20=0,"-",(COUNTIFS(明细!$R:$R,$AK14,明细!$C:$C,BA$1,明细!$AK:$AK,"网点超50分钟未响应")+COUNTIFS(明细!$R:$R,$AK14,明细!$C:$C,BA$1,明细!$AL:$AL,"网点超23H未关闭"))*20)</f>
        <v>-</v>
      </c>
      <c r="BB14" s="12" t="str">
        <f>IF((COUNTIFS(明细!$R:$R,$AK14,明细!$C:$C,BB$1,明细!$AK:$AK,"网点超50分钟未响应")+COUNTIFS(明细!$R:$R,$AK14,明细!$C:$C,BB$1,明细!$AL:$AL,"网点超23H未关闭"))*20=0,"-",(COUNTIFS(明细!$R:$R,$AK14,明细!$C:$C,BB$1,明细!$AK:$AK,"网点超50分钟未响应")+COUNTIFS(明细!$R:$R,$AK14,明细!$C:$C,BB$1,明细!$AL:$AL,"网点超23H未关闭"))*20)</f>
        <v>-</v>
      </c>
      <c r="BC14" s="12" t="str">
        <f>IF((COUNTIFS(明细!$R:$R,$AK14,明细!$C:$C,BC$1,明细!$AK:$AK,"网点超50分钟未响应")+COUNTIFS(明细!$R:$R,$AK14,明细!$C:$C,BC$1,明细!$AL:$AL,"网点超23H未关闭"))*20=0,"-",(COUNTIFS(明细!$R:$R,$AK14,明细!$C:$C,BC$1,明细!$AK:$AK,"网点超50分钟未响应")+COUNTIFS(明细!$R:$R,$AK14,明细!$C:$C,BC$1,明细!$AL:$AL,"网点超23H未关闭"))*20)</f>
        <v>-</v>
      </c>
      <c r="BD14" s="12" t="str">
        <f>IF((COUNTIFS(明细!$R:$R,$AK14,明细!$C:$C,BD$1,明细!$AK:$AK,"网点超50分钟未响应")+COUNTIFS(明细!$R:$R,$AK14,明细!$C:$C,BD$1,明细!$AL:$AL,"网点超23H未关闭"))*20=0,"-",(COUNTIFS(明细!$R:$R,$AK14,明细!$C:$C,BD$1,明细!$AK:$AK,"网点超50分钟未响应")+COUNTIFS(明细!$R:$R,$AK14,明细!$C:$C,BD$1,明细!$AL:$AL,"网点超23H未关闭"))*20)</f>
        <v>-</v>
      </c>
      <c r="BE14" s="12" t="str">
        <f>IF((COUNTIFS(明细!$R:$R,$AK14,明细!$C:$C,BE$1,明细!$AK:$AK,"网点超50分钟未响应")+COUNTIFS(明细!$R:$R,$AK14,明细!$C:$C,BE$1,明细!$AL:$AL,"网点超23H未关闭"))*20=0,"-",(COUNTIFS(明细!$R:$R,$AK14,明细!$C:$C,BE$1,明细!$AK:$AK,"网点超50分钟未响应")+COUNTIFS(明细!$R:$R,$AK14,明细!$C:$C,BE$1,明细!$AL:$AL,"网点超23H未关闭"))*20)</f>
        <v>-</v>
      </c>
      <c r="BF14" s="12" t="str">
        <f>IF((COUNTIFS(明细!$R:$R,$AK14,明细!$C:$C,BF$1,明细!$AK:$AK,"网点超50分钟未响应")+COUNTIFS(明细!$R:$R,$AK14,明细!$C:$C,BF$1,明细!$AL:$AL,"网点超23H未关闭"))*20=0,"-",(COUNTIFS(明细!$R:$R,$AK14,明细!$C:$C,BF$1,明细!$AK:$AK,"网点超50分钟未响应")+COUNTIFS(明细!$R:$R,$AK14,明细!$C:$C,BF$1,明细!$AL:$AL,"网点超23H未关闭"))*20)</f>
        <v>-</v>
      </c>
      <c r="BG14" s="12" t="str">
        <f>IF((COUNTIFS(明细!$R:$R,$AK14,明细!$C:$C,BG$1,明细!$AK:$AK,"网点超50分钟未响应")+COUNTIFS(明细!$R:$R,$AK14,明细!$C:$C,BG$1,明细!$AL:$AL,"网点超23H未关闭"))*20=0,"-",(COUNTIFS(明细!$R:$R,$AK14,明细!$C:$C,BG$1,明细!$AK:$AK,"网点超50分钟未响应")+COUNTIFS(明细!$R:$R,$AK14,明细!$C:$C,BG$1,明细!$AL:$AL,"网点超23H未关闭"))*20)</f>
        <v>-</v>
      </c>
      <c r="BH14" s="12" t="str">
        <f>IF((COUNTIFS(明细!$R:$R,$AK14,明细!$C:$C,BH$1,明细!$AK:$AK,"网点超50分钟未响应")+COUNTIFS(明细!$R:$R,$AK14,明细!$C:$C,BH$1,明细!$AL:$AL,"网点超23H未关闭"))*20=0,"-",(COUNTIFS(明细!$R:$R,$AK14,明细!$C:$C,BH$1,明细!$AK:$AK,"网点超50分钟未响应")+COUNTIFS(明细!$R:$R,$AK14,明细!$C:$C,BH$1,明细!$AL:$AL,"网点超23H未关闭"))*20)</f>
        <v>-</v>
      </c>
      <c r="BI14" s="12" t="str">
        <f>IF((COUNTIFS(明细!$R:$R,$AK14,明细!$C:$C,BI$1,明细!$AK:$AK,"网点超50分钟未响应")+COUNTIFS(明细!$R:$R,$AK14,明细!$C:$C,BI$1,明细!$AL:$AL,"网点超23H未关闭"))*20=0,"-",(COUNTIFS(明细!$R:$R,$AK14,明细!$C:$C,BI$1,明细!$AK:$AK,"网点超50分钟未响应")+COUNTIFS(明细!$R:$R,$AK14,明细!$C:$C,BI$1,明细!$AL:$AL,"网点超23H未关闭"))*20)</f>
        <v>-</v>
      </c>
      <c r="BJ14" s="12" t="str">
        <f>IF((COUNTIFS(明细!$R:$R,$AK14,明细!$C:$C,BJ$1,明细!$AK:$AK,"网点超50分钟未响应")+COUNTIFS(明细!$R:$R,$AK14,明细!$C:$C,BJ$1,明细!$AL:$AL,"网点超23H未关闭"))*20=0,"-",(COUNTIFS(明细!$R:$R,$AK14,明细!$C:$C,BJ$1,明细!$AK:$AK,"网点超50分钟未响应")+COUNTIFS(明细!$R:$R,$AK14,明细!$C:$C,BJ$1,明细!$AL:$AL,"网点超23H未关闭"))*20)</f>
        <v>-</v>
      </c>
      <c r="BK14" s="12" t="str">
        <f>IF((COUNTIFS(明细!$R:$R,$AK14,明细!$C:$C,BK$1,明细!$AK:$AK,"网点超50分钟未响应")+COUNTIFS(明细!$R:$R,$AK14,明细!$C:$C,BK$1,明细!$AL:$AL,"网点超23H未关闭"))*20=0,"-",(COUNTIFS(明细!$R:$R,$AK14,明细!$C:$C,BK$1,明细!$AK:$AK,"网点超50分钟未响应")+COUNTIFS(明细!$R:$R,$AK14,明细!$C:$C,BK$1,明细!$AL:$AL,"网点超23H未关闭"))*20)</f>
        <v>-</v>
      </c>
      <c r="BL14" s="12" t="str">
        <f>IF((COUNTIFS(明细!$R:$R,$AK14,明细!$C:$C,BL$1,明细!$AK:$AK,"网点超50分钟未响应")+COUNTIFS(明细!$R:$R,$AK14,明细!$C:$C,BL$1,明细!$AL:$AL,"网点超23H未关闭"))*20=0,"-",(COUNTIFS(明细!$R:$R,$AK14,明细!$C:$C,BL$1,明细!$AK:$AK,"网点超50分钟未响应")+COUNTIFS(明细!$R:$R,$AK14,明细!$C:$C,BL$1,明细!$AL:$AL,"网点超23H未关闭"))*20)</f>
        <v>-</v>
      </c>
      <c r="BM14" s="12" t="str">
        <f>IF((COUNTIFS(明细!$R:$R,$AK14,明细!$C:$C,BM$1,明细!$AK:$AK,"网点超50分钟未响应")+COUNTIFS(明细!$R:$R,$AK14,明细!$C:$C,BM$1,明细!$AL:$AL,"网点超23H未关闭"))*20=0,"-",(COUNTIFS(明细!$R:$R,$AK14,明细!$C:$C,BM$1,明细!$AK:$AK,"网点超50分钟未响应")+COUNTIFS(明细!$R:$R,$AK14,明细!$C:$C,BM$1,明细!$AL:$AL,"网点超23H未关闭"))*20)</f>
        <v>-</v>
      </c>
      <c r="BN14" s="12" t="str">
        <f>IF((COUNTIFS(明细!$R:$R,$AK14,明细!$C:$C,BN$1,明细!$AK:$AK,"网点超50分钟未响应")+COUNTIFS(明细!$R:$R,$AK14,明细!$C:$C,BN$1,明细!$AL:$AL,"网点超23H未关闭"))*20=0,"-",(COUNTIFS(明细!$R:$R,$AK14,明细!$C:$C,BN$1,明细!$AK:$AK,"网点超50分钟未响应")+COUNTIFS(明细!$R:$R,$AK14,明细!$C:$C,BN$1,明细!$AL:$AL,"网点超23H未关闭"))*20)</f>
        <v>-</v>
      </c>
      <c r="BO14" s="12" t="str">
        <f>IF((COUNTIFS(明细!$R:$R,$AK14,明细!$C:$C,BO$1,明细!$AK:$AK,"网点超50分钟未响应")+COUNTIFS(明细!$R:$R,$AK14,明细!$C:$C,BO$1,明细!$AL:$AL,"网点超23H未关闭"))*20=0,"-",(COUNTIFS(明细!$R:$R,$AK14,明细!$C:$C,BO$1,明细!$AK:$AK,"网点超50分钟未响应")+COUNTIFS(明细!$R:$R,$AK14,明细!$C:$C,BO$1,明细!$AL:$AL,"网点超23H未关闭"))*20)</f>
        <v>-</v>
      </c>
      <c r="BP14" s="12" t="str">
        <f>IF((COUNTIFS(明细!$R:$R,$AK14,明细!$C:$C,BP$1,明细!$AK:$AK,"网点超50分钟未响应")+COUNTIFS(明细!$R:$R,$AK14,明细!$C:$C,BP$1,明细!$AL:$AL,"网点超23H未关闭"))*20=0,"-",(COUNTIFS(明细!$R:$R,$AK14,明细!$C:$C,BP$1,明细!$AK:$AK,"网点超50分钟未响应")+COUNTIFS(明细!$R:$R,$AK14,明细!$C:$C,BP$1,明细!$AL:$AL,"网点超23H未关闭"))*20)</f>
        <v>-</v>
      </c>
    </row>
    <row r="15" customHeight="1" spans="1:68">
      <c r="A15" s="4" t="s">
        <v>30</v>
      </c>
      <c r="B15" s="12">
        <f>SUM(C15:AF15)</f>
        <v>380</v>
      </c>
      <c r="C15" s="34">
        <f>IF((COUNTIFS(明细!$B:$B,$A15,明细!$C:$C,C$1,明细!$AK:$AK,"网点超50分钟未响应")+COUNTIFS(明细!$B:$B,$A15,明细!$C:$C,C$1,明细!$AL:$AL,"网点超23H未关闭"))*20=0,"-",(COUNTIFS(明细!$B:$B,$A15,明细!$C:$C,C$1,明细!$AK:$AK,"网点超50分钟未响应")+COUNTIFS(明细!$B:$B,$A15,明细!$C:$C,C$1,明细!$AL:$AL,"网点超23H未关闭"))*20)</f>
        <v>60</v>
      </c>
      <c r="D15" s="34">
        <f>IF((COUNTIFS(明细!$B:$B,$A15,明细!$C:$C,D$1,明细!$AK:$AK,"网点超50分钟未响应")+COUNTIFS(明细!$B:$B,$A15,明细!$C:$C,D$1,明细!$AL:$AL,"网点超23H未关闭"))*20=0,"-",(COUNTIFS(明细!$B:$B,$A15,明细!$C:$C,D$1,明细!$AK:$AK,"网点超50分钟未响应")+COUNTIFS(明细!$B:$B,$A15,明细!$C:$C,D$1,明细!$AL:$AL,"网点超23H未关闭"))*20)</f>
        <v>40</v>
      </c>
      <c r="E15" s="34">
        <f>IF((COUNTIFS(明细!$B:$B,$A15,明细!$C:$C,E$1,明细!$AK:$AK,"网点超50分钟未响应")+COUNTIFS(明细!$B:$B,$A15,明细!$C:$C,E$1,明细!$AL:$AL,"网点超23H未关闭"))*20=0,"-",(COUNTIFS(明细!$B:$B,$A15,明细!$C:$C,E$1,明细!$AK:$AK,"网点超50分钟未响应")+COUNTIFS(明细!$B:$B,$A15,明细!$C:$C,E$1,明细!$AL:$AL,"网点超23H未关闭"))*20)</f>
        <v>40</v>
      </c>
      <c r="F15" s="34">
        <f>IF((COUNTIFS(明细!$B:$B,$A15,明细!$C:$C,F$1,明细!$AK:$AK,"网点超50分钟未响应")+COUNTIFS(明细!$B:$B,$A15,明细!$C:$C,F$1,明细!$AL:$AL,"网点超23H未关闭"))*20=0,"-",(COUNTIFS(明细!$B:$B,$A15,明细!$C:$C,F$1,明细!$AK:$AK,"网点超50分钟未响应")+COUNTIFS(明细!$B:$B,$A15,明细!$C:$C,F$1,明细!$AL:$AL,"网点超23H未关闭"))*20)</f>
        <v>60</v>
      </c>
      <c r="G15" s="34">
        <f>IF((COUNTIFS(明细!$B:$B,$A15,明细!$C:$C,G$1,明细!$AK:$AK,"网点超50分钟未响应")+COUNTIFS(明细!$B:$B,$A15,明细!$C:$C,G$1,明细!$AL:$AL,"网点超23H未关闭"))*20=0,"-",(COUNTIFS(明细!$B:$B,$A15,明细!$C:$C,G$1,明细!$AK:$AK,"网点超50分钟未响应")+COUNTIFS(明细!$B:$B,$A15,明细!$C:$C,G$1,明细!$AL:$AL,"网点超23H未关闭"))*20)</f>
        <v>80</v>
      </c>
      <c r="H15" s="34">
        <f>IF((COUNTIFS(明细!$B:$B,$A15,明细!$C:$C,H$1,明细!$AK:$AK,"网点超50分钟未响应")+COUNTIFS(明细!$B:$B,$A15,明细!$C:$C,H$1,明细!$AL:$AL,"网点超23H未关闭"))*20=0,"-",(COUNTIFS(明细!$B:$B,$A15,明细!$C:$C,H$1,明细!$AK:$AK,"网点超50分钟未响应")+COUNTIFS(明细!$B:$B,$A15,明细!$C:$C,H$1,明细!$AL:$AL,"网点超23H未关闭"))*20)</f>
        <v>40</v>
      </c>
      <c r="I15" s="34">
        <f>IF((COUNTIFS(明细!$B:$B,$A15,明细!$C:$C,I$1,明细!$AK:$AK,"网点超50分钟未响应")+COUNTIFS(明细!$B:$B,$A15,明细!$C:$C,I$1,明细!$AL:$AL,"网点超23H未关闭"))*20=0,"-",(COUNTIFS(明细!$B:$B,$A15,明细!$C:$C,I$1,明细!$AK:$AK,"网点超50分钟未响应")+COUNTIFS(明细!$B:$B,$A15,明细!$C:$C,I$1,明细!$AL:$AL,"网点超23H未关闭"))*20)</f>
        <v>20</v>
      </c>
      <c r="J15" s="34">
        <f>IF((COUNTIFS(明细!$B:$B,$A15,明细!$C:$C,J$1,明细!$AK:$AK,"网点超50分钟未响应")+COUNTIFS(明细!$B:$B,$A15,明细!$C:$C,J$1,明细!$AL:$AL,"网点超23H未关闭"))*20=0,"-",(COUNTIFS(明细!$B:$B,$A15,明细!$C:$C,J$1,明细!$AK:$AK,"网点超50分钟未响应")+COUNTIFS(明细!$B:$B,$A15,明细!$C:$C,J$1,明细!$AL:$AL,"网点超23H未关闭"))*20)</f>
        <v>20</v>
      </c>
      <c r="K15" s="34">
        <f>IF((COUNTIFS(明细!$B:$B,$A15,明细!$C:$C,K$1,明细!$AK:$AK,"网点超50分钟未响应")+COUNTIFS(明细!$B:$B,$A15,明细!$C:$C,K$1,明细!$AL:$AL,"网点超23H未关闭"))*20=0,"-",(COUNTIFS(明细!$B:$B,$A15,明细!$C:$C,K$1,明细!$AK:$AK,"网点超50分钟未响应")+COUNTIFS(明细!$B:$B,$A15,明细!$C:$C,K$1,明细!$AL:$AL,"网点超23H未关闭"))*20)</f>
        <v>20</v>
      </c>
      <c r="L15" s="34" t="str">
        <f>IF((COUNTIFS(明细!$B:$B,$A15,明细!$C:$C,L$1,明细!$AK:$AK,"网点超50分钟未响应")+COUNTIFS(明细!$B:$B,$A15,明细!$C:$C,L$1,明细!$AL:$AL,"网点超23H未关闭"))*20=0,"-",(COUNTIFS(明细!$B:$B,$A15,明细!$C:$C,L$1,明细!$AK:$AK,"网点超50分钟未响应")+COUNTIFS(明细!$B:$B,$A15,明细!$C:$C,L$1,明细!$AL:$AL,"网点超23H未关闭"))*20)</f>
        <v>-</v>
      </c>
      <c r="M15" s="34" t="str">
        <f>IF((COUNTIFS(明细!$B:$B,$A15,明细!$C:$C,M$1,明细!$AK:$AK,"网点超50分钟未响应")+COUNTIFS(明细!$B:$B,$A15,明细!$C:$C,M$1,明细!$AL:$AL,"网点超23H未关闭"))*20=0,"-",(COUNTIFS(明细!$B:$B,$A15,明细!$C:$C,M$1,明细!$AK:$AK,"网点超50分钟未响应")+COUNTIFS(明细!$B:$B,$A15,明细!$C:$C,M$1,明细!$AL:$AL,"网点超23H未关闭"))*20)</f>
        <v>-</v>
      </c>
      <c r="N15" s="34" t="str">
        <f>IF((COUNTIFS(明细!$B:$B,$A15,明细!$C:$C,N$1,明细!$AK:$AK,"网点超50分钟未响应")+COUNTIFS(明细!$B:$B,$A15,明细!$C:$C,N$1,明细!$AL:$AL,"网点超23H未关闭"))*20=0,"-",(COUNTIFS(明细!$B:$B,$A15,明细!$C:$C,N$1,明细!$AK:$AK,"网点超50分钟未响应")+COUNTIFS(明细!$B:$B,$A15,明细!$C:$C,N$1,明细!$AL:$AL,"网点超23H未关闭"))*20)</f>
        <v>-</v>
      </c>
      <c r="O15" s="34" t="str">
        <f>IF((COUNTIFS(明细!$B:$B,$A15,明细!$C:$C,O$1,明细!$AK:$AK,"网点超50分钟未响应")+COUNTIFS(明细!$B:$B,$A15,明细!$C:$C,O$1,明细!$AL:$AL,"网点超23H未关闭"))*20=0,"-",(COUNTIFS(明细!$B:$B,$A15,明细!$C:$C,O$1,明细!$AK:$AK,"网点超50分钟未响应")+COUNTIFS(明细!$B:$B,$A15,明细!$C:$C,O$1,明细!$AL:$AL,"网点超23H未关闭"))*20)</f>
        <v>-</v>
      </c>
      <c r="P15" s="34" t="str">
        <f>IF((COUNTIFS(明细!$B:$B,$A15,明细!$C:$C,P$1,明细!$AK:$AK,"网点超50分钟未响应")+COUNTIFS(明细!$B:$B,$A15,明细!$C:$C,P$1,明细!$AL:$AL,"网点超23H未关闭"))*20=0,"-",(COUNTIFS(明细!$B:$B,$A15,明细!$C:$C,P$1,明细!$AK:$AK,"网点超50分钟未响应")+COUNTIFS(明细!$B:$B,$A15,明细!$C:$C,P$1,明细!$AL:$AL,"网点超23H未关闭"))*20)</f>
        <v>-</v>
      </c>
      <c r="Q15" s="34" t="str">
        <f>IF((COUNTIFS(明细!$B:$B,$A15,明细!$C:$C,Q$1,明细!$AK:$AK,"网点超50分钟未响应")+COUNTIFS(明细!$B:$B,$A15,明细!$C:$C,Q$1,明细!$AL:$AL,"网点超23H未关闭"))*20=0,"-",(COUNTIFS(明细!$B:$B,$A15,明细!$C:$C,Q$1,明细!$AK:$AK,"网点超50分钟未响应")+COUNTIFS(明细!$B:$B,$A15,明细!$C:$C,Q$1,明细!$AL:$AL,"网点超23H未关闭"))*20)</f>
        <v>-</v>
      </c>
      <c r="R15" s="34" t="str">
        <f>IF((COUNTIFS(明细!$B:$B,$A15,明细!$C:$C,R$1,明细!$AK:$AK,"网点超50分钟未响应")+COUNTIFS(明细!$B:$B,$A15,明细!$C:$C,R$1,明细!$AL:$AL,"网点超23H未关闭"))*20=0,"-",(COUNTIFS(明细!$B:$B,$A15,明细!$C:$C,R$1,明细!$AK:$AK,"网点超50分钟未响应")+COUNTIFS(明细!$B:$B,$A15,明细!$C:$C,R$1,明细!$AL:$AL,"网点超23H未关闭"))*20)</f>
        <v>-</v>
      </c>
      <c r="S15" s="34" t="str">
        <f>IF((COUNTIFS(明细!$B:$B,$A15,明细!$C:$C,S$1,明细!$AK:$AK,"网点超50分钟未响应")+COUNTIFS(明细!$B:$B,$A15,明细!$C:$C,S$1,明细!$AL:$AL,"网点超23H未关闭"))*20=0,"-",(COUNTIFS(明细!$B:$B,$A15,明细!$C:$C,S$1,明细!$AK:$AK,"网点超50分钟未响应")+COUNTIFS(明细!$B:$B,$A15,明细!$C:$C,S$1,明细!$AL:$AL,"网点超23H未关闭"))*20)</f>
        <v>-</v>
      </c>
      <c r="T15" s="34" t="str">
        <f>IF((COUNTIFS(明细!$B:$B,$A15,明细!$C:$C,T$1,明细!$AK:$AK,"网点超50分钟未响应")+COUNTIFS(明细!$B:$B,$A15,明细!$C:$C,T$1,明细!$AL:$AL,"网点超23H未关闭"))*20=0,"-",(COUNTIFS(明细!$B:$B,$A15,明细!$C:$C,T$1,明细!$AK:$AK,"网点超50分钟未响应")+COUNTIFS(明细!$B:$B,$A15,明细!$C:$C,T$1,明细!$AL:$AL,"网点超23H未关闭"))*20)</f>
        <v>-</v>
      </c>
      <c r="U15" s="34" t="str">
        <f>IF((COUNTIFS(明细!$B:$B,$A15,明细!$C:$C,U$1,明细!$AK:$AK,"网点超50分钟未响应")+COUNTIFS(明细!$B:$B,$A15,明细!$C:$C,U$1,明细!$AL:$AL,"网点超23H未关闭"))*20=0,"-",(COUNTIFS(明细!$B:$B,$A15,明细!$C:$C,U$1,明细!$AK:$AK,"网点超50分钟未响应")+COUNTIFS(明细!$B:$B,$A15,明细!$C:$C,U$1,明细!$AL:$AL,"网点超23H未关闭"))*20)</f>
        <v>-</v>
      </c>
      <c r="V15" s="34" t="str">
        <f>IF((COUNTIFS(明细!$B:$B,$A15,明细!$C:$C,V$1,明细!$AK:$AK,"网点超50分钟未响应")+COUNTIFS(明细!$B:$B,$A15,明细!$C:$C,V$1,明细!$AL:$AL,"网点超23H未关闭"))*20=0,"-",(COUNTIFS(明细!$B:$B,$A15,明细!$C:$C,V$1,明细!$AK:$AK,"网点超50分钟未响应")+COUNTIFS(明细!$B:$B,$A15,明细!$C:$C,V$1,明细!$AL:$AL,"网点超23H未关闭"))*20)</f>
        <v>-</v>
      </c>
      <c r="W15" s="34" t="str">
        <f>IF((COUNTIFS(明细!$B:$B,$A15,明细!$C:$C,W$1,明细!$AK:$AK,"网点超50分钟未响应")+COUNTIFS(明细!$B:$B,$A15,明细!$C:$C,W$1,明细!$AL:$AL,"网点超23H未关闭"))*20=0,"-",(COUNTIFS(明细!$B:$B,$A15,明细!$C:$C,W$1,明细!$AK:$AK,"网点超50分钟未响应")+COUNTIFS(明细!$B:$B,$A15,明细!$C:$C,W$1,明细!$AL:$AL,"网点超23H未关闭"))*20)</f>
        <v>-</v>
      </c>
      <c r="X15" s="34" t="str">
        <f>IF((COUNTIFS(明细!$B:$B,$A15,明细!$C:$C,X$1,明细!$AK:$AK,"网点超50分钟未响应")+COUNTIFS(明细!$B:$B,$A15,明细!$C:$C,X$1,明细!$AL:$AL,"网点超23H未关闭"))*20=0,"-",(COUNTIFS(明细!$B:$B,$A15,明细!$C:$C,X$1,明细!$AK:$AK,"网点超50分钟未响应")+COUNTIFS(明细!$B:$B,$A15,明细!$C:$C,X$1,明细!$AL:$AL,"网点超23H未关闭"))*20)</f>
        <v>-</v>
      </c>
      <c r="Y15" s="34" t="str">
        <f>IF((COUNTIFS(明细!$B:$B,$A15,明细!$C:$C,Y$1,明细!$AK:$AK,"网点超50分钟未响应")+COUNTIFS(明细!$B:$B,$A15,明细!$C:$C,Y$1,明细!$AL:$AL,"网点超23H未关闭"))*20=0,"-",(COUNTIFS(明细!$B:$B,$A15,明细!$C:$C,Y$1,明细!$AK:$AK,"网点超50分钟未响应")+COUNTIFS(明细!$B:$B,$A15,明细!$C:$C,Y$1,明细!$AL:$AL,"网点超23H未关闭"))*20)</f>
        <v>-</v>
      </c>
      <c r="Z15" s="34" t="str">
        <f>IF((COUNTIFS(明细!$B:$B,$A15,明细!$C:$C,Z$1,明细!$AK:$AK,"网点超50分钟未响应")+COUNTIFS(明细!$B:$B,$A15,明细!$C:$C,Z$1,明细!$AL:$AL,"网点超23H未关闭"))*20=0,"-",(COUNTIFS(明细!$B:$B,$A15,明细!$C:$C,Z$1,明细!$AK:$AK,"网点超50分钟未响应")+COUNTIFS(明细!$B:$B,$A15,明细!$C:$C,Z$1,明细!$AL:$AL,"网点超23H未关闭"))*20)</f>
        <v>-</v>
      </c>
      <c r="AA15" s="34" t="str">
        <f>IF((COUNTIFS(明细!$B:$B,$A15,明细!$C:$C,AA$1,明细!$AK:$AK,"网点超50分钟未响应")+COUNTIFS(明细!$B:$B,$A15,明细!$C:$C,AA$1,明细!$AL:$AL,"网点超23H未关闭"))*20=0,"-",(COUNTIFS(明细!$B:$B,$A15,明细!$C:$C,AA$1,明细!$AK:$AK,"网点超50分钟未响应")+COUNTIFS(明细!$B:$B,$A15,明细!$C:$C,AA$1,明细!$AL:$AL,"网点超23H未关闭"))*20)</f>
        <v>-</v>
      </c>
      <c r="AB15" s="34" t="str">
        <f>IF((COUNTIFS(明细!$B:$B,$A15,明细!$C:$C,AB$1,明细!$AK:$AK,"网点超50分钟未响应")+COUNTIFS(明细!$B:$B,$A15,明细!$C:$C,AB$1,明细!$AL:$AL,"网点超23H未关闭"))*20=0,"-",(COUNTIFS(明细!$B:$B,$A15,明细!$C:$C,AB$1,明细!$AK:$AK,"网点超50分钟未响应")+COUNTIFS(明细!$B:$B,$A15,明细!$C:$C,AB$1,明细!$AL:$AL,"网点超23H未关闭"))*20)</f>
        <v>-</v>
      </c>
      <c r="AC15" s="34" t="str">
        <f>IF((COUNTIFS(明细!$B:$B,$A15,明细!$C:$C,AC$1,明细!$AK:$AK,"网点超50分钟未响应")+COUNTIFS(明细!$B:$B,$A15,明细!$C:$C,AC$1,明细!$AL:$AL,"网点超23H未关闭"))*20=0,"-",(COUNTIFS(明细!$B:$B,$A15,明细!$C:$C,AC$1,明细!$AK:$AK,"网点超50分钟未响应")+COUNTIFS(明细!$B:$B,$A15,明细!$C:$C,AC$1,明细!$AL:$AL,"网点超23H未关闭"))*20)</f>
        <v>-</v>
      </c>
      <c r="AD15" s="34" t="str">
        <f>IF((COUNTIFS(明细!$B:$B,$A15,明细!$C:$C,AD$1,明细!$AK:$AK,"网点超50分钟未响应")+COUNTIFS(明细!$B:$B,$A15,明细!$C:$C,AD$1,明细!$AL:$AL,"网点超23H未关闭"))*20=0,"-",(COUNTIFS(明细!$B:$B,$A15,明细!$C:$C,AD$1,明细!$AK:$AK,"网点超50分钟未响应")+COUNTIFS(明细!$B:$B,$A15,明细!$C:$C,AD$1,明细!$AL:$AL,"网点超23H未关闭"))*20)</f>
        <v>-</v>
      </c>
      <c r="AE15" s="34" t="str">
        <f>IF((COUNTIFS(明细!$B:$B,$A15,明细!$C:$C,AE$1,明细!$AK:$AK,"网点超50分钟未响应")+COUNTIFS(明细!$B:$B,$A15,明细!$C:$C,AE$1,明细!$AL:$AL,"网点超23H未关闭"))*20=0,"-",(COUNTIFS(明细!$B:$B,$A15,明细!$C:$C,AE$1,明细!$AK:$AK,"网点超50分钟未响应")+COUNTIFS(明细!$B:$B,$A15,明细!$C:$C,AE$1,明细!$AL:$AL,"网点超23H未关闭"))*20)</f>
        <v>-</v>
      </c>
      <c r="AF15" s="34" t="str">
        <f>IF((COUNTIFS(明细!$B:$B,$A15,明细!$C:$C,AF$1,明细!$AK:$AK,"网点超50分钟未响应")+COUNTIFS(明细!$B:$B,$A15,明细!$C:$C,AF$1,明细!$AL:$AL,"网点超23H未关闭"))*20=0,"-",(COUNTIFS(明细!$B:$B,$A15,明细!$C:$C,AF$1,明细!$AK:$AK,"网点超50分钟未响应")+COUNTIFS(明细!$B:$B,$A15,明细!$C:$C,AF$1,明细!$AL:$AL,"网点超23H未关闭"))*20)</f>
        <v>-</v>
      </c>
      <c r="AJ15" s="12">
        <f>RANK(AL15,AL$3:AL$356)</f>
        <v>13</v>
      </c>
      <c r="AK15" s="4" t="s">
        <v>31</v>
      </c>
      <c r="AL15" s="12">
        <f>SUM(AM15:BP15)</f>
        <v>420</v>
      </c>
      <c r="AM15" s="12">
        <f>IF((COUNTIFS(明细!$R:$R,$AK15,明细!$C:$C,AM$1,明细!$AK:$AK,"网点超50分钟未响应")+COUNTIFS(明细!$R:$R,$AK15,明细!$C:$C,AM$1,明细!$AL:$AL,"网点超23H未关闭"))*20=0,"-",(COUNTIFS(明细!$R:$R,$AK15,明细!$C:$C,AM$1,明细!$AK:$AK,"网点超50分钟未响应")+COUNTIFS(明细!$R:$R,$AK15,明细!$C:$C,AM$1,明细!$AL:$AL,"网点超23H未关闭"))*20)</f>
        <v>280</v>
      </c>
      <c r="AN15" s="12">
        <f>IF((COUNTIFS(明细!$R:$R,$AK15,明细!$C:$C,AN$1,明细!$AK:$AK,"网点超50分钟未响应")+COUNTIFS(明细!$R:$R,$AK15,明细!$C:$C,AN$1,明细!$AL:$AL,"网点超23H未关闭"))*20=0,"-",(COUNTIFS(明细!$R:$R,$AK15,明细!$C:$C,AN$1,明细!$AK:$AK,"网点超50分钟未响应")+COUNTIFS(明细!$R:$R,$AK15,明细!$C:$C,AN$1,明细!$AL:$AL,"网点超23H未关闭"))*20)</f>
        <v>80</v>
      </c>
      <c r="AO15" s="12" t="str">
        <f>IF((COUNTIFS(明细!$R:$R,$AK15,明细!$C:$C,AO$1,明细!$AK:$AK,"网点超50分钟未响应")+COUNTIFS(明细!$R:$R,$AK15,明细!$C:$C,AO$1,明细!$AL:$AL,"网点超23H未关闭"))*20=0,"-",(COUNTIFS(明细!$R:$R,$AK15,明细!$C:$C,AO$1,明细!$AK:$AK,"网点超50分钟未响应")+COUNTIFS(明细!$R:$R,$AK15,明细!$C:$C,AO$1,明细!$AL:$AL,"网点超23H未关闭"))*20)</f>
        <v>-</v>
      </c>
      <c r="AP15" s="12">
        <f>IF((COUNTIFS(明细!$R:$R,$AK15,明细!$C:$C,AP$1,明细!$AK:$AK,"网点超50分钟未响应")+COUNTIFS(明细!$R:$R,$AK15,明细!$C:$C,AP$1,明细!$AL:$AL,"网点超23H未关闭"))*20=0,"-",(COUNTIFS(明细!$R:$R,$AK15,明细!$C:$C,AP$1,明细!$AK:$AK,"网点超50分钟未响应")+COUNTIFS(明细!$R:$R,$AK15,明细!$C:$C,AP$1,明细!$AL:$AL,"网点超23H未关闭"))*20)</f>
        <v>20</v>
      </c>
      <c r="AQ15" s="12">
        <f>IF((COUNTIFS(明细!$R:$R,$AK15,明细!$C:$C,AQ$1,明细!$AK:$AK,"网点超50分钟未响应")+COUNTIFS(明细!$R:$R,$AK15,明细!$C:$C,AQ$1,明细!$AL:$AL,"网点超23H未关闭"))*20=0,"-",(COUNTIFS(明细!$R:$R,$AK15,明细!$C:$C,AQ$1,明细!$AK:$AK,"网点超50分钟未响应")+COUNTIFS(明细!$R:$R,$AK15,明细!$C:$C,AQ$1,明细!$AL:$AL,"网点超23H未关闭"))*20)</f>
        <v>40</v>
      </c>
      <c r="AR15" s="12" t="str">
        <f>IF((COUNTIFS(明细!$R:$R,$AK15,明细!$C:$C,AR$1,明细!$AK:$AK,"网点超50分钟未响应")+COUNTIFS(明细!$R:$R,$AK15,明细!$C:$C,AR$1,明细!$AL:$AL,"网点超23H未关闭"))*20=0,"-",(COUNTIFS(明细!$R:$R,$AK15,明细!$C:$C,AR$1,明细!$AK:$AK,"网点超50分钟未响应")+COUNTIFS(明细!$R:$R,$AK15,明细!$C:$C,AR$1,明细!$AL:$AL,"网点超23H未关闭"))*20)</f>
        <v>-</v>
      </c>
      <c r="AS15" s="12" t="str">
        <f>IF((COUNTIFS(明细!$R:$R,$AK15,明细!$C:$C,AS$1,明细!$AK:$AK,"网点超50分钟未响应")+COUNTIFS(明细!$R:$R,$AK15,明细!$C:$C,AS$1,明细!$AL:$AL,"网点超23H未关闭"))*20=0,"-",(COUNTIFS(明细!$R:$R,$AK15,明细!$C:$C,AS$1,明细!$AK:$AK,"网点超50分钟未响应")+COUNTIFS(明细!$R:$R,$AK15,明细!$C:$C,AS$1,明细!$AL:$AL,"网点超23H未关闭"))*20)</f>
        <v>-</v>
      </c>
      <c r="AT15" s="12" t="str">
        <f>IF((COUNTIFS(明细!$R:$R,$AK15,明细!$C:$C,AT$1,明细!$AK:$AK,"网点超50分钟未响应")+COUNTIFS(明细!$R:$R,$AK15,明细!$C:$C,AT$1,明细!$AL:$AL,"网点超23H未关闭"))*20=0,"-",(COUNTIFS(明细!$R:$R,$AK15,明细!$C:$C,AT$1,明细!$AK:$AK,"网点超50分钟未响应")+COUNTIFS(明细!$R:$R,$AK15,明细!$C:$C,AT$1,明细!$AL:$AL,"网点超23H未关闭"))*20)</f>
        <v>-</v>
      </c>
      <c r="AU15" s="12" t="str">
        <f>IF((COUNTIFS(明细!$R:$R,$AK15,明细!$C:$C,AU$1,明细!$AK:$AK,"网点超50分钟未响应")+COUNTIFS(明细!$R:$R,$AK15,明细!$C:$C,AU$1,明细!$AL:$AL,"网点超23H未关闭"))*20=0,"-",(COUNTIFS(明细!$R:$R,$AK15,明细!$C:$C,AU$1,明细!$AK:$AK,"网点超50分钟未响应")+COUNTIFS(明细!$R:$R,$AK15,明细!$C:$C,AU$1,明细!$AL:$AL,"网点超23H未关闭"))*20)</f>
        <v>-</v>
      </c>
      <c r="AV15" s="12" t="str">
        <f>IF((COUNTIFS(明细!$R:$R,$AK15,明细!$C:$C,AV$1,明细!$AK:$AK,"网点超50分钟未响应")+COUNTIFS(明细!$R:$R,$AK15,明细!$C:$C,AV$1,明细!$AL:$AL,"网点超23H未关闭"))*20=0,"-",(COUNTIFS(明细!$R:$R,$AK15,明细!$C:$C,AV$1,明细!$AK:$AK,"网点超50分钟未响应")+COUNTIFS(明细!$R:$R,$AK15,明细!$C:$C,AV$1,明细!$AL:$AL,"网点超23H未关闭"))*20)</f>
        <v>-</v>
      </c>
      <c r="AW15" s="12" t="str">
        <f>IF((COUNTIFS(明细!$R:$R,$AK15,明细!$C:$C,AW$1,明细!$AK:$AK,"网点超50分钟未响应")+COUNTIFS(明细!$R:$R,$AK15,明细!$C:$C,AW$1,明细!$AL:$AL,"网点超23H未关闭"))*20=0,"-",(COUNTIFS(明细!$R:$R,$AK15,明细!$C:$C,AW$1,明细!$AK:$AK,"网点超50分钟未响应")+COUNTIFS(明细!$R:$R,$AK15,明细!$C:$C,AW$1,明细!$AL:$AL,"网点超23H未关闭"))*20)</f>
        <v>-</v>
      </c>
      <c r="AX15" s="12" t="str">
        <f>IF((COUNTIFS(明细!$R:$R,$AK15,明细!$C:$C,AX$1,明细!$AK:$AK,"网点超50分钟未响应")+COUNTIFS(明细!$R:$R,$AK15,明细!$C:$C,AX$1,明细!$AL:$AL,"网点超23H未关闭"))*20=0,"-",(COUNTIFS(明细!$R:$R,$AK15,明细!$C:$C,AX$1,明细!$AK:$AK,"网点超50分钟未响应")+COUNTIFS(明细!$R:$R,$AK15,明细!$C:$C,AX$1,明细!$AL:$AL,"网点超23H未关闭"))*20)</f>
        <v>-</v>
      </c>
      <c r="AY15" s="12" t="str">
        <f>IF((COUNTIFS(明细!$R:$R,$AK15,明细!$C:$C,AY$1,明细!$AK:$AK,"网点超50分钟未响应")+COUNTIFS(明细!$R:$R,$AK15,明细!$C:$C,AY$1,明细!$AL:$AL,"网点超23H未关闭"))*20=0,"-",(COUNTIFS(明细!$R:$R,$AK15,明细!$C:$C,AY$1,明细!$AK:$AK,"网点超50分钟未响应")+COUNTIFS(明细!$R:$R,$AK15,明细!$C:$C,AY$1,明细!$AL:$AL,"网点超23H未关闭"))*20)</f>
        <v>-</v>
      </c>
      <c r="AZ15" s="12" t="str">
        <f>IF((COUNTIFS(明细!$R:$R,$AK15,明细!$C:$C,AZ$1,明细!$AK:$AK,"网点超50分钟未响应")+COUNTIFS(明细!$R:$R,$AK15,明细!$C:$C,AZ$1,明细!$AL:$AL,"网点超23H未关闭"))*20=0,"-",(COUNTIFS(明细!$R:$R,$AK15,明细!$C:$C,AZ$1,明细!$AK:$AK,"网点超50分钟未响应")+COUNTIFS(明细!$R:$R,$AK15,明细!$C:$C,AZ$1,明细!$AL:$AL,"网点超23H未关闭"))*20)</f>
        <v>-</v>
      </c>
      <c r="BA15" s="12" t="str">
        <f>IF((COUNTIFS(明细!$R:$R,$AK15,明细!$C:$C,BA$1,明细!$AK:$AK,"网点超50分钟未响应")+COUNTIFS(明细!$R:$R,$AK15,明细!$C:$C,BA$1,明细!$AL:$AL,"网点超23H未关闭"))*20=0,"-",(COUNTIFS(明细!$R:$R,$AK15,明细!$C:$C,BA$1,明细!$AK:$AK,"网点超50分钟未响应")+COUNTIFS(明细!$R:$R,$AK15,明细!$C:$C,BA$1,明细!$AL:$AL,"网点超23H未关闭"))*20)</f>
        <v>-</v>
      </c>
      <c r="BB15" s="12" t="str">
        <f>IF((COUNTIFS(明细!$R:$R,$AK15,明细!$C:$C,BB$1,明细!$AK:$AK,"网点超50分钟未响应")+COUNTIFS(明细!$R:$R,$AK15,明细!$C:$C,BB$1,明细!$AL:$AL,"网点超23H未关闭"))*20=0,"-",(COUNTIFS(明细!$R:$R,$AK15,明细!$C:$C,BB$1,明细!$AK:$AK,"网点超50分钟未响应")+COUNTIFS(明细!$R:$R,$AK15,明细!$C:$C,BB$1,明细!$AL:$AL,"网点超23H未关闭"))*20)</f>
        <v>-</v>
      </c>
      <c r="BC15" s="12" t="str">
        <f>IF((COUNTIFS(明细!$R:$R,$AK15,明细!$C:$C,BC$1,明细!$AK:$AK,"网点超50分钟未响应")+COUNTIFS(明细!$R:$R,$AK15,明细!$C:$C,BC$1,明细!$AL:$AL,"网点超23H未关闭"))*20=0,"-",(COUNTIFS(明细!$R:$R,$AK15,明细!$C:$C,BC$1,明细!$AK:$AK,"网点超50分钟未响应")+COUNTIFS(明细!$R:$R,$AK15,明细!$C:$C,BC$1,明细!$AL:$AL,"网点超23H未关闭"))*20)</f>
        <v>-</v>
      </c>
      <c r="BD15" s="12" t="str">
        <f>IF((COUNTIFS(明细!$R:$R,$AK15,明细!$C:$C,BD$1,明细!$AK:$AK,"网点超50分钟未响应")+COUNTIFS(明细!$R:$R,$AK15,明细!$C:$C,BD$1,明细!$AL:$AL,"网点超23H未关闭"))*20=0,"-",(COUNTIFS(明细!$R:$R,$AK15,明细!$C:$C,BD$1,明细!$AK:$AK,"网点超50分钟未响应")+COUNTIFS(明细!$R:$R,$AK15,明细!$C:$C,BD$1,明细!$AL:$AL,"网点超23H未关闭"))*20)</f>
        <v>-</v>
      </c>
      <c r="BE15" s="12" t="str">
        <f>IF((COUNTIFS(明细!$R:$R,$AK15,明细!$C:$C,BE$1,明细!$AK:$AK,"网点超50分钟未响应")+COUNTIFS(明细!$R:$R,$AK15,明细!$C:$C,BE$1,明细!$AL:$AL,"网点超23H未关闭"))*20=0,"-",(COUNTIFS(明细!$R:$R,$AK15,明细!$C:$C,BE$1,明细!$AK:$AK,"网点超50分钟未响应")+COUNTIFS(明细!$R:$R,$AK15,明细!$C:$C,BE$1,明细!$AL:$AL,"网点超23H未关闭"))*20)</f>
        <v>-</v>
      </c>
      <c r="BF15" s="12" t="str">
        <f>IF((COUNTIFS(明细!$R:$R,$AK15,明细!$C:$C,BF$1,明细!$AK:$AK,"网点超50分钟未响应")+COUNTIFS(明细!$R:$R,$AK15,明细!$C:$C,BF$1,明细!$AL:$AL,"网点超23H未关闭"))*20=0,"-",(COUNTIFS(明细!$R:$R,$AK15,明细!$C:$C,BF$1,明细!$AK:$AK,"网点超50分钟未响应")+COUNTIFS(明细!$R:$R,$AK15,明细!$C:$C,BF$1,明细!$AL:$AL,"网点超23H未关闭"))*20)</f>
        <v>-</v>
      </c>
      <c r="BG15" s="12" t="str">
        <f>IF((COUNTIFS(明细!$R:$R,$AK15,明细!$C:$C,BG$1,明细!$AK:$AK,"网点超50分钟未响应")+COUNTIFS(明细!$R:$R,$AK15,明细!$C:$C,BG$1,明细!$AL:$AL,"网点超23H未关闭"))*20=0,"-",(COUNTIFS(明细!$R:$R,$AK15,明细!$C:$C,BG$1,明细!$AK:$AK,"网点超50分钟未响应")+COUNTIFS(明细!$R:$R,$AK15,明细!$C:$C,BG$1,明细!$AL:$AL,"网点超23H未关闭"))*20)</f>
        <v>-</v>
      </c>
      <c r="BH15" s="12" t="str">
        <f>IF((COUNTIFS(明细!$R:$R,$AK15,明细!$C:$C,BH$1,明细!$AK:$AK,"网点超50分钟未响应")+COUNTIFS(明细!$R:$R,$AK15,明细!$C:$C,BH$1,明细!$AL:$AL,"网点超23H未关闭"))*20=0,"-",(COUNTIFS(明细!$R:$R,$AK15,明细!$C:$C,BH$1,明细!$AK:$AK,"网点超50分钟未响应")+COUNTIFS(明细!$R:$R,$AK15,明细!$C:$C,BH$1,明细!$AL:$AL,"网点超23H未关闭"))*20)</f>
        <v>-</v>
      </c>
      <c r="BI15" s="12" t="str">
        <f>IF((COUNTIFS(明细!$R:$R,$AK15,明细!$C:$C,BI$1,明细!$AK:$AK,"网点超50分钟未响应")+COUNTIFS(明细!$R:$R,$AK15,明细!$C:$C,BI$1,明细!$AL:$AL,"网点超23H未关闭"))*20=0,"-",(COUNTIFS(明细!$R:$R,$AK15,明细!$C:$C,BI$1,明细!$AK:$AK,"网点超50分钟未响应")+COUNTIFS(明细!$R:$R,$AK15,明细!$C:$C,BI$1,明细!$AL:$AL,"网点超23H未关闭"))*20)</f>
        <v>-</v>
      </c>
      <c r="BJ15" s="12" t="str">
        <f>IF((COUNTIFS(明细!$R:$R,$AK15,明细!$C:$C,BJ$1,明细!$AK:$AK,"网点超50分钟未响应")+COUNTIFS(明细!$R:$R,$AK15,明细!$C:$C,BJ$1,明细!$AL:$AL,"网点超23H未关闭"))*20=0,"-",(COUNTIFS(明细!$R:$R,$AK15,明细!$C:$C,BJ$1,明细!$AK:$AK,"网点超50分钟未响应")+COUNTIFS(明细!$R:$R,$AK15,明细!$C:$C,BJ$1,明细!$AL:$AL,"网点超23H未关闭"))*20)</f>
        <v>-</v>
      </c>
      <c r="BK15" s="12" t="str">
        <f>IF((COUNTIFS(明细!$R:$R,$AK15,明细!$C:$C,BK$1,明细!$AK:$AK,"网点超50分钟未响应")+COUNTIFS(明细!$R:$R,$AK15,明细!$C:$C,BK$1,明细!$AL:$AL,"网点超23H未关闭"))*20=0,"-",(COUNTIFS(明细!$R:$R,$AK15,明细!$C:$C,BK$1,明细!$AK:$AK,"网点超50分钟未响应")+COUNTIFS(明细!$R:$R,$AK15,明细!$C:$C,BK$1,明细!$AL:$AL,"网点超23H未关闭"))*20)</f>
        <v>-</v>
      </c>
      <c r="BL15" s="12" t="str">
        <f>IF((COUNTIFS(明细!$R:$R,$AK15,明细!$C:$C,BL$1,明细!$AK:$AK,"网点超50分钟未响应")+COUNTIFS(明细!$R:$R,$AK15,明细!$C:$C,BL$1,明细!$AL:$AL,"网点超23H未关闭"))*20=0,"-",(COUNTIFS(明细!$R:$R,$AK15,明细!$C:$C,BL$1,明细!$AK:$AK,"网点超50分钟未响应")+COUNTIFS(明细!$R:$R,$AK15,明细!$C:$C,BL$1,明细!$AL:$AL,"网点超23H未关闭"))*20)</f>
        <v>-</v>
      </c>
      <c r="BM15" s="12" t="str">
        <f>IF((COUNTIFS(明细!$R:$R,$AK15,明细!$C:$C,BM$1,明细!$AK:$AK,"网点超50分钟未响应")+COUNTIFS(明细!$R:$R,$AK15,明细!$C:$C,BM$1,明细!$AL:$AL,"网点超23H未关闭"))*20=0,"-",(COUNTIFS(明细!$R:$R,$AK15,明细!$C:$C,BM$1,明细!$AK:$AK,"网点超50分钟未响应")+COUNTIFS(明细!$R:$R,$AK15,明细!$C:$C,BM$1,明细!$AL:$AL,"网点超23H未关闭"))*20)</f>
        <v>-</v>
      </c>
      <c r="BN15" s="12" t="str">
        <f>IF((COUNTIFS(明细!$R:$R,$AK15,明细!$C:$C,BN$1,明细!$AK:$AK,"网点超50分钟未响应")+COUNTIFS(明细!$R:$R,$AK15,明细!$C:$C,BN$1,明细!$AL:$AL,"网点超23H未关闭"))*20=0,"-",(COUNTIFS(明细!$R:$R,$AK15,明细!$C:$C,BN$1,明细!$AK:$AK,"网点超50分钟未响应")+COUNTIFS(明细!$R:$R,$AK15,明细!$C:$C,BN$1,明细!$AL:$AL,"网点超23H未关闭"))*20)</f>
        <v>-</v>
      </c>
      <c r="BO15" s="12" t="str">
        <f>IF((COUNTIFS(明细!$R:$R,$AK15,明细!$C:$C,BO$1,明细!$AK:$AK,"网点超50分钟未响应")+COUNTIFS(明细!$R:$R,$AK15,明细!$C:$C,BO$1,明细!$AL:$AL,"网点超23H未关闭"))*20=0,"-",(COUNTIFS(明细!$R:$R,$AK15,明细!$C:$C,BO$1,明细!$AK:$AK,"网点超50分钟未响应")+COUNTIFS(明细!$R:$R,$AK15,明细!$C:$C,BO$1,明细!$AL:$AL,"网点超23H未关闭"))*20)</f>
        <v>-</v>
      </c>
      <c r="BP15" s="12" t="str">
        <f>IF((COUNTIFS(明细!$R:$R,$AK15,明细!$C:$C,BP$1,明细!$AK:$AK,"网点超50分钟未响应")+COUNTIFS(明细!$R:$R,$AK15,明细!$C:$C,BP$1,明细!$AL:$AL,"网点超23H未关闭"))*20=0,"-",(COUNTIFS(明细!$R:$R,$AK15,明细!$C:$C,BP$1,明细!$AK:$AK,"网点超50分钟未响应")+COUNTIFS(明细!$R:$R,$AK15,明细!$C:$C,BP$1,明细!$AL:$AL,"网点超23H未关闭"))*20)</f>
        <v>-</v>
      </c>
    </row>
    <row r="16" customHeight="1" spans="1:68">
      <c r="A16" s="12" t="s">
        <v>32</v>
      </c>
      <c r="B16" s="12">
        <f>SUM(C16:AF16)</f>
        <v>280</v>
      </c>
      <c r="C16" s="34">
        <f>IF((COUNTIFS(明细!$B:$B,$A16,明细!$C:$C,C$1,明细!$AK:$AK,"网点超50分钟未响应")+COUNTIFS(明细!$B:$B,$A16,明细!$C:$C,C$1,明细!$AL:$AL,"网点超23H未关闭"))*20=0,"-",(COUNTIFS(明细!$B:$B,$A16,明细!$C:$C,C$1,明细!$AK:$AK,"网点超50分钟未响应")+COUNTIFS(明细!$B:$B,$A16,明细!$C:$C,C$1,明细!$AL:$AL,"网点超23H未关闭"))*20)</f>
        <v>20</v>
      </c>
      <c r="D16" s="34">
        <f>IF((COUNTIFS(明细!$B:$B,$A16,明细!$C:$C,D$1,明细!$AK:$AK,"网点超50分钟未响应")+COUNTIFS(明细!$B:$B,$A16,明细!$C:$C,D$1,明细!$AL:$AL,"网点超23H未关闭"))*20=0,"-",(COUNTIFS(明细!$B:$B,$A16,明细!$C:$C,D$1,明细!$AK:$AK,"网点超50分钟未响应")+COUNTIFS(明细!$B:$B,$A16,明细!$C:$C,D$1,明细!$AL:$AL,"网点超23H未关闭"))*20)</f>
        <v>60</v>
      </c>
      <c r="E16" s="34">
        <f>IF((COUNTIFS(明细!$B:$B,$A16,明细!$C:$C,E$1,明细!$AK:$AK,"网点超50分钟未响应")+COUNTIFS(明细!$B:$B,$A16,明细!$C:$C,E$1,明细!$AL:$AL,"网点超23H未关闭"))*20=0,"-",(COUNTIFS(明细!$B:$B,$A16,明细!$C:$C,E$1,明细!$AK:$AK,"网点超50分钟未响应")+COUNTIFS(明细!$B:$B,$A16,明细!$C:$C,E$1,明细!$AL:$AL,"网点超23H未关闭"))*20)</f>
        <v>40</v>
      </c>
      <c r="F16" s="34">
        <f>IF((COUNTIFS(明细!$B:$B,$A16,明细!$C:$C,F$1,明细!$AK:$AK,"网点超50分钟未响应")+COUNTIFS(明细!$B:$B,$A16,明细!$C:$C,F$1,明细!$AL:$AL,"网点超23H未关闭"))*20=0,"-",(COUNTIFS(明细!$B:$B,$A16,明细!$C:$C,F$1,明细!$AK:$AK,"网点超50分钟未响应")+COUNTIFS(明细!$B:$B,$A16,明细!$C:$C,F$1,明细!$AL:$AL,"网点超23H未关闭"))*20)</f>
        <v>40</v>
      </c>
      <c r="G16" s="34">
        <f>IF((COUNTIFS(明细!$B:$B,$A16,明细!$C:$C,G$1,明细!$AK:$AK,"网点超50分钟未响应")+COUNTIFS(明细!$B:$B,$A16,明细!$C:$C,G$1,明细!$AL:$AL,"网点超23H未关闭"))*20=0,"-",(COUNTIFS(明细!$B:$B,$A16,明细!$C:$C,G$1,明细!$AK:$AK,"网点超50分钟未响应")+COUNTIFS(明细!$B:$B,$A16,明细!$C:$C,G$1,明细!$AL:$AL,"网点超23H未关闭"))*20)</f>
        <v>40</v>
      </c>
      <c r="H16" s="34">
        <f>IF((COUNTIFS(明细!$B:$B,$A16,明细!$C:$C,H$1,明细!$AK:$AK,"网点超50分钟未响应")+COUNTIFS(明细!$B:$B,$A16,明细!$C:$C,H$1,明细!$AL:$AL,"网点超23H未关闭"))*20=0,"-",(COUNTIFS(明细!$B:$B,$A16,明细!$C:$C,H$1,明细!$AK:$AK,"网点超50分钟未响应")+COUNTIFS(明细!$B:$B,$A16,明细!$C:$C,H$1,明细!$AL:$AL,"网点超23H未关闭"))*20)</f>
        <v>20</v>
      </c>
      <c r="I16" s="34" t="str">
        <f>IF((COUNTIFS(明细!$B:$B,$A16,明细!$C:$C,I$1,明细!$AK:$AK,"网点超50分钟未响应")+COUNTIFS(明细!$B:$B,$A16,明细!$C:$C,I$1,明细!$AL:$AL,"网点超23H未关闭"))*20=0,"-",(COUNTIFS(明细!$B:$B,$A16,明细!$C:$C,I$1,明细!$AK:$AK,"网点超50分钟未响应")+COUNTIFS(明细!$B:$B,$A16,明细!$C:$C,I$1,明细!$AL:$AL,"网点超23H未关闭"))*20)</f>
        <v>-</v>
      </c>
      <c r="J16" s="34" t="str">
        <f>IF((COUNTIFS(明细!$B:$B,$A16,明细!$C:$C,J$1,明细!$AK:$AK,"网点超50分钟未响应")+COUNTIFS(明细!$B:$B,$A16,明细!$C:$C,J$1,明细!$AL:$AL,"网点超23H未关闭"))*20=0,"-",(COUNTIFS(明细!$B:$B,$A16,明细!$C:$C,J$1,明细!$AK:$AK,"网点超50分钟未响应")+COUNTIFS(明细!$B:$B,$A16,明细!$C:$C,J$1,明细!$AL:$AL,"网点超23H未关闭"))*20)</f>
        <v>-</v>
      </c>
      <c r="K16" s="34">
        <f>IF((COUNTIFS(明细!$B:$B,$A16,明细!$C:$C,K$1,明细!$AK:$AK,"网点超50分钟未响应")+COUNTIFS(明细!$B:$B,$A16,明细!$C:$C,K$1,明细!$AL:$AL,"网点超23H未关闭"))*20=0,"-",(COUNTIFS(明细!$B:$B,$A16,明细!$C:$C,K$1,明细!$AK:$AK,"网点超50分钟未响应")+COUNTIFS(明细!$B:$B,$A16,明细!$C:$C,K$1,明细!$AL:$AL,"网点超23H未关闭"))*20)</f>
        <v>60</v>
      </c>
      <c r="L16" s="34" t="str">
        <f>IF((COUNTIFS(明细!$B:$B,$A16,明细!$C:$C,L$1,明细!$AK:$AK,"网点超50分钟未响应")+COUNTIFS(明细!$B:$B,$A16,明细!$C:$C,L$1,明细!$AL:$AL,"网点超23H未关闭"))*20=0,"-",(COUNTIFS(明细!$B:$B,$A16,明细!$C:$C,L$1,明细!$AK:$AK,"网点超50分钟未响应")+COUNTIFS(明细!$B:$B,$A16,明细!$C:$C,L$1,明细!$AL:$AL,"网点超23H未关闭"))*20)</f>
        <v>-</v>
      </c>
      <c r="M16" s="34" t="str">
        <f>IF((COUNTIFS(明细!$B:$B,$A16,明细!$C:$C,M$1,明细!$AK:$AK,"网点超50分钟未响应")+COUNTIFS(明细!$B:$B,$A16,明细!$C:$C,M$1,明细!$AL:$AL,"网点超23H未关闭"))*20=0,"-",(COUNTIFS(明细!$B:$B,$A16,明细!$C:$C,M$1,明细!$AK:$AK,"网点超50分钟未响应")+COUNTIFS(明细!$B:$B,$A16,明细!$C:$C,M$1,明细!$AL:$AL,"网点超23H未关闭"))*20)</f>
        <v>-</v>
      </c>
      <c r="N16" s="34" t="str">
        <f>IF((COUNTIFS(明细!$B:$B,$A16,明细!$C:$C,N$1,明细!$AK:$AK,"网点超50分钟未响应")+COUNTIFS(明细!$B:$B,$A16,明细!$C:$C,N$1,明细!$AL:$AL,"网点超23H未关闭"))*20=0,"-",(COUNTIFS(明细!$B:$B,$A16,明细!$C:$C,N$1,明细!$AK:$AK,"网点超50分钟未响应")+COUNTIFS(明细!$B:$B,$A16,明细!$C:$C,N$1,明细!$AL:$AL,"网点超23H未关闭"))*20)</f>
        <v>-</v>
      </c>
      <c r="O16" s="34" t="str">
        <f>IF((COUNTIFS(明细!$B:$B,$A16,明细!$C:$C,O$1,明细!$AK:$AK,"网点超50分钟未响应")+COUNTIFS(明细!$B:$B,$A16,明细!$C:$C,O$1,明细!$AL:$AL,"网点超23H未关闭"))*20=0,"-",(COUNTIFS(明细!$B:$B,$A16,明细!$C:$C,O$1,明细!$AK:$AK,"网点超50分钟未响应")+COUNTIFS(明细!$B:$B,$A16,明细!$C:$C,O$1,明细!$AL:$AL,"网点超23H未关闭"))*20)</f>
        <v>-</v>
      </c>
      <c r="P16" s="34" t="str">
        <f>IF((COUNTIFS(明细!$B:$B,$A16,明细!$C:$C,P$1,明细!$AK:$AK,"网点超50分钟未响应")+COUNTIFS(明细!$B:$B,$A16,明细!$C:$C,P$1,明细!$AL:$AL,"网点超23H未关闭"))*20=0,"-",(COUNTIFS(明细!$B:$B,$A16,明细!$C:$C,P$1,明细!$AK:$AK,"网点超50分钟未响应")+COUNTIFS(明细!$B:$B,$A16,明细!$C:$C,P$1,明细!$AL:$AL,"网点超23H未关闭"))*20)</f>
        <v>-</v>
      </c>
      <c r="Q16" s="34" t="str">
        <f>IF((COUNTIFS(明细!$B:$B,$A16,明细!$C:$C,Q$1,明细!$AK:$AK,"网点超50分钟未响应")+COUNTIFS(明细!$B:$B,$A16,明细!$C:$C,Q$1,明细!$AL:$AL,"网点超23H未关闭"))*20=0,"-",(COUNTIFS(明细!$B:$B,$A16,明细!$C:$C,Q$1,明细!$AK:$AK,"网点超50分钟未响应")+COUNTIFS(明细!$B:$B,$A16,明细!$C:$C,Q$1,明细!$AL:$AL,"网点超23H未关闭"))*20)</f>
        <v>-</v>
      </c>
      <c r="R16" s="34" t="str">
        <f>IF((COUNTIFS(明细!$B:$B,$A16,明细!$C:$C,R$1,明细!$AK:$AK,"网点超50分钟未响应")+COUNTIFS(明细!$B:$B,$A16,明细!$C:$C,R$1,明细!$AL:$AL,"网点超23H未关闭"))*20=0,"-",(COUNTIFS(明细!$B:$B,$A16,明细!$C:$C,R$1,明细!$AK:$AK,"网点超50分钟未响应")+COUNTIFS(明细!$B:$B,$A16,明细!$C:$C,R$1,明细!$AL:$AL,"网点超23H未关闭"))*20)</f>
        <v>-</v>
      </c>
      <c r="S16" s="34" t="str">
        <f>IF((COUNTIFS(明细!$B:$B,$A16,明细!$C:$C,S$1,明细!$AK:$AK,"网点超50分钟未响应")+COUNTIFS(明细!$B:$B,$A16,明细!$C:$C,S$1,明细!$AL:$AL,"网点超23H未关闭"))*20=0,"-",(COUNTIFS(明细!$B:$B,$A16,明细!$C:$C,S$1,明细!$AK:$AK,"网点超50分钟未响应")+COUNTIFS(明细!$B:$B,$A16,明细!$C:$C,S$1,明细!$AL:$AL,"网点超23H未关闭"))*20)</f>
        <v>-</v>
      </c>
      <c r="T16" s="34" t="str">
        <f>IF((COUNTIFS(明细!$B:$B,$A16,明细!$C:$C,T$1,明细!$AK:$AK,"网点超50分钟未响应")+COUNTIFS(明细!$B:$B,$A16,明细!$C:$C,T$1,明细!$AL:$AL,"网点超23H未关闭"))*20=0,"-",(COUNTIFS(明细!$B:$B,$A16,明细!$C:$C,T$1,明细!$AK:$AK,"网点超50分钟未响应")+COUNTIFS(明细!$B:$B,$A16,明细!$C:$C,T$1,明细!$AL:$AL,"网点超23H未关闭"))*20)</f>
        <v>-</v>
      </c>
      <c r="U16" s="34" t="str">
        <f>IF((COUNTIFS(明细!$B:$B,$A16,明细!$C:$C,U$1,明细!$AK:$AK,"网点超50分钟未响应")+COUNTIFS(明细!$B:$B,$A16,明细!$C:$C,U$1,明细!$AL:$AL,"网点超23H未关闭"))*20=0,"-",(COUNTIFS(明细!$B:$B,$A16,明细!$C:$C,U$1,明细!$AK:$AK,"网点超50分钟未响应")+COUNTIFS(明细!$B:$B,$A16,明细!$C:$C,U$1,明细!$AL:$AL,"网点超23H未关闭"))*20)</f>
        <v>-</v>
      </c>
      <c r="V16" s="34" t="str">
        <f>IF((COUNTIFS(明细!$B:$B,$A16,明细!$C:$C,V$1,明细!$AK:$AK,"网点超50分钟未响应")+COUNTIFS(明细!$B:$B,$A16,明细!$C:$C,V$1,明细!$AL:$AL,"网点超23H未关闭"))*20=0,"-",(COUNTIFS(明细!$B:$B,$A16,明细!$C:$C,V$1,明细!$AK:$AK,"网点超50分钟未响应")+COUNTIFS(明细!$B:$B,$A16,明细!$C:$C,V$1,明细!$AL:$AL,"网点超23H未关闭"))*20)</f>
        <v>-</v>
      </c>
      <c r="W16" s="34" t="str">
        <f>IF((COUNTIFS(明细!$B:$B,$A16,明细!$C:$C,W$1,明细!$AK:$AK,"网点超50分钟未响应")+COUNTIFS(明细!$B:$B,$A16,明细!$C:$C,W$1,明细!$AL:$AL,"网点超23H未关闭"))*20=0,"-",(COUNTIFS(明细!$B:$B,$A16,明细!$C:$C,W$1,明细!$AK:$AK,"网点超50分钟未响应")+COUNTIFS(明细!$B:$B,$A16,明细!$C:$C,W$1,明细!$AL:$AL,"网点超23H未关闭"))*20)</f>
        <v>-</v>
      </c>
      <c r="X16" s="34" t="str">
        <f>IF((COUNTIFS(明细!$B:$B,$A16,明细!$C:$C,X$1,明细!$AK:$AK,"网点超50分钟未响应")+COUNTIFS(明细!$B:$B,$A16,明细!$C:$C,X$1,明细!$AL:$AL,"网点超23H未关闭"))*20=0,"-",(COUNTIFS(明细!$B:$B,$A16,明细!$C:$C,X$1,明细!$AK:$AK,"网点超50分钟未响应")+COUNTIFS(明细!$B:$B,$A16,明细!$C:$C,X$1,明细!$AL:$AL,"网点超23H未关闭"))*20)</f>
        <v>-</v>
      </c>
      <c r="Y16" s="34" t="str">
        <f>IF((COUNTIFS(明细!$B:$B,$A16,明细!$C:$C,Y$1,明细!$AK:$AK,"网点超50分钟未响应")+COUNTIFS(明细!$B:$B,$A16,明细!$C:$C,Y$1,明细!$AL:$AL,"网点超23H未关闭"))*20=0,"-",(COUNTIFS(明细!$B:$B,$A16,明细!$C:$C,Y$1,明细!$AK:$AK,"网点超50分钟未响应")+COUNTIFS(明细!$B:$B,$A16,明细!$C:$C,Y$1,明细!$AL:$AL,"网点超23H未关闭"))*20)</f>
        <v>-</v>
      </c>
      <c r="Z16" s="34" t="str">
        <f>IF((COUNTIFS(明细!$B:$B,$A16,明细!$C:$C,Z$1,明细!$AK:$AK,"网点超50分钟未响应")+COUNTIFS(明细!$B:$B,$A16,明细!$C:$C,Z$1,明细!$AL:$AL,"网点超23H未关闭"))*20=0,"-",(COUNTIFS(明细!$B:$B,$A16,明细!$C:$C,Z$1,明细!$AK:$AK,"网点超50分钟未响应")+COUNTIFS(明细!$B:$B,$A16,明细!$C:$C,Z$1,明细!$AL:$AL,"网点超23H未关闭"))*20)</f>
        <v>-</v>
      </c>
      <c r="AA16" s="34" t="str">
        <f>IF((COUNTIFS(明细!$B:$B,$A16,明细!$C:$C,AA$1,明细!$AK:$AK,"网点超50分钟未响应")+COUNTIFS(明细!$B:$B,$A16,明细!$C:$C,AA$1,明细!$AL:$AL,"网点超23H未关闭"))*20=0,"-",(COUNTIFS(明细!$B:$B,$A16,明细!$C:$C,AA$1,明细!$AK:$AK,"网点超50分钟未响应")+COUNTIFS(明细!$B:$B,$A16,明细!$C:$C,AA$1,明细!$AL:$AL,"网点超23H未关闭"))*20)</f>
        <v>-</v>
      </c>
      <c r="AB16" s="34" t="str">
        <f>IF((COUNTIFS(明细!$B:$B,$A16,明细!$C:$C,AB$1,明细!$AK:$AK,"网点超50分钟未响应")+COUNTIFS(明细!$B:$B,$A16,明细!$C:$C,AB$1,明细!$AL:$AL,"网点超23H未关闭"))*20=0,"-",(COUNTIFS(明细!$B:$B,$A16,明细!$C:$C,AB$1,明细!$AK:$AK,"网点超50分钟未响应")+COUNTIFS(明细!$B:$B,$A16,明细!$C:$C,AB$1,明细!$AL:$AL,"网点超23H未关闭"))*20)</f>
        <v>-</v>
      </c>
      <c r="AC16" s="34" t="str">
        <f>IF((COUNTIFS(明细!$B:$B,$A16,明细!$C:$C,AC$1,明细!$AK:$AK,"网点超50分钟未响应")+COUNTIFS(明细!$B:$B,$A16,明细!$C:$C,AC$1,明细!$AL:$AL,"网点超23H未关闭"))*20=0,"-",(COUNTIFS(明细!$B:$B,$A16,明细!$C:$C,AC$1,明细!$AK:$AK,"网点超50分钟未响应")+COUNTIFS(明细!$B:$B,$A16,明细!$C:$C,AC$1,明细!$AL:$AL,"网点超23H未关闭"))*20)</f>
        <v>-</v>
      </c>
      <c r="AD16" s="34" t="str">
        <f>IF((COUNTIFS(明细!$B:$B,$A16,明细!$C:$C,AD$1,明细!$AK:$AK,"网点超50分钟未响应")+COUNTIFS(明细!$B:$B,$A16,明细!$C:$C,AD$1,明细!$AL:$AL,"网点超23H未关闭"))*20=0,"-",(COUNTIFS(明细!$B:$B,$A16,明细!$C:$C,AD$1,明细!$AK:$AK,"网点超50分钟未响应")+COUNTIFS(明细!$B:$B,$A16,明细!$C:$C,AD$1,明细!$AL:$AL,"网点超23H未关闭"))*20)</f>
        <v>-</v>
      </c>
      <c r="AE16" s="34" t="str">
        <f>IF((COUNTIFS(明细!$B:$B,$A16,明细!$C:$C,AE$1,明细!$AK:$AK,"网点超50分钟未响应")+COUNTIFS(明细!$B:$B,$A16,明细!$C:$C,AE$1,明细!$AL:$AL,"网点超23H未关闭"))*20=0,"-",(COUNTIFS(明细!$B:$B,$A16,明细!$C:$C,AE$1,明细!$AK:$AK,"网点超50分钟未响应")+COUNTIFS(明细!$B:$B,$A16,明细!$C:$C,AE$1,明细!$AL:$AL,"网点超23H未关闭"))*20)</f>
        <v>-</v>
      </c>
      <c r="AF16" s="34" t="str">
        <f>IF((COUNTIFS(明细!$B:$B,$A16,明细!$C:$C,AF$1,明细!$AK:$AK,"网点超50分钟未响应")+COUNTIFS(明细!$B:$B,$A16,明细!$C:$C,AF$1,明细!$AL:$AL,"网点超23H未关闭"))*20=0,"-",(COUNTIFS(明细!$B:$B,$A16,明细!$C:$C,AF$1,明细!$AK:$AK,"网点超50分钟未响应")+COUNTIFS(明细!$B:$B,$A16,明细!$C:$C,AF$1,明细!$AL:$AL,"网点超23H未关闭"))*20)</f>
        <v>-</v>
      </c>
      <c r="AJ16" s="12">
        <f>RANK(AL16,AL$3:AL$356)</f>
        <v>13</v>
      </c>
      <c r="AK16" s="35" t="s">
        <v>33</v>
      </c>
      <c r="AL16" s="12">
        <f>SUM(AM16:BP16)</f>
        <v>420</v>
      </c>
      <c r="AM16" s="12" t="str">
        <f>IF((COUNTIFS(明细!$R:$R,$AK16,明细!$C:$C,AM$1,明细!$AK:$AK,"网点超50分钟未响应")+COUNTIFS(明细!$R:$R,$AK16,明细!$C:$C,AM$1,明细!$AL:$AL,"网点超23H未关闭"))*20=0,"-",(COUNTIFS(明细!$R:$R,$AK16,明细!$C:$C,AM$1,明细!$AK:$AK,"网点超50分钟未响应")+COUNTIFS(明细!$R:$R,$AK16,明细!$C:$C,AM$1,明细!$AL:$AL,"网点超23H未关闭"))*20)</f>
        <v>-</v>
      </c>
      <c r="AN16" s="12">
        <f>IF((COUNTIFS(明细!$R:$R,$AK16,明细!$C:$C,AN$1,明细!$AK:$AK,"网点超50分钟未响应")+COUNTIFS(明细!$R:$R,$AK16,明细!$C:$C,AN$1,明细!$AL:$AL,"网点超23H未关闭"))*20=0,"-",(COUNTIFS(明细!$R:$R,$AK16,明细!$C:$C,AN$1,明细!$AK:$AK,"网点超50分钟未响应")+COUNTIFS(明细!$R:$R,$AK16,明细!$C:$C,AN$1,明细!$AL:$AL,"网点超23H未关闭"))*20)</f>
        <v>120</v>
      </c>
      <c r="AO16" s="12">
        <f>IF((COUNTIFS(明细!$R:$R,$AK16,明细!$C:$C,AO$1,明细!$AK:$AK,"网点超50分钟未响应")+COUNTIFS(明细!$R:$R,$AK16,明细!$C:$C,AO$1,明细!$AL:$AL,"网点超23H未关闭"))*20=0,"-",(COUNTIFS(明细!$R:$R,$AK16,明细!$C:$C,AO$1,明细!$AK:$AK,"网点超50分钟未响应")+COUNTIFS(明细!$R:$R,$AK16,明细!$C:$C,AO$1,明细!$AL:$AL,"网点超23H未关闭"))*20)</f>
        <v>60</v>
      </c>
      <c r="AP16" s="12">
        <f>IF((COUNTIFS(明细!$R:$R,$AK16,明细!$C:$C,AP$1,明细!$AK:$AK,"网点超50分钟未响应")+COUNTIFS(明细!$R:$R,$AK16,明细!$C:$C,AP$1,明细!$AL:$AL,"网点超23H未关闭"))*20=0,"-",(COUNTIFS(明细!$R:$R,$AK16,明细!$C:$C,AP$1,明细!$AK:$AK,"网点超50分钟未响应")+COUNTIFS(明细!$R:$R,$AK16,明细!$C:$C,AP$1,明细!$AL:$AL,"网点超23H未关闭"))*20)</f>
        <v>40</v>
      </c>
      <c r="AQ16" s="12">
        <f>IF((COUNTIFS(明细!$R:$R,$AK16,明细!$C:$C,AQ$1,明细!$AK:$AK,"网点超50分钟未响应")+COUNTIFS(明细!$R:$R,$AK16,明细!$C:$C,AQ$1,明细!$AL:$AL,"网点超23H未关闭"))*20=0,"-",(COUNTIFS(明细!$R:$R,$AK16,明细!$C:$C,AQ$1,明细!$AK:$AK,"网点超50分钟未响应")+COUNTIFS(明细!$R:$R,$AK16,明细!$C:$C,AQ$1,明细!$AL:$AL,"网点超23H未关闭"))*20)</f>
        <v>60</v>
      </c>
      <c r="AR16" s="12">
        <f>IF((COUNTIFS(明细!$R:$R,$AK16,明细!$C:$C,AR$1,明细!$AK:$AK,"网点超50分钟未响应")+COUNTIFS(明细!$R:$R,$AK16,明细!$C:$C,AR$1,明细!$AL:$AL,"网点超23H未关闭"))*20=0,"-",(COUNTIFS(明细!$R:$R,$AK16,明细!$C:$C,AR$1,明细!$AK:$AK,"网点超50分钟未响应")+COUNTIFS(明细!$R:$R,$AK16,明细!$C:$C,AR$1,明细!$AL:$AL,"网点超23H未关闭"))*20)</f>
        <v>20</v>
      </c>
      <c r="AS16" s="12">
        <f>IF((COUNTIFS(明细!$R:$R,$AK16,明细!$C:$C,AS$1,明细!$AK:$AK,"网点超50分钟未响应")+COUNTIFS(明细!$R:$R,$AK16,明细!$C:$C,AS$1,明细!$AL:$AL,"网点超23H未关闭"))*20=0,"-",(COUNTIFS(明细!$R:$R,$AK16,明细!$C:$C,AS$1,明细!$AK:$AK,"网点超50分钟未响应")+COUNTIFS(明细!$R:$R,$AK16,明细!$C:$C,AS$1,明细!$AL:$AL,"网点超23H未关闭"))*20)</f>
        <v>80</v>
      </c>
      <c r="AT16" s="12">
        <f>IF((COUNTIFS(明细!$R:$R,$AK16,明细!$C:$C,AT$1,明细!$AK:$AK,"网点超50分钟未响应")+COUNTIFS(明细!$R:$R,$AK16,明细!$C:$C,AT$1,明细!$AL:$AL,"网点超23H未关闭"))*20=0,"-",(COUNTIFS(明细!$R:$R,$AK16,明细!$C:$C,AT$1,明细!$AK:$AK,"网点超50分钟未响应")+COUNTIFS(明细!$R:$R,$AK16,明细!$C:$C,AT$1,明细!$AL:$AL,"网点超23H未关闭"))*20)</f>
        <v>40</v>
      </c>
      <c r="AU16" s="12" t="str">
        <f>IF((COUNTIFS(明细!$R:$R,$AK16,明细!$C:$C,AU$1,明细!$AK:$AK,"网点超50分钟未响应")+COUNTIFS(明细!$R:$R,$AK16,明细!$C:$C,AU$1,明细!$AL:$AL,"网点超23H未关闭"))*20=0,"-",(COUNTIFS(明细!$R:$R,$AK16,明细!$C:$C,AU$1,明细!$AK:$AK,"网点超50分钟未响应")+COUNTIFS(明细!$R:$R,$AK16,明细!$C:$C,AU$1,明细!$AL:$AL,"网点超23H未关闭"))*20)</f>
        <v>-</v>
      </c>
      <c r="AV16" s="12" t="str">
        <f>IF((COUNTIFS(明细!$R:$R,$AK16,明细!$C:$C,AV$1,明细!$AK:$AK,"网点超50分钟未响应")+COUNTIFS(明细!$R:$R,$AK16,明细!$C:$C,AV$1,明细!$AL:$AL,"网点超23H未关闭"))*20=0,"-",(COUNTIFS(明细!$R:$R,$AK16,明细!$C:$C,AV$1,明细!$AK:$AK,"网点超50分钟未响应")+COUNTIFS(明细!$R:$R,$AK16,明细!$C:$C,AV$1,明细!$AL:$AL,"网点超23H未关闭"))*20)</f>
        <v>-</v>
      </c>
      <c r="AW16" s="12" t="str">
        <f>IF((COUNTIFS(明细!$R:$R,$AK16,明细!$C:$C,AW$1,明细!$AK:$AK,"网点超50分钟未响应")+COUNTIFS(明细!$R:$R,$AK16,明细!$C:$C,AW$1,明细!$AL:$AL,"网点超23H未关闭"))*20=0,"-",(COUNTIFS(明细!$R:$R,$AK16,明细!$C:$C,AW$1,明细!$AK:$AK,"网点超50分钟未响应")+COUNTIFS(明细!$R:$R,$AK16,明细!$C:$C,AW$1,明细!$AL:$AL,"网点超23H未关闭"))*20)</f>
        <v>-</v>
      </c>
      <c r="AX16" s="12" t="str">
        <f>IF((COUNTIFS(明细!$R:$R,$AK16,明细!$C:$C,AX$1,明细!$AK:$AK,"网点超50分钟未响应")+COUNTIFS(明细!$R:$R,$AK16,明细!$C:$C,AX$1,明细!$AL:$AL,"网点超23H未关闭"))*20=0,"-",(COUNTIFS(明细!$R:$R,$AK16,明细!$C:$C,AX$1,明细!$AK:$AK,"网点超50分钟未响应")+COUNTIFS(明细!$R:$R,$AK16,明细!$C:$C,AX$1,明细!$AL:$AL,"网点超23H未关闭"))*20)</f>
        <v>-</v>
      </c>
      <c r="AY16" s="12" t="str">
        <f>IF((COUNTIFS(明细!$R:$R,$AK16,明细!$C:$C,AY$1,明细!$AK:$AK,"网点超50分钟未响应")+COUNTIFS(明细!$R:$R,$AK16,明细!$C:$C,AY$1,明细!$AL:$AL,"网点超23H未关闭"))*20=0,"-",(COUNTIFS(明细!$R:$R,$AK16,明细!$C:$C,AY$1,明细!$AK:$AK,"网点超50分钟未响应")+COUNTIFS(明细!$R:$R,$AK16,明细!$C:$C,AY$1,明细!$AL:$AL,"网点超23H未关闭"))*20)</f>
        <v>-</v>
      </c>
      <c r="AZ16" s="12" t="str">
        <f>IF((COUNTIFS(明细!$R:$R,$AK16,明细!$C:$C,AZ$1,明细!$AK:$AK,"网点超50分钟未响应")+COUNTIFS(明细!$R:$R,$AK16,明细!$C:$C,AZ$1,明细!$AL:$AL,"网点超23H未关闭"))*20=0,"-",(COUNTIFS(明细!$R:$R,$AK16,明细!$C:$C,AZ$1,明细!$AK:$AK,"网点超50分钟未响应")+COUNTIFS(明细!$R:$R,$AK16,明细!$C:$C,AZ$1,明细!$AL:$AL,"网点超23H未关闭"))*20)</f>
        <v>-</v>
      </c>
      <c r="BA16" s="12" t="str">
        <f>IF((COUNTIFS(明细!$R:$R,$AK16,明细!$C:$C,BA$1,明细!$AK:$AK,"网点超50分钟未响应")+COUNTIFS(明细!$R:$R,$AK16,明细!$C:$C,BA$1,明细!$AL:$AL,"网点超23H未关闭"))*20=0,"-",(COUNTIFS(明细!$R:$R,$AK16,明细!$C:$C,BA$1,明细!$AK:$AK,"网点超50分钟未响应")+COUNTIFS(明细!$R:$R,$AK16,明细!$C:$C,BA$1,明细!$AL:$AL,"网点超23H未关闭"))*20)</f>
        <v>-</v>
      </c>
      <c r="BB16" s="12" t="str">
        <f>IF((COUNTIFS(明细!$R:$R,$AK16,明细!$C:$C,BB$1,明细!$AK:$AK,"网点超50分钟未响应")+COUNTIFS(明细!$R:$R,$AK16,明细!$C:$C,BB$1,明细!$AL:$AL,"网点超23H未关闭"))*20=0,"-",(COUNTIFS(明细!$R:$R,$AK16,明细!$C:$C,BB$1,明细!$AK:$AK,"网点超50分钟未响应")+COUNTIFS(明细!$R:$R,$AK16,明细!$C:$C,BB$1,明细!$AL:$AL,"网点超23H未关闭"))*20)</f>
        <v>-</v>
      </c>
      <c r="BC16" s="12" t="str">
        <f>IF((COUNTIFS(明细!$R:$R,$AK16,明细!$C:$C,BC$1,明细!$AK:$AK,"网点超50分钟未响应")+COUNTIFS(明细!$R:$R,$AK16,明细!$C:$C,BC$1,明细!$AL:$AL,"网点超23H未关闭"))*20=0,"-",(COUNTIFS(明细!$R:$R,$AK16,明细!$C:$C,BC$1,明细!$AK:$AK,"网点超50分钟未响应")+COUNTIFS(明细!$R:$R,$AK16,明细!$C:$C,BC$1,明细!$AL:$AL,"网点超23H未关闭"))*20)</f>
        <v>-</v>
      </c>
      <c r="BD16" s="12" t="str">
        <f>IF((COUNTIFS(明细!$R:$R,$AK16,明细!$C:$C,BD$1,明细!$AK:$AK,"网点超50分钟未响应")+COUNTIFS(明细!$R:$R,$AK16,明细!$C:$C,BD$1,明细!$AL:$AL,"网点超23H未关闭"))*20=0,"-",(COUNTIFS(明细!$R:$R,$AK16,明细!$C:$C,BD$1,明细!$AK:$AK,"网点超50分钟未响应")+COUNTIFS(明细!$R:$R,$AK16,明细!$C:$C,BD$1,明细!$AL:$AL,"网点超23H未关闭"))*20)</f>
        <v>-</v>
      </c>
      <c r="BE16" s="12" t="str">
        <f>IF((COUNTIFS(明细!$R:$R,$AK16,明细!$C:$C,BE$1,明细!$AK:$AK,"网点超50分钟未响应")+COUNTIFS(明细!$R:$R,$AK16,明细!$C:$C,BE$1,明细!$AL:$AL,"网点超23H未关闭"))*20=0,"-",(COUNTIFS(明细!$R:$R,$AK16,明细!$C:$C,BE$1,明细!$AK:$AK,"网点超50分钟未响应")+COUNTIFS(明细!$R:$R,$AK16,明细!$C:$C,BE$1,明细!$AL:$AL,"网点超23H未关闭"))*20)</f>
        <v>-</v>
      </c>
      <c r="BF16" s="12" t="str">
        <f>IF((COUNTIFS(明细!$R:$R,$AK16,明细!$C:$C,BF$1,明细!$AK:$AK,"网点超50分钟未响应")+COUNTIFS(明细!$R:$R,$AK16,明细!$C:$C,BF$1,明细!$AL:$AL,"网点超23H未关闭"))*20=0,"-",(COUNTIFS(明细!$R:$R,$AK16,明细!$C:$C,BF$1,明细!$AK:$AK,"网点超50分钟未响应")+COUNTIFS(明细!$R:$R,$AK16,明细!$C:$C,BF$1,明细!$AL:$AL,"网点超23H未关闭"))*20)</f>
        <v>-</v>
      </c>
      <c r="BG16" s="12" t="str">
        <f>IF((COUNTIFS(明细!$R:$R,$AK16,明细!$C:$C,BG$1,明细!$AK:$AK,"网点超50分钟未响应")+COUNTIFS(明细!$R:$R,$AK16,明细!$C:$C,BG$1,明细!$AL:$AL,"网点超23H未关闭"))*20=0,"-",(COUNTIFS(明细!$R:$R,$AK16,明细!$C:$C,BG$1,明细!$AK:$AK,"网点超50分钟未响应")+COUNTIFS(明细!$R:$R,$AK16,明细!$C:$C,BG$1,明细!$AL:$AL,"网点超23H未关闭"))*20)</f>
        <v>-</v>
      </c>
      <c r="BH16" s="12" t="str">
        <f>IF((COUNTIFS(明细!$R:$R,$AK16,明细!$C:$C,BH$1,明细!$AK:$AK,"网点超50分钟未响应")+COUNTIFS(明细!$R:$R,$AK16,明细!$C:$C,BH$1,明细!$AL:$AL,"网点超23H未关闭"))*20=0,"-",(COUNTIFS(明细!$R:$R,$AK16,明细!$C:$C,BH$1,明细!$AK:$AK,"网点超50分钟未响应")+COUNTIFS(明细!$R:$R,$AK16,明细!$C:$C,BH$1,明细!$AL:$AL,"网点超23H未关闭"))*20)</f>
        <v>-</v>
      </c>
      <c r="BI16" s="12" t="str">
        <f>IF((COUNTIFS(明细!$R:$R,$AK16,明细!$C:$C,BI$1,明细!$AK:$AK,"网点超50分钟未响应")+COUNTIFS(明细!$R:$R,$AK16,明细!$C:$C,BI$1,明细!$AL:$AL,"网点超23H未关闭"))*20=0,"-",(COUNTIFS(明细!$R:$R,$AK16,明细!$C:$C,BI$1,明细!$AK:$AK,"网点超50分钟未响应")+COUNTIFS(明细!$R:$R,$AK16,明细!$C:$C,BI$1,明细!$AL:$AL,"网点超23H未关闭"))*20)</f>
        <v>-</v>
      </c>
      <c r="BJ16" s="12" t="str">
        <f>IF((COUNTIFS(明细!$R:$R,$AK16,明细!$C:$C,BJ$1,明细!$AK:$AK,"网点超50分钟未响应")+COUNTIFS(明细!$R:$R,$AK16,明细!$C:$C,BJ$1,明细!$AL:$AL,"网点超23H未关闭"))*20=0,"-",(COUNTIFS(明细!$R:$R,$AK16,明细!$C:$C,BJ$1,明细!$AK:$AK,"网点超50分钟未响应")+COUNTIFS(明细!$R:$R,$AK16,明细!$C:$C,BJ$1,明细!$AL:$AL,"网点超23H未关闭"))*20)</f>
        <v>-</v>
      </c>
      <c r="BK16" s="12" t="str">
        <f>IF((COUNTIFS(明细!$R:$R,$AK16,明细!$C:$C,BK$1,明细!$AK:$AK,"网点超50分钟未响应")+COUNTIFS(明细!$R:$R,$AK16,明细!$C:$C,BK$1,明细!$AL:$AL,"网点超23H未关闭"))*20=0,"-",(COUNTIFS(明细!$R:$R,$AK16,明细!$C:$C,BK$1,明细!$AK:$AK,"网点超50分钟未响应")+COUNTIFS(明细!$R:$R,$AK16,明细!$C:$C,BK$1,明细!$AL:$AL,"网点超23H未关闭"))*20)</f>
        <v>-</v>
      </c>
      <c r="BL16" s="12" t="str">
        <f>IF((COUNTIFS(明细!$R:$R,$AK16,明细!$C:$C,BL$1,明细!$AK:$AK,"网点超50分钟未响应")+COUNTIFS(明细!$R:$R,$AK16,明细!$C:$C,BL$1,明细!$AL:$AL,"网点超23H未关闭"))*20=0,"-",(COUNTIFS(明细!$R:$R,$AK16,明细!$C:$C,BL$1,明细!$AK:$AK,"网点超50分钟未响应")+COUNTIFS(明细!$R:$R,$AK16,明细!$C:$C,BL$1,明细!$AL:$AL,"网点超23H未关闭"))*20)</f>
        <v>-</v>
      </c>
      <c r="BM16" s="12" t="str">
        <f>IF((COUNTIFS(明细!$R:$R,$AK16,明细!$C:$C,BM$1,明细!$AK:$AK,"网点超50分钟未响应")+COUNTIFS(明细!$R:$R,$AK16,明细!$C:$C,BM$1,明细!$AL:$AL,"网点超23H未关闭"))*20=0,"-",(COUNTIFS(明细!$R:$R,$AK16,明细!$C:$C,BM$1,明细!$AK:$AK,"网点超50分钟未响应")+COUNTIFS(明细!$R:$R,$AK16,明细!$C:$C,BM$1,明细!$AL:$AL,"网点超23H未关闭"))*20)</f>
        <v>-</v>
      </c>
      <c r="BN16" s="12" t="str">
        <f>IF((COUNTIFS(明细!$R:$R,$AK16,明细!$C:$C,BN$1,明细!$AK:$AK,"网点超50分钟未响应")+COUNTIFS(明细!$R:$R,$AK16,明细!$C:$C,BN$1,明细!$AL:$AL,"网点超23H未关闭"))*20=0,"-",(COUNTIFS(明细!$R:$R,$AK16,明细!$C:$C,BN$1,明细!$AK:$AK,"网点超50分钟未响应")+COUNTIFS(明细!$R:$R,$AK16,明细!$C:$C,BN$1,明细!$AL:$AL,"网点超23H未关闭"))*20)</f>
        <v>-</v>
      </c>
      <c r="BO16" s="12" t="str">
        <f>IF((COUNTIFS(明细!$R:$R,$AK16,明细!$C:$C,BO$1,明细!$AK:$AK,"网点超50分钟未响应")+COUNTIFS(明细!$R:$R,$AK16,明细!$C:$C,BO$1,明细!$AL:$AL,"网点超23H未关闭"))*20=0,"-",(COUNTIFS(明细!$R:$R,$AK16,明细!$C:$C,BO$1,明细!$AK:$AK,"网点超50分钟未响应")+COUNTIFS(明细!$R:$R,$AK16,明细!$C:$C,BO$1,明细!$AL:$AL,"网点超23H未关闭"))*20)</f>
        <v>-</v>
      </c>
      <c r="BP16" s="12" t="str">
        <f>IF((COUNTIFS(明细!$R:$R,$AK16,明细!$C:$C,BP$1,明细!$AK:$AK,"网点超50分钟未响应")+COUNTIFS(明细!$R:$R,$AK16,明细!$C:$C,BP$1,明细!$AL:$AL,"网点超23H未关闭"))*20=0,"-",(COUNTIFS(明细!$R:$R,$AK16,明细!$C:$C,BP$1,明细!$AK:$AK,"网点超50分钟未响应")+COUNTIFS(明细!$R:$R,$AK16,明细!$C:$C,BP$1,明细!$AL:$AL,"网点超23H未关闭"))*20)</f>
        <v>-</v>
      </c>
    </row>
    <row r="17" customHeight="1" spans="1:68">
      <c r="A17" s="4" t="s">
        <v>34</v>
      </c>
      <c r="B17" s="12">
        <f>SUM(C17:AF17)</f>
        <v>240</v>
      </c>
      <c r="C17" s="34" t="str">
        <f>IF((COUNTIFS(明细!$B:$B,$A17,明细!$C:$C,C$1,明细!$AK:$AK,"网点超50分钟未响应")+COUNTIFS(明细!$B:$B,$A17,明细!$C:$C,C$1,明细!$AL:$AL,"网点超23H未关闭"))*20=0,"-",(COUNTIFS(明细!$B:$B,$A17,明细!$C:$C,C$1,明细!$AK:$AK,"网点超50分钟未响应")+COUNTIFS(明细!$B:$B,$A17,明细!$C:$C,C$1,明细!$AL:$AL,"网点超23H未关闭"))*20)</f>
        <v>-</v>
      </c>
      <c r="D17" s="34" t="str">
        <f>IF((COUNTIFS(明细!$B:$B,$A17,明细!$C:$C,D$1,明细!$AK:$AK,"网点超50分钟未响应")+COUNTIFS(明细!$B:$B,$A17,明细!$C:$C,D$1,明细!$AL:$AL,"网点超23H未关闭"))*20=0,"-",(COUNTIFS(明细!$B:$B,$A17,明细!$C:$C,D$1,明细!$AK:$AK,"网点超50分钟未响应")+COUNTIFS(明细!$B:$B,$A17,明细!$C:$C,D$1,明细!$AL:$AL,"网点超23H未关闭"))*20)</f>
        <v>-</v>
      </c>
      <c r="E17" s="34" t="str">
        <f>IF((COUNTIFS(明细!$B:$B,$A17,明细!$C:$C,E$1,明细!$AK:$AK,"网点超50分钟未响应")+COUNTIFS(明细!$B:$B,$A17,明细!$C:$C,E$1,明细!$AL:$AL,"网点超23H未关闭"))*20=0,"-",(COUNTIFS(明细!$B:$B,$A17,明细!$C:$C,E$1,明细!$AK:$AK,"网点超50分钟未响应")+COUNTIFS(明细!$B:$B,$A17,明细!$C:$C,E$1,明细!$AL:$AL,"网点超23H未关闭"))*20)</f>
        <v>-</v>
      </c>
      <c r="F17" s="34">
        <f>IF((COUNTIFS(明细!$B:$B,$A17,明细!$C:$C,F$1,明细!$AK:$AK,"网点超50分钟未响应")+COUNTIFS(明细!$B:$B,$A17,明细!$C:$C,F$1,明细!$AL:$AL,"网点超23H未关闭"))*20=0,"-",(COUNTIFS(明细!$B:$B,$A17,明细!$C:$C,F$1,明细!$AK:$AK,"网点超50分钟未响应")+COUNTIFS(明细!$B:$B,$A17,明细!$C:$C,F$1,明细!$AL:$AL,"网点超23H未关闭"))*20)</f>
        <v>20</v>
      </c>
      <c r="G17" s="34" t="str">
        <f>IF((COUNTIFS(明细!$B:$B,$A17,明细!$C:$C,G$1,明细!$AK:$AK,"网点超50分钟未响应")+COUNTIFS(明细!$B:$B,$A17,明细!$C:$C,G$1,明细!$AL:$AL,"网点超23H未关闭"))*20=0,"-",(COUNTIFS(明细!$B:$B,$A17,明细!$C:$C,G$1,明细!$AK:$AK,"网点超50分钟未响应")+COUNTIFS(明细!$B:$B,$A17,明细!$C:$C,G$1,明细!$AL:$AL,"网点超23H未关闭"))*20)</f>
        <v>-</v>
      </c>
      <c r="H17" s="34" t="str">
        <f>IF((COUNTIFS(明细!$B:$B,$A17,明细!$C:$C,H$1,明细!$AK:$AK,"网点超50分钟未响应")+COUNTIFS(明细!$B:$B,$A17,明细!$C:$C,H$1,明细!$AL:$AL,"网点超23H未关闭"))*20=0,"-",(COUNTIFS(明细!$B:$B,$A17,明细!$C:$C,H$1,明细!$AK:$AK,"网点超50分钟未响应")+COUNTIFS(明细!$B:$B,$A17,明细!$C:$C,H$1,明细!$AL:$AL,"网点超23H未关闭"))*20)</f>
        <v>-</v>
      </c>
      <c r="I17" s="34" t="str">
        <f>IF((COUNTIFS(明细!$B:$B,$A17,明细!$C:$C,I$1,明细!$AK:$AK,"网点超50分钟未响应")+COUNTIFS(明细!$B:$B,$A17,明细!$C:$C,I$1,明细!$AL:$AL,"网点超23H未关闭"))*20=0,"-",(COUNTIFS(明细!$B:$B,$A17,明细!$C:$C,I$1,明细!$AK:$AK,"网点超50分钟未响应")+COUNTIFS(明细!$B:$B,$A17,明细!$C:$C,I$1,明细!$AL:$AL,"网点超23H未关闭"))*20)</f>
        <v>-</v>
      </c>
      <c r="J17" s="34">
        <f>IF((COUNTIFS(明细!$B:$B,$A17,明细!$C:$C,J$1,明细!$AK:$AK,"网点超50分钟未响应")+COUNTIFS(明细!$B:$B,$A17,明细!$C:$C,J$1,明细!$AL:$AL,"网点超23H未关闭"))*20=0,"-",(COUNTIFS(明细!$B:$B,$A17,明细!$C:$C,J$1,明细!$AK:$AK,"网点超50分钟未响应")+COUNTIFS(明细!$B:$B,$A17,明细!$C:$C,J$1,明细!$AL:$AL,"网点超23H未关闭"))*20)</f>
        <v>20</v>
      </c>
      <c r="K17" s="34">
        <f>IF((COUNTIFS(明细!$B:$B,$A17,明细!$C:$C,K$1,明细!$AK:$AK,"网点超50分钟未响应")+COUNTIFS(明细!$B:$B,$A17,明细!$C:$C,K$1,明细!$AL:$AL,"网点超23H未关闭"))*20=0,"-",(COUNTIFS(明细!$B:$B,$A17,明细!$C:$C,K$1,明细!$AK:$AK,"网点超50分钟未响应")+COUNTIFS(明细!$B:$B,$A17,明细!$C:$C,K$1,明细!$AL:$AL,"网点超23H未关闭"))*20)</f>
        <v>200</v>
      </c>
      <c r="L17" s="34" t="str">
        <f>IF((COUNTIFS(明细!$B:$B,$A17,明细!$C:$C,L$1,明细!$AK:$AK,"网点超50分钟未响应")+COUNTIFS(明细!$B:$B,$A17,明细!$C:$C,L$1,明细!$AL:$AL,"网点超23H未关闭"))*20=0,"-",(COUNTIFS(明细!$B:$B,$A17,明细!$C:$C,L$1,明细!$AK:$AK,"网点超50分钟未响应")+COUNTIFS(明细!$B:$B,$A17,明细!$C:$C,L$1,明细!$AL:$AL,"网点超23H未关闭"))*20)</f>
        <v>-</v>
      </c>
      <c r="M17" s="34" t="str">
        <f>IF((COUNTIFS(明细!$B:$B,$A17,明细!$C:$C,M$1,明细!$AK:$AK,"网点超50分钟未响应")+COUNTIFS(明细!$B:$B,$A17,明细!$C:$C,M$1,明细!$AL:$AL,"网点超23H未关闭"))*20=0,"-",(COUNTIFS(明细!$B:$B,$A17,明细!$C:$C,M$1,明细!$AK:$AK,"网点超50分钟未响应")+COUNTIFS(明细!$B:$B,$A17,明细!$C:$C,M$1,明细!$AL:$AL,"网点超23H未关闭"))*20)</f>
        <v>-</v>
      </c>
      <c r="N17" s="34" t="str">
        <f>IF((COUNTIFS(明细!$B:$B,$A17,明细!$C:$C,N$1,明细!$AK:$AK,"网点超50分钟未响应")+COUNTIFS(明细!$B:$B,$A17,明细!$C:$C,N$1,明细!$AL:$AL,"网点超23H未关闭"))*20=0,"-",(COUNTIFS(明细!$B:$B,$A17,明细!$C:$C,N$1,明细!$AK:$AK,"网点超50分钟未响应")+COUNTIFS(明细!$B:$B,$A17,明细!$C:$C,N$1,明细!$AL:$AL,"网点超23H未关闭"))*20)</f>
        <v>-</v>
      </c>
      <c r="O17" s="34" t="str">
        <f>IF((COUNTIFS(明细!$B:$B,$A17,明细!$C:$C,O$1,明细!$AK:$AK,"网点超50分钟未响应")+COUNTIFS(明细!$B:$B,$A17,明细!$C:$C,O$1,明细!$AL:$AL,"网点超23H未关闭"))*20=0,"-",(COUNTIFS(明细!$B:$B,$A17,明细!$C:$C,O$1,明细!$AK:$AK,"网点超50分钟未响应")+COUNTIFS(明细!$B:$B,$A17,明细!$C:$C,O$1,明细!$AL:$AL,"网点超23H未关闭"))*20)</f>
        <v>-</v>
      </c>
      <c r="P17" s="34" t="str">
        <f>IF((COUNTIFS(明细!$B:$B,$A17,明细!$C:$C,P$1,明细!$AK:$AK,"网点超50分钟未响应")+COUNTIFS(明细!$B:$B,$A17,明细!$C:$C,P$1,明细!$AL:$AL,"网点超23H未关闭"))*20=0,"-",(COUNTIFS(明细!$B:$B,$A17,明细!$C:$C,P$1,明细!$AK:$AK,"网点超50分钟未响应")+COUNTIFS(明细!$B:$B,$A17,明细!$C:$C,P$1,明细!$AL:$AL,"网点超23H未关闭"))*20)</f>
        <v>-</v>
      </c>
      <c r="Q17" s="34" t="str">
        <f>IF((COUNTIFS(明细!$B:$B,$A17,明细!$C:$C,Q$1,明细!$AK:$AK,"网点超50分钟未响应")+COUNTIFS(明细!$B:$B,$A17,明细!$C:$C,Q$1,明细!$AL:$AL,"网点超23H未关闭"))*20=0,"-",(COUNTIFS(明细!$B:$B,$A17,明细!$C:$C,Q$1,明细!$AK:$AK,"网点超50分钟未响应")+COUNTIFS(明细!$B:$B,$A17,明细!$C:$C,Q$1,明细!$AL:$AL,"网点超23H未关闭"))*20)</f>
        <v>-</v>
      </c>
      <c r="R17" s="34" t="str">
        <f>IF((COUNTIFS(明细!$B:$B,$A17,明细!$C:$C,R$1,明细!$AK:$AK,"网点超50分钟未响应")+COUNTIFS(明细!$B:$B,$A17,明细!$C:$C,R$1,明细!$AL:$AL,"网点超23H未关闭"))*20=0,"-",(COUNTIFS(明细!$B:$B,$A17,明细!$C:$C,R$1,明细!$AK:$AK,"网点超50分钟未响应")+COUNTIFS(明细!$B:$B,$A17,明细!$C:$C,R$1,明细!$AL:$AL,"网点超23H未关闭"))*20)</f>
        <v>-</v>
      </c>
      <c r="S17" s="34" t="str">
        <f>IF((COUNTIFS(明细!$B:$B,$A17,明细!$C:$C,S$1,明细!$AK:$AK,"网点超50分钟未响应")+COUNTIFS(明细!$B:$B,$A17,明细!$C:$C,S$1,明细!$AL:$AL,"网点超23H未关闭"))*20=0,"-",(COUNTIFS(明细!$B:$B,$A17,明细!$C:$C,S$1,明细!$AK:$AK,"网点超50分钟未响应")+COUNTIFS(明细!$B:$B,$A17,明细!$C:$C,S$1,明细!$AL:$AL,"网点超23H未关闭"))*20)</f>
        <v>-</v>
      </c>
      <c r="T17" s="34" t="str">
        <f>IF((COUNTIFS(明细!$B:$B,$A17,明细!$C:$C,T$1,明细!$AK:$AK,"网点超50分钟未响应")+COUNTIFS(明细!$B:$B,$A17,明细!$C:$C,T$1,明细!$AL:$AL,"网点超23H未关闭"))*20=0,"-",(COUNTIFS(明细!$B:$B,$A17,明细!$C:$C,T$1,明细!$AK:$AK,"网点超50分钟未响应")+COUNTIFS(明细!$B:$B,$A17,明细!$C:$C,T$1,明细!$AL:$AL,"网点超23H未关闭"))*20)</f>
        <v>-</v>
      </c>
      <c r="U17" s="34" t="str">
        <f>IF((COUNTIFS(明细!$B:$B,$A17,明细!$C:$C,U$1,明细!$AK:$AK,"网点超50分钟未响应")+COUNTIFS(明细!$B:$B,$A17,明细!$C:$C,U$1,明细!$AL:$AL,"网点超23H未关闭"))*20=0,"-",(COUNTIFS(明细!$B:$B,$A17,明细!$C:$C,U$1,明细!$AK:$AK,"网点超50分钟未响应")+COUNTIFS(明细!$B:$B,$A17,明细!$C:$C,U$1,明细!$AL:$AL,"网点超23H未关闭"))*20)</f>
        <v>-</v>
      </c>
      <c r="V17" s="34" t="str">
        <f>IF((COUNTIFS(明细!$B:$B,$A17,明细!$C:$C,V$1,明细!$AK:$AK,"网点超50分钟未响应")+COUNTIFS(明细!$B:$B,$A17,明细!$C:$C,V$1,明细!$AL:$AL,"网点超23H未关闭"))*20=0,"-",(COUNTIFS(明细!$B:$B,$A17,明细!$C:$C,V$1,明细!$AK:$AK,"网点超50分钟未响应")+COUNTIFS(明细!$B:$B,$A17,明细!$C:$C,V$1,明细!$AL:$AL,"网点超23H未关闭"))*20)</f>
        <v>-</v>
      </c>
      <c r="W17" s="34" t="str">
        <f>IF((COUNTIFS(明细!$B:$B,$A17,明细!$C:$C,W$1,明细!$AK:$AK,"网点超50分钟未响应")+COUNTIFS(明细!$B:$B,$A17,明细!$C:$C,W$1,明细!$AL:$AL,"网点超23H未关闭"))*20=0,"-",(COUNTIFS(明细!$B:$B,$A17,明细!$C:$C,W$1,明细!$AK:$AK,"网点超50分钟未响应")+COUNTIFS(明细!$B:$B,$A17,明细!$C:$C,W$1,明细!$AL:$AL,"网点超23H未关闭"))*20)</f>
        <v>-</v>
      </c>
      <c r="X17" s="34" t="str">
        <f>IF((COUNTIFS(明细!$B:$B,$A17,明细!$C:$C,X$1,明细!$AK:$AK,"网点超50分钟未响应")+COUNTIFS(明细!$B:$B,$A17,明细!$C:$C,X$1,明细!$AL:$AL,"网点超23H未关闭"))*20=0,"-",(COUNTIFS(明细!$B:$B,$A17,明细!$C:$C,X$1,明细!$AK:$AK,"网点超50分钟未响应")+COUNTIFS(明细!$B:$B,$A17,明细!$C:$C,X$1,明细!$AL:$AL,"网点超23H未关闭"))*20)</f>
        <v>-</v>
      </c>
      <c r="Y17" s="34" t="str">
        <f>IF((COUNTIFS(明细!$B:$B,$A17,明细!$C:$C,Y$1,明细!$AK:$AK,"网点超50分钟未响应")+COUNTIFS(明细!$B:$B,$A17,明细!$C:$C,Y$1,明细!$AL:$AL,"网点超23H未关闭"))*20=0,"-",(COUNTIFS(明细!$B:$B,$A17,明细!$C:$C,Y$1,明细!$AK:$AK,"网点超50分钟未响应")+COUNTIFS(明细!$B:$B,$A17,明细!$C:$C,Y$1,明细!$AL:$AL,"网点超23H未关闭"))*20)</f>
        <v>-</v>
      </c>
      <c r="Z17" s="34" t="str">
        <f>IF((COUNTIFS(明细!$B:$B,$A17,明细!$C:$C,Z$1,明细!$AK:$AK,"网点超50分钟未响应")+COUNTIFS(明细!$B:$B,$A17,明细!$C:$C,Z$1,明细!$AL:$AL,"网点超23H未关闭"))*20=0,"-",(COUNTIFS(明细!$B:$B,$A17,明细!$C:$C,Z$1,明细!$AK:$AK,"网点超50分钟未响应")+COUNTIFS(明细!$B:$B,$A17,明细!$C:$C,Z$1,明细!$AL:$AL,"网点超23H未关闭"))*20)</f>
        <v>-</v>
      </c>
      <c r="AA17" s="34" t="str">
        <f>IF((COUNTIFS(明细!$B:$B,$A17,明细!$C:$C,AA$1,明细!$AK:$AK,"网点超50分钟未响应")+COUNTIFS(明细!$B:$B,$A17,明细!$C:$C,AA$1,明细!$AL:$AL,"网点超23H未关闭"))*20=0,"-",(COUNTIFS(明细!$B:$B,$A17,明细!$C:$C,AA$1,明细!$AK:$AK,"网点超50分钟未响应")+COUNTIFS(明细!$B:$B,$A17,明细!$C:$C,AA$1,明细!$AL:$AL,"网点超23H未关闭"))*20)</f>
        <v>-</v>
      </c>
      <c r="AB17" s="34" t="str">
        <f>IF((COUNTIFS(明细!$B:$B,$A17,明细!$C:$C,AB$1,明细!$AK:$AK,"网点超50分钟未响应")+COUNTIFS(明细!$B:$B,$A17,明细!$C:$C,AB$1,明细!$AL:$AL,"网点超23H未关闭"))*20=0,"-",(COUNTIFS(明细!$B:$B,$A17,明细!$C:$C,AB$1,明细!$AK:$AK,"网点超50分钟未响应")+COUNTIFS(明细!$B:$B,$A17,明细!$C:$C,AB$1,明细!$AL:$AL,"网点超23H未关闭"))*20)</f>
        <v>-</v>
      </c>
      <c r="AC17" s="34" t="str">
        <f>IF((COUNTIFS(明细!$B:$B,$A17,明细!$C:$C,AC$1,明细!$AK:$AK,"网点超50分钟未响应")+COUNTIFS(明细!$B:$B,$A17,明细!$C:$C,AC$1,明细!$AL:$AL,"网点超23H未关闭"))*20=0,"-",(COUNTIFS(明细!$B:$B,$A17,明细!$C:$C,AC$1,明细!$AK:$AK,"网点超50分钟未响应")+COUNTIFS(明细!$B:$B,$A17,明细!$C:$C,AC$1,明细!$AL:$AL,"网点超23H未关闭"))*20)</f>
        <v>-</v>
      </c>
      <c r="AD17" s="34" t="str">
        <f>IF((COUNTIFS(明细!$B:$B,$A17,明细!$C:$C,AD$1,明细!$AK:$AK,"网点超50分钟未响应")+COUNTIFS(明细!$B:$B,$A17,明细!$C:$C,AD$1,明细!$AL:$AL,"网点超23H未关闭"))*20=0,"-",(COUNTIFS(明细!$B:$B,$A17,明细!$C:$C,AD$1,明细!$AK:$AK,"网点超50分钟未响应")+COUNTIFS(明细!$B:$B,$A17,明细!$C:$C,AD$1,明细!$AL:$AL,"网点超23H未关闭"))*20)</f>
        <v>-</v>
      </c>
      <c r="AE17" s="34" t="str">
        <f>IF((COUNTIFS(明细!$B:$B,$A17,明细!$C:$C,AE$1,明细!$AK:$AK,"网点超50分钟未响应")+COUNTIFS(明细!$B:$B,$A17,明细!$C:$C,AE$1,明细!$AL:$AL,"网点超23H未关闭"))*20=0,"-",(COUNTIFS(明细!$B:$B,$A17,明细!$C:$C,AE$1,明细!$AK:$AK,"网点超50分钟未响应")+COUNTIFS(明细!$B:$B,$A17,明细!$C:$C,AE$1,明细!$AL:$AL,"网点超23H未关闭"))*20)</f>
        <v>-</v>
      </c>
      <c r="AF17" s="34" t="str">
        <f>IF((COUNTIFS(明细!$B:$B,$A17,明细!$C:$C,AF$1,明细!$AK:$AK,"网点超50分钟未响应")+COUNTIFS(明细!$B:$B,$A17,明细!$C:$C,AF$1,明细!$AL:$AL,"网点超23H未关闭"))*20=0,"-",(COUNTIFS(明细!$B:$B,$A17,明细!$C:$C,AF$1,明细!$AK:$AK,"网点超50分钟未响应")+COUNTIFS(明细!$B:$B,$A17,明细!$C:$C,AF$1,明细!$AL:$AL,"网点超23H未关闭"))*20)</f>
        <v>-</v>
      </c>
      <c r="AJ17" s="12">
        <f>RANK(AL17,AL$3:AL$356)</f>
        <v>13</v>
      </c>
      <c r="AK17" s="4" t="s">
        <v>35</v>
      </c>
      <c r="AL17" s="12">
        <f>SUM(AM17:BP17)</f>
        <v>420</v>
      </c>
      <c r="AM17" s="12">
        <f>IF((COUNTIFS(明细!$R:$R,$AK17,明细!$C:$C,AM$1,明细!$AK:$AK,"网点超50分钟未响应")+COUNTIFS(明细!$R:$R,$AK17,明细!$C:$C,AM$1,明细!$AL:$AL,"网点超23H未关闭"))*20=0,"-",(COUNTIFS(明细!$R:$R,$AK17,明细!$C:$C,AM$1,明细!$AK:$AK,"网点超50分钟未响应")+COUNTIFS(明细!$R:$R,$AK17,明细!$C:$C,AM$1,明细!$AL:$AL,"网点超23H未关闭"))*20)</f>
        <v>80</v>
      </c>
      <c r="AN17" s="12">
        <f>IF((COUNTIFS(明细!$R:$R,$AK17,明细!$C:$C,AN$1,明细!$AK:$AK,"网点超50分钟未响应")+COUNTIFS(明细!$R:$R,$AK17,明细!$C:$C,AN$1,明细!$AL:$AL,"网点超23H未关闭"))*20=0,"-",(COUNTIFS(明细!$R:$R,$AK17,明细!$C:$C,AN$1,明细!$AK:$AK,"网点超50分钟未响应")+COUNTIFS(明细!$R:$R,$AK17,明细!$C:$C,AN$1,明细!$AL:$AL,"网点超23H未关闭"))*20)</f>
        <v>40</v>
      </c>
      <c r="AO17" s="12">
        <f>IF((COUNTIFS(明细!$R:$R,$AK17,明细!$C:$C,AO$1,明细!$AK:$AK,"网点超50分钟未响应")+COUNTIFS(明细!$R:$R,$AK17,明细!$C:$C,AO$1,明细!$AL:$AL,"网点超23H未关闭"))*20=0,"-",(COUNTIFS(明细!$R:$R,$AK17,明细!$C:$C,AO$1,明细!$AK:$AK,"网点超50分钟未响应")+COUNTIFS(明细!$R:$R,$AK17,明细!$C:$C,AO$1,明细!$AL:$AL,"网点超23H未关闭"))*20)</f>
        <v>60</v>
      </c>
      <c r="AP17" s="12" t="str">
        <f>IF((COUNTIFS(明细!$R:$R,$AK17,明细!$C:$C,AP$1,明细!$AK:$AK,"网点超50分钟未响应")+COUNTIFS(明细!$R:$R,$AK17,明细!$C:$C,AP$1,明细!$AL:$AL,"网点超23H未关闭"))*20=0,"-",(COUNTIFS(明细!$R:$R,$AK17,明细!$C:$C,AP$1,明细!$AK:$AK,"网点超50分钟未响应")+COUNTIFS(明细!$R:$R,$AK17,明细!$C:$C,AP$1,明细!$AL:$AL,"网点超23H未关闭"))*20)</f>
        <v>-</v>
      </c>
      <c r="AQ17" s="12">
        <f>IF((COUNTIFS(明细!$R:$R,$AK17,明细!$C:$C,AQ$1,明细!$AK:$AK,"网点超50分钟未响应")+COUNTIFS(明细!$R:$R,$AK17,明细!$C:$C,AQ$1,明细!$AL:$AL,"网点超23H未关闭"))*20=0,"-",(COUNTIFS(明细!$R:$R,$AK17,明细!$C:$C,AQ$1,明细!$AK:$AK,"网点超50分钟未响应")+COUNTIFS(明细!$R:$R,$AK17,明细!$C:$C,AQ$1,明细!$AL:$AL,"网点超23H未关闭"))*20)</f>
        <v>180</v>
      </c>
      <c r="AR17" s="12" t="str">
        <f>IF((COUNTIFS(明细!$R:$R,$AK17,明细!$C:$C,AR$1,明细!$AK:$AK,"网点超50分钟未响应")+COUNTIFS(明细!$R:$R,$AK17,明细!$C:$C,AR$1,明细!$AL:$AL,"网点超23H未关闭"))*20=0,"-",(COUNTIFS(明细!$R:$R,$AK17,明细!$C:$C,AR$1,明细!$AK:$AK,"网点超50分钟未响应")+COUNTIFS(明细!$R:$R,$AK17,明细!$C:$C,AR$1,明细!$AL:$AL,"网点超23H未关闭"))*20)</f>
        <v>-</v>
      </c>
      <c r="AS17" s="12" t="str">
        <f>IF((COUNTIFS(明细!$R:$R,$AK17,明细!$C:$C,AS$1,明细!$AK:$AK,"网点超50分钟未响应")+COUNTIFS(明细!$R:$R,$AK17,明细!$C:$C,AS$1,明细!$AL:$AL,"网点超23H未关闭"))*20=0,"-",(COUNTIFS(明细!$R:$R,$AK17,明细!$C:$C,AS$1,明细!$AK:$AK,"网点超50分钟未响应")+COUNTIFS(明细!$R:$R,$AK17,明细!$C:$C,AS$1,明细!$AL:$AL,"网点超23H未关闭"))*20)</f>
        <v>-</v>
      </c>
      <c r="AT17" s="12">
        <f>IF((COUNTIFS(明细!$R:$R,$AK17,明细!$C:$C,AT$1,明细!$AK:$AK,"网点超50分钟未响应")+COUNTIFS(明细!$R:$R,$AK17,明细!$C:$C,AT$1,明细!$AL:$AL,"网点超23H未关闭"))*20=0,"-",(COUNTIFS(明细!$R:$R,$AK17,明细!$C:$C,AT$1,明细!$AK:$AK,"网点超50分钟未响应")+COUNTIFS(明细!$R:$R,$AK17,明细!$C:$C,AT$1,明细!$AL:$AL,"网点超23H未关闭"))*20)</f>
        <v>60</v>
      </c>
      <c r="AU17" s="12" t="str">
        <f>IF((COUNTIFS(明细!$R:$R,$AK17,明细!$C:$C,AU$1,明细!$AK:$AK,"网点超50分钟未响应")+COUNTIFS(明细!$R:$R,$AK17,明细!$C:$C,AU$1,明细!$AL:$AL,"网点超23H未关闭"))*20=0,"-",(COUNTIFS(明细!$R:$R,$AK17,明细!$C:$C,AU$1,明细!$AK:$AK,"网点超50分钟未响应")+COUNTIFS(明细!$R:$R,$AK17,明细!$C:$C,AU$1,明细!$AL:$AL,"网点超23H未关闭"))*20)</f>
        <v>-</v>
      </c>
      <c r="AV17" s="12" t="str">
        <f>IF((COUNTIFS(明细!$R:$R,$AK17,明细!$C:$C,AV$1,明细!$AK:$AK,"网点超50分钟未响应")+COUNTIFS(明细!$R:$R,$AK17,明细!$C:$C,AV$1,明细!$AL:$AL,"网点超23H未关闭"))*20=0,"-",(COUNTIFS(明细!$R:$R,$AK17,明细!$C:$C,AV$1,明细!$AK:$AK,"网点超50分钟未响应")+COUNTIFS(明细!$R:$R,$AK17,明细!$C:$C,AV$1,明细!$AL:$AL,"网点超23H未关闭"))*20)</f>
        <v>-</v>
      </c>
      <c r="AW17" s="12" t="str">
        <f>IF((COUNTIFS(明细!$R:$R,$AK17,明细!$C:$C,AW$1,明细!$AK:$AK,"网点超50分钟未响应")+COUNTIFS(明细!$R:$R,$AK17,明细!$C:$C,AW$1,明细!$AL:$AL,"网点超23H未关闭"))*20=0,"-",(COUNTIFS(明细!$R:$R,$AK17,明细!$C:$C,AW$1,明细!$AK:$AK,"网点超50分钟未响应")+COUNTIFS(明细!$R:$R,$AK17,明细!$C:$C,AW$1,明细!$AL:$AL,"网点超23H未关闭"))*20)</f>
        <v>-</v>
      </c>
      <c r="AX17" s="12" t="str">
        <f>IF((COUNTIFS(明细!$R:$R,$AK17,明细!$C:$C,AX$1,明细!$AK:$AK,"网点超50分钟未响应")+COUNTIFS(明细!$R:$R,$AK17,明细!$C:$C,AX$1,明细!$AL:$AL,"网点超23H未关闭"))*20=0,"-",(COUNTIFS(明细!$R:$R,$AK17,明细!$C:$C,AX$1,明细!$AK:$AK,"网点超50分钟未响应")+COUNTIFS(明细!$R:$R,$AK17,明细!$C:$C,AX$1,明细!$AL:$AL,"网点超23H未关闭"))*20)</f>
        <v>-</v>
      </c>
      <c r="AY17" s="12" t="str">
        <f>IF((COUNTIFS(明细!$R:$R,$AK17,明细!$C:$C,AY$1,明细!$AK:$AK,"网点超50分钟未响应")+COUNTIFS(明细!$R:$R,$AK17,明细!$C:$C,AY$1,明细!$AL:$AL,"网点超23H未关闭"))*20=0,"-",(COUNTIFS(明细!$R:$R,$AK17,明细!$C:$C,AY$1,明细!$AK:$AK,"网点超50分钟未响应")+COUNTIFS(明细!$R:$R,$AK17,明细!$C:$C,AY$1,明细!$AL:$AL,"网点超23H未关闭"))*20)</f>
        <v>-</v>
      </c>
      <c r="AZ17" s="12" t="str">
        <f>IF((COUNTIFS(明细!$R:$R,$AK17,明细!$C:$C,AZ$1,明细!$AK:$AK,"网点超50分钟未响应")+COUNTIFS(明细!$R:$R,$AK17,明细!$C:$C,AZ$1,明细!$AL:$AL,"网点超23H未关闭"))*20=0,"-",(COUNTIFS(明细!$R:$R,$AK17,明细!$C:$C,AZ$1,明细!$AK:$AK,"网点超50分钟未响应")+COUNTIFS(明细!$R:$R,$AK17,明细!$C:$C,AZ$1,明细!$AL:$AL,"网点超23H未关闭"))*20)</f>
        <v>-</v>
      </c>
      <c r="BA17" s="12" t="str">
        <f>IF((COUNTIFS(明细!$R:$R,$AK17,明细!$C:$C,BA$1,明细!$AK:$AK,"网点超50分钟未响应")+COUNTIFS(明细!$R:$R,$AK17,明细!$C:$C,BA$1,明细!$AL:$AL,"网点超23H未关闭"))*20=0,"-",(COUNTIFS(明细!$R:$R,$AK17,明细!$C:$C,BA$1,明细!$AK:$AK,"网点超50分钟未响应")+COUNTIFS(明细!$R:$R,$AK17,明细!$C:$C,BA$1,明细!$AL:$AL,"网点超23H未关闭"))*20)</f>
        <v>-</v>
      </c>
      <c r="BB17" s="12" t="str">
        <f>IF((COUNTIFS(明细!$R:$R,$AK17,明细!$C:$C,BB$1,明细!$AK:$AK,"网点超50分钟未响应")+COUNTIFS(明细!$R:$R,$AK17,明细!$C:$C,BB$1,明细!$AL:$AL,"网点超23H未关闭"))*20=0,"-",(COUNTIFS(明细!$R:$R,$AK17,明细!$C:$C,BB$1,明细!$AK:$AK,"网点超50分钟未响应")+COUNTIFS(明细!$R:$R,$AK17,明细!$C:$C,BB$1,明细!$AL:$AL,"网点超23H未关闭"))*20)</f>
        <v>-</v>
      </c>
      <c r="BC17" s="12" t="str">
        <f>IF((COUNTIFS(明细!$R:$R,$AK17,明细!$C:$C,BC$1,明细!$AK:$AK,"网点超50分钟未响应")+COUNTIFS(明细!$R:$R,$AK17,明细!$C:$C,BC$1,明细!$AL:$AL,"网点超23H未关闭"))*20=0,"-",(COUNTIFS(明细!$R:$R,$AK17,明细!$C:$C,BC$1,明细!$AK:$AK,"网点超50分钟未响应")+COUNTIFS(明细!$R:$R,$AK17,明细!$C:$C,BC$1,明细!$AL:$AL,"网点超23H未关闭"))*20)</f>
        <v>-</v>
      </c>
      <c r="BD17" s="12" t="str">
        <f>IF((COUNTIFS(明细!$R:$R,$AK17,明细!$C:$C,BD$1,明细!$AK:$AK,"网点超50分钟未响应")+COUNTIFS(明细!$R:$R,$AK17,明细!$C:$C,BD$1,明细!$AL:$AL,"网点超23H未关闭"))*20=0,"-",(COUNTIFS(明细!$R:$R,$AK17,明细!$C:$C,BD$1,明细!$AK:$AK,"网点超50分钟未响应")+COUNTIFS(明细!$R:$R,$AK17,明细!$C:$C,BD$1,明细!$AL:$AL,"网点超23H未关闭"))*20)</f>
        <v>-</v>
      </c>
      <c r="BE17" s="12" t="str">
        <f>IF((COUNTIFS(明细!$R:$R,$AK17,明细!$C:$C,BE$1,明细!$AK:$AK,"网点超50分钟未响应")+COUNTIFS(明细!$R:$R,$AK17,明细!$C:$C,BE$1,明细!$AL:$AL,"网点超23H未关闭"))*20=0,"-",(COUNTIFS(明细!$R:$R,$AK17,明细!$C:$C,BE$1,明细!$AK:$AK,"网点超50分钟未响应")+COUNTIFS(明细!$R:$R,$AK17,明细!$C:$C,BE$1,明细!$AL:$AL,"网点超23H未关闭"))*20)</f>
        <v>-</v>
      </c>
      <c r="BF17" s="12" t="str">
        <f>IF((COUNTIFS(明细!$R:$R,$AK17,明细!$C:$C,BF$1,明细!$AK:$AK,"网点超50分钟未响应")+COUNTIFS(明细!$R:$R,$AK17,明细!$C:$C,BF$1,明细!$AL:$AL,"网点超23H未关闭"))*20=0,"-",(COUNTIFS(明细!$R:$R,$AK17,明细!$C:$C,BF$1,明细!$AK:$AK,"网点超50分钟未响应")+COUNTIFS(明细!$R:$R,$AK17,明细!$C:$C,BF$1,明细!$AL:$AL,"网点超23H未关闭"))*20)</f>
        <v>-</v>
      </c>
      <c r="BG17" s="12" t="str">
        <f>IF((COUNTIFS(明细!$R:$R,$AK17,明细!$C:$C,BG$1,明细!$AK:$AK,"网点超50分钟未响应")+COUNTIFS(明细!$R:$R,$AK17,明细!$C:$C,BG$1,明细!$AL:$AL,"网点超23H未关闭"))*20=0,"-",(COUNTIFS(明细!$R:$R,$AK17,明细!$C:$C,BG$1,明细!$AK:$AK,"网点超50分钟未响应")+COUNTIFS(明细!$R:$R,$AK17,明细!$C:$C,BG$1,明细!$AL:$AL,"网点超23H未关闭"))*20)</f>
        <v>-</v>
      </c>
      <c r="BH17" s="12" t="str">
        <f>IF((COUNTIFS(明细!$R:$R,$AK17,明细!$C:$C,BH$1,明细!$AK:$AK,"网点超50分钟未响应")+COUNTIFS(明细!$R:$R,$AK17,明细!$C:$C,BH$1,明细!$AL:$AL,"网点超23H未关闭"))*20=0,"-",(COUNTIFS(明细!$R:$R,$AK17,明细!$C:$C,BH$1,明细!$AK:$AK,"网点超50分钟未响应")+COUNTIFS(明细!$R:$R,$AK17,明细!$C:$C,BH$1,明细!$AL:$AL,"网点超23H未关闭"))*20)</f>
        <v>-</v>
      </c>
      <c r="BI17" s="12" t="str">
        <f>IF((COUNTIFS(明细!$R:$R,$AK17,明细!$C:$C,BI$1,明细!$AK:$AK,"网点超50分钟未响应")+COUNTIFS(明细!$R:$R,$AK17,明细!$C:$C,BI$1,明细!$AL:$AL,"网点超23H未关闭"))*20=0,"-",(COUNTIFS(明细!$R:$R,$AK17,明细!$C:$C,BI$1,明细!$AK:$AK,"网点超50分钟未响应")+COUNTIFS(明细!$R:$R,$AK17,明细!$C:$C,BI$1,明细!$AL:$AL,"网点超23H未关闭"))*20)</f>
        <v>-</v>
      </c>
      <c r="BJ17" s="12" t="str">
        <f>IF((COUNTIFS(明细!$R:$R,$AK17,明细!$C:$C,BJ$1,明细!$AK:$AK,"网点超50分钟未响应")+COUNTIFS(明细!$R:$R,$AK17,明细!$C:$C,BJ$1,明细!$AL:$AL,"网点超23H未关闭"))*20=0,"-",(COUNTIFS(明细!$R:$R,$AK17,明细!$C:$C,BJ$1,明细!$AK:$AK,"网点超50分钟未响应")+COUNTIFS(明细!$R:$R,$AK17,明细!$C:$C,BJ$1,明细!$AL:$AL,"网点超23H未关闭"))*20)</f>
        <v>-</v>
      </c>
      <c r="BK17" s="12" t="str">
        <f>IF((COUNTIFS(明细!$R:$R,$AK17,明细!$C:$C,BK$1,明细!$AK:$AK,"网点超50分钟未响应")+COUNTIFS(明细!$R:$R,$AK17,明细!$C:$C,BK$1,明细!$AL:$AL,"网点超23H未关闭"))*20=0,"-",(COUNTIFS(明细!$R:$R,$AK17,明细!$C:$C,BK$1,明细!$AK:$AK,"网点超50分钟未响应")+COUNTIFS(明细!$R:$R,$AK17,明细!$C:$C,BK$1,明细!$AL:$AL,"网点超23H未关闭"))*20)</f>
        <v>-</v>
      </c>
      <c r="BL17" s="12" t="str">
        <f>IF((COUNTIFS(明细!$R:$R,$AK17,明细!$C:$C,BL$1,明细!$AK:$AK,"网点超50分钟未响应")+COUNTIFS(明细!$R:$R,$AK17,明细!$C:$C,BL$1,明细!$AL:$AL,"网点超23H未关闭"))*20=0,"-",(COUNTIFS(明细!$R:$R,$AK17,明细!$C:$C,BL$1,明细!$AK:$AK,"网点超50分钟未响应")+COUNTIFS(明细!$R:$R,$AK17,明细!$C:$C,BL$1,明细!$AL:$AL,"网点超23H未关闭"))*20)</f>
        <v>-</v>
      </c>
      <c r="BM17" s="12" t="str">
        <f>IF((COUNTIFS(明细!$R:$R,$AK17,明细!$C:$C,BM$1,明细!$AK:$AK,"网点超50分钟未响应")+COUNTIFS(明细!$R:$R,$AK17,明细!$C:$C,BM$1,明细!$AL:$AL,"网点超23H未关闭"))*20=0,"-",(COUNTIFS(明细!$R:$R,$AK17,明细!$C:$C,BM$1,明细!$AK:$AK,"网点超50分钟未响应")+COUNTIFS(明细!$R:$R,$AK17,明细!$C:$C,BM$1,明细!$AL:$AL,"网点超23H未关闭"))*20)</f>
        <v>-</v>
      </c>
      <c r="BN17" s="12" t="str">
        <f>IF((COUNTIFS(明细!$R:$R,$AK17,明细!$C:$C,BN$1,明细!$AK:$AK,"网点超50分钟未响应")+COUNTIFS(明细!$R:$R,$AK17,明细!$C:$C,BN$1,明细!$AL:$AL,"网点超23H未关闭"))*20=0,"-",(COUNTIFS(明细!$R:$R,$AK17,明细!$C:$C,BN$1,明细!$AK:$AK,"网点超50分钟未响应")+COUNTIFS(明细!$R:$R,$AK17,明细!$C:$C,BN$1,明细!$AL:$AL,"网点超23H未关闭"))*20)</f>
        <v>-</v>
      </c>
      <c r="BO17" s="12" t="str">
        <f>IF((COUNTIFS(明细!$R:$R,$AK17,明细!$C:$C,BO$1,明细!$AK:$AK,"网点超50分钟未响应")+COUNTIFS(明细!$R:$R,$AK17,明细!$C:$C,BO$1,明细!$AL:$AL,"网点超23H未关闭"))*20=0,"-",(COUNTIFS(明细!$R:$R,$AK17,明细!$C:$C,BO$1,明细!$AK:$AK,"网点超50分钟未响应")+COUNTIFS(明细!$R:$R,$AK17,明细!$C:$C,BO$1,明细!$AL:$AL,"网点超23H未关闭"))*20)</f>
        <v>-</v>
      </c>
      <c r="BP17" s="12" t="str">
        <f>IF((COUNTIFS(明细!$R:$R,$AK17,明细!$C:$C,BP$1,明细!$AK:$AK,"网点超50分钟未响应")+COUNTIFS(明细!$R:$R,$AK17,明细!$C:$C,BP$1,明细!$AL:$AL,"网点超23H未关闭"))*20=0,"-",(COUNTIFS(明细!$R:$R,$AK17,明细!$C:$C,BP$1,明细!$AK:$AK,"网点超50分钟未响应")+COUNTIFS(明细!$R:$R,$AK17,明细!$C:$C,BP$1,明细!$AL:$AL,"网点超23H未关闭"))*20)</f>
        <v>-</v>
      </c>
    </row>
    <row r="18" customHeight="1" spans="1:68">
      <c r="A18" s="4" t="s">
        <v>36</v>
      </c>
      <c r="B18" s="12">
        <f>SUM(C18:AF18)</f>
        <v>220</v>
      </c>
      <c r="C18" s="34">
        <f>IF((COUNTIFS(明细!$B:$B,$A18,明细!$C:$C,C$1,明细!$AK:$AK,"网点超50分钟未响应")+COUNTIFS(明细!$B:$B,$A18,明细!$C:$C,C$1,明细!$AL:$AL,"网点超23H未关闭"))*20=0,"-",(COUNTIFS(明细!$B:$B,$A18,明细!$C:$C,C$1,明细!$AK:$AK,"网点超50分钟未响应")+COUNTIFS(明细!$B:$B,$A18,明细!$C:$C,C$1,明细!$AL:$AL,"网点超23H未关闭"))*20)</f>
        <v>20</v>
      </c>
      <c r="D18" s="34">
        <f>IF((COUNTIFS(明细!$B:$B,$A18,明细!$C:$C,D$1,明细!$AK:$AK,"网点超50分钟未响应")+COUNTIFS(明细!$B:$B,$A18,明细!$C:$C,D$1,明细!$AL:$AL,"网点超23H未关闭"))*20=0,"-",(COUNTIFS(明细!$B:$B,$A18,明细!$C:$C,D$1,明细!$AK:$AK,"网点超50分钟未响应")+COUNTIFS(明细!$B:$B,$A18,明细!$C:$C,D$1,明细!$AL:$AL,"网点超23H未关闭"))*20)</f>
        <v>60</v>
      </c>
      <c r="E18" s="34">
        <f>IF((COUNTIFS(明细!$B:$B,$A18,明细!$C:$C,E$1,明细!$AK:$AK,"网点超50分钟未响应")+COUNTIFS(明细!$B:$B,$A18,明细!$C:$C,E$1,明细!$AL:$AL,"网点超23H未关闭"))*20=0,"-",(COUNTIFS(明细!$B:$B,$A18,明细!$C:$C,E$1,明细!$AK:$AK,"网点超50分钟未响应")+COUNTIFS(明细!$B:$B,$A18,明细!$C:$C,E$1,明细!$AL:$AL,"网点超23H未关闭"))*20)</f>
        <v>40</v>
      </c>
      <c r="F18" s="34">
        <f>IF((COUNTIFS(明细!$B:$B,$A18,明细!$C:$C,F$1,明细!$AK:$AK,"网点超50分钟未响应")+COUNTIFS(明细!$B:$B,$A18,明细!$C:$C,F$1,明细!$AL:$AL,"网点超23H未关闭"))*20=0,"-",(COUNTIFS(明细!$B:$B,$A18,明细!$C:$C,F$1,明细!$AK:$AK,"网点超50分钟未响应")+COUNTIFS(明细!$B:$B,$A18,明细!$C:$C,F$1,明细!$AL:$AL,"网点超23H未关闭"))*20)</f>
        <v>60</v>
      </c>
      <c r="G18" s="34">
        <f>IF((COUNTIFS(明细!$B:$B,$A18,明细!$C:$C,G$1,明细!$AK:$AK,"网点超50分钟未响应")+COUNTIFS(明细!$B:$B,$A18,明细!$C:$C,G$1,明细!$AL:$AL,"网点超23H未关闭"))*20=0,"-",(COUNTIFS(明细!$B:$B,$A18,明细!$C:$C,G$1,明细!$AK:$AK,"网点超50分钟未响应")+COUNTIFS(明细!$B:$B,$A18,明细!$C:$C,G$1,明细!$AL:$AL,"网点超23H未关闭"))*20)</f>
        <v>20</v>
      </c>
      <c r="H18" s="34">
        <f>IF((COUNTIFS(明细!$B:$B,$A18,明细!$C:$C,H$1,明细!$AK:$AK,"网点超50分钟未响应")+COUNTIFS(明细!$B:$B,$A18,明细!$C:$C,H$1,明细!$AL:$AL,"网点超23H未关闭"))*20=0,"-",(COUNTIFS(明细!$B:$B,$A18,明细!$C:$C,H$1,明细!$AK:$AK,"网点超50分钟未响应")+COUNTIFS(明细!$B:$B,$A18,明细!$C:$C,H$1,明细!$AL:$AL,"网点超23H未关闭"))*20)</f>
        <v>20</v>
      </c>
      <c r="I18" s="34" t="str">
        <f>IF((COUNTIFS(明细!$B:$B,$A18,明细!$C:$C,I$1,明细!$AK:$AK,"网点超50分钟未响应")+COUNTIFS(明细!$B:$B,$A18,明细!$C:$C,I$1,明细!$AL:$AL,"网点超23H未关闭"))*20=0,"-",(COUNTIFS(明细!$B:$B,$A18,明细!$C:$C,I$1,明细!$AK:$AK,"网点超50分钟未响应")+COUNTIFS(明细!$B:$B,$A18,明细!$C:$C,I$1,明细!$AL:$AL,"网点超23H未关闭"))*20)</f>
        <v>-</v>
      </c>
      <c r="J18" s="34" t="str">
        <f>IF((COUNTIFS(明细!$B:$B,$A18,明细!$C:$C,J$1,明细!$AK:$AK,"网点超50分钟未响应")+COUNTIFS(明细!$B:$B,$A18,明细!$C:$C,J$1,明细!$AL:$AL,"网点超23H未关闭"))*20=0,"-",(COUNTIFS(明细!$B:$B,$A18,明细!$C:$C,J$1,明细!$AK:$AK,"网点超50分钟未响应")+COUNTIFS(明细!$B:$B,$A18,明细!$C:$C,J$1,明细!$AL:$AL,"网点超23H未关闭"))*20)</f>
        <v>-</v>
      </c>
      <c r="K18" s="34" t="str">
        <f>IF((COUNTIFS(明细!$B:$B,$A18,明细!$C:$C,K$1,明细!$AK:$AK,"网点超50分钟未响应")+COUNTIFS(明细!$B:$B,$A18,明细!$C:$C,K$1,明细!$AL:$AL,"网点超23H未关闭"))*20=0,"-",(COUNTIFS(明细!$B:$B,$A18,明细!$C:$C,K$1,明细!$AK:$AK,"网点超50分钟未响应")+COUNTIFS(明细!$B:$B,$A18,明细!$C:$C,K$1,明细!$AL:$AL,"网点超23H未关闭"))*20)</f>
        <v>-</v>
      </c>
      <c r="L18" s="34" t="str">
        <f>IF((COUNTIFS(明细!$B:$B,$A18,明细!$C:$C,L$1,明细!$AK:$AK,"网点超50分钟未响应")+COUNTIFS(明细!$B:$B,$A18,明细!$C:$C,L$1,明细!$AL:$AL,"网点超23H未关闭"))*20=0,"-",(COUNTIFS(明细!$B:$B,$A18,明细!$C:$C,L$1,明细!$AK:$AK,"网点超50分钟未响应")+COUNTIFS(明细!$B:$B,$A18,明细!$C:$C,L$1,明细!$AL:$AL,"网点超23H未关闭"))*20)</f>
        <v>-</v>
      </c>
      <c r="M18" s="34" t="str">
        <f>IF((COUNTIFS(明细!$B:$B,$A18,明细!$C:$C,M$1,明细!$AK:$AK,"网点超50分钟未响应")+COUNTIFS(明细!$B:$B,$A18,明细!$C:$C,M$1,明细!$AL:$AL,"网点超23H未关闭"))*20=0,"-",(COUNTIFS(明细!$B:$B,$A18,明细!$C:$C,M$1,明细!$AK:$AK,"网点超50分钟未响应")+COUNTIFS(明细!$B:$B,$A18,明细!$C:$C,M$1,明细!$AL:$AL,"网点超23H未关闭"))*20)</f>
        <v>-</v>
      </c>
      <c r="N18" s="34" t="str">
        <f>IF((COUNTIFS(明细!$B:$B,$A18,明细!$C:$C,N$1,明细!$AK:$AK,"网点超50分钟未响应")+COUNTIFS(明细!$B:$B,$A18,明细!$C:$C,N$1,明细!$AL:$AL,"网点超23H未关闭"))*20=0,"-",(COUNTIFS(明细!$B:$B,$A18,明细!$C:$C,N$1,明细!$AK:$AK,"网点超50分钟未响应")+COUNTIFS(明细!$B:$B,$A18,明细!$C:$C,N$1,明细!$AL:$AL,"网点超23H未关闭"))*20)</f>
        <v>-</v>
      </c>
      <c r="O18" s="34" t="str">
        <f>IF((COUNTIFS(明细!$B:$B,$A18,明细!$C:$C,O$1,明细!$AK:$AK,"网点超50分钟未响应")+COUNTIFS(明细!$B:$B,$A18,明细!$C:$C,O$1,明细!$AL:$AL,"网点超23H未关闭"))*20=0,"-",(COUNTIFS(明细!$B:$B,$A18,明细!$C:$C,O$1,明细!$AK:$AK,"网点超50分钟未响应")+COUNTIFS(明细!$B:$B,$A18,明细!$C:$C,O$1,明细!$AL:$AL,"网点超23H未关闭"))*20)</f>
        <v>-</v>
      </c>
      <c r="P18" s="34" t="str">
        <f>IF((COUNTIFS(明细!$B:$B,$A18,明细!$C:$C,P$1,明细!$AK:$AK,"网点超50分钟未响应")+COUNTIFS(明细!$B:$B,$A18,明细!$C:$C,P$1,明细!$AL:$AL,"网点超23H未关闭"))*20=0,"-",(COUNTIFS(明细!$B:$B,$A18,明细!$C:$C,P$1,明细!$AK:$AK,"网点超50分钟未响应")+COUNTIFS(明细!$B:$B,$A18,明细!$C:$C,P$1,明细!$AL:$AL,"网点超23H未关闭"))*20)</f>
        <v>-</v>
      </c>
      <c r="Q18" s="34" t="str">
        <f>IF((COUNTIFS(明细!$B:$B,$A18,明细!$C:$C,Q$1,明细!$AK:$AK,"网点超50分钟未响应")+COUNTIFS(明细!$B:$B,$A18,明细!$C:$C,Q$1,明细!$AL:$AL,"网点超23H未关闭"))*20=0,"-",(COUNTIFS(明细!$B:$B,$A18,明细!$C:$C,Q$1,明细!$AK:$AK,"网点超50分钟未响应")+COUNTIFS(明细!$B:$B,$A18,明细!$C:$C,Q$1,明细!$AL:$AL,"网点超23H未关闭"))*20)</f>
        <v>-</v>
      </c>
      <c r="R18" s="34" t="str">
        <f>IF((COUNTIFS(明细!$B:$B,$A18,明细!$C:$C,R$1,明细!$AK:$AK,"网点超50分钟未响应")+COUNTIFS(明细!$B:$B,$A18,明细!$C:$C,R$1,明细!$AL:$AL,"网点超23H未关闭"))*20=0,"-",(COUNTIFS(明细!$B:$B,$A18,明细!$C:$C,R$1,明细!$AK:$AK,"网点超50分钟未响应")+COUNTIFS(明细!$B:$B,$A18,明细!$C:$C,R$1,明细!$AL:$AL,"网点超23H未关闭"))*20)</f>
        <v>-</v>
      </c>
      <c r="S18" s="34" t="str">
        <f>IF((COUNTIFS(明细!$B:$B,$A18,明细!$C:$C,S$1,明细!$AK:$AK,"网点超50分钟未响应")+COUNTIFS(明细!$B:$B,$A18,明细!$C:$C,S$1,明细!$AL:$AL,"网点超23H未关闭"))*20=0,"-",(COUNTIFS(明细!$B:$B,$A18,明细!$C:$C,S$1,明细!$AK:$AK,"网点超50分钟未响应")+COUNTIFS(明细!$B:$B,$A18,明细!$C:$C,S$1,明细!$AL:$AL,"网点超23H未关闭"))*20)</f>
        <v>-</v>
      </c>
      <c r="T18" s="34" t="str">
        <f>IF((COUNTIFS(明细!$B:$B,$A18,明细!$C:$C,T$1,明细!$AK:$AK,"网点超50分钟未响应")+COUNTIFS(明细!$B:$B,$A18,明细!$C:$C,T$1,明细!$AL:$AL,"网点超23H未关闭"))*20=0,"-",(COUNTIFS(明细!$B:$B,$A18,明细!$C:$C,T$1,明细!$AK:$AK,"网点超50分钟未响应")+COUNTIFS(明细!$B:$B,$A18,明细!$C:$C,T$1,明细!$AL:$AL,"网点超23H未关闭"))*20)</f>
        <v>-</v>
      </c>
      <c r="U18" s="34" t="str">
        <f>IF((COUNTIFS(明细!$B:$B,$A18,明细!$C:$C,U$1,明细!$AK:$AK,"网点超50分钟未响应")+COUNTIFS(明细!$B:$B,$A18,明细!$C:$C,U$1,明细!$AL:$AL,"网点超23H未关闭"))*20=0,"-",(COUNTIFS(明细!$B:$B,$A18,明细!$C:$C,U$1,明细!$AK:$AK,"网点超50分钟未响应")+COUNTIFS(明细!$B:$B,$A18,明细!$C:$C,U$1,明细!$AL:$AL,"网点超23H未关闭"))*20)</f>
        <v>-</v>
      </c>
      <c r="V18" s="34" t="str">
        <f>IF((COUNTIFS(明细!$B:$B,$A18,明细!$C:$C,V$1,明细!$AK:$AK,"网点超50分钟未响应")+COUNTIFS(明细!$B:$B,$A18,明细!$C:$C,V$1,明细!$AL:$AL,"网点超23H未关闭"))*20=0,"-",(COUNTIFS(明细!$B:$B,$A18,明细!$C:$C,V$1,明细!$AK:$AK,"网点超50分钟未响应")+COUNTIFS(明细!$B:$B,$A18,明细!$C:$C,V$1,明细!$AL:$AL,"网点超23H未关闭"))*20)</f>
        <v>-</v>
      </c>
      <c r="W18" s="34" t="str">
        <f>IF((COUNTIFS(明细!$B:$B,$A18,明细!$C:$C,W$1,明细!$AK:$AK,"网点超50分钟未响应")+COUNTIFS(明细!$B:$B,$A18,明细!$C:$C,W$1,明细!$AL:$AL,"网点超23H未关闭"))*20=0,"-",(COUNTIFS(明细!$B:$B,$A18,明细!$C:$C,W$1,明细!$AK:$AK,"网点超50分钟未响应")+COUNTIFS(明细!$B:$B,$A18,明细!$C:$C,W$1,明细!$AL:$AL,"网点超23H未关闭"))*20)</f>
        <v>-</v>
      </c>
      <c r="X18" s="34" t="str">
        <f>IF((COUNTIFS(明细!$B:$B,$A18,明细!$C:$C,X$1,明细!$AK:$AK,"网点超50分钟未响应")+COUNTIFS(明细!$B:$B,$A18,明细!$C:$C,X$1,明细!$AL:$AL,"网点超23H未关闭"))*20=0,"-",(COUNTIFS(明细!$B:$B,$A18,明细!$C:$C,X$1,明细!$AK:$AK,"网点超50分钟未响应")+COUNTIFS(明细!$B:$B,$A18,明细!$C:$C,X$1,明细!$AL:$AL,"网点超23H未关闭"))*20)</f>
        <v>-</v>
      </c>
      <c r="Y18" s="34" t="str">
        <f>IF((COUNTIFS(明细!$B:$B,$A18,明细!$C:$C,Y$1,明细!$AK:$AK,"网点超50分钟未响应")+COUNTIFS(明细!$B:$B,$A18,明细!$C:$C,Y$1,明细!$AL:$AL,"网点超23H未关闭"))*20=0,"-",(COUNTIFS(明细!$B:$B,$A18,明细!$C:$C,Y$1,明细!$AK:$AK,"网点超50分钟未响应")+COUNTIFS(明细!$B:$B,$A18,明细!$C:$C,Y$1,明细!$AL:$AL,"网点超23H未关闭"))*20)</f>
        <v>-</v>
      </c>
      <c r="Z18" s="34" t="str">
        <f>IF((COUNTIFS(明细!$B:$B,$A18,明细!$C:$C,Z$1,明细!$AK:$AK,"网点超50分钟未响应")+COUNTIFS(明细!$B:$B,$A18,明细!$C:$C,Z$1,明细!$AL:$AL,"网点超23H未关闭"))*20=0,"-",(COUNTIFS(明细!$B:$B,$A18,明细!$C:$C,Z$1,明细!$AK:$AK,"网点超50分钟未响应")+COUNTIFS(明细!$B:$B,$A18,明细!$C:$C,Z$1,明细!$AL:$AL,"网点超23H未关闭"))*20)</f>
        <v>-</v>
      </c>
      <c r="AA18" s="34" t="str">
        <f>IF((COUNTIFS(明细!$B:$B,$A18,明细!$C:$C,AA$1,明细!$AK:$AK,"网点超50分钟未响应")+COUNTIFS(明细!$B:$B,$A18,明细!$C:$C,AA$1,明细!$AL:$AL,"网点超23H未关闭"))*20=0,"-",(COUNTIFS(明细!$B:$B,$A18,明细!$C:$C,AA$1,明细!$AK:$AK,"网点超50分钟未响应")+COUNTIFS(明细!$B:$B,$A18,明细!$C:$C,AA$1,明细!$AL:$AL,"网点超23H未关闭"))*20)</f>
        <v>-</v>
      </c>
      <c r="AB18" s="34" t="str">
        <f>IF((COUNTIFS(明细!$B:$B,$A18,明细!$C:$C,AB$1,明细!$AK:$AK,"网点超50分钟未响应")+COUNTIFS(明细!$B:$B,$A18,明细!$C:$C,AB$1,明细!$AL:$AL,"网点超23H未关闭"))*20=0,"-",(COUNTIFS(明细!$B:$B,$A18,明细!$C:$C,AB$1,明细!$AK:$AK,"网点超50分钟未响应")+COUNTIFS(明细!$B:$B,$A18,明细!$C:$C,AB$1,明细!$AL:$AL,"网点超23H未关闭"))*20)</f>
        <v>-</v>
      </c>
      <c r="AC18" s="34" t="str">
        <f>IF((COUNTIFS(明细!$B:$B,$A18,明细!$C:$C,AC$1,明细!$AK:$AK,"网点超50分钟未响应")+COUNTIFS(明细!$B:$B,$A18,明细!$C:$C,AC$1,明细!$AL:$AL,"网点超23H未关闭"))*20=0,"-",(COUNTIFS(明细!$B:$B,$A18,明细!$C:$C,AC$1,明细!$AK:$AK,"网点超50分钟未响应")+COUNTIFS(明细!$B:$B,$A18,明细!$C:$C,AC$1,明细!$AL:$AL,"网点超23H未关闭"))*20)</f>
        <v>-</v>
      </c>
      <c r="AD18" s="34" t="str">
        <f>IF((COUNTIFS(明细!$B:$B,$A18,明细!$C:$C,AD$1,明细!$AK:$AK,"网点超50分钟未响应")+COUNTIFS(明细!$B:$B,$A18,明细!$C:$C,AD$1,明细!$AL:$AL,"网点超23H未关闭"))*20=0,"-",(COUNTIFS(明细!$B:$B,$A18,明细!$C:$C,AD$1,明细!$AK:$AK,"网点超50分钟未响应")+COUNTIFS(明细!$B:$B,$A18,明细!$C:$C,AD$1,明细!$AL:$AL,"网点超23H未关闭"))*20)</f>
        <v>-</v>
      </c>
      <c r="AE18" s="34" t="str">
        <f>IF((COUNTIFS(明细!$B:$B,$A18,明细!$C:$C,AE$1,明细!$AK:$AK,"网点超50分钟未响应")+COUNTIFS(明细!$B:$B,$A18,明细!$C:$C,AE$1,明细!$AL:$AL,"网点超23H未关闭"))*20=0,"-",(COUNTIFS(明细!$B:$B,$A18,明细!$C:$C,AE$1,明细!$AK:$AK,"网点超50分钟未响应")+COUNTIFS(明细!$B:$B,$A18,明细!$C:$C,AE$1,明细!$AL:$AL,"网点超23H未关闭"))*20)</f>
        <v>-</v>
      </c>
      <c r="AF18" s="34" t="str">
        <f>IF((COUNTIFS(明细!$B:$B,$A18,明细!$C:$C,AF$1,明细!$AK:$AK,"网点超50分钟未响应")+COUNTIFS(明细!$B:$B,$A18,明细!$C:$C,AF$1,明细!$AL:$AL,"网点超23H未关闭"))*20=0,"-",(COUNTIFS(明细!$B:$B,$A18,明细!$C:$C,AF$1,明细!$AK:$AK,"网点超50分钟未响应")+COUNTIFS(明细!$B:$B,$A18,明细!$C:$C,AF$1,明细!$AL:$AL,"网点超23H未关闭"))*20)</f>
        <v>-</v>
      </c>
      <c r="AJ18" s="12">
        <f>RANK(AL18,AL$3:AL$356)</f>
        <v>16</v>
      </c>
      <c r="AK18" s="35" t="s">
        <v>37</v>
      </c>
      <c r="AL18" s="12">
        <f>SUM(AM18:BP18)</f>
        <v>400</v>
      </c>
      <c r="AM18" s="12">
        <f>IF((COUNTIFS(明细!$R:$R,$AK18,明细!$C:$C,AM$1,明细!$AK:$AK,"网点超50分钟未响应")+COUNTIFS(明细!$R:$R,$AK18,明细!$C:$C,AM$1,明细!$AL:$AL,"网点超23H未关闭"))*20=0,"-",(COUNTIFS(明细!$R:$R,$AK18,明细!$C:$C,AM$1,明细!$AK:$AK,"网点超50分钟未响应")+COUNTIFS(明细!$R:$R,$AK18,明细!$C:$C,AM$1,明细!$AL:$AL,"网点超23H未关闭"))*20)</f>
        <v>180</v>
      </c>
      <c r="AN18" s="12">
        <f>IF((COUNTIFS(明细!$R:$R,$AK18,明细!$C:$C,AN$1,明细!$AK:$AK,"网点超50分钟未响应")+COUNTIFS(明细!$R:$R,$AK18,明细!$C:$C,AN$1,明细!$AL:$AL,"网点超23H未关闭"))*20=0,"-",(COUNTIFS(明细!$R:$R,$AK18,明细!$C:$C,AN$1,明细!$AK:$AK,"网点超50分钟未响应")+COUNTIFS(明细!$R:$R,$AK18,明细!$C:$C,AN$1,明细!$AL:$AL,"网点超23H未关闭"))*20)</f>
        <v>100</v>
      </c>
      <c r="AO18" s="12">
        <f>IF((COUNTIFS(明细!$R:$R,$AK18,明细!$C:$C,AO$1,明细!$AK:$AK,"网点超50分钟未响应")+COUNTIFS(明细!$R:$R,$AK18,明细!$C:$C,AO$1,明细!$AL:$AL,"网点超23H未关闭"))*20=0,"-",(COUNTIFS(明细!$R:$R,$AK18,明细!$C:$C,AO$1,明细!$AK:$AK,"网点超50分钟未响应")+COUNTIFS(明细!$R:$R,$AK18,明细!$C:$C,AO$1,明细!$AL:$AL,"网点超23H未关闭"))*20)</f>
        <v>80</v>
      </c>
      <c r="AP18" s="12" t="str">
        <f>IF((COUNTIFS(明细!$R:$R,$AK18,明细!$C:$C,AP$1,明细!$AK:$AK,"网点超50分钟未响应")+COUNTIFS(明细!$R:$R,$AK18,明细!$C:$C,AP$1,明细!$AL:$AL,"网点超23H未关闭"))*20=0,"-",(COUNTIFS(明细!$R:$R,$AK18,明细!$C:$C,AP$1,明细!$AK:$AK,"网点超50分钟未响应")+COUNTIFS(明细!$R:$R,$AK18,明细!$C:$C,AP$1,明细!$AL:$AL,"网点超23H未关闭"))*20)</f>
        <v>-</v>
      </c>
      <c r="AQ18" s="12" t="str">
        <f>IF((COUNTIFS(明细!$R:$R,$AK18,明细!$C:$C,AQ$1,明细!$AK:$AK,"网点超50分钟未响应")+COUNTIFS(明细!$R:$R,$AK18,明细!$C:$C,AQ$1,明细!$AL:$AL,"网点超23H未关闭"))*20=0,"-",(COUNTIFS(明细!$R:$R,$AK18,明细!$C:$C,AQ$1,明细!$AK:$AK,"网点超50分钟未响应")+COUNTIFS(明细!$R:$R,$AK18,明细!$C:$C,AQ$1,明细!$AL:$AL,"网点超23H未关闭"))*20)</f>
        <v>-</v>
      </c>
      <c r="AR18" s="12" t="str">
        <f>IF((COUNTIFS(明细!$R:$R,$AK18,明细!$C:$C,AR$1,明细!$AK:$AK,"网点超50分钟未响应")+COUNTIFS(明细!$R:$R,$AK18,明细!$C:$C,AR$1,明细!$AL:$AL,"网点超23H未关闭"))*20=0,"-",(COUNTIFS(明细!$R:$R,$AK18,明细!$C:$C,AR$1,明细!$AK:$AK,"网点超50分钟未响应")+COUNTIFS(明细!$R:$R,$AK18,明细!$C:$C,AR$1,明细!$AL:$AL,"网点超23H未关闭"))*20)</f>
        <v>-</v>
      </c>
      <c r="AS18" s="12" t="str">
        <f>IF((COUNTIFS(明细!$R:$R,$AK18,明细!$C:$C,AS$1,明细!$AK:$AK,"网点超50分钟未响应")+COUNTIFS(明细!$R:$R,$AK18,明细!$C:$C,AS$1,明细!$AL:$AL,"网点超23H未关闭"))*20=0,"-",(COUNTIFS(明细!$R:$R,$AK18,明细!$C:$C,AS$1,明细!$AK:$AK,"网点超50分钟未响应")+COUNTIFS(明细!$R:$R,$AK18,明细!$C:$C,AS$1,明细!$AL:$AL,"网点超23H未关闭"))*20)</f>
        <v>-</v>
      </c>
      <c r="AT18" s="12">
        <f>IF((COUNTIFS(明细!$R:$R,$AK18,明细!$C:$C,AT$1,明细!$AK:$AK,"网点超50分钟未响应")+COUNTIFS(明细!$R:$R,$AK18,明细!$C:$C,AT$1,明细!$AL:$AL,"网点超23H未关闭"))*20=0,"-",(COUNTIFS(明细!$R:$R,$AK18,明细!$C:$C,AT$1,明细!$AK:$AK,"网点超50分钟未响应")+COUNTIFS(明细!$R:$R,$AK18,明细!$C:$C,AT$1,明细!$AL:$AL,"网点超23H未关闭"))*20)</f>
        <v>20</v>
      </c>
      <c r="AU18" s="12">
        <f>IF((COUNTIFS(明细!$R:$R,$AK18,明细!$C:$C,AU$1,明细!$AK:$AK,"网点超50分钟未响应")+COUNTIFS(明细!$R:$R,$AK18,明细!$C:$C,AU$1,明细!$AL:$AL,"网点超23H未关闭"))*20=0,"-",(COUNTIFS(明细!$R:$R,$AK18,明细!$C:$C,AU$1,明细!$AK:$AK,"网点超50分钟未响应")+COUNTIFS(明细!$R:$R,$AK18,明细!$C:$C,AU$1,明细!$AL:$AL,"网点超23H未关闭"))*20)</f>
        <v>20</v>
      </c>
      <c r="AV18" s="12" t="str">
        <f>IF((COUNTIFS(明细!$R:$R,$AK18,明细!$C:$C,AV$1,明细!$AK:$AK,"网点超50分钟未响应")+COUNTIFS(明细!$R:$R,$AK18,明细!$C:$C,AV$1,明细!$AL:$AL,"网点超23H未关闭"))*20=0,"-",(COUNTIFS(明细!$R:$R,$AK18,明细!$C:$C,AV$1,明细!$AK:$AK,"网点超50分钟未响应")+COUNTIFS(明细!$R:$R,$AK18,明细!$C:$C,AV$1,明细!$AL:$AL,"网点超23H未关闭"))*20)</f>
        <v>-</v>
      </c>
      <c r="AW18" s="12" t="str">
        <f>IF((COUNTIFS(明细!$R:$R,$AK18,明细!$C:$C,AW$1,明细!$AK:$AK,"网点超50分钟未响应")+COUNTIFS(明细!$R:$R,$AK18,明细!$C:$C,AW$1,明细!$AL:$AL,"网点超23H未关闭"))*20=0,"-",(COUNTIFS(明细!$R:$R,$AK18,明细!$C:$C,AW$1,明细!$AK:$AK,"网点超50分钟未响应")+COUNTIFS(明细!$R:$R,$AK18,明细!$C:$C,AW$1,明细!$AL:$AL,"网点超23H未关闭"))*20)</f>
        <v>-</v>
      </c>
      <c r="AX18" s="12" t="str">
        <f>IF((COUNTIFS(明细!$R:$R,$AK18,明细!$C:$C,AX$1,明细!$AK:$AK,"网点超50分钟未响应")+COUNTIFS(明细!$R:$R,$AK18,明细!$C:$C,AX$1,明细!$AL:$AL,"网点超23H未关闭"))*20=0,"-",(COUNTIFS(明细!$R:$R,$AK18,明细!$C:$C,AX$1,明细!$AK:$AK,"网点超50分钟未响应")+COUNTIFS(明细!$R:$R,$AK18,明细!$C:$C,AX$1,明细!$AL:$AL,"网点超23H未关闭"))*20)</f>
        <v>-</v>
      </c>
      <c r="AY18" s="12" t="str">
        <f>IF((COUNTIFS(明细!$R:$R,$AK18,明细!$C:$C,AY$1,明细!$AK:$AK,"网点超50分钟未响应")+COUNTIFS(明细!$R:$R,$AK18,明细!$C:$C,AY$1,明细!$AL:$AL,"网点超23H未关闭"))*20=0,"-",(COUNTIFS(明细!$R:$R,$AK18,明细!$C:$C,AY$1,明细!$AK:$AK,"网点超50分钟未响应")+COUNTIFS(明细!$R:$R,$AK18,明细!$C:$C,AY$1,明细!$AL:$AL,"网点超23H未关闭"))*20)</f>
        <v>-</v>
      </c>
      <c r="AZ18" s="12" t="str">
        <f>IF((COUNTIFS(明细!$R:$R,$AK18,明细!$C:$C,AZ$1,明细!$AK:$AK,"网点超50分钟未响应")+COUNTIFS(明细!$R:$R,$AK18,明细!$C:$C,AZ$1,明细!$AL:$AL,"网点超23H未关闭"))*20=0,"-",(COUNTIFS(明细!$R:$R,$AK18,明细!$C:$C,AZ$1,明细!$AK:$AK,"网点超50分钟未响应")+COUNTIFS(明细!$R:$R,$AK18,明细!$C:$C,AZ$1,明细!$AL:$AL,"网点超23H未关闭"))*20)</f>
        <v>-</v>
      </c>
      <c r="BA18" s="12" t="str">
        <f>IF((COUNTIFS(明细!$R:$R,$AK18,明细!$C:$C,BA$1,明细!$AK:$AK,"网点超50分钟未响应")+COUNTIFS(明细!$R:$R,$AK18,明细!$C:$C,BA$1,明细!$AL:$AL,"网点超23H未关闭"))*20=0,"-",(COUNTIFS(明细!$R:$R,$AK18,明细!$C:$C,BA$1,明细!$AK:$AK,"网点超50分钟未响应")+COUNTIFS(明细!$R:$R,$AK18,明细!$C:$C,BA$1,明细!$AL:$AL,"网点超23H未关闭"))*20)</f>
        <v>-</v>
      </c>
      <c r="BB18" s="12" t="str">
        <f>IF((COUNTIFS(明细!$R:$R,$AK18,明细!$C:$C,BB$1,明细!$AK:$AK,"网点超50分钟未响应")+COUNTIFS(明细!$R:$R,$AK18,明细!$C:$C,BB$1,明细!$AL:$AL,"网点超23H未关闭"))*20=0,"-",(COUNTIFS(明细!$R:$R,$AK18,明细!$C:$C,BB$1,明细!$AK:$AK,"网点超50分钟未响应")+COUNTIFS(明细!$R:$R,$AK18,明细!$C:$C,BB$1,明细!$AL:$AL,"网点超23H未关闭"))*20)</f>
        <v>-</v>
      </c>
      <c r="BC18" s="12" t="str">
        <f>IF((COUNTIFS(明细!$R:$R,$AK18,明细!$C:$C,BC$1,明细!$AK:$AK,"网点超50分钟未响应")+COUNTIFS(明细!$R:$R,$AK18,明细!$C:$C,BC$1,明细!$AL:$AL,"网点超23H未关闭"))*20=0,"-",(COUNTIFS(明细!$R:$R,$AK18,明细!$C:$C,BC$1,明细!$AK:$AK,"网点超50分钟未响应")+COUNTIFS(明细!$R:$R,$AK18,明细!$C:$C,BC$1,明细!$AL:$AL,"网点超23H未关闭"))*20)</f>
        <v>-</v>
      </c>
      <c r="BD18" s="12" t="str">
        <f>IF((COUNTIFS(明细!$R:$R,$AK18,明细!$C:$C,BD$1,明细!$AK:$AK,"网点超50分钟未响应")+COUNTIFS(明细!$R:$R,$AK18,明细!$C:$C,BD$1,明细!$AL:$AL,"网点超23H未关闭"))*20=0,"-",(COUNTIFS(明细!$R:$R,$AK18,明细!$C:$C,BD$1,明细!$AK:$AK,"网点超50分钟未响应")+COUNTIFS(明细!$R:$R,$AK18,明细!$C:$C,BD$1,明细!$AL:$AL,"网点超23H未关闭"))*20)</f>
        <v>-</v>
      </c>
      <c r="BE18" s="12" t="str">
        <f>IF((COUNTIFS(明细!$R:$R,$AK18,明细!$C:$C,BE$1,明细!$AK:$AK,"网点超50分钟未响应")+COUNTIFS(明细!$R:$R,$AK18,明细!$C:$C,BE$1,明细!$AL:$AL,"网点超23H未关闭"))*20=0,"-",(COUNTIFS(明细!$R:$R,$AK18,明细!$C:$C,BE$1,明细!$AK:$AK,"网点超50分钟未响应")+COUNTIFS(明细!$R:$R,$AK18,明细!$C:$C,BE$1,明细!$AL:$AL,"网点超23H未关闭"))*20)</f>
        <v>-</v>
      </c>
      <c r="BF18" s="12" t="str">
        <f>IF((COUNTIFS(明细!$R:$R,$AK18,明细!$C:$C,BF$1,明细!$AK:$AK,"网点超50分钟未响应")+COUNTIFS(明细!$R:$R,$AK18,明细!$C:$C,BF$1,明细!$AL:$AL,"网点超23H未关闭"))*20=0,"-",(COUNTIFS(明细!$R:$R,$AK18,明细!$C:$C,BF$1,明细!$AK:$AK,"网点超50分钟未响应")+COUNTIFS(明细!$R:$R,$AK18,明细!$C:$C,BF$1,明细!$AL:$AL,"网点超23H未关闭"))*20)</f>
        <v>-</v>
      </c>
      <c r="BG18" s="12" t="str">
        <f>IF((COUNTIFS(明细!$R:$R,$AK18,明细!$C:$C,BG$1,明细!$AK:$AK,"网点超50分钟未响应")+COUNTIFS(明细!$R:$R,$AK18,明细!$C:$C,BG$1,明细!$AL:$AL,"网点超23H未关闭"))*20=0,"-",(COUNTIFS(明细!$R:$R,$AK18,明细!$C:$C,BG$1,明细!$AK:$AK,"网点超50分钟未响应")+COUNTIFS(明细!$R:$R,$AK18,明细!$C:$C,BG$1,明细!$AL:$AL,"网点超23H未关闭"))*20)</f>
        <v>-</v>
      </c>
      <c r="BH18" s="12" t="str">
        <f>IF((COUNTIFS(明细!$R:$R,$AK18,明细!$C:$C,BH$1,明细!$AK:$AK,"网点超50分钟未响应")+COUNTIFS(明细!$R:$R,$AK18,明细!$C:$C,BH$1,明细!$AL:$AL,"网点超23H未关闭"))*20=0,"-",(COUNTIFS(明细!$R:$R,$AK18,明细!$C:$C,BH$1,明细!$AK:$AK,"网点超50分钟未响应")+COUNTIFS(明细!$R:$R,$AK18,明细!$C:$C,BH$1,明细!$AL:$AL,"网点超23H未关闭"))*20)</f>
        <v>-</v>
      </c>
      <c r="BI18" s="12" t="str">
        <f>IF((COUNTIFS(明细!$R:$R,$AK18,明细!$C:$C,BI$1,明细!$AK:$AK,"网点超50分钟未响应")+COUNTIFS(明细!$R:$R,$AK18,明细!$C:$C,BI$1,明细!$AL:$AL,"网点超23H未关闭"))*20=0,"-",(COUNTIFS(明细!$R:$R,$AK18,明细!$C:$C,BI$1,明细!$AK:$AK,"网点超50分钟未响应")+COUNTIFS(明细!$R:$R,$AK18,明细!$C:$C,BI$1,明细!$AL:$AL,"网点超23H未关闭"))*20)</f>
        <v>-</v>
      </c>
      <c r="BJ18" s="12" t="str">
        <f>IF((COUNTIFS(明细!$R:$R,$AK18,明细!$C:$C,BJ$1,明细!$AK:$AK,"网点超50分钟未响应")+COUNTIFS(明细!$R:$R,$AK18,明细!$C:$C,BJ$1,明细!$AL:$AL,"网点超23H未关闭"))*20=0,"-",(COUNTIFS(明细!$R:$R,$AK18,明细!$C:$C,BJ$1,明细!$AK:$AK,"网点超50分钟未响应")+COUNTIFS(明细!$R:$R,$AK18,明细!$C:$C,BJ$1,明细!$AL:$AL,"网点超23H未关闭"))*20)</f>
        <v>-</v>
      </c>
      <c r="BK18" s="12" t="str">
        <f>IF((COUNTIFS(明细!$R:$R,$AK18,明细!$C:$C,BK$1,明细!$AK:$AK,"网点超50分钟未响应")+COUNTIFS(明细!$R:$R,$AK18,明细!$C:$C,BK$1,明细!$AL:$AL,"网点超23H未关闭"))*20=0,"-",(COUNTIFS(明细!$R:$R,$AK18,明细!$C:$C,BK$1,明细!$AK:$AK,"网点超50分钟未响应")+COUNTIFS(明细!$R:$R,$AK18,明细!$C:$C,BK$1,明细!$AL:$AL,"网点超23H未关闭"))*20)</f>
        <v>-</v>
      </c>
      <c r="BL18" s="12" t="str">
        <f>IF((COUNTIFS(明细!$R:$R,$AK18,明细!$C:$C,BL$1,明细!$AK:$AK,"网点超50分钟未响应")+COUNTIFS(明细!$R:$R,$AK18,明细!$C:$C,BL$1,明细!$AL:$AL,"网点超23H未关闭"))*20=0,"-",(COUNTIFS(明细!$R:$R,$AK18,明细!$C:$C,BL$1,明细!$AK:$AK,"网点超50分钟未响应")+COUNTIFS(明细!$R:$R,$AK18,明细!$C:$C,BL$1,明细!$AL:$AL,"网点超23H未关闭"))*20)</f>
        <v>-</v>
      </c>
      <c r="BM18" s="12" t="str">
        <f>IF((COUNTIFS(明细!$R:$R,$AK18,明细!$C:$C,BM$1,明细!$AK:$AK,"网点超50分钟未响应")+COUNTIFS(明细!$R:$R,$AK18,明细!$C:$C,BM$1,明细!$AL:$AL,"网点超23H未关闭"))*20=0,"-",(COUNTIFS(明细!$R:$R,$AK18,明细!$C:$C,BM$1,明细!$AK:$AK,"网点超50分钟未响应")+COUNTIFS(明细!$R:$R,$AK18,明细!$C:$C,BM$1,明细!$AL:$AL,"网点超23H未关闭"))*20)</f>
        <v>-</v>
      </c>
      <c r="BN18" s="12" t="str">
        <f>IF((COUNTIFS(明细!$R:$R,$AK18,明细!$C:$C,BN$1,明细!$AK:$AK,"网点超50分钟未响应")+COUNTIFS(明细!$R:$R,$AK18,明细!$C:$C,BN$1,明细!$AL:$AL,"网点超23H未关闭"))*20=0,"-",(COUNTIFS(明细!$R:$R,$AK18,明细!$C:$C,BN$1,明细!$AK:$AK,"网点超50分钟未响应")+COUNTIFS(明细!$R:$R,$AK18,明细!$C:$C,BN$1,明细!$AL:$AL,"网点超23H未关闭"))*20)</f>
        <v>-</v>
      </c>
      <c r="BO18" s="12" t="str">
        <f>IF((COUNTIFS(明细!$R:$R,$AK18,明细!$C:$C,BO$1,明细!$AK:$AK,"网点超50分钟未响应")+COUNTIFS(明细!$R:$R,$AK18,明细!$C:$C,BO$1,明细!$AL:$AL,"网点超23H未关闭"))*20=0,"-",(COUNTIFS(明细!$R:$R,$AK18,明细!$C:$C,BO$1,明细!$AK:$AK,"网点超50分钟未响应")+COUNTIFS(明细!$R:$R,$AK18,明细!$C:$C,BO$1,明细!$AL:$AL,"网点超23H未关闭"))*20)</f>
        <v>-</v>
      </c>
      <c r="BP18" s="12" t="str">
        <f>IF((COUNTIFS(明细!$R:$R,$AK18,明细!$C:$C,BP$1,明细!$AK:$AK,"网点超50分钟未响应")+COUNTIFS(明细!$R:$R,$AK18,明细!$C:$C,BP$1,明细!$AL:$AL,"网点超23H未关闭"))*20=0,"-",(COUNTIFS(明细!$R:$R,$AK18,明细!$C:$C,BP$1,明细!$AK:$AK,"网点超50分钟未响应")+COUNTIFS(明细!$R:$R,$AK18,明细!$C:$C,BP$1,明细!$AL:$AL,"网点超23H未关闭"))*20)</f>
        <v>-</v>
      </c>
    </row>
    <row r="19" customHeight="1" spans="1:68">
      <c r="A19" s="12" t="s">
        <v>38</v>
      </c>
      <c r="B19" s="12">
        <f>SUM(C19:AF19)</f>
        <v>200</v>
      </c>
      <c r="C19" s="34">
        <f>IF((COUNTIFS(明细!$B:$B,$A19,明细!$C:$C,C$1,明细!$AK:$AK,"网点超50分钟未响应")+COUNTIFS(明细!$B:$B,$A19,明细!$C:$C,C$1,明细!$AL:$AL,"网点超23H未关闭"))*20=0,"-",(COUNTIFS(明细!$B:$B,$A19,明细!$C:$C,C$1,明细!$AK:$AK,"网点超50分钟未响应")+COUNTIFS(明细!$B:$B,$A19,明细!$C:$C,C$1,明细!$AL:$AL,"网点超23H未关闭"))*20)</f>
        <v>60</v>
      </c>
      <c r="D19" s="34">
        <f>IF((COUNTIFS(明细!$B:$B,$A19,明细!$C:$C,D$1,明细!$AK:$AK,"网点超50分钟未响应")+COUNTIFS(明细!$B:$B,$A19,明细!$C:$C,D$1,明细!$AL:$AL,"网点超23H未关闭"))*20=0,"-",(COUNTIFS(明细!$B:$B,$A19,明细!$C:$C,D$1,明细!$AK:$AK,"网点超50分钟未响应")+COUNTIFS(明细!$B:$B,$A19,明细!$C:$C,D$1,明细!$AL:$AL,"网点超23H未关闭"))*20)</f>
        <v>60</v>
      </c>
      <c r="E19" s="34">
        <f>IF((COUNTIFS(明细!$B:$B,$A19,明细!$C:$C,E$1,明细!$AK:$AK,"网点超50分钟未响应")+COUNTIFS(明细!$B:$B,$A19,明细!$C:$C,E$1,明细!$AL:$AL,"网点超23H未关闭"))*20=0,"-",(COUNTIFS(明细!$B:$B,$A19,明细!$C:$C,E$1,明细!$AK:$AK,"网点超50分钟未响应")+COUNTIFS(明细!$B:$B,$A19,明细!$C:$C,E$1,明细!$AL:$AL,"网点超23H未关闭"))*20)</f>
        <v>20</v>
      </c>
      <c r="F19" s="34" t="str">
        <f>IF((COUNTIFS(明细!$B:$B,$A19,明细!$C:$C,F$1,明细!$AK:$AK,"网点超50分钟未响应")+COUNTIFS(明细!$B:$B,$A19,明细!$C:$C,F$1,明细!$AL:$AL,"网点超23H未关闭"))*20=0,"-",(COUNTIFS(明细!$B:$B,$A19,明细!$C:$C,F$1,明细!$AK:$AK,"网点超50分钟未响应")+COUNTIFS(明细!$B:$B,$A19,明细!$C:$C,F$1,明细!$AL:$AL,"网点超23H未关闭"))*20)</f>
        <v>-</v>
      </c>
      <c r="G19" s="34">
        <f>IF((COUNTIFS(明细!$B:$B,$A19,明细!$C:$C,G$1,明细!$AK:$AK,"网点超50分钟未响应")+COUNTIFS(明细!$B:$B,$A19,明细!$C:$C,G$1,明细!$AL:$AL,"网点超23H未关闭"))*20=0,"-",(COUNTIFS(明细!$B:$B,$A19,明细!$C:$C,G$1,明细!$AK:$AK,"网点超50分钟未响应")+COUNTIFS(明细!$B:$B,$A19,明细!$C:$C,G$1,明细!$AL:$AL,"网点超23H未关闭"))*20)</f>
        <v>20</v>
      </c>
      <c r="H19" s="34">
        <f>IF((COUNTIFS(明细!$B:$B,$A19,明细!$C:$C,H$1,明细!$AK:$AK,"网点超50分钟未响应")+COUNTIFS(明细!$B:$B,$A19,明细!$C:$C,H$1,明细!$AL:$AL,"网点超23H未关闭"))*20=0,"-",(COUNTIFS(明细!$B:$B,$A19,明细!$C:$C,H$1,明细!$AK:$AK,"网点超50分钟未响应")+COUNTIFS(明细!$B:$B,$A19,明细!$C:$C,H$1,明细!$AL:$AL,"网点超23H未关闭"))*20)</f>
        <v>20</v>
      </c>
      <c r="I19" s="34" t="str">
        <f>IF((COUNTIFS(明细!$B:$B,$A19,明细!$C:$C,I$1,明细!$AK:$AK,"网点超50分钟未响应")+COUNTIFS(明细!$B:$B,$A19,明细!$C:$C,I$1,明细!$AL:$AL,"网点超23H未关闭"))*20=0,"-",(COUNTIFS(明细!$B:$B,$A19,明细!$C:$C,I$1,明细!$AK:$AK,"网点超50分钟未响应")+COUNTIFS(明细!$B:$B,$A19,明细!$C:$C,I$1,明细!$AL:$AL,"网点超23H未关闭"))*20)</f>
        <v>-</v>
      </c>
      <c r="J19" s="34">
        <f>IF((COUNTIFS(明细!$B:$B,$A19,明细!$C:$C,J$1,明细!$AK:$AK,"网点超50分钟未响应")+COUNTIFS(明细!$B:$B,$A19,明细!$C:$C,J$1,明细!$AL:$AL,"网点超23H未关闭"))*20=0,"-",(COUNTIFS(明细!$B:$B,$A19,明细!$C:$C,J$1,明细!$AK:$AK,"网点超50分钟未响应")+COUNTIFS(明细!$B:$B,$A19,明细!$C:$C,J$1,明细!$AL:$AL,"网点超23H未关闭"))*20)</f>
        <v>20</v>
      </c>
      <c r="K19" s="34" t="str">
        <f>IF((COUNTIFS(明细!$B:$B,$A19,明细!$C:$C,K$1,明细!$AK:$AK,"网点超50分钟未响应")+COUNTIFS(明细!$B:$B,$A19,明细!$C:$C,K$1,明细!$AL:$AL,"网点超23H未关闭"))*20=0,"-",(COUNTIFS(明细!$B:$B,$A19,明细!$C:$C,K$1,明细!$AK:$AK,"网点超50分钟未响应")+COUNTIFS(明细!$B:$B,$A19,明细!$C:$C,K$1,明细!$AL:$AL,"网点超23H未关闭"))*20)</f>
        <v>-</v>
      </c>
      <c r="L19" s="34" t="str">
        <f>IF((COUNTIFS(明细!$B:$B,$A19,明细!$C:$C,L$1,明细!$AK:$AK,"网点超50分钟未响应")+COUNTIFS(明细!$B:$B,$A19,明细!$C:$C,L$1,明细!$AL:$AL,"网点超23H未关闭"))*20=0,"-",(COUNTIFS(明细!$B:$B,$A19,明细!$C:$C,L$1,明细!$AK:$AK,"网点超50分钟未响应")+COUNTIFS(明细!$B:$B,$A19,明细!$C:$C,L$1,明细!$AL:$AL,"网点超23H未关闭"))*20)</f>
        <v>-</v>
      </c>
      <c r="M19" s="34" t="str">
        <f>IF((COUNTIFS(明细!$B:$B,$A19,明细!$C:$C,M$1,明细!$AK:$AK,"网点超50分钟未响应")+COUNTIFS(明细!$B:$B,$A19,明细!$C:$C,M$1,明细!$AL:$AL,"网点超23H未关闭"))*20=0,"-",(COUNTIFS(明细!$B:$B,$A19,明细!$C:$C,M$1,明细!$AK:$AK,"网点超50分钟未响应")+COUNTIFS(明细!$B:$B,$A19,明细!$C:$C,M$1,明细!$AL:$AL,"网点超23H未关闭"))*20)</f>
        <v>-</v>
      </c>
      <c r="N19" s="34" t="str">
        <f>IF((COUNTIFS(明细!$B:$B,$A19,明细!$C:$C,N$1,明细!$AK:$AK,"网点超50分钟未响应")+COUNTIFS(明细!$B:$B,$A19,明细!$C:$C,N$1,明细!$AL:$AL,"网点超23H未关闭"))*20=0,"-",(COUNTIFS(明细!$B:$B,$A19,明细!$C:$C,N$1,明细!$AK:$AK,"网点超50分钟未响应")+COUNTIFS(明细!$B:$B,$A19,明细!$C:$C,N$1,明细!$AL:$AL,"网点超23H未关闭"))*20)</f>
        <v>-</v>
      </c>
      <c r="O19" s="34" t="str">
        <f>IF((COUNTIFS(明细!$B:$B,$A19,明细!$C:$C,O$1,明细!$AK:$AK,"网点超50分钟未响应")+COUNTIFS(明细!$B:$B,$A19,明细!$C:$C,O$1,明细!$AL:$AL,"网点超23H未关闭"))*20=0,"-",(COUNTIFS(明细!$B:$B,$A19,明细!$C:$C,O$1,明细!$AK:$AK,"网点超50分钟未响应")+COUNTIFS(明细!$B:$B,$A19,明细!$C:$C,O$1,明细!$AL:$AL,"网点超23H未关闭"))*20)</f>
        <v>-</v>
      </c>
      <c r="P19" s="34" t="str">
        <f>IF((COUNTIFS(明细!$B:$B,$A19,明细!$C:$C,P$1,明细!$AK:$AK,"网点超50分钟未响应")+COUNTIFS(明细!$B:$B,$A19,明细!$C:$C,P$1,明细!$AL:$AL,"网点超23H未关闭"))*20=0,"-",(COUNTIFS(明细!$B:$B,$A19,明细!$C:$C,P$1,明细!$AK:$AK,"网点超50分钟未响应")+COUNTIFS(明细!$B:$B,$A19,明细!$C:$C,P$1,明细!$AL:$AL,"网点超23H未关闭"))*20)</f>
        <v>-</v>
      </c>
      <c r="Q19" s="34" t="str">
        <f>IF((COUNTIFS(明细!$B:$B,$A19,明细!$C:$C,Q$1,明细!$AK:$AK,"网点超50分钟未响应")+COUNTIFS(明细!$B:$B,$A19,明细!$C:$C,Q$1,明细!$AL:$AL,"网点超23H未关闭"))*20=0,"-",(COUNTIFS(明细!$B:$B,$A19,明细!$C:$C,Q$1,明细!$AK:$AK,"网点超50分钟未响应")+COUNTIFS(明细!$B:$B,$A19,明细!$C:$C,Q$1,明细!$AL:$AL,"网点超23H未关闭"))*20)</f>
        <v>-</v>
      </c>
      <c r="R19" s="34" t="str">
        <f>IF((COUNTIFS(明细!$B:$B,$A19,明细!$C:$C,R$1,明细!$AK:$AK,"网点超50分钟未响应")+COUNTIFS(明细!$B:$B,$A19,明细!$C:$C,R$1,明细!$AL:$AL,"网点超23H未关闭"))*20=0,"-",(COUNTIFS(明细!$B:$B,$A19,明细!$C:$C,R$1,明细!$AK:$AK,"网点超50分钟未响应")+COUNTIFS(明细!$B:$B,$A19,明细!$C:$C,R$1,明细!$AL:$AL,"网点超23H未关闭"))*20)</f>
        <v>-</v>
      </c>
      <c r="S19" s="34" t="str">
        <f>IF((COUNTIFS(明细!$B:$B,$A19,明细!$C:$C,S$1,明细!$AK:$AK,"网点超50分钟未响应")+COUNTIFS(明细!$B:$B,$A19,明细!$C:$C,S$1,明细!$AL:$AL,"网点超23H未关闭"))*20=0,"-",(COUNTIFS(明细!$B:$B,$A19,明细!$C:$C,S$1,明细!$AK:$AK,"网点超50分钟未响应")+COUNTIFS(明细!$B:$B,$A19,明细!$C:$C,S$1,明细!$AL:$AL,"网点超23H未关闭"))*20)</f>
        <v>-</v>
      </c>
      <c r="T19" s="34" t="str">
        <f>IF((COUNTIFS(明细!$B:$B,$A19,明细!$C:$C,T$1,明细!$AK:$AK,"网点超50分钟未响应")+COUNTIFS(明细!$B:$B,$A19,明细!$C:$C,T$1,明细!$AL:$AL,"网点超23H未关闭"))*20=0,"-",(COUNTIFS(明细!$B:$B,$A19,明细!$C:$C,T$1,明细!$AK:$AK,"网点超50分钟未响应")+COUNTIFS(明细!$B:$B,$A19,明细!$C:$C,T$1,明细!$AL:$AL,"网点超23H未关闭"))*20)</f>
        <v>-</v>
      </c>
      <c r="U19" s="34" t="str">
        <f>IF((COUNTIFS(明细!$B:$B,$A19,明细!$C:$C,U$1,明细!$AK:$AK,"网点超50分钟未响应")+COUNTIFS(明细!$B:$B,$A19,明细!$C:$C,U$1,明细!$AL:$AL,"网点超23H未关闭"))*20=0,"-",(COUNTIFS(明细!$B:$B,$A19,明细!$C:$C,U$1,明细!$AK:$AK,"网点超50分钟未响应")+COUNTIFS(明细!$B:$B,$A19,明细!$C:$C,U$1,明细!$AL:$AL,"网点超23H未关闭"))*20)</f>
        <v>-</v>
      </c>
      <c r="V19" s="34" t="str">
        <f>IF((COUNTIFS(明细!$B:$B,$A19,明细!$C:$C,V$1,明细!$AK:$AK,"网点超50分钟未响应")+COUNTIFS(明细!$B:$B,$A19,明细!$C:$C,V$1,明细!$AL:$AL,"网点超23H未关闭"))*20=0,"-",(COUNTIFS(明细!$B:$B,$A19,明细!$C:$C,V$1,明细!$AK:$AK,"网点超50分钟未响应")+COUNTIFS(明细!$B:$B,$A19,明细!$C:$C,V$1,明细!$AL:$AL,"网点超23H未关闭"))*20)</f>
        <v>-</v>
      </c>
      <c r="W19" s="34" t="str">
        <f>IF((COUNTIFS(明细!$B:$B,$A19,明细!$C:$C,W$1,明细!$AK:$AK,"网点超50分钟未响应")+COUNTIFS(明细!$B:$B,$A19,明细!$C:$C,W$1,明细!$AL:$AL,"网点超23H未关闭"))*20=0,"-",(COUNTIFS(明细!$B:$B,$A19,明细!$C:$C,W$1,明细!$AK:$AK,"网点超50分钟未响应")+COUNTIFS(明细!$B:$B,$A19,明细!$C:$C,W$1,明细!$AL:$AL,"网点超23H未关闭"))*20)</f>
        <v>-</v>
      </c>
      <c r="X19" s="34" t="str">
        <f>IF((COUNTIFS(明细!$B:$B,$A19,明细!$C:$C,X$1,明细!$AK:$AK,"网点超50分钟未响应")+COUNTIFS(明细!$B:$B,$A19,明细!$C:$C,X$1,明细!$AL:$AL,"网点超23H未关闭"))*20=0,"-",(COUNTIFS(明细!$B:$B,$A19,明细!$C:$C,X$1,明细!$AK:$AK,"网点超50分钟未响应")+COUNTIFS(明细!$B:$B,$A19,明细!$C:$C,X$1,明细!$AL:$AL,"网点超23H未关闭"))*20)</f>
        <v>-</v>
      </c>
      <c r="Y19" s="34" t="str">
        <f>IF((COUNTIFS(明细!$B:$B,$A19,明细!$C:$C,Y$1,明细!$AK:$AK,"网点超50分钟未响应")+COUNTIFS(明细!$B:$B,$A19,明细!$C:$C,Y$1,明细!$AL:$AL,"网点超23H未关闭"))*20=0,"-",(COUNTIFS(明细!$B:$B,$A19,明细!$C:$C,Y$1,明细!$AK:$AK,"网点超50分钟未响应")+COUNTIFS(明细!$B:$B,$A19,明细!$C:$C,Y$1,明细!$AL:$AL,"网点超23H未关闭"))*20)</f>
        <v>-</v>
      </c>
      <c r="Z19" s="34" t="str">
        <f>IF((COUNTIFS(明细!$B:$B,$A19,明细!$C:$C,Z$1,明细!$AK:$AK,"网点超50分钟未响应")+COUNTIFS(明细!$B:$B,$A19,明细!$C:$C,Z$1,明细!$AL:$AL,"网点超23H未关闭"))*20=0,"-",(COUNTIFS(明细!$B:$B,$A19,明细!$C:$C,Z$1,明细!$AK:$AK,"网点超50分钟未响应")+COUNTIFS(明细!$B:$B,$A19,明细!$C:$C,Z$1,明细!$AL:$AL,"网点超23H未关闭"))*20)</f>
        <v>-</v>
      </c>
      <c r="AA19" s="34" t="str">
        <f>IF((COUNTIFS(明细!$B:$B,$A19,明细!$C:$C,AA$1,明细!$AK:$AK,"网点超50分钟未响应")+COUNTIFS(明细!$B:$B,$A19,明细!$C:$C,AA$1,明细!$AL:$AL,"网点超23H未关闭"))*20=0,"-",(COUNTIFS(明细!$B:$B,$A19,明细!$C:$C,AA$1,明细!$AK:$AK,"网点超50分钟未响应")+COUNTIFS(明细!$B:$B,$A19,明细!$C:$C,AA$1,明细!$AL:$AL,"网点超23H未关闭"))*20)</f>
        <v>-</v>
      </c>
      <c r="AB19" s="34" t="str">
        <f>IF((COUNTIFS(明细!$B:$B,$A19,明细!$C:$C,AB$1,明细!$AK:$AK,"网点超50分钟未响应")+COUNTIFS(明细!$B:$B,$A19,明细!$C:$C,AB$1,明细!$AL:$AL,"网点超23H未关闭"))*20=0,"-",(COUNTIFS(明细!$B:$B,$A19,明细!$C:$C,AB$1,明细!$AK:$AK,"网点超50分钟未响应")+COUNTIFS(明细!$B:$B,$A19,明细!$C:$C,AB$1,明细!$AL:$AL,"网点超23H未关闭"))*20)</f>
        <v>-</v>
      </c>
      <c r="AC19" s="34" t="str">
        <f>IF((COUNTIFS(明细!$B:$B,$A19,明细!$C:$C,AC$1,明细!$AK:$AK,"网点超50分钟未响应")+COUNTIFS(明细!$B:$B,$A19,明细!$C:$C,AC$1,明细!$AL:$AL,"网点超23H未关闭"))*20=0,"-",(COUNTIFS(明细!$B:$B,$A19,明细!$C:$C,AC$1,明细!$AK:$AK,"网点超50分钟未响应")+COUNTIFS(明细!$B:$B,$A19,明细!$C:$C,AC$1,明细!$AL:$AL,"网点超23H未关闭"))*20)</f>
        <v>-</v>
      </c>
      <c r="AD19" s="34" t="str">
        <f>IF((COUNTIFS(明细!$B:$B,$A19,明细!$C:$C,AD$1,明细!$AK:$AK,"网点超50分钟未响应")+COUNTIFS(明细!$B:$B,$A19,明细!$C:$C,AD$1,明细!$AL:$AL,"网点超23H未关闭"))*20=0,"-",(COUNTIFS(明细!$B:$B,$A19,明细!$C:$C,AD$1,明细!$AK:$AK,"网点超50分钟未响应")+COUNTIFS(明细!$B:$B,$A19,明细!$C:$C,AD$1,明细!$AL:$AL,"网点超23H未关闭"))*20)</f>
        <v>-</v>
      </c>
      <c r="AE19" s="34" t="str">
        <f>IF((COUNTIFS(明细!$B:$B,$A19,明细!$C:$C,AE$1,明细!$AK:$AK,"网点超50分钟未响应")+COUNTIFS(明细!$B:$B,$A19,明细!$C:$C,AE$1,明细!$AL:$AL,"网点超23H未关闭"))*20=0,"-",(COUNTIFS(明细!$B:$B,$A19,明细!$C:$C,AE$1,明细!$AK:$AK,"网点超50分钟未响应")+COUNTIFS(明细!$B:$B,$A19,明细!$C:$C,AE$1,明细!$AL:$AL,"网点超23H未关闭"))*20)</f>
        <v>-</v>
      </c>
      <c r="AF19" s="34" t="str">
        <f>IF((COUNTIFS(明细!$B:$B,$A19,明细!$C:$C,AF$1,明细!$AK:$AK,"网点超50分钟未响应")+COUNTIFS(明细!$B:$B,$A19,明细!$C:$C,AF$1,明细!$AL:$AL,"网点超23H未关闭"))*20=0,"-",(COUNTIFS(明细!$B:$B,$A19,明细!$C:$C,AF$1,明细!$AK:$AK,"网点超50分钟未响应")+COUNTIFS(明细!$B:$B,$A19,明细!$C:$C,AF$1,明细!$AL:$AL,"网点超23H未关闭"))*20)</f>
        <v>-</v>
      </c>
      <c r="AJ19" s="12">
        <f>RANK(AL19,AL$3:AL$356)</f>
        <v>16</v>
      </c>
      <c r="AK19" s="4" t="s">
        <v>39</v>
      </c>
      <c r="AL19" s="12">
        <f>SUM(AM19:BP19)</f>
        <v>400</v>
      </c>
      <c r="AM19" s="12">
        <f>IF((COUNTIFS(明细!$R:$R,$AK19,明细!$C:$C,AM$1,明细!$AK:$AK,"网点超50分钟未响应")+COUNTIFS(明细!$R:$R,$AK19,明细!$C:$C,AM$1,明细!$AL:$AL,"网点超23H未关闭"))*20=0,"-",(COUNTIFS(明细!$R:$R,$AK19,明细!$C:$C,AM$1,明细!$AK:$AK,"网点超50分钟未响应")+COUNTIFS(明细!$R:$R,$AK19,明细!$C:$C,AM$1,明细!$AL:$AL,"网点超23H未关闭"))*20)</f>
        <v>80</v>
      </c>
      <c r="AN19" s="12">
        <f>IF((COUNTIFS(明细!$R:$R,$AK19,明细!$C:$C,AN$1,明细!$AK:$AK,"网点超50分钟未响应")+COUNTIFS(明细!$R:$R,$AK19,明细!$C:$C,AN$1,明细!$AL:$AL,"网点超23H未关闭"))*20=0,"-",(COUNTIFS(明细!$R:$R,$AK19,明细!$C:$C,AN$1,明细!$AK:$AK,"网点超50分钟未响应")+COUNTIFS(明细!$R:$R,$AK19,明细!$C:$C,AN$1,明细!$AL:$AL,"网点超23H未关闭"))*20)</f>
        <v>40</v>
      </c>
      <c r="AO19" s="12" t="str">
        <f>IF((COUNTIFS(明细!$R:$R,$AK19,明细!$C:$C,AO$1,明细!$AK:$AK,"网点超50分钟未响应")+COUNTIFS(明细!$R:$R,$AK19,明细!$C:$C,AO$1,明细!$AL:$AL,"网点超23H未关闭"))*20=0,"-",(COUNTIFS(明细!$R:$R,$AK19,明细!$C:$C,AO$1,明细!$AK:$AK,"网点超50分钟未响应")+COUNTIFS(明细!$R:$R,$AK19,明细!$C:$C,AO$1,明细!$AL:$AL,"网点超23H未关闭"))*20)</f>
        <v>-</v>
      </c>
      <c r="AP19" s="12" t="str">
        <f>IF((COUNTIFS(明细!$R:$R,$AK19,明细!$C:$C,AP$1,明细!$AK:$AK,"网点超50分钟未响应")+COUNTIFS(明细!$R:$R,$AK19,明细!$C:$C,AP$1,明细!$AL:$AL,"网点超23H未关闭"))*20=0,"-",(COUNTIFS(明细!$R:$R,$AK19,明细!$C:$C,AP$1,明细!$AK:$AK,"网点超50分钟未响应")+COUNTIFS(明细!$R:$R,$AK19,明细!$C:$C,AP$1,明细!$AL:$AL,"网点超23H未关闭"))*20)</f>
        <v>-</v>
      </c>
      <c r="AQ19" s="12" t="str">
        <f>IF((COUNTIFS(明细!$R:$R,$AK19,明细!$C:$C,AQ$1,明细!$AK:$AK,"网点超50分钟未响应")+COUNTIFS(明细!$R:$R,$AK19,明细!$C:$C,AQ$1,明细!$AL:$AL,"网点超23H未关闭"))*20=0,"-",(COUNTIFS(明细!$R:$R,$AK19,明细!$C:$C,AQ$1,明细!$AK:$AK,"网点超50分钟未响应")+COUNTIFS(明细!$R:$R,$AK19,明细!$C:$C,AQ$1,明细!$AL:$AL,"网点超23H未关闭"))*20)</f>
        <v>-</v>
      </c>
      <c r="AR19" s="12" t="str">
        <f>IF((COUNTIFS(明细!$R:$R,$AK19,明细!$C:$C,AR$1,明细!$AK:$AK,"网点超50分钟未响应")+COUNTIFS(明细!$R:$R,$AK19,明细!$C:$C,AR$1,明细!$AL:$AL,"网点超23H未关闭"))*20=0,"-",(COUNTIFS(明细!$R:$R,$AK19,明细!$C:$C,AR$1,明细!$AK:$AK,"网点超50分钟未响应")+COUNTIFS(明细!$R:$R,$AK19,明细!$C:$C,AR$1,明细!$AL:$AL,"网点超23H未关闭"))*20)</f>
        <v>-</v>
      </c>
      <c r="AS19" s="12">
        <f>IF((COUNTIFS(明细!$R:$R,$AK19,明细!$C:$C,AS$1,明细!$AK:$AK,"网点超50分钟未响应")+COUNTIFS(明细!$R:$R,$AK19,明细!$C:$C,AS$1,明细!$AL:$AL,"网点超23H未关闭"))*20=0,"-",(COUNTIFS(明细!$R:$R,$AK19,明细!$C:$C,AS$1,明细!$AK:$AK,"网点超50分钟未响应")+COUNTIFS(明细!$R:$R,$AK19,明细!$C:$C,AS$1,明细!$AL:$AL,"网点超23H未关闭"))*20)</f>
        <v>80</v>
      </c>
      <c r="AT19" s="12">
        <f>IF((COUNTIFS(明细!$R:$R,$AK19,明细!$C:$C,AT$1,明细!$AK:$AK,"网点超50分钟未响应")+COUNTIFS(明细!$R:$R,$AK19,明细!$C:$C,AT$1,明细!$AL:$AL,"网点超23H未关闭"))*20=0,"-",(COUNTIFS(明细!$R:$R,$AK19,明细!$C:$C,AT$1,明细!$AK:$AK,"网点超50分钟未响应")+COUNTIFS(明细!$R:$R,$AK19,明细!$C:$C,AT$1,明细!$AL:$AL,"网点超23H未关闭"))*20)</f>
        <v>180</v>
      </c>
      <c r="AU19" s="12">
        <f>IF((COUNTIFS(明细!$R:$R,$AK19,明细!$C:$C,AU$1,明细!$AK:$AK,"网点超50分钟未响应")+COUNTIFS(明细!$R:$R,$AK19,明细!$C:$C,AU$1,明细!$AL:$AL,"网点超23H未关闭"))*20=0,"-",(COUNTIFS(明细!$R:$R,$AK19,明细!$C:$C,AU$1,明细!$AK:$AK,"网点超50分钟未响应")+COUNTIFS(明细!$R:$R,$AK19,明细!$C:$C,AU$1,明细!$AL:$AL,"网点超23H未关闭"))*20)</f>
        <v>20</v>
      </c>
      <c r="AV19" s="12" t="str">
        <f>IF((COUNTIFS(明细!$R:$R,$AK19,明细!$C:$C,AV$1,明细!$AK:$AK,"网点超50分钟未响应")+COUNTIFS(明细!$R:$R,$AK19,明细!$C:$C,AV$1,明细!$AL:$AL,"网点超23H未关闭"))*20=0,"-",(COUNTIFS(明细!$R:$R,$AK19,明细!$C:$C,AV$1,明细!$AK:$AK,"网点超50分钟未响应")+COUNTIFS(明细!$R:$R,$AK19,明细!$C:$C,AV$1,明细!$AL:$AL,"网点超23H未关闭"))*20)</f>
        <v>-</v>
      </c>
      <c r="AW19" s="12" t="str">
        <f>IF((COUNTIFS(明细!$R:$R,$AK19,明细!$C:$C,AW$1,明细!$AK:$AK,"网点超50分钟未响应")+COUNTIFS(明细!$R:$R,$AK19,明细!$C:$C,AW$1,明细!$AL:$AL,"网点超23H未关闭"))*20=0,"-",(COUNTIFS(明细!$R:$R,$AK19,明细!$C:$C,AW$1,明细!$AK:$AK,"网点超50分钟未响应")+COUNTIFS(明细!$R:$R,$AK19,明细!$C:$C,AW$1,明细!$AL:$AL,"网点超23H未关闭"))*20)</f>
        <v>-</v>
      </c>
      <c r="AX19" s="12" t="str">
        <f>IF((COUNTIFS(明细!$R:$R,$AK19,明细!$C:$C,AX$1,明细!$AK:$AK,"网点超50分钟未响应")+COUNTIFS(明细!$R:$R,$AK19,明细!$C:$C,AX$1,明细!$AL:$AL,"网点超23H未关闭"))*20=0,"-",(COUNTIFS(明细!$R:$R,$AK19,明细!$C:$C,AX$1,明细!$AK:$AK,"网点超50分钟未响应")+COUNTIFS(明细!$R:$R,$AK19,明细!$C:$C,AX$1,明细!$AL:$AL,"网点超23H未关闭"))*20)</f>
        <v>-</v>
      </c>
      <c r="AY19" s="12" t="str">
        <f>IF((COUNTIFS(明细!$R:$R,$AK19,明细!$C:$C,AY$1,明细!$AK:$AK,"网点超50分钟未响应")+COUNTIFS(明细!$R:$R,$AK19,明细!$C:$C,AY$1,明细!$AL:$AL,"网点超23H未关闭"))*20=0,"-",(COUNTIFS(明细!$R:$R,$AK19,明细!$C:$C,AY$1,明细!$AK:$AK,"网点超50分钟未响应")+COUNTIFS(明细!$R:$R,$AK19,明细!$C:$C,AY$1,明细!$AL:$AL,"网点超23H未关闭"))*20)</f>
        <v>-</v>
      </c>
      <c r="AZ19" s="12" t="str">
        <f>IF((COUNTIFS(明细!$R:$R,$AK19,明细!$C:$C,AZ$1,明细!$AK:$AK,"网点超50分钟未响应")+COUNTIFS(明细!$R:$R,$AK19,明细!$C:$C,AZ$1,明细!$AL:$AL,"网点超23H未关闭"))*20=0,"-",(COUNTIFS(明细!$R:$R,$AK19,明细!$C:$C,AZ$1,明细!$AK:$AK,"网点超50分钟未响应")+COUNTIFS(明细!$R:$R,$AK19,明细!$C:$C,AZ$1,明细!$AL:$AL,"网点超23H未关闭"))*20)</f>
        <v>-</v>
      </c>
      <c r="BA19" s="12" t="str">
        <f>IF((COUNTIFS(明细!$R:$R,$AK19,明细!$C:$C,BA$1,明细!$AK:$AK,"网点超50分钟未响应")+COUNTIFS(明细!$R:$R,$AK19,明细!$C:$C,BA$1,明细!$AL:$AL,"网点超23H未关闭"))*20=0,"-",(COUNTIFS(明细!$R:$R,$AK19,明细!$C:$C,BA$1,明细!$AK:$AK,"网点超50分钟未响应")+COUNTIFS(明细!$R:$R,$AK19,明细!$C:$C,BA$1,明细!$AL:$AL,"网点超23H未关闭"))*20)</f>
        <v>-</v>
      </c>
      <c r="BB19" s="12" t="str">
        <f>IF((COUNTIFS(明细!$R:$R,$AK19,明细!$C:$C,BB$1,明细!$AK:$AK,"网点超50分钟未响应")+COUNTIFS(明细!$R:$R,$AK19,明细!$C:$C,BB$1,明细!$AL:$AL,"网点超23H未关闭"))*20=0,"-",(COUNTIFS(明细!$R:$R,$AK19,明细!$C:$C,BB$1,明细!$AK:$AK,"网点超50分钟未响应")+COUNTIFS(明细!$R:$R,$AK19,明细!$C:$C,BB$1,明细!$AL:$AL,"网点超23H未关闭"))*20)</f>
        <v>-</v>
      </c>
      <c r="BC19" s="12" t="str">
        <f>IF((COUNTIFS(明细!$R:$R,$AK19,明细!$C:$C,BC$1,明细!$AK:$AK,"网点超50分钟未响应")+COUNTIFS(明细!$R:$R,$AK19,明细!$C:$C,BC$1,明细!$AL:$AL,"网点超23H未关闭"))*20=0,"-",(COUNTIFS(明细!$R:$R,$AK19,明细!$C:$C,BC$1,明细!$AK:$AK,"网点超50分钟未响应")+COUNTIFS(明细!$R:$R,$AK19,明细!$C:$C,BC$1,明细!$AL:$AL,"网点超23H未关闭"))*20)</f>
        <v>-</v>
      </c>
      <c r="BD19" s="12" t="str">
        <f>IF((COUNTIFS(明细!$R:$R,$AK19,明细!$C:$C,BD$1,明细!$AK:$AK,"网点超50分钟未响应")+COUNTIFS(明细!$R:$R,$AK19,明细!$C:$C,BD$1,明细!$AL:$AL,"网点超23H未关闭"))*20=0,"-",(COUNTIFS(明细!$R:$R,$AK19,明细!$C:$C,BD$1,明细!$AK:$AK,"网点超50分钟未响应")+COUNTIFS(明细!$R:$R,$AK19,明细!$C:$C,BD$1,明细!$AL:$AL,"网点超23H未关闭"))*20)</f>
        <v>-</v>
      </c>
      <c r="BE19" s="12" t="str">
        <f>IF((COUNTIFS(明细!$R:$R,$AK19,明细!$C:$C,BE$1,明细!$AK:$AK,"网点超50分钟未响应")+COUNTIFS(明细!$R:$R,$AK19,明细!$C:$C,BE$1,明细!$AL:$AL,"网点超23H未关闭"))*20=0,"-",(COUNTIFS(明细!$R:$R,$AK19,明细!$C:$C,BE$1,明细!$AK:$AK,"网点超50分钟未响应")+COUNTIFS(明细!$R:$R,$AK19,明细!$C:$C,BE$1,明细!$AL:$AL,"网点超23H未关闭"))*20)</f>
        <v>-</v>
      </c>
      <c r="BF19" s="12" t="str">
        <f>IF((COUNTIFS(明细!$R:$R,$AK19,明细!$C:$C,BF$1,明细!$AK:$AK,"网点超50分钟未响应")+COUNTIFS(明细!$R:$R,$AK19,明细!$C:$C,BF$1,明细!$AL:$AL,"网点超23H未关闭"))*20=0,"-",(COUNTIFS(明细!$R:$R,$AK19,明细!$C:$C,BF$1,明细!$AK:$AK,"网点超50分钟未响应")+COUNTIFS(明细!$R:$R,$AK19,明细!$C:$C,BF$1,明细!$AL:$AL,"网点超23H未关闭"))*20)</f>
        <v>-</v>
      </c>
      <c r="BG19" s="12" t="str">
        <f>IF((COUNTIFS(明细!$R:$R,$AK19,明细!$C:$C,BG$1,明细!$AK:$AK,"网点超50分钟未响应")+COUNTIFS(明细!$R:$R,$AK19,明细!$C:$C,BG$1,明细!$AL:$AL,"网点超23H未关闭"))*20=0,"-",(COUNTIFS(明细!$R:$R,$AK19,明细!$C:$C,BG$1,明细!$AK:$AK,"网点超50分钟未响应")+COUNTIFS(明细!$R:$R,$AK19,明细!$C:$C,BG$1,明细!$AL:$AL,"网点超23H未关闭"))*20)</f>
        <v>-</v>
      </c>
      <c r="BH19" s="12" t="str">
        <f>IF((COUNTIFS(明细!$R:$R,$AK19,明细!$C:$C,BH$1,明细!$AK:$AK,"网点超50分钟未响应")+COUNTIFS(明细!$R:$R,$AK19,明细!$C:$C,BH$1,明细!$AL:$AL,"网点超23H未关闭"))*20=0,"-",(COUNTIFS(明细!$R:$R,$AK19,明细!$C:$C,BH$1,明细!$AK:$AK,"网点超50分钟未响应")+COUNTIFS(明细!$R:$R,$AK19,明细!$C:$C,BH$1,明细!$AL:$AL,"网点超23H未关闭"))*20)</f>
        <v>-</v>
      </c>
      <c r="BI19" s="12" t="str">
        <f>IF((COUNTIFS(明细!$R:$R,$AK19,明细!$C:$C,BI$1,明细!$AK:$AK,"网点超50分钟未响应")+COUNTIFS(明细!$R:$R,$AK19,明细!$C:$C,BI$1,明细!$AL:$AL,"网点超23H未关闭"))*20=0,"-",(COUNTIFS(明细!$R:$R,$AK19,明细!$C:$C,BI$1,明细!$AK:$AK,"网点超50分钟未响应")+COUNTIFS(明细!$R:$R,$AK19,明细!$C:$C,BI$1,明细!$AL:$AL,"网点超23H未关闭"))*20)</f>
        <v>-</v>
      </c>
      <c r="BJ19" s="12" t="str">
        <f>IF((COUNTIFS(明细!$R:$R,$AK19,明细!$C:$C,BJ$1,明细!$AK:$AK,"网点超50分钟未响应")+COUNTIFS(明细!$R:$R,$AK19,明细!$C:$C,BJ$1,明细!$AL:$AL,"网点超23H未关闭"))*20=0,"-",(COUNTIFS(明细!$R:$R,$AK19,明细!$C:$C,BJ$1,明细!$AK:$AK,"网点超50分钟未响应")+COUNTIFS(明细!$R:$R,$AK19,明细!$C:$C,BJ$1,明细!$AL:$AL,"网点超23H未关闭"))*20)</f>
        <v>-</v>
      </c>
      <c r="BK19" s="12" t="str">
        <f>IF((COUNTIFS(明细!$R:$R,$AK19,明细!$C:$C,BK$1,明细!$AK:$AK,"网点超50分钟未响应")+COUNTIFS(明细!$R:$R,$AK19,明细!$C:$C,BK$1,明细!$AL:$AL,"网点超23H未关闭"))*20=0,"-",(COUNTIFS(明细!$R:$R,$AK19,明细!$C:$C,BK$1,明细!$AK:$AK,"网点超50分钟未响应")+COUNTIFS(明细!$R:$R,$AK19,明细!$C:$C,BK$1,明细!$AL:$AL,"网点超23H未关闭"))*20)</f>
        <v>-</v>
      </c>
      <c r="BL19" s="12" t="str">
        <f>IF((COUNTIFS(明细!$R:$R,$AK19,明细!$C:$C,BL$1,明细!$AK:$AK,"网点超50分钟未响应")+COUNTIFS(明细!$R:$R,$AK19,明细!$C:$C,BL$1,明细!$AL:$AL,"网点超23H未关闭"))*20=0,"-",(COUNTIFS(明细!$R:$R,$AK19,明细!$C:$C,BL$1,明细!$AK:$AK,"网点超50分钟未响应")+COUNTIFS(明细!$R:$R,$AK19,明细!$C:$C,BL$1,明细!$AL:$AL,"网点超23H未关闭"))*20)</f>
        <v>-</v>
      </c>
      <c r="BM19" s="12" t="str">
        <f>IF((COUNTIFS(明细!$R:$R,$AK19,明细!$C:$C,BM$1,明细!$AK:$AK,"网点超50分钟未响应")+COUNTIFS(明细!$R:$R,$AK19,明细!$C:$C,BM$1,明细!$AL:$AL,"网点超23H未关闭"))*20=0,"-",(COUNTIFS(明细!$R:$R,$AK19,明细!$C:$C,BM$1,明细!$AK:$AK,"网点超50分钟未响应")+COUNTIFS(明细!$R:$R,$AK19,明细!$C:$C,BM$1,明细!$AL:$AL,"网点超23H未关闭"))*20)</f>
        <v>-</v>
      </c>
      <c r="BN19" s="12" t="str">
        <f>IF((COUNTIFS(明细!$R:$R,$AK19,明细!$C:$C,BN$1,明细!$AK:$AK,"网点超50分钟未响应")+COUNTIFS(明细!$R:$R,$AK19,明细!$C:$C,BN$1,明细!$AL:$AL,"网点超23H未关闭"))*20=0,"-",(COUNTIFS(明细!$R:$R,$AK19,明细!$C:$C,BN$1,明细!$AK:$AK,"网点超50分钟未响应")+COUNTIFS(明细!$R:$R,$AK19,明细!$C:$C,BN$1,明细!$AL:$AL,"网点超23H未关闭"))*20)</f>
        <v>-</v>
      </c>
      <c r="BO19" s="12" t="str">
        <f>IF((COUNTIFS(明细!$R:$R,$AK19,明细!$C:$C,BO$1,明细!$AK:$AK,"网点超50分钟未响应")+COUNTIFS(明细!$R:$R,$AK19,明细!$C:$C,BO$1,明细!$AL:$AL,"网点超23H未关闭"))*20=0,"-",(COUNTIFS(明细!$R:$R,$AK19,明细!$C:$C,BO$1,明细!$AK:$AK,"网点超50分钟未响应")+COUNTIFS(明细!$R:$R,$AK19,明细!$C:$C,BO$1,明细!$AL:$AL,"网点超23H未关闭"))*20)</f>
        <v>-</v>
      </c>
      <c r="BP19" s="12" t="str">
        <f>IF((COUNTIFS(明细!$R:$R,$AK19,明细!$C:$C,BP$1,明细!$AK:$AK,"网点超50分钟未响应")+COUNTIFS(明细!$R:$R,$AK19,明细!$C:$C,BP$1,明细!$AL:$AL,"网点超23H未关闭"))*20=0,"-",(COUNTIFS(明细!$R:$R,$AK19,明细!$C:$C,BP$1,明细!$AK:$AK,"网点超50分钟未响应")+COUNTIFS(明细!$R:$R,$AK19,明细!$C:$C,BP$1,明细!$AL:$AL,"网点超23H未关闭"))*20)</f>
        <v>-</v>
      </c>
    </row>
    <row r="20" customHeight="1" spans="1:68">
      <c r="A20" s="4" t="s">
        <v>40</v>
      </c>
      <c r="B20" s="12">
        <f>SUM(C20:AF20)</f>
        <v>120</v>
      </c>
      <c r="C20" s="34">
        <f>IF((COUNTIFS(明细!$B:$B,$A20,明细!$C:$C,C$1,明细!$AK:$AK,"网点超50分钟未响应")+COUNTIFS(明细!$B:$B,$A20,明细!$C:$C,C$1,明细!$AL:$AL,"网点超23H未关闭"))*20=0,"-",(COUNTIFS(明细!$B:$B,$A20,明细!$C:$C,C$1,明细!$AK:$AK,"网点超50分钟未响应")+COUNTIFS(明细!$B:$B,$A20,明细!$C:$C,C$1,明细!$AL:$AL,"网点超23H未关闭"))*20)</f>
        <v>20</v>
      </c>
      <c r="D20" s="34" t="str">
        <f>IF((COUNTIFS(明细!$B:$B,$A20,明细!$C:$C,D$1,明细!$AK:$AK,"网点超50分钟未响应")+COUNTIFS(明细!$B:$B,$A20,明细!$C:$C,D$1,明细!$AL:$AL,"网点超23H未关闭"))*20=0,"-",(COUNTIFS(明细!$B:$B,$A20,明细!$C:$C,D$1,明细!$AK:$AK,"网点超50分钟未响应")+COUNTIFS(明细!$B:$B,$A20,明细!$C:$C,D$1,明细!$AL:$AL,"网点超23H未关闭"))*20)</f>
        <v>-</v>
      </c>
      <c r="E20" s="34">
        <f>IF((COUNTIFS(明细!$B:$B,$A20,明细!$C:$C,E$1,明细!$AK:$AK,"网点超50分钟未响应")+COUNTIFS(明细!$B:$B,$A20,明细!$C:$C,E$1,明细!$AL:$AL,"网点超23H未关闭"))*20=0,"-",(COUNTIFS(明细!$B:$B,$A20,明细!$C:$C,E$1,明细!$AK:$AK,"网点超50分钟未响应")+COUNTIFS(明细!$B:$B,$A20,明细!$C:$C,E$1,明细!$AL:$AL,"网点超23H未关闭"))*20)</f>
        <v>40</v>
      </c>
      <c r="F20" s="34" t="str">
        <f>IF((COUNTIFS(明细!$B:$B,$A20,明细!$C:$C,F$1,明细!$AK:$AK,"网点超50分钟未响应")+COUNTIFS(明细!$B:$B,$A20,明细!$C:$C,F$1,明细!$AL:$AL,"网点超23H未关闭"))*20=0,"-",(COUNTIFS(明细!$B:$B,$A20,明细!$C:$C,F$1,明细!$AK:$AK,"网点超50分钟未响应")+COUNTIFS(明细!$B:$B,$A20,明细!$C:$C,F$1,明细!$AL:$AL,"网点超23H未关闭"))*20)</f>
        <v>-</v>
      </c>
      <c r="G20" s="34" t="str">
        <f>IF((COUNTIFS(明细!$B:$B,$A20,明细!$C:$C,G$1,明细!$AK:$AK,"网点超50分钟未响应")+COUNTIFS(明细!$B:$B,$A20,明细!$C:$C,G$1,明细!$AL:$AL,"网点超23H未关闭"))*20=0,"-",(COUNTIFS(明细!$B:$B,$A20,明细!$C:$C,G$1,明细!$AK:$AK,"网点超50分钟未响应")+COUNTIFS(明细!$B:$B,$A20,明细!$C:$C,G$1,明细!$AL:$AL,"网点超23H未关闭"))*20)</f>
        <v>-</v>
      </c>
      <c r="H20" s="34" t="str">
        <f>IF((COUNTIFS(明细!$B:$B,$A20,明细!$C:$C,H$1,明细!$AK:$AK,"网点超50分钟未响应")+COUNTIFS(明细!$B:$B,$A20,明细!$C:$C,H$1,明细!$AL:$AL,"网点超23H未关闭"))*20=0,"-",(COUNTIFS(明细!$B:$B,$A20,明细!$C:$C,H$1,明细!$AK:$AK,"网点超50分钟未响应")+COUNTIFS(明细!$B:$B,$A20,明细!$C:$C,H$1,明细!$AL:$AL,"网点超23H未关闭"))*20)</f>
        <v>-</v>
      </c>
      <c r="I20" s="34">
        <f>IF((COUNTIFS(明细!$B:$B,$A20,明细!$C:$C,I$1,明细!$AK:$AK,"网点超50分钟未响应")+COUNTIFS(明细!$B:$B,$A20,明细!$C:$C,I$1,明细!$AL:$AL,"网点超23H未关闭"))*20=0,"-",(COUNTIFS(明细!$B:$B,$A20,明细!$C:$C,I$1,明细!$AK:$AK,"网点超50分钟未响应")+COUNTIFS(明细!$B:$B,$A20,明细!$C:$C,I$1,明细!$AL:$AL,"网点超23H未关闭"))*20)</f>
        <v>20</v>
      </c>
      <c r="J20" s="34">
        <f>IF((COUNTIFS(明细!$B:$B,$A20,明细!$C:$C,J$1,明细!$AK:$AK,"网点超50分钟未响应")+COUNTIFS(明细!$B:$B,$A20,明细!$C:$C,J$1,明细!$AL:$AL,"网点超23H未关闭"))*20=0,"-",(COUNTIFS(明细!$B:$B,$A20,明细!$C:$C,J$1,明细!$AK:$AK,"网点超50分钟未响应")+COUNTIFS(明细!$B:$B,$A20,明细!$C:$C,J$1,明细!$AL:$AL,"网点超23H未关闭"))*20)</f>
        <v>40</v>
      </c>
      <c r="K20" s="34" t="str">
        <f>IF((COUNTIFS(明细!$B:$B,$A20,明细!$C:$C,K$1,明细!$AK:$AK,"网点超50分钟未响应")+COUNTIFS(明细!$B:$B,$A20,明细!$C:$C,K$1,明细!$AL:$AL,"网点超23H未关闭"))*20=0,"-",(COUNTIFS(明细!$B:$B,$A20,明细!$C:$C,K$1,明细!$AK:$AK,"网点超50分钟未响应")+COUNTIFS(明细!$B:$B,$A20,明细!$C:$C,K$1,明细!$AL:$AL,"网点超23H未关闭"))*20)</f>
        <v>-</v>
      </c>
      <c r="L20" s="34" t="str">
        <f>IF((COUNTIFS(明细!$B:$B,$A20,明细!$C:$C,L$1,明细!$AK:$AK,"网点超50分钟未响应")+COUNTIFS(明细!$B:$B,$A20,明细!$C:$C,L$1,明细!$AL:$AL,"网点超23H未关闭"))*20=0,"-",(COUNTIFS(明细!$B:$B,$A20,明细!$C:$C,L$1,明细!$AK:$AK,"网点超50分钟未响应")+COUNTIFS(明细!$B:$B,$A20,明细!$C:$C,L$1,明细!$AL:$AL,"网点超23H未关闭"))*20)</f>
        <v>-</v>
      </c>
      <c r="M20" s="34" t="str">
        <f>IF((COUNTIFS(明细!$B:$B,$A20,明细!$C:$C,M$1,明细!$AK:$AK,"网点超50分钟未响应")+COUNTIFS(明细!$B:$B,$A20,明细!$C:$C,M$1,明细!$AL:$AL,"网点超23H未关闭"))*20=0,"-",(COUNTIFS(明细!$B:$B,$A20,明细!$C:$C,M$1,明细!$AK:$AK,"网点超50分钟未响应")+COUNTIFS(明细!$B:$B,$A20,明细!$C:$C,M$1,明细!$AL:$AL,"网点超23H未关闭"))*20)</f>
        <v>-</v>
      </c>
      <c r="N20" s="34" t="str">
        <f>IF((COUNTIFS(明细!$B:$B,$A20,明细!$C:$C,N$1,明细!$AK:$AK,"网点超50分钟未响应")+COUNTIFS(明细!$B:$B,$A20,明细!$C:$C,N$1,明细!$AL:$AL,"网点超23H未关闭"))*20=0,"-",(COUNTIFS(明细!$B:$B,$A20,明细!$C:$C,N$1,明细!$AK:$AK,"网点超50分钟未响应")+COUNTIFS(明细!$B:$B,$A20,明细!$C:$C,N$1,明细!$AL:$AL,"网点超23H未关闭"))*20)</f>
        <v>-</v>
      </c>
      <c r="O20" s="34" t="str">
        <f>IF((COUNTIFS(明细!$B:$B,$A20,明细!$C:$C,O$1,明细!$AK:$AK,"网点超50分钟未响应")+COUNTIFS(明细!$B:$B,$A20,明细!$C:$C,O$1,明细!$AL:$AL,"网点超23H未关闭"))*20=0,"-",(COUNTIFS(明细!$B:$B,$A20,明细!$C:$C,O$1,明细!$AK:$AK,"网点超50分钟未响应")+COUNTIFS(明细!$B:$B,$A20,明细!$C:$C,O$1,明细!$AL:$AL,"网点超23H未关闭"))*20)</f>
        <v>-</v>
      </c>
      <c r="P20" s="34" t="str">
        <f>IF((COUNTIFS(明细!$B:$B,$A20,明细!$C:$C,P$1,明细!$AK:$AK,"网点超50分钟未响应")+COUNTIFS(明细!$B:$B,$A20,明细!$C:$C,P$1,明细!$AL:$AL,"网点超23H未关闭"))*20=0,"-",(COUNTIFS(明细!$B:$B,$A20,明细!$C:$C,P$1,明细!$AK:$AK,"网点超50分钟未响应")+COUNTIFS(明细!$B:$B,$A20,明细!$C:$C,P$1,明细!$AL:$AL,"网点超23H未关闭"))*20)</f>
        <v>-</v>
      </c>
      <c r="Q20" s="34" t="str">
        <f>IF((COUNTIFS(明细!$B:$B,$A20,明细!$C:$C,Q$1,明细!$AK:$AK,"网点超50分钟未响应")+COUNTIFS(明细!$B:$B,$A20,明细!$C:$C,Q$1,明细!$AL:$AL,"网点超23H未关闭"))*20=0,"-",(COUNTIFS(明细!$B:$B,$A20,明细!$C:$C,Q$1,明细!$AK:$AK,"网点超50分钟未响应")+COUNTIFS(明细!$B:$B,$A20,明细!$C:$C,Q$1,明细!$AL:$AL,"网点超23H未关闭"))*20)</f>
        <v>-</v>
      </c>
      <c r="R20" s="34" t="str">
        <f>IF((COUNTIFS(明细!$B:$B,$A20,明细!$C:$C,R$1,明细!$AK:$AK,"网点超50分钟未响应")+COUNTIFS(明细!$B:$B,$A20,明细!$C:$C,R$1,明细!$AL:$AL,"网点超23H未关闭"))*20=0,"-",(COUNTIFS(明细!$B:$B,$A20,明细!$C:$C,R$1,明细!$AK:$AK,"网点超50分钟未响应")+COUNTIFS(明细!$B:$B,$A20,明细!$C:$C,R$1,明细!$AL:$AL,"网点超23H未关闭"))*20)</f>
        <v>-</v>
      </c>
      <c r="S20" s="34" t="str">
        <f>IF((COUNTIFS(明细!$B:$B,$A20,明细!$C:$C,S$1,明细!$AK:$AK,"网点超50分钟未响应")+COUNTIFS(明细!$B:$B,$A20,明细!$C:$C,S$1,明细!$AL:$AL,"网点超23H未关闭"))*20=0,"-",(COUNTIFS(明细!$B:$B,$A20,明细!$C:$C,S$1,明细!$AK:$AK,"网点超50分钟未响应")+COUNTIFS(明细!$B:$B,$A20,明细!$C:$C,S$1,明细!$AL:$AL,"网点超23H未关闭"))*20)</f>
        <v>-</v>
      </c>
      <c r="T20" s="34" t="str">
        <f>IF((COUNTIFS(明细!$B:$B,$A20,明细!$C:$C,T$1,明细!$AK:$AK,"网点超50分钟未响应")+COUNTIFS(明细!$B:$B,$A20,明细!$C:$C,T$1,明细!$AL:$AL,"网点超23H未关闭"))*20=0,"-",(COUNTIFS(明细!$B:$B,$A20,明细!$C:$C,T$1,明细!$AK:$AK,"网点超50分钟未响应")+COUNTIFS(明细!$B:$B,$A20,明细!$C:$C,T$1,明细!$AL:$AL,"网点超23H未关闭"))*20)</f>
        <v>-</v>
      </c>
      <c r="U20" s="34" t="str">
        <f>IF((COUNTIFS(明细!$B:$B,$A20,明细!$C:$C,U$1,明细!$AK:$AK,"网点超50分钟未响应")+COUNTIFS(明细!$B:$B,$A20,明细!$C:$C,U$1,明细!$AL:$AL,"网点超23H未关闭"))*20=0,"-",(COUNTIFS(明细!$B:$B,$A20,明细!$C:$C,U$1,明细!$AK:$AK,"网点超50分钟未响应")+COUNTIFS(明细!$B:$B,$A20,明细!$C:$C,U$1,明细!$AL:$AL,"网点超23H未关闭"))*20)</f>
        <v>-</v>
      </c>
      <c r="V20" s="34" t="str">
        <f>IF((COUNTIFS(明细!$B:$B,$A20,明细!$C:$C,V$1,明细!$AK:$AK,"网点超50分钟未响应")+COUNTIFS(明细!$B:$B,$A20,明细!$C:$C,V$1,明细!$AL:$AL,"网点超23H未关闭"))*20=0,"-",(COUNTIFS(明细!$B:$B,$A20,明细!$C:$C,V$1,明细!$AK:$AK,"网点超50分钟未响应")+COUNTIFS(明细!$B:$B,$A20,明细!$C:$C,V$1,明细!$AL:$AL,"网点超23H未关闭"))*20)</f>
        <v>-</v>
      </c>
      <c r="W20" s="34" t="str">
        <f>IF((COUNTIFS(明细!$B:$B,$A20,明细!$C:$C,W$1,明细!$AK:$AK,"网点超50分钟未响应")+COUNTIFS(明细!$B:$B,$A20,明细!$C:$C,W$1,明细!$AL:$AL,"网点超23H未关闭"))*20=0,"-",(COUNTIFS(明细!$B:$B,$A20,明细!$C:$C,W$1,明细!$AK:$AK,"网点超50分钟未响应")+COUNTIFS(明细!$B:$B,$A20,明细!$C:$C,W$1,明细!$AL:$AL,"网点超23H未关闭"))*20)</f>
        <v>-</v>
      </c>
      <c r="X20" s="34" t="str">
        <f>IF((COUNTIFS(明细!$B:$B,$A20,明细!$C:$C,X$1,明细!$AK:$AK,"网点超50分钟未响应")+COUNTIFS(明细!$B:$B,$A20,明细!$C:$C,X$1,明细!$AL:$AL,"网点超23H未关闭"))*20=0,"-",(COUNTIFS(明细!$B:$B,$A20,明细!$C:$C,X$1,明细!$AK:$AK,"网点超50分钟未响应")+COUNTIFS(明细!$B:$B,$A20,明细!$C:$C,X$1,明细!$AL:$AL,"网点超23H未关闭"))*20)</f>
        <v>-</v>
      </c>
      <c r="Y20" s="34" t="str">
        <f>IF((COUNTIFS(明细!$B:$B,$A20,明细!$C:$C,Y$1,明细!$AK:$AK,"网点超50分钟未响应")+COUNTIFS(明细!$B:$B,$A20,明细!$C:$C,Y$1,明细!$AL:$AL,"网点超23H未关闭"))*20=0,"-",(COUNTIFS(明细!$B:$B,$A20,明细!$C:$C,Y$1,明细!$AK:$AK,"网点超50分钟未响应")+COUNTIFS(明细!$B:$B,$A20,明细!$C:$C,Y$1,明细!$AL:$AL,"网点超23H未关闭"))*20)</f>
        <v>-</v>
      </c>
      <c r="Z20" s="34" t="str">
        <f>IF((COUNTIFS(明细!$B:$B,$A20,明细!$C:$C,Z$1,明细!$AK:$AK,"网点超50分钟未响应")+COUNTIFS(明细!$B:$B,$A20,明细!$C:$C,Z$1,明细!$AL:$AL,"网点超23H未关闭"))*20=0,"-",(COUNTIFS(明细!$B:$B,$A20,明细!$C:$C,Z$1,明细!$AK:$AK,"网点超50分钟未响应")+COUNTIFS(明细!$B:$B,$A20,明细!$C:$C,Z$1,明细!$AL:$AL,"网点超23H未关闭"))*20)</f>
        <v>-</v>
      </c>
      <c r="AA20" s="34" t="str">
        <f>IF((COUNTIFS(明细!$B:$B,$A20,明细!$C:$C,AA$1,明细!$AK:$AK,"网点超50分钟未响应")+COUNTIFS(明细!$B:$B,$A20,明细!$C:$C,AA$1,明细!$AL:$AL,"网点超23H未关闭"))*20=0,"-",(COUNTIFS(明细!$B:$B,$A20,明细!$C:$C,AA$1,明细!$AK:$AK,"网点超50分钟未响应")+COUNTIFS(明细!$B:$B,$A20,明细!$C:$C,AA$1,明细!$AL:$AL,"网点超23H未关闭"))*20)</f>
        <v>-</v>
      </c>
      <c r="AB20" s="34" t="str">
        <f>IF((COUNTIFS(明细!$B:$B,$A20,明细!$C:$C,AB$1,明细!$AK:$AK,"网点超50分钟未响应")+COUNTIFS(明细!$B:$B,$A20,明细!$C:$C,AB$1,明细!$AL:$AL,"网点超23H未关闭"))*20=0,"-",(COUNTIFS(明细!$B:$B,$A20,明细!$C:$C,AB$1,明细!$AK:$AK,"网点超50分钟未响应")+COUNTIFS(明细!$B:$B,$A20,明细!$C:$C,AB$1,明细!$AL:$AL,"网点超23H未关闭"))*20)</f>
        <v>-</v>
      </c>
      <c r="AC20" s="34" t="str">
        <f>IF((COUNTIFS(明细!$B:$B,$A20,明细!$C:$C,AC$1,明细!$AK:$AK,"网点超50分钟未响应")+COUNTIFS(明细!$B:$B,$A20,明细!$C:$C,AC$1,明细!$AL:$AL,"网点超23H未关闭"))*20=0,"-",(COUNTIFS(明细!$B:$B,$A20,明细!$C:$C,AC$1,明细!$AK:$AK,"网点超50分钟未响应")+COUNTIFS(明细!$B:$B,$A20,明细!$C:$C,AC$1,明细!$AL:$AL,"网点超23H未关闭"))*20)</f>
        <v>-</v>
      </c>
      <c r="AD20" s="34" t="str">
        <f>IF((COUNTIFS(明细!$B:$B,$A20,明细!$C:$C,AD$1,明细!$AK:$AK,"网点超50分钟未响应")+COUNTIFS(明细!$B:$B,$A20,明细!$C:$C,AD$1,明细!$AL:$AL,"网点超23H未关闭"))*20=0,"-",(COUNTIFS(明细!$B:$B,$A20,明细!$C:$C,AD$1,明细!$AK:$AK,"网点超50分钟未响应")+COUNTIFS(明细!$B:$B,$A20,明细!$C:$C,AD$1,明细!$AL:$AL,"网点超23H未关闭"))*20)</f>
        <v>-</v>
      </c>
      <c r="AE20" s="34" t="str">
        <f>IF((COUNTIFS(明细!$B:$B,$A20,明细!$C:$C,AE$1,明细!$AK:$AK,"网点超50分钟未响应")+COUNTIFS(明细!$B:$B,$A20,明细!$C:$C,AE$1,明细!$AL:$AL,"网点超23H未关闭"))*20=0,"-",(COUNTIFS(明细!$B:$B,$A20,明细!$C:$C,AE$1,明细!$AK:$AK,"网点超50分钟未响应")+COUNTIFS(明细!$B:$B,$A20,明细!$C:$C,AE$1,明细!$AL:$AL,"网点超23H未关闭"))*20)</f>
        <v>-</v>
      </c>
      <c r="AF20" s="34" t="str">
        <f>IF((COUNTIFS(明细!$B:$B,$A20,明细!$C:$C,AF$1,明细!$AK:$AK,"网点超50分钟未响应")+COUNTIFS(明细!$B:$B,$A20,明细!$C:$C,AF$1,明细!$AL:$AL,"网点超23H未关闭"))*20=0,"-",(COUNTIFS(明细!$B:$B,$A20,明细!$C:$C,AF$1,明细!$AK:$AK,"网点超50分钟未响应")+COUNTIFS(明细!$B:$B,$A20,明细!$C:$C,AF$1,明细!$AL:$AL,"网点超23H未关闭"))*20)</f>
        <v>-</v>
      </c>
      <c r="AJ20" s="12">
        <f>RANK(AL20,AL$3:AL$356)</f>
        <v>18</v>
      </c>
      <c r="AK20" s="4" t="s">
        <v>41</v>
      </c>
      <c r="AL20" s="12">
        <f>SUM(AM20:BP20)</f>
        <v>380</v>
      </c>
      <c r="AM20" s="12">
        <f>IF((COUNTIFS(明细!$R:$R,$AK20,明细!$C:$C,AM$1,明细!$AK:$AK,"网点超50分钟未响应")+COUNTIFS(明细!$R:$R,$AK20,明细!$C:$C,AM$1,明细!$AL:$AL,"网点超23H未关闭"))*20=0,"-",(COUNTIFS(明细!$R:$R,$AK20,明细!$C:$C,AM$1,明细!$AK:$AK,"网点超50分钟未响应")+COUNTIFS(明细!$R:$R,$AK20,明细!$C:$C,AM$1,明细!$AL:$AL,"网点超23H未关闭"))*20)</f>
        <v>60</v>
      </c>
      <c r="AN20" s="12">
        <f>IF((COUNTIFS(明细!$R:$R,$AK20,明细!$C:$C,AN$1,明细!$AK:$AK,"网点超50分钟未响应")+COUNTIFS(明细!$R:$R,$AK20,明细!$C:$C,AN$1,明细!$AL:$AL,"网点超23H未关闭"))*20=0,"-",(COUNTIFS(明细!$R:$R,$AK20,明细!$C:$C,AN$1,明细!$AK:$AK,"网点超50分钟未响应")+COUNTIFS(明细!$R:$R,$AK20,明细!$C:$C,AN$1,明细!$AL:$AL,"网点超23H未关闭"))*20)</f>
        <v>40</v>
      </c>
      <c r="AO20" s="12">
        <f>IF((COUNTIFS(明细!$R:$R,$AK20,明细!$C:$C,AO$1,明细!$AK:$AK,"网点超50分钟未响应")+COUNTIFS(明细!$R:$R,$AK20,明细!$C:$C,AO$1,明细!$AL:$AL,"网点超23H未关闭"))*20=0,"-",(COUNTIFS(明细!$R:$R,$AK20,明细!$C:$C,AO$1,明细!$AK:$AK,"网点超50分钟未响应")+COUNTIFS(明细!$R:$R,$AK20,明细!$C:$C,AO$1,明细!$AL:$AL,"网点超23H未关闭"))*20)</f>
        <v>40</v>
      </c>
      <c r="AP20" s="12">
        <f>IF((COUNTIFS(明细!$R:$R,$AK20,明细!$C:$C,AP$1,明细!$AK:$AK,"网点超50分钟未响应")+COUNTIFS(明细!$R:$R,$AK20,明细!$C:$C,AP$1,明细!$AL:$AL,"网点超23H未关闭"))*20=0,"-",(COUNTIFS(明细!$R:$R,$AK20,明细!$C:$C,AP$1,明细!$AK:$AK,"网点超50分钟未响应")+COUNTIFS(明细!$R:$R,$AK20,明细!$C:$C,AP$1,明细!$AL:$AL,"网点超23H未关闭"))*20)</f>
        <v>60</v>
      </c>
      <c r="AQ20" s="12">
        <f>IF((COUNTIFS(明细!$R:$R,$AK20,明细!$C:$C,AQ$1,明细!$AK:$AK,"网点超50分钟未响应")+COUNTIFS(明细!$R:$R,$AK20,明细!$C:$C,AQ$1,明细!$AL:$AL,"网点超23H未关闭"))*20=0,"-",(COUNTIFS(明细!$R:$R,$AK20,明细!$C:$C,AQ$1,明细!$AK:$AK,"网点超50分钟未响应")+COUNTIFS(明细!$R:$R,$AK20,明细!$C:$C,AQ$1,明细!$AL:$AL,"网点超23H未关闭"))*20)</f>
        <v>80</v>
      </c>
      <c r="AR20" s="12">
        <f>IF((COUNTIFS(明细!$R:$R,$AK20,明细!$C:$C,AR$1,明细!$AK:$AK,"网点超50分钟未响应")+COUNTIFS(明细!$R:$R,$AK20,明细!$C:$C,AR$1,明细!$AL:$AL,"网点超23H未关闭"))*20=0,"-",(COUNTIFS(明细!$R:$R,$AK20,明细!$C:$C,AR$1,明细!$AK:$AK,"网点超50分钟未响应")+COUNTIFS(明细!$R:$R,$AK20,明细!$C:$C,AR$1,明细!$AL:$AL,"网点超23H未关闭"))*20)</f>
        <v>40</v>
      </c>
      <c r="AS20" s="12">
        <f>IF((COUNTIFS(明细!$R:$R,$AK20,明细!$C:$C,AS$1,明细!$AK:$AK,"网点超50分钟未响应")+COUNTIFS(明细!$R:$R,$AK20,明细!$C:$C,AS$1,明细!$AL:$AL,"网点超23H未关闭"))*20=0,"-",(COUNTIFS(明细!$R:$R,$AK20,明细!$C:$C,AS$1,明细!$AK:$AK,"网点超50分钟未响应")+COUNTIFS(明细!$R:$R,$AK20,明细!$C:$C,AS$1,明细!$AL:$AL,"网点超23H未关闭"))*20)</f>
        <v>20</v>
      </c>
      <c r="AT20" s="12">
        <f>IF((COUNTIFS(明细!$R:$R,$AK20,明细!$C:$C,AT$1,明细!$AK:$AK,"网点超50分钟未响应")+COUNTIFS(明细!$R:$R,$AK20,明细!$C:$C,AT$1,明细!$AL:$AL,"网点超23H未关闭"))*20=0,"-",(COUNTIFS(明细!$R:$R,$AK20,明细!$C:$C,AT$1,明细!$AK:$AK,"网点超50分钟未响应")+COUNTIFS(明细!$R:$R,$AK20,明细!$C:$C,AT$1,明细!$AL:$AL,"网点超23H未关闭"))*20)</f>
        <v>20</v>
      </c>
      <c r="AU20" s="12">
        <f>IF((COUNTIFS(明细!$R:$R,$AK20,明细!$C:$C,AU$1,明细!$AK:$AK,"网点超50分钟未响应")+COUNTIFS(明细!$R:$R,$AK20,明细!$C:$C,AU$1,明细!$AL:$AL,"网点超23H未关闭"))*20=0,"-",(COUNTIFS(明细!$R:$R,$AK20,明细!$C:$C,AU$1,明细!$AK:$AK,"网点超50分钟未响应")+COUNTIFS(明细!$R:$R,$AK20,明细!$C:$C,AU$1,明细!$AL:$AL,"网点超23H未关闭"))*20)</f>
        <v>20</v>
      </c>
      <c r="AV20" s="12" t="str">
        <f>IF((COUNTIFS(明细!$R:$R,$AK20,明细!$C:$C,AV$1,明细!$AK:$AK,"网点超50分钟未响应")+COUNTIFS(明细!$R:$R,$AK20,明细!$C:$C,AV$1,明细!$AL:$AL,"网点超23H未关闭"))*20=0,"-",(COUNTIFS(明细!$R:$R,$AK20,明细!$C:$C,AV$1,明细!$AK:$AK,"网点超50分钟未响应")+COUNTIFS(明细!$R:$R,$AK20,明细!$C:$C,AV$1,明细!$AL:$AL,"网点超23H未关闭"))*20)</f>
        <v>-</v>
      </c>
      <c r="AW20" s="12" t="str">
        <f>IF((COUNTIFS(明细!$R:$R,$AK20,明细!$C:$C,AW$1,明细!$AK:$AK,"网点超50分钟未响应")+COUNTIFS(明细!$R:$R,$AK20,明细!$C:$C,AW$1,明细!$AL:$AL,"网点超23H未关闭"))*20=0,"-",(COUNTIFS(明细!$R:$R,$AK20,明细!$C:$C,AW$1,明细!$AK:$AK,"网点超50分钟未响应")+COUNTIFS(明细!$R:$R,$AK20,明细!$C:$C,AW$1,明细!$AL:$AL,"网点超23H未关闭"))*20)</f>
        <v>-</v>
      </c>
      <c r="AX20" s="12" t="str">
        <f>IF((COUNTIFS(明细!$R:$R,$AK20,明细!$C:$C,AX$1,明细!$AK:$AK,"网点超50分钟未响应")+COUNTIFS(明细!$R:$R,$AK20,明细!$C:$C,AX$1,明细!$AL:$AL,"网点超23H未关闭"))*20=0,"-",(COUNTIFS(明细!$R:$R,$AK20,明细!$C:$C,AX$1,明细!$AK:$AK,"网点超50分钟未响应")+COUNTIFS(明细!$R:$R,$AK20,明细!$C:$C,AX$1,明细!$AL:$AL,"网点超23H未关闭"))*20)</f>
        <v>-</v>
      </c>
      <c r="AY20" s="12" t="str">
        <f>IF((COUNTIFS(明细!$R:$R,$AK20,明细!$C:$C,AY$1,明细!$AK:$AK,"网点超50分钟未响应")+COUNTIFS(明细!$R:$R,$AK20,明细!$C:$C,AY$1,明细!$AL:$AL,"网点超23H未关闭"))*20=0,"-",(COUNTIFS(明细!$R:$R,$AK20,明细!$C:$C,AY$1,明细!$AK:$AK,"网点超50分钟未响应")+COUNTIFS(明细!$R:$R,$AK20,明细!$C:$C,AY$1,明细!$AL:$AL,"网点超23H未关闭"))*20)</f>
        <v>-</v>
      </c>
      <c r="AZ20" s="12" t="str">
        <f>IF((COUNTIFS(明细!$R:$R,$AK20,明细!$C:$C,AZ$1,明细!$AK:$AK,"网点超50分钟未响应")+COUNTIFS(明细!$R:$R,$AK20,明细!$C:$C,AZ$1,明细!$AL:$AL,"网点超23H未关闭"))*20=0,"-",(COUNTIFS(明细!$R:$R,$AK20,明细!$C:$C,AZ$1,明细!$AK:$AK,"网点超50分钟未响应")+COUNTIFS(明细!$R:$R,$AK20,明细!$C:$C,AZ$1,明细!$AL:$AL,"网点超23H未关闭"))*20)</f>
        <v>-</v>
      </c>
      <c r="BA20" s="12" t="str">
        <f>IF((COUNTIFS(明细!$R:$R,$AK20,明细!$C:$C,BA$1,明细!$AK:$AK,"网点超50分钟未响应")+COUNTIFS(明细!$R:$R,$AK20,明细!$C:$C,BA$1,明细!$AL:$AL,"网点超23H未关闭"))*20=0,"-",(COUNTIFS(明细!$R:$R,$AK20,明细!$C:$C,BA$1,明细!$AK:$AK,"网点超50分钟未响应")+COUNTIFS(明细!$R:$R,$AK20,明细!$C:$C,BA$1,明细!$AL:$AL,"网点超23H未关闭"))*20)</f>
        <v>-</v>
      </c>
      <c r="BB20" s="12" t="str">
        <f>IF((COUNTIFS(明细!$R:$R,$AK20,明细!$C:$C,BB$1,明细!$AK:$AK,"网点超50分钟未响应")+COUNTIFS(明细!$R:$R,$AK20,明细!$C:$C,BB$1,明细!$AL:$AL,"网点超23H未关闭"))*20=0,"-",(COUNTIFS(明细!$R:$R,$AK20,明细!$C:$C,BB$1,明细!$AK:$AK,"网点超50分钟未响应")+COUNTIFS(明细!$R:$R,$AK20,明细!$C:$C,BB$1,明细!$AL:$AL,"网点超23H未关闭"))*20)</f>
        <v>-</v>
      </c>
      <c r="BC20" s="12" t="str">
        <f>IF((COUNTIFS(明细!$R:$R,$AK20,明细!$C:$C,BC$1,明细!$AK:$AK,"网点超50分钟未响应")+COUNTIFS(明细!$R:$R,$AK20,明细!$C:$C,BC$1,明细!$AL:$AL,"网点超23H未关闭"))*20=0,"-",(COUNTIFS(明细!$R:$R,$AK20,明细!$C:$C,BC$1,明细!$AK:$AK,"网点超50分钟未响应")+COUNTIFS(明细!$R:$R,$AK20,明细!$C:$C,BC$1,明细!$AL:$AL,"网点超23H未关闭"))*20)</f>
        <v>-</v>
      </c>
      <c r="BD20" s="12" t="str">
        <f>IF((COUNTIFS(明细!$R:$R,$AK20,明细!$C:$C,BD$1,明细!$AK:$AK,"网点超50分钟未响应")+COUNTIFS(明细!$R:$R,$AK20,明细!$C:$C,BD$1,明细!$AL:$AL,"网点超23H未关闭"))*20=0,"-",(COUNTIFS(明细!$R:$R,$AK20,明细!$C:$C,BD$1,明细!$AK:$AK,"网点超50分钟未响应")+COUNTIFS(明细!$R:$R,$AK20,明细!$C:$C,BD$1,明细!$AL:$AL,"网点超23H未关闭"))*20)</f>
        <v>-</v>
      </c>
      <c r="BE20" s="12" t="str">
        <f>IF((COUNTIFS(明细!$R:$R,$AK20,明细!$C:$C,BE$1,明细!$AK:$AK,"网点超50分钟未响应")+COUNTIFS(明细!$R:$R,$AK20,明细!$C:$C,BE$1,明细!$AL:$AL,"网点超23H未关闭"))*20=0,"-",(COUNTIFS(明细!$R:$R,$AK20,明细!$C:$C,BE$1,明细!$AK:$AK,"网点超50分钟未响应")+COUNTIFS(明细!$R:$R,$AK20,明细!$C:$C,BE$1,明细!$AL:$AL,"网点超23H未关闭"))*20)</f>
        <v>-</v>
      </c>
      <c r="BF20" s="12" t="str">
        <f>IF((COUNTIFS(明细!$R:$R,$AK20,明细!$C:$C,BF$1,明细!$AK:$AK,"网点超50分钟未响应")+COUNTIFS(明细!$R:$R,$AK20,明细!$C:$C,BF$1,明细!$AL:$AL,"网点超23H未关闭"))*20=0,"-",(COUNTIFS(明细!$R:$R,$AK20,明细!$C:$C,BF$1,明细!$AK:$AK,"网点超50分钟未响应")+COUNTIFS(明细!$R:$R,$AK20,明细!$C:$C,BF$1,明细!$AL:$AL,"网点超23H未关闭"))*20)</f>
        <v>-</v>
      </c>
      <c r="BG20" s="12" t="str">
        <f>IF((COUNTIFS(明细!$R:$R,$AK20,明细!$C:$C,BG$1,明细!$AK:$AK,"网点超50分钟未响应")+COUNTIFS(明细!$R:$R,$AK20,明细!$C:$C,BG$1,明细!$AL:$AL,"网点超23H未关闭"))*20=0,"-",(COUNTIFS(明细!$R:$R,$AK20,明细!$C:$C,BG$1,明细!$AK:$AK,"网点超50分钟未响应")+COUNTIFS(明细!$R:$R,$AK20,明细!$C:$C,BG$1,明细!$AL:$AL,"网点超23H未关闭"))*20)</f>
        <v>-</v>
      </c>
      <c r="BH20" s="12" t="str">
        <f>IF((COUNTIFS(明细!$R:$R,$AK20,明细!$C:$C,BH$1,明细!$AK:$AK,"网点超50分钟未响应")+COUNTIFS(明细!$R:$R,$AK20,明细!$C:$C,BH$1,明细!$AL:$AL,"网点超23H未关闭"))*20=0,"-",(COUNTIFS(明细!$R:$R,$AK20,明细!$C:$C,BH$1,明细!$AK:$AK,"网点超50分钟未响应")+COUNTIFS(明细!$R:$R,$AK20,明细!$C:$C,BH$1,明细!$AL:$AL,"网点超23H未关闭"))*20)</f>
        <v>-</v>
      </c>
      <c r="BI20" s="12" t="str">
        <f>IF((COUNTIFS(明细!$R:$R,$AK20,明细!$C:$C,BI$1,明细!$AK:$AK,"网点超50分钟未响应")+COUNTIFS(明细!$R:$R,$AK20,明细!$C:$C,BI$1,明细!$AL:$AL,"网点超23H未关闭"))*20=0,"-",(COUNTIFS(明细!$R:$R,$AK20,明细!$C:$C,BI$1,明细!$AK:$AK,"网点超50分钟未响应")+COUNTIFS(明细!$R:$R,$AK20,明细!$C:$C,BI$1,明细!$AL:$AL,"网点超23H未关闭"))*20)</f>
        <v>-</v>
      </c>
      <c r="BJ20" s="12" t="str">
        <f>IF((COUNTIFS(明细!$R:$R,$AK20,明细!$C:$C,BJ$1,明细!$AK:$AK,"网点超50分钟未响应")+COUNTIFS(明细!$R:$R,$AK20,明细!$C:$C,BJ$1,明细!$AL:$AL,"网点超23H未关闭"))*20=0,"-",(COUNTIFS(明细!$R:$R,$AK20,明细!$C:$C,BJ$1,明细!$AK:$AK,"网点超50分钟未响应")+COUNTIFS(明细!$R:$R,$AK20,明细!$C:$C,BJ$1,明细!$AL:$AL,"网点超23H未关闭"))*20)</f>
        <v>-</v>
      </c>
      <c r="BK20" s="12" t="str">
        <f>IF((COUNTIFS(明细!$R:$R,$AK20,明细!$C:$C,BK$1,明细!$AK:$AK,"网点超50分钟未响应")+COUNTIFS(明细!$R:$R,$AK20,明细!$C:$C,BK$1,明细!$AL:$AL,"网点超23H未关闭"))*20=0,"-",(COUNTIFS(明细!$R:$R,$AK20,明细!$C:$C,BK$1,明细!$AK:$AK,"网点超50分钟未响应")+COUNTIFS(明细!$R:$R,$AK20,明细!$C:$C,BK$1,明细!$AL:$AL,"网点超23H未关闭"))*20)</f>
        <v>-</v>
      </c>
      <c r="BL20" s="12" t="str">
        <f>IF((COUNTIFS(明细!$R:$R,$AK20,明细!$C:$C,BL$1,明细!$AK:$AK,"网点超50分钟未响应")+COUNTIFS(明细!$R:$R,$AK20,明细!$C:$C,BL$1,明细!$AL:$AL,"网点超23H未关闭"))*20=0,"-",(COUNTIFS(明细!$R:$R,$AK20,明细!$C:$C,BL$1,明细!$AK:$AK,"网点超50分钟未响应")+COUNTIFS(明细!$R:$R,$AK20,明细!$C:$C,BL$1,明细!$AL:$AL,"网点超23H未关闭"))*20)</f>
        <v>-</v>
      </c>
      <c r="BM20" s="12" t="str">
        <f>IF((COUNTIFS(明细!$R:$R,$AK20,明细!$C:$C,BM$1,明细!$AK:$AK,"网点超50分钟未响应")+COUNTIFS(明细!$R:$R,$AK20,明细!$C:$C,BM$1,明细!$AL:$AL,"网点超23H未关闭"))*20=0,"-",(COUNTIFS(明细!$R:$R,$AK20,明细!$C:$C,BM$1,明细!$AK:$AK,"网点超50分钟未响应")+COUNTIFS(明细!$R:$R,$AK20,明细!$C:$C,BM$1,明细!$AL:$AL,"网点超23H未关闭"))*20)</f>
        <v>-</v>
      </c>
      <c r="BN20" s="12" t="str">
        <f>IF((COUNTIFS(明细!$R:$R,$AK20,明细!$C:$C,BN$1,明细!$AK:$AK,"网点超50分钟未响应")+COUNTIFS(明细!$R:$R,$AK20,明细!$C:$C,BN$1,明细!$AL:$AL,"网点超23H未关闭"))*20=0,"-",(COUNTIFS(明细!$R:$R,$AK20,明细!$C:$C,BN$1,明细!$AK:$AK,"网点超50分钟未响应")+COUNTIFS(明细!$R:$R,$AK20,明细!$C:$C,BN$1,明细!$AL:$AL,"网点超23H未关闭"))*20)</f>
        <v>-</v>
      </c>
      <c r="BO20" s="12" t="str">
        <f>IF((COUNTIFS(明细!$R:$R,$AK20,明细!$C:$C,BO$1,明细!$AK:$AK,"网点超50分钟未响应")+COUNTIFS(明细!$R:$R,$AK20,明细!$C:$C,BO$1,明细!$AL:$AL,"网点超23H未关闭"))*20=0,"-",(COUNTIFS(明细!$R:$R,$AK20,明细!$C:$C,BO$1,明细!$AK:$AK,"网点超50分钟未响应")+COUNTIFS(明细!$R:$R,$AK20,明细!$C:$C,BO$1,明细!$AL:$AL,"网点超23H未关闭"))*20)</f>
        <v>-</v>
      </c>
      <c r="BP20" s="12" t="str">
        <f>IF((COUNTIFS(明细!$R:$R,$AK20,明细!$C:$C,BP$1,明细!$AK:$AK,"网点超50分钟未响应")+COUNTIFS(明细!$R:$R,$AK20,明细!$C:$C,BP$1,明细!$AL:$AL,"网点超23H未关闭"))*20=0,"-",(COUNTIFS(明细!$R:$R,$AK20,明细!$C:$C,BP$1,明细!$AK:$AK,"网点超50分钟未响应")+COUNTIFS(明细!$R:$R,$AK20,明细!$C:$C,BP$1,明细!$AL:$AL,"网点超23H未关闭"))*20)</f>
        <v>-</v>
      </c>
    </row>
    <row r="21" customHeight="1" spans="1:68">
      <c r="A21" s="4" t="s">
        <v>42</v>
      </c>
      <c r="B21" s="12">
        <f>SUM(C21:AF21)</f>
        <v>120</v>
      </c>
      <c r="C21" s="34">
        <f>IF((COUNTIFS(明细!$B:$B,$A21,明细!$C:$C,C$1,明细!$AK:$AK,"网点超50分钟未响应")+COUNTIFS(明细!$B:$B,$A21,明细!$C:$C,C$1,明细!$AL:$AL,"网点超23H未关闭"))*20=0,"-",(COUNTIFS(明细!$B:$B,$A21,明细!$C:$C,C$1,明细!$AK:$AK,"网点超50分钟未响应")+COUNTIFS(明细!$B:$B,$A21,明细!$C:$C,C$1,明细!$AL:$AL,"网点超23H未关闭"))*20)</f>
        <v>20</v>
      </c>
      <c r="D21" s="34" t="str">
        <f>IF((COUNTIFS(明细!$B:$B,$A21,明细!$C:$C,D$1,明细!$AK:$AK,"网点超50分钟未响应")+COUNTIFS(明细!$B:$B,$A21,明细!$C:$C,D$1,明细!$AL:$AL,"网点超23H未关闭"))*20=0,"-",(COUNTIFS(明细!$B:$B,$A21,明细!$C:$C,D$1,明细!$AK:$AK,"网点超50分钟未响应")+COUNTIFS(明细!$B:$B,$A21,明细!$C:$C,D$1,明细!$AL:$AL,"网点超23H未关闭"))*20)</f>
        <v>-</v>
      </c>
      <c r="E21" s="34" t="str">
        <f>IF((COUNTIFS(明细!$B:$B,$A21,明细!$C:$C,E$1,明细!$AK:$AK,"网点超50分钟未响应")+COUNTIFS(明细!$B:$B,$A21,明细!$C:$C,E$1,明细!$AL:$AL,"网点超23H未关闭"))*20=0,"-",(COUNTIFS(明细!$B:$B,$A21,明细!$C:$C,E$1,明细!$AK:$AK,"网点超50分钟未响应")+COUNTIFS(明细!$B:$B,$A21,明细!$C:$C,E$1,明细!$AL:$AL,"网点超23H未关闭"))*20)</f>
        <v>-</v>
      </c>
      <c r="F21" s="34">
        <f>IF((COUNTIFS(明细!$B:$B,$A21,明细!$C:$C,F$1,明细!$AK:$AK,"网点超50分钟未响应")+COUNTIFS(明细!$B:$B,$A21,明细!$C:$C,F$1,明细!$AL:$AL,"网点超23H未关闭"))*20=0,"-",(COUNTIFS(明细!$B:$B,$A21,明细!$C:$C,F$1,明细!$AK:$AK,"网点超50分钟未响应")+COUNTIFS(明细!$B:$B,$A21,明细!$C:$C,F$1,明细!$AL:$AL,"网点超23H未关闭"))*20)</f>
        <v>80</v>
      </c>
      <c r="G21" s="34" t="str">
        <f>IF((COUNTIFS(明细!$B:$B,$A21,明细!$C:$C,G$1,明细!$AK:$AK,"网点超50分钟未响应")+COUNTIFS(明细!$B:$B,$A21,明细!$C:$C,G$1,明细!$AL:$AL,"网点超23H未关闭"))*20=0,"-",(COUNTIFS(明细!$B:$B,$A21,明细!$C:$C,G$1,明细!$AK:$AK,"网点超50分钟未响应")+COUNTIFS(明细!$B:$B,$A21,明细!$C:$C,G$1,明细!$AL:$AL,"网点超23H未关闭"))*20)</f>
        <v>-</v>
      </c>
      <c r="H21" s="34" t="str">
        <f>IF((COUNTIFS(明细!$B:$B,$A21,明细!$C:$C,H$1,明细!$AK:$AK,"网点超50分钟未响应")+COUNTIFS(明细!$B:$B,$A21,明细!$C:$C,H$1,明细!$AL:$AL,"网点超23H未关闭"))*20=0,"-",(COUNTIFS(明细!$B:$B,$A21,明细!$C:$C,H$1,明细!$AK:$AK,"网点超50分钟未响应")+COUNTIFS(明细!$B:$B,$A21,明细!$C:$C,H$1,明细!$AL:$AL,"网点超23H未关闭"))*20)</f>
        <v>-</v>
      </c>
      <c r="I21" s="34" t="str">
        <f>IF((COUNTIFS(明细!$B:$B,$A21,明细!$C:$C,I$1,明细!$AK:$AK,"网点超50分钟未响应")+COUNTIFS(明细!$B:$B,$A21,明细!$C:$C,I$1,明细!$AL:$AL,"网点超23H未关闭"))*20=0,"-",(COUNTIFS(明细!$B:$B,$A21,明细!$C:$C,I$1,明细!$AK:$AK,"网点超50分钟未响应")+COUNTIFS(明细!$B:$B,$A21,明细!$C:$C,I$1,明细!$AL:$AL,"网点超23H未关闭"))*20)</f>
        <v>-</v>
      </c>
      <c r="J21" s="34" t="str">
        <f>IF((COUNTIFS(明细!$B:$B,$A21,明细!$C:$C,J$1,明细!$AK:$AK,"网点超50分钟未响应")+COUNTIFS(明细!$B:$B,$A21,明细!$C:$C,J$1,明细!$AL:$AL,"网点超23H未关闭"))*20=0,"-",(COUNTIFS(明细!$B:$B,$A21,明细!$C:$C,J$1,明细!$AK:$AK,"网点超50分钟未响应")+COUNTIFS(明细!$B:$B,$A21,明细!$C:$C,J$1,明细!$AL:$AL,"网点超23H未关闭"))*20)</f>
        <v>-</v>
      </c>
      <c r="K21" s="34">
        <f>IF((COUNTIFS(明细!$B:$B,$A21,明细!$C:$C,K$1,明细!$AK:$AK,"网点超50分钟未响应")+COUNTIFS(明细!$B:$B,$A21,明细!$C:$C,K$1,明细!$AL:$AL,"网点超23H未关闭"))*20=0,"-",(COUNTIFS(明细!$B:$B,$A21,明细!$C:$C,K$1,明细!$AK:$AK,"网点超50分钟未响应")+COUNTIFS(明细!$B:$B,$A21,明细!$C:$C,K$1,明细!$AL:$AL,"网点超23H未关闭"))*20)</f>
        <v>20</v>
      </c>
      <c r="L21" s="34" t="str">
        <f>IF((COUNTIFS(明细!$B:$B,$A21,明细!$C:$C,L$1,明细!$AK:$AK,"网点超50分钟未响应")+COUNTIFS(明细!$B:$B,$A21,明细!$C:$C,L$1,明细!$AL:$AL,"网点超23H未关闭"))*20=0,"-",(COUNTIFS(明细!$B:$B,$A21,明细!$C:$C,L$1,明细!$AK:$AK,"网点超50分钟未响应")+COUNTIFS(明细!$B:$B,$A21,明细!$C:$C,L$1,明细!$AL:$AL,"网点超23H未关闭"))*20)</f>
        <v>-</v>
      </c>
      <c r="M21" s="34" t="str">
        <f>IF((COUNTIFS(明细!$B:$B,$A21,明细!$C:$C,M$1,明细!$AK:$AK,"网点超50分钟未响应")+COUNTIFS(明细!$B:$B,$A21,明细!$C:$C,M$1,明细!$AL:$AL,"网点超23H未关闭"))*20=0,"-",(COUNTIFS(明细!$B:$B,$A21,明细!$C:$C,M$1,明细!$AK:$AK,"网点超50分钟未响应")+COUNTIFS(明细!$B:$B,$A21,明细!$C:$C,M$1,明细!$AL:$AL,"网点超23H未关闭"))*20)</f>
        <v>-</v>
      </c>
      <c r="N21" s="34" t="str">
        <f>IF((COUNTIFS(明细!$B:$B,$A21,明细!$C:$C,N$1,明细!$AK:$AK,"网点超50分钟未响应")+COUNTIFS(明细!$B:$B,$A21,明细!$C:$C,N$1,明细!$AL:$AL,"网点超23H未关闭"))*20=0,"-",(COUNTIFS(明细!$B:$B,$A21,明细!$C:$C,N$1,明细!$AK:$AK,"网点超50分钟未响应")+COUNTIFS(明细!$B:$B,$A21,明细!$C:$C,N$1,明细!$AL:$AL,"网点超23H未关闭"))*20)</f>
        <v>-</v>
      </c>
      <c r="O21" s="34" t="str">
        <f>IF((COUNTIFS(明细!$B:$B,$A21,明细!$C:$C,O$1,明细!$AK:$AK,"网点超50分钟未响应")+COUNTIFS(明细!$B:$B,$A21,明细!$C:$C,O$1,明细!$AL:$AL,"网点超23H未关闭"))*20=0,"-",(COUNTIFS(明细!$B:$B,$A21,明细!$C:$C,O$1,明细!$AK:$AK,"网点超50分钟未响应")+COUNTIFS(明细!$B:$B,$A21,明细!$C:$C,O$1,明细!$AL:$AL,"网点超23H未关闭"))*20)</f>
        <v>-</v>
      </c>
      <c r="P21" s="34" t="str">
        <f>IF((COUNTIFS(明细!$B:$B,$A21,明细!$C:$C,P$1,明细!$AK:$AK,"网点超50分钟未响应")+COUNTIFS(明细!$B:$B,$A21,明细!$C:$C,P$1,明细!$AL:$AL,"网点超23H未关闭"))*20=0,"-",(COUNTIFS(明细!$B:$B,$A21,明细!$C:$C,P$1,明细!$AK:$AK,"网点超50分钟未响应")+COUNTIFS(明细!$B:$B,$A21,明细!$C:$C,P$1,明细!$AL:$AL,"网点超23H未关闭"))*20)</f>
        <v>-</v>
      </c>
      <c r="Q21" s="34" t="str">
        <f>IF((COUNTIFS(明细!$B:$B,$A21,明细!$C:$C,Q$1,明细!$AK:$AK,"网点超50分钟未响应")+COUNTIFS(明细!$B:$B,$A21,明细!$C:$C,Q$1,明细!$AL:$AL,"网点超23H未关闭"))*20=0,"-",(COUNTIFS(明细!$B:$B,$A21,明细!$C:$C,Q$1,明细!$AK:$AK,"网点超50分钟未响应")+COUNTIFS(明细!$B:$B,$A21,明细!$C:$C,Q$1,明细!$AL:$AL,"网点超23H未关闭"))*20)</f>
        <v>-</v>
      </c>
      <c r="R21" s="34" t="str">
        <f>IF((COUNTIFS(明细!$B:$B,$A21,明细!$C:$C,R$1,明细!$AK:$AK,"网点超50分钟未响应")+COUNTIFS(明细!$B:$B,$A21,明细!$C:$C,R$1,明细!$AL:$AL,"网点超23H未关闭"))*20=0,"-",(COUNTIFS(明细!$B:$B,$A21,明细!$C:$C,R$1,明细!$AK:$AK,"网点超50分钟未响应")+COUNTIFS(明细!$B:$B,$A21,明细!$C:$C,R$1,明细!$AL:$AL,"网点超23H未关闭"))*20)</f>
        <v>-</v>
      </c>
      <c r="S21" s="34" t="str">
        <f>IF((COUNTIFS(明细!$B:$B,$A21,明细!$C:$C,S$1,明细!$AK:$AK,"网点超50分钟未响应")+COUNTIFS(明细!$B:$B,$A21,明细!$C:$C,S$1,明细!$AL:$AL,"网点超23H未关闭"))*20=0,"-",(COUNTIFS(明细!$B:$B,$A21,明细!$C:$C,S$1,明细!$AK:$AK,"网点超50分钟未响应")+COUNTIFS(明细!$B:$B,$A21,明细!$C:$C,S$1,明细!$AL:$AL,"网点超23H未关闭"))*20)</f>
        <v>-</v>
      </c>
      <c r="T21" s="34" t="str">
        <f>IF((COUNTIFS(明细!$B:$B,$A21,明细!$C:$C,T$1,明细!$AK:$AK,"网点超50分钟未响应")+COUNTIFS(明细!$B:$B,$A21,明细!$C:$C,T$1,明细!$AL:$AL,"网点超23H未关闭"))*20=0,"-",(COUNTIFS(明细!$B:$B,$A21,明细!$C:$C,T$1,明细!$AK:$AK,"网点超50分钟未响应")+COUNTIFS(明细!$B:$B,$A21,明细!$C:$C,T$1,明细!$AL:$AL,"网点超23H未关闭"))*20)</f>
        <v>-</v>
      </c>
      <c r="U21" s="34" t="str">
        <f>IF((COUNTIFS(明细!$B:$B,$A21,明细!$C:$C,U$1,明细!$AK:$AK,"网点超50分钟未响应")+COUNTIFS(明细!$B:$B,$A21,明细!$C:$C,U$1,明细!$AL:$AL,"网点超23H未关闭"))*20=0,"-",(COUNTIFS(明细!$B:$B,$A21,明细!$C:$C,U$1,明细!$AK:$AK,"网点超50分钟未响应")+COUNTIFS(明细!$B:$B,$A21,明细!$C:$C,U$1,明细!$AL:$AL,"网点超23H未关闭"))*20)</f>
        <v>-</v>
      </c>
      <c r="V21" s="34" t="str">
        <f>IF((COUNTIFS(明细!$B:$B,$A21,明细!$C:$C,V$1,明细!$AK:$AK,"网点超50分钟未响应")+COUNTIFS(明细!$B:$B,$A21,明细!$C:$C,V$1,明细!$AL:$AL,"网点超23H未关闭"))*20=0,"-",(COUNTIFS(明细!$B:$B,$A21,明细!$C:$C,V$1,明细!$AK:$AK,"网点超50分钟未响应")+COUNTIFS(明细!$B:$B,$A21,明细!$C:$C,V$1,明细!$AL:$AL,"网点超23H未关闭"))*20)</f>
        <v>-</v>
      </c>
      <c r="W21" s="34" t="str">
        <f>IF((COUNTIFS(明细!$B:$B,$A21,明细!$C:$C,W$1,明细!$AK:$AK,"网点超50分钟未响应")+COUNTIFS(明细!$B:$B,$A21,明细!$C:$C,W$1,明细!$AL:$AL,"网点超23H未关闭"))*20=0,"-",(COUNTIFS(明细!$B:$B,$A21,明细!$C:$C,W$1,明细!$AK:$AK,"网点超50分钟未响应")+COUNTIFS(明细!$B:$B,$A21,明细!$C:$C,W$1,明细!$AL:$AL,"网点超23H未关闭"))*20)</f>
        <v>-</v>
      </c>
      <c r="X21" s="34" t="str">
        <f>IF((COUNTIFS(明细!$B:$B,$A21,明细!$C:$C,X$1,明细!$AK:$AK,"网点超50分钟未响应")+COUNTIFS(明细!$B:$B,$A21,明细!$C:$C,X$1,明细!$AL:$AL,"网点超23H未关闭"))*20=0,"-",(COUNTIFS(明细!$B:$B,$A21,明细!$C:$C,X$1,明细!$AK:$AK,"网点超50分钟未响应")+COUNTIFS(明细!$B:$B,$A21,明细!$C:$C,X$1,明细!$AL:$AL,"网点超23H未关闭"))*20)</f>
        <v>-</v>
      </c>
      <c r="Y21" s="34" t="str">
        <f>IF((COUNTIFS(明细!$B:$B,$A21,明细!$C:$C,Y$1,明细!$AK:$AK,"网点超50分钟未响应")+COUNTIFS(明细!$B:$B,$A21,明细!$C:$C,Y$1,明细!$AL:$AL,"网点超23H未关闭"))*20=0,"-",(COUNTIFS(明细!$B:$B,$A21,明细!$C:$C,Y$1,明细!$AK:$AK,"网点超50分钟未响应")+COUNTIFS(明细!$B:$B,$A21,明细!$C:$C,Y$1,明细!$AL:$AL,"网点超23H未关闭"))*20)</f>
        <v>-</v>
      </c>
      <c r="Z21" s="34" t="str">
        <f>IF((COUNTIFS(明细!$B:$B,$A21,明细!$C:$C,Z$1,明细!$AK:$AK,"网点超50分钟未响应")+COUNTIFS(明细!$B:$B,$A21,明细!$C:$C,Z$1,明细!$AL:$AL,"网点超23H未关闭"))*20=0,"-",(COUNTIFS(明细!$B:$B,$A21,明细!$C:$C,Z$1,明细!$AK:$AK,"网点超50分钟未响应")+COUNTIFS(明细!$B:$B,$A21,明细!$C:$C,Z$1,明细!$AL:$AL,"网点超23H未关闭"))*20)</f>
        <v>-</v>
      </c>
      <c r="AA21" s="34" t="str">
        <f>IF((COUNTIFS(明细!$B:$B,$A21,明细!$C:$C,AA$1,明细!$AK:$AK,"网点超50分钟未响应")+COUNTIFS(明细!$B:$B,$A21,明细!$C:$C,AA$1,明细!$AL:$AL,"网点超23H未关闭"))*20=0,"-",(COUNTIFS(明细!$B:$B,$A21,明细!$C:$C,AA$1,明细!$AK:$AK,"网点超50分钟未响应")+COUNTIFS(明细!$B:$B,$A21,明细!$C:$C,AA$1,明细!$AL:$AL,"网点超23H未关闭"))*20)</f>
        <v>-</v>
      </c>
      <c r="AB21" s="34" t="str">
        <f>IF((COUNTIFS(明细!$B:$B,$A21,明细!$C:$C,AB$1,明细!$AK:$AK,"网点超50分钟未响应")+COUNTIFS(明细!$B:$B,$A21,明细!$C:$C,AB$1,明细!$AL:$AL,"网点超23H未关闭"))*20=0,"-",(COUNTIFS(明细!$B:$B,$A21,明细!$C:$C,AB$1,明细!$AK:$AK,"网点超50分钟未响应")+COUNTIFS(明细!$B:$B,$A21,明细!$C:$C,AB$1,明细!$AL:$AL,"网点超23H未关闭"))*20)</f>
        <v>-</v>
      </c>
      <c r="AC21" s="34" t="str">
        <f>IF((COUNTIFS(明细!$B:$B,$A21,明细!$C:$C,AC$1,明细!$AK:$AK,"网点超50分钟未响应")+COUNTIFS(明细!$B:$B,$A21,明细!$C:$C,AC$1,明细!$AL:$AL,"网点超23H未关闭"))*20=0,"-",(COUNTIFS(明细!$B:$B,$A21,明细!$C:$C,AC$1,明细!$AK:$AK,"网点超50分钟未响应")+COUNTIFS(明细!$B:$B,$A21,明细!$C:$C,AC$1,明细!$AL:$AL,"网点超23H未关闭"))*20)</f>
        <v>-</v>
      </c>
      <c r="AD21" s="34" t="str">
        <f>IF((COUNTIFS(明细!$B:$B,$A21,明细!$C:$C,AD$1,明细!$AK:$AK,"网点超50分钟未响应")+COUNTIFS(明细!$B:$B,$A21,明细!$C:$C,AD$1,明细!$AL:$AL,"网点超23H未关闭"))*20=0,"-",(COUNTIFS(明细!$B:$B,$A21,明细!$C:$C,AD$1,明细!$AK:$AK,"网点超50分钟未响应")+COUNTIFS(明细!$B:$B,$A21,明细!$C:$C,AD$1,明细!$AL:$AL,"网点超23H未关闭"))*20)</f>
        <v>-</v>
      </c>
      <c r="AE21" s="34" t="str">
        <f>IF((COUNTIFS(明细!$B:$B,$A21,明细!$C:$C,AE$1,明细!$AK:$AK,"网点超50分钟未响应")+COUNTIFS(明细!$B:$B,$A21,明细!$C:$C,AE$1,明细!$AL:$AL,"网点超23H未关闭"))*20=0,"-",(COUNTIFS(明细!$B:$B,$A21,明细!$C:$C,AE$1,明细!$AK:$AK,"网点超50分钟未响应")+COUNTIFS(明细!$B:$B,$A21,明细!$C:$C,AE$1,明细!$AL:$AL,"网点超23H未关闭"))*20)</f>
        <v>-</v>
      </c>
      <c r="AF21" s="34" t="str">
        <f>IF((COUNTIFS(明细!$B:$B,$A21,明细!$C:$C,AF$1,明细!$AK:$AK,"网点超50分钟未响应")+COUNTIFS(明细!$B:$B,$A21,明细!$C:$C,AF$1,明细!$AL:$AL,"网点超23H未关闭"))*20=0,"-",(COUNTIFS(明细!$B:$B,$A21,明细!$C:$C,AF$1,明细!$AK:$AK,"网点超50分钟未响应")+COUNTIFS(明细!$B:$B,$A21,明细!$C:$C,AF$1,明细!$AL:$AL,"网点超23H未关闭"))*20)</f>
        <v>-</v>
      </c>
      <c r="AJ21" s="12">
        <f>RANK(AL21,AL$3:AL$356)</f>
        <v>19</v>
      </c>
      <c r="AK21" s="37" t="s">
        <v>43</v>
      </c>
      <c r="AL21" s="12">
        <f>SUM(AM21:BP21)</f>
        <v>360</v>
      </c>
      <c r="AM21" s="12">
        <f>IF((COUNTIFS(明细!$R:$R,$AK21,明细!$C:$C,AM$1,明细!$AK:$AK,"网点超50分钟未响应")+COUNTIFS(明细!$R:$R,$AK21,明细!$C:$C,AM$1,明细!$AL:$AL,"网点超23H未关闭"))*20=0,"-",(COUNTIFS(明细!$R:$R,$AK21,明细!$C:$C,AM$1,明细!$AK:$AK,"网点超50分钟未响应")+COUNTIFS(明细!$R:$R,$AK21,明细!$C:$C,AM$1,明细!$AL:$AL,"网点超23H未关闭"))*20)</f>
        <v>60</v>
      </c>
      <c r="AN21" s="12">
        <f>IF((COUNTIFS(明细!$R:$R,$AK21,明细!$C:$C,AN$1,明细!$AK:$AK,"网点超50分钟未响应")+COUNTIFS(明细!$R:$R,$AK21,明细!$C:$C,AN$1,明细!$AL:$AL,"网点超23H未关闭"))*20=0,"-",(COUNTIFS(明细!$R:$R,$AK21,明细!$C:$C,AN$1,明细!$AK:$AK,"网点超50分钟未响应")+COUNTIFS(明细!$R:$R,$AK21,明细!$C:$C,AN$1,明细!$AL:$AL,"网点超23H未关闭"))*20)</f>
        <v>20</v>
      </c>
      <c r="AO21" s="12">
        <f>IF((COUNTIFS(明细!$R:$R,$AK21,明细!$C:$C,AO$1,明细!$AK:$AK,"网点超50分钟未响应")+COUNTIFS(明细!$R:$R,$AK21,明细!$C:$C,AO$1,明细!$AL:$AL,"网点超23H未关闭"))*20=0,"-",(COUNTIFS(明细!$R:$R,$AK21,明细!$C:$C,AO$1,明细!$AK:$AK,"网点超50分钟未响应")+COUNTIFS(明细!$R:$R,$AK21,明细!$C:$C,AO$1,明细!$AL:$AL,"网点超23H未关闭"))*20)</f>
        <v>60</v>
      </c>
      <c r="AP21" s="12">
        <f>IF((COUNTIFS(明细!$R:$R,$AK21,明细!$C:$C,AP$1,明细!$AK:$AK,"网点超50分钟未响应")+COUNTIFS(明细!$R:$R,$AK21,明细!$C:$C,AP$1,明细!$AL:$AL,"网点超23H未关闭"))*20=0,"-",(COUNTIFS(明细!$R:$R,$AK21,明细!$C:$C,AP$1,明细!$AK:$AK,"网点超50分钟未响应")+COUNTIFS(明细!$R:$R,$AK21,明细!$C:$C,AP$1,明细!$AL:$AL,"网点超23H未关闭"))*20)</f>
        <v>40</v>
      </c>
      <c r="AQ21" s="12">
        <f>IF((COUNTIFS(明细!$R:$R,$AK21,明细!$C:$C,AQ$1,明细!$AK:$AK,"网点超50分钟未响应")+COUNTIFS(明细!$R:$R,$AK21,明细!$C:$C,AQ$1,明细!$AL:$AL,"网点超23H未关闭"))*20=0,"-",(COUNTIFS(明细!$R:$R,$AK21,明细!$C:$C,AQ$1,明细!$AK:$AK,"网点超50分钟未响应")+COUNTIFS(明细!$R:$R,$AK21,明细!$C:$C,AQ$1,明细!$AL:$AL,"网点超23H未关闭"))*20)</f>
        <v>60</v>
      </c>
      <c r="AR21" s="12" t="str">
        <f>IF((COUNTIFS(明细!$R:$R,$AK21,明细!$C:$C,AR$1,明细!$AK:$AK,"网点超50分钟未响应")+COUNTIFS(明细!$R:$R,$AK21,明细!$C:$C,AR$1,明细!$AL:$AL,"网点超23H未关闭"))*20=0,"-",(COUNTIFS(明细!$R:$R,$AK21,明细!$C:$C,AR$1,明细!$AK:$AK,"网点超50分钟未响应")+COUNTIFS(明细!$R:$R,$AK21,明细!$C:$C,AR$1,明细!$AL:$AL,"网点超23H未关闭"))*20)</f>
        <v>-</v>
      </c>
      <c r="AS21" s="12">
        <f>IF((COUNTIFS(明细!$R:$R,$AK21,明细!$C:$C,AS$1,明细!$AK:$AK,"网点超50分钟未响应")+COUNTIFS(明细!$R:$R,$AK21,明细!$C:$C,AS$1,明细!$AL:$AL,"网点超23H未关闭"))*20=0,"-",(COUNTIFS(明细!$R:$R,$AK21,明细!$C:$C,AS$1,明细!$AK:$AK,"网点超50分钟未响应")+COUNTIFS(明细!$R:$R,$AK21,明细!$C:$C,AS$1,明细!$AL:$AL,"网点超23H未关闭"))*20)</f>
        <v>40</v>
      </c>
      <c r="AT21" s="12">
        <f>IF((COUNTIFS(明细!$R:$R,$AK21,明细!$C:$C,AT$1,明细!$AK:$AK,"网点超50分钟未响应")+COUNTIFS(明细!$R:$R,$AK21,明细!$C:$C,AT$1,明细!$AL:$AL,"网点超23H未关闭"))*20=0,"-",(COUNTIFS(明细!$R:$R,$AK21,明细!$C:$C,AT$1,明细!$AK:$AK,"网点超50分钟未响应")+COUNTIFS(明细!$R:$R,$AK21,明细!$C:$C,AT$1,明细!$AL:$AL,"网点超23H未关闭"))*20)</f>
        <v>80</v>
      </c>
      <c r="AU21" s="12" t="str">
        <f>IF((COUNTIFS(明细!$R:$R,$AK21,明细!$C:$C,AU$1,明细!$AK:$AK,"网点超50分钟未响应")+COUNTIFS(明细!$R:$R,$AK21,明细!$C:$C,AU$1,明细!$AL:$AL,"网点超23H未关闭"))*20=0,"-",(COUNTIFS(明细!$R:$R,$AK21,明细!$C:$C,AU$1,明细!$AK:$AK,"网点超50分钟未响应")+COUNTIFS(明细!$R:$R,$AK21,明细!$C:$C,AU$1,明细!$AL:$AL,"网点超23H未关闭"))*20)</f>
        <v>-</v>
      </c>
      <c r="AV21" s="12" t="str">
        <f>IF((COUNTIFS(明细!$R:$R,$AK21,明细!$C:$C,AV$1,明细!$AK:$AK,"网点超50分钟未响应")+COUNTIFS(明细!$R:$R,$AK21,明细!$C:$C,AV$1,明细!$AL:$AL,"网点超23H未关闭"))*20=0,"-",(COUNTIFS(明细!$R:$R,$AK21,明细!$C:$C,AV$1,明细!$AK:$AK,"网点超50分钟未响应")+COUNTIFS(明细!$R:$R,$AK21,明细!$C:$C,AV$1,明细!$AL:$AL,"网点超23H未关闭"))*20)</f>
        <v>-</v>
      </c>
      <c r="AW21" s="12" t="str">
        <f>IF((COUNTIFS(明细!$R:$R,$AK21,明细!$C:$C,AW$1,明细!$AK:$AK,"网点超50分钟未响应")+COUNTIFS(明细!$R:$R,$AK21,明细!$C:$C,AW$1,明细!$AL:$AL,"网点超23H未关闭"))*20=0,"-",(COUNTIFS(明细!$R:$R,$AK21,明细!$C:$C,AW$1,明细!$AK:$AK,"网点超50分钟未响应")+COUNTIFS(明细!$R:$R,$AK21,明细!$C:$C,AW$1,明细!$AL:$AL,"网点超23H未关闭"))*20)</f>
        <v>-</v>
      </c>
      <c r="AX21" s="12" t="str">
        <f>IF((COUNTIFS(明细!$R:$R,$AK21,明细!$C:$C,AX$1,明细!$AK:$AK,"网点超50分钟未响应")+COUNTIFS(明细!$R:$R,$AK21,明细!$C:$C,AX$1,明细!$AL:$AL,"网点超23H未关闭"))*20=0,"-",(COUNTIFS(明细!$R:$R,$AK21,明细!$C:$C,AX$1,明细!$AK:$AK,"网点超50分钟未响应")+COUNTIFS(明细!$R:$R,$AK21,明细!$C:$C,AX$1,明细!$AL:$AL,"网点超23H未关闭"))*20)</f>
        <v>-</v>
      </c>
      <c r="AY21" s="12" t="str">
        <f>IF((COUNTIFS(明细!$R:$R,$AK21,明细!$C:$C,AY$1,明细!$AK:$AK,"网点超50分钟未响应")+COUNTIFS(明细!$R:$R,$AK21,明细!$C:$C,AY$1,明细!$AL:$AL,"网点超23H未关闭"))*20=0,"-",(COUNTIFS(明细!$R:$R,$AK21,明细!$C:$C,AY$1,明细!$AK:$AK,"网点超50分钟未响应")+COUNTIFS(明细!$R:$R,$AK21,明细!$C:$C,AY$1,明细!$AL:$AL,"网点超23H未关闭"))*20)</f>
        <v>-</v>
      </c>
      <c r="AZ21" s="12" t="str">
        <f>IF((COUNTIFS(明细!$R:$R,$AK21,明细!$C:$C,AZ$1,明细!$AK:$AK,"网点超50分钟未响应")+COUNTIFS(明细!$R:$R,$AK21,明细!$C:$C,AZ$1,明细!$AL:$AL,"网点超23H未关闭"))*20=0,"-",(COUNTIFS(明细!$R:$R,$AK21,明细!$C:$C,AZ$1,明细!$AK:$AK,"网点超50分钟未响应")+COUNTIFS(明细!$R:$R,$AK21,明细!$C:$C,AZ$1,明细!$AL:$AL,"网点超23H未关闭"))*20)</f>
        <v>-</v>
      </c>
      <c r="BA21" s="12" t="str">
        <f>IF((COUNTIFS(明细!$R:$R,$AK21,明细!$C:$C,BA$1,明细!$AK:$AK,"网点超50分钟未响应")+COUNTIFS(明细!$R:$R,$AK21,明细!$C:$C,BA$1,明细!$AL:$AL,"网点超23H未关闭"))*20=0,"-",(COUNTIFS(明细!$R:$R,$AK21,明细!$C:$C,BA$1,明细!$AK:$AK,"网点超50分钟未响应")+COUNTIFS(明细!$R:$R,$AK21,明细!$C:$C,BA$1,明细!$AL:$AL,"网点超23H未关闭"))*20)</f>
        <v>-</v>
      </c>
      <c r="BB21" s="12" t="str">
        <f>IF((COUNTIFS(明细!$R:$R,$AK21,明细!$C:$C,BB$1,明细!$AK:$AK,"网点超50分钟未响应")+COUNTIFS(明细!$R:$R,$AK21,明细!$C:$C,BB$1,明细!$AL:$AL,"网点超23H未关闭"))*20=0,"-",(COUNTIFS(明细!$R:$R,$AK21,明细!$C:$C,BB$1,明细!$AK:$AK,"网点超50分钟未响应")+COUNTIFS(明细!$R:$R,$AK21,明细!$C:$C,BB$1,明细!$AL:$AL,"网点超23H未关闭"))*20)</f>
        <v>-</v>
      </c>
      <c r="BC21" s="12" t="str">
        <f>IF((COUNTIFS(明细!$R:$R,$AK21,明细!$C:$C,BC$1,明细!$AK:$AK,"网点超50分钟未响应")+COUNTIFS(明细!$R:$R,$AK21,明细!$C:$C,BC$1,明细!$AL:$AL,"网点超23H未关闭"))*20=0,"-",(COUNTIFS(明细!$R:$R,$AK21,明细!$C:$C,BC$1,明细!$AK:$AK,"网点超50分钟未响应")+COUNTIFS(明细!$R:$R,$AK21,明细!$C:$C,BC$1,明细!$AL:$AL,"网点超23H未关闭"))*20)</f>
        <v>-</v>
      </c>
      <c r="BD21" s="12" t="str">
        <f>IF((COUNTIFS(明细!$R:$R,$AK21,明细!$C:$C,BD$1,明细!$AK:$AK,"网点超50分钟未响应")+COUNTIFS(明细!$R:$R,$AK21,明细!$C:$C,BD$1,明细!$AL:$AL,"网点超23H未关闭"))*20=0,"-",(COUNTIFS(明细!$R:$R,$AK21,明细!$C:$C,BD$1,明细!$AK:$AK,"网点超50分钟未响应")+COUNTIFS(明细!$R:$R,$AK21,明细!$C:$C,BD$1,明细!$AL:$AL,"网点超23H未关闭"))*20)</f>
        <v>-</v>
      </c>
      <c r="BE21" s="12" t="str">
        <f>IF((COUNTIFS(明细!$R:$R,$AK21,明细!$C:$C,BE$1,明细!$AK:$AK,"网点超50分钟未响应")+COUNTIFS(明细!$R:$R,$AK21,明细!$C:$C,BE$1,明细!$AL:$AL,"网点超23H未关闭"))*20=0,"-",(COUNTIFS(明细!$R:$R,$AK21,明细!$C:$C,BE$1,明细!$AK:$AK,"网点超50分钟未响应")+COUNTIFS(明细!$R:$R,$AK21,明细!$C:$C,BE$1,明细!$AL:$AL,"网点超23H未关闭"))*20)</f>
        <v>-</v>
      </c>
      <c r="BF21" s="12" t="str">
        <f>IF((COUNTIFS(明细!$R:$R,$AK21,明细!$C:$C,BF$1,明细!$AK:$AK,"网点超50分钟未响应")+COUNTIFS(明细!$R:$R,$AK21,明细!$C:$C,BF$1,明细!$AL:$AL,"网点超23H未关闭"))*20=0,"-",(COUNTIFS(明细!$R:$R,$AK21,明细!$C:$C,BF$1,明细!$AK:$AK,"网点超50分钟未响应")+COUNTIFS(明细!$R:$R,$AK21,明细!$C:$C,BF$1,明细!$AL:$AL,"网点超23H未关闭"))*20)</f>
        <v>-</v>
      </c>
      <c r="BG21" s="12" t="str">
        <f>IF((COUNTIFS(明细!$R:$R,$AK21,明细!$C:$C,BG$1,明细!$AK:$AK,"网点超50分钟未响应")+COUNTIFS(明细!$R:$R,$AK21,明细!$C:$C,BG$1,明细!$AL:$AL,"网点超23H未关闭"))*20=0,"-",(COUNTIFS(明细!$R:$R,$AK21,明细!$C:$C,BG$1,明细!$AK:$AK,"网点超50分钟未响应")+COUNTIFS(明细!$R:$R,$AK21,明细!$C:$C,BG$1,明细!$AL:$AL,"网点超23H未关闭"))*20)</f>
        <v>-</v>
      </c>
      <c r="BH21" s="12" t="str">
        <f>IF((COUNTIFS(明细!$R:$R,$AK21,明细!$C:$C,BH$1,明细!$AK:$AK,"网点超50分钟未响应")+COUNTIFS(明细!$R:$R,$AK21,明细!$C:$C,BH$1,明细!$AL:$AL,"网点超23H未关闭"))*20=0,"-",(COUNTIFS(明细!$R:$R,$AK21,明细!$C:$C,BH$1,明细!$AK:$AK,"网点超50分钟未响应")+COUNTIFS(明细!$R:$R,$AK21,明细!$C:$C,BH$1,明细!$AL:$AL,"网点超23H未关闭"))*20)</f>
        <v>-</v>
      </c>
      <c r="BI21" s="12" t="str">
        <f>IF((COUNTIFS(明细!$R:$R,$AK21,明细!$C:$C,BI$1,明细!$AK:$AK,"网点超50分钟未响应")+COUNTIFS(明细!$R:$R,$AK21,明细!$C:$C,BI$1,明细!$AL:$AL,"网点超23H未关闭"))*20=0,"-",(COUNTIFS(明细!$R:$R,$AK21,明细!$C:$C,BI$1,明细!$AK:$AK,"网点超50分钟未响应")+COUNTIFS(明细!$R:$R,$AK21,明细!$C:$C,BI$1,明细!$AL:$AL,"网点超23H未关闭"))*20)</f>
        <v>-</v>
      </c>
      <c r="BJ21" s="12" t="str">
        <f>IF((COUNTIFS(明细!$R:$R,$AK21,明细!$C:$C,BJ$1,明细!$AK:$AK,"网点超50分钟未响应")+COUNTIFS(明细!$R:$R,$AK21,明细!$C:$C,BJ$1,明细!$AL:$AL,"网点超23H未关闭"))*20=0,"-",(COUNTIFS(明细!$R:$R,$AK21,明细!$C:$C,BJ$1,明细!$AK:$AK,"网点超50分钟未响应")+COUNTIFS(明细!$R:$R,$AK21,明细!$C:$C,BJ$1,明细!$AL:$AL,"网点超23H未关闭"))*20)</f>
        <v>-</v>
      </c>
      <c r="BK21" s="12" t="str">
        <f>IF((COUNTIFS(明细!$R:$R,$AK21,明细!$C:$C,BK$1,明细!$AK:$AK,"网点超50分钟未响应")+COUNTIFS(明细!$R:$R,$AK21,明细!$C:$C,BK$1,明细!$AL:$AL,"网点超23H未关闭"))*20=0,"-",(COUNTIFS(明细!$R:$R,$AK21,明细!$C:$C,BK$1,明细!$AK:$AK,"网点超50分钟未响应")+COUNTIFS(明细!$R:$R,$AK21,明细!$C:$C,BK$1,明细!$AL:$AL,"网点超23H未关闭"))*20)</f>
        <v>-</v>
      </c>
      <c r="BL21" s="12" t="str">
        <f>IF((COUNTIFS(明细!$R:$R,$AK21,明细!$C:$C,BL$1,明细!$AK:$AK,"网点超50分钟未响应")+COUNTIFS(明细!$R:$R,$AK21,明细!$C:$C,BL$1,明细!$AL:$AL,"网点超23H未关闭"))*20=0,"-",(COUNTIFS(明细!$R:$R,$AK21,明细!$C:$C,BL$1,明细!$AK:$AK,"网点超50分钟未响应")+COUNTIFS(明细!$R:$R,$AK21,明细!$C:$C,BL$1,明细!$AL:$AL,"网点超23H未关闭"))*20)</f>
        <v>-</v>
      </c>
      <c r="BM21" s="12" t="str">
        <f>IF((COUNTIFS(明细!$R:$R,$AK21,明细!$C:$C,BM$1,明细!$AK:$AK,"网点超50分钟未响应")+COUNTIFS(明细!$R:$R,$AK21,明细!$C:$C,BM$1,明细!$AL:$AL,"网点超23H未关闭"))*20=0,"-",(COUNTIFS(明细!$R:$R,$AK21,明细!$C:$C,BM$1,明细!$AK:$AK,"网点超50分钟未响应")+COUNTIFS(明细!$R:$R,$AK21,明细!$C:$C,BM$1,明细!$AL:$AL,"网点超23H未关闭"))*20)</f>
        <v>-</v>
      </c>
      <c r="BN21" s="12" t="str">
        <f>IF((COUNTIFS(明细!$R:$R,$AK21,明细!$C:$C,BN$1,明细!$AK:$AK,"网点超50分钟未响应")+COUNTIFS(明细!$R:$R,$AK21,明细!$C:$C,BN$1,明细!$AL:$AL,"网点超23H未关闭"))*20=0,"-",(COUNTIFS(明细!$R:$R,$AK21,明细!$C:$C,BN$1,明细!$AK:$AK,"网点超50分钟未响应")+COUNTIFS(明细!$R:$R,$AK21,明细!$C:$C,BN$1,明细!$AL:$AL,"网点超23H未关闭"))*20)</f>
        <v>-</v>
      </c>
      <c r="BO21" s="12" t="str">
        <f>IF((COUNTIFS(明细!$R:$R,$AK21,明细!$C:$C,BO$1,明细!$AK:$AK,"网点超50分钟未响应")+COUNTIFS(明细!$R:$R,$AK21,明细!$C:$C,BO$1,明细!$AL:$AL,"网点超23H未关闭"))*20=0,"-",(COUNTIFS(明细!$R:$R,$AK21,明细!$C:$C,BO$1,明细!$AK:$AK,"网点超50分钟未响应")+COUNTIFS(明细!$R:$R,$AK21,明细!$C:$C,BO$1,明细!$AL:$AL,"网点超23H未关闭"))*20)</f>
        <v>-</v>
      </c>
      <c r="BP21" s="12" t="str">
        <f>IF((COUNTIFS(明细!$R:$R,$AK21,明细!$C:$C,BP$1,明细!$AK:$AK,"网点超50分钟未响应")+COUNTIFS(明细!$R:$R,$AK21,明细!$C:$C,BP$1,明细!$AL:$AL,"网点超23H未关闭"))*20=0,"-",(COUNTIFS(明细!$R:$R,$AK21,明细!$C:$C,BP$1,明细!$AK:$AK,"网点超50分钟未响应")+COUNTIFS(明细!$R:$R,$AK21,明细!$C:$C,BP$1,明细!$AL:$AL,"网点超23H未关闭"))*20)</f>
        <v>-</v>
      </c>
    </row>
    <row r="22" customHeight="1" spans="1:68">
      <c r="A22" s="12" t="s">
        <v>44</v>
      </c>
      <c r="B22" s="12">
        <f>SUM(C22:AF22)</f>
        <v>100</v>
      </c>
      <c r="C22" s="34" t="str">
        <f>IF((COUNTIFS(明细!$B:$B,$A22,明细!$C:$C,C$1,明细!$AK:$AK,"网点超50分钟未响应")+COUNTIFS(明细!$B:$B,$A22,明细!$C:$C,C$1,明细!$AL:$AL,"网点超23H未关闭"))*20=0,"-",(COUNTIFS(明细!$B:$B,$A22,明细!$C:$C,C$1,明细!$AK:$AK,"网点超50分钟未响应")+COUNTIFS(明细!$B:$B,$A22,明细!$C:$C,C$1,明细!$AL:$AL,"网点超23H未关闭"))*20)</f>
        <v>-</v>
      </c>
      <c r="D22" s="34" t="str">
        <f>IF((COUNTIFS(明细!$B:$B,$A22,明细!$C:$C,D$1,明细!$AK:$AK,"网点超50分钟未响应")+COUNTIFS(明细!$B:$B,$A22,明细!$C:$C,D$1,明细!$AL:$AL,"网点超23H未关闭"))*20=0,"-",(COUNTIFS(明细!$B:$B,$A22,明细!$C:$C,D$1,明细!$AK:$AK,"网点超50分钟未响应")+COUNTIFS(明细!$B:$B,$A22,明细!$C:$C,D$1,明细!$AL:$AL,"网点超23H未关闭"))*20)</f>
        <v>-</v>
      </c>
      <c r="E22" s="34">
        <f>IF((COUNTIFS(明细!$B:$B,$A22,明细!$C:$C,E$1,明细!$AK:$AK,"网点超50分钟未响应")+COUNTIFS(明细!$B:$B,$A22,明细!$C:$C,E$1,明细!$AL:$AL,"网点超23H未关闭"))*20=0,"-",(COUNTIFS(明细!$B:$B,$A22,明细!$C:$C,E$1,明细!$AK:$AK,"网点超50分钟未响应")+COUNTIFS(明细!$B:$B,$A22,明细!$C:$C,E$1,明细!$AL:$AL,"网点超23H未关闭"))*20)</f>
        <v>20</v>
      </c>
      <c r="F22" s="34" t="str">
        <f>IF((COUNTIFS(明细!$B:$B,$A22,明细!$C:$C,F$1,明细!$AK:$AK,"网点超50分钟未响应")+COUNTIFS(明细!$B:$B,$A22,明细!$C:$C,F$1,明细!$AL:$AL,"网点超23H未关闭"))*20=0,"-",(COUNTIFS(明细!$B:$B,$A22,明细!$C:$C,F$1,明细!$AK:$AK,"网点超50分钟未响应")+COUNTIFS(明细!$B:$B,$A22,明细!$C:$C,F$1,明细!$AL:$AL,"网点超23H未关闭"))*20)</f>
        <v>-</v>
      </c>
      <c r="G22" s="34" t="str">
        <f>IF((COUNTIFS(明细!$B:$B,$A22,明细!$C:$C,G$1,明细!$AK:$AK,"网点超50分钟未响应")+COUNTIFS(明细!$B:$B,$A22,明细!$C:$C,G$1,明细!$AL:$AL,"网点超23H未关闭"))*20=0,"-",(COUNTIFS(明细!$B:$B,$A22,明细!$C:$C,G$1,明细!$AK:$AK,"网点超50分钟未响应")+COUNTIFS(明细!$B:$B,$A22,明细!$C:$C,G$1,明细!$AL:$AL,"网点超23H未关闭"))*20)</f>
        <v>-</v>
      </c>
      <c r="H22" s="34" t="str">
        <f>IF((COUNTIFS(明细!$B:$B,$A22,明细!$C:$C,H$1,明细!$AK:$AK,"网点超50分钟未响应")+COUNTIFS(明细!$B:$B,$A22,明细!$C:$C,H$1,明细!$AL:$AL,"网点超23H未关闭"))*20=0,"-",(COUNTIFS(明细!$B:$B,$A22,明细!$C:$C,H$1,明细!$AK:$AK,"网点超50分钟未响应")+COUNTIFS(明细!$B:$B,$A22,明细!$C:$C,H$1,明细!$AL:$AL,"网点超23H未关闭"))*20)</f>
        <v>-</v>
      </c>
      <c r="I22" s="34">
        <f>IF((COUNTIFS(明细!$B:$B,$A22,明细!$C:$C,I$1,明细!$AK:$AK,"网点超50分钟未响应")+COUNTIFS(明细!$B:$B,$A22,明细!$C:$C,I$1,明细!$AL:$AL,"网点超23H未关闭"))*20=0,"-",(COUNTIFS(明细!$B:$B,$A22,明细!$C:$C,I$1,明细!$AK:$AK,"网点超50分钟未响应")+COUNTIFS(明细!$B:$B,$A22,明细!$C:$C,I$1,明细!$AL:$AL,"网点超23H未关闭"))*20)</f>
        <v>80</v>
      </c>
      <c r="J22" s="34" t="str">
        <f>IF((COUNTIFS(明细!$B:$B,$A22,明细!$C:$C,J$1,明细!$AK:$AK,"网点超50分钟未响应")+COUNTIFS(明细!$B:$B,$A22,明细!$C:$C,J$1,明细!$AL:$AL,"网点超23H未关闭"))*20=0,"-",(COUNTIFS(明细!$B:$B,$A22,明细!$C:$C,J$1,明细!$AK:$AK,"网点超50分钟未响应")+COUNTIFS(明细!$B:$B,$A22,明细!$C:$C,J$1,明细!$AL:$AL,"网点超23H未关闭"))*20)</f>
        <v>-</v>
      </c>
      <c r="K22" s="34" t="str">
        <f>IF((COUNTIFS(明细!$B:$B,$A22,明细!$C:$C,K$1,明细!$AK:$AK,"网点超50分钟未响应")+COUNTIFS(明细!$B:$B,$A22,明细!$C:$C,K$1,明细!$AL:$AL,"网点超23H未关闭"))*20=0,"-",(COUNTIFS(明细!$B:$B,$A22,明细!$C:$C,K$1,明细!$AK:$AK,"网点超50分钟未响应")+COUNTIFS(明细!$B:$B,$A22,明细!$C:$C,K$1,明细!$AL:$AL,"网点超23H未关闭"))*20)</f>
        <v>-</v>
      </c>
      <c r="L22" s="34" t="str">
        <f>IF((COUNTIFS(明细!$B:$B,$A22,明细!$C:$C,L$1,明细!$AK:$AK,"网点超50分钟未响应")+COUNTIFS(明细!$B:$B,$A22,明细!$C:$C,L$1,明细!$AL:$AL,"网点超23H未关闭"))*20=0,"-",(COUNTIFS(明细!$B:$B,$A22,明细!$C:$C,L$1,明细!$AK:$AK,"网点超50分钟未响应")+COUNTIFS(明细!$B:$B,$A22,明细!$C:$C,L$1,明细!$AL:$AL,"网点超23H未关闭"))*20)</f>
        <v>-</v>
      </c>
      <c r="M22" s="34" t="str">
        <f>IF((COUNTIFS(明细!$B:$B,$A22,明细!$C:$C,M$1,明细!$AK:$AK,"网点超50分钟未响应")+COUNTIFS(明细!$B:$B,$A22,明细!$C:$C,M$1,明细!$AL:$AL,"网点超23H未关闭"))*20=0,"-",(COUNTIFS(明细!$B:$B,$A22,明细!$C:$C,M$1,明细!$AK:$AK,"网点超50分钟未响应")+COUNTIFS(明细!$B:$B,$A22,明细!$C:$C,M$1,明细!$AL:$AL,"网点超23H未关闭"))*20)</f>
        <v>-</v>
      </c>
      <c r="N22" s="34" t="str">
        <f>IF((COUNTIFS(明细!$B:$B,$A22,明细!$C:$C,N$1,明细!$AK:$AK,"网点超50分钟未响应")+COUNTIFS(明细!$B:$B,$A22,明细!$C:$C,N$1,明细!$AL:$AL,"网点超23H未关闭"))*20=0,"-",(COUNTIFS(明细!$B:$B,$A22,明细!$C:$C,N$1,明细!$AK:$AK,"网点超50分钟未响应")+COUNTIFS(明细!$B:$B,$A22,明细!$C:$C,N$1,明细!$AL:$AL,"网点超23H未关闭"))*20)</f>
        <v>-</v>
      </c>
      <c r="O22" s="34" t="str">
        <f>IF((COUNTIFS(明细!$B:$B,$A22,明细!$C:$C,O$1,明细!$AK:$AK,"网点超50分钟未响应")+COUNTIFS(明细!$B:$B,$A22,明细!$C:$C,O$1,明细!$AL:$AL,"网点超23H未关闭"))*20=0,"-",(COUNTIFS(明细!$B:$B,$A22,明细!$C:$C,O$1,明细!$AK:$AK,"网点超50分钟未响应")+COUNTIFS(明细!$B:$B,$A22,明细!$C:$C,O$1,明细!$AL:$AL,"网点超23H未关闭"))*20)</f>
        <v>-</v>
      </c>
      <c r="P22" s="34" t="str">
        <f>IF((COUNTIFS(明细!$B:$B,$A22,明细!$C:$C,P$1,明细!$AK:$AK,"网点超50分钟未响应")+COUNTIFS(明细!$B:$B,$A22,明细!$C:$C,P$1,明细!$AL:$AL,"网点超23H未关闭"))*20=0,"-",(COUNTIFS(明细!$B:$B,$A22,明细!$C:$C,P$1,明细!$AK:$AK,"网点超50分钟未响应")+COUNTIFS(明细!$B:$B,$A22,明细!$C:$C,P$1,明细!$AL:$AL,"网点超23H未关闭"))*20)</f>
        <v>-</v>
      </c>
      <c r="Q22" s="34" t="str">
        <f>IF((COUNTIFS(明细!$B:$B,$A22,明细!$C:$C,Q$1,明细!$AK:$AK,"网点超50分钟未响应")+COUNTIFS(明细!$B:$B,$A22,明细!$C:$C,Q$1,明细!$AL:$AL,"网点超23H未关闭"))*20=0,"-",(COUNTIFS(明细!$B:$B,$A22,明细!$C:$C,Q$1,明细!$AK:$AK,"网点超50分钟未响应")+COUNTIFS(明细!$B:$B,$A22,明细!$C:$C,Q$1,明细!$AL:$AL,"网点超23H未关闭"))*20)</f>
        <v>-</v>
      </c>
      <c r="R22" s="34" t="str">
        <f>IF((COUNTIFS(明细!$B:$B,$A22,明细!$C:$C,R$1,明细!$AK:$AK,"网点超50分钟未响应")+COUNTIFS(明细!$B:$B,$A22,明细!$C:$C,R$1,明细!$AL:$AL,"网点超23H未关闭"))*20=0,"-",(COUNTIFS(明细!$B:$B,$A22,明细!$C:$C,R$1,明细!$AK:$AK,"网点超50分钟未响应")+COUNTIFS(明细!$B:$B,$A22,明细!$C:$C,R$1,明细!$AL:$AL,"网点超23H未关闭"))*20)</f>
        <v>-</v>
      </c>
      <c r="S22" s="34" t="str">
        <f>IF((COUNTIFS(明细!$B:$B,$A22,明细!$C:$C,S$1,明细!$AK:$AK,"网点超50分钟未响应")+COUNTIFS(明细!$B:$B,$A22,明细!$C:$C,S$1,明细!$AL:$AL,"网点超23H未关闭"))*20=0,"-",(COUNTIFS(明细!$B:$B,$A22,明细!$C:$C,S$1,明细!$AK:$AK,"网点超50分钟未响应")+COUNTIFS(明细!$B:$B,$A22,明细!$C:$C,S$1,明细!$AL:$AL,"网点超23H未关闭"))*20)</f>
        <v>-</v>
      </c>
      <c r="T22" s="34" t="str">
        <f>IF((COUNTIFS(明细!$B:$B,$A22,明细!$C:$C,T$1,明细!$AK:$AK,"网点超50分钟未响应")+COUNTIFS(明细!$B:$B,$A22,明细!$C:$C,T$1,明细!$AL:$AL,"网点超23H未关闭"))*20=0,"-",(COUNTIFS(明细!$B:$B,$A22,明细!$C:$C,T$1,明细!$AK:$AK,"网点超50分钟未响应")+COUNTIFS(明细!$B:$B,$A22,明细!$C:$C,T$1,明细!$AL:$AL,"网点超23H未关闭"))*20)</f>
        <v>-</v>
      </c>
      <c r="U22" s="34" t="str">
        <f>IF((COUNTIFS(明细!$B:$B,$A22,明细!$C:$C,U$1,明细!$AK:$AK,"网点超50分钟未响应")+COUNTIFS(明细!$B:$B,$A22,明细!$C:$C,U$1,明细!$AL:$AL,"网点超23H未关闭"))*20=0,"-",(COUNTIFS(明细!$B:$B,$A22,明细!$C:$C,U$1,明细!$AK:$AK,"网点超50分钟未响应")+COUNTIFS(明细!$B:$B,$A22,明细!$C:$C,U$1,明细!$AL:$AL,"网点超23H未关闭"))*20)</f>
        <v>-</v>
      </c>
      <c r="V22" s="34" t="str">
        <f>IF((COUNTIFS(明细!$B:$B,$A22,明细!$C:$C,V$1,明细!$AK:$AK,"网点超50分钟未响应")+COUNTIFS(明细!$B:$B,$A22,明细!$C:$C,V$1,明细!$AL:$AL,"网点超23H未关闭"))*20=0,"-",(COUNTIFS(明细!$B:$B,$A22,明细!$C:$C,V$1,明细!$AK:$AK,"网点超50分钟未响应")+COUNTIFS(明细!$B:$B,$A22,明细!$C:$C,V$1,明细!$AL:$AL,"网点超23H未关闭"))*20)</f>
        <v>-</v>
      </c>
      <c r="W22" s="34" t="str">
        <f>IF((COUNTIFS(明细!$B:$B,$A22,明细!$C:$C,W$1,明细!$AK:$AK,"网点超50分钟未响应")+COUNTIFS(明细!$B:$B,$A22,明细!$C:$C,W$1,明细!$AL:$AL,"网点超23H未关闭"))*20=0,"-",(COUNTIFS(明细!$B:$B,$A22,明细!$C:$C,W$1,明细!$AK:$AK,"网点超50分钟未响应")+COUNTIFS(明细!$B:$B,$A22,明细!$C:$C,W$1,明细!$AL:$AL,"网点超23H未关闭"))*20)</f>
        <v>-</v>
      </c>
      <c r="X22" s="34" t="str">
        <f>IF((COUNTIFS(明细!$B:$B,$A22,明细!$C:$C,X$1,明细!$AK:$AK,"网点超50分钟未响应")+COUNTIFS(明细!$B:$B,$A22,明细!$C:$C,X$1,明细!$AL:$AL,"网点超23H未关闭"))*20=0,"-",(COUNTIFS(明细!$B:$B,$A22,明细!$C:$C,X$1,明细!$AK:$AK,"网点超50分钟未响应")+COUNTIFS(明细!$B:$B,$A22,明细!$C:$C,X$1,明细!$AL:$AL,"网点超23H未关闭"))*20)</f>
        <v>-</v>
      </c>
      <c r="Y22" s="34" t="str">
        <f>IF((COUNTIFS(明细!$B:$B,$A22,明细!$C:$C,Y$1,明细!$AK:$AK,"网点超50分钟未响应")+COUNTIFS(明细!$B:$B,$A22,明细!$C:$C,Y$1,明细!$AL:$AL,"网点超23H未关闭"))*20=0,"-",(COUNTIFS(明细!$B:$B,$A22,明细!$C:$C,Y$1,明细!$AK:$AK,"网点超50分钟未响应")+COUNTIFS(明细!$B:$B,$A22,明细!$C:$C,Y$1,明细!$AL:$AL,"网点超23H未关闭"))*20)</f>
        <v>-</v>
      </c>
      <c r="Z22" s="34" t="str">
        <f>IF((COUNTIFS(明细!$B:$B,$A22,明细!$C:$C,Z$1,明细!$AK:$AK,"网点超50分钟未响应")+COUNTIFS(明细!$B:$B,$A22,明细!$C:$C,Z$1,明细!$AL:$AL,"网点超23H未关闭"))*20=0,"-",(COUNTIFS(明细!$B:$B,$A22,明细!$C:$C,Z$1,明细!$AK:$AK,"网点超50分钟未响应")+COUNTIFS(明细!$B:$B,$A22,明细!$C:$C,Z$1,明细!$AL:$AL,"网点超23H未关闭"))*20)</f>
        <v>-</v>
      </c>
      <c r="AA22" s="34" t="str">
        <f>IF((COUNTIFS(明细!$B:$B,$A22,明细!$C:$C,AA$1,明细!$AK:$AK,"网点超50分钟未响应")+COUNTIFS(明细!$B:$B,$A22,明细!$C:$C,AA$1,明细!$AL:$AL,"网点超23H未关闭"))*20=0,"-",(COUNTIFS(明细!$B:$B,$A22,明细!$C:$C,AA$1,明细!$AK:$AK,"网点超50分钟未响应")+COUNTIFS(明细!$B:$B,$A22,明细!$C:$C,AA$1,明细!$AL:$AL,"网点超23H未关闭"))*20)</f>
        <v>-</v>
      </c>
      <c r="AB22" s="34" t="str">
        <f>IF((COUNTIFS(明细!$B:$B,$A22,明细!$C:$C,AB$1,明细!$AK:$AK,"网点超50分钟未响应")+COUNTIFS(明细!$B:$B,$A22,明细!$C:$C,AB$1,明细!$AL:$AL,"网点超23H未关闭"))*20=0,"-",(COUNTIFS(明细!$B:$B,$A22,明细!$C:$C,AB$1,明细!$AK:$AK,"网点超50分钟未响应")+COUNTIFS(明细!$B:$B,$A22,明细!$C:$C,AB$1,明细!$AL:$AL,"网点超23H未关闭"))*20)</f>
        <v>-</v>
      </c>
      <c r="AC22" s="34" t="str">
        <f>IF((COUNTIFS(明细!$B:$B,$A22,明细!$C:$C,AC$1,明细!$AK:$AK,"网点超50分钟未响应")+COUNTIFS(明细!$B:$B,$A22,明细!$C:$C,AC$1,明细!$AL:$AL,"网点超23H未关闭"))*20=0,"-",(COUNTIFS(明细!$B:$B,$A22,明细!$C:$C,AC$1,明细!$AK:$AK,"网点超50分钟未响应")+COUNTIFS(明细!$B:$B,$A22,明细!$C:$C,AC$1,明细!$AL:$AL,"网点超23H未关闭"))*20)</f>
        <v>-</v>
      </c>
      <c r="AD22" s="34" t="str">
        <f>IF((COUNTIFS(明细!$B:$B,$A22,明细!$C:$C,AD$1,明细!$AK:$AK,"网点超50分钟未响应")+COUNTIFS(明细!$B:$B,$A22,明细!$C:$C,AD$1,明细!$AL:$AL,"网点超23H未关闭"))*20=0,"-",(COUNTIFS(明细!$B:$B,$A22,明细!$C:$C,AD$1,明细!$AK:$AK,"网点超50分钟未响应")+COUNTIFS(明细!$B:$B,$A22,明细!$C:$C,AD$1,明细!$AL:$AL,"网点超23H未关闭"))*20)</f>
        <v>-</v>
      </c>
      <c r="AE22" s="34" t="str">
        <f>IF((COUNTIFS(明细!$B:$B,$A22,明细!$C:$C,AE$1,明细!$AK:$AK,"网点超50分钟未响应")+COUNTIFS(明细!$B:$B,$A22,明细!$C:$C,AE$1,明细!$AL:$AL,"网点超23H未关闭"))*20=0,"-",(COUNTIFS(明细!$B:$B,$A22,明细!$C:$C,AE$1,明细!$AK:$AK,"网点超50分钟未响应")+COUNTIFS(明细!$B:$B,$A22,明细!$C:$C,AE$1,明细!$AL:$AL,"网点超23H未关闭"))*20)</f>
        <v>-</v>
      </c>
      <c r="AF22" s="34" t="str">
        <f>IF((COUNTIFS(明细!$B:$B,$A22,明细!$C:$C,AF$1,明细!$AK:$AK,"网点超50分钟未响应")+COUNTIFS(明细!$B:$B,$A22,明细!$C:$C,AF$1,明细!$AL:$AL,"网点超23H未关闭"))*20=0,"-",(COUNTIFS(明细!$B:$B,$A22,明细!$C:$C,AF$1,明细!$AK:$AK,"网点超50分钟未响应")+COUNTIFS(明细!$B:$B,$A22,明细!$C:$C,AF$1,明细!$AL:$AL,"网点超23H未关闭"))*20)</f>
        <v>-</v>
      </c>
      <c r="AJ22" s="12">
        <f>RANK(AL22,AL$3:AL$356)</f>
        <v>20</v>
      </c>
      <c r="AK22" s="4" t="s">
        <v>45</v>
      </c>
      <c r="AL22" s="12">
        <f>SUM(AM22:BP22)</f>
        <v>300</v>
      </c>
      <c r="AM22" s="12">
        <f>IF((COUNTIFS(明细!$R:$R,$AK22,明细!$C:$C,AM$1,明细!$AK:$AK,"网点超50分钟未响应")+COUNTIFS(明细!$R:$R,$AK22,明细!$C:$C,AM$1,明细!$AL:$AL,"网点超23H未关闭"))*20=0,"-",(COUNTIFS(明细!$R:$R,$AK22,明细!$C:$C,AM$1,明细!$AK:$AK,"网点超50分钟未响应")+COUNTIFS(明细!$R:$R,$AK22,明细!$C:$C,AM$1,明细!$AL:$AL,"网点超23H未关闭"))*20)</f>
        <v>40</v>
      </c>
      <c r="AN22" s="12">
        <f>IF((COUNTIFS(明细!$R:$R,$AK22,明细!$C:$C,AN$1,明细!$AK:$AK,"网点超50分钟未响应")+COUNTIFS(明细!$R:$R,$AK22,明细!$C:$C,AN$1,明细!$AL:$AL,"网点超23H未关闭"))*20=0,"-",(COUNTIFS(明细!$R:$R,$AK22,明细!$C:$C,AN$1,明细!$AK:$AK,"网点超50分钟未响应")+COUNTIFS(明细!$R:$R,$AK22,明细!$C:$C,AN$1,明细!$AL:$AL,"网点超23H未关闭"))*20)</f>
        <v>40</v>
      </c>
      <c r="AO22" s="12">
        <f>IF((COUNTIFS(明细!$R:$R,$AK22,明细!$C:$C,AO$1,明细!$AK:$AK,"网点超50分钟未响应")+COUNTIFS(明细!$R:$R,$AK22,明细!$C:$C,AO$1,明细!$AL:$AL,"网点超23H未关闭"))*20=0,"-",(COUNTIFS(明细!$R:$R,$AK22,明细!$C:$C,AO$1,明细!$AK:$AK,"网点超50分钟未响应")+COUNTIFS(明细!$R:$R,$AK22,明细!$C:$C,AO$1,明细!$AL:$AL,"网点超23H未关闭"))*20)</f>
        <v>40</v>
      </c>
      <c r="AP22" s="12" t="str">
        <f>IF((COUNTIFS(明细!$R:$R,$AK22,明细!$C:$C,AP$1,明细!$AK:$AK,"网点超50分钟未响应")+COUNTIFS(明细!$R:$R,$AK22,明细!$C:$C,AP$1,明细!$AL:$AL,"网点超23H未关闭"))*20=0,"-",(COUNTIFS(明细!$R:$R,$AK22,明细!$C:$C,AP$1,明细!$AK:$AK,"网点超50分钟未响应")+COUNTIFS(明细!$R:$R,$AK22,明细!$C:$C,AP$1,明细!$AL:$AL,"网点超23H未关闭"))*20)</f>
        <v>-</v>
      </c>
      <c r="AQ22" s="12">
        <f>IF((COUNTIFS(明细!$R:$R,$AK22,明细!$C:$C,AQ$1,明细!$AK:$AK,"网点超50分钟未响应")+COUNTIFS(明细!$R:$R,$AK22,明细!$C:$C,AQ$1,明细!$AL:$AL,"网点超23H未关闭"))*20=0,"-",(COUNTIFS(明细!$R:$R,$AK22,明细!$C:$C,AQ$1,明细!$AK:$AK,"网点超50分钟未响应")+COUNTIFS(明细!$R:$R,$AK22,明细!$C:$C,AQ$1,明细!$AL:$AL,"网点超23H未关闭"))*20)</f>
        <v>40</v>
      </c>
      <c r="AR22" s="12" t="str">
        <f>IF((COUNTIFS(明细!$R:$R,$AK22,明细!$C:$C,AR$1,明细!$AK:$AK,"网点超50分钟未响应")+COUNTIFS(明细!$R:$R,$AK22,明细!$C:$C,AR$1,明细!$AL:$AL,"网点超23H未关闭"))*20=0,"-",(COUNTIFS(明细!$R:$R,$AK22,明细!$C:$C,AR$1,明细!$AK:$AK,"网点超50分钟未响应")+COUNTIFS(明细!$R:$R,$AK22,明细!$C:$C,AR$1,明细!$AL:$AL,"网点超23H未关闭"))*20)</f>
        <v>-</v>
      </c>
      <c r="AS22" s="12">
        <f>IF((COUNTIFS(明细!$R:$R,$AK22,明细!$C:$C,AS$1,明细!$AK:$AK,"网点超50分钟未响应")+COUNTIFS(明细!$R:$R,$AK22,明细!$C:$C,AS$1,明细!$AL:$AL,"网点超23H未关闭"))*20=0,"-",(COUNTIFS(明细!$R:$R,$AK22,明细!$C:$C,AS$1,明细!$AK:$AK,"网点超50分钟未响应")+COUNTIFS(明细!$R:$R,$AK22,明细!$C:$C,AS$1,明细!$AL:$AL,"网点超23H未关闭"))*20)</f>
        <v>80</v>
      </c>
      <c r="AT22" s="12">
        <f>IF((COUNTIFS(明细!$R:$R,$AK22,明细!$C:$C,AT$1,明细!$AK:$AK,"网点超50分钟未响应")+COUNTIFS(明细!$R:$R,$AK22,明细!$C:$C,AT$1,明细!$AL:$AL,"网点超23H未关闭"))*20=0,"-",(COUNTIFS(明细!$R:$R,$AK22,明细!$C:$C,AT$1,明细!$AK:$AK,"网点超50分钟未响应")+COUNTIFS(明细!$R:$R,$AK22,明细!$C:$C,AT$1,明细!$AL:$AL,"网点超23H未关闭"))*20)</f>
        <v>60</v>
      </c>
      <c r="AU22" s="12" t="str">
        <f>IF((COUNTIFS(明细!$R:$R,$AK22,明细!$C:$C,AU$1,明细!$AK:$AK,"网点超50分钟未响应")+COUNTIFS(明细!$R:$R,$AK22,明细!$C:$C,AU$1,明细!$AL:$AL,"网点超23H未关闭"))*20=0,"-",(COUNTIFS(明细!$R:$R,$AK22,明细!$C:$C,AU$1,明细!$AK:$AK,"网点超50分钟未响应")+COUNTIFS(明细!$R:$R,$AK22,明细!$C:$C,AU$1,明细!$AL:$AL,"网点超23H未关闭"))*20)</f>
        <v>-</v>
      </c>
      <c r="AV22" s="12" t="str">
        <f>IF((COUNTIFS(明细!$R:$R,$AK22,明细!$C:$C,AV$1,明细!$AK:$AK,"网点超50分钟未响应")+COUNTIFS(明细!$R:$R,$AK22,明细!$C:$C,AV$1,明细!$AL:$AL,"网点超23H未关闭"))*20=0,"-",(COUNTIFS(明细!$R:$R,$AK22,明细!$C:$C,AV$1,明细!$AK:$AK,"网点超50分钟未响应")+COUNTIFS(明细!$R:$R,$AK22,明细!$C:$C,AV$1,明细!$AL:$AL,"网点超23H未关闭"))*20)</f>
        <v>-</v>
      </c>
      <c r="AW22" s="12" t="str">
        <f>IF((COUNTIFS(明细!$R:$R,$AK22,明细!$C:$C,AW$1,明细!$AK:$AK,"网点超50分钟未响应")+COUNTIFS(明细!$R:$R,$AK22,明细!$C:$C,AW$1,明细!$AL:$AL,"网点超23H未关闭"))*20=0,"-",(COUNTIFS(明细!$R:$R,$AK22,明细!$C:$C,AW$1,明细!$AK:$AK,"网点超50分钟未响应")+COUNTIFS(明细!$R:$R,$AK22,明细!$C:$C,AW$1,明细!$AL:$AL,"网点超23H未关闭"))*20)</f>
        <v>-</v>
      </c>
      <c r="AX22" s="12" t="str">
        <f>IF((COUNTIFS(明细!$R:$R,$AK22,明细!$C:$C,AX$1,明细!$AK:$AK,"网点超50分钟未响应")+COUNTIFS(明细!$R:$R,$AK22,明细!$C:$C,AX$1,明细!$AL:$AL,"网点超23H未关闭"))*20=0,"-",(COUNTIFS(明细!$R:$R,$AK22,明细!$C:$C,AX$1,明细!$AK:$AK,"网点超50分钟未响应")+COUNTIFS(明细!$R:$R,$AK22,明细!$C:$C,AX$1,明细!$AL:$AL,"网点超23H未关闭"))*20)</f>
        <v>-</v>
      </c>
      <c r="AY22" s="12" t="str">
        <f>IF((COUNTIFS(明细!$R:$R,$AK22,明细!$C:$C,AY$1,明细!$AK:$AK,"网点超50分钟未响应")+COUNTIFS(明细!$R:$R,$AK22,明细!$C:$C,AY$1,明细!$AL:$AL,"网点超23H未关闭"))*20=0,"-",(COUNTIFS(明细!$R:$R,$AK22,明细!$C:$C,AY$1,明细!$AK:$AK,"网点超50分钟未响应")+COUNTIFS(明细!$R:$R,$AK22,明细!$C:$C,AY$1,明细!$AL:$AL,"网点超23H未关闭"))*20)</f>
        <v>-</v>
      </c>
      <c r="AZ22" s="12" t="str">
        <f>IF((COUNTIFS(明细!$R:$R,$AK22,明细!$C:$C,AZ$1,明细!$AK:$AK,"网点超50分钟未响应")+COUNTIFS(明细!$R:$R,$AK22,明细!$C:$C,AZ$1,明细!$AL:$AL,"网点超23H未关闭"))*20=0,"-",(COUNTIFS(明细!$R:$R,$AK22,明细!$C:$C,AZ$1,明细!$AK:$AK,"网点超50分钟未响应")+COUNTIFS(明细!$R:$R,$AK22,明细!$C:$C,AZ$1,明细!$AL:$AL,"网点超23H未关闭"))*20)</f>
        <v>-</v>
      </c>
      <c r="BA22" s="12" t="str">
        <f>IF((COUNTIFS(明细!$R:$R,$AK22,明细!$C:$C,BA$1,明细!$AK:$AK,"网点超50分钟未响应")+COUNTIFS(明细!$R:$R,$AK22,明细!$C:$C,BA$1,明细!$AL:$AL,"网点超23H未关闭"))*20=0,"-",(COUNTIFS(明细!$R:$R,$AK22,明细!$C:$C,BA$1,明细!$AK:$AK,"网点超50分钟未响应")+COUNTIFS(明细!$R:$R,$AK22,明细!$C:$C,BA$1,明细!$AL:$AL,"网点超23H未关闭"))*20)</f>
        <v>-</v>
      </c>
      <c r="BB22" s="12" t="str">
        <f>IF((COUNTIFS(明细!$R:$R,$AK22,明细!$C:$C,BB$1,明细!$AK:$AK,"网点超50分钟未响应")+COUNTIFS(明细!$R:$R,$AK22,明细!$C:$C,BB$1,明细!$AL:$AL,"网点超23H未关闭"))*20=0,"-",(COUNTIFS(明细!$R:$R,$AK22,明细!$C:$C,BB$1,明细!$AK:$AK,"网点超50分钟未响应")+COUNTIFS(明细!$R:$R,$AK22,明细!$C:$C,BB$1,明细!$AL:$AL,"网点超23H未关闭"))*20)</f>
        <v>-</v>
      </c>
      <c r="BC22" s="12" t="str">
        <f>IF((COUNTIFS(明细!$R:$R,$AK22,明细!$C:$C,BC$1,明细!$AK:$AK,"网点超50分钟未响应")+COUNTIFS(明细!$R:$R,$AK22,明细!$C:$C,BC$1,明细!$AL:$AL,"网点超23H未关闭"))*20=0,"-",(COUNTIFS(明细!$R:$R,$AK22,明细!$C:$C,BC$1,明细!$AK:$AK,"网点超50分钟未响应")+COUNTIFS(明细!$R:$R,$AK22,明细!$C:$C,BC$1,明细!$AL:$AL,"网点超23H未关闭"))*20)</f>
        <v>-</v>
      </c>
      <c r="BD22" s="12" t="str">
        <f>IF((COUNTIFS(明细!$R:$R,$AK22,明细!$C:$C,BD$1,明细!$AK:$AK,"网点超50分钟未响应")+COUNTIFS(明细!$R:$R,$AK22,明细!$C:$C,BD$1,明细!$AL:$AL,"网点超23H未关闭"))*20=0,"-",(COUNTIFS(明细!$R:$R,$AK22,明细!$C:$C,BD$1,明细!$AK:$AK,"网点超50分钟未响应")+COUNTIFS(明细!$R:$R,$AK22,明细!$C:$C,BD$1,明细!$AL:$AL,"网点超23H未关闭"))*20)</f>
        <v>-</v>
      </c>
      <c r="BE22" s="12" t="str">
        <f>IF((COUNTIFS(明细!$R:$R,$AK22,明细!$C:$C,BE$1,明细!$AK:$AK,"网点超50分钟未响应")+COUNTIFS(明细!$R:$R,$AK22,明细!$C:$C,BE$1,明细!$AL:$AL,"网点超23H未关闭"))*20=0,"-",(COUNTIFS(明细!$R:$R,$AK22,明细!$C:$C,BE$1,明细!$AK:$AK,"网点超50分钟未响应")+COUNTIFS(明细!$R:$R,$AK22,明细!$C:$C,BE$1,明细!$AL:$AL,"网点超23H未关闭"))*20)</f>
        <v>-</v>
      </c>
      <c r="BF22" s="12" t="str">
        <f>IF((COUNTIFS(明细!$R:$R,$AK22,明细!$C:$C,BF$1,明细!$AK:$AK,"网点超50分钟未响应")+COUNTIFS(明细!$R:$R,$AK22,明细!$C:$C,BF$1,明细!$AL:$AL,"网点超23H未关闭"))*20=0,"-",(COUNTIFS(明细!$R:$R,$AK22,明细!$C:$C,BF$1,明细!$AK:$AK,"网点超50分钟未响应")+COUNTIFS(明细!$R:$R,$AK22,明细!$C:$C,BF$1,明细!$AL:$AL,"网点超23H未关闭"))*20)</f>
        <v>-</v>
      </c>
      <c r="BG22" s="12" t="str">
        <f>IF((COUNTIFS(明细!$R:$R,$AK22,明细!$C:$C,BG$1,明细!$AK:$AK,"网点超50分钟未响应")+COUNTIFS(明细!$R:$R,$AK22,明细!$C:$C,BG$1,明细!$AL:$AL,"网点超23H未关闭"))*20=0,"-",(COUNTIFS(明细!$R:$R,$AK22,明细!$C:$C,BG$1,明细!$AK:$AK,"网点超50分钟未响应")+COUNTIFS(明细!$R:$R,$AK22,明细!$C:$C,BG$1,明细!$AL:$AL,"网点超23H未关闭"))*20)</f>
        <v>-</v>
      </c>
      <c r="BH22" s="12" t="str">
        <f>IF((COUNTIFS(明细!$R:$R,$AK22,明细!$C:$C,BH$1,明细!$AK:$AK,"网点超50分钟未响应")+COUNTIFS(明细!$R:$R,$AK22,明细!$C:$C,BH$1,明细!$AL:$AL,"网点超23H未关闭"))*20=0,"-",(COUNTIFS(明细!$R:$R,$AK22,明细!$C:$C,BH$1,明细!$AK:$AK,"网点超50分钟未响应")+COUNTIFS(明细!$R:$R,$AK22,明细!$C:$C,BH$1,明细!$AL:$AL,"网点超23H未关闭"))*20)</f>
        <v>-</v>
      </c>
      <c r="BI22" s="12" t="str">
        <f>IF((COUNTIFS(明细!$R:$R,$AK22,明细!$C:$C,BI$1,明细!$AK:$AK,"网点超50分钟未响应")+COUNTIFS(明细!$R:$R,$AK22,明细!$C:$C,BI$1,明细!$AL:$AL,"网点超23H未关闭"))*20=0,"-",(COUNTIFS(明细!$R:$R,$AK22,明细!$C:$C,BI$1,明细!$AK:$AK,"网点超50分钟未响应")+COUNTIFS(明细!$R:$R,$AK22,明细!$C:$C,BI$1,明细!$AL:$AL,"网点超23H未关闭"))*20)</f>
        <v>-</v>
      </c>
      <c r="BJ22" s="12" t="str">
        <f>IF((COUNTIFS(明细!$R:$R,$AK22,明细!$C:$C,BJ$1,明细!$AK:$AK,"网点超50分钟未响应")+COUNTIFS(明细!$R:$R,$AK22,明细!$C:$C,BJ$1,明细!$AL:$AL,"网点超23H未关闭"))*20=0,"-",(COUNTIFS(明细!$R:$R,$AK22,明细!$C:$C,BJ$1,明细!$AK:$AK,"网点超50分钟未响应")+COUNTIFS(明细!$R:$R,$AK22,明细!$C:$C,BJ$1,明细!$AL:$AL,"网点超23H未关闭"))*20)</f>
        <v>-</v>
      </c>
      <c r="BK22" s="12" t="str">
        <f>IF((COUNTIFS(明细!$R:$R,$AK22,明细!$C:$C,BK$1,明细!$AK:$AK,"网点超50分钟未响应")+COUNTIFS(明细!$R:$R,$AK22,明细!$C:$C,BK$1,明细!$AL:$AL,"网点超23H未关闭"))*20=0,"-",(COUNTIFS(明细!$R:$R,$AK22,明细!$C:$C,BK$1,明细!$AK:$AK,"网点超50分钟未响应")+COUNTIFS(明细!$R:$R,$AK22,明细!$C:$C,BK$1,明细!$AL:$AL,"网点超23H未关闭"))*20)</f>
        <v>-</v>
      </c>
      <c r="BL22" s="12" t="str">
        <f>IF((COUNTIFS(明细!$R:$R,$AK22,明细!$C:$C,BL$1,明细!$AK:$AK,"网点超50分钟未响应")+COUNTIFS(明细!$R:$R,$AK22,明细!$C:$C,BL$1,明细!$AL:$AL,"网点超23H未关闭"))*20=0,"-",(COUNTIFS(明细!$R:$R,$AK22,明细!$C:$C,BL$1,明细!$AK:$AK,"网点超50分钟未响应")+COUNTIFS(明细!$R:$R,$AK22,明细!$C:$C,BL$1,明细!$AL:$AL,"网点超23H未关闭"))*20)</f>
        <v>-</v>
      </c>
      <c r="BM22" s="12" t="str">
        <f>IF((COUNTIFS(明细!$R:$R,$AK22,明细!$C:$C,BM$1,明细!$AK:$AK,"网点超50分钟未响应")+COUNTIFS(明细!$R:$R,$AK22,明细!$C:$C,BM$1,明细!$AL:$AL,"网点超23H未关闭"))*20=0,"-",(COUNTIFS(明细!$R:$R,$AK22,明细!$C:$C,BM$1,明细!$AK:$AK,"网点超50分钟未响应")+COUNTIFS(明细!$R:$R,$AK22,明细!$C:$C,BM$1,明细!$AL:$AL,"网点超23H未关闭"))*20)</f>
        <v>-</v>
      </c>
      <c r="BN22" s="12" t="str">
        <f>IF((COUNTIFS(明细!$R:$R,$AK22,明细!$C:$C,BN$1,明细!$AK:$AK,"网点超50分钟未响应")+COUNTIFS(明细!$R:$R,$AK22,明细!$C:$C,BN$1,明细!$AL:$AL,"网点超23H未关闭"))*20=0,"-",(COUNTIFS(明细!$R:$R,$AK22,明细!$C:$C,BN$1,明细!$AK:$AK,"网点超50分钟未响应")+COUNTIFS(明细!$R:$R,$AK22,明细!$C:$C,BN$1,明细!$AL:$AL,"网点超23H未关闭"))*20)</f>
        <v>-</v>
      </c>
      <c r="BO22" s="12" t="str">
        <f>IF((COUNTIFS(明细!$R:$R,$AK22,明细!$C:$C,BO$1,明细!$AK:$AK,"网点超50分钟未响应")+COUNTIFS(明细!$R:$R,$AK22,明细!$C:$C,BO$1,明细!$AL:$AL,"网点超23H未关闭"))*20=0,"-",(COUNTIFS(明细!$R:$R,$AK22,明细!$C:$C,BO$1,明细!$AK:$AK,"网点超50分钟未响应")+COUNTIFS(明细!$R:$R,$AK22,明细!$C:$C,BO$1,明细!$AL:$AL,"网点超23H未关闭"))*20)</f>
        <v>-</v>
      </c>
      <c r="BP22" s="12" t="str">
        <f>IF((COUNTIFS(明细!$R:$R,$AK22,明细!$C:$C,BP$1,明细!$AK:$AK,"网点超50分钟未响应")+COUNTIFS(明细!$R:$R,$AK22,明细!$C:$C,BP$1,明细!$AL:$AL,"网点超23H未关闭"))*20=0,"-",(COUNTIFS(明细!$R:$R,$AK22,明细!$C:$C,BP$1,明细!$AK:$AK,"网点超50分钟未响应")+COUNTIFS(明细!$R:$R,$AK22,明细!$C:$C,BP$1,明细!$AL:$AL,"网点超23H未关闭"))*20)</f>
        <v>-</v>
      </c>
    </row>
    <row r="23" customHeight="1" spans="1:68">
      <c r="A23" s="4" t="s">
        <v>46</v>
      </c>
      <c r="B23" s="12">
        <f>SUM(C23:AF23)</f>
        <v>80</v>
      </c>
      <c r="C23" s="34">
        <f>IF((COUNTIFS(明细!$B:$B,$A23,明细!$C:$C,C$1,明细!$AK:$AK,"网点超50分钟未响应")+COUNTIFS(明细!$B:$B,$A23,明细!$C:$C,C$1,明细!$AL:$AL,"网点超23H未关闭"))*20=0,"-",(COUNTIFS(明细!$B:$B,$A23,明细!$C:$C,C$1,明细!$AK:$AK,"网点超50分钟未响应")+COUNTIFS(明细!$B:$B,$A23,明细!$C:$C,C$1,明细!$AL:$AL,"网点超23H未关闭"))*20)</f>
        <v>20</v>
      </c>
      <c r="D23" s="34" t="str">
        <f>IF((COUNTIFS(明细!$B:$B,$A23,明细!$C:$C,D$1,明细!$AK:$AK,"网点超50分钟未响应")+COUNTIFS(明细!$B:$B,$A23,明细!$C:$C,D$1,明细!$AL:$AL,"网点超23H未关闭"))*20=0,"-",(COUNTIFS(明细!$B:$B,$A23,明细!$C:$C,D$1,明细!$AK:$AK,"网点超50分钟未响应")+COUNTIFS(明细!$B:$B,$A23,明细!$C:$C,D$1,明细!$AL:$AL,"网点超23H未关闭"))*20)</f>
        <v>-</v>
      </c>
      <c r="E23" s="34">
        <f>IF((COUNTIFS(明细!$B:$B,$A23,明细!$C:$C,E$1,明细!$AK:$AK,"网点超50分钟未响应")+COUNTIFS(明细!$B:$B,$A23,明细!$C:$C,E$1,明细!$AL:$AL,"网点超23H未关闭"))*20=0,"-",(COUNTIFS(明细!$B:$B,$A23,明细!$C:$C,E$1,明细!$AK:$AK,"网点超50分钟未响应")+COUNTIFS(明细!$B:$B,$A23,明细!$C:$C,E$1,明细!$AL:$AL,"网点超23H未关闭"))*20)</f>
        <v>20</v>
      </c>
      <c r="F23" s="34" t="str">
        <f>IF((COUNTIFS(明细!$B:$B,$A23,明细!$C:$C,F$1,明细!$AK:$AK,"网点超50分钟未响应")+COUNTIFS(明细!$B:$B,$A23,明细!$C:$C,F$1,明细!$AL:$AL,"网点超23H未关闭"))*20=0,"-",(COUNTIFS(明细!$B:$B,$A23,明细!$C:$C,F$1,明细!$AK:$AK,"网点超50分钟未响应")+COUNTIFS(明细!$B:$B,$A23,明细!$C:$C,F$1,明细!$AL:$AL,"网点超23H未关闭"))*20)</f>
        <v>-</v>
      </c>
      <c r="G23" s="34" t="str">
        <f>IF((COUNTIFS(明细!$B:$B,$A23,明细!$C:$C,G$1,明细!$AK:$AK,"网点超50分钟未响应")+COUNTIFS(明细!$B:$B,$A23,明细!$C:$C,G$1,明细!$AL:$AL,"网点超23H未关闭"))*20=0,"-",(COUNTIFS(明细!$B:$B,$A23,明细!$C:$C,G$1,明细!$AK:$AK,"网点超50分钟未响应")+COUNTIFS(明细!$B:$B,$A23,明细!$C:$C,G$1,明细!$AL:$AL,"网点超23H未关闭"))*20)</f>
        <v>-</v>
      </c>
      <c r="H23" s="34">
        <f>IF((COUNTIFS(明细!$B:$B,$A23,明细!$C:$C,H$1,明细!$AK:$AK,"网点超50分钟未响应")+COUNTIFS(明细!$B:$B,$A23,明细!$C:$C,H$1,明细!$AL:$AL,"网点超23H未关闭"))*20=0,"-",(COUNTIFS(明细!$B:$B,$A23,明细!$C:$C,H$1,明细!$AK:$AK,"网点超50分钟未响应")+COUNTIFS(明细!$B:$B,$A23,明细!$C:$C,H$1,明细!$AL:$AL,"网点超23H未关闭"))*20)</f>
        <v>20</v>
      </c>
      <c r="I23" s="34" t="str">
        <f>IF((COUNTIFS(明细!$B:$B,$A23,明细!$C:$C,I$1,明细!$AK:$AK,"网点超50分钟未响应")+COUNTIFS(明细!$B:$B,$A23,明细!$C:$C,I$1,明细!$AL:$AL,"网点超23H未关闭"))*20=0,"-",(COUNTIFS(明细!$B:$B,$A23,明细!$C:$C,I$1,明细!$AK:$AK,"网点超50分钟未响应")+COUNTIFS(明细!$B:$B,$A23,明细!$C:$C,I$1,明细!$AL:$AL,"网点超23H未关闭"))*20)</f>
        <v>-</v>
      </c>
      <c r="J23" s="34" t="str">
        <f>IF((COUNTIFS(明细!$B:$B,$A23,明细!$C:$C,J$1,明细!$AK:$AK,"网点超50分钟未响应")+COUNTIFS(明细!$B:$B,$A23,明细!$C:$C,J$1,明细!$AL:$AL,"网点超23H未关闭"))*20=0,"-",(COUNTIFS(明细!$B:$B,$A23,明细!$C:$C,J$1,明细!$AK:$AK,"网点超50分钟未响应")+COUNTIFS(明细!$B:$B,$A23,明细!$C:$C,J$1,明细!$AL:$AL,"网点超23H未关闭"))*20)</f>
        <v>-</v>
      </c>
      <c r="K23" s="34">
        <f>IF((COUNTIFS(明细!$B:$B,$A23,明细!$C:$C,K$1,明细!$AK:$AK,"网点超50分钟未响应")+COUNTIFS(明细!$B:$B,$A23,明细!$C:$C,K$1,明细!$AL:$AL,"网点超23H未关闭"))*20=0,"-",(COUNTIFS(明细!$B:$B,$A23,明细!$C:$C,K$1,明细!$AK:$AK,"网点超50分钟未响应")+COUNTIFS(明细!$B:$B,$A23,明细!$C:$C,K$1,明细!$AL:$AL,"网点超23H未关闭"))*20)</f>
        <v>20</v>
      </c>
      <c r="L23" s="34" t="str">
        <f>IF((COUNTIFS(明细!$B:$B,$A23,明细!$C:$C,L$1,明细!$AK:$AK,"网点超50分钟未响应")+COUNTIFS(明细!$B:$B,$A23,明细!$C:$C,L$1,明细!$AL:$AL,"网点超23H未关闭"))*20=0,"-",(COUNTIFS(明细!$B:$B,$A23,明细!$C:$C,L$1,明细!$AK:$AK,"网点超50分钟未响应")+COUNTIFS(明细!$B:$B,$A23,明细!$C:$C,L$1,明细!$AL:$AL,"网点超23H未关闭"))*20)</f>
        <v>-</v>
      </c>
      <c r="M23" s="34" t="str">
        <f>IF((COUNTIFS(明细!$B:$B,$A23,明细!$C:$C,M$1,明细!$AK:$AK,"网点超50分钟未响应")+COUNTIFS(明细!$B:$B,$A23,明细!$C:$C,M$1,明细!$AL:$AL,"网点超23H未关闭"))*20=0,"-",(COUNTIFS(明细!$B:$B,$A23,明细!$C:$C,M$1,明细!$AK:$AK,"网点超50分钟未响应")+COUNTIFS(明细!$B:$B,$A23,明细!$C:$C,M$1,明细!$AL:$AL,"网点超23H未关闭"))*20)</f>
        <v>-</v>
      </c>
      <c r="N23" s="34" t="str">
        <f>IF((COUNTIFS(明细!$B:$B,$A23,明细!$C:$C,N$1,明细!$AK:$AK,"网点超50分钟未响应")+COUNTIFS(明细!$B:$B,$A23,明细!$C:$C,N$1,明细!$AL:$AL,"网点超23H未关闭"))*20=0,"-",(COUNTIFS(明细!$B:$B,$A23,明细!$C:$C,N$1,明细!$AK:$AK,"网点超50分钟未响应")+COUNTIFS(明细!$B:$B,$A23,明细!$C:$C,N$1,明细!$AL:$AL,"网点超23H未关闭"))*20)</f>
        <v>-</v>
      </c>
      <c r="O23" s="34" t="str">
        <f>IF((COUNTIFS(明细!$B:$B,$A23,明细!$C:$C,O$1,明细!$AK:$AK,"网点超50分钟未响应")+COUNTIFS(明细!$B:$B,$A23,明细!$C:$C,O$1,明细!$AL:$AL,"网点超23H未关闭"))*20=0,"-",(COUNTIFS(明细!$B:$B,$A23,明细!$C:$C,O$1,明细!$AK:$AK,"网点超50分钟未响应")+COUNTIFS(明细!$B:$B,$A23,明细!$C:$C,O$1,明细!$AL:$AL,"网点超23H未关闭"))*20)</f>
        <v>-</v>
      </c>
      <c r="P23" s="34" t="str">
        <f>IF((COUNTIFS(明细!$B:$B,$A23,明细!$C:$C,P$1,明细!$AK:$AK,"网点超50分钟未响应")+COUNTIFS(明细!$B:$B,$A23,明细!$C:$C,P$1,明细!$AL:$AL,"网点超23H未关闭"))*20=0,"-",(COUNTIFS(明细!$B:$B,$A23,明细!$C:$C,P$1,明细!$AK:$AK,"网点超50分钟未响应")+COUNTIFS(明细!$B:$B,$A23,明细!$C:$C,P$1,明细!$AL:$AL,"网点超23H未关闭"))*20)</f>
        <v>-</v>
      </c>
      <c r="Q23" s="34" t="str">
        <f>IF((COUNTIFS(明细!$B:$B,$A23,明细!$C:$C,Q$1,明细!$AK:$AK,"网点超50分钟未响应")+COUNTIFS(明细!$B:$B,$A23,明细!$C:$C,Q$1,明细!$AL:$AL,"网点超23H未关闭"))*20=0,"-",(COUNTIFS(明细!$B:$B,$A23,明细!$C:$C,Q$1,明细!$AK:$AK,"网点超50分钟未响应")+COUNTIFS(明细!$B:$B,$A23,明细!$C:$C,Q$1,明细!$AL:$AL,"网点超23H未关闭"))*20)</f>
        <v>-</v>
      </c>
      <c r="R23" s="34" t="str">
        <f>IF((COUNTIFS(明细!$B:$B,$A23,明细!$C:$C,R$1,明细!$AK:$AK,"网点超50分钟未响应")+COUNTIFS(明细!$B:$B,$A23,明细!$C:$C,R$1,明细!$AL:$AL,"网点超23H未关闭"))*20=0,"-",(COUNTIFS(明细!$B:$B,$A23,明细!$C:$C,R$1,明细!$AK:$AK,"网点超50分钟未响应")+COUNTIFS(明细!$B:$B,$A23,明细!$C:$C,R$1,明细!$AL:$AL,"网点超23H未关闭"))*20)</f>
        <v>-</v>
      </c>
      <c r="S23" s="34" t="str">
        <f>IF((COUNTIFS(明细!$B:$B,$A23,明细!$C:$C,S$1,明细!$AK:$AK,"网点超50分钟未响应")+COUNTIFS(明细!$B:$B,$A23,明细!$C:$C,S$1,明细!$AL:$AL,"网点超23H未关闭"))*20=0,"-",(COUNTIFS(明细!$B:$B,$A23,明细!$C:$C,S$1,明细!$AK:$AK,"网点超50分钟未响应")+COUNTIFS(明细!$B:$B,$A23,明细!$C:$C,S$1,明细!$AL:$AL,"网点超23H未关闭"))*20)</f>
        <v>-</v>
      </c>
      <c r="T23" s="34" t="str">
        <f>IF((COUNTIFS(明细!$B:$B,$A23,明细!$C:$C,T$1,明细!$AK:$AK,"网点超50分钟未响应")+COUNTIFS(明细!$B:$B,$A23,明细!$C:$C,T$1,明细!$AL:$AL,"网点超23H未关闭"))*20=0,"-",(COUNTIFS(明细!$B:$B,$A23,明细!$C:$C,T$1,明细!$AK:$AK,"网点超50分钟未响应")+COUNTIFS(明细!$B:$B,$A23,明细!$C:$C,T$1,明细!$AL:$AL,"网点超23H未关闭"))*20)</f>
        <v>-</v>
      </c>
      <c r="U23" s="34" t="str">
        <f>IF((COUNTIFS(明细!$B:$B,$A23,明细!$C:$C,U$1,明细!$AK:$AK,"网点超50分钟未响应")+COUNTIFS(明细!$B:$B,$A23,明细!$C:$C,U$1,明细!$AL:$AL,"网点超23H未关闭"))*20=0,"-",(COUNTIFS(明细!$B:$B,$A23,明细!$C:$C,U$1,明细!$AK:$AK,"网点超50分钟未响应")+COUNTIFS(明细!$B:$B,$A23,明细!$C:$C,U$1,明细!$AL:$AL,"网点超23H未关闭"))*20)</f>
        <v>-</v>
      </c>
      <c r="V23" s="34" t="str">
        <f>IF((COUNTIFS(明细!$B:$B,$A23,明细!$C:$C,V$1,明细!$AK:$AK,"网点超50分钟未响应")+COUNTIFS(明细!$B:$B,$A23,明细!$C:$C,V$1,明细!$AL:$AL,"网点超23H未关闭"))*20=0,"-",(COUNTIFS(明细!$B:$B,$A23,明细!$C:$C,V$1,明细!$AK:$AK,"网点超50分钟未响应")+COUNTIFS(明细!$B:$B,$A23,明细!$C:$C,V$1,明细!$AL:$AL,"网点超23H未关闭"))*20)</f>
        <v>-</v>
      </c>
      <c r="W23" s="34" t="str">
        <f>IF((COUNTIFS(明细!$B:$B,$A23,明细!$C:$C,W$1,明细!$AK:$AK,"网点超50分钟未响应")+COUNTIFS(明细!$B:$B,$A23,明细!$C:$C,W$1,明细!$AL:$AL,"网点超23H未关闭"))*20=0,"-",(COUNTIFS(明细!$B:$B,$A23,明细!$C:$C,W$1,明细!$AK:$AK,"网点超50分钟未响应")+COUNTIFS(明细!$B:$B,$A23,明细!$C:$C,W$1,明细!$AL:$AL,"网点超23H未关闭"))*20)</f>
        <v>-</v>
      </c>
      <c r="X23" s="34" t="str">
        <f>IF((COUNTIFS(明细!$B:$B,$A23,明细!$C:$C,X$1,明细!$AK:$AK,"网点超50分钟未响应")+COUNTIFS(明细!$B:$B,$A23,明细!$C:$C,X$1,明细!$AL:$AL,"网点超23H未关闭"))*20=0,"-",(COUNTIFS(明细!$B:$B,$A23,明细!$C:$C,X$1,明细!$AK:$AK,"网点超50分钟未响应")+COUNTIFS(明细!$B:$B,$A23,明细!$C:$C,X$1,明细!$AL:$AL,"网点超23H未关闭"))*20)</f>
        <v>-</v>
      </c>
      <c r="Y23" s="34" t="str">
        <f>IF((COUNTIFS(明细!$B:$B,$A23,明细!$C:$C,Y$1,明细!$AK:$AK,"网点超50分钟未响应")+COUNTIFS(明细!$B:$B,$A23,明细!$C:$C,Y$1,明细!$AL:$AL,"网点超23H未关闭"))*20=0,"-",(COUNTIFS(明细!$B:$B,$A23,明细!$C:$C,Y$1,明细!$AK:$AK,"网点超50分钟未响应")+COUNTIFS(明细!$B:$B,$A23,明细!$C:$C,Y$1,明细!$AL:$AL,"网点超23H未关闭"))*20)</f>
        <v>-</v>
      </c>
      <c r="Z23" s="34" t="str">
        <f>IF((COUNTIFS(明细!$B:$B,$A23,明细!$C:$C,Z$1,明细!$AK:$AK,"网点超50分钟未响应")+COUNTIFS(明细!$B:$B,$A23,明细!$C:$C,Z$1,明细!$AL:$AL,"网点超23H未关闭"))*20=0,"-",(COUNTIFS(明细!$B:$B,$A23,明细!$C:$C,Z$1,明细!$AK:$AK,"网点超50分钟未响应")+COUNTIFS(明细!$B:$B,$A23,明细!$C:$C,Z$1,明细!$AL:$AL,"网点超23H未关闭"))*20)</f>
        <v>-</v>
      </c>
      <c r="AA23" s="34" t="str">
        <f>IF((COUNTIFS(明细!$B:$B,$A23,明细!$C:$C,AA$1,明细!$AK:$AK,"网点超50分钟未响应")+COUNTIFS(明细!$B:$B,$A23,明细!$C:$C,AA$1,明细!$AL:$AL,"网点超23H未关闭"))*20=0,"-",(COUNTIFS(明细!$B:$B,$A23,明细!$C:$C,AA$1,明细!$AK:$AK,"网点超50分钟未响应")+COUNTIFS(明细!$B:$B,$A23,明细!$C:$C,AA$1,明细!$AL:$AL,"网点超23H未关闭"))*20)</f>
        <v>-</v>
      </c>
      <c r="AB23" s="34" t="str">
        <f>IF((COUNTIFS(明细!$B:$B,$A23,明细!$C:$C,AB$1,明细!$AK:$AK,"网点超50分钟未响应")+COUNTIFS(明细!$B:$B,$A23,明细!$C:$C,AB$1,明细!$AL:$AL,"网点超23H未关闭"))*20=0,"-",(COUNTIFS(明细!$B:$B,$A23,明细!$C:$C,AB$1,明细!$AK:$AK,"网点超50分钟未响应")+COUNTIFS(明细!$B:$B,$A23,明细!$C:$C,AB$1,明细!$AL:$AL,"网点超23H未关闭"))*20)</f>
        <v>-</v>
      </c>
      <c r="AC23" s="34" t="str">
        <f>IF((COUNTIFS(明细!$B:$B,$A23,明细!$C:$C,AC$1,明细!$AK:$AK,"网点超50分钟未响应")+COUNTIFS(明细!$B:$B,$A23,明细!$C:$C,AC$1,明细!$AL:$AL,"网点超23H未关闭"))*20=0,"-",(COUNTIFS(明细!$B:$B,$A23,明细!$C:$C,AC$1,明细!$AK:$AK,"网点超50分钟未响应")+COUNTIFS(明细!$B:$B,$A23,明细!$C:$C,AC$1,明细!$AL:$AL,"网点超23H未关闭"))*20)</f>
        <v>-</v>
      </c>
      <c r="AD23" s="34" t="str">
        <f>IF((COUNTIFS(明细!$B:$B,$A23,明细!$C:$C,AD$1,明细!$AK:$AK,"网点超50分钟未响应")+COUNTIFS(明细!$B:$B,$A23,明细!$C:$C,AD$1,明细!$AL:$AL,"网点超23H未关闭"))*20=0,"-",(COUNTIFS(明细!$B:$B,$A23,明细!$C:$C,AD$1,明细!$AK:$AK,"网点超50分钟未响应")+COUNTIFS(明细!$B:$B,$A23,明细!$C:$C,AD$1,明细!$AL:$AL,"网点超23H未关闭"))*20)</f>
        <v>-</v>
      </c>
      <c r="AE23" s="34" t="str">
        <f>IF((COUNTIFS(明细!$B:$B,$A23,明细!$C:$C,AE$1,明细!$AK:$AK,"网点超50分钟未响应")+COUNTIFS(明细!$B:$B,$A23,明细!$C:$C,AE$1,明细!$AL:$AL,"网点超23H未关闭"))*20=0,"-",(COUNTIFS(明细!$B:$B,$A23,明细!$C:$C,AE$1,明细!$AK:$AK,"网点超50分钟未响应")+COUNTIFS(明细!$B:$B,$A23,明细!$C:$C,AE$1,明细!$AL:$AL,"网点超23H未关闭"))*20)</f>
        <v>-</v>
      </c>
      <c r="AF23" s="34" t="str">
        <f>IF((COUNTIFS(明细!$B:$B,$A23,明细!$C:$C,AF$1,明细!$AK:$AK,"网点超50分钟未响应")+COUNTIFS(明细!$B:$B,$A23,明细!$C:$C,AF$1,明细!$AL:$AL,"网点超23H未关闭"))*20=0,"-",(COUNTIFS(明细!$B:$B,$A23,明细!$C:$C,AF$1,明细!$AK:$AK,"网点超50分钟未响应")+COUNTIFS(明细!$B:$B,$A23,明细!$C:$C,AF$1,明细!$AL:$AL,"网点超23H未关闭"))*20)</f>
        <v>-</v>
      </c>
      <c r="AJ23" s="12">
        <f>RANK(AL23,AL$3:AL$356)</f>
        <v>21</v>
      </c>
      <c r="AK23" s="4" t="s">
        <v>47</v>
      </c>
      <c r="AL23" s="12">
        <f>SUM(AM23:BP23)</f>
        <v>280</v>
      </c>
      <c r="AM23" s="12">
        <f>IF((COUNTIFS(明细!$R:$R,$AK23,明细!$C:$C,AM$1,明细!$AK:$AK,"网点超50分钟未响应")+COUNTIFS(明细!$R:$R,$AK23,明细!$C:$C,AM$1,明细!$AL:$AL,"网点超23H未关闭"))*20=0,"-",(COUNTIFS(明细!$R:$R,$AK23,明细!$C:$C,AM$1,明细!$AK:$AK,"网点超50分钟未响应")+COUNTIFS(明细!$R:$R,$AK23,明细!$C:$C,AM$1,明细!$AL:$AL,"网点超23H未关闭"))*20)</f>
        <v>60</v>
      </c>
      <c r="AN23" s="12" t="str">
        <f>IF((COUNTIFS(明细!$R:$R,$AK23,明细!$C:$C,AN$1,明细!$AK:$AK,"网点超50分钟未响应")+COUNTIFS(明细!$R:$R,$AK23,明细!$C:$C,AN$1,明细!$AL:$AL,"网点超23H未关闭"))*20=0,"-",(COUNTIFS(明细!$R:$R,$AK23,明细!$C:$C,AN$1,明细!$AK:$AK,"网点超50分钟未响应")+COUNTIFS(明细!$R:$R,$AK23,明细!$C:$C,AN$1,明细!$AL:$AL,"网点超23H未关闭"))*20)</f>
        <v>-</v>
      </c>
      <c r="AO23" s="12">
        <f>IF((COUNTIFS(明细!$R:$R,$AK23,明细!$C:$C,AO$1,明细!$AK:$AK,"网点超50分钟未响应")+COUNTIFS(明细!$R:$R,$AK23,明细!$C:$C,AO$1,明细!$AL:$AL,"网点超23H未关闭"))*20=0,"-",(COUNTIFS(明细!$R:$R,$AK23,明细!$C:$C,AO$1,明细!$AK:$AK,"网点超50分钟未响应")+COUNTIFS(明细!$R:$R,$AK23,明细!$C:$C,AO$1,明细!$AL:$AL,"网点超23H未关闭"))*20)</f>
        <v>60</v>
      </c>
      <c r="AP23" s="12">
        <f>IF((COUNTIFS(明细!$R:$R,$AK23,明细!$C:$C,AP$1,明细!$AK:$AK,"网点超50分钟未响应")+COUNTIFS(明细!$R:$R,$AK23,明细!$C:$C,AP$1,明细!$AL:$AL,"网点超23H未关闭"))*20=0,"-",(COUNTIFS(明细!$R:$R,$AK23,明细!$C:$C,AP$1,明细!$AK:$AK,"网点超50分钟未响应")+COUNTIFS(明细!$R:$R,$AK23,明细!$C:$C,AP$1,明细!$AL:$AL,"网点超23H未关闭"))*20)</f>
        <v>20</v>
      </c>
      <c r="AQ23" s="12" t="str">
        <f>IF((COUNTIFS(明细!$R:$R,$AK23,明细!$C:$C,AQ$1,明细!$AK:$AK,"网点超50分钟未响应")+COUNTIFS(明细!$R:$R,$AK23,明细!$C:$C,AQ$1,明细!$AL:$AL,"网点超23H未关闭"))*20=0,"-",(COUNTIFS(明细!$R:$R,$AK23,明细!$C:$C,AQ$1,明细!$AK:$AK,"网点超50分钟未响应")+COUNTIFS(明细!$R:$R,$AK23,明细!$C:$C,AQ$1,明细!$AL:$AL,"网点超23H未关闭"))*20)</f>
        <v>-</v>
      </c>
      <c r="AR23" s="12">
        <f>IF((COUNTIFS(明细!$R:$R,$AK23,明细!$C:$C,AR$1,明细!$AK:$AK,"网点超50分钟未响应")+COUNTIFS(明细!$R:$R,$AK23,明细!$C:$C,AR$1,明细!$AL:$AL,"网点超23H未关闭"))*20=0,"-",(COUNTIFS(明细!$R:$R,$AK23,明细!$C:$C,AR$1,明细!$AK:$AK,"网点超50分钟未响应")+COUNTIFS(明细!$R:$R,$AK23,明细!$C:$C,AR$1,明细!$AL:$AL,"网点超23H未关闭"))*20)</f>
        <v>20</v>
      </c>
      <c r="AS23" s="12">
        <f>IF((COUNTIFS(明细!$R:$R,$AK23,明细!$C:$C,AS$1,明细!$AK:$AK,"网点超50分钟未响应")+COUNTIFS(明细!$R:$R,$AK23,明细!$C:$C,AS$1,明细!$AL:$AL,"网点超23H未关闭"))*20=0,"-",(COUNTIFS(明细!$R:$R,$AK23,明细!$C:$C,AS$1,明细!$AK:$AK,"网点超50分钟未响应")+COUNTIFS(明细!$R:$R,$AK23,明细!$C:$C,AS$1,明细!$AL:$AL,"网点超23H未关闭"))*20)</f>
        <v>40</v>
      </c>
      <c r="AT23" s="12">
        <f>IF((COUNTIFS(明细!$R:$R,$AK23,明细!$C:$C,AT$1,明细!$AK:$AK,"网点超50分钟未响应")+COUNTIFS(明细!$R:$R,$AK23,明细!$C:$C,AT$1,明细!$AL:$AL,"网点超23H未关闭"))*20=0,"-",(COUNTIFS(明细!$R:$R,$AK23,明细!$C:$C,AT$1,明细!$AK:$AK,"网点超50分钟未响应")+COUNTIFS(明细!$R:$R,$AK23,明细!$C:$C,AT$1,明细!$AL:$AL,"网点超23H未关闭"))*20)</f>
        <v>60</v>
      </c>
      <c r="AU23" s="12">
        <f>IF((COUNTIFS(明细!$R:$R,$AK23,明细!$C:$C,AU$1,明细!$AK:$AK,"网点超50分钟未响应")+COUNTIFS(明细!$R:$R,$AK23,明细!$C:$C,AU$1,明细!$AL:$AL,"网点超23H未关闭"))*20=0,"-",(COUNTIFS(明细!$R:$R,$AK23,明细!$C:$C,AU$1,明细!$AK:$AK,"网点超50分钟未响应")+COUNTIFS(明细!$R:$R,$AK23,明细!$C:$C,AU$1,明细!$AL:$AL,"网点超23H未关闭"))*20)</f>
        <v>20</v>
      </c>
      <c r="AV23" s="12" t="str">
        <f>IF((COUNTIFS(明细!$R:$R,$AK23,明细!$C:$C,AV$1,明细!$AK:$AK,"网点超50分钟未响应")+COUNTIFS(明细!$R:$R,$AK23,明细!$C:$C,AV$1,明细!$AL:$AL,"网点超23H未关闭"))*20=0,"-",(COUNTIFS(明细!$R:$R,$AK23,明细!$C:$C,AV$1,明细!$AK:$AK,"网点超50分钟未响应")+COUNTIFS(明细!$R:$R,$AK23,明细!$C:$C,AV$1,明细!$AL:$AL,"网点超23H未关闭"))*20)</f>
        <v>-</v>
      </c>
      <c r="AW23" s="12" t="str">
        <f>IF((COUNTIFS(明细!$R:$R,$AK23,明细!$C:$C,AW$1,明细!$AK:$AK,"网点超50分钟未响应")+COUNTIFS(明细!$R:$R,$AK23,明细!$C:$C,AW$1,明细!$AL:$AL,"网点超23H未关闭"))*20=0,"-",(COUNTIFS(明细!$R:$R,$AK23,明细!$C:$C,AW$1,明细!$AK:$AK,"网点超50分钟未响应")+COUNTIFS(明细!$R:$R,$AK23,明细!$C:$C,AW$1,明细!$AL:$AL,"网点超23H未关闭"))*20)</f>
        <v>-</v>
      </c>
      <c r="AX23" s="12" t="str">
        <f>IF((COUNTIFS(明细!$R:$R,$AK23,明细!$C:$C,AX$1,明细!$AK:$AK,"网点超50分钟未响应")+COUNTIFS(明细!$R:$R,$AK23,明细!$C:$C,AX$1,明细!$AL:$AL,"网点超23H未关闭"))*20=0,"-",(COUNTIFS(明细!$R:$R,$AK23,明细!$C:$C,AX$1,明细!$AK:$AK,"网点超50分钟未响应")+COUNTIFS(明细!$R:$R,$AK23,明细!$C:$C,AX$1,明细!$AL:$AL,"网点超23H未关闭"))*20)</f>
        <v>-</v>
      </c>
      <c r="AY23" s="12" t="str">
        <f>IF((COUNTIFS(明细!$R:$R,$AK23,明细!$C:$C,AY$1,明细!$AK:$AK,"网点超50分钟未响应")+COUNTIFS(明细!$R:$R,$AK23,明细!$C:$C,AY$1,明细!$AL:$AL,"网点超23H未关闭"))*20=0,"-",(COUNTIFS(明细!$R:$R,$AK23,明细!$C:$C,AY$1,明细!$AK:$AK,"网点超50分钟未响应")+COUNTIFS(明细!$R:$R,$AK23,明细!$C:$C,AY$1,明细!$AL:$AL,"网点超23H未关闭"))*20)</f>
        <v>-</v>
      </c>
      <c r="AZ23" s="12" t="str">
        <f>IF((COUNTIFS(明细!$R:$R,$AK23,明细!$C:$C,AZ$1,明细!$AK:$AK,"网点超50分钟未响应")+COUNTIFS(明细!$R:$R,$AK23,明细!$C:$C,AZ$1,明细!$AL:$AL,"网点超23H未关闭"))*20=0,"-",(COUNTIFS(明细!$R:$R,$AK23,明细!$C:$C,AZ$1,明细!$AK:$AK,"网点超50分钟未响应")+COUNTIFS(明细!$R:$R,$AK23,明细!$C:$C,AZ$1,明细!$AL:$AL,"网点超23H未关闭"))*20)</f>
        <v>-</v>
      </c>
      <c r="BA23" s="12" t="str">
        <f>IF((COUNTIFS(明细!$R:$R,$AK23,明细!$C:$C,BA$1,明细!$AK:$AK,"网点超50分钟未响应")+COUNTIFS(明细!$R:$R,$AK23,明细!$C:$C,BA$1,明细!$AL:$AL,"网点超23H未关闭"))*20=0,"-",(COUNTIFS(明细!$R:$R,$AK23,明细!$C:$C,BA$1,明细!$AK:$AK,"网点超50分钟未响应")+COUNTIFS(明细!$R:$R,$AK23,明细!$C:$C,BA$1,明细!$AL:$AL,"网点超23H未关闭"))*20)</f>
        <v>-</v>
      </c>
      <c r="BB23" s="12" t="str">
        <f>IF((COUNTIFS(明细!$R:$R,$AK23,明细!$C:$C,BB$1,明细!$AK:$AK,"网点超50分钟未响应")+COUNTIFS(明细!$R:$R,$AK23,明细!$C:$C,BB$1,明细!$AL:$AL,"网点超23H未关闭"))*20=0,"-",(COUNTIFS(明细!$R:$R,$AK23,明细!$C:$C,BB$1,明细!$AK:$AK,"网点超50分钟未响应")+COUNTIFS(明细!$R:$R,$AK23,明细!$C:$C,BB$1,明细!$AL:$AL,"网点超23H未关闭"))*20)</f>
        <v>-</v>
      </c>
      <c r="BC23" s="12" t="str">
        <f>IF((COUNTIFS(明细!$R:$R,$AK23,明细!$C:$C,BC$1,明细!$AK:$AK,"网点超50分钟未响应")+COUNTIFS(明细!$R:$R,$AK23,明细!$C:$C,BC$1,明细!$AL:$AL,"网点超23H未关闭"))*20=0,"-",(COUNTIFS(明细!$R:$R,$AK23,明细!$C:$C,BC$1,明细!$AK:$AK,"网点超50分钟未响应")+COUNTIFS(明细!$R:$R,$AK23,明细!$C:$C,BC$1,明细!$AL:$AL,"网点超23H未关闭"))*20)</f>
        <v>-</v>
      </c>
      <c r="BD23" s="12" t="str">
        <f>IF((COUNTIFS(明细!$R:$R,$AK23,明细!$C:$C,BD$1,明细!$AK:$AK,"网点超50分钟未响应")+COUNTIFS(明细!$R:$R,$AK23,明细!$C:$C,BD$1,明细!$AL:$AL,"网点超23H未关闭"))*20=0,"-",(COUNTIFS(明细!$R:$R,$AK23,明细!$C:$C,BD$1,明细!$AK:$AK,"网点超50分钟未响应")+COUNTIFS(明细!$R:$R,$AK23,明细!$C:$C,BD$1,明细!$AL:$AL,"网点超23H未关闭"))*20)</f>
        <v>-</v>
      </c>
      <c r="BE23" s="12" t="str">
        <f>IF((COUNTIFS(明细!$R:$R,$AK23,明细!$C:$C,BE$1,明细!$AK:$AK,"网点超50分钟未响应")+COUNTIFS(明细!$R:$R,$AK23,明细!$C:$C,BE$1,明细!$AL:$AL,"网点超23H未关闭"))*20=0,"-",(COUNTIFS(明细!$R:$R,$AK23,明细!$C:$C,BE$1,明细!$AK:$AK,"网点超50分钟未响应")+COUNTIFS(明细!$R:$R,$AK23,明细!$C:$C,BE$1,明细!$AL:$AL,"网点超23H未关闭"))*20)</f>
        <v>-</v>
      </c>
      <c r="BF23" s="12" t="str">
        <f>IF((COUNTIFS(明细!$R:$R,$AK23,明细!$C:$C,BF$1,明细!$AK:$AK,"网点超50分钟未响应")+COUNTIFS(明细!$R:$R,$AK23,明细!$C:$C,BF$1,明细!$AL:$AL,"网点超23H未关闭"))*20=0,"-",(COUNTIFS(明细!$R:$R,$AK23,明细!$C:$C,BF$1,明细!$AK:$AK,"网点超50分钟未响应")+COUNTIFS(明细!$R:$R,$AK23,明细!$C:$C,BF$1,明细!$AL:$AL,"网点超23H未关闭"))*20)</f>
        <v>-</v>
      </c>
      <c r="BG23" s="12" t="str">
        <f>IF((COUNTIFS(明细!$R:$R,$AK23,明细!$C:$C,BG$1,明细!$AK:$AK,"网点超50分钟未响应")+COUNTIFS(明细!$R:$R,$AK23,明细!$C:$C,BG$1,明细!$AL:$AL,"网点超23H未关闭"))*20=0,"-",(COUNTIFS(明细!$R:$R,$AK23,明细!$C:$C,BG$1,明细!$AK:$AK,"网点超50分钟未响应")+COUNTIFS(明细!$R:$R,$AK23,明细!$C:$C,BG$1,明细!$AL:$AL,"网点超23H未关闭"))*20)</f>
        <v>-</v>
      </c>
      <c r="BH23" s="12" t="str">
        <f>IF((COUNTIFS(明细!$R:$R,$AK23,明细!$C:$C,BH$1,明细!$AK:$AK,"网点超50分钟未响应")+COUNTIFS(明细!$R:$R,$AK23,明细!$C:$C,BH$1,明细!$AL:$AL,"网点超23H未关闭"))*20=0,"-",(COUNTIFS(明细!$R:$R,$AK23,明细!$C:$C,BH$1,明细!$AK:$AK,"网点超50分钟未响应")+COUNTIFS(明细!$R:$R,$AK23,明细!$C:$C,BH$1,明细!$AL:$AL,"网点超23H未关闭"))*20)</f>
        <v>-</v>
      </c>
      <c r="BI23" s="12" t="str">
        <f>IF((COUNTIFS(明细!$R:$R,$AK23,明细!$C:$C,BI$1,明细!$AK:$AK,"网点超50分钟未响应")+COUNTIFS(明细!$R:$R,$AK23,明细!$C:$C,BI$1,明细!$AL:$AL,"网点超23H未关闭"))*20=0,"-",(COUNTIFS(明细!$R:$R,$AK23,明细!$C:$C,BI$1,明细!$AK:$AK,"网点超50分钟未响应")+COUNTIFS(明细!$R:$R,$AK23,明细!$C:$C,BI$1,明细!$AL:$AL,"网点超23H未关闭"))*20)</f>
        <v>-</v>
      </c>
      <c r="BJ23" s="12" t="str">
        <f>IF((COUNTIFS(明细!$R:$R,$AK23,明细!$C:$C,BJ$1,明细!$AK:$AK,"网点超50分钟未响应")+COUNTIFS(明细!$R:$R,$AK23,明细!$C:$C,BJ$1,明细!$AL:$AL,"网点超23H未关闭"))*20=0,"-",(COUNTIFS(明细!$R:$R,$AK23,明细!$C:$C,BJ$1,明细!$AK:$AK,"网点超50分钟未响应")+COUNTIFS(明细!$R:$R,$AK23,明细!$C:$C,BJ$1,明细!$AL:$AL,"网点超23H未关闭"))*20)</f>
        <v>-</v>
      </c>
      <c r="BK23" s="12" t="str">
        <f>IF((COUNTIFS(明细!$R:$R,$AK23,明细!$C:$C,BK$1,明细!$AK:$AK,"网点超50分钟未响应")+COUNTIFS(明细!$R:$R,$AK23,明细!$C:$C,BK$1,明细!$AL:$AL,"网点超23H未关闭"))*20=0,"-",(COUNTIFS(明细!$R:$R,$AK23,明细!$C:$C,BK$1,明细!$AK:$AK,"网点超50分钟未响应")+COUNTIFS(明细!$R:$R,$AK23,明细!$C:$C,BK$1,明细!$AL:$AL,"网点超23H未关闭"))*20)</f>
        <v>-</v>
      </c>
      <c r="BL23" s="12" t="str">
        <f>IF((COUNTIFS(明细!$R:$R,$AK23,明细!$C:$C,BL$1,明细!$AK:$AK,"网点超50分钟未响应")+COUNTIFS(明细!$R:$R,$AK23,明细!$C:$C,BL$1,明细!$AL:$AL,"网点超23H未关闭"))*20=0,"-",(COUNTIFS(明细!$R:$R,$AK23,明细!$C:$C,BL$1,明细!$AK:$AK,"网点超50分钟未响应")+COUNTIFS(明细!$R:$R,$AK23,明细!$C:$C,BL$1,明细!$AL:$AL,"网点超23H未关闭"))*20)</f>
        <v>-</v>
      </c>
      <c r="BM23" s="12" t="str">
        <f>IF((COUNTIFS(明细!$R:$R,$AK23,明细!$C:$C,BM$1,明细!$AK:$AK,"网点超50分钟未响应")+COUNTIFS(明细!$R:$R,$AK23,明细!$C:$C,BM$1,明细!$AL:$AL,"网点超23H未关闭"))*20=0,"-",(COUNTIFS(明细!$R:$R,$AK23,明细!$C:$C,BM$1,明细!$AK:$AK,"网点超50分钟未响应")+COUNTIFS(明细!$R:$R,$AK23,明细!$C:$C,BM$1,明细!$AL:$AL,"网点超23H未关闭"))*20)</f>
        <v>-</v>
      </c>
      <c r="BN23" s="12" t="str">
        <f>IF((COUNTIFS(明细!$R:$R,$AK23,明细!$C:$C,BN$1,明细!$AK:$AK,"网点超50分钟未响应")+COUNTIFS(明细!$R:$R,$AK23,明细!$C:$C,BN$1,明细!$AL:$AL,"网点超23H未关闭"))*20=0,"-",(COUNTIFS(明细!$R:$R,$AK23,明细!$C:$C,BN$1,明细!$AK:$AK,"网点超50分钟未响应")+COUNTIFS(明细!$R:$R,$AK23,明细!$C:$C,BN$1,明细!$AL:$AL,"网点超23H未关闭"))*20)</f>
        <v>-</v>
      </c>
      <c r="BO23" s="12" t="str">
        <f>IF((COUNTIFS(明细!$R:$R,$AK23,明细!$C:$C,BO$1,明细!$AK:$AK,"网点超50分钟未响应")+COUNTIFS(明细!$R:$R,$AK23,明细!$C:$C,BO$1,明细!$AL:$AL,"网点超23H未关闭"))*20=0,"-",(COUNTIFS(明细!$R:$R,$AK23,明细!$C:$C,BO$1,明细!$AK:$AK,"网点超50分钟未响应")+COUNTIFS(明细!$R:$R,$AK23,明细!$C:$C,BO$1,明细!$AL:$AL,"网点超23H未关闭"))*20)</f>
        <v>-</v>
      </c>
      <c r="BP23" s="12" t="str">
        <f>IF((COUNTIFS(明细!$R:$R,$AK23,明细!$C:$C,BP$1,明细!$AK:$AK,"网点超50分钟未响应")+COUNTIFS(明细!$R:$R,$AK23,明细!$C:$C,BP$1,明细!$AL:$AL,"网点超23H未关闭"))*20=0,"-",(COUNTIFS(明细!$R:$R,$AK23,明细!$C:$C,BP$1,明细!$AK:$AK,"网点超50分钟未响应")+COUNTIFS(明细!$R:$R,$AK23,明细!$C:$C,BP$1,明细!$AL:$AL,"网点超23H未关闭"))*20)</f>
        <v>-</v>
      </c>
    </row>
    <row r="24" customHeight="1" spans="1:68">
      <c r="A24" s="4" t="s">
        <v>48</v>
      </c>
      <c r="B24" s="12">
        <f>SUM(C24:AF24)</f>
        <v>60</v>
      </c>
      <c r="C24" s="34">
        <f>IF((COUNTIFS(明细!$B:$B,$A24,明细!$C:$C,C$1,明细!$AK:$AK,"网点超50分钟未响应")+COUNTIFS(明细!$B:$B,$A24,明细!$C:$C,C$1,明细!$AL:$AL,"网点超23H未关闭"))*20=0,"-",(COUNTIFS(明细!$B:$B,$A24,明细!$C:$C,C$1,明细!$AK:$AK,"网点超50分钟未响应")+COUNTIFS(明细!$B:$B,$A24,明细!$C:$C,C$1,明细!$AL:$AL,"网点超23H未关闭"))*20)</f>
        <v>20</v>
      </c>
      <c r="D24" s="34" t="str">
        <f>IF((COUNTIFS(明细!$B:$B,$A24,明细!$C:$C,D$1,明细!$AK:$AK,"网点超50分钟未响应")+COUNTIFS(明细!$B:$B,$A24,明细!$C:$C,D$1,明细!$AL:$AL,"网点超23H未关闭"))*20=0,"-",(COUNTIFS(明细!$B:$B,$A24,明细!$C:$C,D$1,明细!$AK:$AK,"网点超50分钟未响应")+COUNTIFS(明细!$B:$B,$A24,明细!$C:$C,D$1,明细!$AL:$AL,"网点超23H未关闭"))*20)</f>
        <v>-</v>
      </c>
      <c r="E24" s="34" t="str">
        <f>IF((COUNTIFS(明细!$B:$B,$A24,明细!$C:$C,E$1,明细!$AK:$AK,"网点超50分钟未响应")+COUNTIFS(明细!$B:$B,$A24,明细!$C:$C,E$1,明细!$AL:$AL,"网点超23H未关闭"))*20=0,"-",(COUNTIFS(明细!$B:$B,$A24,明细!$C:$C,E$1,明细!$AK:$AK,"网点超50分钟未响应")+COUNTIFS(明细!$B:$B,$A24,明细!$C:$C,E$1,明细!$AL:$AL,"网点超23H未关闭"))*20)</f>
        <v>-</v>
      </c>
      <c r="F24" s="34">
        <f>IF((COUNTIFS(明细!$B:$B,$A24,明细!$C:$C,F$1,明细!$AK:$AK,"网点超50分钟未响应")+COUNTIFS(明细!$B:$B,$A24,明细!$C:$C,F$1,明细!$AL:$AL,"网点超23H未关闭"))*20=0,"-",(COUNTIFS(明细!$B:$B,$A24,明细!$C:$C,F$1,明细!$AK:$AK,"网点超50分钟未响应")+COUNTIFS(明细!$B:$B,$A24,明细!$C:$C,F$1,明细!$AL:$AL,"网点超23H未关闭"))*20)</f>
        <v>20</v>
      </c>
      <c r="G24" s="34" t="str">
        <f>IF((COUNTIFS(明细!$B:$B,$A24,明细!$C:$C,G$1,明细!$AK:$AK,"网点超50分钟未响应")+COUNTIFS(明细!$B:$B,$A24,明细!$C:$C,G$1,明细!$AL:$AL,"网点超23H未关闭"))*20=0,"-",(COUNTIFS(明细!$B:$B,$A24,明细!$C:$C,G$1,明细!$AK:$AK,"网点超50分钟未响应")+COUNTIFS(明细!$B:$B,$A24,明细!$C:$C,G$1,明细!$AL:$AL,"网点超23H未关闭"))*20)</f>
        <v>-</v>
      </c>
      <c r="H24" s="34">
        <f>IF((COUNTIFS(明细!$B:$B,$A24,明细!$C:$C,H$1,明细!$AK:$AK,"网点超50分钟未响应")+COUNTIFS(明细!$B:$B,$A24,明细!$C:$C,H$1,明细!$AL:$AL,"网点超23H未关闭"))*20=0,"-",(COUNTIFS(明细!$B:$B,$A24,明细!$C:$C,H$1,明细!$AK:$AK,"网点超50分钟未响应")+COUNTIFS(明细!$B:$B,$A24,明细!$C:$C,H$1,明细!$AL:$AL,"网点超23H未关闭"))*20)</f>
        <v>20</v>
      </c>
      <c r="I24" s="34" t="str">
        <f>IF((COUNTIFS(明细!$B:$B,$A24,明细!$C:$C,I$1,明细!$AK:$AK,"网点超50分钟未响应")+COUNTIFS(明细!$B:$B,$A24,明细!$C:$C,I$1,明细!$AL:$AL,"网点超23H未关闭"))*20=0,"-",(COUNTIFS(明细!$B:$B,$A24,明细!$C:$C,I$1,明细!$AK:$AK,"网点超50分钟未响应")+COUNTIFS(明细!$B:$B,$A24,明细!$C:$C,I$1,明细!$AL:$AL,"网点超23H未关闭"))*20)</f>
        <v>-</v>
      </c>
      <c r="J24" s="34" t="str">
        <f>IF((COUNTIFS(明细!$B:$B,$A24,明细!$C:$C,J$1,明细!$AK:$AK,"网点超50分钟未响应")+COUNTIFS(明细!$B:$B,$A24,明细!$C:$C,J$1,明细!$AL:$AL,"网点超23H未关闭"))*20=0,"-",(COUNTIFS(明细!$B:$B,$A24,明细!$C:$C,J$1,明细!$AK:$AK,"网点超50分钟未响应")+COUNTIFS(明细!$B:$B,$A24,明细!$C:$C,J$1,明细!$AL:$AL,"网点超23H未关闭"))*20)</f>
        <v>-</v>
      </c>
      <c r="K24" s="34" t="str">
        <f>IF((COUNTIFS(明细!$B:$B,$A24,明细!$C:$C,K$1,明细!$AK:$AK,"网点超50分钟未响应")+COUNTIFS(明细!$B:$B,$A24,明细!$C:$C,K$1,明细!$AL:$AL,"网点超23H未关闭"))*20=0,"-",(COUNTIFS(明细!$B:$B,$A24,明细!$C:$C,K$1,明细!$AK:$AK,"网点超50分钟未响应")+COUNTIFS(明细!$B:$B,$A24,明细!$C:$C,K$1,明细!$AL:$AL,"网点超23H未关闭"))*20)</f>
        <v>-</v>
      </c>
      <c r="L24" s="34" t="str">
        <f>IF((COUNTIFS(明细!$B:$B,$A24,明细!$C:$C,L$1,明细!$AK:$AK,"网点超50分钟未响应")+COUNTIFS(明细!$B:$B,$A24,明细!$C:$C,L$1,明细!$AL:$AL,"网点超23H未关闭"))*20=0,"-",(COUNTIFS(明细!$B:$B,$A24,明细!$C:$C,L$1,明细!$AK:$AK,"网点超50分钟未响应")+COUNTIFS(明细!$B:$B,$A24,明细!$C:$C,L$1,明细!$AL:$AL,"网点超23H未关闭"))*20)</f>
        <v>-</v>
      </c>
      <c r="M24" s="34" t="str">
        <f>IF((COUNTIFS(明细!$B:$B,$A24,明细!$C:$C,M$1,明细!$AK:$AK,"网点超50分钟未响应")+COUNTIFS(明细!$B:$B,$A24,明细!$C:$C,M$1,明细!$AL:$AL,"网点超23H未关闭"))*20=0,"-",(COUNTIFS(明细!$B:$B,$A24,明细!$C:$C,M$1,明细!$AK:$AK,"网点超50分钟未响应")+COUNTIFS(明细!$B:$B,$A24,明细!$C:$C,M$1,明细!$AL:$AL,"网点超23H未关闭"))*20)</f>
        <v>-</v>
      </c>
      <c r="N24" s="34" t="str">
        <f>IF((COUNTIFS(明细!$B:$B,$A24,明细!$C:$C,N$1,明细!$AK:$AK,"网点超50分钟未响应")+COUNTIFS(明细!$B:$B,$A24,明细!$C:$C,N$1,明细!$AL:$AL,"网点超23H未关闭"))*20=0,"-",(COUNTIFS(明细!$B:$B,$A24,明细!$C:$C,N$1,明细!$AK:$AK,"网点超50分钟未响应")+COUNTIFS(明细!$B:$B,$A24,明细!$C:$C,N$1,明细!$AL:$AL,"网点超23H未关闭"))*20)</f>
        <v>-</v>
      </c>
      <c r="O24" s="34" t="str">
        <f>IF((COUNTIFS(明细!$B:$B,$A24,明细!$C:$C,O$1,明细!$AK:$AK,"网点超50分钟未响应")+COUNTIFS(明细!$B:$B,$A24,明细!$C:$C,O$1,明细!$AL:$AL,"网点超23H未关闭"))*20=0,"-",(COUNTIFS(明细!$B:$B,$A24,明细!$C:$C,O$1,明细!$AK:$AK,"网点超50分钟未响应")+COUNTIFS(明细!$B:$B,$A24,明细!$C:$C,O$1,明细!$AL:$AL,"网点超23H未关闭"))*20)</f>
        <v>-</v>
      </c>
      <c r="P24" s="34" t="str">
        <f>IF((COUNTIFS(明细!$B:$B,$A24,明细!$C:$C,P$1,明细!$AK:$AK,"网点超50分钟未响应")+COUNTIFS(明细!$B:$B,$A24,明细!$C:$C,P$1,明细!$AL:$AL,"网点超23H未关闭"))*20=0,"-",(COUNTIFS(明细!$B:$B,$A24,明细!$C:$C,P$1,明细!$AK:$AK,"网点超50分钟未响应")+COUNTIFS(明细!$B:$B,$A24,明细!$C:$C,P$1,明细!$AL:$AL,"网点超23H未关闭"))*20)</f>
        <v>-</v>
      </c>
      <c r="Q24" s="34" t="str">
        <f>IF((COUNTIFS(明细!$B:$B,$A24,明细!$C:$C,Q$1,明细!$AK:$AK,"网点超50分钟未响应")+COUNTIFS(明细!$B:$B,$A24,明细!$C:$C,Q$1,明细!$AL:$AL,"网点超23H未关闭"))*20=0,"-",(COUNTIFS(明细!$B:$B,$A24,明细!$C:$C,Q$1,明细!$AK:$AK,"网点超50分钟未响应")+COUNTIFS(明细!$B:$B,$A24,明细!$C:$C,Q$1,明细!$AL:$AL,"网点超23H未关闭"))*20)</f>
        <v>-</v>
      </c>
      <c r="R24" s="34" t="str">
        <f>IF((COUNTIFS(明细!$B:$B,$A24,明细!$C:$C,R$1,明细!$AK:$AK,"网点超50分钟未响应")+COUNTIFS(明细!$B:$B,$A24,明细!$C:$C,R$1,明细!$AL:$AL,"网点超23H未关闭"))*20=0,"-",(COUNTIFS(明细!$B:$B,$A24,明细!$C:$C,R$1,明细!$AK:$AK,"网点超50分钟未响应")+COUNTIFS(明细!$B:$B,$A24,明细!$C:$C,R$1,明细!$AL:$AL,"网点超23H未关闭"))*20)</f>
        <v>-</v>
      </c>
      <c r="S24" s="34" t="str">
        <f>IF((COUNTIFS(明细!$B:$B,$A24,明细!$C:$C,S$1,明细!$AK:$AK,"网点超50分钟未响应")+COUNTIFS(明细!$B:$B,$A24,明细!$C:$C,S$1,明细!$AL:$AL,"网点超23H未关闭"))*20=0,"-",(COUNTIFS(明细!$B:$B,$A24,明细!$C:$C,S$1,明细!$AK:$AK,"网点超50分钟未响应")+COUNTIFS(明细!$B:$B,$A24,明细!$C:$C,S$1,明细!$AL:$AL,"网点超23H未关闭"))*20)</f>
        <v>-</v>
      </c>
      <c r="T24" s="34" t="str">
        <f>IF((COUNTIFS(明细!$B:$B,$A24,明细!$C:$C,T$1,明细!$AK:$AK,"网点超50分钟未响应")+COUNTIFS(明细!$B:$B,$A24,明细!$C:$C,T$1,明细!$AL:$AL,"网点超23H未关闭"))*20=0,"-",(COUNTIFS(明细!$B:$B,$A24,明细!$C:$C,T$1,明细!$AK:$AK,"网点超50分钟未响应")+COUNTIFS(明细!$B:$B,$A24,明细!$C:$C,T$1,明细!$AL:$AL,"网点超23H未关闭"))*20)</f>
        <v>-</v>
      </c>
      <c r="U24" s="34" t="str">
        <f>IF((COUNTIFS(明细!$B:$B,$A24,明细!$C:$C,U$1,明细!$AK:$AK,"网点超50分钟未响应")+COUNTIFS(明细!$B:$B,$A24,明细!$C:$C,U$1,明细!$AL:$AL,"网点超23H未关闭"))*20=0,"-",(COUNTIFS(明细!$B:$B,$A24,明细!$C:$C,U$1,明细!$AK:$AK,"网点超50分钟未响应")+COUNTIFS(明细!$B:$B,$A24,明细!$C:$C,U$1,明细!$AL:$AL,"网点超23H未关闭"))*20)</f>
        <v>-</v>
      </c>
      <c r="V24" s="34" t="str">
        <f>IF((COUNTIFS(明细!$B:$B,$A24,明细!$C:$C,V$1,明细!$AK:$AK,"网点超50分钟未响应")+COUNTIFS(明细!$B:$B,$A24,明细!$C:$C,V$1,明细!$AL:$AL,"网点超23H未关闭"))*20=0,"-",(COUNTIFS(明细!$B:$B,$A24,明细!$C:$C,V$1,明细!$AK:$AK,"网点超50分钟未响应")+COUNTIFS(明细!$B:$B,$A24,明细!$C:$C,V$1,明细!$AL:$AL,"网点超23H未关闭"))*20)</f>
        <v>-</v>
      </c>
      <c r="W24" s="34" t="str">
        <f>IF((COUNTIFS(明细!$B:$B,$A24,明细!$C:$C,W$1,明细!$AK:$AK,"网点超50分钟未响应")+COUNTIFS(明细!$B:$B,$A24,明细!$C:$C,W$1,明细!$AL:$AL,"网点超23H未关闭"))*20=0,"-",(COUNTIFS(明细!$B:$B,$A24,明细!$C:$C,W$1,明细!$AK:$AK,"网点超50分钟未响应")+COUNTIFS(明细!$B:$B,$A24,明细!$C:$C,W$1,明细!$AL:$AL,"网点超23H未关闭"))*20)</f>
        <v>-</v>
      </c>
      <c r="X24" s="34" t="str">
        <f>IF((COUNTIFS(明细!$B:$B,$A24,明细!$C:$C,X$1,明细!$AK:$AK,"网点超50分钟未响应")+COUNTIFS(明细!$B:$B,$A24,明细!$C:$C,X$1,明细!$AL:$AL,"网点超23H未关闭"))*20=0,"-",(COUNTIFS(明细!$B:$B,$A24,明细!$C:$C,X$1,明细!$AK:$AK,"网点超50分钟未响应")+COUNTIFS(明细!$B:$B,$A24,明细!$C:$C,X$1,明细!$AL:$AL,"网点超23H未关闭"))*20)</f>
        <v>-</v>
      </c>
      <c r="Y24" s="34" t="str">
        <f>IF((COUNTIFS(明细!$B:$B,$A24,明细!$C:$C,Y$1,明细!$AK:$AK,"网点超50分钟未响应")+COUNTIFS(明细!$B:$B,$A24,明细!$C:$C,Y$1,明细!$AL:$AL,"网点超23H未关闭"))*20=0,"-",(COUNTIFS(明细!$B:$B,$A24,明细!$C:$C,Y$1,明细!$AK:$AK,"网点超50分钟未响应")+COUNTIFS(明细!$B:$B,$A24,明细!$C:$C,Y$1,明细!$AL:$AL,"网点超23H未关闭"))*20)</f>
        <v>-</v>
      </c>
      <c r="Z24" s="34" t="str">
        <f>IF((COUNTIFS(明细!$B:$B,$A24,明细!$C:$C,Z$1,明细!$AK:$AK,"网点超50分钟未响应")+COUNTIFS(明细!$B:$B,$A24,明细!$C:$C,Z$1,明细!$AL:$AL,"网点超23H未关闭"))*20=0,"-",(COUNTIFS(明细!$B:$B,$A24,明细!$C:$C,Z$1,明细!$AK:$AK,"网点超50分钟未响应")+COUNTIFS(明细!$B:$B,$A24,明细!$C:$C,Z$1,明细!$AL:$AL,"网点超23H未关闭"))*20)</f>
        <v>-</v>
      </c>
      <c r="AA24" s="34" t="str">
        <f>IF((COUNTIFS(明细!$B:$B,$A24,明细!$C:$C,AA$1,明细!$AK:$AK,"网点超50分钟未响应")+COUNTIFS(明细!$B:$B,$A24,明细!$C:$C,AA$1,明细!$AL:$AL,"网点超23H未关闭"))*20=0,"-",(COUNTIFS(明细!$B:$B,$A24,明细!$C:$C,AA$1,明细!$AK:$AK,"网点超50分钟未响应")+COUNTIFS(明细!$B:$B,$A24,明细!$C:$C,AA$1,明细!$AL:$AL,"网点超23H未关闭"))*20)</f>
        <v>-</v>
      </c>
      <c r="AB24" s="34" t="str">
        <f>IF((COUNTIFS(明细!$B:$B,$A24,明细!$C:$C,AB$1,明细!$AK:$AK,"网点超50分钟未响应")+COUNTIFS(明细!$B:$B,$A24,明细!$C:$C,AB$1,明细!$AL:$AL,"网点超23H未关闭"))*20=0,"-",(COUNTIFS(明细!$B:$B,$A24,明细!$C:$C,AB$1,明细!$AK:$AK,"网点超50分钟未响应")+COUNTIFS(明细!$B:$B,$A24,明细!$C:$C,AB$1,明细!$AL:$AL,"网点超23H未关闭"))*20)</f>
        <v>-</v>
      </c>
      <c r="AC24" s="34" t="str">
        <f>IF((COUNTIFS(明细!$B:$B,$A24,明细!$C:$C,AC$1,明细!$AK:$AK,"网点超50分钟未响应")+COUNTIFS(明细!$B:$B,$A24,明细!$C:$C,AC$1,明细!$AL:$AL,"网点超23H未关闭"))*20=0,"-",(COUNTIFS(明细!$B:$B,$A24,明细!$C:$C,AC$1,明细!$AK:$AK,"网点超50分钟未响应")+COUNTIFS(明细!$B:$B,$A24,明细!$C:$C,AC$1,明细!$AL:$AL,"网点超23H未关闭"))*20)</f>
        <v>-</v>
      </c>
      <c r="AD24" s="34" t="str">
        <f>IF((COUNTIFS(明细!$B:$B,$A24,明细!$C:$C,AD$1,明细!$AK:$AK,"网点超50分钟未响应")+COUNTIFS(明细!$B:$B,$A24,明细!$C:$C,AD$1,明细!$AL:$AL,"网点超23H未关闭"))*20=0,"-",(COUNTIFS(明细!$B:$B,$A24,明细!$C:$C,AD$1,明细!$AK:$AK,"网点超50分钟未响应")+COUNTIFS(明细!$B:$B,$A24,明细!$C:$C,AD$1,明细!$AL:$AL,"网点超23H未关闭"))*20)</f>
        <v>-</v>
      </c>
      <c r="AE24" s="34" t="str">
        <f>IF((COUNTIFS(明细!$B:$B,$A24,明细!$C:$C,AE$1,明细!$AK:$AK,"网点超50分钟未响应")+COUNTIFS(明细!$B:$B,$A24,明细!$C:$C,AE$1,明细!$AL:$AL,"网点超23H未关闭"))*20=0,"-",(COUNTIFS(明细!$B:$B,$A24,明细!$C:$C,AE$1,明细!$AK:$AK,"网点超50分钟未响应")+COUNTIFS(明细!$B:$B,$A24,明细!$C:$C,AE$1,明细!$AL:$AL,"网点超23H未关闭"))*20)</f>
        <v>-</v>
      </c>
      <c r="AF24" s="34" t="str">
        <f>IF((COUNTIFS(明细!$B:$B,$A24,明细!$C:$C,AF$1,明细!$AK:$AK,"网点超50分钟未响应")+COUNTIFS(明细!$B:$B,$A24,明细!$C:$C,AF$1,明细!$AL:$AL,"网点超23H未关闭"))*20=0,"-",(COUNTIFS(明细!$B:$B,$A24,明细!$C:$C,AF$1,明细!$AK:$AK,"网点超50分钟未响应")+COUNTIFS(明细!$B:$B,$A24,明细!$C:$C,AF$1,明细!$AL:$AL,"网点超23H未关闭"))*20)</f>
        <v>-</v>
      </c>
      <c r="AJ24" s="12">
        <f>RANK(AL24,AL$3:AL$356)</f>
        <v>22</v>
      </c>
      <c r="AK24" s="4" t="s">
        <v>49</v>
      </c>
      <c r="AL24" s="12">
        <f>SUM(AM24:BP24)</f>
        <v>260</v>
      </c>
      <c r="AM24" s="12" t="str">
        <f>IF((COUNTIFS(明细!$R:$R,$AK24,明细!$C:$C,AM$1,明细!$AK:$AK,"网点超50分钟未响应")+COUNTIFS(明细!$R:$R,$AK24,明细!$C:$C,AM$1,明细!$AL:$AL,"网点超23H未关闭"))*20=0,"-",(COUNTIFS(明细!$R:$R,$AK24,明细!$C:$C,AM$1,明细!$AK:$AK,"网点超50分钟未响应")+COUNTIFS(明细!$R:$R,$AK24,明细!$C:$C,AM$1,明细!$AL:$AL,"网点超23H未关闭"))*20)</f>
        <v>-</v>
      </c>
      <c r="AN24" s="12">
        <f>IF((COUNTIFS(明细!$R:$R,$AK24,明细!$C:$C,AN$1,明细!$AK:$AK,"网点超50分钟未响应")+COUNTIFS(明细!$R:$R,$AK24,明细!$C:$C,AN$1,明细!$AL:$AL,"网点超23H未关闭"))*20=0,"-",(COUNTIFS(明细!$R:$R,$AK24,明细!$C:$C,AN$1,明细!$AK:$AK,"网点超50分钟未响应")+COUNTIFS(明细!$R:$R,$AK24,明细!$C:$C,AN$1,明细!$AL:$AL,"网点超23H未关闭"))*20)</f>
        <v>80</v>
      </c>
      <c r="AO24" s="12">
        <f>IF((COUNTIFS(明细!$R:$R,$AK24,明细!$C:$C,AO$1,明细!$AK:$AK,"网点超50分钟未响应")+COUNTIFS(明细!$R:$R,$AK24,明细!$C:$C,AO$1,明细!$AL:$AL,"网点超23H未关闭"))*20=0,"-",(COUNTIFS(明细!$R:$R,$AK24,明细!$C:$C,AO$1,明细!$AK:$AK,"网点超50分钟未响应")+COUNTIFS(明细!$R:$R,$AK24,明细!$C:$C,AO$1,明细!$AL:$AL,"网点超23H未关闭"))*20)</f>
        <v>100</v>
      </c>
      <c r="AP24" s="12" t="str">
        <f>IF((COUNTIFS(明细!$R:$R,$AK24,明细!$C:$C,AP$1,明细!$AK:$AK,"网点超50分钟未响应")+COUNTIFS(明细!$R:$R,$AK24,明细!$C:$C,AP$1,明细!$AL:$AL,"网点超23H未关闭"))*20=0,"-",(COUNTIFS(明细!$R:$R,$AK24,明细!$C:$C,AP$1,明细!$AK:$AK,"网点超50分钟未响应")+COUNTIFS(明细!$R:$R,$AK24,明细!$C:$C,AP$1,明细!$AL:$AL,"网点超23H未关闭"))*20)</f>
        <v>-</v>
      </c>
      <c r="AQ24" s="12">
        <f>IF((COUNTIFS(明细!$R:$R,$AK24,明细!$C:$C,AQ$1,明细!$AK:$AK,"网点超50分钟未响应")+COUNTIFS(明细!$R:$R,$AK24,明细!$C:$C,AQ$1,明细!$AL:$AL,"网点超23H未关闭"))*20=0,"-",(COUNTIFS(明细!$R:$R,$AK24,明细!$C:$C,AQ$1,明细!$AK:$AK,"网点超50分钟未响应")+COUNTIFS(明细!$R:$R,$AK24,明细!$C:$C,AQ$1,明细!$AL:$AL,"网点超23H未关闭"))*20)</f>
        <v>60</v>
      </c>
      <c r="AR24" s="12" t="str">
        <f>IF((COUNTIFS(明细!$R:$R,$AK24,明细!$C:$C,AR$1,明细!$AK:$AK,"网点超50分钟未响应")+COUNTIFS(明细!$R:$R,$AK24,明细!$C:$C,AR$1,明细!$AL:$AL,"网点超23H未关闭"))*20=0,"-",(COUNTIFS(明细!$R:$R,$AK24,明细!$C:$C,AR$1,明细!$AK:$AK,"网点超50分钟未响应")+COUNTIFS(明细!$R:$R,$AK24,明细!$C:$C,AR$1,明细!$AL:$AL,"网点超23H未关闭"))*20)</f>
        <v>-</v>
      </c>
      <c r="AS24" s="12" t="str">
        <f>IF((COUNTIFS(明细!$R:$R,$AK24,明细!$C:$C,AS$1,明细!$AK:$AK,"网点超50分钟未响应")+COUNTIFS(明细!$R:$R,$AK24,明细!$C:$C,AS$1,明细!$AL:$AL,"网点超23H未关闭"))*20=0,"-",(COUNTIFS(明细!$R:$R,$AK24,明细!$C:$C,AS$1,明细!$AK:$AK,"网点超50分钟未响应")+COUNTIFS(明细!$R:$R,$AK24,明细!$C:$C,AS$1,明细!$AL:$AL,"网点超23H未关闭"))*20)</f>
        <v>-</v>
      </c>
      <c r="AT24" s="12" t="str">
        <f>IF((COUNTIFS(明细!$R:$R,$AK24,明细!$C:$C,AT$1,明细!$AK:$AK,"网点超50分钟未响应")+COUNTIFS(明细!$R:$R,$AK24,明细!$C:$C,AT$1,明细!$AL:$AL,"网点超23H未关闭"))*20=0,"-",(COUNTIFS(明细!$R:$R,$AK24,明细!$C:$C,AT$1,明细!$AK:$AK,"网点超50分钟未响应")+COUNTIFS(明细!$R:$R,$AK24,明细!$C:$C,AT$1,明细!$AL:$AL,"网点超23H未关闭"))*20)</f>
        <v>-</v>
      </c>
      <c r="AU24" s="12">
        <f>IF((COUNTIFS(明细!$R:$R,$AK24,明细!$C:$C,AU$1,明细!$AK:$AK,"网点超50分钟未响应")+COUNTIFS(明细!$R:$R,$AK24,明细!$C:$C,AU$1,明细!$AL:$AL,"网点超23H未关闭"))*20=0,"-",(COUNTIFS(明细!$R:$R,$AK24,明细!$C:$C,AU$1,明细!$AK:$AK,"网点超50分钟未响应")+COUNTIFS(明细!$R:$R,$AK24,明细!$C:$C,AU$1,明细!$AL:$AL,"网点超23H未关闭"))*20)</f>
        <v>20</v>
      </c>
      <c r="AV24" s="12" t="str">
        <f>IF((COUNTIFS(明细!$R:$R,$AK24,明细!$C:$C,AV$1,明细!$AK:$AK,"网点超50分钟未响应")+COUNTIFS(明细!$R:$R,$AK24,明细!$C:$C,AV$1,明细!$AL:$AL,"网点超23H未关闭"))*20=0,"-",(COUNTIFS(明细!$R:$R,$AK24,明细!$C:$C,AV$1,明细!$AK:$AK,"网点超50分钟未响应")+COUNTIFS(明细!$R:$R,$AK24,明细!$C:$C,AV$1,明细!$AL:$AL,"网点超23H未关闭"))*20)</f>
        <v>-</v>
      </c>
      <c r="AW24" s="12" t="str">
        <f>IF((COUNTIFS(明细!$R:$R,$AK24,明细!$C:$C,AW$1,明细!$AK:$AK,"网点超50分钟未响应")+COUNTIFS(明细!$R:$R,$AK24,明细!$C:$C,AW$1,明细!$AL:$AL,"网点超23H未关闭"))*20=0,"-",(COUNTIFS(明细!$R:$R,$AK24,明细!$C:$C,AW$1,明细!$AK:$AK,"网点超50分钟未响应")+COUNTIFS(明细!$R:$R,$AK24,明细!$C:$C,AW$1,明细!$AL:$AL,"网点超23H未关闭"))*20)</f>
        <v>-</v>
      </c>
      <c r="AX24" s="12" t="str">
        <f>IF((COUNTIFS(明细!$R:$R,$AK24,明细!$C:$C,AX$1,明细!$AK:$AK,"网点超50分钟未响应")+COUNTIFS(明细!$R:$R,$AK24,明细!$C:$C,AX$1,明细!$AL:$AL,"网点超23H未关闭"))*20=0,"-",(COUNTIFS(明细!$R:$R,$AK24,明细!$C:$C,AX$1,明细!$AK:$AK,"网点超50分钟未响应")+COUNTIFS(明细!$R:$R,$AK24,明细!$C:$C,AX$1,明细!$AL:$AL,"网点超23H未关闭"))*20)</f>
        <v>-</v>
      </c>
      <c r="AY24" s="12" t="str">
        <f>IF((COUNTIFS(明细!$R:$R,$AK24,明细!$C:$C,AY$1,明细!$AK:$AK,"网点超50分钟未响应")+COUNTIFS(明细!$R:$R,$AK24,明细!$C:$C,AY$1,明细!$AL:$AL,"网点超23H未关闭"))*20=0,"-",(COUNTIFS(明细!$R:$R,$AK24,明细!$C:$C,AY$1,明细!$AK:$AK,"网点超50分钟未响应")+COUNTIFS(明细!$R:$R,$AK24,明细!$C:$C,AY$1,明细!$AL:$AL,"网点超23H未关闭"))*20)</f>
        <v>-</v>
      </c>
      <c r="AZ24" s="12" t="str">
        <f>IF((COUNTIFS(明细!$R:$R,$AK24,明细!$C:$C,AZ$1,明细!$AK:$AK,"网点超50分钟未响应")+COUNTIFS(明细!$R:$R,$AK24,明细!$C:$C,AZ$1,明细!$AL:$AL,"网点超23H未关闭"))*20=0,"-",(COUNTIFS(明细!$R:$R,$AK24,明细!$C:$C,AZ$1,明细!$AK:$AK,"网点超50分钟未响应")+COUNTIFS(明细!$R:$R,$AK24,明细!$C:$C,AZ$1,明细!$AL:$AL,"网点超23H未关闭"))*20)</f>
        <v>-</v>
      </c>
      <c r="BA24" s="12" t="str">
        <f>IF((COUNTIFS(明细!$R:$R,$AK24,明细!$C:$C,BA$1,明细!$AK:$AK,"网点超50分钟未响应")+COUNTIFS(明细!$R:$R,$AK24,明细!$C:$C,BA$1,明细!$AL:$AL,"网点超23H未关闭"))*20=0,"-",(COUNTIFS(明细!$R:$R,$AK24,明细!$C:$C,BA$1,明细!$AK:$AK,"网点超50分钟未响应")+COUNTIFS(明细!$R:$R,$AK24,明细!$C:$C,BA$1,明细!$AL:$AL,"网点超23H未关闭"))*20)</f>
        <v>-</v>
      </c>
      <c r="BB24" s="12" t="str">
        <f>IF((COUNTIFS(明细!$R:$R,$AK24,明细!$C:$C,BB$1,明细!$AK:$AK,"网点超50分钟未响应")+COUNTIFS(明细!$R:$R,$AK24,明细!$C:$C,BB$1,明细!$AL:$AL,"网点超23H未关闭"))*20=0,"-",(COUNTIFS(明细!$R:$R,$AK24,明细!$C:$C,BB$1,明细!$AK:$AK,"网点超50分钟未响应")+COUNTIFS(明细!$R:$R,$AK24,明细!$C:$C,BB$1,明细!$AL:$AL,"网点超23H未关闭"))*20)</f>
        <v>-</v>
      </c>
      <c r="BC24" s="12" t="str">
        <f>IF((COUNTIFS(明细!$R:$R,$AK24,明细!$C:$C,BC$1,明细!$AK:$AK,"网点超50分钟未响应")+COUNTIFS(明细!$R:$R,$AK24,明细!$C:$C,BC$1,明细!$AL:$AL,"网点超23H未关闭"))*20=0,"-",(COUNTIFS(明细!$R:$R,$AK24,明细!$C:$C,BC$1,明细!$AK:$AK,"网点超50分钟未响应")+COUNTIFS(明细!$R:$R,$AK24,明细!$C:$C,BC$1,明细!$AL:$AL,"网点超23H未关闭"))*20)</f>
        <v>-</v>
      </c>
      <c r="BD24" s="12" t="str">
        <f>IF((COUNTIFS(明细!$R:$R,$AK24,明细!$C:$C,BD$1,明细!$AK:$AK,"网点超50分钟未响应")+COUNTIFS(明细!$R:$R,$AK24,明细!$C:$C,BD$1,明细!$AL:$AL,"网点超23H未关闭"))*20=0,"-",(COUNTIFS(明细!$R:$R,$AK24,明细!$C:$C,BD$1,明细!$AK:$AK,"网点超50分钟未响应")+COUNTIFS(明细!$R:$R,$AK24,明细!$C:$C,BD$1,明细!$AL:$AL,"网点超23H未关闭"))*20)</f>
        <v>-</v>
      </c>
      <c r="BE24" s="12" t="str">
        <f>IF((COUNTIFS(明细!$R:$R,$AK24,明细!$C:$C,BE$1,明细!$AK:$AK,"网点超50分钟未响应")+COUNTIFS(明细!$R:$R,$AK24,明细!$C:$C,BE$1,明细!$AL:$AL,"网点超23H未关闭"))*20=0,"-",(COUNTIFS(明细!$R:$R,$AK24,明细!$C:$C,BE$1,明细!$AK:$AK,"网点超50分钟未响应")+COUNTIFS(明细!$R:$R,$AK24,明细!$C:$C,BE$1,明细!$AL:$AL,"网点超23H未关闭"))*20)</f>
        <v>-</v>
      </c>
      <c r="BF24" s="12" t="str">
        <f>IF((COUNTIFS(明细!$R:$R,$AK24,明细!$C:$C,BF$1,明细!$AK:$AK,"网点超50分钟未响应")+COUNTIFS(明细!$R:$R,$AK24,明细!$C:$C,BF$1,明细!$AL:$AL,"网点超23H未关闭"))*20=0,"-",(COUNTIFS(明细!$R:$R,$AK24,明细!$C:$C,BF$1,明细!$AK:$AK,"网点超50分钟未响应")+COUNTIFS(明细!$R:$R,$AK24,明细!$C:$C,BF$1,明细!$AL:$AL,"网点超23H未关闭"))*20)</f>
        <v>-</v>
      </c>
      <c r="BG24" s="12" t="str">
        <f>IF((COUNTIFS(明细!$R:$R,$AK24,明细!$C:$C,BG$1,明细!$AK:$AK,"网点超50分钟未响应")+COUNTIFS(明细!$R:$R,$AK24,明细!$C:$C,BG$1,明细!$AL:$AL,"网点超23H未关闭"))*20=0,"-",(COUNTIFS(明细!$R:$R,$AK24,明细!$C:$C,BG$1,明细!$AK:$AK,"网点超50分钟未响应")+COUNTIFS(明细!$R:$R,$AK24,明细!$C:$C,BG$1,明细!$AL:$AL,"网点超23H未关闭"))*20)</f>
        <v>-</v>
      </c>
      <c r="BH24" s="12" t="str">
        <f>IF((COUNTIFS(明细!$R:$R,$AK24,明细!$C:$C,BH$1,明细!$AK:$AK,"网点超50分钟未响应")+COUNTIFS(明细!$R:$R,$AK24,明细!$C:$C,BH$1,明细!$AL:$AL,"网点超23H未关闭"))*20=0,"-",(COUNTIFS(明细!$R:$R,$AK24,明细!$C:$C,BH$1,明细!$AK:$AK,"网点超50分钟未响应")+COUNTIFS(明细!$R:$R,$AK24,明细!$C:$C,BH$1,明细!$AL:$AL,"网点超23H未关闭"))*20)</f>
        <v>-</v>
      </c>
      <c r="BI24" s="12" t="str">
        <f>IF((COUNTIFS(明细!$R:$R,$AK24,明细!$C:$C,BI$1,明细!$AK:$AK,"网点超50分钟未响应")+COUNTIFS(明细!$R:$R,$AK24,明细!$C:$C,BI$1,明细!$AL:$AL,"网点超23H未关闭"))*20=0,"-",(COUNTIFS(明细!$R:$R,$AK24,明细!$C:$C,BI$1,明细!$AK:$AK,"网点超50分钟未响应")+COUNTIFS(明细!$R:$R,$AK24,明细!$C:$C,BI$1,明细!$AL:$AL,"网点超23H未关闭"))*20)</f>
        <v>-</v>
      </c>
      <c r="BJ24" s="12" t="str">
        <f>IF((COUNTIFS(明细!$R:$R,$AK24,明细!$C:$C,BJ$1,明细!$AK:$AK,"网点超50分钟未响应")+COUNTIFS(明细!$R:$R,$AK24,明细!$C:$C,BJ$1,明细!$AL:$AL,"网点超23H未关闭"))*20=0,"-",(COUNTIFS(明细!$R:$R,$AK24,明细!$C:$C,BJ$1,明细!$AK:$AK,"网点超50分钟未响应")+COUNTIFS(明细!$R:$R,$AK24,明细!$C:$C,BJ$1,明细!$AL:$AL,"网点超23H未关闭"))*20)</f>
        <v>-</v>
      </c>
      <c r="BK24" s="12" t="str">
        <f>IF((COUNTIFS(明细!$R:$R,$AK24,明细!$C:$C,BK$1,明细!$AK:$AK,"网点超50分钟未响应")+COUNTIFS(明细!$R:$R,$AK24,明细!$C:$C,BK$1,明细!$AL:$AL,"网点超23H未关闭"))*20=0,"-",(COUNTIFS(明细!$R:$R,$AK24,明细!$C:$C,BK$1,明细!$AK:$AK,"网点超50分钟未响应")+COUNTIFS(明细!$R:$R,$AK24,明细!$C:$C,BK$1,明细!$AL:$AL,"网点超23H未关闭"))*20)</f>
        <v>-</v>
      </c>
      <c r="BL24" s="12" t="str">
        <f>IF((COUNTIFS(明细!$R:$R,$AK24,明细!$C:$C,BL$1,明细!$AK:$AK,"网点超50分钟未响应")+COUNTIFS(明细!$R:$R,$AK24,明细!$C:$C,BL$1,明细!$AL:$AL,"网点超23H未关闭"))*20=0,"-",(COUNTIFS(明细!$R:$R,$AK24,明细!$C:$C,BL$1,明细!$AK:$AK,"网点超50分钟未响应")+COUNTIFS(明细!$R:$R,$AK24,明细!$C:$C,BL$1,明细!$AL:$AL,"网点超23H未关闭"))*20)</f>
        <v>-</v>
      </c>
      <c r="BM24" s="12" t="str">
        <f>IF((COUNTIFS(明细!$R:$R,$AK24,明细!$C:$C,BM$1,明细!$AK:$AK,"网点超50分钟未响应")+COUNTIFS(明细!$R:$R,$AK24,明细!$C:$C,BM$1,明细!$AL:$AL,"网点超23H未关闭"))*20=0,"-",(COUNTIFS(明细!$R:$R,$AK24,明细!$C:$C,BM$1,明细!$AK:$AK,"网点超50分钟未响应")+COUNTIFS(明细!$R:$R,$AK24,明细!$C:$C,BM$1,明细!$AL:$AL,"网点超23H未关闭"))*20)</f>
        <v>-</v>
      </c>
      <c r="BN24" s="12" t="str">
        <f>IF((COUNTIFS(明细!$R:$R,$AK24,明细!$C:$C,BN$1,明细!$AK:$AK,"网点超50分钟未响应")+COUNTIFS(明细!$R:$R,$AK24,明细!$C:$C,BN$1,明细!$AL:$AL,"网点超23H未关闭"))*20=0,"-",(COUNTIFS(明细!$R:$R,$AK24,明细!$C:$C,BN$1,明细!$AK:$AK,"网点超50分钟未响应")+COUNTIFS(明细!$R:$R,$AK24,明细!$C:$C,BN$1,明细!$AL:$AL,"网点超23H未关闭"))*20)</f>
        <v>-</v>
      </c>
      <c r="BO24" s="12" t="str">
        <f>IF((COUNTIFS(明细!$R:$R,$AK24,明细!$C:$C,BO$1,明细!$AK:$AK,"网点超50分钟未响应")+COUNTIFS(明细!$R:$R,$AK24,明细!$C:$C,BO$1,明细!$AL:$AL,"网点超23H未关闭"))*20=0,"-",(COUNTIFS(明细!$R:$R,$AK24,明细!$C:$C,BO$1,明细!$AK:$AK,"网点超50分钟未响应")+COUNTIFS(明细!$R:$R,$AK24,明细!$C:$C,BO$1,明细!$AL:$AL,"网点超23H未关闭"))*20)</f>
        <v>-</v>
      </c>
      <c r="BP24" s="12" t="str">
        <f>IF((COUNTIFS(明细!$R:$R,$AK24,明细!$C:$C,BP$1,明细!$AK:$AK,"网点超50分钟未响应")+COUNTIFS(明细!$R:$R,$AK24,明细!$C:$C,BP$1,明细!$AL:$AL,"网点超23H未关闭"))*20=0,"-",(COUNTIFS(明细!$R:$R,$AK24,明细!$C:$C,BP$1,明细!$AK:$AK,"网点超50分钟未响应")+COUNTIFS(明细!$R:$R,$AK24,明细!$C:$C,BP$1,明细!$AL:$AL,"网点超23H未关闭"))*20)</f>
        <v>-</v>
      </c>
    </row>
    <row r="25" customHeight="1" spans="1:68">
      <c r="A25" s="34" t="s">
        <v>50</v>
      </c>
      <c r="B25" s="12">
        <f>SUM(C25:AF25)</f>
        <v>60</v>
      </c>
      <c r="C25" s="34" t="str">
        <f>IF((COUNTIFS(明细!$B:$B,$A25,明细!$C:$C,C$1,明细!$AK:$AK,"网点超50分钟未响应")+COUNTIFS(明细!$B:$B,$A25,明细!$C:$C,C$1,明细!$AL:$AL,"网点超23H未关闭"))*20=0,"-",(COUNTIFS(明细!$B:$B,$A25,明细!$C:$C,C$1,明细!$AK:$AK,"网点超50分钟未响应")+COUNTIFS(明细!$B:$B,$A25,明细!$C:$C,C$1,明细!$AL:$AL,"网点超23H未关闭"))*20)</f>
        <v>-</v>
      </c>
      <c r="D25" s="34">
        <f>IF((COUNTIFS(明细!$B:$B,$A25,明细!$C:$C,D$1,明细!$AK:$AK,"网点超50分钟未响应")+COUNTIFS(明细!$B:$B,$A25,明细!$C:$C,D$1,明细!$AL:$AL,"网点超23H未关闭"))*20=0,"-",(COUNTIFS(明细!$B:$B,$A25,明细!$C:$C,D$1,明细!$AK:$AK,"网点超50分钟未响应")+COUNTIFS(明细!$B:$B,$A25,明细!$C:$C,D$1,明细!$AL:$AL,"网点超23H未关闭"))*20)</f>
        <v>20</v>
      </c>
      <c r="E25" s="34" t="str">
        <f>IF((COUNTIFS(明细!$B:$B,$A25,明细!$C:$C,E$1,明细!$AK:$AK,"网点超50分钟未响应")+COUNTIFS(明细!$B:$B,$A25,明细!$C:$C,E$1,明细!$AL:$AL,"网点超23H未关闭"))*20=0,"-",(COUNTIFS(明细!$B:$B,$A25,明细!$C:$C,E$1,明细!$AK:$AK,"网点超50分钟未响应")+COUNTIFS(明细!$B:$B,$A25,明细!$C:$C,E$1,明细!$AL:$AL,"网点超23H未关闭"))*20)</f>
        <v>-</v>
      </c>
      <c r="F25" s="34" t="str">
        <f>IF((COUNTIFS(明细!$B:$B,$A25,明细!$C:$C,F$1,明细!$AK:$AK,"网点超50分钟未响应")+COUNTIFS(明细!$B:$B,$A25,明细!$C:$C,F$1,明细!$AL:$AL,"网点超23H未关闭"))*20=0,"-",(COUNTIFS(明细!$B:$B,$A25,明细!$C:$C,F$1,明细!$AK:$AK,"网点超50分钟未响应")+COUNTIFS(明细!$B:$B,$A25,明细!$C:$C,F$1,明细!$AL:$AL,"网点超23H未关闭"))*20)</f>
        <v>-</v>
      </c>
      <c r="G25" s="34" t="str">
        <f>IF((COUNTIFS(明细!$B:$B,$A25,明细!$C:$C,G$1,明细!$AK:$AK,"网点超50分钟未响应")+COUNTIFS(明细!$B:$B,$A25,明细!$C:$C,G$1,明细!$AL:$AL,"网点超23H未关闭"))*20=0,"-",(COUNTIFS(明细!$B:$B,$A25,明细!$C:$C,G$1,明细!$AK:$AK,"网点超50分钟未响应")+COUNTIFS(明细!$B:$B,$A25,明细!$C:$C,G$1,明细!$AL:$AL,"网点超23H未关闭"))*20)</f>
        <v>-</v>
      </c>
      <c r="H25" s="34" t="str">
        <f>IF((COUNTIFS(明细!$B:$B,$A25,明细!$C:$C,H$1,明细!$AK:$AK,"网点超50分钟未响应")+COUNTIFS(明细!$B:$B,$A25,明细!$C:$C,H$1,明细!$AL:$AL,"网点超23H未关闭"))*20=0,"-",(COUNTIFS(明细!$B:$B,$A25,明细!$C:$C,H$1,明细!$AK:$AK,"网点超50分钟未响应")+COUNTIFS(明细!$B:$B,$A25,明细!$C:$C,H$1,明细!$AL:$AL,"网点超23H未关闭"))*20)</f>
        <v>-</v>
      </c>
      <c r="I25" s="34" t="str">
        <f>IF((COUNTIFS(明细!$B:$B,$A25,明细!$C:$C,I$1,明细!$AK:$AK,"网点超50分钟未响应")+COUNTIFS(明细!$B:$B,$A25,明细!$C:$C,I$1,明细!$AL:$AL,"网点超23H未关闭"))*20=0,"-",(COUNTIFS(明细!$B:$B,$A25,明细!$C:$C,I$1,明细!$AK:$AK,"网点超50分钟未响应")+COUNTIFS(明细!$B:$B,$A25,明细!$C:$C,I$1,明细!$AL:$AL,"网点超23H未关闭"))*20)</f>
        <v>-</v>
      </c>
      <c r="J25" s="34" t="str">
        <f>IF((COUNTIFS(明细!$B:$B,$A25,明细!$C:$C,J$1,明细!$AK:$AK,"网点超50分钟未响应")+COUNTIFS(明细!$B:$B,$A25,明细!$C:$C,J$1,明细!$AL:$AL,"网点超23H未关闭"))*20=0,"-",(COUNTIFS(明细!$B:$B,$A25,明细!$C:$C,J$1,明细!$AK:$AK,"网点超50分钟未响应")+COUNTIFS(明细!$B:$B,$A25,明细!$C:$C,J$1,明细!$AL:$AL,"网点超23H未关闭"))*20)</f>
        <v>-</v>
      </c>
      <c r="K25" s="34">
        <f>IF((COUNTIFS(明细!$B:$B,$A25,明细!$C:$C,K$1,明细!$AK:$AK,"网点超50分钟未响应")+COUNTIFS(明细!$B:$B,$A25,明细!$C:$C,K$1,明细!$AL:$AL,"网点超23H未关闭"))*20=0,"-",(COUNTIFS(明细!$B:$B,$A25,明细!$C:$C,K$1,明细!$AK:$AK,"网点超50分钟未响应")+COUNTIFS(明细!$B:$B,$A25,明细!$C:$C,K$1,明细!$AL:$AL,"网点超23H未关闭"))*20)</f>
        <v>40</v>
      </c>
      <c r="L25" s="34" t="str">
        <f>IF((COUNTIFS(明细!$B:$B,$A25,明细!$C:$C,L$1,明细!$AK:$AK,"网点超50分钟未响应")+COUNTIFS(明细!$B:$B,$A25,明细!$C:$C,L$1,明细!$AL:$AL,"网点超23H未关闭"))*20=0,"-",(COUNTIFS(明细!$B:$B,$A25,明细!$C:$C,L$1,明细!$AK:$AK,"网点超50分钟未响应")+COUNTIFS(明细!$B:$B,$A25,明细!$C:$C,L$1,明细!$AL:$AL,"网点超23H未关闭"))*20)</f>
        <v>-</v>
      </c>
      <c r="M25" s="34" t="str">
        <f>IF((COUNTIFS(明细!$B:$B,$A25,明细!$C:$C,M$1,明细!$AK:$AK,"网点超50分钟未响应")+COUNTIFS(明细!$B:$B,$A25,明细!$C:$C,M$1,明细!$AL:$AL,"网点超23H未关闭"))*20=0,"-",(COUNTIFS(明细!$B:$B,$A25,明细!$C:$C,M$1,明细!$AK:$AK,"网点超50分钟未响应")+COUNTIFS(明细!$B:$B,$A25,明细!$C:$C,M$1,明细!$AL:$AL,"网点超23H未关闭"))*20)</f>
        <v>-</v>
      </c>
      <c r="N25" s="34" t="str">
        <f>IF((COUNTIFS(明细!$B:$B,$A25,明细!$C:$C,N$1,明细!$AK:$AK,"网点超50分钟未响应")+COUNTIFS(明细!$B:$B,$A25,明细!$C:$C,N$1,明细!$AL:$AL,"网点超23H未关闭"))*20=0,"-",(COUNTIFS(明细!$B:$B,$A25,明细!$C:$C,N$1,明细!$AK:$AK,"网点超50分钟未响应")+COUNTIFS(明细!$B:$B,$A25,明细!$C:$C,N$1,明细!$AL:$AL,"网点超23H未关闭"))*20)</f>
        <v>-</v>
      </c>
      <c r="O25" s="34" t="str">
        <f>IF((COUNTIFS(明细!$B:$B,$A25,明细!$C:$C,O$1,明细!$AK:$AK,"网点超50分钟未响应")+COUNTIFS(明细!$B:$B,$A25,明细!$C:$C,O$1,明细!$AL:$AL,"网点超23H未关闭"))*20=0,"-",(COUNTIFS(明细!$B:$B,$A25,明细!$C:$C,O$1,明细!$AK:$AK,"网点超50分钟未响应")+COUNTIFS(明细!$B:$B,$A25,明细!$C:$C,O$1,明细!$AL:$AL,"网点超23H未关闭"))*20)</f>
        <v>-</v>
      </c>
      <c r="P25" s="34" t="str">
        <f>IF((COUNTIFS(明细!$B:$B,$A25,明细!$C:$C,P$1,明细!$AK:$AK,"网点超50分钟未响应")+COUNTIFS(明细!$B:$B,$A25,明细!$C:$C,P$1,明细!$AL:$AL,"网点超23H未关闭"))*20=0,"-",(COUNTIFS(明细!$B:$B,$A25,明细!$C:$C,P$1,明细!$AK:$AK,"网点超50分钟未响应")+COUNTIFS(明细!$B:$B,$A25,明细!$C:$C,P$1,明细!$AL:$AL,"网点超23H未关闭"))*20)</f>
        <v>-</v>
      </c>
      <c r="Q25" s="34" t="str">
        <f>IF((COUNTIFS(明细!$B:$B,$A25,明细!$C:$C,Q$1,明细!$AK:$AK,"网点超50分钟未响应")+COUNTIFS(明细!$B:$B,$A25,明细!$C:$C,Q$1,明细!$AL:$AL,"网点超23H未关闭"))*20=0,"-",(COUNTIFS(明细!$B:$B,$A25,明细!$C:$C,Q$1,明细!$AK:$AK,"网点超50分钟未响应")+COUNTIFS(明细!$B:$B,$A25,明细!$C:$C,Q$1,明细!$AL:$AL,"网点超23H未关闭"))*20)</f>
        <v>-</v>
      </c>
      <c r="R25" s="34" t="str">
        <f>IF((COUNTIFS(明细!$B:$B,$A25,明细!$C:$C,R$1,明细!$AK:$AK,"网点超50分钟未响应")+COUNTIFS(明细!$B:$B,$A25,明细!$C:$C,R$1,明细!$AL:$AL,"网点超23H未关闭"))*20=0,"-",(COUNTIFS(明细!$B:$B,$A25,明细!$C:$C,R$1,明细!$AK:$AK,"网点超50分钟未响应")+COUNTIFS(明细!$B:$B,$A25,明细!$C:$C,R$1,明细!$AL:$AL,"网点超23H未关闭"))*20)</f>
        <v>-</v>
      </c>
      <c r="S25" s="34" t="str">
        <f>IF((COUNTIFS(明细!$B:$B,$A25,明细!$C:$C,S$1,明细!$AK:$AK,"网点超50分钟未响应")+COUNTIFS(明细!$B:$B,$A25,明细!$C:$C,S$1,明细!$AL:$AL,"网点超23H未关闭"))*20=0,"-",(COUNTIFS(明细!$B:$B,$A25,明细!$C:$C,S$1,明细!$AK:$AK,"网点超50分钟未响应")+COUNTIFS(明细!$B:$B,$A25,明细!$C:$C,S$1,明细!$AL:$AL,"网点超23H未关闭"))*20)</f>
        <v>-</v>
      </c>
      <c r="T25" s="34" t="str">
        <f>IF((COUNTIFS(明细!$B:$B,$A25,明细!$C:$C,T$1,明细!$AK:$AK,"网点超50分钟未响应")+COUNTIFS(明细!$B:$B,$A25,明细!$C:$C,T$1,明细!$AL:$AL,"网点超23H未关闭"))*20=0,"-",(COUNTIFS(明细!$B:$B,$A25,明细!$C:$C,T$1,明细!$AK:$AK,"网点超50分钟未响应")+COUNTIFS(明细!$B:$B,$A25,明细!$C:$C,T$1,明细!$AL:$AL,"网点超23H未关闭"))*20)</f>
        <v>-</v>
      </c>
      <c r="U25" s="34" t="str">
        <f>IF((COUNTIFS(明细!$B:$B,$A25,明细!$C:$C,U$1,明细!$AK:$AK,"网点超50分钟未响应")+COUNTIFS(明细!$B:$B,$A25,明细!$C:$C,U$1,明细!$AL:$AL,"网点超23H未关闭"))*20=0,"-",(COUNTIFS(明细!$B:$B,$A25,明细!$C:$C,U$1,明细!$AK:$AK,"网点超50分钟未响应")+COUNTIFS(明细!$B:$B,$A25,明细!$C:$C,U$1,明细!$AL:$AL,"网点超23H未关闭"))*20)</f>
        <v>-</v>
      </c>
      <c r="V25" s="34" t="str">
        <f>IF((COUNTIFS(明细!$B:$B,$A25,明细!$C:$C,V$1,明细!$AK:$AK,"网点超50分钟未响应")+COUNTIFS(明细!$B:$B,$A25,明细!$C:$C,V$1,明细!$AL:$AL,"网点超23H未关闭"))*20=0,"-",(COUNTIFS(明细!$B:$B,$A25,明细!$C:$C,V$1,明细!$AK:$AK,"网点超50分钟未响应")+COUNTIFS(明细!$B:$B,$A25,明细!$C:$C,V$1,明细!$AL:$AL,"网点超23H未关闭"))*20)</f>
        <v>-</v>
      </c>
      <c r="W25" s="34" t="str">
        <f>IF((COUNTIFS(明细!$B:$B,$A25,明细!$C:$C,W$1,明细!$AK:$AK,"网点超50分钟未响应")+COUNTIFS(明细!$B:$B,$A25,明细!$C:$C,W$1,明细!$AL:$AL,"网点超23H未关闭"))*20=0,"-",(COUNTIFS(明细!$B:$B,$A25,明细!$C:$C,W$1,明细!$AK:$AK,"网点超50分钟未响应")+COUNTIFS(明细!$B:$B,$A25,明细!$C:$C,W$1,明细!$AL:$AL,"网点超23H未关闭"))*20)</f>
        <v>-</v>
      </c>
      <c r="X25" s="34" t="str">
        <f>IF((COUNTIFS(明细!$B:$B,$A25,明细!$C:$C,X$1,明细!$AK:$AK,"网点超50分钟未响应")+COUNTIFS(明细!$B:$B,$A25,明细!$C:$C,X$1,明细!$AL:$AL,"网点超23H未关闭"))*20=0,"-",(COUNTIFS(明细!$B:$B,$A25,明细!$C:$C,X$1,明细!$AK:$AK,"网点超50分钟未响应")+COUNTIFS(明细!$B:$B,$A25,明细!$C:$C,X$1,明细!$AL:$AL,"网点超23H未关闭"))*20)</f>
        <v>-</v>
      </c>
      <c r="Y25" s="34" t="str">
        <f>IF((COUNTIFS(明细!$B:$B,$A25,明细!$C:$C,Y$1,明细!$AK:$AK,"网点超50分钟未响应")+COUNTIFS(明细!$B:$B,$A25,明细!$C:$C,Y$1,明细!$AL:$AL,"网点超23H未关闭"))*20=0,"-",(COUNTIFS(明细!$B:$B,$A25,明细!$C:$C,Y$1,明细!$AK:$AK,"网点超50分钟未响应")+COUNTIFS(明细!$B:$B,$A25,明细!$C:$C,Y$1,明细!$AL:$AL,"网点超23H未关闭"))*20)</f>
        <v>-</v>
      </c>
      <c r="Z25" s="34" t="str">
        <f>IF((COUNTIFS(明细!$B:$B,$A25,明细!$C:$C,Z$1,明细!$AK:$AK,"网点超50分钟未响应")+COUNTIFS(明细!$B:$B,$A25,明细!$C:$C,Z$1,明细!$AL:$AL,"网点超23H未关闭"))*20=0,"-",(COUNTIFS(明细!$B:$B,$A25,明细!$C:$C,Z$1,明细!$AK:$AK,"网点超50分钟未响应")+COUNTIFS(明细!$B:$B,$A25,明细!$C:$C,Z$1,明细!$AL:$AL,"网点超23H未关闭"))*20)</f>
        <v>-</v>
      </c>
      <c r="AA25" s="34" t="str">
        <f>IF((COUNTIFS(明细!$B:$B,$A25,明细!$C:$C,AA$1,明细!$AK:$AK,"网点超50分钟未响应")+COUNTIFS(明细!$B:$B,$A25,明细!$C:$C,AA$1,明细!$AL:$AL,"网点超23H未关闭"))*20=0,"-",(COUNTIFS(明细!$B:$B,$A25,明细!$C:$C,AA$1,明细!$AK:$AK,"网点超50分钟未响应")+COUNTIFS(明细!$B:$B,$A25,明细!$C:$C,AA$1,明细!$AL:$AL,"网点超23H未关闭"))*20)</f>
        <v>-</v>
      </c>
      <c r="AB25" s="34" t="str">
        <f>IF((COUNTIFS(明细!$B:$B,$A25,明细!$C:$C,AB$1,明细!$AK:$AK,"网点超50分钟未响应")+COUNTIFS(明细!$B:$B,$A25,明细!$C:$C,AB$1,明细!$AL:$AL,"网点超23H未关闭"))*20=0,"-",(COUNTIFS(明细!$B:$B,$A25,明细!$C:$C,AB$1,明细!$AK:$AK,"网点超50分钟未响应")+COUNTIFS(明细!$B:$B,$A25,明细!$C:$C,AB$1,明细!$AL:$AL,"网点超23H未关闭"))*20)</f>
        <v>-</v>
      </c>
      <c r="AC25" s="34" t="str">
        <f>IF((COUNTIFS(明细!$B:$B,$A25,明细!$C:$C,AC$1,明细!$AK:$AK,"网点超50分钟未响应")+COUNTIFS(明细!$B:$B,$A25,明细!$C:$C,AC$1,明细!$AL:$AL,"网点超23H未关闭"))*20=0,"-",(COUNTIFS(明细!$B:$B,$A25,明细!$C:$C,AC$1,明细!$AK:$AK,"网点超50分钟未响应")+COUNTIFS(明细!$B:$B,$A25,明细!$C:$C,AC$1,明细!$AL:$AL,"网点超23H未关闭"))*20)</f>
        <v>-</v>
      </c>
      <c r="AD25" s="34" t="str">
        <f>IF((COUNTIFS(明细!$B:$B,$A25,明细!$C:$C,AD$1,明细!$AK:$AK,"网点超50分钟未响应")+COUNTIFS(明细!$B:$B,$A25,明细!$C:$C,AD$1,明细!$AL:$AL,"网点超23H未关闭"))*20=0,"-",(COUNTIFS(明细!$B:$B,$A25,明细!$C:$C,AD$1,明细!$AK:$AK,"网点超50分钟未响应")+COUNTIFS(明细!$B:$B,$A25,明细!$C:$C,AD$1,明细!$AL:$AL,"网点超23H未关闭"))*20)</f>
        <v>-</v>
      </c>
      <c r="AE25" s="34" t="str">
        <f>IF((COUNTIFS(明细!$B:$B,$A25,明细!$C:$C,AE$1,明细!$AK:$AK,"网点超50分钟未响应")+COUNTIFS(明细!$B:$B,$A25,明细!$C:$C,AE$1,明细!$AL:$AL,"网点超23H未关闭"))*20=0,"-",(COUNTIFS(明细!$B:$B,$A25,明细!$C:$C,AE$1,明细!$AK:$AK,"网点超50分钟未响应")+COUNTIFS(明细!$B:$B,$A25,明细!$C:$C,AE$1,明细!$AL:$AL,"网点超23H未关闭"))*20)</f>
        <v>-</v>
      </c>
      <c r="AF25" s="34" t="str">
        <f>IF((COUNTIFS(明细!$B:$B,$A25,明细!$C:$C,AF$1,明细!$AK:$AK,"网点超50分钟未响应")+COUNTIFS(明细!$B:$B,$A25,明细!$C:$C,AF$1,明细!$AL:$AL,"网点超23H未关闭"))*20=0,"-",(COUNTIFS(明细!$B:$B,$A25,明细!$C:$C,AF$1,明细!$AK:$AK,"网点超50分钟未响应")+COUNTIFS(明细!$B:$B,$A25,明细!$C:$C,AF$1,明细!$AL:$AL,"网点超23H未关闭"))*20)</f>
        <v>-</v>
      </c>
      <c r="AJ25" s="12">
        <f>RANK(AL25,AL$3:AL$356)</f>
        <v>22</v>
      </c>
      <c r="AK25" s="4" t="s">
        <v>51</v>
      </c>
      <c r="AL25" s="12">
        <f>SUM(AM25:BP25)</f>
        <v>260</v>
      </c>
      <c r="AM25" s="12" t="str">
        <f>IF((COUNTIFS(明细!$R:$R,$AK25,明细!$C:$C,AM$1,明细!$AK:$AK,"网点超50分钟未响应")+COUNTIFS(明细!$R:$R,$AK25,明细!$C:$C,AM$1,明细!$AL:$AL,"网点超23H未关闭"))*20=0,"-",(COUNTIFS(明细!$R:$R,$AK25,明细!$C:$C,AM$1,明细!$AK:$AK,"网点超50分钟未响应")+COUNTIFS(明细!$R:$R,$AK25,明细!$C:$C,AM$1,明细!$AL:$AL,"网点超23H未关闭"))*20)</f>
        <v>-</v>
      </c>
      <c r="AN25" s="12" t="str">
        <f>IF((COUNTIFS(明细!$R:$R,$AK25,明细!$C:$C,AN$1,明细!$AK:$AK,"网点超50分钟未响应")+COUNTIFS(明细!$R:$R,$AK25,明细!$C:$C,AN$1,明细!$AL:$AL,"网点超23H未关闭"))*20=0,"-",(COUNTIFS(明细!$R:$R,$AK25,明细!$C:$C,AN$1,明细!$AK:$AK,"网点超50分钟未响应")+COUNTIFS(明细!$R:$R,$AK25,明细!$C:$C,AN$1,明细!$AL:$AL,"网点超23H未关闭"))*20)</f>
        <v>-</v>
      </c>
      <c r="AO25" s="12">
        <f>IF((COUNTIFS(明细!$R:$R,$AK25,明细!$C:$C,AO$1,明细!$AK:$AK,"网点超50分钟未响应")+COUNTIFS(明细!$R:$R,$AK25,明细!$C:$C,AO$1,明细!$AL:$AL,"网点超23H未关闭"))*20=0,"-",(COUNTIFS(明细!$R:$R,$AK25,明细!$C:$C,AO$1,明细!$AK:$AK,"网点超50分钟未响应")+COUNTIFS(明细!$R:$R,$AK25,明细!$C:$C,AO$1,明细!$AL:$AL,"网点超23H未关闭"))*20)</f>
        <v>40</v>
      </c>
      <c r="AP25" s="12" t="str">
        <f>IF((COUNTIFS(明细!$R:$R,$AK25,明细!$C:$C,AP$1,明细!$AK:$AK,"网点超50分钟未响应")+COUNTIFS(明细!$R:$R,$AK25,明细!$C:$C,AP$1,明细!$AL:$AL,"网点超23H未关闭"))*20=0,"-",(COUNTIFS(明细!$R:$R,$AK25,明细!$C:$C,AP$1,明细!$AK:$AK,"网点超50分钟未响应")+COUNTIFS(明细!$R:$R,$AK25,明细!$C:$C,AP$1,明细!$AL:$AL,"网点超23H未关闭"))*20)</f>
        <v>-</v>
      </c>
      <c r="AQ25" s="12">
        <f>IF((COUNTIFS(明细!$R:$R,$AK25,明细!$C:$C,AQ$1,明细!$AK:$AK,"网点超50分钟未响应")+COUNTIFS(明细!$R:$R,$AK25,明细!$C:$C,AQ$1,明细!$AL:$AL,"网点超23H未关闭"))*20=0,"-",(COUNTIFS(明细!$R:$R,$AK25,明细!$C:$C,AQ$1,明细!$AK:$AK,"网点超50分钟未响应")+COUNTIFS(明细!$R:$R,$AK25,明细!$C:$C,AQ$1,明细!$AL:$AL,"网点超23H未关闭"))*20)</f>
        <v>20</v>
      </c>
      <c r="AR25" s="12">
        <f>IF((COUNTIFS(明细!$R:$R,$AK25,明细!$C:$C,AR$1,明细!$AK:$AK,"网点超50分钟未响应")+COUNTIFS(明细!$R:$R,$AK25,明细!$C:$C,AR$1,明细!$AL:$AL,"网点超23H未关闭"))*20=0,"-",(COUNTIFS(明细!$R:$R,$AK25,明细!$C:$C,AR$1,明细!$AK:$AK,"网点超50分钟未响应")+COUNTIFS(明细!$R:$R,$AK25,明细!$C:$C,AR$1,明细!$AL:$AL,"网点超23H未关闭"))*20)</f>
        <v>40</v>
      </c>
      <c r="AS25" s="12">
        <f>IF((COUNTIFS(明细!$R:$R,$AK25,明细!$C:$C,AS$1,明细!$AK:$AK,"网点超50分钟未响应")+COUNTIFS(明细!$R:$R,$AK25,明细!$C:$C,AS$1,明细!$AL:$AL,"网点超23H未关闭"))*20=0,"-",(COUNTIFS(明细!$R:$R,$AK25,明细!$C:$C,AS$1,明细!$AK:$AK,"网点超50分钟未响应")+COUNTIFS(明细!$R:$R,$AK25,明细!$C:$C,AS$1,明细!$AL:$AL,"网点超23H未关闭"))*20)</f>
        <v>140</v>
      </c>
      <c r="AT25" s="12" t="str">
        <f>IF((COUNTIFS(明细!$R:$R,$AK25,明细!$C:$C,AT$1,明细!$AK:$AK,"网点超50分钟未响应")+COUNTIFS(明细!$R:$R,$AK25,明细!$C:$C,AT$1,明细!$AL:$AL,"网点超23H未关闭"))*20=0,"-",(COUNTIFS(明细!$R:$R,$AK25,明细!$C:$C,AT$1,明细!$AK:$AK,"网点超50分钟未响应")+COUNTIFS(明细!$R:$R,$AK25,明细!$C:$C,AT$1,明细!$AL:$AL,"网点超23H未关闭"))*20)</f>
        <v>-</v>
      </c>
      <c r="AU25" s="12">
        <f>IF((COUNTIFS(明细!$R:$R,$AK25,明细!$C:$C,AU$1,明细!$AK:$AK,"网点超50分钟未响应")+COUNTIFS(明细!$R:$R,$AK25,明细!$C:$C,AU$1,明细!$AL:$AL,"网点超23H未关闭"))*20=0,"-",(COUNTIFS(明细!$R:$R,$AK25,明细!$C:$C,AU$1,明细!$AK:$AK,"网点超50分钟未响应")+COUNTIFS(明细!$R:$R,$AK25,明细!$C:$C,AU$1,明细!$AL:$AL,"网点超23H未关闭"))*20)</f>
        <v>20</v>
      </c>
      <c r="AV25" s="12" t="str">
        <f>IF((COUNTIFS(明细!$R:$R,$AK25,明细!$C:$C,AV$1,明细!$AK:$AK,"网点超50分钟未响应")+COUNTIFS(明细!$R:$R,$AK25,明细!$C:$C,AV$1,明细!$AL:$AL,"网点超23H未关闭"))*20=0,"-",(COUNTIFS(明细!$R:$R,$AK25,明细!$C:$C,AV$1,明细!$AK:$AK,"网点超50分钟未响应")+COUNTIFS(明细!$R:$R,$AK25,明细!$C:$C,AV$1,明细!$AL:$AL,"网点超23H未关闭"))*20)</f>
        <v>-</v>
      </c>
      <c r="AW25" s="12" t="str">
        <f>IF((COUNTIFS(明细!$R:$R,$AK25,明细!$C:$C,AW$1,明细!$AK:$AK,"网点超50分钟未响应")+COUNTIFS(明细!$R:$R,$AK25,明细!$C:$C,AW$1,明细!$AL:$AL,"网点超23H未关闭"))*20=0,"-",(COUNTIFS(明细!$R:$R,$AK25,明细!$C:$C,AW$1,明细!$AK:$AK,"网点超50分钟未响应")+COUNTIFS(明细!$R:$R,$AK25,明细!$C:$C,AW$1,明细!$AL:$AL,"网点超23H未关闭"))*20)</f>
        <v>-</v>
      </c>
      <c r="AX25" s="12" t="str">
        <f>IF((COUNTIFS(明细!$R:$R,$AK25,明细!$C:$C,AX$1,明细!$AK:$AK,"网点超50分钟未响应")+COUNTIFS(明细!$R:$R,$AK25,明细!$C:$C,AX$1,明细!$AL:$AL,"网点超23H未关闭"))*20=0,"-",(COUNTIFS(明细!$R:$R,$AK25,明细!$C:$C,AX$1,明细!$AK:$AK,"网点超50分钟未响应")+COUNTIFS(明细!$R:$R,$AK25,明细!$C:$C,AX$1,明细!$AL:$AL,"网点超23H未关闭"))*20)</f>
        <v>-</v>
      </c>
      <c r="AY25" s="12" t="str">
        <f>IF((COUNTIFS(明细!$R:$R,$AK25,明细!$C:$C,AY$1,明细!$AK:$AK,"网点超50分钟未响应")+COUNTIFS(明细!$R:$R,$AK25,明细!$C:$C,AY$1,明细!$AL:$AL,"网点超23H未关闭"))*20=0,"-",(COUNTIFS(明细!$R:$R,$AK25,明细!$C:$C,AY$1,明细!$AK:$AK,"网点超50分钟未响应")+COUNTIFS(明细!$R:$R,$AK25,明细!$C:$C,AY$1,明细!$AL:$AL,"网点超23H未关闭"))*20)</f>
        <v>-</v>
      </c>
      <c r="AZ25" s="12" t="str">
        <f>IF((COUNTIFS(明细!$R:$R,$AK25,明细!$C:$C,AZ$1,明细!$AK:$AK,"网点超50分钟未响应")+COUNTIFS(明细!$R:$R,$AK25,明细!$C:$C,AZ$1,明细!$AL:$AL,"网点超23H未关闭"))*20=0,"-",(COUNTIFS(明细!$R:$R,$AK25,明细!$C:$C,AZ$1,明细!$AK:$AK,"网点超50分钟未响应")+COUNTIFS(明细!$R:$R,$AK25,明细!$C:$C,AZ$1,明细!$AL:$AL,"网点超23H未关闭"))*20)</f>
        <v>-</v>
      </c>
      <c r="BA25" s="12" t="str">
        <f>IF((COUNTIFS(明细!$R:$R,$AK25,明细!$C:$C,BA$1,明细!$AK:$AK,"网点超50分钟未响应")+COUNTIFS(明细!$R:$R,$AK25,明细!$C:$C,BA$1,明细!$AL:$AL,"网点超23H未关闭"))*20=0,"-",(COUNTIFS(明细!$R:$R,$AK25,明细!$C:$C,BA$1,明细!$AK:$AK,"网点超50分钟未响应")+COUNTIFS(明细!$R:$R,$AK25,明细!$C:$C,BA$1,明细!$AL:$AL,"网点超23H未关闭"))*20)</f>
        <v>-</v>
      </c>
      <c r="BB25" s="12" t="str">
        <f>IF((COUNTIFS(明细!$R:$R,$AK25,明细!$C:$C,BB$1,明细!$AK:$AK,"网点超50分钟未响应")+COUNTIFS(明细!$R:$R,$AK25,明细!$C:$C,BB$1,明细!$AL:$AL,"网点超23H未关闭"))*20=0,"-",(COUNTIFS(明细!$R:$R,$AK25,明细!$C:$C,BB$1,明细!$AK:$AK,"网点超50分钟未响应")+COUNTIFS(明细!$R:$R,$AK25,明细!$C:$C,BB$1,明细!$AL:$AL,"网点超23H未关闭"))*20)</f>
        <v>-</v>
      </c>
      <c r="BC25" s="12" t="str">
        <f>IF((COUNTIFS(明细!$R:$R,$AK25,明细!$C:$C,BC$1,明细!$AK:$AK,"网点超50分钟未响应")+COUNTIFS(明细!$R:$R,$AK25,明细!$C:$C,BC$1,明细!$AL:$AL,"网点超23H未关闭"))*20=0,"-",(COUNTIFS(明细!$R:$R,$AK25,明细!$C:$C,BC$1,明细!$AK:$AK,"网点超50分钟未响应")+COUNTIFS(明细!$R:$R,$AK25,明细!$C:$C,BC$1,明细!$AL:$AL,"网点超23H未关闭"))*20)</f>
        <v>-</v>
      </c>
      <c r="BD25" s="12" t="str">
        <f>IF((COUNTIFS(明细!$R:$R,$AK25,明细!$C:$C,BD$1,明细!$AK:$AK,"网点超50分钟未响应")+COUNTIFS(明细!$R:$R,$AK25,明细!$C:$C,BD$1,明细!$AL:$AL,"网点超23H未关闭"))*20=0,"-",(COUNTIFS(明细!$R:$R,$AK25,明细!$C:$C,BD$1,明细!$AK:$AK,"网点超50分钟未响应")+COUNTIFS(明细!$R:$R,$AK25,明细!$C:$C,BD$1,明细!$AL:$AL,"网点超23H未关闭"))*20)</f>
        <v>-</v>
      </c>
      <c r="BE25" s="12" t="str">
        <f>IF((COUNTIFS(明细!$R:$R,$AK25,明细!$C:$C,BE$1,明细!$AK:$AK,"网点超50分钟未响应")+COUNTIFS(明细!$R:$R,$AK25,明细!$C:$C,BE$1,明细!$AL:$AL,"网点超23H未关闭"))*20=0,"-",(COUNTIFS(明细!$R:$R,$AK25,明细!$C:$C,BE$1,明细!$AK:$AK,"网点超50分钟未响应")+COUNTIFS(明细!$R:$R,$AK25,明细!$C:$C,BE$1,明细!$AL:$AL,"网点超23H未关闭"))*20)</f>
        <v>-</v>
      </c>
      <c r="BF25" s="12" t="str">
        <f>IF((COUNTIFS(明细!$R:$R,$AK25,明细!$C:$C,BF$1,明细!$AK:$AK,"网点超50分钟未响应")+COUNTIFS(明细!$R:$R,$AK25,明细!$C:$C,BF$1,明细!$AL:$AL,"网点超23H未关闭"))*20=0,"-",(COUNTIFS(明细!$R:$R,$AK25,明细!$C:$C,BF$1,明细!$AK:$AK,"网点超50分钟未响应")+COUNTIFS(明细!$R:$R,$AK25,明细!$C:$C,BF$1,明细!$AL:$AL,"网点超23H未关闭"))*20)</f>
        <v>-</v>
      </c>
      <c r="BG25" s="12" t="str">
        <f>IF((COUNTIFS(明细!$R:$R,$AK25,明细!$C:$C,BG$1,明细!$AK:$AK,"网点超50分钟未响应")+COUNTIFS(明细!$R:$R,$AK25,明细!$C:$C,BG$1,明细!$AL:$AL,"网点超23H未关闭"))*20=0,"-",(COUNTIFS(明细!$R:$R,$AK25,明细!$C:$C,BG$1,明细!$AK:$AK,"网点超50分钟未响应")+COUNTIFS(明细!$R:$R,$AK25,明细!$C:$C,BG$1,明细!$AL:$AL,"网点超23H未关闭"))*20)</f>
        <v>-</v>
      </c>
      <c r="BH25" s="12" t="str">
        <f>IF((COUNTIFS(明细!$R:$R,$AK25,明细!$C:$C,BH$1,明细!$AK:$AK,"网点超50分钟未响应")+COUNTIFS(明细!$R:$R,$AK25,明细!$C:$C,BH$1,明细!$AL:$AL,"网点超23H未关闭"))*20=0,"-",(COUNTIFS(明细!$R:$R,$AK25,明细!$C:$C,BH$1,明细!$AK:$AK,"网点超50分钟未响应")+COUNTIFS(明细!$R:$R,$AK25,明细!$C:$C,BH$1,明细!$AL:$AL,"网点超23H未关闭"))*20)</f>
        <v>-</v>
      </c>
      <c r="BI25" s="12" t="str">
        <f>IF((COUNTIFS(明细!$R:$R,$AK25,明细!$C:$C,BI$1,明细!$AK:$AK,"网点超50分钟未响应")+COUNTIFS(明细!$R:$R,$AK25,明细!$C:$C,BI$1,明细!$AL:$AL,"网点超23H未关闭"))*20=0,"-",(COUNTIFS(明细!$R:$R,$AK25,明细!$C:$C,BI$1,明细!$AK:$AK,"网点超50分钟未响应")+COUNTIFS(明细!$R:$R,$AK25,明细!$C:$C,BI$1,明细!$AL:$AL,"网点超23H未关闭"))*20)</f>
        <v>-</v>
      </c>
      <c r="BJ25" s="12" t="str">
        <f>IF((COUNTIFS(明细!$R:$R,$AK25,明细!$C:$C,BJ$1,明细!$AK:$AK,"网点超50分钟未响应")+COUNTIFS(明细!$R:$R,$AK25,明细!$C:$C,BJ$1,明细!$AL:$AL,"网点超23H未关闭"))*20=0,"-",(COUNTIFS(明细!$R:$R,$AK25,明细!$C:$C,BJ$1,明细!$AK:$AK,"网点超50分钟未响应")+COUNTIFS(明细!$R:$R,$AK25,明细!$C:$C,BJ$1,明细!$AL:$AL,"网点超23H未关闭"))*20)</f>
        <v>-</v>
      </c>
      <c r="BK25" s="12" t="str">
        <f>IF((COUNTIFS(明细!$R:$R,$AK25,明细!$C:$C,BK$1,明细!$AK:$AK,"网点超50分钟未响应")+COUNTIFS(明细!$R:$R,$AK25,明细!$C:$C,BK$1,明细!$AL:$AL,"网点超23H未关闭"))*20=0,"-",(COUNTIFS(明细!$R:$R,$AK25,明细!$C:$C,BK$1,明细!$AK:$AK,"网点超50分钟未响应")+COUNTIFS(明细!$R:$R,$AK25,明细!$C:$C,BK$1,明细!$AL:$AL,"网点超23H未关闭"))*20)</f>
        <v>-</v>
      </c>
      <c r="BL25" s="12" t="str">
        <f>IF((COUNTIFS(明细!$R:$R,$AK25,明细!$C:$C,BL$1,明细!$AK:$AK,"网点超50分钟未响应")+COUNTIFS(明细!$R:$R,$AK25,明细!$C:$C,BL$1,明细!$AL:$AL,"网点超23H未关闭"))*20=0,"-",(COUNTIFS(明细!$R:$R,$AK25,明细!$C:$C,BL$1,明细!$AK:$AK,"网点超50分钟未响应")+COUNTIFS(明细!$R:$R,$AK25,明细!$C:$C,BL$1,明细!$AL:$AL,"网点超23H未关闭"))*20)</f>
        <v>-</v>
      </c>
      <c r="BM25" s="12" t="str">
        <f>IF((COUNTIFS(明细!$R:$R,$AK25,明细!$C:$C,BM$1,明细!$AK:$AK,"网点超50分钟未响应")+COUNTIFS(明细!$R:$R,$AK25,明细!$C:$C,BM$1,明细!$AL:$AL,"网点超23H未关闭"))*20=0,"-",(COUNTIFS(明细!$R:$R,$AK25,明细!$C:$C,BM$1,明细!$AK:$AK,"网点超50分钟未响应")+COUNTIFS(明细!$R:$R,$AK25,明细!$C:$C,BM$1,明细!$AL:$AL,"网点超23H未关闭"))*20)</f>
        <v>-</v>
      </c>
      <c r="BN25" s="12" t="str">
        <f>IF((COUNTIFS(明细!$R:$R,$AK25,明细!$C:$C,BN$1,明细!$AK:$AK,"网点超50分钟未响应")+COUNTIFS(明细!$R:$R,$AK25,明细!$C:$C,BN$1,明细!$AL:$AL,"网点超23H未关闭"))*20=0,"-",(COUNTIFS(明细!$R:$R,$AK25,明细!$C:$C,BN$1,明细!$AK:$AK,"网点超50分钟未响应")+COUNTIFS(明细!$R:$R,$AK25,明细!$C:$C,BN$1,明细!$AL:$AL,"网点超23H未关闭"))*20)</f>
        <v>-</v>
      </c>
      <c r="BO25" s="12" t="str">
        <f>IF((COUNTIFS(明细!$R:$R,$AK25,明细!$C:$C,BO$1,明细!$AK:$AK,"网点超50分钟未响应")+COUNTIFS(明细!$R:$R,$AK25,明细!$C:$C,BO$1,明细!$AL:$AL,"网点超23H未关闭"))*20=0,"-",(COUNTIFS(明细!$R:$R,$AK25,明细!$C:$C,BO$1,明细!$AK:$AK,"网点超50分钟未响应")+COUNTIFS(明细!$R:$R,$AK25,明细!$C:$C,BO$1,明细!$AL:$AL,"网点超23H未关闭"))*20)</f>
        <v>-</v>
      </c>
      <c r="BP25" s="12" t="str">
        <f>IF((COUNTIFS(明细!$R:$R,$AK25,明细!$C:$C,BP$1,明细!$AK:$AK,"网点超50分钟未响应")+COUNTIFS(明细!$R:$R,$AK25,明细!$C:$C,BP$1,明细!$AL:$AL,"网点超23H未关闭"))*20=0,"-",(COUNTIFS(明细!$R:$R,$AK25,明细!$C:$C,BP$1,明细!$AK:$AK,"网点超50分钟未响应")+COUNTIFS(明细!$R:$R,$AK25,明细!$C:$C,BP$1,明细!$AL:$AL,"网点超23H未关闭"))*20)</f>
        <v>-</v>
      </c>
    </row>
    <row r="26" customHeight="1" spans="1:68">
      <c r="A26" s="12" t="s">
        <v>52</v>
      </c>
      <c r="B26" s="12">
        <f>SUM(C26:AF26)</f>
        <v>40</v>
      </c>
      <c r="C26" s="34" t="str">
        <f>IF((COUNTIFS(明细!$B:$B,$A26,明细!$C:$C,C$1,明细!$AK:$AK,"网点超50分钟未响应")+COUNTIFS(明细!$B:$B,$A26,明细!$C:$C,C$1,明细!$AL:$AL,"网点超23H未关闭"))*20=0,"-",(COUNTIFS(明细!$B:$B,$A26,明细!$C:$C,C$1,明细!$AK:$AK,"网点超50分钟未响应")+COUNTIFS(明细!$B:$B,$A26,明细!$C:$C,C$1,明细!$AL:$AL,"网点超23H未关闭"))*20)</f>
        <v>-</v>
      </c>
      <c r="D26" s="34">
        <f>IF((COUNTIFS(明细!$B:$B,$A26,明细!$C:$C,D$1,明细!$AK:$AK,"网点超50分钟未响应")+COUNTIFS(明细!$B:$B,$A26,明细!$C:$C,D$1,明细!$AL:$AL,"网点超23H未关闭"))*20=0,"-",(COUNTIFS(明细!$B:$B,$A26,明细!$C:$C,D$1,明细!$AK:$AK,"网点超50分钟未响应")+COUNTIFS(明细!$B:$B,$A26,明细!$C:$C,D$1,明细!$AL:$AL,"网点超23H未关闭"))*20)</f>
        <v>20</v>
      </c>
      <c r="E26" s="34">
        <f>IF((COUNTIFS(明细!$B:$B,$A26,明细!$C:$C,E$1,明细!$AK:$AK,"网点超50分钟未响应")+COUNTIFS(明细!$B:$B,$A26,明细!$C:$C,E$1,明细!$AL:$AL,"网点超23H未关闭"))*20=0,"-",(COUNTIFS(明细!$B:$B,$A26,明细!$C:$C,E$1,明细!$AK:$AK,"网点超50分钟未响应")+COUNTIFS(明细!$B:$B,$A26,明细!$C:$C,E$1,明细!$AL:$AL,"网点超23H未关闭"))*20)</f>
        <v>20</v>
      </c>
      <c r="F26" s="34" t="str">
        <f>IF((COUNTIFS(明细!$B:$B,$A26,明细!$C:$C,F$1,明细!$AK:$AK,"网点超50分钟未响应")+COUNTIFS(明细!$B:$B,$A26,明细!$C:$C,F$1,明细!$AL:$AL,"网点超23H未关闭"))*20=0,"-",(COUNTIFS(明细!$B:$B,$A26,明细!$C:$C,F$1,明细!$AK:$AK,"网点超50分钟未响应")+COUNTIFS(明细!$B:$B,$A26,明细!$C:$C,F$1,明细!$AL:$AL,"网点超23H未关闭"))*20)</f>
        <v>-</v>
      </c>
      <c r="G26" s="34" t="str">
        <f>IF((COUNTIFS(明细!$B:$B,$A26,明细!$C:$C,G$1,明细!$AK:$AK,"网点超50分钟未响应")+COUNTIFS(明细!$B:$B,$A26,明细!$C:$C,G$1,明细!$AL:$AL,"网点超23H未关闭"))*20=0,"-",(COUNTIFS(明细!$B:$B,$A26,明细!$C:$C,G$1,明细!$AK:$AK,"网点超50分钟未响应")+COUNTIFS(明细!$B:$B,$A26,明细!$C:$C,G$1,明细!$AL:$AL,"网点超23H未关闭"))*20)</f>
        <v>-</v>
      </c>
      <c r="H26" s="34" t="str">
        <f>IF((COUNTIFS(明细!$B:$B,$A26,明细!$C:$C,H$1,明细!$AK:$AK,"网点超50分钟未响应")+COUNTIFS(明细!$B:$B,$A26,明细!$C:$C,H$1,明细!$AL:$AL,"网点超23H未关闭"))*20=0,"-",(COUNTIFS(明细!$B:$B,$A26,明细!$C:$C,H$1,明细!$AK:$AK,"网点超50分钟未响应")+COUNTIFS(明细!$B:$B,$A26,明细!$C:$C,H$1,明细!$AL:$AL,"网点超23H未关闭"))*20)</f>
        <v>-</v>
      </c>
      <c r="I26" s="34" t="str">
        <f>IF((COUNTIFS(明细!$B:$B,$A26,明细!$C:$C,I$1,明细!$AK:$AK,"网点超50分钟未响应")+COUNTIFS(明细!$B:$B,$A26,明细!$C:$C,I$1,明细!$AL:$AL,"网点超23H未关闭"))*20=0,"-",(COUNTIFS(明细!$B:$B,$A26,明细!$C:$C,I$1,明细!$AK:$AK,"网点超50分钟未响应")+COUNTIFS(明细!$B:$B,$A26,明细!$C:$C,I$1,明细!$AL:$AL,"网点超23H未关闭"))*20)</f>
        <v>-</v>
      </c>
      <c r="J26" s="34" t="str">
        <f>IF((COUNTIFS(明细!$B:$B,$A26,明细!$C:$C,J$1,明细!$AK:$AK,"网点超50分钟未响应")+COUNTIFS(明细!$B:$B,$A26,明细!$C:$C,J$1,明细!$AL:$AL,"网点超23H未关闭"))*20=0,"-",(COUNTIFS(明细!$B:$B,$A26,明细!$C:$C,J$1,明细!$AK:$AK,"网点超50分钟未响应")+COUNTIFS(明细!$B:$B,$A26,明细!$C:$C,J$1,明细!$AL:$AL,"网点超23H未关闭"))*20)</f>
        <v>-</v>
      </c>
      <c r="K26" s="34" t="str">
        <f>IF((COUNTIFS(明细!$B:$B,$A26,明细!$C:$C,K$1,明细!$AK:$AK,"网点超50分钟未响应")+COUNTIFS(明细!$B:$B,$A26,明细!$C:$C,K$1,明细!$AL:$AL,"网点超23H未关闭"))*20=0,"-",(COUNTIFS(明细!$B:$B,$A26,明细!$C:$C,K$1,明细!$AK:$AK,"网点超50分钟未响应")+COUNTIFS(明细!$B:$B,$A26,明细!$C:$C,K$1,明细!$AL:$AL,"网点超23H未关闭"))*20)</f>
        <v>-</v>
      </c>
      <c r="L26" s="34" t="str">
        <f>IF((COUNTIFS(明细!$B:$B,$A26,明细!$C:$C,L$1,明细!$AK:$AK,"网点超50分钟未响应")+COUNTIFS(明细!$B:$B,$A26,明细!$C:$C,L$1,明细!$AL:$AL,"网点超23H未关闭"))*20=0,"-",(COUNTIFS(明细!$B:$B,$A26,明细!$C:$C,L$1,明细!$AK:$AK,"网点超50分钟未响应")+COUNTIFS(明细!$B:$B,$A26,明细!$C:$C,L$1,明细!$AL:$AL,"网点超23H未关闭"))*20)</f>
        <v>-</v>
      </c>
      <c r="M26" s="34" t="str">
        <f>IF((COUNTIFS(明细!$B:$B,$A26,明细!$C:$C,M$1,明细!$AK:$AK,"网点超50分钟未响应")+COUNTIFS(明细!$B:$B,$A26,明细!$C:$C,M$1,明细!$AL:$AL,"网点超23H未关闭"))*20=0,"-",(COUNTIFS(明细!$B:$B,$A26,明细!$C:$C,M$1,明细!$AK:$AK,"网点超50分钟未响应")+COUNTIFS(明细!$B:$B,$A26,明细!$C:$C,M$1,明细!$AL:$AL,"网点超23H未关闭"))*20)</f>
        <v>-</v>
      </c>
      <c r="N26" s="34" t="str">
        <f>IF((COUNTIFS(明细!$B:$B,$A26,明细!$C:$C,N$1,明细!$AK:$AK,"网点超50分钟未响应")+COUNTIFS(明细!$B:$B,$A26,明细!$C:$C,N$1,明细!$AL:$AL,"网点超23H未关闭"))*20=0,"-",(COUNTIFS(明细!$B:$B,$A26,明细!$C:$C,N$1,明细!$AK:$AK,"网点超50分钟未响应")+COUNTIFS(明细!$B:$B,$A26,明细!$C:$C,N$1,明细!$AL:$AL,"网点超23H未关闭"))*20)</f>
        <v>-</v>
      </c>
      <c r="O26" s="34" t="str">
        <f>IF((COUNTIFS(明细!$B:$B,$A26,明细!$C:$C,O$1,明细!$AK:$AK,"网点超50分钟未响应")+COUNTIFS(明细!$B:$B,$A26,明细!$C:$C,O$1,明细!$AL:$AL,"网点超23H未关闭"))*20=0,"-",(COUNTIFS(明细!$B:$B,$A26,明细!$C:$C,O$1,明细!$AK:$AK,"网点超50分钟未响应")+COUNTIFS(明细!$B:$B,$A26,明细!$C:$C,O$1,明细!$AL:$AL,"网点超23H未关闭"))*20)</f>
        <v>-</v>
      </c>
      <c r="P26" s="34" t="str">
        <f>IF((COUNTIFS(明细!$B:$B,$A26,明细!$C:$C,P$1,明细!$AK:$AK,"网点超50分钟未响应")+COUNTIFS(明细!$B:$B,$A26,明细!$C:$C,P$1,明细!$AL:$AL,"网点超23H未关闭"))*20=0,"-",(COUNTIFS(明细!$B:$B,$A26,明细!$C:$C,P$1,明细!$AK:$AK,"网点超50分钟未响应")+COUNTIFS(明细!$B:$B,$A26,明细!$C:$C,P$1,明细!$AL:$AL,"网点超23H未关闭"))*20)</f>
        <v>-</v>
      </c>
      <c r="Q26" s="34" t="str">
        <f>IF((COUNTIFS(明细!$B:$B,$A26,明细!$C:$C,Q$1,明细!$AK:$AK,"网点超50分钟未响应")+COUNTIFS(明细!$B:$B,$A26,明细!$C:$C,Q$1,明细!$AL:$AL,"网点超23H未关闭"))*20=0,"-",(COUNTIFS(明细!$B:$B,$A26,明细!$C:$C,Q$1,明细!$AK:$AK,"网点超50分钟未响应")+COUNTIFS(明细!$B:$B,$A26,明细!$C:$C,Q$1,明细!$AL:$AL,"网点超23H未关闭"))*20)</f>
        <v>-</v>
      </c>
      <c r="R26" s="34" t="str">
        <f>IF((COUNTIFS(明细!$B:$B,$A26,明细!$C:$C,R$1,明细!$AK:$AK,"网点超50分钟未响应")+COUNTIFS(明细!$B:$B,$A26,明细!$C:$C,R$1,明细!$AL:$AL,"网点超23H未关闭"))*20=0,"-",(COUNTIFS(明细!$B:$B,$A26,明细!$C:$C,R$1,明细!$AK:$AK,"网点超50分钟未响应")+COUNTIFS(明细!$B:$B,$A26,明细!$C:$C,R$1,明细!$AL:$AL,"网点超23H未关闭"))*20)</f>
        <v>-</v>
      </c>
      <c r="S26" s="34" t="str">
        <f>IF((COUNTIFS(明细!$B:$B,$A26,明细!$C:$C,S$1,明细!$AK:$AK,"网点超50分钟未响应")+COUNTIFS(明细!$B:$B,$A26,明细!$C:$C,S$1,明细!$AL:$AL,"网点超23H未关闭"))*20=0,"-",(COUNTIFS(明细!$B:$B,$A26,明细!$C:$C,S$1,明细!$AK:$AK,"网点超50分钟未响应")+COUNTIFS(明细!$B:$B,$A26,明细!$C:$C,S$1,明细!$AL:$AL,"网点超23H未关闭"))*20)</f>
        <v>-</v>
      </c>
      <c r="T26" s="34" t="str">
        <f>IF((COUNTIFS(明细!$B:$B,$A26,明细!$C:$C,T$1,明细!$AK:$AK,"网点超50分钟未响应")+COUNTIFS(明细!$B:$B,$A26,明细!$C:$C,T$1,明细!$AL:$AL,"网点超23H未关闭"))*20=0,"-",(COUNTIFS(明细!$B:$B,$A26,明细!$C:$C,T$1,明细!$AK:$AK,"网点超50分钟未响应")+COUNTIFS(明细!$B:$B,$A26,明细!$C:$C,T$1,明细!$AL:$AL,"网点超23H未关闭"))*20)</f>
        <v>-</v>
      </c>
      <c r="U26" s="34" t="str">
        <f>IF((COUNTIFS(明细!$B:$B,$A26,明细!$C:$C,U$1,明细!$AK:$AK,"网点超50分钟未响应")+COUNTIFS(明细!$B:$B,$A26,明细!$C:$C,U$1,明细!$AL:$AL,"网点超23H未关闭"))*20=0,"-",(COUNTIFS(明细!$B:$B,$A26,明细!$C:$C,U$1,明细!$AK:$AK,"网点超50分钟未响应")+COUNTIFS(明细!$B:$B,$A26,明细!$C:$C,U$1,明细!$AL:$AL,"网点超23H未关闭"))*20)</f>
        <v>-</v>
      </c>
      <c r="V26" s="34" t="str">
        <f>IF((COUNTIFS(明细!$B:$B,$A26,明细!$C:$C,V$1,明细!$AK:$AK,"网点超50分钟未响应")+COUNTIFS(明细!$B:$B,$A26,明细!$C:$C,V$1,明细!$AL:$AL,"网点超23H未关闭"))*20=0,"-",(COUNTIFS(明细!$B:$B,$A26,明细!$C:$C,V$1,明细!$AK:$AK,"网点超50分钟未响应")+COUNTIFS(明细!$B:$B,$A26,明细!$C:$C,V$1,明细!$AL:$AL,"网点超23H未关闭"))*20)</f>
        <v>-</v>
      </c>
      <c r="W26" s="34" t="str">
        <f>IF((COUNTIFS(明细!$B:$B,$A26,明细!$C:$C,W$1,明细!$AK:$AK,"网点超50分钟未响应")+COUNTIFS(明细!$B:$B,$A26,明细!$C:$C,W$1,明细!$AL:$AL,"网点超23H未关闭"))*20=0,"-",(COUNTIFS(明细!$B:$B,$A26,明细!$C:$C,W$1,明细!$AK:$AK,"网点超50分钟未响应")+COUNTIFS(明细!$B:$B,$A26,明细!$C:$C,W$1,明细!$AL:$AL,"网点超23H未关闭"))*20)</f>
        <v>-</v>
      </c>
      <c r="X26" s="34" t="str">
        <f>IF((COUNTIFS(明细!$B:$B,$A26,明细!$C:$C,X$1,明细!$AK:$AK,"网点超50分钟未响应")+COUNTIFS(明细!$B:$B,$A26,明细!$C:$C,X$1,明细!$AL:$AL,"网点超23H未关闭"))*20=0,"-",(COUNTIFS(明细!$B:$B,$A26,明细!$C:$C,X$1,明细!$AK:$AK,"网点超50分钟未响应")+COUNTIFS(明细!$B:$B,$A26,明细!$C:$C,X$1,明细!$AL:$AL,"网点超23H未关闭"))*20)</f>
        <v>-</v>
      </c>
      <c r="Y26" s="34" t="str">
        <f>IF((COUNTIFS(明细!$B:$B,$A26,明细!$C:$C,Y$1,明细!$AK:$AK,"网点超50分钟未响应")+COUNTIFS(明细!$B:$B,$A26,明细!$C:$C,Y$1,明细!$AL:$AL,"网点超23H未关闭"))*20=0,"-",(COUNTIFS(明细!$B:$B,$A26,明细!$C:$C,Y$1,明细!$AK:$AK,"网点超50分钟未响应")+COUNTIFS(明细!$B:$B,$A26,明细!$C:$C,Y$1,明细!$AL:$AL,"网点超23H未关闭"))*20)</f>
        <v>-</v>
      </c>
      <c r="Z26" s="34" t="str">
        <f>IF((COUNTIFS(明细!$B:$B,$A26,明细!$C:$C,Z$1,明细!$AK:$AK,"网点超50分钟未响应")+COUNTIFS(明细!$B:$B,$A26,明细!$C:$C,Z$1,明细!$AL:$AL,"网点超23H未关闭"))*20=0,"-",(COUNTIFS(明细!$B:$B,$A26,明细!$C:$C,Z$1,明细!$AK:$AK,"网点超50分钟未响应")+COUNTIFS(明细!$B:$B,$A26,明细!$C:$C,Z$1,明细!$AL:$AL,"网点超23H未关闭"))*20)</f>
        <v>-</v>
      </c>
      <c r="AA26" s="34" t="str">
        <f>IF((COUNTIFS(明细!$B:$B,$A26,明细!$C:$C,AA$1,明细!$AK:$AK,"网点超50分钟未响应")+COUNTIFS(明细!$B:$B,$A26,明细!$C:$C,AA$1,明细!$AL:$AL,"网点超23H未关闭"))*20=0,"-",(COUNTIFS(明细!$B:$B,$A26,明细!$C:$C,AA$1,明细!$AK:$AK,"网点超50分钟未响应")+COUNTIFS(明细!$B:$B,$A26,明细!$C:$C,AA$1,明细!$AL:$AL,"网点超23H未关闭"))*20)</f>
        <v>-</v>
      </c>
      <c r="AB26" s="34" t="str">
        <f>IF((COUNTIFS(明细!$B:$B,$A26,明细!$C:$C,AB$1,明细!$AK:$AK,"网点超50分钟未响应")+COUNTIFS(明细!$B:$B,$A26,明细!$C:$C,AB$1,明细!$AL:$AL,"网点超23H未关闭"))*20=0,"-",(COUNTIFS(明细!$B:$B,$A26,明细!$C:$C,AB$1,明细!$AK:$AK,"网点超50分钟未响应")+COUNTIFS(明细!$B:$B,$A26,明细!$C:$C,AB$1,明细!$AL:$AL,"网点超23H未关闭"))*20)</f>
        <v>-</v>
      </c>
      <c r="AC26" s="34" t="str">
        <f>IF((COUNTIFS(明细!$B:$B,$A26,明细!$C:$C,AC$1,明细!$AK:$AK,"网点超50分钟未响应")+COUNTIFS(明细!$B:$B,$A26,明细!$C:$C,AC$1,明细!$AL:$AL,"网点超23H未关闭"))*20=0,"-",(COUNTIFS(明细!$B:$B,$A26,明细!$C:$C,AC$1,明细!$AK:$AK,"网点超50分钟未响应")+COUNTIFS(明细!$B:$B,$A26,明细!$C:$C,AC$1,明细!$AL:$AL,"网点超23H未关闭"))*20)</f>
        <v>-</v>
      </c>
      <c r="AD26" s="34" t="str">
        <f>IF((COUNTIFS(明细!$B:$B,$A26,明细!$C:$C,AD$1,明细!$AK:$AK,"网点超50分钟未响应")+COUNTIFS(明细!$B:$B,$A26,明细!$C:$C,AD$1,明细!$AL:$AL,"网点超23H未关闭"))*20=0,"-",(COUNTIFS(明细!$B:$B,$A26,明细!$C:$C,AD$1,明细!$AK:$AK,"网点超50分钟未响应")+COUNTIFS(明细!$B:$B,$A26,明细!$C:$C,AD$1,明细!$AL:$AL,"网点超23H未关闭"))*20)</f>
        <v>-</v>
      </c>
      <c r="AE26" s="34" t="str">
        <f>IF((COUNTIFS(明细!$B:$B,$A26,明细!$C:$C,AE$1,明细!$AK:$AK,"网点超50分钟未响应")+COUNTIFS(明细!$B:$B,$A26,明细!$C:$C,AE$1,明细!$AL:$AL,"网点超23H未关闭"))*20=0,"-",(COUNTIFS(明细!$B:$B,$A26,明细!$C:$C,AE$1,明细!$AK:$AK,"网点超50分钟未响应")+COUNTIFS(明细!$B:$B,$A26,明细!$C:$C,AE$1,明细!$AL:$AL,"网点超23H未关闭"))*20)</f>
        <v>-</v>
      </c>
      <c r="AF26" s="34" t="str">
        <f>IF((COUNTIFS(明细!$B:$B,$A26,明细!$C:$C,AF$1,明细!$AK:$AK,"网点超50分钟未响应")+COUNTIFS(明细!$B:$B,$A26,明细!$C:$C,AF$1,明细!$AL:$AL,"网点超23H未关闭"))*20=0,"-",(COUNTIFS(明细!$B:$B,$A26,明细!$C:$C,AF$1,明细!$AK:$AK,"网点超50分钟未响应")+COUNTIFS(明细!$B:$B,$A26,明细!$C:$C,AF$1,明细!$AL:$AL,"网点超23H未关闭"))*20)</f>
        <v>-</v>
      </c>
      <c r="AJ26" s="12">
        <f>RANK(AL26,AL$3:AL$356)</f>
        <v>22</v>
      </c>
      <c r="AK26" s="38" t="s">
        <v>53</v>
      </c>
      <c r="AL26" s="12">
        <f>SUM(AM26:BP26)</f>
        <v>260</v>
      </c>
      <c r="AM26" s="12">
        <f>IF((COUNTIFS(明细!$R:$R,$AK26,明细!$C:$C,AM$1,明细!$AK:$AK,"网点超50分钟未响应")+COUNTIFS(明细!$R:$R,$AK26,明细!$C:$C,AM$1,明细!$AL:$AL,"网点超23H未关闭"))*20=0,"-",(COUNTIFS(明细!$R:$R,$AK26,明细!$C:$C,AM$1,明细!$AK:$AK,"网点超50分钟未响应")+COUNTIFS(明细!$R:$R,$AK26,明细!$C:$C,AM$1,明细!$AL:$AL,"网点超23H未关闭"))*20)</f>
        <v>20</v>
      </c>
      <c r="AN26" s="12">
        <f>IF((COUNTIFS(明细!$R:$R,$AK26,明细!$C:$C,AN$1,明细!$AK:$AK,"网点超50分钟未响应")+COUNTIFS(明细!$R:$R,$AK26,明细!$C:$C,AN$1,明细!$AL:$AL,"网点超23H未关闭"))*20=0,"-",(COUNTIFS(明细!$R:$R,$AK26,明细!$C:$C,AN$1,明细!$AK:$AK,"网点超50分钟未响应")+COUNTIFS(明细!$R:$R,$AK26,明细!$C:$C,AN$1,明细!$AL:$AL,"网点超23H未关闭"))*20)</f>
        <v>20</v>
      </c>
      <c r="AO26" s="12">
        <f>IF((COUNTIFS(明细!$R:$R,$AK26,明细!$C:$C,AO$1,明细!$AK:$AK,"网点超50分钟未响应")+COUNTIFS(明细!$R:$R,$AK26,明细!$C:$C,AO$1,明细!$AL:$AL,"网点超23H未关闭"))*20=0,"-",(COUNTIFS(明细!$R:$R,$AK26,明细!$C:$C,AO$1,明细!$AK:$AK,"网点超50分钟未响应")+COUNTIFS(明细!$R:$R,$AK26,明细!$C:$C,AO$1,明细!$AL:$AL,"网点超23H未关闭"))*20)</f>
        <v>40</v>
      </c>
      <c r="AP26" s="12" t="str">
        <f>IF((COUNTIFS(明细!$R:$R,$AK26,明细!$C:$C,AP$1,明细!$AK:$AK,"网点超50分钟未响应")+COUNTIFS(明细!$R:$R,$AK26,明细!$C:$C,AP$1,明细!$AL:$AL,"网点超23H未关闭"))*20=0,"-",(COUNTIFS(明细!$R:$R,$AK26,明细!$C:$C,AP$1,明细!$AK:$AK,"网点超50分钟未响应")+COUNTIFS(明细!$R:$R,$AK26,明细!$C:$C,AP$1,明细!$AL:$AL,"网点超23H未关闭"))*20)</f>
        <v>-</v>
      </c>
      <c r="AQ26" s="12" t="str">
        <f>IF((COUNTIFS(明细!$R:$R,$AK26,明细!$C:$C,AQ$1,明细!$AK:$AK,"网点超50分钟未响应")+COUNTIFS(明细!$R:$R,$AK26,明细!$C:$C,AQ$1,明细!$AL:$AL,"网点超23H未关闭"))*20=0,"-",(COUNTIFS(明细!$R:$R,$AK26,明细!$C:$C,AQ$1,明细!$AK:$AK,"网点超50分钟未响应")+COUNTIFS(明细!$R:$R,$AK26,明细!$C:$C,AQ$1,明细!$AL:$AL,"网点超23H未关闭"))*20)</f>
        <v>-</v>
      </c>
      <c r="AR26" s="12">
        <f>IF((COUNTIFS(明细!$R:$R,$AK26,明细!$C:$C,AR$1,明细!$AK:$AK,"网点超50分钟未响应")+COUNTIFS(明细!$R:$R,$AK26,明细!$C:$C,AR$1,明细!$AL:$AL,"网点超23H未关闭"))*20=0,"-",(COUNTIFS(明细!$R:$R,$AK26,明细!$C:$C,AR$1,明细!$AK:$AK,"网点超50分钟未响应")+COUNTIFS(明细!$R:$R,$AK26,明细!$C:$C,AR$1,明细!$AL:$AL,"网点超23H未关闭"))*20)</f>
        <v>20</v>
      </c>
      <c r="AS26" s="12">
        <f>IF((COUNTIFS(明细!$R:$R,$AK26,明细!$C:$C,AS$1,明细!$AK:$AK,"网点超50分钟未响应")+COUNTIFS(明细!$R:$R,$AK26,明细!$C:$C,AS$1,明细!$AL:$AL,"网点超23H未关闭"))*20=0,"-",(COUNTIFS(明细!$R:$R,$AK26,明细!$C:$C,AS$1,明细!$AK:$AK,"网点超50分钟未响应")+COUNTIFS(明细!$R:$R,$AK26,明细!$C:$C,AS$1,明细!$AL:$AL,"网点超23H未关闭"))*20)</f>
        <v>20</v>
      </c>
      <c r="AT26" s="12">
        <f>IF((COUNTIFS(明细!$R:$R,$AK26,明细!$C:$C,AT$1,明细!$AK:$AK,"网点超50分钟未响应")+COUNTIFS(明细!$R:$R,$AK26,明细!$C:$C,AT$1,明细!$AL:$AL,"网点超23H未关闭"))*20=0,"-",(COUNTIFS(明细!$R:$R,$AK26,明细!$C:$C,AT$1,明细!$AK:$AK,"网点超50分钟未响应")+COUNTIFS(明细!$R:$R,$AK26,明细!$C:$C,AT$1,明细!$AL:$AL,"网点超23H未关闭"))*20)</f>
        <v>20</v>
      </c>
      <c r="AU26" s="12">
        <f>IF((COUNTIFS(明细!$R:$R,$AK26,明细!$C:$C,AU$1,明细!$AK:$AK,"网点超50分钟未响应")+COUNTIFS(明细!$R:$R,$AK26,明细!$C:$C,AU$1,明细!$AL:$AL,"网点超23H未关闭"))*20=0,"-",(COUNTIFS(明细!$R:$R,$AK26,明细!$C:$C,AU$1,明细!$AK:$AK,"网点超50分钟未响应")+COUNTIFS(明细!$R:$R,$AK26,明细!$C:$C,AU$1,明细!$AL:$AL,"网点超23H未关闭"))*20)</f>
        <v>120</v>
      </c>
      <c r="AV26" s="12" t="str">
        <f>IF((COUNTIFS(明细!$R:$R,$AK26,明细!$C:$C,AV$1,明细!$AK:$AK,"网点超50分钟未响应")+COUNTIFS(明细!$R:$R,$AK26,明细!$C:$C,AV$1,明细!$AL:$AL,"网点超23H未关闭"))*20=0,"-",(COUNTIFS(明细!$R:$R,$AK26,明细!$C:$C,AV$1,明细!$AK:$AK,"网点超50分钟未响应")+COUNTIFS(明细!$R:$R,$AK26,明细!$C:$C,AV$1,明细!$AL:$AL,"网点超23H未关闭"))*20)</f>
        <v>-</v>
      </c>
      <c r="AW26" s="12" t="str">
        <f>IF((COUNTIFS(明细!$R:$R,$AK26,明细!$C:$C,AW$1,明细!$AK:$AK,"网点超50分钟未响应")+COUNTIFS(明细!$R:$R,$AK26,明细!$C:$C,AW$1,明细!$AL:$AL,"网点超23H未关闭"))*20=0,"-",(COUNTIFS(明细!$R:$R,$AK26,明细!$C:$C,AW$1,明细!$AK:$AK,"网点超50分钟未响应")+COUNTIFS(明细!$R:$R,$AK26,明细!$C:$C,AW$1,明细!$AL:$AL,"网点超23H未关闭"))*20)</f>
        <v>-</v>
      </c>
      <c r="AX26" s="12" t="str">
        <f>IF((COUNTIFS(明细!$R:$R,$AK26,明细!$C:$C,AX$1,明细!$AK:$AK,"网点超50分钟未响应")+COUNTIFS(明细!$R:$R,$AK26,明细!$C:$C,AX$1,明细!$AL:$AL,"网点超23H未关闭"))*20=0,"-",(COUNTIFS(明细!$R:$R,$AK26,明细!$C:$C,AX$1,明细!$AK:$AK,"网点超50分钟未响应")+COUNTIFS(明细!$R:$R,$AK26,明细!$C:$C,AX$1,明细!$AL:$AL,"网点超23H未关闭"))*20)</f>
        <v>-</v>
      </c>
      <c r="AY26" s="12" t="str">
        <f>IF((COUNTIFS(明细!$R:$R,$AK26,明细!$C:$C,AY$1,明细!$AK:$AK,"网点超50分钟未响应")+COUNTIFS(明细!$R:$R,$AK26,明细!$C:$C,AY$1,明细!$AL:$AL,"网点超23H未关闭"))*20=0,"-",(COUNTIFS(明细!$R:$R,$AK26,明细!$C:$C,AY$1,明细!$AK:$AK,"网点超50分钟未响应")+COUNTIFS(明细!$R:$R,$AK26,明细!$C:$C,AY$1,明细!$AL:$AL,"网点超23H未关闭"))*20)</f>
        <v>-</v>
      </c>
      <c r="AZ26" s="12" t="str">
        <f>IF((COUNTIFS(明细!$R:$R,$AK26,明细!$C:$C,AZ$1,明细!$AK:$AK,"网点超50分钟未响应")+COUNTIFS(明细!$R:$R,$AK26,明细!$C:$C,AZ$1,明细!$AL:$AL,"网点超23H未关闭"))*20=0,"-",(COUNTIFS(明细!$R:$R,$AK26,明细!$C:$C,AZ$1,明细!$AK:$AK,"网点超50分钟未响应")+COUNTIFS(明细!$R:$R,$AK26,明细!$C:$C,AZ$1,明细!$AL:$AL,"网点超23H未关闭"))*20)</f>
        <v>-</v>
      </c>
      <c r="BA26" s="12" t="str">
        <f>IF((COUNTIFS(明细!$R:$R,$AK26,明细!$C:$C,BA$1,明细!$AK:$AK,"网点超50分钟未响应")+COUNTIFS(明细!$R:$R,$AK26,明细!$C:$C,BA$1,明细!$AL:$AL,"网点超23H未关闭"))*20=0,"-",(COUNTIFS(明细!$R:$R,$AK26,明细!$C:$C,BA$1,明细!$AK:$AK,"网点超50分钟未响应")+COUNTIFS(明细!$R:$R,$AK26,明细!$C:$C,BA$1,明细!$AL:$AL,"网点超23H未关闭"))*20)</f>
        <v>-</v>
      </c>
      <c r="BB26" s="12" t="str">
        <f>IF((COUNTIFS(明细!$R:$R,$AK26,明细!$C:$C,BB$1,明细!$AK:$AK,"网点超50分钟未响应")+COUNTIFS(明细!$R:$R,$AK26,明细!$C:$C,BB$1,明细!$AL:$AL,"网点超23H未关闭"))*20=0,"-",(COUNTIFS(明细!$R:$R,$AK26,明细!$C:$C,BB$1,明细!$AK:$AK,"网点超50分钟未响应")+COUNTIFS(明细!$R:$R,$AK26,明细!$C:$C,BB$1,明细!$AL:$AL,"网点超23H未关闭"))*20)</f>
        <v>-</v>
      </c>
      <c r="BC26" s="12" t="str">
        <f>IF((COUNTIFS(明细!$R:$R,$AK26,明细!$C:$C,BC$1,明细!$AK:$AK,"网点超50分钟未响应")+COUNTIFS(明细!$R:$R,$AK26,明细!$C:$C,BC$1,明细!$AL:$AL,"网点超23H未关闭"))*20=0,"-",(COUNTIFS(明细!$R:$R,$AK26,明细!$C:$C,BC$1,明细!$AK:$AK,"网点超50分钟未响应")+COUNTIFS(明细!$R:$R,$AK26,明细!$C:$C,BC$1,明细!$AL:$AL,"网点超23H未关闭"))*20)</f>
        <v>-</v>
      </c>
      <c r="BD26" s="12" t="str">
        <f>IF((COUNTIFS(明细!$R:$R,$AK26,明细!$C:$C,BD$1,明细!$AK:$AK,"网点超50分钟未响应")+COUNTIFS(明细!$R:$R,$AK26,明细!$C:$C,BD$1,明细!$AL:$AL,"网点超23H未关闭"))*20=0,"-",(COUNTIFS(明细!$R:$R,$AK26,明细!$C:$C,BD$1,明细!$AK:$AK,"网点超50分钟未响应")+COUNTIFS(明细!$R:$R,$AK26,明细!$C:$C,BD$1,明细!$AL:$AL,"网点超23H未关闭"))*20)</f>
        <v>-</v>
      </c>
      <c r="BE26" s="12" t="str">
        <f>IF((COUNTIFS(明细!$R:$R,$AK26,明细!$C:$C,BE$1,明细!$AK:$AK,"网点超50分钟未响应")+COUNTIFS(明细!$R:$R,$AK26,明细!$C:$C,BE$1,明细!$AL:$AL,"网点超23H未关闭"))*20=0,"-",(COUNTIFS(明细!$R:$R,$AK26,明细!$C:$C,BE$1,明细!$AK:$AK,"网点超50分钟未响应")+COUNTIFS(明细!$R:$R,$AK26,明细!$C:$C,BE$1,明细!$AL:$AL,"网点超23H未关闭"))*20)</f>
        <v>-</v>
      </c>
      <c r="BF26" s="12" t="str">
        <f>IF((COUNTIFS(明细!$R:$R,$AK26,明细!$C:$C,BF$1,明细!$AK:$AK,"网点超50分钟未响应")+COUNTIFS(明细!$R:$R,$AK26,明细!$C:$C,BF$1,明细!$AL:$AL,"网点超23H未关闭"))*20=0,"-",(COUNTIFS(明细!$R:$R,$AK26,明细!$C:$C,BF$1,明细!$AK:$AK,"网点超50分钟未响应")+COUNTIFS(明细!$R:$R,$AK26,明细!$C:$C,BF$1,明细!$AL:$AL,"网点超23H未关闭"))*20)</f>
        <v>-</v>
      </c>
      <c r="BG26" s="12" t="str">
        <f>IF((COUNTIFS(明细!$R:$R,$AK26,明细!$C:$C,BG$1,明细!$AK:$AK,"网点超50分钟未响应")+COUNTIFS(明细!$R:$R,$AK26,明细!$C:$C,BG$1,明细!$AL:$AL,"网点超23H未关闭"))*20=0,"-",(COUNTIFS(明细!$R:$R,$AK26,明细!$C:$C,BG$1,明细!$AK:$AK,"网点超50分钟未响应")+COUNTIFS(明细!$R:$R,$AK26,明细!$C:$C,BG$1,明细!$AL:$AL,"网点超23H未关闭"))*20)</f>
        <v>-</v>
      </c>
      <c r="BH26" s="12" t="str">
        <f>IF((COUNTIFS(明细!$R:$R,$AK26,明细!$C:$C,BH$1,明细!$AK:$AK,"网点超50分钟未响应")+COUNTIFS(明细!$R:$R,$AK26,明细!$C:$C,BH$1,明细!$AL:$AL,"网点超23H未关闭"))*20=0,"-",(COUNTIFS(明细!$R:$R,$AK26,明细!$C:$C,BH$1,明细!$AK:$AK,"网点超50分钟未响应")+COUNTIFS(明细!$R:$R,$AK26,明细!$C:$C,BH$1,明细!$AL:$AL,"网点超23H未关闭"))*20)</f>
        <v>-</v>
      </c>
      <c r="BI26" s="12" t="str">
        <f>IF((COUNTIFS(明细!$R:$R,$AK26,明细!$C:$C,BI$1,明细!$AK:$AK,"网点超50分钟未响应")+COUNTIFS(明细!$R:$R,$AK26,明细!$C:$C,BI$1,明细!$AL:$AL,"网点超23H未关闭"))*20=0,"-",(COUNTIFS(明细!$R:$R,$AK26,明细!$C:$C,BI$1,明细!$AK:$AK,"网点超50分钟未响应")+COUNTIFS(明细!$R:$R,$AK26,明细!$C:$C,BI$1,明细!$AL:$AL,"网点超23H未关闭"))*20)</f>
        <v>-</v>
      </c>
      <c r="BJ26" s="12" t="str">
        <f>IF((COUNTIFS(明细!$R:$R,$AK26,明细!$C:$C,BJ$1,明细!$AK:$AK,"网点超50分钟未响应")+COUNTIFS(明细!$R:$R,$AK26,明细!$C:$C,BJ$1,明细!$AL:$AL,"网点超23H未关闭"))*20=0,"-",(COUNTIFS(明细!$R:$R,$AK26,明细!$C:$C,BJ$1,明细!$AK:$AK,"网点超50分钟未响应")+COUNTIFS(明细!$R:$R,$AK26,明细!$C:$C,BJ$1,明细!$AL:$AL,"网点超23H未关闭"))*20)</f>
        <v>-</v>
      </c>
      <c r="BK26" s="12" t="str">
        <f>IF((COUNTIFS(明细!$R:$R,$AK26,明细!$C:$C,BK$1,明细!$AK:$AK,"网点超50分钟未响应")+COUNTIFS(明细!$R:$R,$AK26,明细!$C:$C,BK$1,明细!$AL:$AL,"网点超23H未关闭"))*20=0,"-",(COUNTIFS(明细!$R:$R,$AK26,明细!$C:$C,BK$1,明细!$AK:$AK,"网点超50分钟未响应")+COUNTIFS(明细!$R:$R,$AK26,明细!$C:$C,BK$1,明细!$AL:$AL,"网点超23H未关闭"))*20)</f>
        <v>-</v>
      </c>
      <c r="BL26" s="12" t="str">
        <f>IF((COUNTIFS(明细!$R:$R,$AK26,明细!$C:$C,BL$1,明细!$AK:$AK,"网点超50分钟未响应")+COUNTIFS(明细!$R:$R,$AK26,明细!$C:$C,BL$1,明细!$AL:$AL,"网点超23H未关闭"))*20=0,"-",(COUNTIFS(明细!$R:$R,$AK26,明细!$C:$C,BL$1,明细!$AK:$AK,"网点超50分钟未响应")+COUNTIFS(明细!$R:$R,$AK26,明细!$C:$C,BL$1,明细!$AL:$AL,"网点超23H未关闭"))*20)</f>
        <v>-</v>
      </c>
      <c r="BM26" s="12" t="str">
        <f>IF((COUNTIFS(明细!$R:$R,$AK26,明细!$C:$C,BM$1,明细!$AK:$AK,"网点超50分钟未响应")+COUNTIFS(明细!$R:$R,$AK26,明细!$C:$C,BM$1,明细!$AL:$AL,"网点超23H未关闭"))*20=0,"-",(COUNTIFS(明细!$R:$R,$AK26,明细!$C:$C,BM$1,明细!$AK:$AK,"网点超50分钟未响应")+COUNTIFS(明细!$R:$R,$AK26,明细!$C:$C,BM$1,明细!$AL:$AL,"网点超23H未关闭"))*20)</f>
        <v>-</v>
      </c>
      <c r="BN26" s="12" t="str">
        <f>IF((COUNTIFS(明细!$R:$R,$AK26,明细!$C:$C,BN$1,明细!$AK:$AK,"网点超50分钟未响应")+COUNTIFS(明细!$R:$R,$AK26,明细!$C:$C,BN$1,明细!$AL:$AL,"网点超23H未关闭"))*20=0,"-",(COUNTIFS(明细!$R:$R,$AK26,明细!$C:$C,BN$1,明细!$AK:$AK,"网点超50分钟未响应")+COUNTIFS(明细!$R:$R,$AK26,明细!$C:$C,BN$1,明细!$AL:$AL,"网点超23H未关闭"))*20)</f>
        <v>-</v>
      </c>
      <c r="BO26" s="12" t="str">
        <f>IF((COUNTIFS(明细!$R:$R,$AK26,明细!$C:$C,BO$1,明细!$AK:$AK,"网点超50分钟未响应")+COUNTIFS(明细!$R:$R,$AK26,明细!$C:$C,BO$1,明细!$AL:$AL,"网点超23H未关闭"))*20=0,"-",(COUNTIFS(明细!$R:$R,$AK26,明细!$C:$C,BO$1,明细!$AK:$AK,"网点超50分钟未响应")+COUNTIFS(明细!$R:$R,$AK26,明细!$C:$C,BO$1,明细!$AL:$AL,"网点超23H未关闭"))*20)</f>
        <v>-</v>
      </c>
      <c r="BP26" s="12" t="str">
        <f>IF((COUNTIFS(明细!$R:$R,$AK26,明细!$C:$C,BP$1,明细!$AK:$AK,"网点超50分钟未响应")+COUNTIFS(明细!$R:$R,$AK26,明细!$C:$C,BP$1,明细!$AL:$AL,"网点超23H未关闭"))*20=0,"-",(COUNTIFS(明细!$R:$R,$AK26,明细!$C:$C,BP$1,明细!$AK:$AK,"网点超50分钟未响应")+COUNTIFS(明细!$R:$R,$AK26,明细!$C:$C,BP$1,明细!$AL:$AL,"网点超23H未关闭"))*20)</f>
        <v>-</v>
      </c>
    </row>
    <row r="27" customHeight="1" spans="1:68">
      <c r="A27" s="4" t="s">
        <v>54</v>
      </c>
      <c r="B27" s="12">
        <f>SUM(C27:AF27)</f>
        <v>40</v>
      </c>
      <c r="C27" s="34" t="str">
        <f>IF((COUNTIFS(明细!$B:$B,$A27,明细!$C:$C,C$1,明细!$AK:$AK,"网点超50分钟未响应")+COUNTIFS(明细!$B:$B,$A27,明细!$C:$C,C$1,明细!$AL:$AL,"网点超23H未关闭"))*20=0,"-",(COUNTIFS(明细!$B:$B,$A27,明细!$C:$C,C$1,明细!$AK:$AK,"网点超50分钟未响应")+COUNTIFS(明细!$B:$B,$A27,明细!$C:$C,C$1,明细!$AL:$AL,"网点超23H未关闭"))*20)</f>
        <v>-</v>
      </c>
      <c r="D27" s="34" t="str">
        <f>IF((COUNTIFS(明细!$B:$B,$A27,明细!$C:$C,D$1,明细!$AK:$AK,"网点超50分钟未响应")+COUNTIFS(明细!$B:$B,$A27,明细!$C:$C,D$1,明细!$AL:$AL,"网点超23H未关闭"))*20=0,"-",(COUNTIFS(明细!$B:$B,$A27,明细!$C:$C,D$1,明细!$AK:$AK,"网点超50分钟未响应")+COUNTIFS(明细!$B:$B,$A27,明细!$C:$C,D$1,明细!$AL:$AL,"网点超23H未关闭"))*20)</f>
        <v>-</v>
      </c>
      <c r="E27" s="34">
        <f>IF((COUNTIFS(明细!$B:$B,$A27,明细!$C:$C,E$1,明细!$AK:$AK,"网点超50分钟未响应")+COUNTIFS(明细!$B:$B,$A27,明细!$C:$C,E$1,明细!$AL:$AL,"网点超23H未关闭"))*20=0,"-",(COUNTIFS(明细!$B:$B,$A27,明细!$C:$C,E$1,明细!$AK:$AK,"网点超50分钟未响应")+COUNTIFS(明细!$B:$B,$A27,明细!$C:$C,E$1,明细!$AL:$AL,"网点超23H未关闭"))*20)</f>
        <v>20</v>
      </c>
      <c r="F27" s="34" t="str">
        <f>IF((COUNTIFS(明细!$B:$B,$A27,明细!$C:$C,F$1,明细!$AK:$AK,"网点超50分钟未响应")+COUNTIFS(明细!$B:$B,$A27,明细!$C:$C,F$1,明细!$AL:$AL,"网点超23H未关闭"))*20=0,"-",(COUNTIFS(明细!$B:$B,$A27,明细!$C:$C,F$1,明细!$AK:$AK,"网点超50分钟未响应")+COUNTIFS(明细!$B:$B,$A27,明细!$C:$C,F$1,明细!$AL:$AL,"网点超23H未关闭"))*20)</f>
        <v>-</v>
      </c>
      <c r="G27" s="34">
        <f>IF((COUNTIFS(明细!$B:$B,$A27,明细!$C:$C,G$1,明细!$AK:$AK,"网点超50分钟未响应")+COUNTIFS(明细!$B:$B,$A27,明细!$C:$C,G$1,明细!$AL:$AL,"网点超23H未关闭"))*20=0,"-",(COUNTIFS(明细!$B:$B,$A27,明细!$C:$C,G$1,明细!$AK:$AK,"网点超50分钟未响应")+COUNTIFS(明细!$B:$B,$A27,明细!$C:$C,G$1,明细!$AL:$AL,"网点超23H未关闭"))*20)</f>
        <v>20</v>
      </c>
      <c r="H27" s="34" t="str">
        <f>IF((COUNTIFS(明细!$B:$B,$A27,明细!$C:$C,H$1,明细!$AK:$AK,"网点超50分钟未响应")+COUNTIFS(明细!$B:$B,$A27,明细!$C:$C,H$1,明细!$AL:$AL,"网点超23H未关闭"))*20=0,"-",(COUNTIFS(明细!$B:$B,$A27,明细!$C:$C,H$1,明细!$AK:$AK,"网点超50分钟未响应")+COUNTIFS(明细!$B:$B,$A27,明细!$C:$C,H$1,明细!$AL:$AL,"网点超23H未关闭"))*20)</f>
        <v>-</v>
      </c>
      <c r="I27" s="34" t="str">
        <f>IF((COUNTIFS(明细!$B:$B,$A27,明细!$C:$C,I$1,明细!$AK:$AK,"网点超50分钟未响应")+COUNTIFS(明细!$B:$B,$A27,明细!$C:$C,I$1,明细!$AL:$AL,"网点超23H未关闭"))*20=0,"-",(COUNTIFS(明细!$B:$B,$A27,明细!$C:$C,I$1,明细!$AK:$AK,"网点超50分钟未响应")+COUNTIFS(明细!$B:$B,$A27,明细!$C:$C,I$1,明细!$AL:$AL,"网点超23H未关闭"))*20)</f>
        <v>-</v>
      </c>
      <c r="J27" s="34" t="str">
        <f>IF((COUNTIFS(明细!$B:$B,$A27,明细!$C:$C,J$1,明细!$AK:$AK,"网点超50分钟未响应")+COUNTIFS(明细!$B:$B,$A27,明细!$C:$C,J$1,明细!$AL:$AL,"网点超23H未关闭"))*20=0,"-",(COUNTIFS(明细!$B:$B,$A27,明细!$C:$C,J$1,明细!$AK:$AK,"网点超50分钟未响应")+COUNTIFS(明细!$B:$B,$A27,明细!$C:$C,J$1,明细!$AL:$AL,"网点超23H未关闭"))*20)</f>
        <v>-</v>
      </c>
      <c r="K27" s="34" t="str">
        <f>IF((COUNTIFS(明细!$B:$B,$A27,明细!$C:$C,K$1,明细!$AK:$AK,"网点超50分钟未响应")+COUNTIFS(明细!$B:$B,$A27,明细!$C:$C,K$1,明细!$AL:$AL,"网点超23H未关闭"))*20=0,"-",(COUNTIFS(明细!$B:$B,$A27,明细!$C:$C,K$1,明细!$AK:$AK,"网点超50分钟未响应")+COUNTIFS(明细!$B:$B,$A27,明细!$C:$C,K$1,明细!$AL:$AL,"网点超23H未关闭"))*20)</f>
        <v>-</v>
      </c>
      <c r="L27" s="34" t="str">
        <f>IF((COUNTIFS(明细!$B:$B,$A27,明细!$C:$C,L$1,明细!$AK:$AK,"网点超50分钟未响应")+COUNTIFS(明细!$B:$B,$A27,明细!$C:$C,L$1,明细!$AL:$AL,"网点超23H未关闭"))*20=0,"-",(COUNTIFS(明细!$B:$B,$A27,明细!$C:$C,L$1,明细!$AK:$AK,"网点超50分钟未响应")+COUNTIFS(明细!$B:$B,$A27,明细!$C:$C,L$1,明细!$AL:$AL,"网点超23H未关闭"))*20)</f>
        <v>-</v>
      </c>
      <c r="M27" s="34" t="str">
        <f>IF((COUNTIFS(明细!$B:$B,$A27,明细!$C:$C,M$1,明细!$AK:$AK,"网点超50分钟未响应")+COUNTIFS(明细!$B:$B,$A27,明细!$C:$C,M$1,明细!$AL:$AL,"网点超23H未关闭"))*20=0,"-",(COUNTIFS(明细!$B:$B,$A27,明细!$C:$C,M$1,明细!$AK:$AK,"网点超50分钟未响应")+COUNTIFS(明细!$B:$B,$A27,明细!$C:$C,M$1,明细!$AL:$AL,"网点超23H未关闭"))*20)</f>
        <v>-</v>
      </c>
      <c r="N27" s="34" t="str">
        <f>IF((COUNTIFS(明细!$B:$B,$A27,明细!$C:$C,N$1,明细!$AK:$AK,"网点超50分钟未响应")+COUNTIFS(明细!$B:$B,$A27,明细!$C:$C,N$1,明细!$AL:$AL,"网点超23H未关闭"))*20=0,"-",(COUNTIFS(明细!$B:$B,$A27,明细!$C:$C,N$1,明细!$AK:$AK,"网点超50分钟未响应")+COUNTIFS(明细!$B:$B,$A27,明细!$C:$C,N$1,明细!$AL:$AL,"网点超23H未关闭"))*20)</f>
        <v>-</v>
      </c>
      <c r="O27" s="34" t="str">
        <f>IF((COUNTIFS(明细!$B:$B,$A27,明细!$C:$C,O$1,明细!$AK:$AK,"网点超50分钟未响应")+COUNTIFS(明细!$B:$B,$A27,明细!$C:$C,O$1,明细!$AL:$AL,"网点超23H未关闭"))*20=0,"-",(COUNTIFS(明细!$B:$B,$A27,明细!$C:$C,O$1,明细!$AK:$AK,"网点超50分钟未响应")+COUNTIFS(明细!$B:$B,$A27,明细!$C:$C,O$1,明细!$AL:$AL,"网点超23H未关闭"))*20)</f>
        <v>-</v>
      </c>
      <c r="P27" s="34" t="str">
        <f>IF((COUNTIFS(明细!$B:$B,$A27,明细!$C:$C,P$1,明细!$AK:$AK,"网点超50分钟未响应")+COUNTIFS(明细!$B:$B,$A27,明细!$C:$C,P$1,明细!$AL:$AL,"网点超23H未关闭"))*20=0,"-",(COUNTIFS(明细!$B:$B,$A27,明细!$C:$C,P$1,明细!$AK:$AK,"网点超50分钟未响应")+COUNTIFS(明细!$B:$B,$A27,明细!$C:$C,P$1,明细!$AL:$AL,"网点超23H未关闭"))*20)</f>
        <v>-</v>
      </c>
      <c r="Q27" s="34" t="str">
        <f>IF((COUNTIFS(明细!$B:$B,$A27,明细!$C:$C,Q$1,明细!$AK:$AK,"网点超50分钟未响应")+COUNTIFS(明细!$B:$B,$A27,明细!$C:$C,Q$1,明细!$AL:$AL,"网点超23H未关闭"))*20=0,"-",(COUNTIFS(明细!$B:$B,$A27,明细!$C:$C,Q$1,明细!$AK:$AK,"网点超50分钟未响应")+COUNTIFS(明细!$B:$B,$A27,明细!$C:$C,Q$1,明细!$AL:$AL,"网点超23H未关闭"))*20)</f>
        <v>-</v>
      </c>
      <c r="R27" s="34" t="str">
        <f>IF((COUNTIFS(明细!$B:$B,$A27,明细!$C:$C,R$1,明细!$AK:$AK,"网点超50分钟未响应")+COUNTIFS(明细!$B:$B,$A27,明细!$C:$C,R$1,明细!$AL:$AL,"网点超23H未关闭"))*20=0,"-",(COUNTIFS(明细!$B:$B,$A27,明细!$C:$C,R$1,明细!$AK:$AK,"网点超50分钟未响应")+COUNTIFS(明细!$B:$B,$A27,明细!$C:$C,R$1,明细!$AL:$AL,"网点超23H未关闭"))*20)</f>
        <v>-</v>
      </c>
      <c r="S27" s="34" t="str">
        <f>IF((COUNTIFS(明细!$B:$B,$A27,明细!$C:$C,S$1,明细!$AK:$AK,"网点超50分钟未响应")+COUNTIFS(明细!$B:$B,$A27,明细!$C:$C,S$1,明细!$AL:$AL,"网点超23H未关闭"))*20=0,"-",(COUNTIFS(明细!$B:$B,$A27,明细!$C:$C,S$1,明细!$AK:$AK,"网点超50分钟未响应")+COUNTIFS(明细!$B:$B,$A27,明细!$C:$C,S$1,明细!$AL:$AL,"网点超23H未关闭"))*20)</f>
        <v>-</v>
      </c>
      <c r="T27" s="34" t="str">
        <f>IF((COUNTIFS(明细!$B:$B,$A27,明细!$C:$C,T$1,明细!$AK:$AK,"网点超50分钟未响应")+COUNTIFS(明细!$B:$B,$A27,明细!$C:$C,T$1,明细!$AL:$AL,"网点超23H未关闭"))*20=0,"-",(COUNTIFS(明细!$B:$B,$A27,明细!$C:$C,T$1,明细!$AK:$AK,"网点超50分钟未响应")+COUNTIFS(明细!$B:$B,$A27,明细!$C:$C,T$1,明细!$AL:$AL,"网点超23H未关闭"))*20)</f>
        <v>-</v>
      </c>
      <c r="U27" s="34" t="str">
        <f>IF((COUNTIFS(明细!$B:$B,$A27,明细!$C:$C,U$1,明细!$AK:$AK,"网点超50分钟未响应")+COUNTIFS(明细!$B:$B,$A27,明细!$C:$C,U$1,明细!$AL:$AL,"网点超23H未关闭"))*20=0,"-",(COUNTIFS(明细!$B:$B,$A27,明细!$C:$C,U$1,明细!$AK:$AK,"网点超50分钟未响应")+COUNTIFS(明细!$B:$B,$A27,明细!$C:$C,U$1,明细!$AL:$AL,"网点超23H未关闭"))*20)</f>
        <v>-</v>
      </c>
      <c r="V27" s="34" t="str">
        <f>IF((COUNTIFS(明细!$B:$B,$A27,明细!$C:$C,V$1,明细!$AK:$AK,"网点超50分钟未响应")+COUNTIFS(明细!$B:$B,$A27,明细!$C:$C,V$1,明细!$AL:$AL,"网点超23H未关闭"))*20=0,"-",(COUNTIFS(明细!$B:$B,$A27,明细!$C:$C,V$1,明细!$AK:$AK,"网点超50分钟未响应")+COUNTIFS(明细!$B:$B,$A27,明细!$C:$C,V$1,明细!$AL:$AL,"网点超23H未关闭"))*20)</f>
        <v>-</v>
      </c>
      <c r="W27" s="34" t="str">
        <f>IF((COUNTIFS(明细!$B:$B,$A27,明细!$C:$C,W$1,明细!$AK:$AK,"网点超50分钟未响应")+COUNTIFS(明细!$B:$B,$A27,明细!$C:$C,W$1,明细!$AL:$AL,"网点超23H未关闭"))*20=0,"-",(COUNTIFS(明细!$B:$B,$A27,明细!$C:$C,W$1,明细!$AK:$AK,"网点超50分钟未响应")+COUNTIFS(明细!$B:$B,$A27,明细!$C:$C,W$1,明细!$AL:$AL,"网点超23H未关闭"))*20)</f>
        <v>-</v>
      </c>
      <c r="X27" s="34" t="str">
        <f>IF((COUNTIFS(明细!$B:$B,$A27,明细!$C:$C,X$1,明细!$AK:$AK,"网点超50分钟未响应")+COUNTIFS(明细!$B:$B,$A27,明细!$C:$C,X$1,明细!$AL:$AL,"网点超23H未关闭"))*20=0,"-",(COUNTIFS(明细!$B:$B,$A27,明细!$C:$C,X$1,明细!$AK:$AK,"网点超50分钟未响应")+COUNTIFS(明细!$B:$B,$A27,明细!$C:$C,X$1,明细!$AL:$AL,"网点超23H未关闭"))*20)</f>
        <v>-</v>
      </c>
      <c r="Y27" s="34" t="str">
        <f>IF((COUNTIFS(明细!$B:$B,$A27,明细!$C:$C,Y$1,明细!$AK:$AK,"网点超50分钟未响应")+COUNTIFS(明细!$B:$B,$A27,明细!$C:$C,Y$1,明细!$AL:$AL,"网点超23H未关闭"))*20=0,"-",(COUNTIFS(明细!$B:$B,$A27,明细!$C:$C,Y$1,明细!$AK:$AK,"网点超50分钟未响应")+COUNTIFS(明细!$B:$B,$A27,明细!$C:$C,Y$1,明细!$AL:$AL,"网点超23H未关闭"))*20)</f>
        <v>-</v>
      </c>
      <c r="Z27" s="34" t="str">
        <f>IF((COUNTIFS(明细!$B:$B,$A27,明细!$C:$C,Z$1,明细!$AK:$AK,"网点超50分钟未响应")+COUNTIFS(明细!$B:$B,$A27,明细!$C:$C,Z$1,明细!$AL:$AL,"网点超23H未关闭"))*20=0,"-",(COUNTIFS(明细!$B:$B,$A27,明细!$C:$C,Z$1,明细!$AK:$AK,"网点超50分钟未响应")+COUNTIFS(明细!$B:$B,$A27,明细!$C:$C,Z$1,明细!$AL:$AL,"网点超23H未关闭"))*20)</f>
        <v>-</v>
      </c>
      <c r="AA27" s="34" t="str">
        <f>IF((COUNTIFS(明细!$B:$B,$A27,明细!$C:$C,AA$1,明细!$AK:$AK,"网点超50分钟未响应")+COUNTIFS(明细!$B:$B,$A27,明细!$C:$C,AA$1,明细!$AL:$AL,"网点超23H未关闭"))*20=0,"-",(COUNTIFS(明细!$B:$B,$A27,明细!$C:$C,AA$1,明细!$AK:$AK,"网点超50分钟未响应")+COUNTIFS(明细!$B:$B,$A27,明细!$C:$C,AA$1,明细!$AL:$AL,"网点超23H未关闭"))*20)</f>
        <v>-</v>
      </c>
      <c r="AB27" s="34" t="str">
        <f>IF((COUNTIFS(明细!$B:$B,$A27,明细!$C:$C,AB$1,明细!$AK:$AK,"网点超50分钟未响应")+COUNTIFS(明细!$B:$B,$A27,明细!$C:$C,AB$1,明细!$AL:$AL,"网点超23H未关闭"))*20=0,"-",(COUNTIFS(明细!$B:$B,$A27,明细!$C:$C,AB$1,明细!$AK:$AK,"网点超50分钟未响应")+COUNTIFS(明细!$B:$B,$A27,明细!$C:$C,AB$1,明细!$AL:$AL,"网点超23H未关闭"))*20)</f>
        <v>-</v>
      </c>
      <c r="AC27" s="34" t="str">
        <f>IF((COUNTIFS(明细!$B:$B,$A27,明细!$C:$C,AC$1,明细!$AK:$AK,"网点超50分钟未响应")+COUNTIFS(明细!$B:$B,$A27,明细!$C:$C,AC$1,明细!$AL:$AL,"网点超23H未关闭"))*20=0,"-",(COUNTIFS(明细!$B:$B,$A27,明细!$C:$C,AC$1,明细!$AK:$AK,"网点超50分钟未响应")+COUNTIFS(明细!$B:$B,$A27,明细!$C:$C,AC$1,明细!$AL:$AL,"网点超23H未关闭"))*20)</f>
        <v>-</v>
      </c>
      <c r="AD27" s="34" t="str">
        <f>IF((COUNTIFS(明细!$B:$B,$A27,明细!$C:$C,AD$1,明细!$AK:$AK,"网点超50分钟未响应")+COUNTIFS(明细!$B:$B,$A27,明细!$C:$C,AD$1,明细!$AL:$AL,"网点超23H未关闭"))*20=0,"-",(COUNTIFS(明细!$B:$B,$A27,明细!$C:$C,AD$1,明细!$AK:$AK,"网点超50分钟未响应")+COUNTIFS(明细!$B:$B,$A27,明细!$C:$C,AD$1,明细!$AL:$AL,"网点超23H未关闭"))*20)</f>
        <v>-</v>
      </c>
      <c r="AE27" s="34" t="str">
        <f>IF((COUNTIFS(明细!$B:$B,$A27,明细!$C:$C,AE$1,明细!$AK:$AK,"网点超50分钟未响应")+COUNTIFS(明细!$B:$B,$A27,明细!$C:$C,AE$1,明细!$AL:$AL,"网点超23H未关闭"))*20=0,"-",(COUNTIFS(明细!$B:$B,$A27,明细!$C:$C,AE$1,明细!$AK:$AK,"网点超50分钟未响应")+COUNTIFS(明细!$B:$B,$A27,明细!$C:$C,AE$1,明细!$AL:$AL,"网点超23H未关闭"))*20)</f>
        <v>-</v>
      </c>
      <c r="AF27" s="34" t="str">
        <f>IF((COUNTIFS(明细!$B:$B,$A27,明细!$C:$C,AF$1,明细!$AK:$AK,"网点超50分钟未响应")+COUNTIFS(明细!$B:$B,$A27,明细!$C:$C,AF$1,明细!$AL:$AL,"网点超23H未关闭"))*20=0,"-",(COUNTIFS(明细!$B:$B,$A27,明细!$C:$C,AF$1,明细!$AK:$AK,"网点超50分钟未响应")+COUNTIFS(明细!$B:$B,$A27,明细!$C:$C,AF$1,明细!$AL:$AL,"网点超23H未关闭"))*20)</f>
        <v>-</v>
      </c>
      <c r="AJ27" s="12">
        <f>RANK(AL27,AL$3:AL$356)</f>
        <v>25</v>
      </c>
      <c r="AK27" s="3" t="s">
        <v>55</v>
      </c>
      <c r="AL27" s="12">
        <f>SUM(AM27:BP27)</f>
        <v>240</v>
      </c>
      <c r="AM27" s="12">
        <f>IF((COUNTIFS(明细!$R:$R,$AK27,明细!$C:$C,AM$1,明细!$AK:$AK,"网点超50分钟未响应")+COUNTIFS(明细!$R:$R,$AK27,明细!$C:$C,AM$1,明细!$AL:$AL,"网点超23H未关闭"))*20=0,"-",(COUNTIFS(明细!$R:$R,$AK27,明细!$C:$C,AM$1,明细!$AK:$AK,"网点超50分钟未响应")+COUNTIFS(明细!$R:$R,$AK27,明细!$C:$C,AM$1,明细!$AL:$AL,"网点超23H未关闭"))*20)</f>
        <v>100</v>
      </c>
      <c r="AN27" s="12">
        <f>IF((COUNTIFS(明细!$R:$R,$AK27,明细!$C:$C,AN$1,明细!$AK:$AK,"网点超50分钟未响应")+COUNTIFS(明细!$R:$R,$AK27,明细!$C:$C,AN$1,明细!$AL:$AL,"网点超23H未关闭"))*20=0,"-",(COUNTIFS(明细!$R:$R,$AK27,明细!$C:$C,AN$1,明细!$AK:$AK,"网点超50分钟未响应")+COUNTIFS(明细!$R:$R,$AK27,明细!$C:$C,AN$1,明细!$AL:$AL,"网点超23H未关闭"))*20)</f>
        <v>20</v>
      </c>
      <c r="AO27" s="12">
        <f>IF((COUNTIFS(明细!$R:$R,$AK27,明细!$C:$C,AO$1,明细!$AK:$AK,"网点超50分钟未响应")+COUNTIFS(明细!$R:$R,$AK27,明细!$C:$C,AO$1,明细!$AL:$AL,"网点超23H未关闭"))*20=0,"-",(COUNTIFS(明细!$R:$R,$AK27,明细!$C:$C,AO$1,明细!$AK:$AK,"网点超50分钟未响应")+COUNTIFS(明细!$R:$R,$AK27,明细!$C:$C,AO$1,明细!$AL:$AL,"网点超23H未关闭"))*20)</f>
        <v>40</v>
      </c>
      <c r="AP27" s="12">
        <f>IF((COUNTIFS(明细!$R:$R,$AK27,明细!$C:$C,AP$1,明细!$AK:$AK,"网点超50分钟未响应")+COUNTIFS(明细!$R:$R,$AK27,明细!$C:$C,AP$1,明细!$AL:$AL,"网点超23H未关闭"))*20=0,"-",(COUNTIFS(明细!$R:$R,$AK27,明细!$C:$C,AP$1,明细!$AK:$AK,"网点超50分钟未响应")+COUNTIFS(明细!$R:$R,$AK27,明细!$C:$C,AP$1,明细!$AL:$AL,"网点超23H未关闭"))*20)</f>
        <v>80</v>
      </c>
      <c r="AQ27" s="12" t="str">
        <f>IF((COUNTIFS(明细!$R:$R,$AK27,明细!$C:$C,AQ$1,明细!$AK:$AK,"网点超50分钟未响应")+COUNTIFS(明细!$R:$R,$AK27,明细!$C:$C,AQ$1,明细!$AL:$AL,"网点超23H未关闭"))*20=0,"-",(COUNTIFS(明细!$R:$R,$AK27,明细!$C:$C,AQ$1,明细!$AK:$AK,"网点超50分钟未响应")+COUNTIFS(明细!$R:$R,$AK27,明细!$C:$C,AQ$1,明细!$AL:$AL,"网点超23H未关闭"))*20)</f>
        <v>-</v>
      </c>
      <c r="AR27" s="12" t="str">
        <f>IF((COUNTIFS(明细!$R:$R,$AK27,明细!$C:$C,AR$1,明细!$AK:$AK,"网点超50分钟未响应")+COUNTIFS(明细!$R:$R,$AK27,明细!$C:$C,AR$1,明细!$AL:$AL,"网点超23H未关闭"))*20=0,"-",(COUNTIFS(明细!$R:$R,$AK27,明细!$C:$C,AR$1,明细!$AK:$AK,"网点超50分钟未响应")+COUNTIFS(明细!$R:$R,$AK27,明细!$C:$C,AR$1,明细!$AL:$AL,"网点超23H未关闭"))*20)</f>
        <v>-</v>
      </c>
      <c r="AS27" s="12" t="str">
        <f>IF((COUNTIFS(明细!$R:$R,$AK27,明细!$C:$C,AS$1,明细!$AK:$AK,"网点超50分钟未响应")+COUNTIFS(明细!$R:$R,$AK27,明细!$C:$C,AS$1,明细!$AL:$AL,"网点超23H未关闭"))*20=0,"-",(COUNTIFS(明细!$R:$R,$AK27,明细!$C:$C,AS$1,明细!$AK:$AK,"网点超50分钟未响应")+COUNTIFS(明细!$R:$R,$AK27,明细!$C:$C,AS$1,明细!$AL:$AL,"网点超23H未关闭"))*20)</f>
        <v>-</v>
      </c>
      <c r="AT27" s="12" t="str">
        <f>IF((COUNTIFS(明细!$R:$R,$AK27,明细!$C:$C,AT$1,明细!$AK:$AK,"网点超50分钟未响应")+COUNTIFS(明细!$R:$R,$AK27,明细!$C:$C,AT$1,明细!$AL:$AL,"网点超23H未关闭"))*20=0,"-",(COUNTIFS(明细!$R:$R,$AK27,明细!$C:$C,AT$1,明细!$AK:$AK,"网点超50分钟未响应")+COUNTIFS(明细!$R:$R,$AK27,明细!$C:$C,AT$1,明细!$AL:$AL,"网点超23H未关闭"))*20)</f>
        <v>-</v>
      </c>
      <c r="AU27" s="12" t="str">
        <f>IF((COUNTIFS(明细!$R:$R,$AK27,明细!$C:$C,AU$1,明细!$AK:$AK,"网点超50分钟未响应")+COUNTIFS(明细!$R:$R,$AK27,明细!$C:$C,AU$1,明细!$AL:$AL,"网点超23H未关闭"))*20=0,"-",(COUNTIFS(明细!$R:$R,$AK27,明细!$C:$C,AU$1,明细!$AK:$AK,"网点超50分钟未响应")+COUNTIFS(明细!$R:$R,$AK27,明细!$C:$C,AU$1,明细!$AL:$AL,"网点超23H未关闭"))*20)</f>
        <v>-</v>
      </c>
      <c r="AV27" s="12" t="str">
        <f>IF((COUNTIFS(明细!$R:$R,$AK27,明细!$C:$C,AV$1,明细!$AK:$AK,"网点超50分钟未响应")+COUNTIFS(明细!$R:$R,$AK27,明细!$C:$C,AV$1,明细!$AL:$AL,"网点超23H未关闭"))*20=0,"-",(COUNTIFS(明细!$R:$R,$AK27,明细!$C:$C,AV$1,明细!$AK:$AK,"网点超50分钟未响应")+COUNTIFS(明细!$R:$R,$AK27,明细!$C:$C,AV$1,明细!$AL:$AL,"网点超23H未关闭"))*20)</f>
        <v>-</v>
      </c>
      <c r="AW27" s="12" t="str">
        <f>IF((COUNTIFS(明细!$R:$R,$AK27,明细!$C:$C,AW$1,明细!$AK:$AK,"网点超50分钟未响应")+COUNTIFS(明细!$R:$R,$AK27,明细!$C:$C,AW$1,明细!$AL:$AL,"网点超23H未关闭"))*20=0,"-",(COUNTIFS(明细!$R:$R,$AK27,明细!$C:$C,AW$1,明细!$AK:$AK,"网点超50分钟未响应")+COUNTIFS(明细!$R:$R,$AK27,明细!$C:$C,AW$1,明细!$AL:$AL,"网点超23H未关闭"))*20)</f>
        <v>-</v>
      </c>
      <c r="AX27" s="12" t="str">
        <f>IF((COUNTIFS(明细!$R:$R,$AK27,明细!$C:$C,AX$1,明细!$AK:$AK,"网点超50分钟未响应")+COUNTIFS(明细!$R:$R,$AK27,明细!$C:$C,AX$1,明细!$AL:$AL,"网点超23H未关闭"))*20=0,"-",(COUNTIFS(明细!$R:$R,$AK27,明细!$C:$C,AX$1,明细!$AK:$AK,"网点超50分钟未响应")+COUNTIFS(明细!$R:$R,$AK27,明细!$C:$C,AX$1,明细!$AL:$AL,"网点超23H未关闭"))*20)</f>
        <v>-</v>
      </c>
      <c r="AY27" s="12" t="str">
        <f>IF((COUNTIFS(明细!$R:$R,$AK27,明细!$C:$C,AY$1,明细!$AK:$AK,"网点超50分钟未响应")+COUNTIFS(明细!$R:$R,$AK27,明细!$C:$C,AY$1,明细!$AL:$AL,"网点超23H未关闭"))*20=0,"-",(COUNTIFS(明细!$R:$R,$AK27,明细!$C:$C,AY$1,明细!$AK:$AK,"网点超50分钟未响应")+COUNTIFS(明细!$R:$R,$AK27,明细!$C:$C,AY$1,明细!$AL:$AL,"网点超23H未关闭"))*20)</f>
        <v>-</v>
      </c>
      <c r="AZ27" s="12" t="str">
        <f>IF((COUNTIFS(明细!$R:$R,$AK27,明细!$C:$C,AZ$1,明细!$AK:$AK,"网点超50分钟未响应")+COUNTIFS(明细!$R:$R,$AK27,明细!$C:$C,AZ$1,明细!$AL:$AL,"网点超23H未关闭"))*20=0,"-",(COUNTIFS(明细!$R:$R,$AK27,明细!$C:$C,AZ$1,明细!$AK:$AK,"网点超50分钟未响应")+COUNTIFS(明细!$R:$R,$AK27,明细!$C:$C,AZ$1,明细!$AL:$AL,"网点超23H未关闭"))*20)</f>
        <v>-</v>
      </c>
      <c r="BA27" s="12" t="str">
        <f>IF((COUNTIFS(明细!$R:$R,$AK27,明细!$C:$C,BA$1,明细!$AK:$AK,"网点超50分钟未响应")+COUNTIFS(明细!$R:$R,$AK27,明细!$C:$C,BA$1,明细!$AL:$AL,"网点超23H未关闭"))*20=0,"-",(COUNTIFS(明细!$R:$R,$AK27,明细!$C:$C,BA$1,明细!$AK:$AK,"网点超50分钟未响应")+COUNTIFS(明细!$R:$R,$AK27,明细!$C:$C,BA$1,明细!$AL:$AL,"网点超23H未关闭"))*20)</f>
        <v>-</v>
      </c>
      <c r="BB27" s="12" t="str">
        <f>IF((COUNTIFS(明细!$R:$R,$AK27,明细!$C:$C,BB$1,明细!$AK:$AK,"网点超50分钟未响应")+COUNTIFS(明细!$R:$R,$AK27,明细!$C:$C,BB$1,明细!$AL:$AL,"网点超23H未关闭"))*20=0,"-",(COUNTIFS(明细!$R:$R,$AK27,明细!$C:$C,BB$1,明细!$AK:$AK,"网点超50分钟未响应")+COUNTIFS(明细!$R:$R,$AK27,明细!$C:$C,BB$1,明细!$AL:$AL,"网点超23H未关闭"))*20)</f>
        <v>-</v>
      </c>
      <c r="BC27" s="12" t="str">
        <f>IF((COUNTIFS(明细!$R:$R,$AK27,明细!$C:$C,BC$1,明细!$AK:$AK,"网点超50分钟未响应")+COUNTIFS(明细!$R:$R,$AK27,明细!$C:$C,BC$1,明细!$AL:$AL,"网点超23H未关闭"))*20=0,"-",(COUNTIFS(明细!$R:$R,$AK27,明细!$C:$C,BC$1,明细!$AK:$AK,"网点超50分钟未响应")+COUNTIFS(明细!$R:$R,$AK27,明细!$C:$C,BC$1,明细!$AL:$AL,"网点超23H未关闭"))*20)</f>
        <v>-</v>
      </c>
      <c r="BD27" s="12" t="str">
        <f>IF((COUNTIFS(明细!$R:$R,$AK27,明细!$C:$C,BD$1,明细!$AK:$AK,"网点超50分钟未响应")+COUNTIFS(明细!$R:$R,$AK27,明细!$C:$C,BD$1,明细!$AL:$AL,"网点超23H未关闭"))*20=0,"-",(COUNTIFS(明细!$R:$R,$AK27,明细!$C:$C,BD$1,明细!$AK:$AK,"网点超50分钟未响应")+COUNTIFS(明细!$R:$R,$AK27,明细!$C:$C,BD$1,明细!$AL:$AL,"网点超23H未关闭"))*20)</f>
        <v>-</v>
      </c>
      <c r="BE27" s="12" t="str">
        <f>IF((COUNTIFS(明细!$R:$R,$AK27,明细!$C:$C,BE$1,明细!$AK:$AK,"网点超50分钟未响应")+COUNTIFS(明细!$R:$R,$AK27,明细!$C:$C,BE$1,明细!$AL:$AL,"网点超23H未关闭"))*20=0,"-",(COUNTIFS(明细!$R:$R,$AK27,明细!$C:$C,BE$1,明细!$AK:$AK,"网点超50分钟未响应")+COUNTIFS(明细!$R:$R,$AK27,明细!$C:$C,BE$1,明细!$AL:$AL,"网点超23H未关闭"))*20)</f>
        <v>-</v>
      </c>
      <c r="BF27" s="12" t="str">
        <f>IF((COUNTIFS(明细!$R:$R,$AK27,明细!$C:$C,BF$1,明细!$AK:$AK,"网点超50分钟未响应")+COUNTIFS(明细!$R:$R,$AK27,明细!$C:$C,BF$1,明细!$AL:$AL,"网点超23H未关闭"))*20=0,"-",(COUNTIFS(明细!$R:$R,$AK27,明细!$C:$C,BF$1,明细!$AK:$AK,"网点超50分钟未响应")+COUNTIFS(明细!$R:$R,$AK27,明细!$C:$C,BF$1,明细!$AL:$AL,"网点超23H未关闭"))*20)</f>
        <v>-</v>
      </c>
      <c r="BG27" s="12" t="str">
        <f>IF((COUNTIFS(明细!$R:$R,$AK27,明细!$C:$C,BG$1,明细!$AK:$AK,"网点超50分钟未响应")+COUNTIFS(明细!$R:$R,$AK27,明细!$C:$C,BG$1,明细!$AL:$AL,"网点超23H未关闭"))*20=0,"-",(COUNTIFS(明细!$R:$R,$AK27,明细!$C:$C,BG$1,明细!$AK:$AK,"网点超50分钟未响应")+COUNTIFS(明细!$R:$R,$AK27,明细!$C:$C,BG$1,明细!$AL:$AL,"网点超23H未关闭"))*20)</f>
        <v>-</v>
      </c>
      <c r="BH27" s="12" t="str">
        <f>IF((COUNTIFS(明细!$R:$R,$AK27,明细!$C:$C,BH$1,明细!$AK:$AK,"网点超50分钟未响应")+COUNTIFS(明细!$R:$R,$AK27,明细!$C:$C,BH$1,明细!$AL:$AL,"网点超23H未关闭"))*20=0,"-",(COUNTIFS(明细!$R:$R,$AK27,明细!$C:$C,BH$1,明细!$AK:$AK,"网点超50分钟未响应")+COUNTIFS(明细!$R:$R,$AK27,明细!$C:$C,BH$1,明细!$AL:$AL,"网点超23H未关闭"))*20)</f>
        <v>-</v>
      </c>
      <c r="BI27" s="12" t="str">
        <f>IF((COUNTIFS(明细!$R:$R,$AK27,明细!$C:$C,BI$1,明细!$AK:$AK,"网点超50分钟未响应")+COUNTIFS(明细!$R:$R,$AK27,明细!$C:$C,BI$1,明细!$AL:$AL,"网点超23H未关闭"))*20=0,"-",(COUNTIFS(明细!$R:$R,$AK27,明细!$C:$C,BI$1,明细!$AK:$AK,"网点超50分钟未响应")+COUNTIFS(明细!$R:$R,$AK27,明细!$C:$C,BI$1,明细!$AL:$AL,"网点超23H未关闭"))*20)</f>
        <v>-</v>
      </c>
      <c r="BJ27" s="12" t="str">
        <f>IF((COUNTIFS(明细!$R:$R,$AK27,明细!$C:$C,BJ$1,明细!$AK:$AK,"网点超50分钟未响应")+COUNTIFS(明细!$R:$R,$AK27,明细!$C:$C,BJ$1,明细!$AL:$AL,"网点超23H未关闭"))*20=0,"-",(COUNTIFS(明细!$R:$R,$AK27,明细!$C:$C,BJ$1,明细!$AK:$AK,"网点超50分钟未响应")+COUNTIFS(明细!$R:$R,$AK27,明细!$C:$C,BJ$1,明细!$AL:$AL,"网点超23H未关闭"))*20)</f>
        <v>-</v>
      </c>
      <c r="BK27" s="12" t="str">
        <f>IF((COUNTIFS(明细!$R:$R,$AK27,明细!$C:$C,BK$1,明细!$AK:$AK,"网点超50分钟未响应")+COUNTIFS(明细!$R:$R,$AK27,明细!$C:$C,BK$1,明细!$AL:$AL,"网点超23H未关闭"))*20=0,"-",(COUNTIFS(明细!$R:$R,$AK27,明细!$C:$C,BK$1,明细!$AK:$AK,"网点超50分钟未响应")+COUNTIFS(明细!$R:$R,$AK27,明细!$C:$C,BK$1,明细!$AL:$AL,"网点超23H未关闭"))*20)</f>
        <v>-</v>
      </c>
      <c r="BL27" s="12" t="str">
        <f>IF((COUNTIFS(明细!$R:$R,$AK27,明细!$C:$C,BL$1,明细!$AK:$AK,"网点超50分钟未响应")+COUNTIFS(明细!$R:$R,$AK27,明细!$C:$C,BL$1,明细!$AL:$AL,"网点超23H未关闭"))*20=0,"-",(COUNTIFS(明细!$R:$R,$AK27,明细!$C:$C,BL$1,明细!$AK:$AK,"网点超50分钟未响应")+COUNTIFS(明细!$R:$R,$AK27,明细!$C:$C,BL$1,明细!$AL:$AL,"网点超23H未关闭"))*20)</f>
        <v>-</v>
      </c>
      <c r="BM27" s="12" t="str">
        <f>IF((COUNTIFS(明细!$R:$R,$AK27,明细!$C:$C,BM$1,明细!$AK:$AK,"网点超50分钟未响应")+COUNTIFS(明细!$R:$R,$AK27,明细!$C:$C,BM$1,明细!$AL:$AL,"网点超23H未关闭"))*20=0,"-",(COUNTIFS(明细!$R:$R,$AK27,明细!$C:$C,BM$1,明细!$AK:$AK,"网点超50分钟未响应")+COUNTIFS(明细!$R:$R,$AK27,明细!$C:$C,BM$1,明细!$AL:$AL,"网点超23H未关闭"))*20)</f>
        <v>-</v>
      </c>
      <c r="BN27" s="12" t="str">
        <f>IF((COUNTIFS(明细!$R:$R,$AK27,明细!$C:$C,BN$1,明细!$AK:$AK,"网点超50分钟未响应")+COUNTIFS(明细!$R:$R,$AK27,明细!$C:$C,BN$1,明细!$AL:$AL,"网点超23H未关闭"))*20=0,"-",(COUNTIFS(明细!$R:$R,$AK27,明细!$C:$C,BN$1,明细!$AK:$AK,"网点超50分钟未响应")+COUNTIFS(明细!$R:$R,$AK27,明细!$C:$C,BN$1,明细!$AL:$AL,"网点超23H未关闭"))*20)</f>
        <v>-</v>
      </c>
      <c r="BO27" s="12" t="str">
        <f>IF((COUNTIFS(明细!$R:$R,$AK27,明细!$C:$C,BO$1,明细!$AK:$AK,"网点超50分钟未响应")+COUNTIFS(明细!$R:$R,$AK27,明细!$C:$C,BO$1,明细!$AL:$AL,"网点超23H未关闭"))*20=0,"-",(COUNTIFS(明细!$R:$R,$AK27,明细!$C:$C,BO$1,明细!$AK:$AK,"网点超50分钟未响应")+COUNTIFS(明细!$R:$R,$AK27,明细!$C:$C,BO$1,明细!$AL:$AL,"网点超23H未关闭"))*20)</f>
        <v>-</v>
      </c>
      <c r="BP27" s="12" t="str">
        <f>IF((COUNTIFS(明细!$R:$R,$AK27,明细!$C:$C,BP$1,明细!$AK:$AK,"网点超50分钟未响应")+COUNTIFS(明细!$R:$R,$AK27,明细!$C:$C,BP$1,明细!$AL:$AL,"网点超23H未关闭"))*20=0,"-",(COUNTIFS(明细!$R:$R,$AK27,明细!$C:$C,BP$1,明细!$AK:$AK,"网点超50分钟未响应")+COUNTIFS(明细!$R:$R,$AK27,明细!$C:$C,BP$1,明细!$AL:$AL,"网点超23H未关闭"))*20)</f>
        <v>-</v>
      </c>
    </row>
    <row r="28" customHeight="1" spans="1:68">
      <c r="A28" s="4" t="s">
        <v>56</v>
      </c>
      <c r="B28" s="12">
        <f>SUM(C28:AF28)</f>
        <v>40</v>
      </c>
      <c r="C28" s="34" t="str">
        <f>IF((COUNTIFS(明细!$B:$B,$A28,明细!$C:$C,C$1,明细!$AK:$AK,"网点超50分钟未响应")+COUNTIFS(明细!$B:$B,$A28,明细!$C:$C,C$1,明细!$AL:$AL,"网点超23H未关闭"))*20=0,"-",(COUNTIFS(明细!$B:$B,$A28,明细!$C:$C,C$1,明细!$AK:$AK,"网点超50分钟未响应")+COUNTIFS(明细!$B:$B,$A28,明细!$C:$C,C$1,明细!$AL:$AL,"网点超23H未关闭"))*20)</f>
        <v>-</v>
      </c>
      <c r="D28" s="34" t="str">
        <f>IF((COUNTIFS(明细!$B:$B,$A28,明细!$C:$C,D$1,明细!$AK:$AK,"网点超50分钟未响应")+COUNTIFS(明细!$B:$B,$A28,明细!$C:$C,D$1,明细!$AL:$AL,"网点超23H未关闭"))*20=0,"-",(COUNTIFS(明细!$B:$B,$A28,明细!$C:$C,D$1,明细!$AK:$AK,"网点超50分钟未响应")+COUNTIFS(明细!$B:$B,$A28,明细!$C:$C,D$1,明细!$AL:$AL,"网点超23H未关闭"))*20)</f>
        <v>-</v>
      </c>
      <c r="E28" s="34">
        <f>IF((COUNTIFS(明细!$B:$B,$A28,明细!$C:$C,E$1,明细!$AK:$AK,"网点超50分钟未响应")+COUNTIFS(明细!$B:$B,$A28,明细!$C:$C,E$1,明细!$AL:$AL,"网点超23H未关闭"))*20=0,"-",(COUNTIFS(明细!$B:$B,$A28,明细!$C:$C,E$1,明细!$AK:$AK,"网点超50分钟未响应")+COUNTIFS(明细!$B:$B,$A28,明细!$C:$C,E$1,明细!$AL:$AL,"网点超23H未关闭"))*20)</f>
        <v>20</v>
      </c>
      <c r="F28" s="34" t="str">
        <f>IF((COUNTIFS(明细!$B:$B,$A28,明细!$C:$C,F$1,明细!$AK:$AK,"网点超50分钟未响应")+COUNTIFS(明细!$B:$B,$A28,明细!$C:$C,F$1,明细!$AL:$AL,"网点超23H未关闭"))*20=0,"-",(COUNTIFS(明细!$B:$B,$A28,明细!$C:$C,F$1,明细!$AK:$AK,"网点超50分钟未响应")+COUNTIFS(明细!$B:$B,$A28,明细!$C:$C,F$1,明细!$AL:$AL,"网点超23H未关闭"))*20)</f>
        <v>-</v>
      </c>
      <c r="G28" s="34" t="str">
        <f>IF((COUNTIFS(明细!$B:$B,$A28,明细!$C:$C,G$1,明细!$AK:$AK,"网点超50分钟未响应")+COUNTIFS(明细!$B:$B,$A28,明细!$C:$C,G$1,明细!$AL:$AL,"网点超23H未关闭"))*20=0,"-",(COUNTIFS(明细!$B:$B,$A28,明细!$C:$C,G$1,明细!$AK:$AK,"网点超50分钟未响应")+COUNTIFS(明细!$B:$B,$A28,明细!$C:$C,G$1,明细!$AL:$AL,"网点超23H未关闭"))*20)</f>
        <v>-</v>
      </c>
      <c r="H28" s="34" t="str">
        <f>IF((COUNTIFS(明细!$B:$B,$A28,明细!$C:$C,H$1,明细!$AK:$AK,"网点超50分钟未响应")+COUNTIFS(明细!$B:$B,$A28,明细!$C:$C,H$1,明细!$AL:$AL,"网点超23H未关闭"))*20=0,"-",(COUNTIFS(明细!$B:$B,$A28,明细!$C:$C,H$1,明细!$AK:$AK,"网点超50分钟未响应")+COUNTIFS(明细!$B:$B,$A28,明细!$C:$C,H$1,明细!$AL:$AL,"网点超23H未关闭"))*20)</f>
        <v>-</v>
      </c>
      <c r="I28" s="34">
        <f>IF((COUNTIFS(明细!$B:$B,$A28,明细!$C:$C,I$1,明细!$AK:$AK,"网点超50分钟未响应")+COUNTIFS(明细!$B:$B,$A28,明细!$C:$C,I$1,明细!$AL:$AL,"网点超23H未关闭"))*20=0,"-",(COUNTIFS(明细!$B:$B,$A28,明细!$C:$C,I$1,明细!$AK:$AK,"网点超50分钟未响应")+COUNTIFS(明细!$B:$B,$A28,明细!$C:$C,I$1,明细!$AL:$AL,"网点超23H未关闭"))*20)</f>
        <v>20</v>
      </c>
      <c r="J28" s="34" t="str">
        <f>IF((COUNTIFS(明细!$B:$B,$A28,明细!$C:$C,J$1,明细!$AK:$AK,"网点超50分钟未响应")+COUNTIFS(明细!$B:$B,$A28,明细!$C:$C,J$1,明细!$AL:$AL,"网点超23H未关闭"))*20=0,"-",(COUNTIFS(明细!$B:$B,$A28,明细!$C:$C,J$1,明细!$AK:$AK,"网点超50分钟未响应")+COUNTIFS(明细!$B:$B,$A28,明细!$C:$C,J$1,明细!$AL:$AL,"网点超23H未关闭"))*20)</f>
        <v>-</v>
      </c>
      <c r="K28" s="34" t="str">
        <f>IF((COUNTIFS(明细!$B:$B,$A28,明细!$C:$C,K$1,明细!$AK:$AK,"网点超50分钟未响应")+COUNTIFS(明细!$B:$B,$A28,明细!$C:$C,K$1,明细!$AL:$AL,"网点超23H未关闭"))*20=0,"-",(COUNTIFS(明细!$B:$B,$A28,明细!$C:$C,K$1,明细!$AK:$AK,"网点超50分钟未响应")+COUNTIFS(明细!$B:$B,$A28,明细!$C:$C,K$1,明细!$AL:$AL,"网点超23H未关闭"))*20)</f>
        <v>-</v>
      </c>
      <c r="L28" s="34" t="str">
        <f>IF((COUNTIFS(明细!$B:$B,$A28,明细!$C:$C,L$1,明细!$AK:$AK,"网点超50分钟未响应")+COUNTIFS(明细!$B:$B,$A28,明细!$C:$C,L$1,明细!$AL:$AL,"网点超23H未关闭"))*20=0,"-",(COUNTIFS(明细!$B:$B,$A28,明细!$C:$C,L$1,明细!$AK:$AK,"网点超50分钟未响应")+COUNTIFS(明细!$B:$B,$A28,明细!$C:$C,L$1,明细!$AL:$AL,"网点超23H未关闭"))*20)</f>
        <v>-</v>
      </c>
      <c r="M28" s="34" t="str">
        <f>IF((COUNTIFS(明细!$B:$B,$A28,明细!$C:$C,M$1,明细!$AK:$AK,"网点超50分钟未响应")+COUNTIFS(明细!$B:$B,$A28,明细!$C:$C,M$1,明细!$AL:$AL,"网点超23H未关闭"))*20=0,"-",(COUNTIFS(明细!$B:$B,$A28,明细!$C:$C,M$1,明细!$AK:$AK,"网点超50分钟未响应")+COUNTIFS(明细!$B:$B,$A28,明细!$C:$C,M$1,明细!$AL:$AL,"网点超23H未关闭"))*20)</f>
        <v>-</v>
      </c>
      <c r="N28" s="34" t="str">
        <f>IF((COUNTIFS(明细!$B:$B,$A28,明细!$C:$C,N$1,明细!$AK:$AK,"网点超50分钟未响应")+COUNTIFS(明细!$B:$B,$A28,明细!$C:$C,N$1,明细!$AL:$AL,"网点超23H未关闭"))*20=0,"-",(COUNTIFS(明细!$B:$B,$A28,明细!$C:$C,N$1,明细!$AK:$AK,"网点超50分钟未响应")+COUNTIFS(明细!$B:$B,$A28,明细!$C:$C,N$1,明细!$AL:$AL,"网点超23H未关闭"))*20)</f>
        <v>-</v>
      </c>
      <c r="O28" s="34" t="str">
        <f>IF((COUNTIFS(明细!$B:$B,$A28,明细!$C:$C,O$1,明细!$AK:$AK,"网点超50分钟未响应")+COUNTIFS(明细!$B:$B,$A28,明细!$C:$C,O$1,明细!$AL:$AL,"网点超23H未关闭"))*20=0,"-",(COUNTIFS(明细!$B:$B,$A28,明细!$C:$C,O$1,明细!$AK:$AK,"网点超50分钟未响应")+COUNTIFS(明细!$B:$B,$A28,明细!$C:$C,O$1,明细!$AL:$AL,"网点超23H未关闭"))*20)</f>
        <v>-</v>
      </c>
      <c r="P28" s="34" t="str">
        <f>IF((COUNTIFS(明细!$B:$B,$A28,明细!$C:$C,P$1,明细!$AK:$AK,"网点超50分钟未响应")+COUNTIFS(明细!$B:$B,$A28,明细!$C:$C,P$1,明细!$AL:$AL,"网点超23H未关闭"))*20=0,"-",(COUNTIFS(明细!$B:$B,$A28,明细!$C:$C,P$1,明细!$AK:$AK,"网点超50分钟未响应")+COUNTIFS(明细!$B:$B,$A28,明细!$C:$C,P$1,明细!$AL:$AL,"网点超23H未关闭"))*20)</f>
        <v>-</v>
      </c>
      <c r="Q28" s="34" t="str">
        <f>IF((COUNTIFS(明细!$B:$B,$A28,明细!$C:$C,Q$1,明细!$AK:$AK,"网点超50分钟未响应")+COUNTIFS(明细!$B:$B,$A28,明细!$C:$C,Q$1,明细!$AL:$AL,"网点超23H未关闭"))*20=0,"-",(COUNTIFS(明细!$B:$B,$A28,明细!$C:$C,Q$1,明细!$AK:$AK,"网点超50分钟未响应")+COUNTIFS(明细!$B:$B,$A28,明细!$C:$C,Q$1,明细!$AL:$AL,"网点超23H未关闭"))*20)</f>
        <v>-</v>
      </c>
      <c r="R28" s="34" t="str">
        <f>IF((COUNTIFS(明细!$B:$B,$A28,明细!$C:$C,R$1,明细!$AK:$AK,"网点超50分钟未响应")+COUNTIFS(明细!$B:$B,$A28,明细!$C:$C,R$1,明细!$AL:$AL,"网点超23H未关闭"))*20=0,"-",(COUNTIFS(明细!$B:$B,$A28,明细!$C:$C,R$1,明细!$AK:$AK,"网点超50分钟未响应")+COUNTIFS(明细!$B:$B,$A28,明细!$C:$C,R$1,明细!$AL:$AL,"网点超23H未关闭"))*20)</f>
        <v>-</v>
      </c>
      <c r="S28" s="34" t="str">
        <f>IF((COUNTIFS(明细!$B:$B,$A28,明细!$C:$C,S$1,明细!$AK:$AK,"网点超50分钟未响应")+COUNTIFS(明细!$B:$B,$A28,明细!$C:$C,S$1,明细!$AL:$AL,"网点超23H未关闭"))*20=0,"-",(COUNTIFS(明细!$B:$B,$A28,明细!$C:$C,S$1,明细!$AK:$AK,"网点超50分钟未响应")+COUNTIFS(明细!$B:$B,$A28,明细!$C:$C,S$1,明细!$AL:$AL,"网点超23H未关闭"))*20)</f>
        <v>-</v>
      </c>
      <c r="T28" s="34" t="str">
        <f>IF((COUNTIFS(明细!$B:$B,$A28,明细!$C:$C,T$1,明细!$AK:$AK,"网点超50分钟未响应")+COUNTIFS(明细!$B:$B,$A28,明细!$C:$C,T$1,明细!$AL:$AL,"网点超23H未关闭"))*20=0,"-",(COUNTIFS(明细!$B:$B,$A28,明细!$C:$C,T$1,明细!$AK:$AK,"网点超50分钟未响应")+COUNTIFS(明细!$B:$B,$A28,明细!$C:$C,T$1,明细!$AL:$AL,"网点超23H未关闭"))*20)</f>
        <v>-</v>
      </c>
      <c r="U28" s="34" t="str">
        <f>IF((COUNTIFS(明细!$B:$B,$A28,明细!$C:$C,U$1,明细!$AK:$AK,"网点超50分钟未响应")+COUNTIFS(明细!$B:$B,$A28,明细!$C:$C,U$1,明细!$AL:$AL,"网点超23H未关闭"))*20=0,"-",(COUNTIFS(明细!$B:$B,$A28,明细!$C:$C,U$1,明细!$AK:$AK,"网点超50分钟未响应")+COUNTIFS(明细!$B:$B,$A28,明细!$C:$C,U$1,明细!$AL:$AL,"网点超23H未关闭"))*20)</f>
        <v>-</v>
      </c>
      <c r="V28" s="34" t="str">
        <f>IF((COUNTIFS(明细!$B:$B,$A28,明细!$C:$C,V$1,明细!$AK:$AK,"网点超50分钟未响应")+COUNTIFS(明细!$B:$B,$A28,明细!$C:$C,V$1,明细!$AL:$AL,"网点超23H未关闭"))*20=0,"-",(COUNTIFS(明细!$B:$B,$A28,明细!$C:$C,V$1,明细!$AK:$AK,"网点超50分钟未响应")+COUNTIFS(明细!$B:$B,$A28,明细!$C:$C,V$1,明细!$AL:$AL,"网点超23H未关闭"))*20)</f>
        <v>-</v>
      </c>
      <c r="W28" s="34" t="str">
        <f>IF((COUNTIFS(明细!$B:$B,$A28,明细!$C:$C,W$1,明细!$AK:$AK,"网点超50分钟未响应")+COUNTIFS(明细!$B:$B,$A28,明细!$C:$C,W$1,明细!$AL:$AL,"网点超23H未关闭"))*20=0,"-",(COUNTIFS(明细!$B:$B,$A28,明细!$C:$C,W$1,明细!$AK:$AK,"网点超50分钟未响应")+COUNTIFS(明细!$B:$B,$A28,明细!$C:$C,W$1,明细!$AL:$AL,"网点超23H未关闭"))*20)</f>
        <v>-</v>
      </c>
      <c r="X28" s="34" t="str">
        <f>IF((COUNTIFS(明细!$B:$B,$A28,明细!$C:$C,X$1,明细!$AK:$AK,"网点超50分钟未响应")+COUNTIFS(明细!$B:$B,$A28,明细!$C:$C,X$1,明细!$AL:$AL,"网点超23H未关闭"))*20=0,"-",(COUNTIFS(明细!$B:$B,$A28,明细!$C:$C,X$1,明细!$AK:$AK,"网点超50分钟未响应")+COUNTIFS(明细!$B:$B,$A28,明细!$C:$C,X$1,明细!$AL:$AL,"网点超23H未关闭"))*20)</f>
        <v>-</v>
      </c>
      <c r="Y28" s="34" t="str">
        <f>IF((COUNTIFS(明细!$B:$B,$A28,明细!$C:$C,Y$1,明细!$AK:$AK,"网点超50分钟未响应")+COUNTIFS(明细!$B:$B,$A28,明细!$C:$C,Y$1,明细!$AL:$AL,"网点超23H未关闭"))*20=0,"-",(COUNTIFS(明细!$B:$B,$A28,明细!$C:$C,Y$1,明细!$AK:$AK,"网点超50分钟未响应")+COUNTIFS(明细!$B:$B,$A28,明细!$C:$C,Y$1,明细!$AL:$AL,"网点超23H未关闭"))*20)</f>
        <v>-</v>
      </c>
      <c r="Z28" s="34" t="str">
        <f>IF((COUNTIFS(明细!$B:$B,$A28,明细!$C:$C,Z$1,明细!$AK:$AK,"网点超50分钟未响应")+COUNTIFS(明细!$B:$B,$A28,明细!$C:$C,Z$1,明细!$AL:$AL,"网点超23H未关闭"))*20=0,"-",(COUNTIFS(明细!$B:$B,$A28,明细!$C:$C,Z$1,明细!$AK:$AK,"网点超50分钟未响应")+COUNTIFS(明细!$B:$B,$A28,明细!$C:$C,Z$1,明细!$AL:$AL,"网点超23H未关闭"))*20)</f>
        <v>-</v>
      </c>
      <c r="AA28" s="34" t="str">
        <f>IF((COUNTIFS(明细!$B:$B,$A28,明细!$C:$C,AA$1,明细!$AK:$AK,"网点超50分钟未响应")+COUNTIFS(明细!$B:$B,$A28,明细!$C:$C,AA$1,明细!$AL:$AL,"网点超23H未关闭"))*20=0,"-",(COUNTIFS(明细!$B:$B,$A28,明细!$C:$C,AA$1,明细!$AK:$AK,"网点超50分钟未响应")+COUNTIFS(明细!$B:$B,$A28,明细!$C:$C,AA$1,明细!$AL:$AL,"网点超23H未关闭"))*20)</f>
        <v>-</v>
      </c>
      <c r="AB28" s="34" t="str">
        <f>IF((COUNTIFS(明细!$B:$B,$A28,明细!$C:$C,AB$1,明细!$AK:$AK,"网点超50分钟未响应")+COUNTIFS(明细!$B:$B,$A28,明细!$C:$C,AB$1,明细!$AL:$AL,"网点超23H未关闭"))*20=0,"-",(COUNTIFS(明细!$B:$B,$A28,明细!$C:$C,AB$1,明细!$AK:$AK,"网点超50分钟未响应")+COUNTIFS(明细!$B:$B,$A28,明细!$C:$C,AB$1,明细!$AL:$AL,"网点超23H未关闭"))*20)</f>
        <v>-</v>
      </c>
      <c r="AC28" s="34" t="str">
        <f>IF((COUNTIFS(明细!$B:$B,$A28,明细!$C:$C,AC$1,明细!$AK:$AK,"网点超50分钟未响应")+COUNTIFS(明细!$B:$B,$A28,明细!$C:$C,AC$1,明细!$AL:$AL,"网点超23H未关闭"))*20=0,"-",(COUNTIFS(明细!$B:$B,$A28,明细!$C:$C,AC$1,明细!$AK:$AK,"网点超50分钟未响应")+COUNTIFS(明细!$B:$B,$A28,明细!$C:$C,AC$1,明细!$AL:$AL,"网点超23H未关闭"))*20)</f>
        <v>-</v>
      </c>
      <c r="AD28" s="34" t="str">
        <f>IF((COUNTIFS(明细!$B:$B,$A28,明细!$C:$C,AD$1,明细!$AK:$AK,"网点超50分钟未响应")+COUNTIFS(明细!$B:$B,$A28,明细!$C:$C,AD$1,明细!$AL:$AL,"网点超23H未关闭"))*20=0,"-",(COUNTIFS(明细!$B:$B,$A28,明细!$C:$C,AD$1,明细!$AK:$AK,"网点超50分钟未响应")+COUNTIFS(明细!$B:$B,$A28,明细!$C:$C,AD$1,明细!$AL:$AL,"网点超23H未关闭"))*20)</f>
        <v>-</v>
      </c>
      <c r="AE28" s="34" t="str">
        <f>IF((COUNTIFS(明细!$B:$B,$A28,明细!$C:$C,AE$1,明细!$AK:$AK,"网点超50分钟未响应")+COUNTIFS(明细!$B:$B,$A28,明细!$C:$C,AE$1,明细!$AL:$AL,"网点超23H未关闭"))*20=0,"-",(COUNTIFS(明细!$B:$B,$A28,明细!$C:$C,AE$1,明细!$AK:$AK,"网点超50分钟未响应")+COUNTIFS(明细!$B:$B,$A28,明细!$C:$C,AE$1,明细!$AL:$AL,"网点超23H未关闭"))*20)</f>
        <v>-</v>
      </c>
      <c r="AF28" s="34" t="str">
        <f>IF((COUNTIFS(明细!$B:$B,$A28,明细!$C:$C,AF$1,明细!$AK:$AK,"网点超50分钟未响应")+COUNTIFS(明细!$B:$B,$A28,明细!$C:$C,AF$1,明细!$AL:$AL,"网点超23H未关闭"))*20=0,"-",(COUNTIFS(明细!$B:$B,$A28,明细!$C:$C,AF$1,明细!$AK:$AK,"网点超50分钟未响应")+COUNTIFS(明细!$B:$B,$A28,明细!$C:$C,AF$1,明细!$AL:$AL,"网点超23H未关闭"))*20)</f>
        <v>-</v>
      </c>
      <c r="AJ28" s="12">
        <f>RANK(AL28,AL$3:AL$356)</f>
        <v>25</v>
      </c>
      <c r="AK28" s="4" t="s">
        <v>57</v>
      </c>
      <c r="AL28" s="12">
        <f>SUM(AM28:BP28)</f>
        <v>240</v>
      </c>
      <c r="AM28" s="12">
        <f>IF((COUNTIFS(明细!$R:$R,$AK28,明细!$C:$C,AM$1,明细!$AK:$AK,"网点超50分钟未响应")+COUNTIFS(明细!$R:$R,$AK28,明细!$C:$C,AM$1,明细!$AL:$AL,"网点超23H未关闭"))*20=0,"-",(COUNTIFS(明细!$R:$R,$AK28,明细!$C:$C,AM$1,明细!$AK:$AK,"网点超50分钟未响应")+COUNTIFS(明细!$R:$R,$AK28,明细!$C:$C,AM$1,明细!$AL:$AL,"网点超23H未关闭"))*20)</f>
        <v>60</v>
      </c>
      <c r="AN28" s="12">
        <f>IF((COUNTIFS(明细!$R:$R,$AK28,明细!$C:$C,AN$1,明细!$AK:$AK,"网点超50分钟未响应")+COUNTIFS(明细!$R:$R,$AK28,明细!$C:$C,AN$1,明细!$AL:$AL,"网点超23H未关闭"))*20=0,"-",(COUNTIFS(明细!$R:$R,$AK28,明细!$C:$C,AN$1,明细!$AK:$AK,"网点超50分钟未响应")+COUNTIFS(明细!$R:$R,$AK28,明细!$C:$C,AN$1,明细!$AL:$AL,"网点超23H未关闭"))*20)</f>
        <v>40</v>
      </c>
      <c r="AO28" s="12" t="str">
        <f>IF((COUNTIFS(明细!$R:$R,$AK28,明细!$C:$C,AO$1,明细!$AK:$AK,"网点超50分钟未响应")+COUNTIFS(明细!$R:$R,$AK28,明细!$C:$C,AO$1,明细!$AL:$AL,"网点超23H未关闭"))*20=0,"-",(COUNTIFS(明细!$R:$R,$AK28,明细!$C:$C,AO$1,明细!$AK:$AK,"网点超50分钟未响应")+COUNTIFS(明细!$R:$R,$AK28,明细!$C:$C,AO$1,明细!$AL:$AL,"网点超23H未关闭"))*20)</f>
        <v>-</v>
      </c>
      <c r="AP28" s="12">
        <f>IF((COUNTIFS(明细!$R:$R,$AK28,明细!$C:$C,AP$1,明细!$AK:$AK,"网点超50分钟未响应")+COUNTIFS(明细!$R:$R,$AK28,明细!$C:$C,AP$1,明细!$AL:$AL,"网点超23H未关闭"))*20=0,"-",(COUNTIFS(明细!$R:$R,$AK28,明细!$C:$C,AP$1,明细!$AK:$AK,"网点超50分钟未响应")+COUNTIFS(明细!$R:$R,$AK28,明细!$C:$C,AP$1,明细!$AL:$AL,"网点超23H未关闭"))*20)</f>
        <v>20</v>
      </c>
      <c r="AQ28" s="12" t="str">
        <f>IF((COUNTIFS(明细!$R:$R,$AK28,明细!$C:$C,AQ$1,明细!$AK:$AK,"网点超50分钟未响应")+COUNTIFS(明细!$R:$R,$AK28,明细!$C:$C,AQ$1,明细!$AL:$AL,"网点超23H未关闭"))*20=0,"-",(COUNTIFS(明细!$R:$R,$AK28,明细!$C:$C,AQ$1,明细!$AK:$AK,"网点超50分钟未响应")+COUNTIFS(明细!$R:$R,$AK28,明细!$C:$C,AQ$1,明细!$AL:$AL,"网点超23H未关闭"))*20)</f>
        <v>-</v>
      </c>
      <c r="AR28" s="12">
        <f>IF((COUNTIFS(明细!$R:$R,$AK28,明细!$C:$C,AR$1,明细!$AK:$AK,"网点超50分钟未响应")+COUNTIFS(明细!$R:$R,$AK28,明细!$C:$C,AR$1,明细!$AL:$AL,"网点超23H未关闭"))*20=0,"-",(COUNTIFS(明细!$R:$R,$AK28,明细!$C:$C,AR$1,明细!$AK:$AK,"网点超50分钟未响应")+COUNTIFS(明细!$R:$R,$AK28,明细!$C:$C,AR$1,明细!$AL:$AL,"网点超23H未关闭"))*20)</f>
        <v>100</v>
      </c>
      <c r="AS28" s="12" t="str">
        <f>IF((COUNTIFS(明细!$R:$R,$AK28,明细!$C:$C,AS$1,明细!$AK:$AK,"网点超50分钟未响应")+COUNTIFS(明细!$R:$R,$AK28,明细!$C:$C,AS$1,明细!$AL:$AL,"网点超23H未关闭"))*20=0,"-",(COUNTIFS(明细!$R:$R,$AK28,明细!$C:$C,AS$1,明细!$AK:$AK,"网点超50分钟未响应")+COUNTIFS(明细!$R:$R,$AK28,明细!$C:$C,AS$1,明细!$AL:$AL,"网点超23H未关闭"))*20)</f>
        <v>-</v>
      </c>
      <c r="AT28" s="12" t="str">
        <f>IF((COUNTIFS(明细!$R:$R,$AK28,明细!$C:$C,AT$1,明细!$AK:$AK,"网点超50分钟未响应")+COUNTIFS(明细!$R:$R,$AK28,明细!$C:$C,AT$1,明细!$AL:$AL,"网点超23H未关闭"))*20=0,"-",(COUNTIFS(明细!$R:$R,$AK28,明细!$C:$C,AT$1,明细!$AK:$AK,"网点超50分钟未响应")+COUNTIFS(明细!$R:$R,$AK28,明细!$C:$C,AT$1,明细!$AL:$AL,"网点超23H未关闭"))*20)</f>
        <v>-</v>
      </c>
      <c r="AU28" s="12">
        <f>IF((COUNTIFS(明细!$R:$R,$AK28,明细!$C:$C,AU$1,明细!$AK:$AK,"网点超50分钟未响应")+COUNTIFS(明细!$R:$R,$AK28,明细!$C:$C,AU$1,明细!$AL:$AL,"网点超23H未关闭"))*20=0,"-",(COUNTIFS(明细!$R:$R,$AK28,明细!$C:$C,AU$1,明细!$AK:$AK,"网点超50分钟未响应")+COUNTIFS(明细!$R:$R,$AK28,明细!$C:$C,AU$1,明细!$AL:$AL,"网点超23H未关闭"))*20)</f>
        <v>20</v>
      </c>
      <c r="AV28" s="12" t="str">
        <f>IF((COUNTIFS(明细!$R:$R,$AK28,明细!$C:$C,AV$1,明细!$AK:$AK,"网点超50分钟未响应")+COUNTIFS(明细!$R:$R,$AK28,明细!$C:$C,AV$1,明细!$AL:$AL,"网点超23H未关闭"))*20=0,"-",(COUNTIFS(明细!$R:$R,$AK28,明细!$C:$C,AV$1,明细!$AK:$AK,"网点超50分钟未响应")+COUNTIFS(明细!$R:$R,$AK28,明细!$C:$C,AV$1,明细!$AL:$AL,"网点超23H未关闭"))*20)</f>
        <v>-</v>
      </c>
      <c r="AW28" s="12" t="str">
        <f>IF((COUNTIFS(明细!$R:$R,$AK28,明细!$C:$C,AW$1,明细!$AK:$AK,"网点超50分钟未响应")+COUNTIFS(明细!$R:$R,$AK28,明细!$C:$C,AW$1,明细!$AL:$AL,"网点超23H未关闭"))*20=0,"-",(COUNTIFS(明细!$R:$R,$AK28,明细!$C:$C,AW$1,明细!$AK:$AK,"网点超50分钟未响应")+COUNTIFS(明细!$R:$R,$AK28,明细!$C:$C,AW$1,明细!$AL:$AL,"网点超23H未关闭"))*20)</f>
        <v>-</v>
      </c>
      <c r="AX28" s="12" t="str">
        <f>IF((COUNTIFS(明细!$R:$R,$AK28,明细!$C:$C,AX$1,明细!$AK:$AK,"网点超50分钟未响应")+COUNTIFS(明细!$R:$R,$AK28,明细!$C:$C,AX$1,明细!$AL:$AL,"网点超23H未关闭"))*20=0,"-",(COUNTIFS(明细!$R:$R,$AK28,明细!$C:$C,AX$1,明细!$AK:$AK,"网点超50分钟未响应")+COUNTIFS(明细!$R:$R,$AK28,明细!$C:$C,AX$1,明细!$AL:$AL,"网点超23H未关闭"))*20)</f>
        <v>-</v>
      </c>
      <c r="AY28" s="12" t="str">
        <f>IF((COUNTIFS(明细!$R:$R,$AK28,明细!$C:$C,AY$1,明细!$AK:$AK,"网点超50分钟未响应")+COUNTIFS(明细!$R:$R,$AK28,明细!$C:$C,AY$1,明细!$AL:$AL,"网点超23H未关闭"))*20=0,"-",(COUNTIFS(明细!$R:$R,$AK28,明细!$C:$C,AY$1,明细!$AK:$AK,"网点超50分钟未响应")+COUNTIFS(明细!$R:$R,$AK28,明细!$C:$C,AY$1,明细!$AL:$AL,"网点超23H未关闭"))*20)</f>
        <v>-</v>
      </c>
      <c r="AZ28" s="12" t="str">
        <f>IF((COUNTIFS(明细!$R:$R,$AK28,明细!$C:$C,AZ$1,明细!$AK:$AK,"网点超50分钟未响应")+COUNTIFS(明细!$R:$R,$AK28,明细!$C:$C,AZ$1,明细!$AL:$AL,"网点超23H未关闭"))*20=0,"-",(COUNTIFS(明细!$R:$R,$AK28,明细!$C:$C,AZ$1,明细!$AK:$AK,"网点超50分钟未响应")+COUNTIFS(明细!$R:$R,$AK28,明细!$C:$C,AZ$1,明细!$AL:$AL,"网点超23H未关闭"))*20)</f>
        <v>-</v>
      </c>
      <c r="BA28" s="12" t="str">
        <f>IF((COUNTIFS(明细!$R:$R,$AK28,明细!$C:$C,BA$1,明细!$AK:$AK,"网点超50分钟未响应")+COUNTIFS(明细!$R:$R,$AK28,明细!$C:$C,BA$1,明细!$AL:$AL,"网点超23H未关闭"))*20=0,"-",(COUNTIFS(明细!$R:$R,$AK28,明细!$C:$C,BA$1,明细!$AK:$AK,"网点超50分钟未响应")+COUNTIFS(明细!$R:$R,$AK28,明细!$C:$C,BA$1,明细!$AL:$AL,"网点超23H未关闭"))*20)</f>
        <v>-</v>
      </c>
      <c r="BB28" s="12" t="str">
        <f>IF((COUNTIFS(明细!$R:$R,$AK28,明细!$C:$C,BB$1,明细!$AK:$AK,"网点超50分钟未响应")+COUNTIFS(明细!$R:$R,$AK28,明细!$C:$C,BB$1,明细!$AL:$AL,"网点超23H未关闭"))*20=0,"-",(COUNTIFS(明细!$R:$R,$AK28,明细!$C:$C,BB$1,明细!$AK:$AK,"网点超50分钟未响应")+COUNTIFS(明细!$R:$R,$AK28,明细!$C:$C,BB$1,明细!$AL:$AL,"网点超23H未关闭"))*20)</f>
        <v>-</v>
      </c>
      <c r="BC28" s="12" t="str">
        <f>IF((COUNTIFS(明细!$R:$R,$AK28,明细!$C:$C,BC$1,明细!$AK:$AK,"网点超50分钟未响应")+COUNTIFS(明细!$R:$R,$AK28,明细!$C:$C,BC$1,明细!$AL:$AL,"网点超23H未关闭"))*20=0,"-",(COUNTIFS(明细!$R:$R,$AK28,明细!$C:$C,BC$1,明细!$AK:$AK,"网点超50分钟未响应")+COUNTIFS(明细!$R:$R,$AK28,明细!$C:$C,BC$1,明细!$AL:$AL,"网点超23H未关闭"))*20)</f>
        <v>-</v>
      </c>
      <c r="BD28" s="12" t="str">
        <f>IF((COUNTIFS(明细!$R:$R,$AK28,明细!$C:$C,BD$1,明细!$AK:$AK,"网点超50分钟未响应")+COUNTIFS(明细!$R:$R,$AK28,明细!$C:$C,BD$1,明细!$AL:$AL,"网点超23H未关闭"))*20=0,"-",(COUNTIFS(明细!$R:$R,$AK28,明细!$C:$C,BD$1,明细!$AK:$AK,"网点超50分钟未响应")+COUNTIFS(明细!$R:$R,$AK28,明细!$C:$C,BD$1,明细!$AL:$AL,"网点超23H未关闭"))*20)</f>
        <v>-</v>
      </c>
      <c r="BE28" s="12" t="str">
        <f>IF((COUNTIFS(明细!$R:$R,$AK28,明细!$C:$C,BE$1,明细!$AK:$AK,"网点超50分钟未响应")+COUNTIFS(明细!$R:$R,$AK28,明细!$C:$C,BE$1,明细!$AL:$AL,"网点超23H未关闭"))*20=0,"-",(COUNTIFS(明细!$R:$R,$AK28,明细!$C:$C,BE$1,明细!$AK:$AK,"网点超50分钟未响应")+COUNTIFS(明细!$R:$R,$AK28,明细!$C:$C,BE$1,明细!$AL:$AL,"网点超23H未关闭"))*20)</f>
        <v>-</v>
      </c>
      <c r="BF28" s="12" t="str">
        <f>IF((COUNTIFS(明细!$R:$R,$AK28,明细!$C:$C,BF$1,明细!$AK:$AK,"网点超50分钟未响应")+COUNTIFS(明细!$R:$R,$AK28,明细!$C:$C,BF$1,明细!$AL:$AL,"网点超23H未关闭"))*20=0,"-",(COUNTIFS(明细!$R:$R,$AK28,明细!$C:$C,BF$1,明细!$AK:$AK,"网点超50分钟未响应")+COUNTIFS(明细!$R:$R,$AK28,明细!$C:$C,BF$1,明细!$AL:$AL,"网点超23H未关闭"))*20)</f>
        <v>-</v>
      </c>
      <c r="BG28" s="12" t="str">
        <f>IF((COUNTIFS(明细!$R:$R,$AK28,明细!$C:$C,BG$1,明细!$AK:$AK,"网点超50分钟未响应")+COUNTIFS(明细!$R:$R,$AK28,明细!$C:$C,BG$1,明细!$AL:$AL,"网点超23H未关闭"))*20=0,"-",(COUNTIFS(明细!$R:$R,$AK28,明细!$C:$C,BG$1,明细!$AK:$AK,"网点超50分钟未响应")+COUNTIFS(明细!$R:$R,$AK28,明细!$C:$C,BG$1,明细!$AL:$AL,"网点超23H未关闭"))*20)</f>
        <v>-</v>
      </c>
      <c r="BH28" s="12" t="str">
        <f>IF((COUNTIFS(明细!$R:$R,$AK28,明细!$C:$C,BH$1,明细!$AK:$AK,"网点超50分钟未响应")+COUNTIFS(明细!$R:$R,$AK28,明细!$C:$C,BH$1,明细!$AL:$AL,"网点超23H未关闭"))*20=0,"-",(COUNTIFS(明细!$R:$R,$AK28,明细!$C:$C,BH$1,明细!$AK:$AK,"网点超50分钟未响应")+COUNTIFS(明细!$R:$R,$AK28,明细!$C:$C,BH$1,明细!$AL:$AL,"网点超23H未关闭"))*20)</f>
        <v>-</v>
      </c>
      <c r="BI28" s="12" t="str">
        <f>IF((COUNTIFS(明细!$R:$R,$AK28,明细!$C:$C,BI$1,明细!$AK:$AK,"网点超50分钟未响应")+COUNTIFS(明细!$R:$R,$AK28,明细!$C:$C,BI$1,明细!$AL:$AL,"网点超23H未关闭"))*20=0,"-",(COUNTIFS(明细!$R:$R,$AK28,明细!$C:$C,BI$1,明细!$AK:$AK,"网点超50分钟未响应")+COUNTIFS(明细!$R:$R,$AK28,明细!$C:$C,BI$1,明细!$AL:$AL,"网点超23H未关闭"))*20)</f>
        <v>-</v>
      </c>
      <c r="BJ28" s="12" t="str">
        <f>IF((COUNTIFS(明细!$R:$R,$AK28,明细!$C:$C,BJ$1,明细!$AK:$AK,"网点超50分钟未响应")+COUNTIFS(明细!$R:$R,$AK28,明细!$C:$C,BJ$1,明细!$AL:$AL,"网点超23H未关闭"))*20=0,"-",(COUNTIFS(明细!$R:$R,$AK28,明细!$C:$C,BJ$1,明细!$AK:$AK,"网点超50分钟未响应")+COUNTIFS(明细!$R:$R,$AK28,明细!$C:$C,BJ$1,明细!$AL:$AL,"网点超23H未关闭"))*20)</f>
        <v>-</v>
      </c>
      <c r="BK28" s="12" t="str">
        <f>IF((COUNTIFS(明细!$R:$R,$AK28,明细!$C:$C,BK$1,明细!$AK:$AK,"网点超50分钟未响应")+COUNTIFS(明细!$R:$R,$AK28,明细!$C:$C,BK$1,明细!$AL:$AL,"网点超23H未关闭"))*20=0,"-",(COUNTIFS(明细!$R:$R,$AK28,明细!$C:$C,BK$1,明细!$AK:$AK,"网点超50分钟未响应")+COUNTIFS(明细!$R:$R,$AK28,明细!$C:$C,BK$1,明细!$AL:$AL,"网点超23H未关闭"))*20)</f>
        <v>-</v>
      </c>
      <c r="BL28" s="12" t="str">
        <f>IF((COUNTIFS(明细!$R:$R,$AK28,明细!$C:$C,BL$1,明细!$AK:$AK,"网点超50分钟未响应")+COUNTIFS(明细!$R:$R,$AK28,明细!$C:$C,BL$1,明细!$AL:$AL,"网点超23H未关闭"))*20=0,"-",(COUNTIFS(明细!$R:$R,$AK28,明细!$C:$C,BL$1,明细!$AK:$AK,"网点超50分钟未响应")+COUNTIFS(明细!$R:$R,$AK28,明细!$C:$C,BL$1,明细!$AL:$AL,"网点超23H未关闭"))*20)</f>
        <v>-</v>
      </c>
      <c r="BM28" s="12" t="str">
        <f>IF((COUNTIFS(明细!$R:$R,$AK28,明细!$C:$C,BM$1,明细!$AK:$AK,"网点超50分钟未响应")+COUNTIFS(明细!$R:$R,$AK28,明细!$C:$C,BM$1,明细!$AL:$AL,"网点超23H未关闭"))*20=0,"-",(COUNTIFS(明细!$R:$R,$AK28,明细!$C:$C,BM$1,明细!$AK:$AK,"网点超50分钟未响应")+COUNTIFS(明细!$R:$R,$AK28,明细!$C:$C,BM$1,明细!$AL:$AL,"网点超23H未关闭"))*20)</f>
        <v>-</v>
      </c>
      <c r="BN28" s="12" t="str">
        <f>IF((COUNTIFS(明细!$R:$R,$AK28,明细!$C:$C,BN$1,明细!$AK:$AK,"网点超50分钟未响应")+COUNTIFS(明细!$R:$R,$AK28,明细!$C:$C,BN$1,明细!$AL:$AL,"网点超23H未关闭"))*20=0,"-",(COUNTIFS(明细!$R:$R,$AK28,明细!$C:$C,BN$1,明细!$AK:$AK,"网点超50分钟未响应")+COUNTIFS(明细!$R:$R,$AK28,明细!$C:$C,BN$1,明细!$AL:$AL,"网点超23H未关闭"))*20)</f>
        <v>-</v>
      </c>
      <c r="BO28" s="12" t="str">
        <f>IF((COUNTIFS(明细!$R:$R,$AK28,明细!$C:$C,BO$1,明细!$AK:$AK,"网点超50分钟未响应")+COUNTIFS(明细!$R:$R,$AK28,明细!$C:$C,BO$1,明细!$AL:$AL,"网点超23H未关闭"))*20=0,"-",(COUNTIFS(明细!$R:$R,$AK28,明细!$C:$C,BO$1,明细!$AK:$AK,"网点超50分钟未响应")+COUNTIFS(明细!$R:$R,$AK28,明细!$C:$C,BO$1,明细!$AL:$AL,"网点超23H未关闭"))*20)</f>
        <v>-</v>
      </c>
      <c r="BP28" s="12" t="str">
        <f>IF((COUNTIFS(明细!$R:$R,$AK28,明细!$C:$C,BP$1,明细!$AK:$AK,"网点超50分钟未响应")+COUNTIFS(明细!$R:$R,$AK28,明细!$C:$C,BP$1,明细!$AL:$AL,"网点超23H未关闭"))*20=0,"-",(COUNTIFS(明细!$R:$R,$AK28,明细!$C:$C,BP$1,明细!$AK:$AK,"网点超50分钟未响应")+COUNTIFS(明细!$R:$R,$AK28,明细!$C:$C,BP$1,明细!$AL:$AL,"网点超23H未关闭"))*20)</f>
        <v>-</v>
      </c>
    </row>
    <row r="29" customHeight="1" spans="1:68">
      <c r="A29" s="34" t="s">
        <v>58</v>
      </c>
      <c r="B29" s="12">
        <f>SUM(C29:AF29)</f>
        <v>40</v>
      </c>
      <c r="C29" s="34" t="str">
        <f>IF((COUNTIFS(明细!$B:$B,$A29,明细!$C:$C,C$1,明细!$AK:$AK,"网点超50分钟未响应")+COUNTIFS(明细!$B:$B,$A29,明细!$C:$C,C$1,明细!$AL:$AL,"网点超23H未关闭"))*20=0,"-",(COUNTIFS(明细!$B:$B,$A29,明细!$C:$C,C$1,明细!$AK:$AK,"网点超50分钟未响应")+COUNTIFS(明细!$B:$B,$A29,明细!$C:$C,C$1,明细!$AL:$AL,"网点超23H未关闭"))*20)</f>
        <v>-</v>
      </c>
      <c r="D29" s="34">
        <f>IF((COUNTIFS(明细!$B:$B,$A29,明细!$C:$C,D$1,明细!$AK:$AK,"网点超50分钟未响应")+COUNTIFS(明细!$B:$B,$A29,明细!$C:$C,D$1,明细!$AL:$AL,"网点超23H未关闭"))*20=0,"-",(COUNTIFS(明细!$B:$B,$A29,明细!$C:$C,D$1,明细!$AK:$AK,"网点超50分钟未响应")+COUNTIFS(明细!$B:$B,$A29,明细!$C:$C,D$1,明细!$AL:$AL,"网点超23H未关闭"))*20)</f>
        <v>20</v>
      </c>
      <c r="E29" s="34" t="str">
        <f>IF((COUNTIFS(明细!$B:$B,$A29,明细!$C:$C,E$1,明细!$AK:$AK,"网点超50分钟未响应")+COUNTIFS(明细!$B:$B,$A29,明细!$C:$C,E$1,明细!$AL:$AL,"网点超23H未关闭"))*20=0,"-",(COUNTIFS(明细!$B:$B,$A29,明细!$C:$C,E$1,明细!$AK:$AK,"网点超50分钟未响应")+COUNTIFS(明细!$B:$B,$A29,明细!$C:$C,E$1,明细!$AL:$AL,"网点超23H未关闭"))*20)</f>
        <v>-</v>
      </c>
      <c r="F29" s="34" t="str">
        <f>IF((COUNTIFS(明细!$B:$B,$A29,明细!$C:$C,F$1,明细!$AK:$AK,"网点超50分钟未响应")+COUNTIFS(明细!$B:$B,$A29,明细!$C:$C,F$1,明细!$AL:$AL,"网点超23H未关闭"))*20=0,"-",(COUNTIFS(明细!$B:$B,$A29,明细!$C:$C,F$1,明细!$AK:$AK,"网点超50分钟未响应")+COUNTIFS(明细!$B:$B,$A29,明细!$C:$C,F$1,明细!$AL:$AL,"网点超23H未关闭"))*20)</f>
        <v>-</v>
      </c>
      <c r="G29" s="34" t="str">
        <f>IF((COUNTIFS(明细!$B:$B,$A29,明细!$C:$C,G$1,明细!$AK:$AK,"网点超50分钟未响应")+COUNTIFS(明细!$B:$B,$A29,明细!$C:$C,G$1,明细!$AL:$AL,"网点超23H未关闭"))*20=0,"-",(COUNTIFS(明细!$B:$B,$A29,明细!$C:$C,G$1,明细!$AK:$AK,"网点超50分钟未响应")+COUNTIFS(明细!$B:$B,$A29,明细!$C:$C,G$1,明细!$AL:$AL,"网点超23H未关闭"))*20)</f>
        <v>-</v>
      </c>
      <c r="H29" s="34" t="str">
        <f>IF((COUNTIFS(明细!$B:$B,$A29,明细!$C:$C,H$1,明细!$AK:$AK,"网点超50分钟未响应")+COUNTIFS(明细!$B:$B,$A29,明细!$C:$C,H$1,明细!$AL:$AL,"网点超23H未关闭"))*20=0,"-",(COUNTIFS(明细!$B:$B,$A29,明细!$C:$C,H$1,明细!$AK:$AK,"网点超50分钟未响应")+COUNTIFS(明细!$B:$B,$A29,明细!$C:$C,H$1,明细!$AL:$AL,"网点超23H未关闭"))*20)</f>
        <v>-</v>
      </c>
      <c r="I29" s="34" t="str">
        <f>IF((COUNTIFS(明细!$B:$B,$A29,明细!$C:$C,I$1,明细!$AK:$AK,"网点超50分钟未响应")+COUNTIFS(明细!$B:$B,$A29,明细!$C:$C,I$1,明细!$AL:$AL,"网点超23H未关闭"))*20=0,"-",(COUNTIFS(明细!$B:$B,$A29,明细!$C:$C,I$1,明细!$AK:$AK,"网点超50分钟未响应")+COUNTIFS(明细!$B:$B,$A29,明细!$C:$C,I$1,明细!$AL:$AL,"网点超23H未关闭"))*20)</f>
        <v>-</v>
      </c>
      <c r="J29" s="34" t="str">
        <f>IF((COUNTIFS(明细!$B:$B,$A29,明细!$C:$C,J$1,明细!$AK:$AK,"网点超50分钟未响应")+COUNTIFS(明细!$B:$B,$A29,明细!$C:$C,J$1,明细!$AL:$AL,"网点超23H未关闭"))*20=0,"-",(COUNTIFS(明细!$B:$B,$A29,明细!$C:$C,J$1,明细!$AK:$AK,"网点超50分钟未响应")+COUNTIFS(明细!$B:$B,$A29,明细!$C:$C,J$1,明细!$AL:$AL,"网点超23H未关闭"))*20)</f>
        <v>-</v>
      </c>
      <c r="K29" s="34">
        <f>IF((COUNTIFS(明细!$B:$B,$A29,明细!$C:$C,K$1,明细!$AK:$AK,"网点超50分钟未响应")+COUNTIFS(明细!$B:$B,$A29,明细!$C:$C,K$1,明细!$AL:$AL,"网点超23H未关闭"))*20=0,"-",(COUNTIFS(明细!$B:$B,$A29,明细!$C:$C,K$1,明细!$AK:$AK,"网点超50分钟未响应")+COUNTIFS(明细!$B:$B,$A29,明细!$C:$C,K$1,明细!$AL:$AL,"网点超23H未关闭"))*20)</f>
        <v>20</v>
      </c>
      <c r="L29" s="34" t="str">
        <f>IF((COUNTIFS(明细!$B:$B,$A29,明细!$C:$C,L$1,明细!$AK:$AK,"网点超50分钟未响应")+COUNTIFS(明细!$B:$B,$A29,明细!$C:$C,L$1,明细!$AL:$AL,"网点超23H未关闭"))*20=0,"-",(COUNTIFS(明细!$B:$B,$A29,明细!$C:$C,L$1,明细!$AK:$AK,"网点超50分钟未响应")+COUNTIFS(明细!$B:$B,$A29,明细!$C:$C,L$1,明细!$AL:$AL,"网点超23H未关闭"))*20)</f>
        <v>-</v>
      </c>
      <c r="M29" s="34" t="str">
        <f>IF((COUNTIFS(明细!$B:$B,$A29,明细!$C:$C,M$1,明细!$AK:$AK,"网点超50分钟未响应")+COUNTIFS(明细!$B:$B,$A29,明细!$C:$C,M$1,明细!$AL:$AL,"网点超23H未关闭"))*20=0,"-",(COUNTIFS(明细!$B:$B,$A29,明细!$C:$C,M$1,明细!$AK:$AK,"网点超50分钟未响应")+COUNTIFS(明细!$B:$B,$A29,明细!$C:$C,M$1,明细!$AL:$AL,"网点超23H未关闭"))*20)</f>
        <v>-</v>
      </c>
      <c r="N29" s="34" t="str">
        <f>IF((COUNTIFS(明细!$B:$B,$A29,明细!$C:$C,N$1,明细!$AK:$AK,"网点超50分钟未响应")+COUNTIFS(明细!$B:$B,$A29,明细!$C:$C,N$1,明细!$AL:$AL,"网点超23H未关闭"))*20=0,"-",(COUNTIFS(明细!$B:$B,$A29,明细!$C:$C,N$1,明细!$AK:$AK,"网点超50分钟未响应")+COUNTIFS(明细!$B:$B,$A29,明细!$C:$C,N$1,明细!$AL:$AL,"网点超23H未关闭"))*20)</f>
        <v>-</v>
      </c>
      <c r="O29" s="34" t="str">
        <f>IF((COUNTIFS(明细!$B:$B,$A29,明细!$C:$C,O$1,明细!$AK:$AK,"网点超50分钟未响应")+COUNTIFS(明细!$B:$B,$A29,明细!$C:$C,O$1,明细!$AL:$AL,"网点超23H未关闭"))*20=0,"-",(COUNTIFS(明细!$B:$B,$A29,明细!$C:$C,O$1,明细!$AK:$AK,"网点超50分钟未响应")+COUNTIFS(明细!$B:$B,$A29,明细!$C:$C,O$1,明细!$AL:$AL,"网点超23H未关闭"))*20)</f>
        <v>-</v>
      </c>
      <c r="P29" s="34" t="str">
        <f>IF((COUNTIFS(明细!$B:$B,$A29,明细!$C:$C,P$1,明细!$AK:$AK,"网点超50分钟未响应")+COUNTIFS(明细!$B:$B,$A29,明细!$C:$C,P$1,明细!$AL:$AL,"网点超23H未关闭"))*20=0,"-",(COUNTIFS(明细!$B:$B,$A29,明细!$C:$C,P$1,明细!$AK:$AK,"网点超50分钟未响应")+COUNTIFS(明细!$B:$B,$A29,明细!$C:$C,P$1,明细!$AL:$AL,"网点超23H未关闭"))*20)</f>
        <v>-</v>
      </c>
      <c r="Q29" s="34" t="str">
        <f>IF((COUNTIFS(明细!$B:$B,$A29,明细!$C:$C,Q$1,明细!$AK:$AK,"网点超50分钟未响应")+COUNTIFS(明细!$B:$B,$A29,明细!$C:$C,Q$1,明细!$AL:$AL,"网点超23H未关闭"))*20=0,"-",(COUNTIFS(明细!$B:$B,$A29,明细!$C:$C,Q$1,明细!$AK:$AK,"网点超50分钟未响应")+COUNTIFS(明细!$B:$B,$A29,明细!$C:$C,Q$1,明细!$AL:$AL,"网点超23H未关闭"))*20)</f>
        <v>-</v>
      </c>
      <c r="R29" s="34" t="str">
        <f>IF((COUNTIFS(明细!$B:$B,$A29,明细!$C:$C,R$1,明细!$AK:$AK,"网点超50分钟未响应")+COUNTIFS(明细!$B:$B,$A29,明细!$C:$C,R$1,明细!$AL:$AL,"网点超23H未关闭"))*20=0,"-",(COUNTIFS(明细!$B:$B,$A29,明细!$C:$C,R$1,明细!$AK:$AK,"网点超50分钟未响应")+COUNTIFS(明细!$B:$B,$A29,明细!$C:$C,R$1,明细!$AL:$AL,"网点超23H未关闭"))*20)</f>
        <v>-</v>
      </c>
      <c r="S29" s="34" t="str">
        <f>IF((COUNTIFS(明细!$B:$B,$A29,明细!$C:$C,S$1,明细!$AK:$AK,"网点超50分钟未响应")+COUNTIFS(明细!$B:$B,$A29,明细!$C:$C,S$1,明细!$AL:$AL,"网点超23H未关闭"))*20=0,"-",(COUNTIFS(明细!$B:$B,$A29,明细!$C:$C,S$1,明细!$AK:$AK,"网点超50分钟未响应")+COUNTIFS(明细!$B:$B,$A29,明细!$C:$C,S$1,明细!$AL:$AL,"网点超23H未关闭"))*20)</f>
        <v>-</v>
      </c>
      <c r="T29" s="34" t="str">
        <f>IF((COUNTIFS(明细!$B:$B,$A29,明细!$C:$C,T$1,明细!$AK:$AK,"网点超50分钟未响应")+COUNTIFS(明细!$B:$B,$A29,明细!$C:$C,T$1,明细!$AL:$AL,"网点超23H未关闭"))*20=0,"-",(COUNTIFS(明细!$B:$B,$A29,明细!$C:$C,T$1,明细!$AK:$AK,"网点超50分钟未响应")+COUNTIFS(明细!$B:$B,$A29,明细!$C:$C,T$1,明细!$AL:$AL,"网点超23H未关闭"))*20)</f>
        <v>-</v>
      </c>
      <c r="U29" s="34" t="str">
        <f>IF((COUNTIFS(明细!$B:$B,$A29,明细!$C:$C,U$1,明细!$AK:$AK,"网点超50分钟未响应")+COUNTIFS(明细!$B:$B,$A29,明细!$C:$C,U$1,明细!$AL:$AL,"网点超23H未关闭"))*20=0,"-",(COUNTIFS(明细!$B:$B,$A29,明细!$C:$C,U$1,明细!$AK:$AK,"网点超50分钟未响应")+COUNTIFS(明细!$B:$B,$A29,明细!$C:$C,U$1,明细!$AL:$AL,"网点超23H未关闭"))*20)</f>
        <v>-</v>
      </c>
      <c r="V29" s="34" t="str">
        <f>IF((COUNTIFS(明细!$B:$B,$A29,明细!$C:$C,V$1,明细!$AK:$AK,"网点超50分钟未响应")+COUNTIFS(明细!$B:$B,$A29,明细!$C:$C,V$1,明细!$AL:$AL,"网点超23H未关闭"))*20=0,"-",(COUNTIFS(明细!$B:$B,$A29,明细!$C:$C,V$1,明细!$AK:$AK,"网点超50分钟未响应")+COUNTIFS(明细!$B:$B,$A29,明细!$C:$C,V$1,明细!$AL:$AL,"网点超23H未关闭"))*20)</f>
        <v>-</v>
      </c>
      <c r="W29" s="34" t="str">
        <f>IF((COUNTIFS(明细!$B:$B,$A29,明细!$C:$C,W$1,明细!$AK:$AK,"网点超50分钟未响应")+COUNTIFS(明细!$B:$B,$A29,明细!$C:$C,W$1,明细!$AL:$AL,"网点超23H未关闭"))*20=0,"-",(COUNTIFS(明细!$B:$B,$A29,明细!$C:$C,W$1,明细!$AK:$AK,"网点超50分钟未响应")+COUNTIFS(明细!$B:$B,$A29,明细!$C:$C,W$1,明细!$AL:$AL,"网点超23H未关闭"))*20)</f>
        <v>-</v>
      </c>
      <c r="X29" s="34" t="str">
        <f>IF((COUNTIFS(明细!$B:$B,$A29,明细!$C:$C,X$1,明细!$AK:$AK,"网点超50分钟未响应")+COUNTIFS(明细!$B:$B,$A29,明细!$C:$C,X$1,明细!$AL:$AL,"网点超23H未关闭"))*20=0,"-",(COUNTIFS(明细!$B:$B,$A29,明细!$C:$C,X$1,明细!$AK:$AK,"网点超50分钟未响应")+COUNTIFS(明细!$B:$B,$A29,明细!$C:$C,X$1,明细!$AL:$AL,"网点超23H未关闭"))*20)</f>
        <v>-</v>
      </c>
      <c r="Y29" s="34" t="str">
        <f>IF((COUNTIFS(明细!$B:$B,$A29,明细!$C:$C,Y$1,明细!$AK:$AK,"网点超50分钟未响应")+COUNTIFS(明细!$B:$B,$A29,明细!$C:$C,Y$1,明细!$AL:$AL,"网点超23H未关闭"))*20=0,"-",(COUNTIFS(明细!$B:$B,$A29,明细!$C:$C,Y$1,明细!$AK:$AK,"网点超50分钟未响应")+COUNTIFS(明细!$B:$B,$A29,明细!$C:$C,Y$1,明细!$AL:$AL,"网点超23H未关闭"))*20)</f>
        <v>-</v>
      </c>
      <c r="Z29" s="34" t="str">
        <f>IF((COUNTIFS(明细!$B:$B,$A29,明细!$C:$C,Z$1,明细!$AK:$AK,"网点超50分钟未响应")+COUNTIFS(明细!$B:$B,$A29,明细!$C:$C,Z$1,明细!$AL:$AL,"网点超23H未关闭"))*20=0,"-",(COUNTIFS(明细!$B:$B,$A29,明细!$C:$C,Z$1,明细!$AK:$AK,"网点超50分钟未响应")+COUNTIFS(明细!$B:$B,$A29,明细!$C:$C,Z$1,明细!$AL:$AL,"网点超23H未关闭"))*20)</f>
        <v>-</v>
      </c>
      <c r="AA29" s="34" t="str">
        <f>IF((COUNTIFS(明细!$B:$B,$A29,明细!$C:$C,AA$1,明细!$AK:$AK,"网点超50分钟未响应")+COUNTIFS(明细!$B:$B,$A29,明细!$C:$C,AA$1,明细!$AL:$AL,"网点超23H未关闭"))*20=0,"-",(COUNTIFS(明细!$B:$B,$A29,明细!$C:$C,AA$1,明细!$AK:$AK,"网点超50分钟未响应")+COUNTIFS(明细!$B:$B,$A29,明细!$C:$C,AA$1,明细!$AL:$AL,"网点超23H未关闭"))*20)</f>
        <v>-</v>
      </c>
      <c r="AB29" s="34" t="str">
        <f>IF((COUNTIFS(明细!$B:$B,$A29,明细!$C:$C,AB$1,明细!$AK:$AK,"网点超50分钟未响应")+COUNTIFS(明细!$B:$B,$A29,明细!$C:$C,AB$1,明细!$AL:$AL,"网点超23H未关闭"))*20=0,"-",(COUNTIFS(明细!$B:$B,$A29,明细!$C:$C,AB$1,明细!$AK:$AK,"网点超50分钟未响应")+COUNTIFS(明细!$B:$B,$A29,明细!$C:$C,AB$1,明细!$AL:$AL,"网点超23H未关闭"))*20)</f>
        <v>-</v>
      </c>
      <c r="AC29" s="34" t="str">
        <f>IF((COUNTIFS(明细!$B:$B,$A29,明细!$C:$C,AC$1,明细!$AK:$AK,"网点超50分钟未响应")+COUNTIFS(明细!$B:$B,$A29,明细!$C:$C,AC$1,明细!$AL:$AL,"网点超23H未关闭"))*20=0,"-",(COUNTIFS(明细!$B:$B,$A29,明细!$C:$C,AC$1,明细!$AK:$AK,"网点超50分钟未响应")+COUNTIFS(明细!$B:$B,$A29,明细!$C:$C,AC$1,明细!$AL:$AL,"网点超23H未关闭"))*20)</f>
        <v>-</v>
      </c>
      <c r="AD29" s="34" t="str">
        <f>IF((COUNTIFS(明细!$B:$B,$A29,明细!$C:$C,AD$1,明细!$AK:$AK,"网点超50分钟未响应")+COUNTIFS(明细!$B:$B,$A29,明细!$C:$C,AD$1,明细!$AL:$AL,"网点超23H未关闭"))*20=0,"-",(COUNTIFS(明细!$B:$B,$A29,明细!$C:$C,AD$1,明细!$AK:$AK,"网点超50分钟未响应")+COUNTIFS(明细!$B:$B,$A29,明细!$C:$C,AD$1,明细!$AL:$AL,"网点超23H未关闭"))*20)</f>
        <v>-</v>
      </c>
      <c r="AE29" s="34" t="str">
        <f>IF((COUNTIFS(明细!$B:$B,$A29,明细!$C:$C,AE$1,明细!$AK:$AK,"网点超50分钟未响应")+COUNTIFS(明细!$B:$B,$A29,明细!$C:$C,AE$1,明细!$AL:$AL,"网点超23H未关闭"))*20=0,"-",(COUNTIFS(明细!$B:$B,$A29,明细!$C:$C,AE$1,明细!$AK:$AK,"网点超50分钟未响应")+COUNTIFS(明细!$B:$B,$A29,明细!$C:$C,AE$1,明细!$AL:$AL,"网点超23H未关闭"))*20)</f>
        <v>-</v>
      </c>
      <c r="AF29" s="34" t="str">
        <f>IF((COUNTIFS(明细!$B:$B,$A29,明细!$C:$C,AF$1,明细!$AK:$AK,"网点超50分钟未响应")+COUNTIFS(明细!$B:$B,$A29,明细!$C:$C,AF$1,明细!$AL:$AL,"网点超23H未关闭"))*20=0,"-",(COUNTIFS(明细!$B:$B,$A29,明细!$C:$C,AF$1,明细!$AK:$AK,"网点超50分钟未响应")+COUNTIFS(明细!$B:$B,$A29,明细!$C:$C,AF$1,明细!$AL:$AL,"网点超23H未关闭"))*20)</f>
        <v>-</v>
      </c>
      <c r="AJ29" s="12">
        <f>RANK(AL29,AL$3:AL$356)</f>
        <v>25</v>
      </c>
      <c r="AK29" s="4" t="s">
        <v>59</v>
      </c>
      <c r="AL29" s="12">
        <f>SUM(AM29:BP29)</f>
        <v>240</v>
      </c>
      <c r="AM29" s="12" t="str">
        <f>IF((COUNTIFS(明细!$R:$R,$AK29,明细!$C:$C,AM$1,明细!$AK:$AK,"网点超50分钟未响应")+COUNTIFS(明细!$R:$R,$AK29,明细!$C:$C,AM$1,明细!$AL:$AL,"网点超23H未关闭"))*20=0,"-",(COUNTIFS(明细!$R:$R,$AK29,明细!$C:$C,AM$1,明细!$AK:$AK,"网点超50分钟未响应")+COUNTIFS(明细!$R:$R,$AK29,明细!$C:$C,AM$1,明细!$AL:$AL,"网点超23H未关闭"))*20)</f>
        <v>-</v>
      </c>
      <c r="AN29" s="12" t="str">
        <f>IF((COUNTIFS(明细!$R:$R,$AK29,明细!$C:$C,AN$1,明细!$AK:$AK,"网点超50分钟未响应")+COUNTIFS(明细!$R:$R,$AK29,明细!$C:$C,AN$1,明细!$AL:$AL,"网点超23H未关闭"))*20=0,"-",(COUNTIFS(明细!$R:$R,$AK29,明细!$C:$C,AN$1,明细!$AK:$AK,"网点超50分钟未响应")+COUNTIFS(明细!$R:$R,$AK29,明细!$C:$C,AN$1,明细!$AL:$AL,"网点超23H未关闭"))*20)</f>
        <v>-</v>
      </c>
      <c r="AO29" s="12" t="str">
        <f>IF((COUNTIFS(明细!$R:$R,$AK29,明细!$C:$C,AO$1,明细!$AK:$AK,"网点超50分钟未响应")+COUNTIFS(明细!$R:$R,$AK29,明细!$C:$C,AO$1,明细!$AL:$AL,"网点超23H未关闭"))*20=0,"-",(COUNTIFS(明细!$R:$R,$AK29,明细!$C:$C,AO$1,明细!$AK:$AK,"网点超50分钟未响应")+COUNTIFS(明细!$R:$R,$AK29,明细!$C:$C,AO$1,明细!$AL:$AL,"网点超23H未关闭"))*20)</f>
        <v>-</v>
      </c>
      <c r="AP29" s="12">
        <f>IF((COUNTIFS(明细!$R:$R,$AK29,明细!$C:$C,AP$1,明细!$AK:$AK,"网点超50分钟未响应")+COUNTIFS(明细!$R:$R,$AK29,明细!$C:$C,AP$1,明细!$AL:$AL,"网点超23H未关闭"))*20=0,"-",(COUNTIFS(明细!$R:$R,$AK29,明细!$C:$C,AP$1,明细!$AK:$AK,"网点超50分钟未响应")+COUNTIFS(明细!$R:$R,$AK29,明细!$C:$C,AP$1,明细!$AL:$AL,"网点超23H未关闭"))*20)</f>
        <v>20</v>
      </c>
      <c r="AQ29" s="12" t="str">
        <f>IF((COUNTIFS(明细!$R:$R,$AK29,明细!$C:$C,AQ$1,明细!$AK:$AK,"网点超50分钟未响应")+COUNTIFS(明细!$R:$R,$AK29,明细!$C:$C,AQ$1,明细!$AL:$AL,"网点超23H未关闭"))*20=0,"-",(COUNTIFS(明细!$R:$R,$AK29,明细!$C:$C,AQ$1,明细!$AK:$AK,"网点超50分钟未响应")+COUNTIFS(明细!$R:$R,$AK29,明细!$C:$C,AQ$1,明细!$AL:$AL,"网点超23H未关闭"))*20)</f>
        <v>-</v>
      </c>
      <c r="AR29" s="12" t="str">
        <f>IF((COUNTIFS(明细!$R:$R,$AK29,明细!$C:$C,AR$1,明细!$AK:$AK,"网点超50分钟未响应")+COUNTIFS(明细!$R:$R,$AK29,明细!$C:$C,AR$1,明细!$AL:$AL,"网点超23H未关闭"))*20=0,"-",(COUNTIFS(明细!$R:$R,$AK29,明细!$C:$C,AR$1,明细!$AK:$AK,"网点超50分钟未响应")+COUNTIFS(明细!$R:$R,$AK29,明细!$C:$C,AR$1,明细!$AL:$AL,"网点超23H未关闭"))*20)</f>
        <v>-</v>
      </c>
      <c r="AS29" s="12" t="str">
        <f>IF((COUNTIFS(明细!$R:$R,$AK29,明细!$C:$C,AS$1,明细!$AK:$AK,"网点超50分钟未响应")+COUNTIFS(明细!$R:$R,$AK29,明细!$C:$C,AS$1,明细!$AL:$AL,"网点超23H未关闭"))*20=0,"-",(COUNTIFS(明细!$R:$R,$AK29,明细!$C:$C,AS$1,明细!$AK:$AK,"网点超50分钟未响应")+COUNTIFS(明细!$R:$R,$AK29,明细!$C:$C,AS$1,明细!$AL:$AL,"网点超23H未关闭"))*20)</f>
        <v>-</v>
      </c>
      <c r="AT29" s="12">
        <f>IF((COUNTIFS(明细!$R:$R,$AK29,明细!$C:$C,AT$1,明细!$AK:$AK,"网点超50分钟未响应")+COUNTIFS(明细!$R:$R,$AK29,明细!$C:$C,AT$1,明细!$AL:$AL,"网点超23H未关闭"))*20=0,"-",(COUNTIFS(明细!$R:$R,$AK29,明细!$C:$C,AT$1,明细!$AK:$AK,"网点超50分钟未响应")+COUNTIFS(明细!$R:$R,$AK29,明细!$C:$C,AT$1,明细!$AL:$AL,"网点超23H未关闭"))*20)</f>
        <v>20</v>
      </c>
      <c r="AU29" s="12">
        <f>IF((COUNTIFS(明细!$R:$R,$AK29,明细!$C:$C,AU$1,明细!$AK:$AK,"网点超50分钟未响应")+COUNTIFS(明细!$R:$R,$AK29,明细!$C:$C,AU$1,明细!$AL:$AL,"网点超23H未关闭"))*20=0,"-",(COUNTIFS(明细!$R:$R,$AK29,明细!$C:$C,AU$1,明细!$AK:$AK,"网点超50分钟未响应")+COUNTIFS(明细!$R:$R,$AK29,明细!$C:$C,AU$1,明细!$AL:$AL,"网点超23H未关闭"))*20)</f>
        <v>200</v>
      </c>
      <c r="AV29" s="12" t="str">
        <f>IF((COUNTIFS(明细!$R:$R,$AK29,明细!$C:$C,AV$1,明细!$AK:$AK,"网点超50分钟未响应")+COUNTIFS(明细!$R:$R,$AK29,明细!$C:$C,AV$1,明细!$AL:$AL,"网点超23H未关闭"))*20=0,"-",(COUNTIFS(明细!$R:$R,$AK29,明细!$C:$C,AV$1,明细!$AK:$AK,"网点超50分钟未响应")+COUNTIFS(明细!$R:$R,$AK29,明细!$C:$C,AV$1,明细!$AL:$AL,"网点超23H未关闭"))*20)</f>
        <v>-</v>
      </c>
      <c r="AW29" s="12" t="str">
        <f>IF((COUNTIFS(明细!$R:$R,$AK29,明细!$C:$C,AW$1,明细!$AK:$AK,"网点超50分钟未响应")+COUNTIFS(明细!$R:$R,$AK29,明细!$C:$C,AW$1,明细!$AL:$AL,"网点超23H未关闭"))*20=0,"-",(COUNTIFS(明细!$R:$R,$AK29,明细!$C:$C,AW$1,明细!$AK:$AK,"网点超50分钟未响应")+COUNTIFS(明细!$R:$R,$AK29,明细!$C:$C,AW$1,明细!$AL:$AL,"网点超23H未关闭"))*20)</f>
        <v>-</v>
      </c>
      <c r="AX29" s="12" t="str">
        <f>IF((COUNTIFS(明细!$R:$R,$AK29,明细!$C:$C,AX$1,明细!$AK:$AK,"网点超50分钟未响应")+COUNTIFS(明细!$R:$R,$AK29,明细!$C:$C,AX$1,明细!$AL:$AL,"网点超23H未关闭"))*20=0,"-",(COUNTIFS(明细!$R:$R,$AK29,明细!$C:$C,AX$1,明细!$AK:$AK,"网点超50分钟未响应")+COUNTIFS(明细!$R:$R,$AK29,明细!$C:$C,AX$1,明细!$AL:$AL,"网点超23H未关闭"))*20)</f>
        <v>-</v>
      </c>
      <c r="AY29" s="12" t="str">
        <f>IF((COUNTIFS(明细!$R:$R,$AK29,明细!$C:$C,AY$1,明细!$AK:$AK,"网点超50分钟未响应")+COUNTIFS(明细!$R:$R,$AK29,明细!$C:$C,AY$1,明细!$AL:$AL,"网点超23H未关闭"))*20=0,"-",(COUNTIFS(明细!$R:$R,$AK29,明细!$C:$C,AY$1,明细!$AK:$AK,"网点超50分钟未响应")+COUNTIFS(明细!$R:$R,$AK29,明细!$C:$C,AY$1,明细!$AL:$AL,"网点超23H未关闭"))*20)</f>
        <v>-</v>
      </c>
      <c r="AZ29" s="12" t="str">
        <f>IF((COUNTIFS(明细!$R:$R,$AK29,明细!$C:$C,AZ$1,明细!$AK:$AK,"网点超50分钟未响应")+COUNTIFS(明细!$R:$R,$AK29,明细!$C:$C,AZ$1,明细!$AL:$AL,"网点超23H未关闭"))*20=0,"-",(COUNTIFS(明细!$R:$R,$AK29,明细!$C:$C,AZ$1,明细!$AK:$AK,"网点超50分钟未响应")+COUNTIFS(明细!$R:$R,$AK29,明细!$C:$C,AZ$1,明细!$AL:$AL,"网点超23H未关闭"))*20)</f>
        <v>-</v>
      </c>
      <c r="BA29" s="12" t="str">
        <f>IF((COUNTIFS(明细!$R:$R,$AK29,明细!$C:$C,BA$1,明细!$AK:$AK,"网点超50分钟未响应")+COUNTIFS(明细!$R:$R,$AK29,明细!$C:$C,BA$1,明细!$AL:$AL,"网点超23H未关闭"))*20=0,"-",(COUNTIFS(明细!$R:$R,$AK29,明细!$C:$C,BA$1,明细!$AK:$AK,"网点超50分钟未响应")+COUNTIFS(明细!$R:$R,$AK29,明细!$C:$C,BA$1,明细!$AL:$AL,"网点超23H未关闭"))*20)</f>
        <v>-</v>
      </c>
      <c r="BB29" s="12" t="str">
        <f>IF((COUNTIFS(明细!$R:$R,$AK29,明细!$C:$C,BB$1,明细!$AK:$AK,"网点超50分钟未响应")+COUNTIFS(明细!$R:$R,$AK29,明细!$C:$C,BB$1,明细!$AL:$AL,"网点超23H未关闭"))*20=0,"-",(COUNTIFS(明细!$R:$R,$AK29,明细!$C:$C,BB$1,明细!$AK:$AK,"网点超50分钟未响应")+COUNTIFS(明细!$R:$R,$AK29,明细!$C:$C,BB$1,明细!$AL:$AL,"网点超23H未关闭"))*20)</f>
        <v>-</v>
      </c>
      <c r="BC29" s="12" t="str">
        <f>IF((COUNTIFS(明细!$R:$R,$AK29,明细!$C:$C,BC$1,明细!$AK:$AK,"网点超50分钟未响应")+COUNTIFS(明细!$R:$R,$AK29,明细!$C:$C,BC$1,明细!$AL:$AL,"网点超23H未关闭"))*20=0,"-",(COUNTIFS(明细!$R:$R,$AK29,明细!$C:$C,BC$1,明细!$AK:$AK,"网点超50分钟未响应")+COUNTIFS(明细!$R:$R,$AK29,明细!$C:$C,BC$1,明细!$AL:$AL,"网点超23H未关闭"))*20)</f>
        <v>-</v>
      </c>
      <c r="BD29" s="12" t="str">
        <f>IF((COUNTIFS(明细!$R:$R,$AK29,明细!$C:$C,BD$1,明细!$AK:$AK,"网点超50分钟未响应")+COUNTIFS(明细!$R:$R,$AK29,明细!$C:$C,BD$1,明细!$AL:$AL,"网点超23H未关闭"))*20=0,"-",(COUNTIFS(明细!$R:$R,$AK29,明细!$C:$C,BD$1,明细!$AK:$AK,"网点超50分钟未响应")+COUNTIFS(明细!$R:$R,$AK29,明细!$C:$C,BD$1,明细!$AL:$AL,"网点超23H未关闭"))*20)</f>
        <v>-</v>
      </c>
      <c r="BE29" s="12" t="str">
        <f>IF((COUNTIFS(明细!$R:$R,$AK29,明细!$C:$C,BE$1,明细!$AK:$AK,"网点超50分钟未响应")+COUNTIFS(明细!$R:$R,$AK29,明细!$C:$C,BE$1,明细!$AL:$AL,"网点超23H未关闭"))*20=0,"-",(COUNTIFS(明细!$R:$R,$AK29,明细!$C:$C,BE$1,明细!$AK:$AK,"网点超50分钟未响应")+COUNTIFS(明细!$R:$R,$AK29,明细!$C:$C,BE$1,明细!$AL:$AL,"网点超23H未关闭"))*20)</f>
        <v>-</v>
      </c>
      <c r="BF29" s="12" t="str">
        <f>IF((COUNTIFS(明细!$R:$R,$AK29,明细!$C:$C,BF$1,明细!$AK:$AK,"网点超50分钟未响应")+COUNTIFS(明细!$R:$R,$AK29,明细!$C:$C,BF$1,明细!$AL:$AL,"网点超23H未关闭"))*20=0,"-",(COUNTIFS(明细!$R:$R,$AK29,明细!$C:$C,BF$1,明细!$AK:$AK,"网点超50分钟未响应")+COUNTIFS(明细!$R:$R,$AK29,明细!$C:$C,BF$1,明细!$AL:$AL,"网点超23H未关闭"))*20)</f>
        <v>-</v>
      </c>
      <c r="BG29" s="12" t="str">
        <f>IF((COUNTIFS(明细!$R:$R,$AK29,明细!$C:$C,BG$1,明细!$AK:$AK,"网点超50分钟未响应")+COUNTIFS(明细!$R:$R,$AK29,明细!$C:$C,BG$1,明细!$AL:$AL,"网点超23H未关闭"))*20=0,"-",(COUNTIFS(明细!$R:$R,$AK29,明细!$C:$C,BG$1,明细!$AK:$AK,"网点超50分钟未响应")+COUNTIFS(明细!$R:$R,$AK29,明细!$C:$C,BG$1,明细!$AL:$AL,"网点超23H未关闭"))*20)</f>
        <v>-</v>
      </c>
      <c r="BH29" s="12" t="str">
        <f>IF((COUNTIFS(明细!$R:$R,$AK29,明细!$C:$C,BH$1,明细!$AK:$AK,"网点超50分钟未响应")+COUNTIFS(明细!$R:$R,$AK29,明细!$C:$C,BH$1,明细!$AL:$AL,"网点超23H未关闭"))*20=0,"-",(COUNTIFS(明细!$R:$R,$AK29,明细!$C:$C,BH$1,明细!$AK:$AK,"网点超50分钟未响应")+COUNTIFS(明细!$R:$R,$AK29,明细!$C:$C,BH$1,明细!$AL:$AL,"网点超23H未关闭"))*20)</f>
        <v>-</v>
      </c>
      <c r="BI29" s="12" t="str">
        <f>IF((COUNTIFS(明细!$R:$R,$AK29,明细!$C:$C,BI$1,明细!$AK:$AK,"网点超50分钟未响应")+COUNTIFS(明细!$R:$R,$AK29,明细!$C:$C,BI$1,明细!$AL:$AL,"网点超23H未关闭"))*20=0,"-",(COUNTIFS(明细!$R:$R,$AK29,明细!$C:$C,BI$1,明细!$AK:$AK,"网点超50分钟未响应")+COUNTIFS(明细!$R:$R,$AK29,明细!$C:$C,BI$1,明细!$AL:$AL,"网点超23H未关闭"))*20)</f>
        <v>-</v>
      </c>
      <c r="BJ29" s="12" t="str">
        <f>IF((COUNTIFS(明细!$R:$R,$AK29,明细!$C:$C,BJ$1,明细!$AK:$AK,"网点超50分钟未响应")+COUNTIFS(明细!$R:$R,$AK29,明细!$C:$C,BJ$1,明细!$AL:$AL,"网点超23H未关闭"))*20=0,"-",(COUNTIFS(明细!$R:$R,$AK29,明细!$C:$C,BJ$1,明细!$AK:$AK,"网点超50分钟未响应")+COUNTIFS(明细!$R:$R,$AK29,明细!$C:$C,BJ$1,明细!$AL:$AL,"网点超23H未关闭"))*20)</f>
        <v>-</v>
      </c>
      <c r="BK29" s="12" t="str">
        <f>IF((COUNTIFS(明细!$R:$R,$AK29,明细!$C:$C,BK$1,明细!$AK:$AK,"网点超50分钟未响应")+COUNTIFS(明细!$R:$R,$AK29,明细!$C:$C,BK$1,明细!$AL:$AL,"网点超23H未关闭"))*20=0,"-",(COUNTIFS(明细!$R:$R,$AK29,明细!$C:$C,BK$1,明细!$AK:$AK,"网点超50分钟未响应")+COUNTIFS(明细!$R:$R,$AK29,明细!$C:$C,BK$1,明细!$AL:$AL,"网点超23H未关闭"))*20)</f>
        <v>-</v>
      </c>
      <c r="BL29" s="12" t="str">
        <f>IF((COUNTIFS(明细!$R:$R,$AK29,明细!$C:$C,BL$1,明细!$AK:$AK,"网点超50分钟未响应")+COUNTIFS(明细!$R:$R,$AK29,明细!$C:$C,BL$1,明细!$AL:$AL,"网点超23H未关闭"))*20=0,"-",(COUNTIFS(明细!$R:$R,$AK29,明细!$C:$C,BL$1,明细!$AK:$AK,"网点超50分钟未响应")+COUNTIFS(明细!$R:$R,$AK29,明细!$C:$C,BL$1,明细!$AL:$AL,"网点超23H未关闭"))*20)</f>
        <v>-</v>
      </c>
      <c r="BM29" s="12" t="str">
        <f>IF((COUNTIFS(明细!$R:$R,$AK29,明细!$C:$C,BM$1,明细!$AK:$AK,"网点超50分钟未响应")+COUNTIFS(明细!$R:$R,$AK29,明细!$C:$C,BM$1,明细!$AL:$AL,"网点超23H未关闭"))*20=0,"-",(COUNTIFS(明细!$R:$R,$AK29,明细!$C:$C,BM$1,明细!$AK:$AK,"网点超50分钟未响应")+COUNTIFS(明细!$R:$R,$AK29,明细!$C:$C,BM$1,明细!$AL:$AL,"网点超23H未关闭"))*20)</f>
        <v>-</v>
      </c>
      <c r="BN29" s="12" t="str">
        <f>IF((COUNTIFS(明细!$R:$R,$AK29,明细!$C:$C,BN$1,明细!$AK:$AK,"网点超50分钟未响应")+COUNTIFS(明细!$R:$R,$AK29,明细!$C:$C,BN$1,明细!$AL:$AL,"网点超23H未关闭"))*20=0,"-",(COUNTIFS(明细!$R:$R,$AK29,明细!$C:$C,BN$1,明细!$AK:$AK,"网点超50分钟未响应")+COUNTIFS(明细!$R:$R,$AK29,明细!$C:$C,BN$1,明细!$AL:$AL,"网点超23H未关闭"))*20)</f>
        <v>-</v>
      </c>
      <c r="BO29" s="12" t="str">
        <f>IF((COUNTIFS(明细!$R:$R,$AK29,明细!$C:$C,BO$1,明细!$AK:$AK,"网点超50分钟未响应")+COUNTIFS(明细!$R:$R,$AK29,明细!$C:$C,BO$1,明细!$AL:$AL,"网点超23H未关闭"))*20=0,"-",(COUNTIFS(明细!$R:$R,$AK29,明细!$C:$C,BO$1,明细!$AK:$AK,"网点超50分钟未响应")+COUNTIFS(明细!$R:$R,$AK29,明细!$C:$C,BO$1,明细!$AL:$AL,"网点超23H未关闭"))*20)</f>
        <v>-</v>
      </c>
      <c r="BP29" s="12" t="str">
        <f>IF((COUNTIFS(明细!$R:$R,$AK29,明细!$C:$C,BP$1,明细!$AK:$AK,"网点超50分钟未响应")+COUNTIFS(明细!$R:$R,$AK29,明细!$C:$C,BP$1,明细!$AL:$AL,"网点超23H未关闭"))*20=0,"-",(COUNTIFS(明细!$R:$R,$AK29,明细!$C:$C,BP$1,明细!$AK:$AK,"网点超50分钟未响应")+COUNTIFS(明细!$R:$R,$AK29,明细!$C:$C,BP$1,明细!$AL:$AL,"网点超23H未关闭"))*20)</f>
        <v>-</v>
      </c>
    </row>
    <row r="30" customHeight="1" spans="1:68">
      <c r="A30" s="12" t="s">
        <v>60</v>
      </c>
      <c r="B30" s="12">
        <f>SUM(C30:AF30)</f>
        <v>20</v>
      </c>
      <c r="C30" s="34" t="str">
        <f>IF((COUNTIFS(明细!$B:$B,$A30,明细!$C:$C,C$1,明细!$AK:$AK,"网点超50分钟未响应")+COUNTIFS(明细!$B:$B,$A30,明细!$C:$C,C$1,明细!$AL:$AL,"网点超23H未关闭"))*20=0,"-",(COUNTIFS(明细!$B:$B,$A30,明细!$C:$C,C$1,明细!$AK:$AK,"网点超50分钟未响应")+COUNTIFS(明细!$B:$B,$A30,明细!$C:$C,C$1,明细!$AL:$AL,"网点超23H未关闭"))*20)</f>
        <v>-</v>
      </c>
      <c r="D30" s="34" t="str">
        <f>IF((COUNTIFS(明细!$B:$B,$A30,明细!$C:$C,D$1,明细!$AK:$AK,"网点超50分钟未响应")+COUNTIFS(明细!$B:$B,$A30,明细!$C:$C,D$1,明细!$AL:$AL,"网点超23H未关闭"))*20=0,"-",(COUNTIFS(明细!$B:$B,$A30,明细!$C:$C,D$1,明细!$AK:$AK,"网点超50分钟未响应")+COUNTIFS(明细!$B:$B,$A30,明细!$C:$C,D$1,明细!$AL:$AL,"网点超23H未关闭"))*20)</f>
        <v>-</v>
      </c>
      <c r="E30" s="34" t="str">
        <f>IF((COUNTIFS(明细!$B:$B,$A30,明细!$C:$C,E$1,明细!$AK:$AK,"网点超50分钟未响应")+COUNTIFS(明细!$B:$B,$A30,明细!$C:$C,E$1,明细!$AL:$AL,"网点超23H未关闭"))*20=0,"-",(COUNTIFS(明细!$B:$B,$A30,明细!$C:$C,E$1,明细!$AK:$AK,"网点超50分钟未响应")+COUNTIFS(明细!$B:$B,$A30,明细!$C:$C,E$1,明细!$AL:$AL,"网点超23H未关闭"))*20)</f>
        <v>-</v>
      </c>
      <c r="F30" s="34" t="str">
        <f>IF((COUNTIFS(明细!$B:$B,$A30,明细!$C:$C,F$1,明细!$AK:$AK,"网点超50分钟未响应")+COUNTIFS(明细!$B:$B,$A30,明细!$C:$C,F$1,明细!$AL:$AL,"网点超23H未关闭"))*20=0,"-",(COUNTIFS(明细!$B:$B,$A30,明细!$C:$C,F$1,明细!$AK:$AK,"网点超50分钟未响应")+COUNTIFS(明细!$B:$B,$A30,明细!$C:$C,F$1,明细!$AL:$AL,"网点超23H未关闭"))*20)</f>
        <v>-</v>
      </c>
      <c r="G30" s="34">
        <f>IF((COUNTIFS(明细!$B:$B,$A30,明细!$C:$C,G$1,明细!$AK:$AK,"网点超50分钟未响应")+COUNTIFS(明细!$B:$B,$A30,明细!$C:$C,G$1,明细!$AL:$AL,"网点超23H未关闭"))*20=0,"-",(COUNTIFS(明细!$B:$B,$A30,明细!$C:$C,G$1,明细!$AK:$AK,"网点超50分钟未响应")+COUNTIFS(明细!$B:$B,$A30,明细!$C:$C,G$1,明细!$AL:$AL,"网点超23H未关闭"))*20)</f>
        <v>20</v>
      </c>
      <c r="H30" s="34" t="str">
        <f>IF((COUNTIFS(明细!$B:$B,$A30,明细!$C:$C,H$1,明细!$AK:$AK,"网点超50分钟未响应")+COUNTIFS(明细!$B:$B,$A30,明细!$C:$C,H$1,明细!$AL:$AL,"网点超23H未关闭"))*20=0,"-",(COUNTIFS(明细!$B:$B,$A30,明细!$C:$C,H$1,明细!$AK:$AK,"网点超50分钟未响应")+COUNTIFS(明细!$B:$B,$A30,明细!$C:$C,H$1,明细!$AL:$AL,"网点超23H未关闭"))*20)</f>
        <v>-</v>
      </c>
      <c r="I30" s="34" t="str">
        <f>IF((COUNTIFS(明细!$B:$B,$A30,明细!$C:$C,I$1,明细!$AK:$AK,"网点超50分钟未响应")+COUNTIFS(明细!$B:$B,$A30,明细!$C:$C,I$1,明细!$AL:$AL,"网点超23H未关闭"))*20=0,"-",(COUNTIFS(明细!$B:$B,$A30,明细!$C:$C,I$1,明细!$AK:$AK,"网点超50分钟未响应")+COUNTIFS(明细!$B:$B,$A30,明细!$C:$C,I$1,明细!$AL:$AL,"网点超23H未关闭"))*20)</f>
        <v>-</v>
      </c>
      <c r="J30" s="34" t="str">
        <f>IF((COUNTIFS(明细!$B:$B,$A30,明细!$C:$C,J$1,明细!$AK:$AK,"网点超50分钟未响应")+COUNTIFS(明细!$B:$B,$A30,明细!$C:$C,J$1,明细!$AL:$AL,"网点超23H未关闭"))*20=0,"-",(COUNTIFS(明细!$B:$B,$A30,明细!$C:$C,J$1,明细!$AK:$AK,"网点超50分钟未响应")+COUNTIFS(明细!$B:$B,$A30,明细!$C:$C,J$1,明细!$AL:$AL,"网点超23H未关闭"))*20)</f>
        <v>-</v>
      </c>
      <c r="K30" s="34" t="str">
        <f>IF((COUNTIFS(明细!$B:$B,$A30,明细!$C:$C,K$1,明细!$AK:$AK,"网点超50分钟未响应")+COUNTIFS(明细!$B:$B,$A30,明细!$C:$C,K$1,明细!$AL:$AL,"网点超23H未关闭"))*20=0,"-",(COUNTIFS(明细!$B:$B,$A30,明细!$C:$C,K$1,明细!$AK:$AK,"网点超50分钟未响应")+COUNTIFS(明细!$B:$B,$A30,明细!$C:$C,K$1,明细!$AL:$AL,"网点超23H未关闭"))*20)</f>
        <v>-</v>
      </c>
      <c r="L30" s="34" t="str">
        <f>IF((COUNTIFS(明细!$B:$B,$A30,明细!$C:$C,L$1,明细!$AK:$AK,"网点超50分钟未响应")+COUNTIFS(明细!$B:$B,$A30,明细!$C:$C,L$1,明细!$AL:$AL,"网点超23H未关闭"))*20=0,"-",(COUNTIFS(明细!$B:$B,$A30,明细!$C:$C,L$1,明细!$AK:$AK,"网点超50分钟未响应")+COUNTIFS(明细!$B:$B,$A30,明细!$C:$C,L$1,明细!$AL:$AL,"网点超23H未关闭"))*20)</f>
        <v>-</v>
      </c>
      <c r="M30" s="34" t="str">
        <f>IF((COUNTIFS(明细!$B:$B,$A30,明细!$C:$C,M$1,明细!$AK:$AK,"网点超50分钟未响应")+COUNTIFS(明细!$B:$B,$A30,明细!$C:$C,M$1,明细!$AL:$AL,"网点超23H未关闭"))*20=0,"-",(COUNTIFS(明细!$B:$B,$A30,明细!$C:$C,M$1,明细!$AK:$AK,"网点超50分钟未响应")+COUNTIFS(明细!$B:$B,$A30,明细!$C:$C,M$1,明细!$AL:$AL,"网点超23H未关闭"))*20)</f>
        <v>-</v>
      </c>
      <c r="N30" s="34" t="str">
        <f>IF((COUNTIFS(明细!$B:$B,$A30,明细!$C:$C,N$1,明细!$AK:$AK,"网点超50分钟未响应")+COUNTIFS(明细!$B:$B,$A30,明细!$C:$C,N$1,明细!$AL:$AL,"网点超23H未关闭"))*20=0,"-",(COUNTIFS(明细!$B:$B,$A30,明细!$C:$C,N$1,明细!$AK:$AK,"网点超50分钟未响应")+COUNTIFS(明细!$B:$B,$A30,明细!$C:$C,N$1,明细!$AL:$AL,"网点超23H未关闭"))*20)</f>
        <v>-</v>
      </c>
      <c r="O30" s="34" t="str">
        <f>IF((COUNTIFS(明细!$B:$B,$A30,明细!$C:$C,O$1,明细!$AK:$AK,"网点超50分钟未响应")+COUNTIFS(明细!$B:$B,$A30,明细!$C:$C,O$1,明细!$AL:$AL,"网点超23H未关闭"))*20=0,"-",(COUNTIFS(明细!$B:$B,$A30,明细!$C:$C,O$1,明细!$AK:$AK,"网点超50分钟未响应")+COUNTIFS(明细!$B:$B,$A30,明细!$C:$C,O$1,明细!$AL:$AL,"网点超23H未关闭"))*20)</f>
        <v>-</v>
      </c>
      <c r="P30" s="34" t="str">
        <f>IF((COUNTIFS(明细!$B:$B,$A30,明细!$C:$C,P$1,明细!$AK:$AK,"网点超50分钟未响应")+COUNTIFS(明细!$B:$B,$A30,明细!$C:$C,P$1,明细!$AL:$AL,"网点超23H未关闭"))*20=0,"-",(COUNTIFS(明细!$B:$B,$A30,明细!$C:$C,P$1,明细!$AK:$AK,"网点超50分钟未响应")+COUNTIFS(明细!$B:$B,$A30,明细!$C:$C,P$1,明细!$AL:$AL,"网点超23H未关闭"))*20)</f>
        <v>-</v>
      </c>
      <c r="Q30" s="34" t="str">
        <f>IF((COUNTIFS(明细!$B:$B,$A30,明细!$C:$C,Q$1,明细!$AK:$AK,"网点超50分钟未响应")+COUNTIFS(明细!$B:$B,$A30,明细!$C:$C,Q$1,明细!$AL:$AL,"网点超23H未关闭"))*20=0,"-",(COUNTIFS(明细!$B:$B,$A30,明细!$C:$C,Q$1,明细!$AK:$AK,"网点超50分钟未响应")+COUNTIFS(明细!$B:$B,$A30,明细!$C:$C,Q$1,明细!$AL:$AL,"网点超23H未关闭"))*20)</f>
        <v>-</v>
      </c>
      <c r="R30" s="34" t="str">
        <f>IF((COUNTIFS(明细!$B:$B,$A30,明细!$C:$C,R$1,明细!$AK:$AK,"网点超50分钟未响应")+COUNTIFS(明细!$B:$B,$A30,明细!$C:$C,R$1,明细!$AL:$AL,"网点超23H未关闭"))*20=0,"-",(COUNTIFS(明细!$B:$B,$A30,明细!$C:$C,R$1,明细!$AK:$AK,"网点超50分钟未响应")+COUNTIFS(明细!$B:$B,$A30,明细!$C:$C,R$1,明细!$AL:$AL,"网点超23H未关闭"))*20)</f>
        <v>-</v>
      </c>
      <c r="S30" s="34" t="str">
        <f>IF((COUNTIFS(明细!$B:$B,$A30,明细!$C:$C,S$1,明细!$AK:$AK,"网点超50分钟未响应")+COUNTIFS(明细!$B:$B,$A30,明细!$C:$C,S$1,明细!$AL:$AL,"网点超23H未关闭"))*20=0,"-",(COUNTIFS(明细!$B:$B,$A30,明细!$C:$C,S$1,明细!$AK:$AK,"网点超50分钟未响应")+COUNTIFS(明细!$B:$B,$A30,明细!$C:$C,S$1,明细!$AL:$AL,"网点超23H未关闭"))*20)</f>
        <v>-</v>
      </c>
      <c r="T30" s="34" t="str">
        <f>IF((COUNTIFS(明细!$B:$B,$A30,明细!$C:$C,T$1,明细!$AK:$AK,"网点超50分钟未响应")+COUNTIFS(明细!$B:$B,$A30,明细!$C:$C,T$1,明细!$AL:$AL,"网点超23H未关闭"))*20=0,"-",(COUNTIFS(明细!$B:$B,$A30,明细!$C:$C,T$1,明细!$AK:$AK,"网点超50分钟未响应")+COUNTIFS(明细!$B:$B,$A30,明细!$C:$C,T$1,明细!$AL:$AL,"网点超23H未关闭"))*20)</f>
        <v>-</v>
      </c>
      <c r="U30" s="34" t="str">
        <f>IF((COUNTIFS(明细!$B:$B,$A30,明细!$C:$C,U$1,明细!$AK:$AK,"网点超50分钟未响应")+COUNTIFS(明细!$B:$B,$A30,明细!$C:$C,U$1,明细!$AL:$AL,"网点超23H未关闭"))*20=0,"-",(COUNTIFS(明细!$B:$B,$A30,明细!$C:$C,U$1,明细!$AK:$AK,"网点超50分钟未响应")+COUNTIFS(明细!$B:$B,$A30,明细!$C:$C,U$1,明细!$AL:$AL,"网点超23H未关闭"))*20)</f>
        <v>-</v>
      </c>
      <c r="V30" s="34" t="str">
        <f>IF((COUNTIFS(明细!$B:$B,$A30,明细!$C:$C,V$1,明细!$AK:$AK,"网点超50分钟未响应")+COUNTIFS(明细!$B:$B,$A30,明细!$C:$C,V$1,明细!$AL:$AL,"网点超23H未关闭"))*20=0,"-",(COUNTIFS(明细!$B:$B,$A30,明细!$C:$C,V$1,明细!$AK:$AK,"网点超50分钟未响应")+COUNTIFS(明细!$B:$B,$A30,明细!$C:$C,V$1,明细!$AL:$AL,"网点超23H未关闭"))*20)</f>
        <v>-</v>
      </c>
      <c r="W30" s="34" t="str">
        <f>IF((COUNTIFS(明细!$B:$B,$A30,明细!$C:$C,W$1,明细!$AK:$AK,"网点超50分钟未响应")+COUNTIFS(明细!$B:$B,$A30,明细!$C:$C,W$1,明细!$AL:$AL,"网点超23H未关闭"))*20=0,"-",(COUNTIFS(明细!$B:$B,$A30,明细!$C:$C,W$1,明细!$AK:$AK,"网点超50分钟未响应")+COUNTIFS(明细!$B:$B,$A30,明细!$C:$C,W$1,明细!$AL:$AL,"网点超23H未关闭"))*20)</f>
        <v>-</v>
      </c>
      <c r="X30" s="34" t="str">
        <f>IF((COUNTIFS(明细!$B:$B,$A30,明细!$C:$C,X$1,明细!$AK:$AK,"网点超50分钟未响应")+COUNTIFS(明细!$B:$B,$A30,明细!$C:$C,X$1,明细!$AL:$AL,"网点超23H未关闭"))*20=0,"-",(COUNTIFS(明细!$B:$B,$A30,明细!$C:$C,X$1,明细!$AK:$AK,"网点超50分钟未响应")+COUNTIFS(明细!$B:$B,$A30,明细!$C:$C,X$1,明细!$AL:$AL,"网点超23H未关闭"))*20)</f>
        <v>-</v>
      </c>
      <c r="Y30" s="34" t="str">
        <f>IF((COUNTIFS(明细!$B:$B,$A30,明细!$C:$C,Y$1,明细!$AK:$AK,"网点超50分钟未响应")+COUNTIFS(明细!$B:$B,$A30,明细!$C:$C,Y$1,明细!$AL:$AL,"网点超23H未关闭"))*20=0,"-",(COUNTIFS(明细!$B:$B,$A30,明细!$C:$C,Y$1,明细!$AK:$AK,"网点超50分钟未响应")+COUNTIFS(明细!$B:$B,$A30,明细!$C:$C,Y$1,明细!$AL:$AL,"网点超23H未关闭"))*20)</f>
        <v>-</v>
      </c>
      <c r="Z30" s="34" t="str">
        <f>IF((COUNTIFS(明细!$B:$B,$A30,明细!$C:$C,Z$1,明细!$AK:$AK,"网点超50分钟未响应")+COUNTIFS(明细!$B:$B,$A30,明细!$C:$C,Z$1,明细!$AL:$AL,"网点超23H未关闭"))*20=0,"-",(COUNTIFS(明细!$B:$B,$A30,明细!$C:$C,Z$1,明细!$AK:$AK,"网点超50分钟未响应")+COUNTIFS(明细!$B:$B,$A30,明细!$C:$C,Z$1,明细!$AL:$AL,"网点超23H未关闭"))*20)</f>
        <v>-</v>
      </c>
      <c r="AA30" s="34" t="str">
        <f>IF((COUNTIFS(明细!$B:$B,$A30,明细!$C:$C,AA$1,明细!$AK:$AK,"网点超50分钟未响应")+COUNTIFS(明细!$B:$B,$A30,明细!$C:$C,AA$1,明细!$AL:$AL,"网点超23H未关闭"))*20=0,"-",(COUNTIFS(明细!$B:$B,$A30,明细!$C:$C,AA$1,明细!$AK:$AK,"网点超50分钟未响应")+COUNTIFS(明细!$B:$B,$A30,明细!$C:$C,AA$1,明细!$AL:$AL,"网点超23H未关闭"))*20)</f>
        <v>-</v>
      </c>
      <c r="AB30" s="34" t="str">
        <f>IF((COUNTIFS(明细!$B:$B,$A30,明细!$C:$C,AB$1,明细!$AK:$AK,"网点超50分钟未响应")+COUNTIFS(明细!$B:$B,$A30,明细!$C:$C,AB$1,明细!$AL:$AL,"网点超23H未关闭"))*20=0,"-",(COUNTIFS(明细!$B:$B,$A30,明细!$C:$C,AB$1,明细!$AK:$AK,"网点超50分钟未响应")+COUNTIFS(明细!$B:$B,$A30,明细!$C:$C,AB$1,明细!$AL:$AL,"网点超23H未关闭"))*20)</f>
        <v>-</v>
      </c>
      <c r="AC30" s="34" t="str">
        <f>IF((COUNTIFS(明细!$B:$B,$A30,明细!$C:$C,AC$1,明细!$AK:$AK,"网点超50分钟未响应")+COUNTIFS(明细!$B:$B,$A30,明细!$C:$C,AC$1,明细!$AL:$AL,"网点超23H未关闭"))*20=0,"-",(COUNTIFS(明细!$B:$B,$A30,明细!$C:$C,AC$1,明细!$AK:$AK,"网点超50分钟未响应")+COUNTIFS(明细!$B:$B,$A30,明细!$C:$C,AC$1,明细!$AL:$AL,"网点超23H未关闭"))*20)</f>
        <v>-</v>
      </c>
      <c r="AD30" s="34" t="str">
        <f>IF((COUNTIFS(明细!$B:$B,$A30,明细!$C:$C,AD$1,明细!$AK:$AK,"网点超50分钟未响应")+COUNTIFS(明细!$B:$B,$A30,明细!$C:$C,AD$1,明细!$AL:$AL,"网点超23H未关闭"))*20=0,"-",(COUNTIFS(明细!$B:$B,$A30,明细!$C:$C,AD$1,明细!$AK:$AK,"网点超50分钟未响应")+COUNTIFS(明细!$B:$B,$A30,明细!$C:$C,AD$1,明细!$AL:$AL,"网点超23H未关闭"))*20)</f>
        <v>-</v>
      </c>
      <c r="AE30" s="34" t="str">
        <f>IF((COUNTIFS(明细!$B:$B,$A30,明细!$C:$C,AE$1,明细!$AK:$AK,"网点超50分钟未响应")+COUNTIFS(明细!$B:$B,$A30,明细!$C:$C,AE$1,明细!$AL:$AL,"网点超23H未关闭"))*20=0,"-",(COUNTIFS(明细!$B:$B,$A30,明细!$C:$C,AE$1,明细!$AK:$AK,"网点超50分钟未响应")+COUNTIFS(明细!$B:$B,$A30,明细!$C:$C,AE$1,明细!$AL:$AL,"网点超23H未关闭"))*20)</f>
        <v>-</v>
      </c>
      <c r="AF30" s="34" t="str">
        <f>IF((COUNTIFS(明细!$B:$B,$A30,明细!$C:$C,AF$1,明细!$AK:$AK,"网点超50分钟未响应")+COUNTIFS(明细!$B:$B,$A30,明细!$C:$C,AF$1,明细!$AL:$AL,"网点超23H未关闭"))*20=0,"-",(COUNTIFS(明细!$B:$B,$A30,明细!$C:$C,AF$1,明细!$AK:$AK,"网点超50分钟未响应")+COUNTIFS(明细!$B:$B,$A30,明细!$C:$C,AF$1,明细!$AL:$AL,"网点超23H未关闭"))*20)</f>
        <v>-</v>
      </c>
      <c r="AJ30" s="12">
        <f>RANK(AL30,AL$3:AL$356)</f>
        <v>28</v>
      </c>
      <c r="AK30" s="4" t="s">
        <v>61</v>
      </c>
      <c r="AL30" s="12">
        <f>SUM(AM30:BP30)</f>
        <v>220</v>
      </c>
      <c r="AM30" s="12">
        <f>IF((COUNTIFS(明细!$R:$R,$AK30,明细!$C:$C,AM$1,明细!$AK:$AK,"网点超50分钟未响应")+COUNTIFS(明细!$R:$R,$AK30,明细!$C:$C,AM$1,明细!$AL:$AL,"网点超23H未关闭"))*20=0,"-",(COUNTIFS(明细!$R:$R,$AK30,明细!$C:$C,AM$1,明细!$AK:$AK,"网点超50分钟未响应")+COUNTIFS(明细!$R:$R,$AK30,明细!$C:$C,AM$1,明细!$AL:$AL,"网点超23H未关闭"))*20)</f>
        <v>40</v>
      </c>
      <c r="AN30" s="12" t="str">
        <f>IF((COUNTIFS(明细!$R:$R,$AK30,明细!$C:$C,AN$1,明细!$AK:$AK,"网点超50分钟未响应")+COUNTIFS(明细!$R:$R,$AK30,明细!$C:$C,AN$1,明细!$AL:$AL,"网点超23H未关闭"))*20=0,"-",(COUNTIFS(明细!$R:$R,$AK30,明细!$C:$C,AN$1,明细!$AK:$AK,"网点超50分钟未响应")+COUNTIFS(明细!$R:$R,$AK30,明细!$C:$C,AN$1,明细!$AL:$AL,"网点超23H未关闭"))*20)</f>
        <v>-</v>
      </c>
      <c r="AO30" s="12">
        <f>IF((COUNTIFS(明细!$R:$R,$AK30,明细!$C:$C,AO$1,明细!$AK:$AK,"网点超50分钟未响应")+COUNTIFS(明细!$R:$R,$AK30,明细!$C:$C,AO$1,明细!$AL:$AL,"网点超23H未关闭"))*20=0,"-",(COUNTIFS(明细!$R:$R,$AK30,明细!$C:$C,AO$1,明细!$AK:$AK,"网点超50分钟未响应")+COUNTIFS(明细!$R:$R,$AK30,明细!$C:$C,AO$1,明细!$AL:$AL,"网点超23H未关闭"))*20)</f>
        <v>20</v>
      </c>
      <c r="AP30" s="12">
        <f>IF((COUNTIFS(明细!$R:$R,$AK30,明细!$C:$C,AP$1,明细!$AK:$AK,"网点超50分钟未响应")+COUNTIFS(明细!$R:$R,$AK30,明细!$C:$C,AP$1,明细!$AL:$AL,"网点超23H未关闭"))*20=0,"-",(COUNTIFS(明细!$R:$R,$AK30,明细!$C:$C,AP$1,明细!$AK:$AK,"网点超50分钟未响应")+COUNTIFS(明细!$R:$R,$AK30,明细!$C:$C,AP$1,明细!$AL:$AL,"网点超23H未关闭"))*20)</f>
        <v>80</v>
      </c>
      <c r="AQ30" s="12" t="str">
        <f>IF((COUNTIFS(明细!$R:$R,$AK30,明细!$C:$C,AQ$1,明细!$AK:$AK,"网点超50分钟未响应")+COUNTIFS(明细!$R:$R,$AK30,明细!$C:$C,AQ$1,明细!$AL:$AL,"网点超23H未关闭"))*20=0,"-",(COUNTIFS(明细!$R:$R,$AK30,明细!$C:$C,AQ$1,明细!$AK:$AK,"网点超50分钟未响应")+COUNTIFS(明细!$R:$R,$AK30,明细!$C:$C,AQ$1,明细!$AL:$AL,"网点超23H未关闭"))*20)</f>
        <v>-</v>
      </c>
      <c r="AR30" s="12" t="str">
        <f>IF((COUNTIFS(明细!$R:$R,$AK30,明细!$C:$C,AR$1,明细!$AK:$AK,"网点超50分钟未响应")+COUNTIFS(明细!$R:$R,$AK30,明细!$C:$C,AR$1,明细!$AL:$AL,"网点超23H未关闭"))*20=0,"-",(COUNTIFS(明细!$R:$R,$AK30,明细!$C:$C,AR$1,明细!$AK:$AK,"网点超50分钟未响应")+COUNTIFS(明细!$R:$R,$AK30,明细!$C:$C,AR$1,明细!$AL:$AL,"网点超23H未关闭"))*20)</f>
        <v>-</v>
      </c>
      <c r="AS30" s="12">
        <f>IF((COUNTIFS(明细!$R:$R,$AK30,明细!$C:$C,AS$1,明细!$AK:$AK,"网点超50分钟未响应")+COUNTIFS(明细!$R:$R,$AK30,明细!$C:$C,AS$1,明细!$AL:$AL,"网点超23H未关闭"))*20=0,"-",(COUNTIFS(明细!$R:$R,$AK30,明细!$C:$C,AS$1,明细!$AK:$AK,"网点超50分钟未响应")+COUNTIFS(明细!$R:$R,$AK30,明细!$C:$C,AS$1,明细!$AL:$AL,"网点超23H未关闭"))*20)</f>
        <v>60</v>
      </c>
      <c r="AT30" s="12" t="str">
        <f>IF((COUNTIFS(明细!$R:$R,$AK30,明细!$C:$C,AT$1,明细!$AK:$AK,"网点超50分钟未响应")+COUNTIFS(明细!$R:$R,$AK30,明细!$C:$C,AT$1,明细!$AL:$AL,"网点超23H未关闭"))*20=0,"-",(COUNTIFS(明细!$R:$R,$AK30,明细!$C:$C,AT$1,明细!$AK:$AK,"网点超50分钟未响应")+COUNTIFS(明细!$R:$R,$AK30,明细!$C:$C,AT$1,明细!$AL:$AL,"网点超23H未关闭"))*20)</f>
        <v>-</v>
      </c>
      <c r="AU30" s="12">
        <f>IF((COUNTIFS(明细!$R:$R,$AK30,明细!$C:$C,AU$1,明细!$AK:$AK,"网点超50分钟未响应")+COUNTIFS(明细!$R:$R,$AK30,明细!$C:$C,AU$1,明细!$AL:$AL,"网点超23H未关闭"))*20=0,"-",(COUNTIFS(明细!$R:$R,$AK30,明细!$C:$C,AU$1,明细!$AK:$AK,"网点超50分钟未响应")+COUNTIFS(明细!$R:$R,$AK30,明细!$C:$C,AU$1,明细!$AL:$AL,"网点超23H未关闭"))*20)</f>
        <v>20</v>
      </c>
      <c r="AV30" s="12" t="str">
        <f>IF((COUNTIFS(明细!$R:$R,$AK30,明细!$C:$C,AV$1,明细!$AK:$AK,"网点超50分钟未响应")+COUNTIFS(明细!$R:$R,$AK30,明细!$C:$C,AV$1,明细!$AL:$AL,"网点超23H未关闭"))*20=0,"-",(COUNTIFS(明细!$R:$R,$AK30,明细!$C:$C,AV$1,明细!$AK:$AK,"网点超50分钟未响应")+COUNTIFS(明细!$R:$R,$AK30,明细!$C:$C,AV$1,明细!$AL:$AL,"网点超23H未关闭"))*20)</f>
        <v>-</v>
      </c>
      <c r="AW30" s="12" t="str">
        <f>IF((COUNTIFS(明细!$R:$R,$AK30,明细!$C:$C,AW$1,明细!$AK:$AK,"网点超50分钟未响应")+COUNTIFS(明细!$R:$R,$AK30,明细!$C:$C,AW$1,明细!$AL:$AL,"网点超23H未关闭"))*20=0,"-",(COUNTIFS(明细!$R:$R,$AK30,明细!$C:$C,AW$1,明细!$AK:$AK,"网点超50分钟未响应")+COUNTIFS(明细!$R:$R,$AK30,明细!$C:$C,AW$1,明细!$AL:$AL,"网点超23H未关闭"))*20)</f>
        <v>-</v>
      </c>
      <c r="AX30" s="12" t="str">
        <f>IF((COUNTIFS(明细!$R:$R,$AK30,明细!$C:$C,AX$1,明细!$AK:$AK,"网点超50分钟未响应")+COUNTIFS(明细!$R:$R,$AK30,明细!$C:$C,AX$1,明细!$AL:$AL,"网点超23H未关闭"))*20=0,"-",(COUNTIFS(明细!$R:$R,$AK30,明细!$C:$C,AX$1,明细!$AK:$AK,"网点超50分钟未响应")+COUNTIFS(明细!$R:$R,$AK30,明细!$C:$C,AX$1,明细!$AL:$AL,"网点超23H未关闭"))*20)</f>
        <v>-</v>
      </c>
      <c r="AY30" s="12" t="str">
        <f>IF((COUNTIFS(明细!$R:$R,$AK30,明细!$C:$C,AY$1,明细!$AK:$AK,"网点超50分钟未响应")+COUNTIFS(明细!$R:$R,$AK30,明细!$C:$C,AY$1,明细!$AL:$AL,"网点超23H未关闭"))*20=0,"-",(COUNTIFS(明细!$R:$R,$AK30,明细!$C:$C,AY$1,明细!$AK:$AK,"网点超50分钟未响应")+COUNTIFS(明细!$R:$R,$AK30,明细!$C:$C,AY$1,明细!$AL:$AL,"网点超23H未关闭"))*20)</f>
        <v>-</v>
      </c>
      <c r="AZ30" s="12" t="str">
        <f>IF((COUNTIFS(明细!$R:$R,$AK30,明细!$C:$C,AZ$1,明细!$AK:$AK,"网点超50分钟未响应")+COUNTIFS(明细!$R:$R,$AK30,明细!$C:$C,AZ$1,明细!$AL:$AL,"网点超23H未关闭"))*20=0,"-",(COUNTIFS(明细!$R:$R,$AK30,明细!$C:$C,AZ$1,明细!$AK:$AK,"网点超50分钟未响应")+COUNTIFS(明细!$R:$R,$AK30,明细!$C:$C,AZ$1,明细!$AL:$AL,"网点超23H未关闭"))*20)</f>
        <v>-</v>
      </c>
      <c r="BA30" s="12" t="str">
        <f>IF((COUNTIFS(明细!$R:$R,$AK30,明细!$C:$C,BA$1,明细!$AK:$AK,"网点超50分钟未响应")+COUNTIFS(明细!$R:$R,$AK30,明细!$C:$C,BA$1,明细!$AL:$AL,"网点超23H未关闭"))*20=0,"-",(COUNTIFS(明细!$R:$R,$AK30,明细!$C:$C,BA$1,明细!$AK:$AK,"网点超50分钟未响应")+COUNTIFS(明细!$R:$R,$AK30,明细!$C:$C,BA$1,明细!$AL:$AL,"网点超23H未关闭"))*20)</f>
        <v>-</v>
      </c>
      <c r="BB30" s="12" t="str">
        <f>IF((COUNTIFS(明细!$R:$R,$AK30,明细!$C:$C,BB$1,明细!$AK:$AK,"网点超50分钟未响应")+COUNTIFS(明细!$R:$R,$AK30,明细!$C:$C,BB$1,明细!$AL:$AL,"网点超23H未关闭"))*20=0,"-",(COUNTIFS(明细!$R:$R,$AK30,明细!$C:$C,BB$1,明细!$AK:$AK,"网点超50分钟未响应")+COUNTIFS(明细!$R:$R,$AK30,明细!$C:$C,BB$1,明细!$AL:$AL,"网点超23H未关闭"))*20)</f>
        <v>-</v>
      </c>
      <c r="BC30" s="12" t="str">
        <f>IF((COUNTIFS(明细!$R:$R,$AK30,明细!$C:$C,BC$1,明细!$AK:$AK,"网点超50分钟未响应")+COUNTIFS(明细!$R:$R,$AK30,明细!$C:$C,BC$1,明细!$AL:$AL,"网点超23H未关闭"))*20=0,"-",(COUNTIFS(明细!$R:$R,$AK30,明细!$C:$C,BC$1,明细!$AK:$AK,"网点超50分钟未响应")+COUNTIFS(明细!$R:$R,$AK30,明细!$C:$C,BC$1,明细!$AL:$AL,"网点超23H未关闭"))*20)</f>
        <v>-</v>
      </c>
      <c r="BD30" s="12" t="str">
        <f>IF((COUNTIFS(明细!$R:$R,$AK30,明细!$C:$C,BD$1,明细!$AK:$AK,"网点超50分钟未响应")+COUNTIFS(明细!$R:$R,$AK30,明细!$C:$C,BD$1,明细!$AL:$AL,"网点超23H未关闭"))*20=0,"-",(COUNTIFS(明细!$R:$R,$AK30,明细!$C:$C,BD$1,明细!$AK:$AK,"网点超50分钟未响应")+COUNTIFS(明细!$R:$R,$AK30,明细!$C:$C,BD$1,明细!$AL:$AL,"网点超23H未关闭"))*20)</f>
        <v>-</v>
      </c>
      <c r="BE30" s="12" t="str">
        <f>IF((COUNTIFS(明细!$R:$R,$AK30,明细!$C:$C,BE$1,明细!$AK:$AK,"网点超50分钟未响应")+COUNTIFS(明细!$R:$R,$AK30,明细!$C:$C,BE$1,明细!$AL:$AL,"网点超23H未关闭"))*20=0,"-",(COUNTIFS(明细!$R:$R,$AK30,明细!$C:$C,BE$1,明细!$AK:$AK,"网点超50分钟未响应")+COUNTIFS(明细!$R:$R,$AK30,明细!$C:$C,BE$1,明细!$AL:$AL,"网点超23H未关闭"))*20)</f>
        <v>-</v>
      </c>
      <c r="BF30" s="12" t="str">
        <f>IF((COUNTIFS(明细!$R:$R,$AK30,明细!$C:$C,BF$1,明细!$AK:$AK,"网点超50分钟未响应")+COUNTIFS(明细!$R:$R,$AK30,明细!$C:$C,BF$1,明细!$AL:$AL,"网点超23H未关闭"))*20=0,"-",(COUNTIFS(明细!$R:$R,$AK30,明细!$C:$C,BF$1,明细!$AK:$AK,"网点超50分钟未响应")+COUNTIFS(明细!$R:$R,$AK30,明细!$C:$C,BF$1,明细!$AL:$AL,"网点超23H未关闭"))*20)</f>
        <v>-</v>
      </c>
      <c r="BG30" s="12" t="str">
        <f>IF((COUNTIFS(明细!$R:$R,$AK30,明细!$C:$C,BG$1,明细!$AK:$AK,"网点超50分钟未响应")+COUNTIFS(明细!$R:$R,$AK30,明细!$C:$C,BG$1,明细!$AL:$AL,"网点超23H未关闭"))*20=0,"-",(COUNTIFS(明细!$R:$R,$AK30,明细!$C:$C,BG$1,明细!$AK:$AK,"网点超50分钟未响应")+COUNTIFS(明细!$R:$R,$AK30,明细!$C:$C,BG$1,明细!$AL:$AL,"网点超23H未关闭"))*20)</f>
        <v>-</v>
      </c>
      <c r="BH30" s="12" t="str">
        <f>IF((COUNTIFS(明细!$R:$R,$AK30,明细!$C:$C,BH$1,明细!$AK:$AK,"网点超50分钟未响应")+COUNTIFS(明细!$R:$R,$AK30,明细!$C:$C,BH$1,明细!$AL:$AL,"网点超23H未关闭"))*20=0,"-",(COUNTIFS(明细!$R:$R,$AK30,明细!$C:$C,BH$1,明细!$AK:$AK,"网点超50分钟未响应")+COUNTIFS(明细!$R:$R,$AK30,明细!$C:$C,BH$1,明细!$AL:$AL,"网点超23H未关闭"))*20)</f>
        <v>-</v>
      </c>
      <c r="BI30" s="12" t="str">
        <f>IF((COUNTIFS(明细!$R:$R,$AK30,明细!$C:$C,BI$1,明细!$AK:$AK,"网点超50分钟未响应")+COUNTIFS(明细!$R:$R,$AK30,明细!$C:$C,BI$1,明细!$AL:$AL,"网点超23H未关闭"))*20=0,"-",(COUNTIFS(明细!$R:$R,$AK30,明细!$C:$C,BI$1,明细!$AK:$AK,"网点超50分钟未响应")+COUNTIFS(明细!$R:$R,$AK30,明细!$C:$C,BI$1,明细!$AL:$AL,"网点超23H未关闭"))*20)</f>
        <v>-</v>
      </c>
      <c r="BJ30" s="12" t="str">
        <f>IF((COUNTIFS(明细!$R:$R,$AK30,明细!$C:$C,BJ$1,明细!$AK:$AK,"网点超50分钟未响应")+COUNTIFS(明细!$R:$R,$AK30,明细!$C:$C,BJ$1,明细!$AL:$AL,"网点超23H未关闭"))*20=0,"-",(COUNTIFS(明细!$R:$R,$AK30,明细!$C:$C,BJ$1,明细!$AK:$AK,"网点超50分钟未响应")+COUNTIFS(明细!$R:$R,$AK30,明细!$C:$C,BJ$1,明细!$AL:$AL,"网点超23H未关闭"))*20)</f>
        <v>-</v>
      </c>
      <c r="BK30" s="12" t="str">
        <f>IF((COUNTIFS(明细!$R:$R,$AK30,明细!$C:$C,BK$1,明细!$AK:$AK,"网点超50分钟未响应")+COUNTIFS(明细!$R:$R,$AK30,明细!$C:$C,BK$1,明细!$AL:$AL,"网点超23H未关闭"))*20=0,"-",(COUNTIFS(明细!$R:$R,$AK30,明细!$C:$C,BK$1,明细!$AK:$AK,"网点超50分钟未响应")+COUNTIFS(明细!$R:$R,$AK30,明细!$C:$C,BK$1,明细!$AL:$AL,"网点超23H未关闭"))*20)</f>
        <v>-</v>
      </c>
      <c r="BL30" s="12" t="str">
        <f>IF((COUNTIFS(明细!$R:$R,$AK30,明细!$C:$C,BL$1,明细!$AK:$AK,"网点超50分钟未响应")+COUNTIFS(明细!$R:$R,$AK30,明细!$C:$C,BL$1,明细!$AL:$AL,"网点超23H未关闭"))*20=0,"-",(COUNTIFS(明细!$R:$R,$AK30,明细!$C:$C,BL$1,明细!$AK:$AK,"网点超50分钟未响应")+COUNTIFS(明细!$R:$R,$AK30,明细!$C:$C,BL$1,明细!$AL:$AL,"网点超23H未关闭"))*20)</f>
        <v>-</v>
      </c>
      <c r="BM30" s="12" t="str">
        <f>IF((COUNTIFS(明细!$R:$R,$AK30,明细!$C:$C,BM$1,明细!$AK:$AK,"网点超50分钟未响应")+COUNTIFS(明细!$R:$R,$AK30,明细!$C:$C,BM$1,明细!$AL:$AL,"网点超23H未关闭"))*20=0,"-",(COUNTIFS(明细!$R:$R,$AK30,明细!$C:$C,BM$1,明细!$AK:$AK,"网点超50分钟未响应")+COUNTIFS(明细!$R:$R,$AK30,明细!$C:$C,BM$1,明细!$AL:$AL,"网点超23H未关闭"))*20)</f>
        <v>-</v>
      </c>
      <c r="BN30" s="12" t="str">
        <f>IF((COUNTIFS(明细!$R:$R,$AK30,明细!$C:$C,BN$1,明细!$AK:$AK,"网点超50分钟未响应")+COUNTIFS(明细!$R:$R,$AK30,明细!$C:$C,BN$1,明细!$AL:$AL,"网点超23H未关闭"))*20=0,"-",(COUNTIFS(明细!$R:$R,$AK30,明细!$C:$C,BN$1,明细!$AK:$AK,"网点超50分钟未响应")+COUNTIFS(明细!$R:$R,$AK30,明细!$C:$C,BN$1,明细!$AL:$AL,"网点超23H未关闭"))*20)</f>
        <v>-</v>
      </c>
      <c r="BO30" s="12" t="str">
        <f>IF((COUNTIFS(明细!$R:$R,$AK30,明细!$C:$C,BO$1,明细!$AK:$AK,"网点超50分钟未响应")+COUNTIFS(明细!$R:$R,$AK30,明细!$C:$C,BO$1,明细!$AL:$AL,"网点超23H未关闭"))*20=0,"-",(COUNTIFS(明细!$R:$R,$AK30,明细!$C:$C,BO$1,明细!$AK:$AK,"网点超50分钟未响应")+COUNTIFS(明细!$R:$R,$AK30,明细!$C:$C,BO$1,明细!$AL:$AL,"网点超23H未关闭"))*20)</f>
        <v>-</v>
      </c>
      <c r="BP30" s="12" t="str">
        <f>IF((COUNTIFS(明细!$R:$R,$AK30,明细!$C:$C,BP$1,明细!$AK:$AK,"网点超50分钟未响应")+COUNTIFS(明细!$R:$R,$AK30,明细!$C:$C,BP$1,明细!$AL:$AL,"网点超23H未关闭"))*20=0,"-",(COUNTIFS(明细!$R:$R,$AK30,明细!$C:$C,BP$1,明细!$AK:$AK,"网点超50分钟未响应")+COUNTIFS(明细!$R:$R,$AK30,明细!$C:$C,BP$1,明细!$AL:$AL,"网点超23H未关闭"))*20)</f>
        <v>-</v>
      </c>
    </row>
    <row r="31" customHeight="1" spans="1:68">
      <c r="A31" s="34" t="s">
        <v>62</v>
      </c>
      <c r="B31" s="12">
        <f>SUM(C31:AF31)</f>
        <v>20</v>
      </c>
      <c r="C31" s="34" t="str">
        <f>IF((COUNTIFS(明细!$B:$B,$A31,明细!$C:$C,C$1,明细!$AK:$AK,"网点超50分钟未响应")+COUNTIFS(明细!$B:$B,$A31,明细!$C:$C,C$1,明细!$AL:$AL,"网点超23H未关闭"))*20=0,"-",(COUNTIFS(明细!$B:$B,$A31,明细!$C:$C,C$1,明细!$AK:$AK,"网点超50分钟未响应")+COUNTIFS(明细!$B:$B,$A31,明细!$C:$C,C$1,明细!$AL:$AL,"网点超23H未关闭"))*20)</f>
        <v>-</v>
      </c>
      <c r="D31" s="34" t="str">
        <f>IF((COUNTIFS(明细!$B:$B,$A31,明细!$C:$C,D$1,明细!$AK:$AK,"网点超50分钟未响应")+COUNTIFS(明细!$B:$B,$A31,明细!$C:$C,D$1,明细!$AL:$AL,"网点超23H未关闭"))*20=0,"-",(COUNTIFS(明细!$B:$B,$A31,明细!$C:$C,D$1,明细!$AK:$AK,"网点超50分钟未响应")+COUNTIFS(明细!$B:$B,$A31,明细!$C:$C,D$1,明细!$AL:$AL,"网点超23H未关闭"))*20)</f>
        <v>-</v>
      </c>
      <c r="E31" s="34" t="str">
        <f>IF((COUNTIFS(明细!$B:$B,$A31,明细!$C:$C,E$1,明细!$AK:$AK,"网点超50分钟未响应")+COUNTIFS(明细!$B:$B,$A31,明细!$C:$C,E$1,明细!$AL:$AL,"网点超23H未关闭"))*20=0,"-",(COUNTIFS(明细!$B:$B,$A31,明细!$C:$C,E$1,明细!$AK:$AK,"网点超50分钟未响应")+COUNTIFS(明细!$B:$B,$A31,明细!$C:$C,E$1,明细!$AL:$AL,"网点超23H未关闭"))*20)</f>
        <v>-</v>
      </c>
      <c r="F31" s="34" t="str">
        <f>IF((COUNTIFS(明细!$B:$B,$A31,明细!$C:$C,F$1,明细!$AK:$AK,"网点超50分钟未响应")+COUNTIFS(明细!$B:$B,$A31,明细!$C:$C,F$1,明细!$AL:$AL,"网点超23H未关闭"))*20=0,"-",(COUNTIFS(明细!$B:$B,$A31,明细!$C:$C,F$1,明细!$AK:$AK,"网点超50分钟未响应")+COUNTIFS(明细!$B:$B,$A31,明细!$C:$C,F$1,明细!$AL:$AL,"网点超23H未关闭"))*20)</f>
        <v>-</v>
      </c>
      <c r="G31" s="34" t="str">
        <f>IF((COUNTIFS(明细!$B:$B,$A31,明细!$C:$C,G$1,明细!$AK:$AK,"网点超50分钟未响应")+COUNTIFS(明细!$B:$B,$A31,明细!$C:$C,G$1,明细!$AL:$AL,"网点超23H未关闭"))*20=0,"-",(COUNTIFS(明细!$B:$B,$A31,明细!$C:$C,G$1,明细!$AK:$AK,"网点超50分钟未响应")+COUNTIFS(明细!$B:$B,$A31,明细!$C:$C,G$1,明细!$AL:$AL,"网点超23H未关闭"))*20)</f>
        <v>-</v>
      </c>
      <c r="H31" s="34" t="str">
        <f>IF((COUNTIFS(明细!$B:$B,$A31,明细!$C:$C,H$1,明细!$AK:$AK,"网点超50分钟未响应")+COUNTIFS(明细!$B:$B,$A31,明细!$C:$C,H$1,明细!$AL:$AL,"网点超23H未关闭"))*20=0,"-",(COUNTIFS(明细!$B:$B,$A31,明细!$C:$C,H$1,明细!$AK:$AK,"网点超50分钟未响应")+COUNTIFS(明细!$B:$B,$A31,明细!$C:$C,H$1,明细!$AL:$AL,"网点超23H未关闭"))*20)</f>
        <v>-</v>
      </c>
      <c r="I31" s="34" t="str">
        <f>IF((COUNTIFS(明细!$B:$B,$A31,明细!$C:$C,I$1,明细!$AK:$AK,"网点超50分钟未响应")+COUNTIFS(明细!$B:$B,$A31,明细!$C:$C,I$1,明细!$AL:$AL,"网点超23H未关闭"))*20=0,"-",(COUNTIFS(明细!$B:$B,$A31,明细!$C:$C,I$1,明细!$AK:$AK,"网点超50分钟未响应")+COUNTIFS(明细!$B:$B,$A31,明细!$C:$C,I$1,明细!$AL:$AL,"网点超23H未关闭"))*20)</f>
        <v>-</v>
      </c>
      <c r="J31" s="34" t="str">
        <f>IF((COUNTIFS(明细!$B:$B,$A31,明细!$C:$C,J$1,明细!$AK:$AK,"网点超50分钟未响应")+COUNTIFS(明细!$B:$B,$A31,明细!$C:$C,J$1,明细!$AL:$AL,"网点超23H未关闭"))*20=0,"-",(COUNTIFS(明细!$B:$B,$A31,明细!$C:$C,J$1,明细!$AK:$AK,"网点超50分钟未响应")+COUNTIFS(明细!$B:$B,$A31,明细!$C:$C,J$1,明细!$AL:$AL,"网点超23H未关闭"))*20)</f>
        <v>-</v>
      </c>
      <c r="K31" s="34">
        <f>IF((COUNTIFS(明细!$B:$B,$A31,明细!$C:$C,K$1,明细!$AK:$AK,"网点超50分钟未响应")+COUNTIFS(明细!$B:$B,$A31,明细!$C:$C,K$1,明细!$AL:$AL,"网点超23H未关闭"))*20=0,"-",(COUNTIFS(明细!$B:$B,$A31,明细!$C:$C,K$1,明细!$AK:$AK,"网点超50分钟未响应")+COUNTIFS(明细!$B:$B,$A31,明细!$C:$C,K$1,明细!$AL:$AL,"网点超23H未关闭"))*20)</f>
        <v>20</v>
      </c>
      <c r="L31" s="34" t="str">
        <f>IF((COUNTIFS(明细!$B:$B,$A31,明细!$C:$C,L$1,明细!$AK:$AK,"网点超50分钟未响应")+COUNTIFS(明细!$B:$B,$A31,明细!$C:$C,L$1,明细!$AL:$AL,"网点超23H未关闭"))*20=0,"-",(COUNTIFS(明细!$B:$B,$A31,明细!$C:$C,L$1,明细!$AK:$AK,"网点超50分钟未响应")+COUNTIFS(明细!$B:$B,$A31,明细!$C:$C,L$1,明细!$AL:$AL,"网点超23H未关闭"))*20)</f>
        <v>-</v>
      </c>
      <c r="M31" s="34" t="str">
        <f>IF((COUNTIFS(明细!$B:$B,$A31,明细!$C:$C,M$1,明细!$AK:$AK,"网点超50分钟未响应")+COUNTIFS(明细!$B:$B,$A31,明细!$C:$C,M$1,明细!$AL:$AL,"网点超23H未关闭"))*20=0,"-",(COUNTIFS(明细!$B:$B,$A31,明细!$C:$C,M$1,明细!$AK:$AK,"网点超50分钟未响应")+COUNTIFS(明细!$B:$B,$A31,明细!$C:$C,M$1,明细!$AL:$AL,"网点超23H未关闭"))*20)</f>
        <v>-</v>
      </c>
      <c r="N31" s="34" t="str">
        <f>IF((COUNTIFS(明细!$B:$B,$A31,明细!$C:$C,N$1,明细!$AK:$AK,"网点超50分钟未响应")+COUNTIFS(明细!$B:$B,$A31,明细!$C:$C,N$1,明细!$AL:$AL,"网点超23H未关闭"))*20=0,"-",(COUNTIFS(明细!$B:$B,$A31,明细!$C:$C,N$1,明细!$AK:$AK,"网点超50分钟未响应")+COUNTIFS(明细!$B:$B,$A31,明细!$C:$C,N$1,明细!$AL:$AL,"网点超23H未关闭"))*20)</f>
        <v>-</v>
      </c>
      <c r="O31" s="34" t="str">
        <f>IF((COUNTIFS(明细!$B:$B,$A31,明细!$C:$C,O$1,明细!$AK:$AK,"网点超50分钟未响应")+COUNTIFS(明细!$B:$B,$A31,明细!$C:$C,O$1,明细!$AL:$AL,"网点超23H未关闭"))*20=0,"-",(COUNTIFS(明细!$B:$B,$A31,明细!$C:$C,O$1,明细!$AK:$AK,"网点超50分钟未响应")+COUNTIFS(明细!$B:$B,$A31,明细!$C:$C,O$1,明细!$AL:$AL,"网点超23H未关闭"))*20)</f>
        <v>-</v>
      </c>
      <c r="P31" s="34" t="str">
        <f>IF((COUNTIFS(明细!$B:$B,$A31,明细!$C:$C,P$1,明细!$AK:$AK,"网点超50分钟未响应")+COUNTIFS(明细!$B:$B,$A31,明细!$C:$C,P$1,明细!$AL:$AL,"网点超23H未关闭"))*20=0,"-",(COUNTIFS(明细!$B:$B,$A31,明细!$C:$C,P$1,明细!$AK:$AK,"网点超50分钟未响应")+COUNTIFS(明细!$B:$B,$A31,明细!$C:$C,P$1,明细!$AL:$AL,"网点超23H未关闭"))*20)</f>
        <v>-</v>
      </c>
      <c r="Q31" s="34" t="str">
        <f>IF((COUNTIFS(明细!$B:$B,$A31,明细!$C:$C,Q$1,明细!$AK:$AK,"网点超50分钟未响应")+COUNTIFS(明细!$B:$B,$A31,明细!$C:$C,Q$1,明细!$AL:$AL,"网点超23H未关闭"))*20=0,"-",(COUNTIFS(明细!$B:$B,$A31,明细!$C:$C,Q$1,明细!$AK:$AK,"网点超50分钟未响应")+COUNTIFS(明细!$B:$B,$A31,明细!$C:$C,Q$1,明细!$AL:$AL,"网点超23H未关闭"))*20)</f>
        <v>-</v>
      </c>
      <c r="R31" s="34" t="str">
        <f>IF((COUNTIFS(明细!$B:$B,$A31,明细!$C:$C,R$1,明细!$AK:$AK,"网点超50分钟未响应")+COUNTIFS(明细!$B:$B,$A31,明细!$C:$C,R$1,明细!$AL:$AL,"网点超23H未关闭"))*20=0,"-",(COUNTIFS(明细!$B:$B,$A31,明细!$C:$C,R$1,明细!$AK:$AK,"网点超50分钟未响应")+COUNTIFS(明细!$B:$B,$A31,明细!$C:$C,R$1,明细!$AL:$AL,"网点超23H未关闭"))*20)</f>
        <v>-</v>
      </c>
      <c r="S31" s="34" t="str">
        <f>IF((COUNTIFS(明细!$B:$B,$A31,明细!$C:$C,S$1,明细!$AK:$AK,"网点超50分钟未响应")+COUNTIFS(明细!$B:$B,$A31,明细!$C:$C,S$1,明细!$AL:$AL,"网点超23H未关闭"))*20=0,"-",(COUNTIFS(明细!$B:$B,$A31,明细!$C:$C,S$1,明细!$AK:$AK,"网点超50分钟未响应")+COUNTIFS(明细!$B:$B,$A31,明细!$C:$C,S$1,明细!$AL:$AL,"网点超23H未关闭"))*20)</f>
        <v>-</v>
      </c>
      <c r="T31" s="34" t="str">
        <f>IF((COUNTIFS(明细!$B:$B,$A31,明细!$C:$C,T$1,明细!$AK:$AK,"网点超50分钟未响应")+COUNTIFS(明细!$B:$B,$A31,明细!$C:$C,T$1,明细!$AL:$AL,"网点超23H未关闭"))*20=0,"-",(COUNTIFS(明细!$B:$B,$A31,明细!$C:$C,T$1,明细!$AK:$AK,"网点超50分钟未响应")+COUNTIFS(明细!$B:$B,$A31,明细!$C:$C,T$1,明细!$AL:$AL,"网点超23H未关闭"))*20)</f>
        <v>-</v>
      </c>
      <c r="U31" s="34" t="str">
        <f>IF((COUNTIFS(明细!$B:$B,$A31,明细!$C:$C,U$1,明细!$AK:$AK,"网点超50分钟未响应")+COUNTIFS(明细!$B:$B,$A31,明细!$C:$C,U$1,明细!$AL:$AL,"网点超23H未关闭"))*20=0,"-",(COUNTIFS(明细!$B:$B,$A31,明细!$C:$C,U$1,明细!$AK:$AK,"网点超50分钟未响应")+COUNTIFS(明细!$B:$B,$A31,明细!$C:$C,U$1,明细!$AL:$AL,"网点超23H未关闭"))*20)</f>
        <v>-</v>
      </c>
      <c r="V31" s="34" t="str">
        <f>IF((COUNTIFS(明细!$B:$B,$A31,明细!$C:$C,V$1,明细!$AK:$AK,"网点超50分钟未响应")+COUNTIFS(明细!$B:$B,$A31,明细!$C:$C,V$1,明细!$AL:$AL,"网点超23H未关闭"))*20=0,"-",(COUNTIFS(明细!$B:$B,$A31,明细!$C:$C,V$1,明细!$AK:$AK,"网点超50分钟未响应")+COUNTIFS(明细!$B:$B,$A31,明细!$C:$C,V$1,明细!$AL:$AL,"网点超23H未关闭"))*20)</f>
        <v>-</v>
      </c>
      <c r="W31" s="34" t="str">
        <f>IF((COUNTIFS(明细!$B:$B,$A31,明细!$C:$C,W$1,明细!$AK:$AK,"网点超50分钟未响应")+COUNTIFS(明细!$B:$B,$A31,明细!$C:$C,W$1,明细!$AL:$AL,"网点超23H未关闭"))*20=0,"-",(COUNTIFS(明细!$B:$B,$A31,明细!$C:$C,W$1,明细!$AK:$AK,"网点超50分钟未响应")+COUNTIFS(明细!$B:$B,$A31,明细!$C:$C,W$1,明细!$AL:$AL,"网点超23H未关闭"))*20)</f>
        <v>-</v>
      </c>
      <c r="X31" s="34" t="str">
        <f>IF((COUNTIFS(明细!$B:$B,$A31,明细!$C:$C,X$1,明细!$AK:$AK,"网点超50分钟未响应")+COUNTIFS(明细!$B:$B,$A31,明细!$C:$C,X$1,明细!$AL:$AL,"网点超23H未关闭"))*20=0,"-",(COUNTIFS(明细!$B:$B,$A31,明细!$C:$C,X$1,明细!$AK:$AK,"网点超50分钟未响应")+COUNTIFS(明细!$B:$B,$A31,明细!$C:$C,X$1,明细!$AL:$AL,"网点超23H未关闭"))*20)</f>
        <v>-</v>
      </c>
      <c r="Y31" s="34" t="str">
        <f>IF((COUNTIFS(明细!$B:$B,$A31,明细!$C:$C,Y$1,明细!$AK:$AK,"网点超50分钟未响应")+COUNTIFS(明细!$B:$B,$A31,明细!$C:$C,Y$1,明细!$AL:$AL,"网点超23H未关闭"))*20=0,"-",(COUNTIFS(明细!$B:$B,$A31,明细!$C:$C,Y$1,明细!$AK:$AK,"网点超50分钟未响应")+COUNTIFS(明细!$B:$B,$A31,明细!$C:$C,Y$1,明细!$AL:$AL,"网点超23H未关闭"))*20)</f>
        <v>-</v>
      </c>
      <c r="Z31" s="34" t="str">
        <f>IF((COUNTIFS(明细!$B:$B,$A31,明细!$C:$C,Z$1,明细!$AK:$AK,"网点超50分钟未响应")+COUNTIFS(明细!$B:$B,$A31,明细!$C:$C,Z$1,明细!$AL:$AL,"网点超23H未关闭"))*20=0,"-",(COUNTIFS(明细!$B:$B,$A31,明细!$C:$C,Z$1,明细!$AK:$AK,"网点超50分钟未响应")+COUNTIFS(明细!$B:$B,$A31,明细!$C:$C,Z$1,明细!$AL:$AL,"网点超23H未关闭"))*20)</f>
        <v>-</v>
      </c>
      <c r="AA31" s="34" t="str">
        <f>IF((COUNTIFS(明细!$B:$B,$A31,明细!$C:$C,AA$1,明细!$AK:$AK,"网点超50分钟未响应")+COUNTIFS(明细!$B:$B,$A31,明细!$C:$C,AA$1,明细!$AL:$AL,"网点超23H未关闭"))*20=0,"-",(COUNTIFS(明细!$B:$B,$A31,明细!$C:$C,AA$1,明细!$AK:$AK,"网点超50分钟未响应")+COUNTIFS(明细!$B:$B,$A31,明细!$C:$C,AA$1,明细!$AL:$AL,"网点超23H未关闭"))*20)</f>
        <v>-</v>
      </c>
      <c r="AB31" s="34" t="str">
        <f>IF((COUNTIFS(明细!$B:$B,$A31,明细!$C:$C,AB$1,明细!$AK:$AK,"网点超50分钟未响应")+COUNTIFS(明细!$B:$B,$A31,明细!$C:$C,AB$1,明细!$AL:$AL,"网点超23H未关闭"))*20=0,"-",(COUNTIFS(明细!$B:$B,$A31,明细!$C:$C,AB$1,明细!$AK:$AK,"网点超50分钟未响应")+COUNTIFS(明细!$B:$B,$A31,明细!$C:$C,AB$1,明细!$AL:$AL,"网点超23H未关闭"))*20)</f>
        <v>-</v>
      </c>
      <c r="AC31" s="34" t="str">
        <f>IF((COUNTIFS(明细!$B:$B,$A31,明细!$C:$C,AC$1,明细!$AK:$AK,"网点超50分钟未响应")+COUNTIFS(明细!$B:$B,$A31,明细!$C:$C,AC$1,明细!$AL:$AL,"网点超23H未关闭"))*20=0,"-",(COUNTIFS(明细!$B:$B,$A31,明细!$C:$C,AC$1,明细!$AK:$AK,"网点超50分钟未响应")+COUNTIFS(明细!$B:$B,$A31,明细!$C:$C,AC$1,明细!$AL:$AL,"网点超23H未关闭"))*20)</f>
        <v>-</v>
      </c>
      <c r="AD31" s="34" t="str">
        <f>IF((COUNTIFS(明细!$B:$B,$A31,明细!$C:$C,AD$1,明细!$AK:$AK,"网点超50分钟未响应")+COUNTIFS(明细!$B:$B,$A31,明细!$C:$C,AD$1,明细!$AL:$AL,"网点超23H未关闭"))*20=0,"-",(COUNTIFS(明细!$B:$B,$A31,明细!$C:$C,AD$1,明细!$AK:$AK,"网点超50分钟未响应")+COUNTIFS(明细!$B:$B,$A31,明细!$C:$C,AD$1,明细!$AL:$AL,"网点超23H未关闭"))*20)</f>
        <v>-</v>
      </c>
      <c r="AE31" s="34" t="str">
        <f>IF((COUNTIFS(明细!$B:$B,$A31,明细!$C:$C,AE$1,明细!$AK:$AK,"网点超50分钟未响应")+COUNTIFS(明细!$B:$B,$A31,明细!$C:$C,AE$1,明细!$AL:$AL,"网点超23H未关闭"))*20=0,"-",(COUNTIFS(明细!$B:$B,$A31,明细!$C:$C,AE$1,明细!$AK:$AK,"网点超50分钟未响应")+COUNTIFS(明细!$B:$B,$A31,明细!$C:$C,AE$1,明细!$AL:$AL,"网点超23H未关闭"))*20)</f>
        <v>-</v>
      </c>
      <c r="AF31" s="34" t="str">
        <f>IF((COUNTIFS(明细!$B:$B,$A31,明细!$C:$C,AF$1,明细!$AK:$AK,"网点超50分钟未响应")+COUNTIFS(明细!$B:$B,$A31,明细!$C:$C,AF$1,明细!$AL:$AL,"网点超23H未关闭"))*20=0,"-",(COUNTIFS(明细!$B:$B,$A31,明细!$C:$C,AF$1,明细!$AK:$AK,"网点超50分钟未响应")+COUNTIFS(明细!$B:$B,$A31,明细!$C:$C,AF$1,明细!$AL:$AL,"网点超23H未关闭"))*20)</f>
        <v>-</v>
      </c>
      <c r="AJ31" s="12">
        <f>RANK(AL31,AL$3:AL$356)</f>
        <v>28</v>
      </c>
      <c r="AK31" s="6" t="s">
        <v>63</v>
      </c>
      <c r="AL31" s="12">
        <f>SUM(AM31:BP31)</f>
        <v>220</v>
      </c>
      <c r="AM31" s="12" t="str">
        <f>IF((COUNTIFS(明细!$R:$R,$AK31,明细!$C:$C,AM$1,明细!$AK:$AK,"网点超50分钟未响应")+COUNTIFS(明细!$R:$R,$AK31,明细!$C:$C,AM$1,明细!$AL:$AL,"网点超23H未关闭"))*20=0,"-",(COUNTIFS(明细!$R:$R,$AK31,明细!$C:$C,AM$1,明细!$AK:$AK,"网点超50分钟未响应")+COUNTIFS(明细!$R:$R,$AK31,明细!$C:$C,AM$1,明细!$AL:$AL,"网点超23H未关闭"))*20)</f>
        <v>-</v>
      </c>
      <c r="AN31" s="12" t="str">
        <f>IF((COUNTIFS(明细!$R:$R,$AK31,明细!$C:$C,AN$1,明细!$AK:$AK,"网点超50分钟未响应")+COUNTIFS(明细!$R:$R,$AK31,明细!$C:$C,AN$1,明细!$AL:$AL,"网点超23H未关闭"))*20=0,"-",(COUNTIFS(明细!$R:$R,$AK31,明细!$C:$C,AN$1,明细!$AK:$AK,"网点超50分钟未响应")+COUNTIFS(明细!$R:$R,$AK31,明细!$C:$C,AN$1,明细!$AL:$AL,"网点超23H未关闭"))*20)</f>
        <v>-</v>
      </c>
      <c r="AO31" s="12" t="str">
        <f>IF((COUNTIFS(明细!$R:$R,$AK31,明细!$C:$C,AO$1,明细!$AK:$AK,"网点超50分钟未响应")+COUNTIFS(明细!$R:$R,$AK31,明细!$C:$C,AO$1,明细!$AL:$AL,"网点超23H未关闭"))*20=0,"-",(COUNTIFS(明细!$R:$R,$AK31,明细!$C:$C,AO$1,明细!$AK:$AK,"网点超50分钟未响应")+COUNTIFS(明细!$R:$R,$AK31,明细!$C:$C,AO$1,明细!$AL:$AL,"网点超23H未关闭"))*20)</f>
        <v>-</v>
      </c>
      <c r="AP31" s="12" t="str">
        <f>IF((COUNTIFS(明细!$R:$R,$AK31,明细!$C:$C,AP$1,明细!$AK:$AK,"网点超50分钟未响应")+COUNTIFS(明细!$R:$R,$AK31,明细!$C:$C,AP$1,明细!$AL:$AL,"网点超23H未关闭"))*20=0,"-",(COUNTIFS(明细!$R:$R,$AK31,明细!$C:$C,AP$1,明细!$AK:$AK,"网点超50分钟未响应")+COUNTIFS(明细!$R:$R,$AK31,明细!$C:$C,AP$1,明细!$AL:$AL,"网点超23H未关闭"))*20)</f>
        <v>-</v>
      </c>
      <c r="AQ31" s="12" t="str">
        <f>IF((COUNTIFS(明细!$R:$R,$AK31,明细!$C:$C,AQ$1,明细!$AK:$AK,"网点超50分钟未响应")+COUNTIFS(明细!$R:$R,$AK31,明细!$C:$C,AQ$1,明细!$AL:$AL,"网点超23H未关闭"))*20=0,"-",(COUNTIFS(明细!$R:$R,$AK31,明细!$C:$C,AQ$1,明细!$AK:$AK,"网点超50分钟未响应")+COUNTIFS(明细!$R:$R,$AK31,明细!$C:$C,AQ$1,明细!$AL:$AL,"网点超23H未关闭"))*20)</f>
        <v>-</v>
      </c>
      <c r="AR31" s="12" t="str">
        <f>IF((COUNTIFS(明细!$R:$R,$AK31,明细!$C:$C,AR$1,明细!$AK:$AK,"网点超50分钟未响应")+COUNTIFS(明细!$R:$R,$AK31,明细!$C:$C,AR$1,明细!$AL:$AL,"网点超23H未关闭"))*20=0,"-",(COUNTIFS(明细!$R:$R,$AK31,明细!$C:$C,AR$1,明细!$AK:$AK,"网点超50分钟未响应")+COUNTIFS(明细!$R:$R,$AK31,明细!$C:$C,AR$1,明细!$AL:$AL,"网点超23H未关闭"))*20)</f>
        <v>-</v>
      </c>
      <c r="AS31" s="12">
        <f>IF((COUNTIFS(明细!$R:$R,$AK31,明细!$C:$C,AS$1,明细!$AK:$AK,"网点超50分钟未响应")+COUNTIFS(明细!$R:$R,$AK31,明细!$C:$C,AS$1,明细!$AL:$AL,"网点超23H未关闭"))*20=0,"-",(COUNTIFS(明细!$R:$R,$AK31,明细!$C:$C,AS$1,明细!$AK:$AK,"网点超50分钟未响应")+COUNTIFS(明细!$R:$R,$AK31,明细!$C:$C,AS$1,明细!$AL:$AL,"网点超23H未关闭"))*20)</f>
        <v>80</v>
      </c>
      <c r="AT31" s="12">
        <f>IF((COUNTIFS(明细!$R:$R,$AK31,明细!$C:$C,AT$1,明细!$AK:$AK,"网点超50分钟未响应")+COUNTIFS(明细!$R:$R,$AK31,明细!$C:$C,AT$1,明细!$AL:$AL,"网点超23H未关闭"))*20=0,"-",(COUNTIFS(明细!$R:$R,$AK31,明细!$C:$C,AT$1,明细!$AK:$AK,"网点超50分钟未响应")+COUNTIFS(明细!$R:$R,$AK31,明细!$C:$C,AT$1,明细!$AL:$AL,"网点超23H未关闭"))*20)</f>
        <v>100</v>
      </c>
      <c r="AU31" s="12">
        <f>IF((COUNTIFS(明细!$R:$R,$AK31,明细!$C:$C,AU$1,明细!$AK:$AK,"网点超50分钟未响应")+COUNTIFS(明细!$R:$R,$AK31,明细!$C:$C,AU$1,明细!$AL:$AL,"网点超23H未关闭"))*20=0,"-",(COUNTIFS(明细!$R:$R,$AK31,明细!$C:$C,AU$1,明细!$AK:$AK,"网点超50分钟未响应")+COUNTIFS(明细!$R:$R,$AK31,明细!$C:$C,AU$1,明细!$AL:$AL,"网点超23H未关闭"))*20)</f>
        <v>40</v>
      </c>
      <c r="AV31" s="12" t="str">
        <f>IF((COUNTIFS(明细!$R:$R,$AK31,明细!$C:$C,AV$1,明细!$AK:$AK,"网点超50分钟未响应")+COUNTIFS(明细!$R:$R,$AK31,明细!$C:$C,AV$1,明细!$AL:$AL,"网点超23H未关闭"))*20=0,"-",(COUNTIFS(明细!$R:$R,$AK31,明细!$C:$C,AV$1,明细!$AK:$AK,"网点超50分钟未响应")+COUNTIFS(明细!$R:$R,$AK31,明细!$C:$C,AV$1,明细!$AL:$AL,"网点超23H未关闭"))*20)</f>
        <v>-</v>
      </c>
      <c r="AW31" s="12" t="str">
        <f>IF((COUNTIFS(明细!$R:$R,$AK31,明细!$C:$C,AW$1,明细!$AK:$AK,"网点超50分钟未响应")+COUNTIFS(明细!$R:$R,$AK31,明细!$C:$C,AW$1,明细!$AL:$AL,"网点超23H未关闭"))*20=0,"-",(COUNTIFS(明细!$R:$R,$AK31,明细!$C:$C,AW$1,明细!$AK:$AK,"网点超50分钟未响应")+COUNTIFS(明细!$R:$R,$AK31,明细!$C:$C,AW$1,明细!$AL:$AL,"网点超23H未关闭"))*20)</f>
        <v>-</v>
      </c>
      <c r="AX31" s="12" t="str">
        <f>IF((COUNTIFS(明细!$R:$R,$AK31,明细!$C:$C,AX$1,明细!$AK:$AK,"网点超50分钟未响应")+COUNTIFS(明细!$R:$R,$AK31,明细!$C:$C,AX$1,明细!$AL:$AL,"网点超23H未关闭"))*20=0,"-",(COUNTIFS(明细!$R:$R,$AK31,明细!$C:$C,AX$1,明细!$AK:$AK,"网点超50分钟未响应")+COUNTIFS(明细!$R:$R,$AK31,明细!$C:$C,AX$1,明细!$AL:$AL,"网点超23H未关闭"))*20)</f>
        <v>-</v>
      </c>
      <c r="AY31" s="12" t="str">
        <f>IF((COUNTIFS(明细!$R:$R,$AK31,明细!$C:$C,AY$1,明细!$AK:$AK,"网点超50分钟未响应")+COUNTIFS(明细!$R:$R,$AK31,明细!$C:$C,AY$1,明细!$AL:$AL,"网点超23H未关闭"))*20=0,"-",(COUNTIFS(明细!$R:$R,$AK31,明细!$C:$C,AY$1,明细!$AK:$AK,"网点超50分钟未响应")+COUNTIFS(明细!$R:$R,$AK31,明细!$C:$C,AY$1,明细!$AL:$AL,"网点超23H未关闭"))*20)</f>
        <v>-</v>
      </c>
      <c r="AZ31" s="12" t="str">
        <f>IF((COUNTIFS(明细!$R:$R,$AK31,明细!$C:$C,AZ$1,明细!$AK:$AK,"网点超50分钟未响应")+COUNTIFS(明细!$R:$R,$AK31,明细!$C:$C,AZ$1,明细!$AL:$AL,"网点超23H未关闭"))*20=0,"-",(COUNTIFS(明细!$R:$R,$AK31,明细!$C:$C,AZ$1,明细!$AK:$AK,"网点超50分钟未响应")+COUNTIFS(明细!$R:$R,$AK31,明细!$C:$C,AZ$1,明细!$AL:$AL,"网点超23H未关闭"))*20)</f>
        <v>-</v>
      </c>
      <c r="BA31" s="12" t="str">
        <f>IF((COUNTIFS(明细!$R:$R,$AK31,明细!$C:$C,BA$1,明细!$AK:$AK,"网点超50分钟未响应")+COUNTIFS(明细!$R:$R,$AK31,明细!$C:$C,BA$1,明细!$AL:$AL,"网点超23H未关闭"))*20=0,"-",(COUNTIFS(明细!$R:$R,$AK31,明细!$C:$C,BA$1,明细!$AK:$AK,"网点超50分钟未响应")+COUNTIFS(明细!$R:$R,$AK31,明细!$C:$C,BA$1,明细!$AL:$AL,"网点超23H未关闭"))*20)</f>
        <v>-</v>
      </c>
      <c r="BB31" s="12" t="str">
        <f>IF((COUNTIFS(明细!$R:$R,$AK31,明细!$C:$C,BB$1,明细!$AK:$AK,"网点超50分钟未响应")+COUNTIFS(明细!$R:$R,$AK31,明细!$C:$C,BB$1,明细!$AL:$AL,"网点超23H未关闭"))*20=0,"-",(COUNTIFS(明细!$R:$R,$AK31,明细!$C:$C,BB$1,明细!$AK:$AK,"网点超50分钟未响应")+COUNTIFS(明细!$R:$R,$AK31,明细!$C:$C,BB$1,明细!$AL:$AL,"网点超23H未关闭"))*20)</f>
        <v>-</v>
      </c>
      <c r="BC31" s="12" t="str">
        <f>IF((COUNTIFS(明细!$R:$R,$AK31,明细!$C:$C,BC$1,明细!$AK:$AK,"网点超50分钟未响应")+COUNTIFS(明细!$R:$R,$AK31,明细!$C:$C,BC$1,明细!$AL:$AL,"网点超23H未关闭"))*20=0,"-",(COUNTIFS(明细!$R:$R,$AK31,明细!$C:$C,BC$1,明细!$AK:$AK,"网点超50分钟未响应")+COUNTIFS(明细!$R:$R,$AK31,明细!$C:$C,BC$1,明细!$AL:$AL,"网点超23H未关闭"))*20)</f>
        <v>-</v>
      </c>
      <c r="BD31" s="12" t="str">
        <f>IF((COUNTIFS(明细!$R:$R,$AK31,明细!$C:$C,BD$1,明细!$AK:$AK,"网点超50分钟未响应")+COUNTIFS(明细!$R:$R,$AK31,明细!$C:$C,BD$1,明细!$AL:$AL,"网点超23H未关闭"))*20=0,"-",(COUNTIFS(明细!$R:$R,$AK31,明细!$C:$C,BD$1,明细!$AK:$AK,"网点超50分钟未响应")+COUNTIFS(明细!$R:$R,$AK31,明细!$C:$C,BD$1,明细!$AL:$AL,"网点超23H未关闭"))*20)</f>
        <v>-</v>
      </c>
      <c r="BE31" s="12" t="str">
        <f>IF((COUNTIFS(明细!$R:$R,$AK31,明细!$C:$C,BE$1,明细!$AK:$AK,"网点超50分钟未响应")+COUNTIFS(明细!$R:$R,$AK31,明细!$C:$C,BE$1,明细!$AL:$AL,"网点超23H未关闭"))*20=0,"-",(COUNTIFS(明细!$R:$R,$AK31,明细!$C:$C,BE$1,明细!$AK:$AK,"网点超50分钟未响应")+COUNTIFS(明细!$R:$R,$AK31,明细!$C:$C,BE$1,明细!$AL:$AL,"网点超23H未关闭"))*20)</f>
        <v>-</v>
      </c>
      <c r="BF31" s="12" t="str">
        <f>IF((COUNTIFS(明细!$R:$R,$AK31,明细!$C:$C,BF$1,明细!$AK:$AK,"网点超50分钟未响应")+COUNTIFS(明细!$R:$R,$AK31,明细!$C:$C,BF$1,明细!$AL:$AL,"网点超23H未关闭"))*20=0,"-",(COUNTIFS(明细!$R:$R,$AK31,明细!$C:$C,BF$1,明细!$AK:$AK,"网点超50分钟未响应")+COUNTIFS(明细!$R:$R,$AK31,明细!$C:$C,BF$1,明细!$AL:$AL,"网点超23H未关闭"))*20)</f>
        <v>-</v>
      </c>
      <c r="BG31" s="12" t="str">
        <f>IF((COUNTIFS(明细!$R:$R,$AK31,明细!$C:$C,BG$1,明细!$AK:$AK,"网点超50分钟未响应")+COUNTIFS(明细!$R:$R,$AK31,明细!$C:$C,BG$1,明细!$AL:$AL,"网点超23H未关闭"))*20=0,"-",(COUNTIFS(明细!$R:$R,$AK31,明细!$C:$C,BG$1,明细!$AK:$AK,"网点超50分钟未响应")+COUNTIFS(明细!$R:$R,$AK31,明细!$C:$C,BG$1,明细!$AL:$AL,"网点超23H未关闭"))*20)</f>
        <v>-</v>
      </c>
      <c r="BH31" s="12" t="str">
        <f>IF((COUNTIFS(明细!$R:$R,$AK31,明细!$C:$C,BH$1,明细!$AK:$AK,"网点超50分钟未响应")+COUNTIFS(明细!$R:$R,$AK31,明细!$C:$C,BH$1,明细!$AL:$AL,"网点超23H未关闭"))*20=0,"-",(COUNTIFS(明细!$R:$R,$AK31,明细!$C:$C,BH$1,明细!$AK:$AK,"网点超50分钟未响应")+COUNTIFS(明细!$R:$R,$AK31,明细!$C:$C,BH$1,明细!$AL:$AL,"网点超23H未关闭"))*20)</f>
        <v>-</v>
      </c>
      <c r="BI31" s="12" t="str">
        <f>IF((COUNTIFS(明细!$R:$R,$AK31,明细!$C:$C,BI$1,明细!$AK:$AK,"网点超50分钟未响应")+COUNTIFS(明细!$R:$R,$AK31,明细!$C:$C,BI$1,明细!$AL:$AL,"网点超23H未关闭"))*20=0,"-",(COUNTIFS(明细!$R:$R,$AK31,明细!$C:$C,BI$1,明细!$AK:$AK,"网点超50分钟未响应")+COUNTIFS(明细!$R:$R,$AK31,明细!$C:$C,BI$1,明细!$AL:$AL,"网点超23H未关闭"))*20)</f>
        <v>-</v>
      </c>
      <c r="BJ31" s="12" t="str">
        <f>IF((COUNTIFS(明细!$R:$R,$AK31,明细!$C:$C,BJ$1,明细!$AK:$AK,"网点超50分钟未响应")+COUNTIFS(明细!$R:$R,$AK31,明细!$C:$C,BJ$1,明细!$AL:$AL,"网点超23H未关闭"))*20=0,"-",(COUNTIFS(明细!$R:$R,$AK31,明细!$C:$C,BJ$1,明细!$AK:$AK,"网点超50分钟未响应")+COUNTIFS(明细!$R:$R,$AK31,明细!$C:$C,BJ$1,明细!$AL:$AL,"网点超23H未关闭"))*20)</f>
        <v>-</v>
      </c>
      <c r="BK31" s="12" t="str">
        <f>IF((COUNTIFS(明细!$R:$R,$AK31,明细!$C:$C,BK$1,明细!$AK:$AK,"网点超50分钟未响应")+COUNTIFS(明细!$R:$R,$AK31,明细!$C:$C,BK$1,明细!$AL:$AL,"网点超23H未关闭"))*20=0,"-",(COUNTIFS(明细!$R:$R,$AK31,明细!$C:$C,BK$1,明细!$AK:$AK,"网点超50分钟未响应")+COUNTIFS(明细!$R:$R,$AK31,明细!$C:$C,BK$1,明细!$AL:$AL,"网点超23H未关闭"))*20)</f>
        <v>-</v>
      </c>
      <c r="BL31" s="12" t="str">
        <f>IF((COUNTIFS(明细!$R:$R,$AK31,明细!$C:$C,BL$1,明细!$AK:$AK,"网点超50分钟未响应")+COUNTIFS(明细!$R:$R,$AK31,明细!$C:$C,BL$1,明细!$AL:$AL,"网点超23H未关闭"))*20=0,"-",(COUNTIFS(明细!$R:$R,$AK31,明细!$C:$C,BL$1,明细!$AK:$AK,"网点超50分钟未响应")+COUNTIFS(明细!$R:$R,$AK31,明细!$C:$C,BL$1,明细!$AL:$AL,"网点超23H未关闭"))*20)</f>
        <v>-</v>
      </c>
      <c r="BM31" s="12" t="str">
        <f>IF((COUNTIFS(明细!$R:$R,$AK31,明细!$C:$C,BM$1,明细!$AK:$AK,"网点超50分钟未响应")+COUNTIFS(明细!$R:$R,$AK31,明细!$C:$C,BM$1,明细!$AL:$AL,"网点超23H未关闭"))*20=0,"-",(COUNTIFS(明细!$R:$R,$AK31,明细!$C:$C,BM$1,明细!$AK:$AK,"网点超50分钟未响应")+COUNTIFS(明细!$R:$R,$AK31,明细!$C:$C,BM$1,明细!$AL:$AL,"网点超23H未关闭"))*20)</f>
        <v>-</v>
      </c>
      <c r="BN31" s="12" t="str">
        <f>IF((COUNTIFS(明细!$R:$R,$AK31,明细!$C:$C,BN$1,明细!$AK:$AK,"网点超50分钟未响应")+COUNTIFS(明细!$R:$R,$AK31,明细!$C:$C,BN$1,明细!$AL:$AL,"网点超23H未关闭"))*20=0,"-",(COUNTIFS(明细!$R:$R,$AK31,明细!$C:$C,BN$1,明细!$AK:$AK,"网点超50分钟未响应")+COUNTIFS(明细!$R:$R,$AK31,明细!$C:$C,BN$1,明细!$AL:$AL,"网点超23H未关闭"))*20)</f>
        <v>-</v>
      </c>
      <c r="BO31" s="12" t="str">
        <f>IF((COUNTIFS(明细!$R:$R,$AK31,明细!$C:$C,BO$1,明细!$AK:$AK,"网点超50分钟未响应")+COUNTIFS(明细!$R:$R,$AK31,明细!$C:$C,BO$1,明细!$AL:$AL,"网点超23H未关闭"))*20=0,"-",(COUNTIFS(明细!$R:$R,$AK31,明细!$C:$C,BO$1,明细!$AK:$AK,"网点超50分钟未响应")+COUNTIFS(明细!$R:$R,$AK31,明细!$C:$C,BO$1,明细!$AL:$AL,"网点超23H未关闭"))*20)</f>
        <v>-</v>
      </c>
      <c r="BP31" s="12" t="str">
        <f>IF((COUNTIFS(明细!$R:$R,$AK31,明细!$C:$C,BP$1,明细!$AK:$AK,"网点超50分钟未响应")+COUNTIFS(明细!$R:$R,$AK31,明细!$C:$C,BP$1,明细!$AL:$AL,"网点超23H未关闭"))*20=0,"-",(COUNTIFS(明细!$R:$R,$AK31,明细!$C:$C,BP$1,明细!$AK:$AK,"网点超50分钟未响应")+COUNTIFS(明细!$R:$R,$AK31,明细!$C:$C,BP$1,明细!$AL:$AL,"网点超23H未关闭"))*20)</f>
        <v>-</v>
      </c>
    </row>
    <row r="32" customHeight="1" spans="1:68">
      <c r="A32" s="4" t="s">
        <v>64</v>
      </c>
      <c r="B32" s="12">
        <f>SUM(C32:AF32)</f>
        <v>0</v>
      </c>
      <c r="C32" s="34" t="str">
        <f>IF((COUNTIFS(明细!$B:$B,$A32,明细!$C:$C,C$1,明细!$AK:$AK,"网点超50分钟未响应")+COUNTIFS(明细!$B:$B,$A32,明细!$C:$C,C$1,明细!$AL:$AL,"网点超23H未关闭"))*20=0,"-",(COUNTIFS(明细!$B:$B,$A32,明细!$C:$C,C$1,明细!$AK:$AK,"网点超50分钟未响应")+COUNTIFS(明细!$B:$B,$A32,明细!$C:$C,C$1,明细!$AL:$AL,"网点超23H未关闭"))*20)</f>
        <v>-</v>
      </c>
      <c r="D32" s="34" t="str">
        <f>IF((COUNTIFS(明细!$B:$B,$A32,明细!$C:$C,D$1,明细!$AK:$AK,"网点超50分钟未响应")+COUNTIFS(明细!$B:$B,$A32,明细!$C:$C,D$1,明细!$AL:$AL,"网点超23H未关闭"))*20=0,"-",(COUNTIFS(明细!$B:$B,$A32,明细!$C:$C,D$1,明细!$AK:$AK,"网点超50分钟未响应")+COUNTIFS(明细!$B:$B,$A32,明细!$C:$C,D$1,明细!$AL:$AL,"网点超23H未关闭"))*20)</f>
        <v>-</v>
      </c>
      <c r="E32" s="34" t="str">
        <f>IF((COUNTIFS(明细!$B:$B,$A32,明细!$C:$C,E$1,明细!$AK:$AK,"网点超50分钟未响应")+COUNTIFS(明细!$B:$B,$A32,明细!$C:$C,E$1,明细!$AL:$AL,"网点超23H未关闭"))*20=0,"-",(COUNTIFS(明细!$B:$B,$A32,明细!$C:$C,E$1,明细!$AK:$AK,"网点超50分钟未响应")+COUNTIFS(明细!$B:$B,$A32,明细!$C:$C,E$1,明细!$AL:$AL,"网点超23H未关闭"))*20)</f>
        <v>-</v>
      </c>
      <c r="F32" s="34" t="str">
        <f>IF((COUNTIFS(明细!$B:$B,$A32,明细!$C:$C,F$1,明细!$AK:$AK,"网点超50分钟未响应")+COUNTIFS(明细!$B:$B,$A32,明细!$C:$C,F$1,明细!$AL:$AL,"网点超23H未关闭"))*20=0,"-",(COUNTIFS(明细!$B:$B,$A32,明细!$C:$C,F$1,明细!$AK:$AK,"网点超50分钟未响应")+COUNTIFS(明细!$B:$B,$A32,明细!$C:$C,F$1,明细!$AL:$AL,"网点超23H未关闭"))*20)</f>
        <v>-</v>
      </c>
      <c r="G32" s="34" t="str">
        <f>IF((COUNTIFS(明细!$B:$B,$A32,明细!$C:$C,G$1,明细!$AK:$AK,"网点超50分钟未响应")+COUNTIFS(明细!$B:$B,$A32,明细!$C:$C,G$1,明细!$AL:$AL,"网点超23H未关闭"))*20=0,"-",(COUNTIFS(明细!$B:$B,$A32,明细!$C:$C,G$1,明细!$AK:$AK,"网点超50分钟未响应")+COUNTIFS(明细!$B:$B,$A32,明细!$C:$C,G$1,明细!$AL:$AL,"网点超23H未关闭"))*20)</f>
        <v>-</v>
      </c>
      <c r="H32" s="34" t="str">
        <f>IF((COUNTIFS(明细!$B:$B,$A32,明细!$C:$C,H$1,明细!$AK:$AK,"网点超50分钟未响应")+COUNTIFS(明细!$B:$B,$A32,明细!$C:$C,H$1,明细!$AL:$AL,"网点超23H未关闭"))*20=0,"-",(COUNTIFS(明细!$B:$B,$A32,明细!$C:$C,H$1,明细!$AK:$AK,"网点超50分钟未响应")+COUNTIFS(明细!$B:$B,$A32,明细!$C:$C,H$1,明细!$AL:$AL,"网点超23H未关闭"))*20)</f>
        <v>-</v>
      </c>
      <c r="I32" s="34" t="str">
        <f>IF((COUNTIFS(明细!$B:$B,$A32,明细!$C:$C,I$1,明细!$AK:$AK,"网点超50分钟未响应")+COUNTIFS(明细!$B:$B,$A32,明细!$C:$C,I$1,明细!$AL:$AL,"网点超23H未关闭"))*20=0,"-",(COUNTIFS(明细!$B:$B,$A32,明细!$C:$C,I$1,明细!$AK:$AK,"网点超50分钟未响应")+COUNTIFS(明细!$B:$B,$A32,明细!$C:$C,I$1,明细!$AL:$AL,"网点超23H未关闭"))*20)</f>
        <v>-</v>
      </c>
      <c r="J32" s="34" t="str">
        <f>IF((COUNTIFS(明细!$B:$B,$A32,明细!$C:$C,J$1,明细!$AK:$AK,"网点超50分钟未响应")+COUNTIFS(明细!$B:$B,$A32,明细!$C:$C,J$1,明细!$AL:$AL,"网点超23H未关闭"))*20=0,"-",(COUNTIFS(明细!$B:$B,$A32,明细!$C:$C,J$1,明细!$AK:$AK,"网点超50分钟未响应")+COUNTIFS(明细!$B:$B,$A32,明细!$C:$C,J$1,明细!$AL:$AL,"网点超23H未关闭"))*20)</f>
        <v>-</v>
      </c>
      <c r="K32" s="34" t="str">
        <f>IF((COUNTIFS(明细!$B:$B,$A32,明细!$C:$C,K$1,明细!$AK:$AK,"网点超50分钟未响应")+COUNTIFS(明细!$B:$B,$A32,明细!$C:$C,K$1,明细!$AL:$AL,"网点超23H未关闭"))*20=0,"-",(COUNTIFS(明细!$B:$B,$A32,明细!$C:$C,K$1,明细!$AK:$AK,"网点超50分钟未响应")+COUNTIFS(明细!$B:$B,$A32,明细!$C:$C,K$1,明细!$AL:$AL,"网点超23H未关闭"))*20)</f>
        <v>-</v>
      </c>
      <c r="L32" s="34" t="str">
        <f>IF((COUNTIFS(明细!$B:$B,$A32,明细!$C:$C,L$1,明细!$AK:$AK,"网点超50分钟未响应")+COUNTIFS(明细!$B:$B,$A32,明细!$C:$C,L$1,明细!$AL:$AL,"网点超23H未关闭"))*20=0,"-",(COUNTIFS(明细!$B:$B,$A32,明细!$C:$C,L$1,明细!$AK:$AK,"网点超50分钟未响应")+COUNTIFS(明细!$B:$B,$A32,明细!$C:$C,L$1,明细!$AL:$AL,"网点超23H未关闭"))*20)</f>
        <v>-</v>
      </c>
      <c r="M32" s="34" t="str">
        <f>IF((COUNTIFS(明细!$B:$B,$A32,明细!$C:$C,M$1,明细!$AK:$AK,"网点超50分钟未响应")+COUNTIFS(明细!$B:$B,$A32,明细!$C:$C,M$1,明细!$AL:$AL,"网点超23H未关闭"))*20=0,"-",(COUNTIFS(明细!$B:$B,$A32,明细!$C:$C,M$1,明细!$AK:$AK,"网点超50分钟未响应")+COUNTIFS(明细!$B:$B,$A32,明细!$C:$C,M$1,明细!$AL:$AL,"网点超23H未关闭"))*20)</f>
        <v>-</v>
      </c>
      <c r="N32" s="34" t="str">
        <f>IF((COUNTIFS(明细!$B:$B,$A32,明细!$C:$C,N$1,明细!$AK:$AK,"网点超50分钟未响应")+COUNTIFS(明细!$B:$B,$A32,明细!$C:$C,N$1,明细!$AL:$AL,"网点超23H未关闭"))*20=0,"-",(COUNTIFS(明细!$B:$B,$A32,明细!$C:$C,N$1,明细!$AK:$AK,"网点超50分钟未响应")+COUNTIFS(明细!$B:$B,$A32,明细!$C:$C,N$1,明细!$AL:$AL,"网点超23H未关闭"))*20)</f>
        <v>-</v>
      </c>
      <c r="O32" s="34" t="str">
        <f>IF((COUNTIFS(明细!$B:$B,$A32,明细!$C:$C,O$1,明细!$AK:$AK,"网点超50分钟未响应")+COUNTIFS(明细!$B:$B,$A32,明细!$C:$C,O$1,明细!$AL:$AL,"网点超23H未关闭"))*20=0,"-",(COUNTIFS(明细!$B:$B,$A32,明细!$C:$C,O$1,明细!$AK:$AK,"网点超50分钟未响应")+COUNTIFS(明细!$B:$B,$A32,明细!$C:$C,O$1,明细!$AL:$AL,"网点超23H未关闭"))*20)</f>
        <v>-</v>
      </c>
      <c r="P32" s="34" t="str">
        <f>IF((COUNTIFS(明细!$B:$B,$A32,明细!$C:$C,P$1,明细!$AK:$AK,"网点超50分钟未响应")+COUNTIFS(明细!$B:$B,$A32,明细!$C:$C,P$1,明细!$AL:$AL,"网点超23H未关闭"))*20=0,"-",(COUNTIFS(明细!$B:$B,$A32,明细!$C:$C,P$1,明细!$AK:$AK,"网点超50分钟未响应")+COUNTIFS(明细!$B:$B,$A32,明细!$C:$C,P$1,明细!$AL:$AL,"网点超23H未关闭"))*20)</f>
        <v>-</v>
      </c>
      <c r="Q32" s="34" t="str">
        <f>IF((COUNTIFS(明细!$B:$B,$A32,明细!$C:$C,Q$1,明细!$AK:$AK,"网点超50分钟未响应")+COUNTIFS(明细!$B:$B,$A32,明细!$C:$C,Q$1,明细!$AL:$AL,"网点超23H未关闭"))*20=0,"-",(COUNTIFS(明细!$B:$B,$A32,明细!$C:$C,Q$1,明细!$AK:$AK,"网点超50分钟未响应")+COUNTIFS(明细!$B:$B,$A32,明细!$C:$C,Q$1,明细!$AL:$AL,"网点超23H未关闭"))*20)</f>
        <v>-</v>
      </c>
      <c r="R32" s="34" t="str">
        <f>IF((COUNTIFS(明细!$B:$B,$A32,明细!$C:$C,R$1,明细!$AK:$AK,"网点超50分钟未响应")+COUNTIFS(明细!$B:$B,$A32,明细!$C:$C,R$1,明细!$AL:$AL,"网点超23H未关闭"))*20=0,"-",(COUNTIFS(明细!$B:$B,$A32,明细!$C:$C,R$1,明细!$AK:$AK,"网点超50分钟未响应")+COUNTIFS(明细!$B:$B,$A32,明细!$C:$C,R$1,明细!$AL:$AL,"网点超23H未关闭"))*20)</f>
        <v>-</v>
      </c>
      <c r="S32" s="34" t="str">
        <f>IF((COUNTIFS(明细!$B:$B,$A32,明细!$C:$C,S$1,明细!$AK:$AK,"网点超50分钟未响应")+COUNTIFS(明细!$B:$B,$A32,明细!$C:$C,S$1,明细!$AL:$AL,"网点超23H未关闭"))*20=0,"-",(COUNTIFS(明细!$B:$B,$A32,明细!$C:$C,S$1,明细!$AK:$AK,"网点超50分钟未响应")+COUNTIFS(明细!$B:$B,$A32,明细!$C:$C,S$1,明细!$AL:$AL,"网点超23H未关闭"))*20)</f>
        <v>-</v>
      </c>
      <c r="T32" s="34" t="str">
        <f>IF((COUNTIFS(明细!$B:$B,$A32,明细!$C:$C,T$1,明细!$AK:$AK,"网点超50分钟未响应")+COUNTIFS(明细!$B:$B,$A32,明细!$C:$C,T$1,明细!$AL:$AL,"网点超23H未关闭"))*20=0,"-",(COUNTIFS(明细!$B:$B,$A32,明细!$C:$C,T$1,明细!$AK:$AK,"网点超50分钟未响应")+COUNTIFS(明细!$B:$B,$A32,明细!$C:$C,T$1,明细!$AL:$AL,"网点超23H未关闭"))*20)</f>
        <v>-</v>
      </c>
      <c r="U32" s="34" t="str">
        <f>IF((COUNTIFS(明细!$B:$B,$A32,明细!$C:$C,U$1,明细!$AK:$AK,"网点超50分钟未响应")+COUNTIFS(明细!$B:$B,$A32,明细!$C:$C,U$1,明细!$AL:$AL,"网点超23H未关闭"))*20=0,"-",(COUNTIFS(明细!$B:$B,$A32,明细!$C:$C,U$1,明细!$AK:$AK,"网点超50分钟未响应")+COUNTIFS(明细!$B:$B,$A32,明细!$C:$C,U$1,明细!$AL:$AL,"网点超23H未关闭"))*20)</f>
        <v>-</v>
      </c>
      <c r="V32" s="34" t="str">
        <f>IF((COUNTIFS(明细!$B:$B,$A32,明细!$C:$C,V$1,明细!$AK:$AK,"网点超50分钟未响应")+COUNTIFS(明细!$B:$B,$A32,明细!$C:$C,V$1,明细!$AL:$AL,"网点超23H未关闭"))*20=0,"-",(COUNTIFS(明细!$B:$B,$A32,明细!$C:$C,V$1,明细!$AK:$AK,"网点超50分钟未响应")+COUNTIFS(明细!$B:$B,$A32,明细!$C:$C,V$1,明细!$AL:$AL,"网点超23H未关闭"))*20)</f>
        <v>-</v>
      </c>
      <c r="W32" s="34" t="str">
        <f>IF((COUNTIFS(明细!$B:$B,$A32,明细!$C:$C,W$1,明细!$AK:$AK,"网点超50分钟未响应")+COUNTIFS(明细!$B:$B,$A32,明细!$C:$C,W$1,明细!$AL:$AL,"网点超23H未关闭"))*20=0,"-",(COUNTIFS(明细!$B:$B,$A32,明细!$C:$C,W$1,明细!$AK:$AK,"网点超50分钟未响应")+COUNTIFS(明细!$B:$B,$A32,明细!$C:$C,W$1,明细!$AL:$AL,"网点超23H未关闭"))*20)</f>
        <v>-</v>
      </c>
      <c r="X32" s="34" t="str">
        <f>IF((COUNTIFS(明细!$B:$B,$A32,明细!$C:$C,X$1,明细!$AK:$AK,"网点超50分钟未响应")+COUNTIFS(明细!$B:$B,$A32,明细!$C:$C,X$1,明细!$AL:$AL,"网点超23H未关闭"))*20=0,"-",(COUNTIFS(明细!$B:$B,$A32,明细!$C:$C,X$1,明细!$AK:$AK,"网点超50分钟未响应")+COUNTIFS(明细!$B:$B,$A32,明细!$C:$C,X$1,明细!$AL:$AL,"网点超23H未关闭"))*20)</f>
        <v>-</v>
      </c>
      <c r="Y32" s="34" t="str">
        <f>IF((COUNTIFS(明细!$B:$B,$A32,明细!$C:$C,Y$1,明细!$AK:$AK,"网点超50分钟未响应")+COUNTIFS(明细!$B:$B,$A32,明细!$C:$C,Y$1,明细!$AL:$AL,"网点超23H未关闭"))*20=0,"-",(COUNTIFS(明细!$B:$B,$A32,明细!$C:$C,Y$1,明细!$AK:$AK,"网点超50分钟未响应")+COUNTIFS(明细!$B:$B,$A32,明细!$C:$C,Y$1,明细!$AL:$AL,"网点超23H未关闭"))*20)</f>
        <v>-</v>
      </c>
      <c r="Z32" s="34" t="str">
        <f>IF((COUNTIFS(明细!$B:$B,$A32,明细!$C:$C,Z$1,明细!$AK:$AK,"网点超50分钟未响应")+COUNTIFS(明细!$B:$B,$A32,明细!$C:$C,Z$1,明细!$AL:$AL,"网点超23H未关闭"))*20=0,"-",(COUNTIFS(明细!$B:$B,$A32,明细!$C:$C,Z$1,明细!$AK:$AK,"网点超50分钟未响应")+COUNTIFS(明细!$B:$B,$A32,明细!$C:$C,Z$1,明细!$AL:$AL,"网点超23H未关闭"))*20)</f>
        <v>-</v>
      </c>
      <c r="AA32" s="34" t="str">
        <f>IF((COUNTIFS(明细!$B:$B,$A32,明细!$C:$C,AA$1,明细!$AK:$AK,"网点超50分钟未响应")+COUNTIFS(明细!$B:$B,$A32,明细!$C:$C,AA$1,明细!$AL:$AL,"网点超23H未关闭"))*20=0,"-",(COUNTIFS(明细!$B:$B,$A32,明细!$C:$C,AA$1,明细!$AK:$AK,"网点超50分钟未响应")+COUNTIFS(明细!$B:$B,$A32,明细!$C:$C,AA$1,明细!$AL:$AL,"网点超23H未关闭"))*20)</f>
        <v>-</v>
      </c>
      <c r="AB32" s="34" t="str">
        <f>IF((COUNTIFS(明细!$B:$B,$A32,明细!$C:$C,AB$1,明细!$AK:$AK,"网点超50分钟未响应")+COUNTIFS(明细!$B:$B,$A32,明细!$C:$C,AB$1,明细!$AL:$AL,"网点超23H未关闭"))*20=0,"-",(COUNTIFS(明细!$B:$B,$A32,明细!$C:$C,AB$1,明细!$AK:$AK,"网点超50分钟未响应")+COUNTIFS(明细!$B:$B,$A32,明细!$C:$C,AB$1,明细!$AL:$AL,"网点超23H未关闭"))*20)</f>
        <v>-</v>
      </c>
      <c r="AC32" s="34" t="str">
        <f>IF((COUNTIFS(明细!$B:$B,$A32,明细!$C:$C,AC$1,明细!$AK:$AK,"网点超50分钟未响应")+COUNTIFS(明细!$B:$B,$A32,明细!$C:$C,AC$1,明细!$AL:$AL,"网点超23H未关闭"))*20=0,"-",(COUNTIFS(明细!$B:$B,$A32,明细!$C:$C,AC$1,明细!$AK:$AK,"网点超50分钟未响应")+COUNTIFS(明细!$B:$B,$A32,明细!$C:$C,AC$1,明细!$AL:$AL,"网点超23H未关闭"))*20)</f>
        <v>-</v>
      </c>
      <c r="AD32" s="34" t="str">
        <f>IF((COUNTIFS(明细!$B:$B,$A32,明细!$C:$C,AD$1,明细!$AK:$AK,"网点超50分钟未响应")+COUNTIFS(明细!$B:$B,$A32,明细!$C:$C,AD$1,明细!$AL:$AL,"网点超23H未关闭"))*20=0,"-",(COUNTIFS(明细!$B:$B,$A32,明细!$C:$C,AD$1,明细!$AK:$AK,"网点超50分钟未响应")+COUNTIFS(明细!$B:$B,$A32,明细!$C:$C,AD$1,明细!$AL:$AL,"网点超23H未关闭"))*20)</f>
        <v>-</v>
      </c>
      <c r="AE32" s="34" t="str">
        <f>IF((COUNTIFS(明细!$B:$B,$A32,明细!$C:$C,AE$1,明细!$AK:$AK,"网点超50分钟未响应")+COUNTIFS(明细!$B:$B,$A32,明细!$C:$C,AE$1,明细!$AL:$AL,"网点超23H未关闭"))*20=0,"-",(COUNTIFS(明细!$B:$B,$A32,明细!$C:$C,AE$1,明细!$AK:$AK,"网点超50分钟未响应")+COUNTIFS(明细!$B:$B,$A32,明细!$C:$C,AE$1,明细!$AL:$AL,"网点超23H未关闭"))*20)</f>
        <v>-</v>
      </c>
      <c r="AF32" s="34" t="str">
        <f>IF((COUNTIFS(明细!$B:$B,$A32,明细!$C:$C,AF$1,明细!$AK:$AK,"网点超50分钟未响应")+COUNTIFS(明细!$B:$B,$A32,明细!$C:$C,AF$1,明细!$AL:$AL,"网点超23H未关闭"))*20=0,"-",(COUNTIFS(明细!$B:$B,$A32,明细!$C:$C,AF$1,明细!$AK:$AK,"网点超50分钟未响应")+COUNTIFS(明细!$B:$B,$A32,明细!$C:$C,AF$1,明细!$AL:$AL,"网点超23H未关闭"))*20)</f>
        <v>-</v>
      </c>
      <c r="AJ32" s="12">
        <f>RANK(AL32,AL$3:AL$356)</f>
        <v>30</v>
      </c>
      <c r="AK32" s="4" t="s">
        <v>65</v>
      </c>
      <c r="AL32" s="12">
        <f>SUM(AM32:BP32)</f>
        <v>200</v>
      </c>
      <c r="AM32" s="12">
        <f>IF((COUNTIFS(明细!$R:$R,$AK32,明细!$C:$C,AM$1,明细!$AK:$AK,"网点超50分钟未响应")+COUNTIFS(明细!$R:$R,$AK32,明细!$C:$C,AM$1,明细!$AL:$AL,"网点超23H未关闭"))*20=0,"-",(COUNTIFS(明细!$R:$R,$AK32,明细!$C:$C,AM$1,明细!$AK:$AK,"网点超50分钟未响应")+COUNTIFS(明细!$R:$R,$AK32,明细!$C:$C,AM$1,明细!$AL:$AL,"网点超23H未关闭"))*20)</f>
        <v>60</v>
      </c>
      <c r="AN32" s="12">
        <f>IF((COUNTIFS(明细!$R:$R,$AK32,明细!$C:$C,AN$1,明细!$AK:$AK,"网点超50分钟未响应")+COUNTIFS(明细!$R:$R,$AK32,明细!$C:$C,AN$1,明细!$AL:$AL,"网点超23H未关闭"))*20=0,"-",(COUNTIFS(明细!$R:$R,$AK32,明细!$C:$C,AN$1,明细!$AK:$AK,"网点超50分钟未响应")+COUNTIFS(明细!$R:$R,$AK32,明细!$C:$C,AN$1,明细!$AL:$AL,"网点超23H未关闭"))*20)</f>
        <v>60</v>
      </c>
      <c r="AO32" s="12" t="str">
        <f>IF((COUNTIFS(明细!$R:$R,$AK32,明细!$C:$C,AO$1,明细!$AK:$AK,"网点超50分钟未响应")+COUNTIFS(明细!$R:$R,$AK32,明细!$C:$C,AO$1,明细!$AL:$AL,"网点超23H未关闭"))*20=0,"-",(COUNTIFS(明细!$R:$R,$AK32,明细!$C:$C,AO$1,明细!$AK:$AK,"网点超50分钟未响应")+COUNTIFS(明细!$R:$R,$AK32,明细!$C:$C,AO$1,明细!$AL:$AL,"网点超23H未关闭"))*20)</f>
        <v>-</v>
      </c>
      <c r="AP32" s="12" t="str">
        <f>IF((COUNTIFS(明细!$R:$R,$AK32,明细!$C:$C,AP$1,明细!$AK:$AK,"网点超50分钟未响应")+COUNTIFS(明细!$R:$R,$AK32,明细!$C:$C,AP$1,明细!$AL:$AL,"网点超23H未关闭"))*20=0,"-",(COUNTIFS(明细!$R:$R,$AK32,明细!$C:$C,AP$1,明细!$AK:$AK,"网点超50分钟未响应")+COUNTIFS(明细!$R:$R,$AK32,明细!$C:$C,AP$1,明细!$AL:$AL,"网点超23H未关闭"))*20)</f>
        <v>-</v>
      </c>
      <c r="AQ32" s="12" t="str">
        <f>IF((COUNTIFS(明细!$R:$R,$AK32,明细!$C:$C,AQ$1,明细!$AK:$AK,"网点超50分钟未响应")+COUNTIFS(明细!$R:$R,$AK32,明细!$C:$C,AQ$1,明细!$AL:$AL,"网点超23H未关闭"))*20=0,"-",(COUNTIFS(明细!$R:$R,$AK32,明细!$C:$C,AQ$1,明细!$AK:$AK,"网点超50分钟未响应")+COUNTIFS(明细!$R:$R,$AK32,明细!$C:$C,AQ$1,明细!$AL:$AL,"网点超23H未关闭"))*20)</f>
        <v>-</v>
      </c>
      <c r="AR32" s="12">
        <f>IF((COUNTIFS(明细!$R:$R,$AK32,明细!$C:$C,AR$1,明细!$AK:$AK,"网点超50分钟未响应")+COUNTIFS(明细!$R:$R,$AK32,明细!$C:$C,AR$1,明细!$AL:$AL,"网点超23H未关闭"))*20=0,"-",(COUNTIFS(明细!$R:$R,$AK32,明细!$C:$C,AR$1,明细!$AK:$AK,"网点超50分钟未响应")+COUNTIFS(明细!$R:$R,$AK32,明细!$C:$C,AR$1,明细!$AL:$AL,"网点超23H未关闭"))*20)</f>
        <v>60</v>
      </c>
      <c r="AS32" s="12">
        <f>IF((COUNTIFS(明细!$R:$R,$AK32,明细!$C:$C,AS$1,明细!$AK:$AK,"网点超50分钟未响应")+COUNTIFS(明细!$R:$R,$AK32,明细!$C:$C,AS$1,明细!$AL:$AL,"网点超23H未关闭"))*20=0,"-",(COUNTIFS(明细!$R:$R,$AK32,明细!$C:$C,AS$1,明细!$AK:$AK,"网点超50分钟未响应")+COUNTIFS(明细!$R:$R,$AK32,明细!$C:$C,AS$1,明细!$AL:$AL,"网点超23H未关闭"))*20)</f>
        <v>20</v>
      </c>
      <c r="AT32" s="12" t="str">
        <f>IF((COUNTIFS(明细!$R:$R,$AK32,明细!$C:$C,AT$1,明细!$AK:$AK,"网点超50分钟未响应")+COUNTIFS(明细!$R:$R,$AK32,明细!$C:$C,AT$1,明细!$AL:$AL,"网点超23H未关闭"))*20=0,"-",(COUNTIFS(明细!$R:$R,$AK32,明细!$C:$C,AT$1,明细!$AK:$AK,"网点超50分钟未响应")+COUNTIFS(明细!$R:$R,$AK32,明细!$C:$C,AT$1,明细!$AL:$AL,"网点超23H未关闭"))*20)</f>
        <v>-</v>
      </c>
      <c r="AU32" s="12" t="str">
        <f>IF((COUNTIFS(明细!$R:$R,$AK32,明细!$C:$C,AU$1,明细!$AK:$AK,"网点超50分钟未响应")+COUNTIFS(明细!$R:$R,$AK32,明细!$C:$C,AU$1,明细!$AL:$AL,"网点超23H未关闭"))*20=0,"-",(COUNTIFS(明细!$R:$R,$AK32,明细!$C:$C,AU$1,明细!$AK:$AK,"网点超50分钟未响应")+COUNTIFS(明细!$R:$R,$AK32,明细!$C:$C,AU$1,明细!$AL:$AL,"网点超23H未关闭"))*20)</f>
        <v>-</v>
      </c>
      <c r="AV32" s="12" t="str">
        <f>IF((COUNTIFS(明细!$R:$R,$AK32,明细!$C:$C,AV$1,明细!$AK:$AK,"网点超50分钟未响应")+COUNTIFS(明细!$R:$R,$AK32,明细!$C:$C,AV$1,明细!$AL:$AL,"网点超23H未关闭"))*20=0,"-",(COUNTIFS(明细!$R:$R,$AK32,明细!$C:$C,AV$1,明细!$AK:$AK,"网点超50分钟未响应")+COUNTIFS(明细!$R:$R,$AK32,明细!$C:$C,AV$1,明细!$AL:$AL,"网点超23H未关闭"))*20)</f>
        <v>-</v>
      </c>
      <c r="AW32" s="12" t="str">
        <f>IF((COUNTIFS(明细!$R:$R,$AK32,明细!$C:$C,AW$1,明细!$AK:$AK,"网点超50分钟未响应")+COUNTIFS(明细!$R:$R,$AK32,明细!$C:$C,AW$1,明细!$AL:$AL,"网点超23H未关闭"))*20=0,"-",(COUNTIFS(明细!$R:$R,$AK32,明细!$C:$C,AW$1,明细!$AK:$AK,"网点超50分钟未响应")+COUNTIFS(明细!$R:$R,$AK32,明细!$C:$C,AW$1,明细!$AL:$AL,"网点超23H未关闭"))*20)</f>
        <v>-</v>
      </c>
      <c r="AX32" s="12" t="str">
        <f>IF((COUNTIFS(明细!$R:$R,$AK32,明细!$C:$C,AX$1,明细!$AK:$AK,"网点超50分钟未响应")+COUNTIFS(明细!$R:$R,$AK32,明细!$C:$C,AX$1,明细!$AL:$AL,"网点超23H未关闭"))*20=0,"-",(COUNTIFS(明细!$R:$R,$AK32,明细!$C:$C,AX$1,明细!$AK:$AK,"网点超50分钟未响应")+COUNTIFS(明细!$R:$R,$AK32,明细!$C:$C,AX$1,明细!$AL:$AL,"网点超23H未关闭"))*20)</f>
        <v>-</v>
      </c>
      <c r="AY32" s="12" t="str">
        <f>IF((COUNTIFS(明细!$R:$R,$AK32,明细!$C:$C,AY$1,明细!$AK:$AK,"网点超50分钟未响应")+COUNTIFS(明细!$R:$R,$AK32,明细!$C:$C,AY$1,明细!$AL:$AL,"网点超23H未关闭"))*20=0,"-",(COUNTIFS(明细!$R:$R,$AK32,明细!$C:$C,AY$1,明细!$AK:$AK,"网点超50分钟未响应")+COUNTIFS(明细!$R:$R,$AK32,明细!$C:$C,AY$1,明细!$AL:$AL,"网点超23H未关闭"))*20)</f>
        <v>-</v>
      </c>
      <c r="AZ32" s="12" t="str">
        <f>IF((COUNTIFS(明细!$R:$R,$AK32,明细!$C:$C,AZ$1,明细!$AK:$AK,"网点超50分钟未响应")+COUNTIFS(明细!$R:$R,$AK32,明细!$C:$C,AZ$1,明细!$AL:$AL,"网点超23H未关闭"))*20=0,"-",(COUNTIFS(明细!$R:$R,$AK32,明细!$C:$C,AZ$1,明细!$AK:$AK,"网点超50分钟未响应")+COUNTIFS(明细!$R:$R,$AK32,明细!$C:$C,AZ$1,明细!$AL:$AL,"网点超23H未关闭"))*20)</f>
        <v>-</v>
      </c>
      <c r="BA32" s="12" t="str">
        <f>IF((COUNTIFS(明细!$R:$R,$AK32,明细!$C:$C,BA$1,明细!$AK:$AK,"网点超50分钟未响应")+COUNTIFS(明细!$R:$R,$AK32,明细!$C:$C,BA$1,明细!$AL:$AL,"网点超23H未关闭"))*20=0,"-",(COUNTIFS(明细!$R:$R,$AK32,明细!$C:$C,BA$1,明细!$AK:$AK,"网点超50分钟未响应")+COUNTIFS(明细!$R:$R,$AK32,明细!$C:$C,BA$1,明细!$AL:$AL,"网点超23H未关闭"))*20)</f>
        <v>-</v>
      </c>
      <c r="BB32" s="12" t="str">
        <f>IF((COUNTIFS(明细!$R:$R,$AK32,明细!$C:$C,BB$1,明细!$AK:$AK,"网点超50分钟未响应")+COUNTIFS(明细!$R:$R,$AK32,明细!$C:$C,BB$1,明细!$AL:$AL,"网点超23H未关闭"))*20=0,"-",(COUNTIFS(明细!$R:$R,$AK32,明细!$C:$C,BB$1,明细!$AK:$AK,"网点超50分钟未响应")+COUNTIFS(明细!$R:$R,$AK32,明细!$C:$C,BB$1,明细!$AL:$AL,"网点超23H未关闭"))*20)</f>
        <v>-</v>
      </c>
      <c r="BC32" s="12" t="str">
        <f>IF((COUNTIFS(明细!$R:$R,$AK32,明细!$C:$C,BC$1,明细!$AK:$AK,"网点超50分钟未响应")+COUNTIFS(明细!$R:$R,$AK32,明细!$C:$C,BC$1,明细!$AL:$AL,"网点超23H未关闭"))*20=0,"-",(COUNTIFS(明细!$R:$R,$AK32,明细!$C:$C,BC$1,明细!$AK:$AK,"网点超50分钟未响应")+COUNTIFS(明细!$R:$R,$AK32,明细!$C:$C,BC$1,明细!$AL:$AL,"网点超23H未关闭"))*20)</f>
        <v>-</v>
      </c>
      <c r="BD32" s="12" t="str">
        <f>IF((COUNTIFS(明细!$R:$R,$AK32,明细!$C:$C,BD$1,明细!$AK:$AK,"网点超50分钟未响应")+COUNTIFS(明细!$R:$R,$AK32,明细!$C:$C,BD$1,明细!$AL:$AL,"网点超23H未关闭"))*20=0,"-",(COUNTIFS(明细!$R:$R,$AK32,明细!$C:$C,BD$1,明细!$AK:$AK,"网点超50分钟未响应")+COUNTIFS(明细!$R:$R,$AK32,明细!$C:$C,BD$1,明细!$AL:$AL,"网点超23H未关闭"))*20)</f>
        <v>-</v>
      </c>
      <c r="BE32" s="12" t="str">
        <f>IF((COUNTIFS(明细!$R:$R,$AK32,明细!$C:$C,BE$1,明细!$AK:$AK,"网点超50分钟未响应")+COUNTIFS(明细!$R:$R,$AK32,明细!$C:$C,BE$1,明细!$AL:$AL,"网点超23H未关闭"))*20=0,"-",(COUNTIFS(明细!$R:$R,$AK32,明细!$C:$C,BE$1,明细!$AK:$AK,"网点超50分钟未响应")+COUNTIFS(明细!$R:$R,$AK32,明细!$C:$C,BE$1,明细!$AL:$AL,"网点超23H未关闭"))*20)</f>
        <v>-</v>
      </c>
      <c r="BF32" s="12" t="str">
        <f>IF((COUNTIFS(明细!$R:$R,$AK32,明细!$C:$C,BF$1,明细!$AK:$AK,"网点超50分钟未响应")+COUNTIFS(明细!$R:$R,$AK32,明细!$C:$C,BF$1,明细!$AL:$AL,"网点超23H未关闭"))*20=0,"-",(COUNTIFS(明细!$R:$R,$AK32,明细!$C:$C,BF$1,明细!$AK:$AK,"网点超50分钟未响应")+COUNTIFS(明细!$R:$R,$AK32,明细!$C:$C,BF$1,明细!$AL:$AL,"网点超23H未关闭"))*20)</f>
        <v>-</v>
      </c>
      <c r="BG32" s="12" t="str">
        <f>IF((COUNTIFS(明细!$R:$R,$AK32,明细!$C:$C,BG$1,明细!$AK:$AK,"网点超50分钟未响应")+COUNTIFS(明细!$R:$R,$AK32,明细!$C:$C,BG$1,明细!$AL:$AL,"网点超23H未关闭"))*20=0,"-",(COUNTIFS(明细!$R:$R,$AK32,明细!$C:$C,BG$1,明细!$AK:$AK,"网点超50分钟未响应")+COUNTIFS(明细!$R:$R,$AK32,明细!$C:$C,BG$1,明细!$AL:$AL,"网点超23H未关闭"))*20)</f>
        <v>-</v>
      </c>
      <c r="BH32" s="12" t="str">
        <f>IF((COUNTIFS(明细!$R:$R,$AK32,明细!$C:$C,BH$1,明细!$AK:$AK,"网点超50分钟未响应")+COUNTIFS(明细!$R:$R,$AK32,明细!$C:$C,BH$1,明细!$AL:$AL,"网点超23H未关闭"))*20=0,"-",(COUNTIFS(明细!$R:$R,$AK32,明细!$C:$C,BH$1,明细!$AK:$AK,"网点超50分钟未响应")+COUNTIFS(明细!$R:$R,$AK32,明细!$C:$C,BH$1,明细!$AL:$AL,"网点超23H未关闭"))*20)</f>
        <v>-</v>
      </c>
      <c r="BI32" s="12" t="str">
        <f>IF((COUNTIFS(明细!$R:$R,$AK32,明细!$C:$C,BI$1,明细!$AK:$AK,"网点超50分钟未响应")+COUNTIFS(明细!$R:$R,$AK32,明细!$C:$C,BI$1,明细!$AL:$AL,"网点超23H未关闭"))*20=0,"-",(COUNTIFS(明细!$R:$R,$AK32,明细!$C:$C,BI$1,明细!$AK:$AK,"网点超50分钟未响应")+COUNTIFS(明细!$R:$R,$AK32,明细!$C:$C,BI$1,明细!$AL:$AL,"网点超23H未关闭"))*20)</f>
        <v>-</v>
      </c>
      <c r="BJ32" s="12" t="str">
        <f>IF((COUNTIFS(明细!$R:$R,$AK32,明细!$C:$C,BJ$1,明细!$AK:$AK,"网点超50分钟未响应")+COUNTIFS(明细!$R:$R,$AK32,明细!$C:$C,BJ$1,明细!$AL:$AL,"网点超23H未关闭"))*20=0,"-",(COUNTIFS(明细!$R:$R,$AK32,明细!$C:$C,BJ$1,明细!$AK:$AK,"网点超50分钟未响应")+COUNTIFS(明细!$R:$R,$AK32,明细!$C:$C,BJ$1,明细!$AL:$AL,"网点超23H未关闭"))*20)</f>
        <v>-</v>
      </c>
      <c r="BK32" s="12" t="str">
        <f>IF((COUNTIFS(明细!$R:$R,$AK32,明细!$C:$C,BK$1,明细!$AK:$AK,"网点超50分钟未响应")+COUNTIFS(明细!$R:$R,$AK32,明细!$C:$C,BK$1,明细!$AL:$AL,"网点超23H未关闭"))*20=0,"-",(COUNTIFS(明细!$R:$R,$AK32,明细!$C:$C,BK$1,明细!$AK:$AK,"网点超50分钟未响应")+COUNTIFS(明细!$R:$R,$AK32,明细!$C:$C,BK$1,明细!$AL:$AL,"网点超23H未关闭"))*20)</f>
        <v>-</v>
      </c>
      <c r="BL32" s="12" t="str">
        <f>IF((COUNTIFS(明细!$R:$R,$AK32,明细!$C:$C,BL$1,明细!$AK:$AK,"网点超50分钟未响应")+COUNTIFS(明细!$R:$R,$AK32,明细!$C:$C,BL$1,明细!$AL:$AL,"网点超23H未关闭"))*20=0,"-",(COUNTIFS(明细!$R:$R,$AK32,明细!$C:$C,BL$1,明细!$AK:$AK,"网点超50分钟未响应")+COUNTIFS(明细!$R:$R,$AK32,明细!$C:$C,BL$1,明细!$AL:$AL,"网点超23H未关闭"))*20)</f>
        <v>-</v>
      </c>
      <c r="BM32" s="12" t="str">
        <f>IF((COUNTIFS(明细!$R:$R,$AK32,明细!$C:$C,BM$1,明细!$AK:$AK,"网点超50分钟未响应")+COUNTIFS(明细!$R:$R,$AK32,明细!$C:$C,BM$1,明细!$AL:$AL,"网点超23H未关闭"))*20=0,"-",(COUNTIFS(明细!$R:$R,$AK32,明细!$C:$C,BM$1,明细!$AK:$AK,"网点超50分钟未响应")+COUNTIFS(明细!$R:$R,$AK32,明细!$C:$C,BM$1,明细!$AL:$AL,"网点超23H未关闭"))*20)</f>
        <v>-</v>
      </c>
      <c r="BN32" s="12" t="str">
        <f>IF((COUNTIFS(明细!$R:$R,$AK32,明细!$C:$C,BN$1,明细!$AK:$AK,"网点超50分钟未响应")+COUNTIFS(明细!$R:$R,$AK32,明细!$C:$C,BN$1,明细!$AL:$AL,"网点超23H未关闭"))*20=0,"-",(COUNTIFS(明细!$R:$R,$AK32,明细!$C:$C,BN$1,明细!$AK:$AK,"网点超50分钟未响应")+COUNTIFS(明细!$R:$R,$AK32,明细!$C:$C,BN$1,明细!$AL:$AL,"网点超23H未关闭"))*20)</f>
        <v>-</v>
      </c>
      <c r="BO32" s="12" t="str">
        <f>IF((COUNTIFS(明细!$R:$R,$AK32,明细!$C:$C,BO$1,明细!$AK:$AK,"网点超50分钟未响应")+COUNTIFS(明细!$R:$R,$AK32,明细!$C:$C,BO$1,明细!$AL:$AL,"网点超23H未关闭"))*20=0,"-",(COUNTIFS(明细!$R:$R,$AK32,明细!$C:$C,BO$1,明细!$AK:$AK,"网点超50分钟未响应")+COUNTIFS(明细!$R:$R,$AK32,明细!$C:$C,BO$1,明细!$AL:$AL,"网点超23H未关闭"))*20)</f>
        <v>-</v>
      </c>
      <c r="BP32" s="12" t="str">
        <f>IF((COUNTIFS(明细!$R:$R,$AK32,明细!$C:$C,BP$1,明细!$AK:$AK,"网点超50分钟未响应")+COUNTIFS(明细!$R:$R,$AK32,明细!$C:$C,BP$1,明细!$AL:$AL,"网点超23H未关闭"))*20=0,"-",(COUNTIFS(明细!$R:$R,$AK32,明细!$C:$C,BP$1,明细!$AK:$AK,"网点超50分钟未响应")+COUNTIFS(明细!$R:$R,$AK32,明细!$C:$C,BP$1,明细!$AL:$AL,"网点超23H未关闭"))*20)</f>
        <v>-</v>
      </c>
    </row>
    <row r="33" customHeight="1" spans="36:68">
      <c r="AJ33" s="12">
        <f>RANK(AL33,AL$3:AL$356)</f>
        <v>30</v>
      </c>
      <c r="AK33" s="4" t="s">
        <v>66</v>
      </c>
      <c r="AL33" s="12">
        <f>SUM(AM33:BP33)</f>
        <v>200</v>
      </c>
      <c r="AM33" s="12" t="str">
        <f>IF((COUNTIFS(明细!$R:$R,$AK33,明细!$C:$C,AM$1,明细!$AK:$AK,"网点超50分钟未响应")+COUNTIFS(明细!$R:$R,$AK33,明细!$C:$C,AM$1,明细!$AL:$AL,"网点超23H未关闭"))*20=0,"-",(COUNTIFS(明细!$R:$R,$AK33,明细!$C:$C,AM$1,明细!$AK:$AK,"网点超50分钟未响应")+COUNTIFS(明细!$R:$R,$AK33,明细!$C:$C,AM$1,明细!$AL:$AL,"网点超23H未关闭"))*20)</f>
        <v>-</v>
      </c>
      <c r="AN33" s="12" t="str">
        <f>IF((COUNTIFS(明细!$R:$R,$AK33,明细!$C:$C,AN$1,明细!$AK:$AK,"网点超50分钟未响应")+COUNTIFS(明细!$R:$R,$AK33,明细!$C:$C,AN$1,明细!$AL:$AL,"网点超23H未关闭"))*20=0,"-",(COUNTIFS(明细!$R:$R,$AK33,明细!$C:$C,AN$1,明细!$AK:$AK,"网点超50分钟未响应")+COUNTIFS(明细!$R:$R,$AK33,明细!$C:$C,AN$1,明细!$AL:$AL,"网点超23H未关闭"))*20)</f>
        <v>-</v>
      </c>
      <c r="AO33" s="12">
        <f>IF((COUNTIFS(明细!$R:$R,$AK33,明细!$C:$C,AO$1,明细!$AK:$AK,"网点超50分钟未响应")+COUNTIFS(明细!$R:$R,$AK33,明细!$C:$C,AO$1,明细!$AL:$AL,"网点超23H未关闭"))*20=0,"-",(COUNTIFS(明细!$R:$R,$AK33,明细!$C:$C,AO$1,明细!$AK:$AK,"网点超50分钟未响应")+COUNTIFS(明细!$R:$R,$AK33,明细!$C:$C,AO$1,明细!$AL:$AL,"网点超23H未关闭"))*20)</f>
        <v>60</v>
      </c>
      <c r="AP33" s="12">
        <f>IF((COUNTIFS(明细!$R:$R,$AK33,明细!$C:$C,AP$1,明细!$AK:$AK,"网点超50分钟未响应")+COUNTIFS(明细!$R:$R,$AK33,明细!$C:$C,AP$1,明细!$AL:$AL,"网点超23H未关闭"))*20=0,"-",(COUNTIFS(明细!$R:$R,$AK33,明细!$C:$C,AP$1,明细!$AK:$AK,"网点超50分钟未响应")+COUNTIFS(明细!$R:$R,$AK33,明细!$C:$C,AP$1,明细!$AL:$AL,"网点超23H未关闭"))*20)</f>
        <v>40</v>
      </c>
      <c r="AQ33" s="12">
        <f>IF((COUNTIFS(明细!$R:$R,$AK33,明细!$C:$C,AQ$1,明细!$AK:$AK,"网点超50分钟未响应")+COUNTIFS(明细!$R:$R,$AK33,明细!$C:$C,AQ$1,明细!$AL:$AL,"网点超23H未关闭"))*20=0,"-",(COUNTIFS(明细!$R:$R,$AK33,明细!$C:$C,AQ$1,明细!$AK:$AK,"网点超50分钟未响应")+COUNTIFS(明细!$R:$R,$AK33,明细!$C:$C,AQ$1,明细!$AL:$AL,"网点超23H未关闭"))*20)</f>
        <v>40</v>
      </c>
      <c r="AR33" s="12">
        <f>IF((COUNTIFS(明细!$R:$R,$AK33,明细!$C:$C,AR$1,明细!$AK:$AK,"网点超50分钟未响应")+COUNTIFS(明细!$R:$R,$AK33,明细!$C:$C,AR$1,明细!$AL:$AL,"网点超23H未关闭"))*20=0,"-",(COUNTIFS(明细!$R:$R,$AK33,明细!$C:$C,AR$1,明细!$AK:$AK,"网点超50分钟未响应")+COUNTIFS(明细!$R:$R,$AK33,明细!$C:$C,AR$1,明细!$AL:$AL,"网点超23H未关闭"))*20)</f>
        <v>20</v>
      </c>
      <c r="AS33" s="12">
        <f>IF((COUNTIFS(明细!$R:$R,$AK33,明细!$C:$C,AS$1,明细!$AK:$AK,"网点超50分钟未响应")+COUNTIFS(明细!$R:$R,$AK33,明细!$C:$C,AS$1,明细!$AL:$AL,"网点超23H未关闭"))*20=0,"-",(COUNTIFS(明细!$R:$R,$AK33,明细!$C:$C,AS$1,明细!$AK:$AK,"网点超50分钟未响应")+COUNTIFS(明细!$R:$R,$AK33,明细!$C:$C,AS$1,明细!$AL:$AL,"网点超23H未关闭"))*20)</f>
        <v>20</v>
      </c>
      <c r="AT33" s="12">
        <f>IF((COUNTIFS(明细!$R:$R,$AK33,明细!$C:$C,AT$1,明细!$AK:$AK,"网点超50分钟未响应")+COUNTIFS(明细!$R:$R,$AK33,明细!$C:$C,AT$1,明细!$AL:$AL,"网点超23H未关闭"))*20=0,"-",(COUNTIFS(明细!$R:$R,$AK33,明细!$C:$C,AT$1,明细!$AK:$AK,"网点超50分钟未响应")+COUNTIFS(明细!$R:$R,$AK33,明细!$C:$C,AT$1,明细!$AL:$AL,"网点超23H未关闭"))*20)</f>
        <v>20</v>
      </c>
      <c r="AU33" s="12" t="str">
        <f>IF((COUNTIFS(明细!$R:$R,$AK33,明细!$C:$C,AU$1,明细!$AK:$AK,"网点超50分钟未响应")+COUNTIFS(明细!$R:$R,$AK33,明细!$C:$C,AU$1,明细!$AL:$AL,"网点超23H未关闭"))*20=0,"-",(COUNTIFS(明细!$R:$R,$AK33,明细!$C:$C,AU$1,明细!$AK:$AK,"网点超50分钟未响应")+COUNTIFS(明细!$R:$R,$AK33,明细!$C:$C,AU$1,明细!$AL:$AL,"网点超23H未关闭"))*20)</f>
        <v>-</v>
      </c>
      <c r="AV33" s="12" t="str">
        <f>IF((COUNTIFS(明细!$R:$R,$AK33,明细!$C:$C,AV$1,明细!$AK:$AK,"网点超50分钟未响应")+COUNTIFS(明细!$R:$R,$AK33,明细!$C:$C,AV$1,明细!$AL:$AL,"网点超23H未关闭"))*20=0,"-",(COUNTIFS(明细!$R:$R,$AK33,明细!$C:$C,AV$1,明细!$AK:$AK,"网点超50分钟未响应")+COUNTIFS(明细!$R:$R,$AK33,明细!$C:$C,AV$1,明细!$AL:$AL,"网点超23H未关闭"))*20)</f>
        <v>-</v>
      </c>
      <c r="AW33" s="12" t="str">
        <f>IF((COUNTIFS(明细!$R:$R,$AK33,明细!$C:$C,AW$1,明细!$AK:$AK,"网点超50分钟未响应")+COUNTIFS(明细!$R:$R,$AK33,明细!$C:$C,AW$1,明细!$AL:$AL,"网点超23H未关闭"))*20=0,"-",(COUNTIFS(明细!$R:$R,$AK33,明细!$C:$C,AW$1,明细!$AK:$AK,"网点超50分钟未响应")+COUNTIFS(明细!$R:$R,$AK33,明细!$C:$C,AW$1,明细!$AL:$AL,"网点超23H未关闭"))*20)</f>
        <v>-</v>
      </c>
      <c r="AX33" s="12" t="str">
        <f>IF((COUNTIFS(明细!$R:$R,$AK33,明细!$C:$C,AX$1,明细!$AK:$AK,"网点超50分钟未响应")+COUNTIFS(明细!$R:$R,$AK33,明细!$C:$C,AX$1,明细!$AL:$AL,"网点超23H未关闭"))*20=0,"-",(COUNTIFS(明细!$R:$R,$AK33,明细!$C:$C,AX$1,明细!$AK:$AK,"网点超50分钟未响应")+COUNTIFS(明细!$R:$R,$AK33,明细!$C:$C,AX$1,明细!$AL:$AL,"网点超23H未关闭"))*20)</f>
        <v>-</v>
      </c>
      <c r="AY33" s="12" t="str">
        <f>IF((COUNTIFS(明细!$R:$R,$AK33,明细!$C:$C,AY$1,明细!$AK:$AK,"网点超50分钟未响应")+COUNTIFS(明细!$R:$R,$AK33,明细!$C:$C,AY$1,明细!$AL:$AL,"网点超23H未关闭"))*20=0,"-",(COUNTIFS(明细!$R:$R,$AK33,明细!$C:$C,AY$1,明细!$AK:$AK,"网点超50分钟未响应")+COUNTIFS(明细!$R:$R,$AK33,明细!$C:$C,AY$1,明细!$AL:$AL,"网点超23H未关闭"))*20)</f>
        <v>-</v>
      </c>
      <c r="AZ33" s="12" t="str">
        <f>IF((COUNTIFS(明细!$R:$R,$AK33,明细!$C:$C,AZ$1,明细!$AK:$AK,"网点超50分钟未响应")+COUNTIFS(明细!$R:$R,$AK33,明细!$C:$C,AZ$1,明细!$AL:$AL,"网点超23H未关闭"))*20=0,"-",(COUNTIFS(明细!$R:$R,$AK33,明细!$C:$C,AZ$1,明细!$AK:$AK,"网点超50分钟未响应")+COUNTIFS(明细!$R:$R,$AK33,明细!$C:$C,AZ$1,明细!$AL:$AL,"网点超23H未关闭"))*20)</f>
        <v>-</v>
      </c>
      <c r="BA33" s="12" t="str">
        <f>IF((COUNTIFS(明细!$R:$R,$AK33,明细!$C:$C,BA$1,明细!$AK:$AK,"网点超50分钟未响应")+COUNTIFS(明细!$R:$R,$AK33,明细!$C:$C,BA$1,明细!$AL:$AL,"网点超23H未关闭"))*20=0,"-",(COUNTIFS(明细!$R:$R,$AK33,明细!$C:$C,BA$1,明细!$AK:$AK,"网点超50分钟未响应")+COUNTIFS(明细!$R:$R,$AK33,明细!$C:$C,BA$1,明细!$AL:$AL,"网点超23H未关闭"))*20)</f>
        <v>-</v>
      </c>
      <c r="BB33" s="12" t="str">
        <f>IF((COUNTIFS(明细!$R:$R,$AK33,明细!$C:$C,BB$1,明细!$AK:$AK,"网点超50分钟未响应")+COUNTIFS(明细!$R:$R,$AK33,明细!$C:$C,BB$1,明细!$AL:$AL,"网点超23H未关闭"))*20=0,"-",(COUNTIFS(明细!$R:$R,$AK33,明细!$C:$C,BB$1,明细!$AK:$AK,"网点超50分钟未响应")+COUNTIFS(明细!$R:$R,$AK33,明细!$C:$C,BB$1,明细!$AL:$AL,"网点超23H未关闭"))*20)</f>
        <v>-</v>
      </c>
      <c r="BC33" s="12" t="str">
        <f>IF((COUNTIFS(明细!$R:$R,$AK33,明细!$C:$C,BC$1,明细!$AK:$AK,"网点超50分钟未响应")+COUNTIFS(明细!$R:$R,$AK33,明细!$C:$C,BC$1,明细!$AL:$AL,"网点超23H未关闭"))*20=0,"-",(COUNTIFS(明细!$R:$R,$AK33,明细!$C:$C,BC$1,明细!$AK:$AK,"网点超50分钟未响应")+COUNTIFS(明细!$R:$R,$AK33,明细!$C:$C,BC$1,明细!$AL:$AL,"网点超23H未关闭"))*20)</f>
        <v>-</v>
      </c>
      <c r="BD33" s="12" t="str">
        <f>IF((COUNTIFS(明细!$R:$R,$AK33,明细!$C:$C,BD$1,明细!$AK:$AK,"网点超50分钟未响应")+COUNTIFS(明细!$R:$R,$AK33,明细!$C:$C,BD$1,明细!$AL:$AL,"网点超23H未关闭"))*20=0,"-",(COUNTIFS(明细!$R:$R,$AK33,明细!$C:$C,BD$1,明细!$AK:$AK,"网点超50分钟未响应")+COUNTIFS(明细!$R:$R,$AK33,明细!$C:$C,BD$1,明细!$AL:$AL,"网点超23H未关闭"))*20)</f>
        <v>-</v>
      </c>
      <c r="BE33" s="12" t="str">
        <f>IF((COUNTIFS(明细!$R:$R,$AK33,明细!$C:$C,BE$1,明细!$AK:$AK,"网点超50分钟未响应")+COUNTIFS(明细!$R:$R,$AK33,明细!$C:$C,BE$1,明细!$AL:$AL,"网点超23H未关闭"))*20=0,"-",(COUNTIFS(明细!$R:$R,$AK33,明细!$C:$C,BE$1,明细!$AK:$AK,"网点超50分钟未响应")+COUNTIFS(明细!$R:$R,$AK33,明细!$C:$C,BE$1,明细!$AL:$AL,"网点超23H未关闭"))*20)</f>
        <v>-</v>
      </c>
      <c r="BF33" s="12" t="str">
        <f>IF((COUNTIFS(明细!$R:$R,$AK33,明细!$C:$C,BF$1,明细!$AK:$AK,"网点超50分钟未响应")+COUNTIFS(明细!$R:$R,$AK33,明细!$C:$C,BF$1,明细!$AL:$AL,"网点超23H未关闭"))*20=0,"-",(COUNTIFS(明细!$R:$R,$AK33,明细!$C:$C,BF$1,明细!$AK:$AK,"网点超50分钟未响应")+COUNTIFS(明细!$R:$R,$AK33,明细!$C:$C,BF$1,明细!$AL:$AL,"网点超23H未关闭"))*20)</f>
        <v>-</v>
      </c>
      <c r="BG33" s="12" t="str">
        <f>IF((COUNTIFS(明细!$R:$R,$AK33,明细!$C:$C,BG$1,明细!$AK:$AK,"网点超50分钟未响应")+COUNTIFS(明细!$R:$R,$AK33,明细!$C:$C,BG$1,明细!$AL:$AL,"网点超23H未关闭"))*20=0,"-",(COUNTIFS(明细!$R:$R,$AK33,明细!$C:$C,BG$1,明细!$AK:$AK,"网点超50分钟未响应")+COUNTIFS(明细!$R:$R,$AK33,明细!$C:$C,BG$1,明细!$AL:$AL,"网点超23H未关闭"))*20)</f>
        <v>-</v>
      </c>
      <c r="BH33" s="12" t="str">
        <f>IF((COUNTIFS(明细!$R:$R,$AK33,明细!$C:$C,BH$1,明细!$AK:$AK,"网点超50分钟未响应")+COUNTIFS(明细!$R:$R,$AK33,明细!$C:$C,BH$1,明细!$AL:$AL,"网点超23H未关闭"))*20=0,"-",(COUNTIFS(明细!$R:$R,$AK33,明细!$C:$C,BH$1,明细!$AK:$AK,"网点超50分钟未响应")+COUNTIFS(明细!$R:$R,$AK33,明细!$C:$C,BH$1,明细!$AL:$AL,"网点超23H未关闭"))*20)</f>
        <v>-</v>
      </c>
      <c r="BI33" s="12" t="str">
        <f>IF((COUNTIFS(明细!$R:$R,$AK33,明细!$C:$C,BI$1,明细!$AK:$AK,"网点超50分钟未响应")+COUNTIFS(明细!$R:$R,$AK33,明细!$C:$C,BI$1,明细!$AL:$AL,"网点超23H未关闭"))*20=0,"-",(COUNTIFS(明细!$R:$R,$AK33,明细!$C:$C,BI$1,明细!$AK:$AK,"网点超50分钟未响应")+COUNTIFS(明细!$R:$R,$AK33,明细!$C:$C,BI$1,明细!$AL:$AL,"网点超23H未关闭"))*20)</f>
        <v>-</v>
      </c>
      <c r="BJ33" s="12" t="str">
        <f>IF((COUNTIFS(明细!$R:$R,$AK33,明细!$C:$C,BJ$1,明细!$AK:$AK,"网点超50分钟未响应")+COUNTIFS(明细!$R:$R,$AK33,明细!$C:$C,BJ$1,明细!$AL:$AL,"网点超23H未关闭"))*20=0,"-",(COUNTIFS(明细!$R:$R,$AK33,明细!$C:$C,BJ$1,明细!$AK:$AK,"网点超50分钟未响应")+COUNTIFS(明细!$R:$R,$AK33,明细!$C:$C,BJ$1,明细!$AL:$AL,"网点超23H未关闭"))*20)</f>
        <v>-</v>
      </c>
      <c r="BK33" s="12" t="str">
        <f>IF((COUNTIFS(明细!$R:$R,$AK33,明细!$C:$C,BK$1,明细!$AK:$AK,"网点超50分钟未响应")+COUNTIFS(明细!$R:$R,$AK33,明细!$C:$C,BK$1,明细!$AL:$AL,"网点超23H未关闭"))*20=0,"-",(COUNTIFS(明细!$R:$R,$AK33,明细!$C:$C,BK$1,明细!$AK:$AK,"网点超50分钟未响应")+COUNTIFS(明细!$R:$R,$AK33,明细!$C:$C,BK$1,明细!$AL:$AL,"网点超23H未关闭"))*20)</f>
        <v>-</v>
      </c>
      <c r="BL33" s="12" t="str">
        <f>IF((COUNTIFS(明细!$R:$R,$AK33,明细!$C:$C,BL$1,明细!$AK:$AK,"网点超50分钟未响应")+COUNTIFS(明细!$R:$R,$AK33,明细!$C:$C,BL$1,明细!$AL:$AL,"网点超23H未关闭"))*20=0,"-",(COUNTIFS(明细!$R:$R,$AK33,明细!$C:$C,BL$1,明细!$AK:$AK,"网点超50分钟未响应")+COUNTIFS(明细!$R:$R,$AK33,明细!$C:$C,BL$1,明细!$AL:$AL,"网点超23H未关闭"))*20)</f>
        <v>-</v>
      </c>
      <c r="BM33" s="12" t="str">
        <f>IF((COUNTIFS(明细!$R:$R,$AK33,明细!$C:$C,BM$1,明细!$AK:$AK,"网点超50分钟未响应")+COUNTIFS(明细!$R:$R,$AK33,明细!$C:$C,BM$1,明细!$AL:$AL,"网点超23H未关闭"))*20=0,"-",(COUNTIFS(明细!$R:$R,$AK33,明细!$C:$C,BM$1,明细!$AK:$AK,"网点超50分钟未响应")+COUNTIFS(明细!$R:$R,$AK33,明细!$C:$C,BM$1,明细!$AL:$AL,"网点超23H未关闭"))*20)</f>
        <v>-</v>
      </c>
      <c r="BN33" s="12" t="str">
        <f>IF((COUNTIFS(明细!$R:$R,$AK33,明细!$C:$C,BN$1,明细!$AK:$AK,"网点超50分钟未响应")+COUNTIFS(明细!$R:$R,$AK33,明细!$C:$C,BN$1,明细!$AL:$AL,"网点超23H未关闭"))*20=0,"-",(COUNTIFS(明细!$R:$R,$AK33,明细!$C:$C,BN$1,明细!$AK:$AK,"网点超50分钟未响应")+COUNTIFS(明细!$R:$R,$AK33,明细!$C:$C,BN$1,明细!$AL:$AL,"网点超23H未关闭"))*20)</f>
        <v>-</v>
      </c>
      <c r="BO33" s="12" t="str">
        <f>IF((COUNTIFS(明细!$R:$R,$AK33,明细!$C:$C,BO$1,明细!$AK:$AK,"网点超50分钟未响应")+COUNTIFS(明细!$R:$R,$AK33,明细!$C:$C,BO$1,明细!$AL:$AL,"网点超23H未关闭"))*20=0,"-",(COUNTIFS(明细!$R:$R,$AK33,明细!$C:$C,BO$1,明细!$AK:$AK,"网点超50分钟未响应")+COUNTIFS(明细!$R:$R,$AK33,明细!$C:$C,BO$1,明细!$AL:$AL,"网点超23H未关闭"))*20)</f>
        <v>-</v>
      </c>
      <c r="BP33" s="12" t="str">
        <f>IF((COUNTIFS(明细!$R:$R,$AK33,明细!$C:$C,BP$1,明细!$AK:$AK,"网点超50分钟未响应")+COUNTIFS(明细!$R:$R,$AK33,明细!$C:$C,BP$1,明细!$AL:$AL,"网点超23H未关闭"))*20=0,"-",(COUNTIFS(明细!$R:$R,$AK33,明细!$C:$C,BP$1,明细!$AK:$AK,"网点超50分钟未响应")+COUNTIFS(明细!$R:$R,$AK33,明细!$C:$C,BP$1,明细!$AL:$AL,"网点超23H未关闭"))*20)</f>
        <v>-</v>
      </c>
    </row>
    <row r="34" customHeight="1" spans="36:68">
      <c r="AJ34" s="12">
        <f>RANK(AL34,AL$3:AL$356)</f>
        <v>30</v>
      </c>
      <c r="AK34" s="4" t="s">
        <v>67</v>
      </c>
      <c r="AL34" s="12">
        <f>SUM(AM34:BP34)</f>
        <v>200</v>
      </c>
      <c r="AM34" s="12" t="str">
        <f>IF((COUNTIFS(明细!$R:$R,$AK34,明细!$C:$C,AM$1,明细!$AK:$AK,"网点超50分钟未响应")+COUNTIFS(明细!$R:$R,$AK34,明细!$C:$C,AM$1,明细!$AL:$AL,"网点超23H未关闭"))*20=0,"-",(COUNTIFS(明细!$R:$R,$AK34,明细!$C:$C,AM$1,明细!$AK:$AK,"网点超50分钟未响应")+COUNTIFS(明细!$R:$R,$AK34,明细!$C:$C,AM$1,明细!$AL:$AL,"网点超23H未关闭"))*20)</f>
        <v>-</v>
      </c>
      <c r="AN34" s="12">
        <f>IF((COUNTIFS(明细!$R:$R,$AK34,明细!$C:$C,AN$1,明细!$AK:$AK,"网点超50分钟未响应")+COUNTIFS(明细!$R:$R,$AK34,明细!$C:$C,AN$1,明细!$AL:$AL,"网点超23H未关闭"))*20=0,"-",(COUNTIFS(明细!$R:$R,$AK34,明细!$C:$C,AN$1,明细!$AK:$AK,"网点超50分钟未响应")+COUNTIFS(明细!$R:$R,$AK34,明细!$C:$C,AN$1,明细!$AL:$AL,"网点超23H未关闭"))*20)</f>
        <v>20</v>
      </c>
      <c r="AO34" s="12">
        <f>IF((COUNTIFS(明细!$R:$R,$AK34,明细!$C:$C,AO$1,明细!$AK:$AK,"网点超50分钟未响应")+COUNTIFS(明细!$R:$R,$AK34,明细!$C:$C,AO$1,明细!$AL:$AL,"网点超23H未关闭"))*20=0,"-",(COUNTIFS(明细!$R:$R,$AK34,明细!$C:$C,AO$1,明细!$AK:$AK,"网点超50分钟未响应")+COUNTIFS(明细!$R:$R,$AK34,明细!$C:$C,AO$1,明细!$AL:$AL,"网点超23H未关闭"))*20)</f>
        <v>40</v>
      </c>
      <c r="AP34" s="12">
        <f>IF((COUNTIFS(明细!$R:$R,$AK34,明细!$C:$C,AP$1,明细!$AK:$AK,"网点超50分钟未响应")+COUNTIFS(明细!$R:$R,$AK34,明细!$C:$C,AP$1,明细!$AL:$AL,"网点超23H未关闭"))*20=0,"-",(COUNTIFS(明细!$R:$R,$AK34,明细!$C:$C,AP$1,明细!$AK:$AK,"网点超50分钟未响应")+COUNTIFS(明细!$R:$R,$AK34,明细!$C:$C,AP$1,明细!$AL:$AL,"网点超23H未关闭"))*20)</f>
        <v>20</v>
      </c>
      <c r="AQ34" s="12">
        <f>IF((COUNTIFS(明细!$R:$R,$AK34,明细!$C:$C,AQ$1,明细!$AK:$AK,"网点超50分钟未响应")+COUNTIFS(明细!$R:$R,$AK34,明细!$C:$C,AQ$1,明细!$AL:$AL,"网点超23H未关闭"))*20=0,"-",(COUNTIFS(明细!$R:$R,$AK34,明细!$C:$C,AQ$1,明细!$AK:$AK,"网点超50分钟未响应")+COUNTIFS(明细!$R:$R,$AK34,明细!$C:$C,AQ$1,明细!$AL:$AL,"网点超23H未关闭"))*20)</f>
        <v>20</v>
      </c>
      <c r="AR34" s="12">
        <f>IF((COUNTIFS(明细!$R:$R,$AK34,明细!$C:$C,AR$1,明细!$AK:$AK,"网点超50分钟未响应")+COUNTIFS(明细!$R:$R,$AK34,明细!$C:$C,AR$1,明细!$AL:$AL,"网点超23H未关闭"))*20=0,"-",(COUNTIFS(明细!$R:$R,$AK34,明细!$C:$C,AR$1,明细!$AK:$AK,"网点超50分钟未响应")+COUNTIFS(明细!$R:$R,$AK34,明细!$C:$C,AR$1,明细!$AL:$AL,"网点超23H未关闭"))*20)</f>
        <v>20</v>
      </c>
      <c r="AS34" s="12">
        <f>IF((COUNTIFS(明细!$R:$R,$AK34,明细!$C:$C,AS$1,明细!$AK:$AK,"网点超50分钟未响应")+COUNTIFS(明细!$R:$R,$AK34,明细!$C:$C,AS$1,明细!$AL:$AL,"网点超23H未关闭"))*20=0,"-",(COUNTIFS(明细!$R:$R,$AK34,明细!$C:$C,AS$1,明细!$AK:$AK,"网点超50分钟未响应")+COUNTIFS(明细!$R:$R,$AK34,明细!$C:$C,AS$1,明细!$AL:$AL,"网点超23H未关闭"))*20)</f>
        <v>60</v>
      </c>
      <c r="AT34" s="12">
        <f>IF((COUNTIFS(明细!$R:$R,$AK34,明细!$C:$C,AT$1,明细!$AK:$AK,"网点超50分钟未响应")+COUNTIFS(明细!$R:$R,$AK34,明细!$C:$C,AT$1,明细!$AL:$AL,"网点超23H未关闭"))*20=0,"-",(COUNTIFS(明细!$R:$R,$AK34,明细!$C:$C,AT$1,明细!$AK:$AK,"网点超50分钟未响应")+COUNTIFS(明细!$R:$R,$AK34,明细!$C:$C,AT$1,明细!$AL:$AL,"网点超23H未关闭"))*20)</f>
        <v>20</v>
      </c>
      <c r="AU34" s="12" t="str">
        <f>IF((COUNTIFS(明细!$R:$R,$AK34,明细!$C:$C,AU$1,明细!$AK:$AK,"网点超50分钟未响应")+COUNTIFS(明细!$R:$R,$AK34,明细!$C:$C,AU$1,明细!$AL:$AL,"网点超23H未关闭"))*20=0,"-",(COUNTIFS(明细!$R:$R,$AK34,明细!$C:$C,AU$1,明细!$AK:$AK,"网点超50分钟未响应")+COUNTIFS(明细!$R:$R,$AK34,明细!$C:$C,AU$1,明细!$AL:$AL,"网点超23H未关闭"))*20)</f>
        <v>-</v>
      </c>
      <c r="AV34" s="12" t="str">
        <f>IF((COUNTIFS(明细!$R:$R,$AK34,明细!$C:$C,AV$1,明细!$AK:$AK,"网点超50分钟未响应")+COUNTIFS(明细!$R:$R,$AK34,明细!$C:$C,AV$1,明细!$AL:$AL,"网点超23H未关闭"))*20=0,"-",(COUNTIFS(明细!$R:$R,$AK34,明细!$C:$C,AV$1,明细!$AK:$AK,"网点超50分钟未响应")+COUNTIFS(明细!$R:$R,$AK34,明细!$C:$C,AV$1,明细!$AL:$AL,"网点超23H未关闭"))*20)</f>
        <v>-</v>
      </c>
      <c r="AW34" s="12" t="str">
        <f>IF((COUNTIFS(明细!$R:$R,$AK34,明细!$C:$C,AW$1,明细!$AK:$AK,"网点超50分钟未响应")+COUNTIFS(明细!$R:$R,$AK34,明细!$C:$C,AW$1,明细!$AL:$AL,"网点超23H未关闭"))*20=0,"-",(COUNTIFS(明细!$R:$R,$AK34,明细!$C:$C,AW$1,明细!$AK:$AK,"网点超50分钟未响应")+COUNTIFS(明细!$R:$R,$AK34,明细!$C:$C,AW$1,明细!$AL:$AL,"网点超23H未关闭"))*20)</f>
        <v>-</v>
      </c>
      <c r="AX34" s="12" t="str">
        <f>IF((COUNTIFS(明细!$R:$R,$AK34,明细!$C:$C,AX$1,明细!$AK:$AK,"网点超50分钟未响应")+COUNTIFS(明细!$R:$R,$AK34,明细!$C:$C,AX$1,明细!$AL:$AL,"网点超23H未关闭"))*20=0,"-",(COUNTIFS(明细!$R:$R,$AK34,明细!$C:$C,AX$1,明细!$AK:$AK,"网点超50分钟未响应")+COUNTIFS(明细!$R:$R,$AK34,明细!$C:$C,AX$1,明细!$AL:$AL,"网点超23H未关闭"))*20)</f>
        <v>-</v>
      </c>
      <c r="AY34" s="12" t="str">
        <f>IF((COUNTIFS(明细!$R:$R,$AK34,明细!$C:$C,AY$1,明细!$AK:$AK,"网点超50分钟未响应")+COUNTIFS(明细!$R:$R,$AK34,明细!$C:$C,AY$1,明细!$AL:$AL,"网点超23H未关闭"))*20=0,"-",(COUNTIFS(明细!$R:$R,$AK34,明细!$C:$C,AY$1,明细!$AK:$AK,"网点超50分钟未响应")+COUNTIFS(明细!$R:$R,$AK34,明细!$C:$C,AY$1,明细!$AL:$AL,"网点超23H未关闭"))*20)</f>
        <v>-</v>
      </c>
      <c r="AZ34" s="12" t="str">
        <f>IF((COUNTIFS(明细!$R:$R,$AK34,明细!$C:$C,AZ$1,明细!$AK:$AK,"网点超50分钟未响应")+COUNTIFS(明细!$R:$R,$AK34,明细!$C:$C,AZ$1,明细!$AL:$AL,"网点超23H未关闭"))*20=0,"-",(COUNTIFS(明细!$R:$R,$AK34,明细!$C:$C,AZ$1,明细!$AK:$AK,"网点超50分钟未响应")+COUNTIFS(明细!$R:$R,$AK34,明细!$C:$C,AZ$1,明细!$AL:$AL,"网点超23H未关闭"))*20)</f>
        <v>-</v>
      </c>
      <c r="BA34" s="12" t="str">
        <f>IF((COUNTIFS(明细!$R:$R,$AK34,明细!$C:$C,BA$1,明细!$AK:$AK,"网点超50分钟未响应")+COUNTIFS(明细!$R:$R,$AK34,明细!$C:$C,BA$1,明细!$AL:$AL,"网点超23H未关闭"))*20=0,"-",(COUNTIFS(明细!$R:$R,$AK34,明细!$C:$C,BA$1,明细!$AK:$AK,"网点超50分钟未响应")+COUNTIFS(明细!$R:$R,$AK34,明细!$C:$C,BA$1,明细!$AL:$AL,"网点超23H未关闭"))*20)</f>
        <v>-</v>
      </c>
      <c r="BB34" s="12" t="str">
        <f>IF((COUNTIFS(明细!$R:$R,$AK34,明细!$C:$C,BB$1,明细!$AK:$AK,"网点超50分钟未响应")+COUNTIFS(明细!$R:$R,$AK34,明细!$C:$C,BB$1,明细!$AL:$AL,"网点超23H未关闭"))*20=0,"-",(COUNTIFS(明细!$R:$R,$AK34,明细!$C:$C,BB$1,明细!$AK:$AK,"网点超50分钟未响应")+COUNTIFS(明细!$R:$R,$AK34,明细!$C:$C,BB$1,明细!$AL:$AL,"网点超23H未关闭"))*20)</f>
        <v>-</v>
      </c>
      <c r="BC34" s="12" t="str">
        <f>IF((COUNTIFS(明细!$R:$R,$AK34,明细!$C:$C,BC$1,明细!$AK:$AK,"网点超50分钟未响应")+COUNTIFS(明细!$R:$R,$AK34,明细!$C:$C,BC$1,明细!$AL:$AL,"网点超23H未关闭"))*20=0,"-",(COUNTIFS(明细!$R:$R,$AK34,明细!$C:$C,BC$1,明细!$AK:$AK,"网点超50分钟未响应")+COUNTIFS(明细!$R:$R,$AK34,明细!$C:$C,BC$1,明细!$AL:$AL,"网点超23H未关闭"))*20)</f>
        <v>-</v>
      </c>
      <c r="BD34" s="12" t="str">
        <f>IF((COUNTIFS(明细!$R:$R,$AK34,明细!$C:$C,BD$1,明细!$AK:$AK,"网点超50分钟未响应")+COUNTIFS(明细!$R:$R,$AK34,明细!$C:$C,BD$1,明细!$AL:$AL,"网点超23H未关闭"))*20=0,"-",(COUNTIFS(明细!$R:$R,$AK34,明细!$C:$C,BD$1,明细!$AK:$AK,"网点超50分钟未响应")+COUNTIFS(明细!$R:$R,$AK34,明细!$C:$C,BD$1,明细!$AL:$AL,"网点超23H未关闭"))*20)</f>
        <v>-</v>
      </c>
      <c r="BE34" s="12" t="str">
        <f>IF((COUNTIFS(明细!$R:$R,$AK34,明细!$C:$C,BE$1,明细!$AK:$AK,"网点超50分钟未响应")+COUNTIFS(明细!$R:$R,$AK34,明细!$C:$C,BE$1,明细!$AL:$AL,"网点超23H未关闭"))*20=0,"-",(COUNTIFS(明细!$R:$R,$AK34,明细!$C:$C,BE$1,明细!$AK:$AK,"网点超50分钟未响应")+COUNTIFS(明细!$R:$R,$AK34,明细!$C:$C,BE$1,明细!$AL:$AL,"网点超23H未关闭"))*20)</f>
        <v>-</v>
      </c>
      <c r="BF34" s="12" t="str">
        <f>IF((COUNTIFS(明细!$R:$R,$AK34,明细!$C:$C,BF$1,明细!$AK:$AK,"网点超50分钟未响应")+COUNTIFS(明细!$R:$R,$AK34,明细!$C:$C,BF$1,明细!$AL:$AL,"网点超23H未关闭"))*20=0,"-",(COUNTIFS(明细!$R:$R,$AK34,明细!$C:$C,BF$1,明细!$AK:$AK,"网点超50分钟未响应")+COUNTIFS(明细!$R:$R,$AK34,明细!$C:$C,BF$1,明细!$AL:$AL,"网点超23H未关闭"))*20)</f>
        <v>-</v>
      </c>
      <c r="BG34" s="12" t="str">
        <f>IF((COUNTIFS(明细!$R:$R,$AK34,明细!$C:$C,BG$1,明细!$AK:$AK,"网点超50分钟未响应")+COUNTIFS(明细!$R:$R,$AK34,明细!$C:$C,BG$1,明细!$AL:$AL,"网点超23H未关闭"))*20=0,"-",(COUNTIFS(明细!$R:$R,$AK34,明细!$C:$C,BG$1,明细!$AK:$AK,"网点超50分钟未响应")+COUNTIFS(明细!$R:$R,$AK34,明细!$C:$C,BG$1,明细!$AL:$AL,"网点超23H未关闭"))*20)</f>
        <v>-</v>
      </c>
      <c r="BH34" s="12" t="str">
        <f>IF((COUNTIFS(明细!$R:$R,$AK34,明细!$C:$C,BH$1,明细!$AK:$AK,"网点超50分钟未响应")+COUNTIFS(明细!$R:$R,$AK34,明细!$C:$C,BH$1,明细!$AL:$AL,"网点超23H未关闭"))*20=0,"-",(COUNTIFS(明细!$R:$R,$AK34,明细!$C:$C,BH$1,明细!$AK:$AK,"网点超50分钟未响应")+COUNTIFS(明细!$R:$R,$AK34,明细!$C:$C,BH$1,明细!$AL:$AL,"网点超23H未关闭"))*20)</f>
        <v>-</v>
      </c>
      <c r="BI34" s="12" t="str">
        <f>IF((COUNTIFS(明细!$R:$R,$AK34,明细!$C:$C,BI$1,明细!$AK:$AK,"网点超50分钟未响应")+COUNTIFS(明细!$R:$R,$AK34,明细!$C:$C,BI$1,明细!$AL:$AL,"网点超23H未关闭"))*20=0,"-",(COUNTIFS(明细!$R:$R,$AK34,明细!$C:$C,BI$1,明细!$AK:$AK,"网点超50分钟未响应")+COUNTIFS(明细!$R:$R,$AK34,明细!$C:$C,BI$1,明细!$AL:$AL,"网点超23H未关闭"))*20)</f>
        <v>-</v>
      </c>
      <c r="BJ34" s="12" t="str">
        <f>IF((COUNTIFS(明细!$R:$R,$AK34,明细!$C:$C,BJ$1,明细!$AK:$AK,"网点超50分钟未响应")+COUNTIFS(明细!$R:$R,$AK34,明细!$C:$C,BJ$1,明细!$AL:$AL,"网点超23H未关闭"))*20=0,"-",(COUNTIFS(明细!$R:$R,$AK34,明细!$C:$C,BJ$1,明细!$AK:$AK,"网点超50分钟未响应")+COUNTIFS(明细!$R:$R,$AK34,明细!$C:$C,BJ$1,明细!$AL:$AL,"网点超23H未关闭"))*20)</f>
        <v>-</v>
      </c>
      <c r="BK34" s="12" t="str">
        <f>IF((COUNTIFS(明细!$R:$R,$AK34,明细!$C:$C,BK$1,明细!$AK:$AK,"网点超50分钟未响应")+COUNTIFS(明细!$R:$R,$AK34,明细!$C:$C,BK$1,明细!$AL:$AL,"网点超23H未关闭"))*20=0,"-",(COUNTIFS(明细!$R:$R,$AK34,明细!$C:$C,BK$1,明细!$AK:$AK,"网点超50分钟未响应")+COUNTIFS(明细!$R:$R,$AK34,明细!$C:$C,BK$1,明细!$AL:$AL,"网点超23H未关闭"))*20)</f>
        <v>-</v>
      </c>
      <c r="BL34" s="12" t="str">
        <f>IF((COUNTIFS(明细!$R:$R,$AK34,明细!$C:$C,BL$1,明细!$AK:$AK,"网点超50分钟未响应")+COUNTIFS(明细!$R:$R,$AK34,明细!$C:$C,BL$1,明细!$AL:$AL,"网点超23H未关闭"))*20=0,"-",(COUNTIFS(明细!$R:$R,$AK34,明细!$C:$C,BL$1,明细!$AK:$AK,"网点超50分钟未响应")+COUNTIFS(明细!$R:$R,$AK34,明细!$C:$C,BL$1,明细!$AL:$AL,"网点超23H未关闭"))*20)</f>
        <v>-</v>
      </c>
      <c r="BM34" s="12" t="str">
        <f>IF((COUNTIFS(明细!$R:$R,$AK34,明细!$C:$C,BM$1,明细!$AK:$AK,"网点超50分钟未响应")+COUNTIFS(明细!$R:$R,$AK34,明细!$C:$C,BM$1,明细!$AL:$AL,"网点超23H未关闭"))*20=0,"-",(COUNTIFS(明细!$R:$R,$AK34,明细!$C:$C,BM$1,明细!$AK:$AK,"网点超50分钟未响应")+COUNTIFS(明细!$R:$R,$AK34,明细!$C:$C,BM$1,明细!$AL:$AL,"网点超23H未关闭"))*20)</f>
        <v>-</v>
      </c>
      <c r="BN34" s="12" t="str">
        <f>IF((COUNTIFS(明细!$R:$R,$AK34,明细!$C:$C,BN$1,明细!$AK:$AK,"网点超50分钟未响应")+COUNTIFS(明细!$R:$R,$AK34,明细!$C:$C,BN$1,明细!$AL:$AL,"网点超23H未关闭"))*20=0,"-",(COUNTIFS(明细!$R:$R,$AK34,明细!$C:$C,BN$1,明细!$AK:$AK,"网点超50分钟未响应")+COUNTIFS(明细!$R:$R,$AK34,明细!$C:$C,BN$1,明细!$AL:$AL,"网点超23H未关闭"))*20)</f>
        <v>-</v>
      </c>
      <c r="BO34" s="12" t="str">
        <f>IF((COUNTIFS(明细!$R:$R,$AK34,明细!$C:$C,BO$1,明细!$AK:$AK,"网点超50分钟未响应")+COUNTIFS(明细!$R:$R,$AK34,明细!$C:$C,BO$1,明细!$AL:$AL,"网点超23H未关闭"))*20=0,"-",(COUNTIFS(明细!$R:$R,$AK34,明细!$C:$C,BO$1,明细!$AK:$AK,"网点超50分钟未响应")+COUNTIFS(明细!$R:$R,$AK34,明细!$C:$C,BO$1,明细!$AL:$AL,"网点超23H未关闭"))*20)</f>
        <v>-</v>
      </c>
      <c r="BP34" s="12" t="str">
        <f>IF((COUNTIFS(明细!$R:$R,$AK34,明细!$C:$C,BP$1,明细!$AK:$AK,"网点超50分钟未响应")+COUNTIFS(明细!$R:$R,$AK34,明细!$C:$C,BP$1,明细!$AL:$AL,"网点超23H未关闭"))*20=0,"-",(COUNTIFS(明细!$R:$R,$AK34,明细!$C:$C,BP$1,明细!$AK:$AK,"网点超50分钟未响应")+COUNTIFS(明细!$R:$R,$AK34,明细!$C:$C,BP$1,明细!$AL:$AL,"网点超23H未关闭"))*20)</f>
        <v>-</v>
      </c>
    </row>
    <row r="35" customHeight="1" spans="36:68">
      <c r="AJ35" s="12">
        <f>RANK(AL35,AL$3:AL$356)</f>
        <v>30</v>
      </c>
      <c r="AK35" s="4" t="s">
        <v>68</v>
      </c>
      <c r="AL35" s="12">
        <f>SUM(AM35:BP35)</f>
        <v>200</v>
      </c>
      <c r="AM35" s="12" t="str">
        <f>IF((COUNTIFS(明细!$R:$R,$AK35,明细!$C:$C,AM$1,明细!$AK:$AK,"网点超50分钟未响应")+COUNTIFS(明细!$R:$R,$AK35,明细!$C:$C,AM$1,明细!$AL:$AL,"网点超23H未关闭"))*20=0,"-",(COUNTIFS(明细!$R:$R,$AK35,明细!$C:$C,AM$1,明细!$AK:$AK,"网点超50分钟未响应")+COUNTIFS(明细!$R:$R,$AK35,明细!$C:$C,AM$1,明细!$AL:$AL,"网点超23H未关闭"))*20)</f>
        <v>-</v>
      </c>
      <c r="AN35" s="12" t="str">
        <f>IF((COUNTIFS(明细!$R:$R,$AK35,明细!$C:$C,AN$1,明细!$AK:$AK,"网点超50分钟未响应")+COUNTIFS(明细!$R:$R,$AK35,明细!$C:$C,AN$1,明细!$AL:$AL,"网点超23H未关闭"))*20=0,"-",(COUNTIFS(明细!$R:$R,$AK35,明细!$C:$C,AN$1,明细!$AK:$AK,"网点超50分钟未响应")+COUNTIFS(明细!$R:$R,$AK35,明细!$C:$C,AN$1,明细!$AL:$AL,"网点超23H未关闭"))*20)</f>
        <v>-</v>
      </c>
      <c r="AO35" s="12">
        <f>IF((COUNTIFS(明细!$R:$R,$AK35,明细!$C:$C,AO$1,明细!$AK:$AK,"网点超50分钟未响应")+COUNTIFS(明细!$R:$R,$AK35,明细!$C:$C,AO$1,明细!$AL:$AL,"网点超23H未关闭"))*20=0,"-",(COUNTIFS(明细!$R:$R,$AK35,明细!$C:$C,AO$1,明细!$AK:$AK,"网点超50分钟未响应")+COUNTIFS(明细!$R:$R,$AK35,明细!$C:$C,AO$1,明细!$AL:$AL,"网点超23H未关闭"))*20)</f>
        <v>20</v>
      </c>
      <c r="AP35" s="12">
        <f>IF((COUNTIFS(明细!$R:$R,$AK35,明细!$C:$C,AP$1,明细!$AK:$AK,"网点超50分钟未响应")+COUNTIFS(明细!$R:$R,$AK35,明细!$C:$C,AP$1,明细!$AL:$AL,"网点超23H未关闭"))*20=0,"-",(COUNTIFS(明细!$R:$R,$AK35,明细!$C:$C,AP$1,明细!$AK:$AK,"网点超50分钟未响应")+COUNTIFS(明细!$R:$R,$AK35,明细!$C:$C,AP$1,明细!$AL:$AL,"网点超23H未关闭"))*20)</f>
        <v>20</v>
      </c>
      <c r="AQ35" s="12">
        <f>IF((COUNTIFS(明细!$R:$R,$AK35,明细!$C:$C,AQ$1,明细!$AK:$AK,"网点超50分钟未响应")+COUNTIFS(明细!$R:$R,$AK35,明细!$C:$C,AQ$1,明细!$AL:$AL,"网点超23H未关闭"))*20=0,"-",(COUNTIFS(明细!$R:$R,$AK35,明细!$C:$C,AQ$1,明细!$AK:$AK,"网点超50分钟未响应")+COUNTIFS(明细!$R:$R,$AK35,明细!$C:$C,AQ$1,明细!$AL:$AL,"网点超23H未关闭"))*20)</f>
        <v>40</v>
      </c>
      <c r="AR35" s="12" t="str">
        <f>IF((COUNTIFS(明细!$R:$R,$AK35,明细!$C:$C,AR$1,明细!$AK:$AK,"网点超50分钟未响应")+COUNTIFS(明细!$R:$R,$AK35,明细!$C:$C,AR$1,明细!$AL:$AL,"网点超23H未关闭"))*20=0,"-",(COUNTIFS(明细!$R:$R,$AK35,明细!$C:$C,AR$1,明细!$AK:$AK,"网点超50分钟未响应")+COUNTIFS(明细!$R:$R,$AK35,明细!$C:$C,AR$1,明细!$AL:$AL,"网点超23H未关闭"))*20)</f>
        <v>-</v>
      </c>
      <c r="AS35" s="12">
        <f>IF((COUNTIFS(明细!$R:$R,$AK35,明细!$C:$C,AS$1,明细!$AK:$AK,"网点超50分钟未响应")+COUNTIFS(明细!$R:$R,$AK35,明细!$C:$C,AS$1,明细!$AL:$AL,"网点超23H未关闭"))*20=0,"-",(COUNTIFS(明细!$R:$R,$AK35,明细!$C:$C,AS$1,明细!$AK:$AK,"网点超50分钟未响应")+COUNTIFS(明细!$R:$R,$AK35,明细!$C:$C,AS$1,明细!$AL:$AL,"网点超23H未关闭"))*20)</f>
        <v>40</v>
      </c>
      <c r="AT35" s="12">
        <f>IF((COUNTIFS(明细!$R:$R,$AK35,明细!$C:$C,AT$1,明细!$AK:$AK,"网点超50分钟未响应")+COUNTIFS(明细!$R:$R,$AK35,明细!$C:$C,AT$1,明细!$AL:$AL,"网点超23H未关闭"))*20=0,"-",(COUNTIFS(明细!$R:$R,$AK35,明细!$C:$C,AT$1,明细!$AK:$AK,"网点超50分钟未响应")+COUNTIFS(明细!$R:$R,$AK35,明细!$C:$C,AT$1,明细!$AL:$AL,"网点超23H未关闭"))*20)</f>
        <v>40</v>
      </c>
      <c r="AU35" s="12">
        <f>IF((COUNTIFS(明细!$R:$R,$AK35,明细!$C:$C,AU$1,明细!$AK:$AK,"网点超50分钟未响应")+COUNTIFS(明细!$R:$R,$AK35,明细!$C:$C,AU$1,明细!$AL:$AL,"网点超23H未关闭"))*20=0,"-",(COUNTIFS(明细!$R:$R,$AK35,明细!$C:$C,AU$1,明细!$AK:$AK,"网点超50分钟未响应")+COUNTIFS(明细!$R:$R,$AK35,明细!$C:$C,AU$1,明细!$AL:$AL,"网点超23H未关闭"))*20)</f>
        <v>40</v>
      </c>
      <c r="AV35" s="12" t="str">
        <f>IF((COUNTIFS(明细!$R:$R,$AK35,明细!$C:$C,AV$1,明细!$AK:$AK,"网点超50分钟未响应")+COUNTIFS(明细!$R:$R,$AK35,明细!$C:$C,AV$1,明细!$AL:$AL,"网点超23H未关闭"))*20=0,"-",(COUNTIFS(明细!$R:$R,$AK35,明细!$C:$C,AV$1,明细!$AK:$AK,"网点超50分钟未响应")+COUNTIFS(明细!$R:$R,$AK35,明细!$C:$C,AV$1,明细!$AL:$AL,"网点超23H未关闭"))*20)</f>
        <v>-</v>
      </c>
      <c r="AW35" s="12" t="str">
        <f>IF((COUNTIFS(明细!$R:$R,$AK35,明细!$C:$C,AW$1,明细!$AK:$AK,"网点超50分钟未响应")+COUNTIFS(明细!$R:$R,$AK35,明细!$C:$C,AW$1,明细!$AL:$AL,"网点超23H未关闭"))*20=0,"-",(COUNTIFS(明细!$R:$R,$AK35,明细!$C:$C,AW$1,明细!$AK:$AK,"网点超50分钟未响应")+COUNTIFS(明细!$R:$R,$AK35,明细!$C:$C,AW$1,明细!$AL:$AL,"网点超23H未关闭"))*20)</f>
        <v>-</v>
      </c>
      <c r="AX35" s="12" t="str">
        <f>IF((COUNTIFS(明细!$R:$R,$AK35,明细!$C:$C,AX$1,明细!$AK:$AK,"网点超50分钟未响应")+COUNTIFS(明细!$R:$R,$AK35,明细!$C:$C,AX$1,明细!$AL:$AL,"网点超23H未关闭"))*20=0,"-",(COUNTIFS(明细!$R:$R,$AK35,明细!$C:$C,AX$1,明细!$AK:$AK,"网点超50分钟未响应")+COUNTIFS(明细!$R:$R,$AK35,明细!$C:$C,AX$1,明细!$AL:$AL,"网点超23H未关闭"))*20)</f>
        <v>-</v>
      </c>
      <c r="AY35" s="12" t="str">
        <f>IF((COUNTIFS(明细!$R:$R,$AK35,明细!$C:$C,AY$1,明细!$AK:$AK,"网点超50分钟未响应")+COUNTIFS(明细!$R:$R,$AK35,明细!$C:$C,AY$1,明细!$AL:$AL,"网点超23H未关闭"))*20=0,"-",(COUNTIFS(明细!$R:$R,$AK35,明细!$C:$C,AY$1,明细!$AK:$AK,"网点超50分钟未响应")+COUNTIFS(明细!$R:$R,$AK35,明细!$C:$C,AY$1,明细!$AL:$AL,"网点超23H未关闭"))*20)</f>
        <v>-</v>
      </c>
      <c r="AZ35" s="12" t="str">
        <f>IF((COUNTIFS(明细!$R:$R,$AK35,明细!$C:$C,AZ$1,明细!$AK:$AK,"网点超50分钟未响应")+COUNTIFS(明细!$R:$R,$AK35,明细!$C:$C,AZ$1,明细!$AL:$AL,"网点超23H未关闭"))*20=0,"-",(COUNTIFS(明细!$R:$R,$AK35,明细!$C:$C,AZ$1,明细!$AK:$AK,"网点超50分钟未响应")+COUNTIFS(明细!$R:$R,$AK35,明细!$C:$C,AZ$1,明细!$AL:$AL,"网点超23H未关闭"))*20)</f>
        <v>-</v>
      </c>
      <c r="BA35" s="12" t="str">
        <f>IF((COUNTIFS(明细!$R:$R,$AK35,明细!$C:$C,BA$1,明细!$AK:$AK,"网点超50分钟未响应")+COUNTIFS(明细!$R:$R,$AK35,明细!$C:$C,BA$1,明细!$AL:$AL,"网点超23H未关闭"))*20=0,"-",(COUNTIFS(明细!$R:$R,$AK35,明细!$C:$C,BA$1,明细!$AK:$AK,"网点超50分钟未响应")+COUNTIFS(明细!$R:$R,$AK35,明细!$C:$C,BA$1,明细!$AL:$AL,"网点超23H未关闭"))*20)</f>
        <v>-</v>
      </c>
      <c r="BB35" s="12" t="str">
        <f>IF((COUNTIFS(明细!$R:$R,$AK35,明细!$C:$C,BB$1,明细!$AK:$AK,"网点超50分钟未响应")+COUNTIFS(明细!$R:$R,$AK35,明细!$C:$C,BB$1,明细!$AL:$AL,"网点超23H未关闭"))*20=0,"-",(COUNTIFS(明细!$R:$R,$AK35,明细!$C:$C,BB$1,明细!$AK:$AK,"网点超50分钟未响应")+COUNTIFS(明细!$R:$R,$AK35,明细!$C:$C,BB$1,明细!$AL:$AL,"网点超23H未关闭"))*20)</f>
        <v>-</v>
      </c>
      <c r="BC35" s="12" t="str">
        <f>IF((COUNTIFS(明细!$R:$R,$AK35,明细!$C:$C,BC$1,明细!$AK:$AK,"网点超50分钟未响应")+COUNTIFS(明细!$R:$R,$AK35,明细!$C:$C,BC$1,明细!$AL:$AL,"网点超23H未关闭"))*20=0,"-",(COUNTIFS(明细!$R:$R,$AK35,明细!$C:$C,BC$1,明细!$AK:$AK,"网点超50分钟未响应")+COUNTIFS(明细!$R:$R,$AK35,明细!$C:$C,BC$1,明细!$AL:$AL,"网点超23H未关闭"))*20)</f>
        <v>-</v>
      </c>
      <c r="BD35" s="12" t="str">
        <f>IF((COUNTIFS(明细!$R:$R,$AK35,明细!$C:$C,BD$1,明细!$AK:$AK,"网点超50分钟未响应")+COUNTIFS(明细!$R:$R,$AK35,明细!$C:$C,BD$1,明细!$AL:$AL,"网点超23H未关闭"))*20=0,"-",(COUNTIFS(明细!$R:$R,$AK35,明细!$C:$C,BD$1,明细!$AK:$AK,"网点超50分钟未响应")+COUNTIFS(明细!$R:$R,$AK35,明细!$C:$C,BD$1,明细!$AL:$AL,"网点超23H未关闭"))*20)</f>
        <v>-</v>
      </c>
      <c r="BE35" s="12" t="str">
        <f>IF((COUNTIFS(明细!$R:$R,$AK35,明细!$C:$C,BE$1,明细!$AK:$AK,"网点超50分钟未响应")+COUNTIFS(明细!$R:$R,$AK35,明细!$C:$C,BE$1,明细!$AL:$AL,"网点超23H未关闭"))*20=0,"-",(COUNTIFS(明细!$R:$R,$AK35,明细!$C:$C,BE$1,明细!$AK:$AK,"网点超50分钟未响应")+COUNTIFS(明细!$R:$R,$AK35,明细!$C:$C,BE$1,明细!$AL:$AL,"网点超23H未关闭"))*20)</f>
        <v>-</v>
      </c>
      <c r="BF35" s="12" t="str">
        <f>IF((COUNTIFS(明细!$R:$R,$AK35,明细!$C:$C,BF$1,明细!$AK:$AK,"网点超50分钟未响应")+COUNTIFS(明细!$R:$R,$AK35,明细!$C:$C,BF$1,明细!$AL:$AL,"网点超23H未关闭"))*20=0,"-",(COUNTIFS(明细!$R:$R,$AK35,明细!$C:$C,BF$1,明细!$AK:$AK,"网点超50分钟未响应")+COUNTIFS(明细!$R:$R,$AK35,明细!$C:$C,BF$1,明细!$AL:$AL,"网点超23H未关闭"))*20)</f>
        <v>-</v>
      </c>
      <c r="BG35" s="12" t="str">
        <f>IF((COUNTIFS(明细!$R:$R,$AK35,明细!$C:$C,BG$1,明细!$AK:$AK,"网点超50分钟未响应")+COUNTIFS(明细!$R:$R,$AK35,明细!$C:$C,BG$1,明细!$AL:$AL,"网点超23H未关闭"))*20=0,"-",(COUNTIFS(明细!$R:$R,$AK35,明细!$C:$C,BG$1,明细!$AK:$AK,"网点超50分钟未响应")+COUNTIFS(明细!$R:$R,$AK35,明细!$C:$C,BG$1,明细!$AL:$AL,"网点超23H未关闭"))*20)</f>
        <v>-</v>
      </c>
      <c r="BH35" s="12" t="str">
        <f>IF((COUNTIFS(明细!$R:$R,$AK35,明细!$C:$C,BH$1,明细!$AK:$AK,"网点超50分钟未响应")+COUNTIFS(明细!$R:$R,$AK35,明细!$C:$C,BH$1,明细!$AL:$AL,"网点超23H未关闭"))*20=0,"-",(COUNTIFS(明细!$R:$R,$AK35,明细!$C:$C,BH$1,明细!$AK:$AK,"网点超50分钟未响应")+COUNTIFS(明细!$R:$R,$AK35,明细!$C:$C,BH$1,明细!$AL:$AL,"网点超23H未关闭"))*20)</f>
        <v>-</v>
      </c>
      <c r="BI35" s="12" t="str">
        <f>IF((COUNTIFS(明细!$R:$R,$AK35,明细!$C:$C,BI$1,明细!$AK:$AK,"网点超50分钟未响应")+COUNTIFS(明细!$R:$R,$AK35,明细!$C:$C,BI$1,明细!$AL:$AL,"网点超23H未关闭"))*20=0,"-",(COUNTIFS(明细!$R:$R,$AK35,明细!$C:$C,BI$1,明细!$AK:$AK,"网点超50分钟未响应")+COUNTIFS(明细!$R:$R,$AK35,明细!$C:$C,BI$1,明细!$AL:$AL,"网点超23H未关闭"))*20)</f>
        <v>-</v>
      </c>
      <c r="BJ35" s="12" t="str">
        <f>IF((COUNTIFS(明细!$R:$R,$AK35,明细!$C:$C,BJ$1,明细!$AK:$AK,"网点超50分钟未响应")+COUNTIFS(明细!$R:$R,$AK35,明细!$C:$C,BJ$1,明细!$AL:$AL,"网点超23H未关闭"))*20=0,"-",(COUNTIFS(明细!$R:$R,$AK35,明细!$C:$C,BJ$1,明细!$AK:$AK,"网点超50分钟未响应")+COUNTIFS(明细!$R:$R,$AK35,明细!$C:$C,BJ$1,明细!$AL:$AL,"网点超23H未关闭"))*20)</f>
        <v>-</v>
      </c>
      <c r="BK35" s="12" t="str">
        <f>IF((COUNTIFS(明细!$R:$R,$AK35,明细!$C:$C,BK$1,明细!$AK:$AK,"网点超50分钟未响应")+COUNTIFS(明细!$R:$R,$AK35,明细!$C:$C,BK$1,明细!$AL:$AL,"网点超23H未关闭"))*20=0,"-",(COUNTIFS(明细!$R:$R,$AK35,明细!$C:$C,BK$1,明细!$AK:$AK,"网点超50分钟未响应")+COUNTIFS(明细!$R:$R,$AK35,明细!$C:$C,BK$1,明细!$AL:$AL,"网点超23H未关闭"))*20)</f>
        <v>-</v>
      </c>
      <c r="BL35" s="12" t="str">
        <f>IF((COUNTIFS(明细!$R:$R,$AK35,明细!$C:$C,BL$1,明细!$AK:$AK,"网点超50分钟未响应")+COUNTIFS(明细!$R:$R,$AK35,明细!$C:$C,BL$1,明细!$AL:$AL,"网点超23H未关闭"))*20=0,"-",(COUNTIFS(明细!$R:$R,$AK35,明细!$C:$C,BL$1,明细!$AK:$AK,"网点超50分钟未响应")+COUNTIFS(明细!$R:$R,$AK35,明细!$C:$C,BL$1,明细!$AL:$AL,"网点超23H未关闭"))*20)</f>
        <v>-</v>
      </c>
      <c r="BM35" s="12" t="str">
        <f>IF((COUNTIFS(明细!$R:$R,$AK35,明细!$C:$C,BM$1,明细!$AK:$AK,"网点超50分钟未响应")+COUNTIFS(明细!$R:$R,$AK35,明细!$C:$C,BM$1,明细!$AL:$AL,"网点超23H未关闭"))*20=0,"-",(COUNTIFS(明细!$R:$R,$AK35,明细!$C:$C,BM$1,明细!$AK:$AK,"网点超50分钟未响应")+COUNTIFS(明细!$R:$R,$AK35,明细!$C:$C,BM$1,明细!$AL:$AL,"网点超23H未关闭"))*20)</f>
        <v>-</v>
      </c>
      <c r="BN35" s="12" t="str">
        <f>IF((COUNTIFS(明细!$R:$R,$AK35,明细!$C:$C,BN$1,明细!$AK:$AK,"网点超50分钟未响应")+COUNTIFS(明细!$R:$R,$AK35,明细!$C:$C,BN$1,明细!$AL:$AL,"网点超23H未关闭"))*20=0,"-",(COUNTIFS(明细!$R:$R,$AK35,明细!$C:$C,BN$1,明细!$AK:$AK,"网点超50分钟未响应")+COUNTIFS(明细!$R:$R,$AK35,明细!$C:$C,BN$1,明细!$AL:$AL,"网点超23H未关闭"))*20)</f>
        <v>-</v>
      </c>
      <c r="BO35" s="12" t="str">
        <f>IF((COUNTIFS(明细!$R:$R,$AK35,明细!$C:$C,BO$1,明细!$AK:$AK,"网点超50分钟未响应")+COUNTIFS(明细!$R:$R,$AK35,明细!$C:$C,BO$1,明细!$AL:$AL,"网点超23H未关闭"))*20=0,"-",(COUNTIFS(明细!$R:$R,$AK35,明细!$C:$C,BO$1,明细!$AK:$AK,"网点超50分钟未响应")+COUNTIFS(明细!$R:$R,$AK35,明细!$C:$C,BO$1,明细!$AL:$AL,"网点超23H未关闭"))*20)</f>
        <v>-</v>
      </c>
      <c r="BP35" s="12" t="str">
        <f>IF((COUNTIFS(明细!$R:$R,$AK35,明细!$C:$C,BP$1,明细!$AK:$AK,"网点超50分钟未响应")+COUNTIFS(明细!$R:$R,$AK35,明细!$C:$C,BP$1,明细!$AL:$AL,"网点超23H未关闭"))*20=0,"-",(COUNTIFS(明细!$R:$R,$AK35,明细!$C:$C,BP$1,明细!$AK:$AK,"网点超50分钟未响应")+COUNTIFS(明细!$R:$R,$AK35,明细!$C:$C,BP$1,明细!$AL:$AL,"网点超23H未关闭"))*20)</f>
        <v>-</v>
      </c>
    </row>
    <row r="36" customHeight="1" spans="14:68">
      <c r="N36" t="s">
        <v>69</v>
      </c>
      <c r="O36">
        <f>COUNTIFS(明细!AK:AK,N36)</f>
        <v>1400</v>
      </c>
      <c r="AJ36" s="12">
        <f>RANK(AL36,AL$3:AL$356)</f>
        <v>34</v>
      </c>
      <c r="AK36" s="36" t="s">
        <v>70</v>
      </c>
      <c r="AL36" s="12">
        <f>SUM(AM36:BP36)</f>
        <v>180</v>
      </c>
      <c r="AM36" s="12" t="str">
        <f>IF((COUNTIFS(明细!$R:$R,$AK36,明细!$C:$C,AM$1,明细!$AK:$AK,"网点超50分钟未响应")+COUNTIFS(明细!$R:$R,$AK36,明细!$C:$C,AM$1,明细!$AL:$AL,"网点超23H未关闭"))*20=0,"-",(COUNTIFS(明细!$R:$R,$AK36,明细!$C:$C,AM$1,明细!$AK:$AK,"网点超50分钟未响应")+COUNTIFS(明细!$R:$R,$AK36,明细!$C:$C,AM$1,明细!$AL:$AL,"网点超23H未关闭"))*20)</f>
        <v>-</v>
      </c>
      <c r="AN36" s="12">
        <f>IF((COUNTIFS(明细!$R:$R,$AK36,明细!$C:$C,AN$1,明细!$AK:$AK,"网点超50分钟未响应")+COUNTIFS(明细!$R:$R,$AK36,明细!$C:$C,AN$1,明细!$AL:$AL,"网点超23H未关闭"))*20=0,"-",(COUNTIFS(明细!$R:$R,$AK36,明细!$C:$C,AN$1,明细!$AK:$AK,"网点超50分钟未响应")+COUNTIFS(明细!$R:$R,$AK36,明细!$C:$C,AN$1,明细!$AL:$AL,"网点超23H未关闭"))*20)</f>
        <v>20</v>
      </c>
      <c r="AO36" s="12">
        <f>IF((COUNTIFS(明细!$R:$R,$AK36,明细!$C:$C,AO$1,明细!$AK:$AK,"网点超50分钟未响应")+COUNTIFS(明细!$R:$R,$AK36,明细!$C:$C,AO$1,明细!$AL:$AL,"网点超23H未关闭"))*20=0,"-",(COUNTIFS(明细!$R:$R,$AK36,明细!$C:$C,AO$1,明细!$AK:$AK,"网点超50分钟未响应")+COUNTIFS(明细!$R:$R,$AK36,明细!$C:$C,AO$1,明细!$AL:$AL,"网点超23H未关闭"))*20)</f>
        <v>40</v>
      </c>
      <c r="AP36" s="12">
        <f>IF((COUNTIFS(明细!$R:$R,$AK36,明细!$C:$C,AP$1,明细!$AK:$AK,"网点超50分钟未响应")+COUNTIFS(明细!$R:$R,$AK36,明细!$C:$C,AP$1,明细!$AL:$AL,"网点超23H未关闭"))*20=0,"-",(COUNTIFS(明细!$R:$R,$AK36,明细!$C:$C,AP$1,明细!$AK:$AK,"网点超50分钟未响应")+COUNTIFS(明细!$R:$R,$AK36,明细!$C:$C,AP$1,明细!$AL:$AL,"网点超23H未关闭"))*20)</f>
        <v>40</v>
      </c>
      <c r="AQ36" s="12">
        <f>IF((COUNTIFS(明细!$R:$R,$AK36,明细!$C:$C,AQ$1,明细!$AK:$AK,"网点超50分钟未响应")+COUNTIFS(明细!$R:$R,$AK36,明细!$C:$C,AQ$1,明细!$AL:$AL,"网点超23H未关闭"))*20=0,"-",(COUNTIFS(明细!$R:$R,$AK36,明细!$C:$C,AQ$1,明细!$AK:$AK,"网点超50分钟未响应")+COUNTIFS(明细!$R:$R,$AK36,明细!$C:$C,AQ$1,明细!$AL:$AL,"网点超23H未关闭"))*20)</f>
        <v>40</v>
      </c>
      <c r="AR36" s="12">
        <f>IF((COUNTIFS(明细!$R:$R,$AK36,明细!$C:$C,AR$1,明细!$AK:$AK,"网点超50分钟未响应")+COUNTIFS(明细!$R:$R,$AK36,明细!$C:$C,AR$1,明细!$AL:$AL,"网点超23H未关闭"))*20=0,"-",(COUNTIFS(明细!$R:$R,$AK36,明细!$C:$C,AR$1,明细!$AK:$AK,"网点超50分钟未响应")+COUNTIFS(明细!$R:$R,$AK36,明细!$C:$C,AR$1,明细!$AL:$AL,"网点超23H未关闭"))*20)</f>
        <v>20</v>
      </c>
      <c r="AS36" s="12" t="str">
        <f>IF((COUNTIFS(明细!$R:$R,$AK36,明细!$C:$C,AS$1,明细!$AK:$AK,"网点超50分钟未响应")+COUNTIFS(明细!$R:$R,$AK36,明细!$C:$C,AS$1,明细!$AL:$AL,"网点超23H未关闭"))*20=0,"-",(COUNTIFS(明细!$R:$R,$AK36,明细!$C:$C,AS$1,明细!$AK:$AK,"网点超50分钟未响应")+COUNTIFS(明细!$R:$R,$AK36,明细!$C:$C,AS$1,明细!$AL:$AL,"网点超23H未关闭"))*20)</f>
        <v>-</v>
      </c>
      <c r="AT36" s="12" t="str">
        <f>IF((COUNTIFS(明细!$R:$R,$AK36,明细!$C:$C,AT$1,明细!$AK:$AK,"网点超50分钟未响应")+COUNTIFS(明细!$R:$R,$AK36,明细!$C:$C,AT$1,明细!$AL:$AL,"网点超23H未关闭"))*20=0,"-",(COUNTIFS(明细!$R:$R,$AK36,明细!$C:$C,AT$1,明细!$AK:$AK,"网点超50分钟未响应")+COUNTIFS(明细!$R:$R,$AK36,明细!$C:$C,AT$1,明细!$AL:$AL,"网点超23H未关闭"))*20)</f>
        <v>-</v>
      </c>
      <c r="AU36" s="12">
        <f>IF((COUNTIFS(明细!$R:$R,$AK36,明细!$C:$C,AU$1,明细!$AK:$AK,"网点超50分钟未响应")+COUNTIFS(明细!$R:$R,$AK36,明细!$C:$C,AU$1,明细!$AL:$AL,"网点超23H未关闭"))*20=0,"-",(COUNTIFS(明细!$R:$R,$AK36,明细!$C:$C,AU$1,明细!$AK:$AK,"网点超50分钟未响应")+COUNTIFS(明细!$R:$R,$AK36,明细!$C:$C,AU$1,明细!$AL:$AL,"网点超23H未关闭"))*20)</f>
        <v>20</v>
      </c>
      <c r="AV36" s="12" t="str">
        <f>IF((COUNTIFS(明细!$R:$R,$AK36,明细!$C:$C,AV$1,明细!$AK:$AK,"网点超50分钟未响应")+COUNTIFS(明细!$R:$R,$AK36,明细!$C:$C,AV$1,明细!$AL:$AL,"网点超23H未关闭"))*20=0,"-",(COUNTIFS(明细!$R:$R,$AK36,明细!$C:$C,AV$1,明细!$AK:$AK,"网点超50分钟未响应")+COUNTIFS(明细!$R:$R,$AK36,明细!$C:$C,AV$1,明细!$AL:$AL,"网点超23H未关闭"))*20)</f>
        <v>-</v>
      </c>
      <c r="AW36" s="12" t="str">
        <f>IF((COUNTIFS(明细!$R:$R,$AK36,明细!$C:$C,AW$1,明细!$AK:$AK,"网点超50分钟未响应")+COUNTIFS(明细!$R:$R,$AK36,明细!$C:$C,AW$1,明细!$AL:$AL,"网点超23H未关闭"))*20=0,"-",(COUNTIFS(明细!$R:$R,$AK36,明细!$C:$C,AW$1,明细!$AK:$AK,"网点超50分钟未响应")+COUNTIFS(明细!$R:$R,$AK36,明细!$C:$C,AW$1,明细!$AL:$AL,"网点超23H未关闭"))*20)</f>
        <v>-</v>
      </c>
      <c r="AX36" s="12" t="str">
        <f>IF((COUNTIFS(明细!$R:$R,$AK36,明细!$C:$C,AX$1,明细!$AK:$AK,"网点超50分钟未响应")+COUNTIFS(明细!$R:$R,$AK36,明细!$C:$C,AX$1,明细!$AL:$AL,"网点超23H未关闭"))*20=0,"-",(COUNTIFS(明细!$R:$R,$AK36,明细!$C:$C,AX$1,明细!$AK:$AK,"网点超50分钟未响应")+COUNTIFS(明细!$R:$R,$AK36,明细!$C:$C,AX$1,明细!$AL:$AL,"网点超23H未关闭"))*20)</f>
        <v>-</v>
      </c>
      <c r="AY36" s="12" t="str">
        <f>IF((COUNTIFS(明细!$R:$R,$AK36,明细!$C:$C,AY$1,明细!$AK:$AK,"网点超50分钟未响应")+COUNTIFS(明细!$R:$R,$AK36,明细!$C:$C,AY$1,明细!$AL:$AL,"网点超23H未关闭"))*20=0,"-",(COUNTIFS(明细!$R:$R,$AK36,明细!$C:$C,AY$1,明细!$AK:$AK,"网点超50分钟未响应")+COUNTIFS(明细!$R:$R,$AK36,明细!$C:$C,AY$1,明细!$AL:$AL,"网点超23H未关闭"))*20)</f>
        <v>-</v>
      </c>
      <c r="AZ36" s="12" t="str">
        <f>IF((COUNTIFS(明细!$R:$R,$AK36,明细!$C:$C,AZ$1,明细!$AK:$AK,"网点超50分钟未响应")+COUNTIFS(明细!$R:$R,$AK36,明细!$C:$C,AZ$1,明细!$AL:$AL,"网点超23H未关闭"))*20=0,"-",(COUNTIFS(明细!$R:$R,$AK36,明细!$C:$C,AZ$1,明细!$AK:$AK,"网点超50分钟未响应")+COUNTIFS(明细!$R:$R,$AK36,明细!$C:$C,AZ$1,明细!$AL:$AL,"网点超23H未关闭"))*20)</f>
        <v>-</v>
      </c>
      <c r="BA36" s="12" t="str">
        <f>IF((COUNTIFS(明细!$R:$R,$AK36,明细!$C:$C,BA$1,明细!$AK:$AK,"网点超50分钟未响应")+COUNTIFS(明细!$R:$R,$AK36,明细!$C:$C,BA$1,明细!$AL:$AL,"网点超23H未关闭"))*20=0,"-",(COUNTIFS(明细!$R:$R,$AK36,明细!$C:$C,BA$1,明细!$AK:$AK,"网点超50分钟未响应")+COUNTIFS(明细!$R:$R,$AK36,明细!$C:$C,BA$1,明细!$AL:$AL,"网点超23H未关闭"))*20)</f>
        <v>-</v>
      </c>
      <c r="BB36" s="12" t="str">
        <f>IF((COUNTIFS(明细!$R:$R,$AK36,明细!$C:$C,BB$1,明细!$AK:$AK,"网点超50分钟未响应")+COUNTIFS(明细!$R:$R,$AK36,明细!$C:$C,BB$1,明细!$AL:$AL,"网点超23H未关闭"))*20=0,"-",(COUNTIFS(明细!$R:$R,$AK36,明细!$C:$C,BB$1,明细!$AK:$AK,"网点超50分钟未响应")+COUNTIFS(明细!$R:$R,$AK36,明细!$C:$C,BB$1,明细!$AL:$AL,"网点超23H未关闭"))*20)</f>
        <v>-</v>
      </c>
      <c r="BC36" s="12" t="str">
        <f>IF((COUNTIFS(明细!$R:$R,$AK36,明细!$C:$C,BC$1,明细!$AK:$AK,"网点超50分钟未响应")+COUNTIFS(明细!$R:$R,$AK36,明细!$C:$C,BC$1,明细!$AL:$AL,"网点超23H未关闭"))*20=0,"-",(COUNTIFS(明细!$R:$R,$AK36,明细!$C:$C,BC$1,明细!$AK:$AK,"网点超50分钟未响应")+COUNTIFS(明细!$R:$R,$AK36,明细!$C:$C,BC$1,明细!$AL:$AL,"网点超23H未关闭"))*20)</f>
        <v>-</v>
      </c>
      <c r="BD36" s="12" t="str">
        <f>IF((COUNTIFS(明细!$R:$R,$AK36,明细!$C:$C,BD$1,明细!$AK:$AK,"网点超50分钟未响应")+COUNTIFS(明细!$R:$R,$AK36,明细!$C:$C,BD$1,明细!$AL:$AL,"网点超23H未关闭"))*20=0,"-",(COUNTIFS(明细!$R:$R,$AK36,明细!$C:$C,BD$1,明细!$AK:$AK,"网点超50分钟未响应")+COUNTIFS(明细!$R:$R,$AK36,明细!$C:$C,BD$1,明细!$AL:$AL,"网点超23H未关闭"))*20)</f>
        <v>-</v>
      </c>
      <c r="BE36" s="12" t="str">
        <f>IF((COUNTIFS(明细!$R:$R,$AK36,明细!$C:$C,BE$1,明细!$AK:$AK,"网点超50分钟未响应")+COUNTIFS(明细!$R:$R,$AK36,明细!$C:$C,BE$1,明细!$AL:$AL,"网点超23H未关闭"))*20=0,"-",(COUNTIFS(明细!$R:$R,$AK36,明细!$C:$C,BE$1,明细!$AK:$AK,"网点超50分钟未响应")+COUNTIFS(明细!$R:$R,$AK36,明细!$C:$C,BE$1,明细!$AL:$AL,"网点超23H未关闭"))*20)</f>
        <v>-</v>
      </c>
      <c r="BF36" s="12" t="str">
        <f>IF((COUNTIFS(明细!$R:$R,$AK36,明细!$C:$C,BF$1,明细!$AK:$AK,"网点超50分钟未响应")+COUNTIFS(明细!$R:$R,$AK36,明细!$C:$C,BF$1,明细!$AL:$AL,"网点超23H未关闭"))*20=0,"-",(COUNTIFS(明细!$R:$R,$AK36,明细!$C:$C,BF$1,明细!$AK:$AK,"网点超50分钟未响应")+COUNTIFS(明细!$R:$R,$AK36,明细!$C:$C,BF$1,明细!$AL:$AL,"网点超23H未关闭"))*20)</f>
        <v>-</v>
      </c>
      <c r="BG36" s="12" t="str">
        <f>IF((COUNTIFS(明细!$R:$R,$AK36,明细!$C:$C,BG$1,明细!$AK:$AK,"网点超50分钟未响应")+COUNTIFS(明细!$R:$R,$AK36,明细!$C:$C,BG$1,明细!$AL:$AL,"网点超23H未关闭"))*20=0,"-",(COUNTIFS(明细!$R:$R,$AK36,明细!$C:$C,BG$1,明细!$AK:$AK,"网点超50分钟未响应")+COUNTIFS(明细!$R:$R,$AK36,明细!$C:$C,BG$1,明细!$AL:$AL,"网点超23H未关闭"))*20)</f>
        <v>-</v>
      </c>
      <c r="BH36" s="12" t="str">
        <f>IF((COUNTIFS(明细!$R:$R,$AK36,明细!$C:$C,BH$1,明细!$AK:$AK,"网点超50分钟未响应")+COUNTIFS(明细!$R:$R,$AK36,明细!$C:$C,BH$1,明细!$AL:$AL,"网点超23H未关闭"))*20=0,"-",(COUNTIFS(明细!$R:$R,$AK36,明细!$C:$C,BH$1,明细!$AK:$AK,"网点超50分钟未响应")+COUNTIFS(明细!$R:$R,$AK36,明细!$C:$C,BH$1,明细!$AL:$AL,"网点超23H未关闭"))*20)</f>
        <v>-</v>
      </c>
      <c r="BI36" s="12" t="str">
        <f>IF((COUNTIFS(明细!$R:$R,$AK36,明细!$C:$C,BI$1,明细!$AK:$AK,"网点超50分钟未响应")+COUNTIFS(明细!$R:$R,$AK36,明细!$C:$C,BI$1,明细!$AL:$AL,"网点超23H未关闭"))*20=0,"-",(COUNTIFS(明细!$R:$R,$AK36,明细!$C:$C,BI$1,明细!$AK:$AK,"网点超50分钟未响应")+COUNTIFS(明细!$R:$R,$AK36,明细!$C:$C,BI$1,明细!$AL:$AL,"网点超23H未关闭"))*20)</f>
        <v>-</v>
      </c>
      <c r="BJ36" s="12" t="str">
        <f>IF((COUNTIFS(明细!$R:$R,$AK36,明细!$C:$C,BJ$1,明细!$AK:$AK,"网点超50分钟未响应")+COUNTIFS(明细!$R:$R,$AK36,明细!$C:$C,BJ$1,明细!$AL:$AL,"网点超23H未关闭"))*20=0,"-",(COUNTIFS(明细!$R:$R,$AK36,明细!$C:$C,BJ$1,明细!$AK:$AK,"网点超50分钟未响应")+COUNTIFS(明细!$R:$R,$AK36,明细!$C:$C,BJ$1,明细!$AL:$AL,"网点超23H未关闭"))*20)</f>
        <v>-</v>
      </c>
      <c r="BK36" s="12" t="str">
        <f>IF((COUNTIFS(明细!$R:$R,$AK36,明细!$C:$C,BK$1,明细!$AK:$AK,"网点超50分钟未响应")+COUNTIFS(明细!$R:$R,$AK36,明细!$C:$C,BK$1,明细!$AL:$AL,"网点超23H未关闭"))*20=0,"-",(COUNTIFS(明细!$R:$R,$AK36,明细!$C:$C,BK$1,明细!$AK:$AK,"网点超50分钟未响应")+COUNTIFS(明细!$R:$R,$AK36,明细!$C:$C,BK$1,明细!$AL:$AL,"网点超23H未关闭"))*20)</f>
        <v>-</v>
      </c>
      <c r="BL36" s="12" t="str">
        <f>IF((COUNTIFS(明细!$R:$R,$AK36,明细!$C:$C,BL$1,明细!$AK:$AK,"网点超50分钟未响应")+COUNTIFS(明细!$R:$R,$AK36,明细!$C:$C,BL$1,明细!$AL:$AL,"网点超23H未关闭"))*20=0,"-",(COUNTIFS(明细!$R:$R,$AK36,明细!$C:$C,BL$1,明细!$AK:$AK,"网点超50分钟未响应")+COUNTIFS(明细!$R:$R,$AK36,明细!$C:$C,BL$1,明细!$AL:$AL,"网点超23H未关闭"))*20)</f>
        <v>-</v>
      </c>
      <c r="BM36" s="12" t="str">
        <f>IF((COUNTIFS(明细!$R:$R,$AK36,明细!$C:$C,BM$1,明细!$AK:$AK,"网点超50分钟未响应")+COUNTIFS(明细!$R:$R,$AK36,明细!$C:$C,BM$1,明细!$AL:$AL,"网点超23H未关闭"))*20=0,"-",(COUNTIFS(明细!$R:$R,$AK36,明细!$C:$C,BM$1,明细!$AK:$AK,"网点超50分钟未响应")+COUNTIFS(明细!$R:$R,$AK36,明细!$C:$C,BM$1,明细!$AL:$AL,"网点超23H未关闭"))*20)</f>
        <v>-</v>
      </c>
      <c r="BN36" s="12" t="str">
        <f>IF((COUNTIFS(明细!$R:$R,$AK36,明细!$C:$C,BN$1,明细!$AK:$AK,"网点超50分钟未响应")+COUNTIFS(明细!$R:$R,$AK36,明细!$C:$C,BN$1,明细!$AL:$AL,"网点超23H未关闭"))*20=0,"-",(COUNTIFS(明细!$R:$R,$AK36,明细!$C:$C,BN$1,明细!$AK:$AK,"网点超50分钟未响应")+COUNTIFS(明细!$R:$R,$AK36,明细!$C:$C,BN$1,明细!$AL:$AL,"网点超23H未关闭"))*20)</f>
        <v>-</v>
      </c>
      <c r="BO36" s="12" t="str">
        <f>IF((COUNTIFS(明细!$R:$R,$AK36,明细!$C:$C,BO$1,明细!$AK:$AK,"网点超50分钟未响应")+COUNTIFS(明细!$R:$R,$AK36,明细!$C:$C,BO$1,明细!$AL:$AL,"网点超23H未关闭"))*20=0,"-",(COUNTIFS(明细!$R:$R,$AK36,明细!$C:$C,BO$1,明细!$AK:$AK,"网点超50分钟未响应")+COUNTIFS(明细!$R:$R,$AK36,明细!$C:$C,BO$1,明细!$AL:$AL,"网点超23H未关闭"))*20)</f>
        <v>-</v>
      </c>
      <c r="BP36" s="12" t="str">
        <f>IF((COUNTIFS(明细!$R:$R,$AK36,明细!$C:$C,BP$1,明细!$AK:$AK,"网点超50分钟未响应")+COUNTIFS(明细!$R:$R,$AK36,明细!$C:$C,BP$1,明细!$AL:$AL,"网点超23H未关闭"))*20=0,"-",(COUNTIFS(明细!$R:$R,$AK36,明细!$C:$C,BP$1,明细!$AK:$AK,"网点超50分钟未响应")+COUNTIFS(明细!$R:$R,$AK36,明细!$C:$C,BP$1,明细!$AL:$AL,"网点超23H未关闭"))*20)</f>
        <v>-</v>
      </c>
    </row>
    <row r="37" customHeight="1" spans="14:68">
      <c r="N37" t="s">
        <v>71</v>
      </c>
      <c r="O37">
        <f>COUNTIFS(明细!AL:AL,N37)</f>
        <v>779</v>
      </c>
      <c r="AJ37" s="12">
        <f>RANK(AL37,AL$3:AL$356)</f>
        <v>34</v>
      </c>
      <c r="AK37" s="4" t="s">
        <v>72</v>
      </c>
      <c r="AL37" s="12">
        <f>SUM(AM37:BP37)</f>
        <v>180</v>
      </c>
      <c r="AM37" s="12">
        <f>IF((COUNTIFS(明细!$R:$R,$AK37,明细!$C:$C,AM$1,明细!$AK:$AK,"网点超50分钟未响应")+COUNTIFS(明细!$R:$R,$AK37,明细!$C:$C,AM$1,明细!$AL:$AL,"网点超23H未关闭"))*20=0,"-",(COUNTIFS(明细!$R:$R,$AK37,明细!$C:$C,AM$1,明细!$AK:$AK,"网点超50分钟未响应")+COUNTIFS(明细!$R:$R,$AK37,明细!$C:$C,AM$1,明细!$AL:$AL,"网点超23H未关闭"))*20)</f>
        <v>20</v>
      </c>
      <c r="AN37" s="12" t="str">
        <f>IF((COUNTIFS(明细!$R:$R,$AK37,明细!$C:$C,AN$1,明细!$AK:$AK,"网点超50分钟未响应")+COUNTIFS(明细!$R:$R,$AK37,明细!$C:$C,AN$1,明细!$AL:$AL,"网点超23H未关闭"))*20=0,"-",(COUNTIFS(明细!$R:$R,$AK37,明细!$C:$C,AN$1,明细!$AK:$AK,"网点超50分钟未响应")+COUNTIFS(明细!$R:$R,$AK37,明细!$C:$C,AN$1,明细!$AL:$AL,"网点超23H未关闭"))*20)</f>
        <v>-</v>
      </c>
      <c r="AO37" s="12">
        <f>IF((COUNTIFS(明细!$R:$R,$AK37,明细!$C:$C,AO$1,明细!$AK:$AK,"网点超50分钟未响应")+COUNTIFS(明细!$R:$R,$AK37,明细!$C:$C,AO$1,明细!$AL:$AL,"网点超23H未关闭"))*20=0,"-",(COUNTIFS(明细!$R:$R,$AK37,明细!$C:$C,AO$1,明细!$AK:$AK,"网点超50分钟未响应")+COUNTIFS(明细!$R:$R,$AK37,明细!$C:$C,AO$1,明细!$AL:$AL,"网点超23H未关闭"))*20)</f>
        <v>20</v>
      </c>
      <c r="AP37" s="12" t="str">
        <f>IF((COUNTIFS(明细!$R:$R,$AK37,明细!$C:$C,AP$1,明细!$AK:$AK,"网点超50分钟未响应")+COUNTIFS(明细!$R:$R,$AK37,明细!$C:$C,AP$1,明细!$AL:$AL,"网点超23H未关闭"))*20=0,"-",(COUNTIFS(明细!$R:$R,$AK37,明细!$C:$C,AP$1,明细!$AK:$AK,"网点超50分钟未响应")+COUNTIFS(明细!$R:$R,$AK37,明细!$C:$C,AP$1,明细!$AL:$AL,"网点超23H未关闭"))*20)</f>
        <v>-</v>
      </c>
      <c r="AQ37" s="12">
        <f>IF((COUNTIFS(明细!$R:$R,$AK37,明细!$C:$C,AQ$1,明细!$AK:$AK,"网点超50分钟未响应")+COUNTIFS(明细!$R:$R,$AK37,明细!$C:$C,AQ$1,明细!$AL:$AL,"网点超23H未关闭"))*20=0,"-",(COUNTIFS(明细!$R:$R,$AK37,明细!$C:$C,AQ$1,明细!$AK:$AK,"网点超50分钟未响应")+COUNTIFS(明细!$R:$R,$AK37,明细!$C:$C,AQ$1,明细!$AL:$AL,"网点超23H未关闭"))*20)</f>
        <v>40</v>
      </c>
      <c r="AR37" s="12">
        <f>IF((COUNTIFS(明细!$R:$R,$AK37,明细!$C:$C,AR$1,明细!$AK:$AK,"网点超50分钟未响应")+COUNTIFS(明细!$R:$R,$AK37,明细!$C:$C,AR$1,明细!$AL:$AL,"网点超23H未关闭"))*20=0,"-",(COUNTIFS(明细!$R:$R,$AK37,明细!$C:$C,AR$1,明细!$AK:$AK,"网点超50分钟未响应")+COUNTIFS(明细!$R:$R,$AK37,明细!$C:$C,AR$1,明细!$AL:$AL,"网点超23H未关闭"))*20)</f>
        <v>20</v>
      </c>
      <c r="AS37" s="12" t="str">
        <f>IF((COUNTIFS(明细!$R:$R,$AK37,明细!$C:$C,AS$1,明细!$AK:$AK,"网点超50分钟未响应")+COUNTIFS(明细!$R:$R,$AK37,明细!$C:$C,AS$1,明细!$AL:$AL,"网点超23H未关闭"))*20=0,"-",(COUNTIFS(明细!$R:$R,$AK37,明细!$C:$C,AS$1,明细!$AK:$AK,"网点超50分钟未响应")+COUNTIFS(明细!$R:$R,$AK37,明细!$C:$C,AS$1,明细!$AL:$AL,"网点超23H未关闭"))*20)</f>
        <v>-</v>
      </c>
      <c r="AT37" s="12">
        <f>IF((COUNTIFS(明细!$R:$R,$AK37,明细!$C:$C,AT$1,明细!$AK:$AK,"网点超50分钟未响应")+COUNTIFS(明细!$R:$R,$AK37,明细!$C:$C,AT$1,明细!$AL:$AL,"网点超23H未关闭"))*20=0,"-",(COUNTIFS(明细!$R:$R,$AK37,明细!$C:$C,AT$1,明细!$AK:$AK,"网点超50分钟未响应")+COUNTIFS(明细!$R:$R,$AK37,明细!$C:$C,AT$1,明细!$AL:$AL,"网点超23H未关闭"))*20)</f>
        <v>40</v>
      </c>
      <c r="AU37" s="12">
        <f>IF((COUNTIFS(明细!$R:$R,$AK37,明细!$C:$C,AU$1,明细!$AK:$AK,"网点超50分钟未响应")+COUNTIFS(明细!$R:$R,$AK37,明细!$C:$C,AU$1,明细!$AL:$AL,"网点超23H未关闭"))*20=0,"-",(COUNTIFS(明细!$R:$R,$AK37,明细!$C:$C,AU$1,明细!$AK:$AK,"网点超50分钟未响应")+COUNTIFS(明细!$R:$R,$AK37,明细!$C:$C,AU$1,明细!$AL:$AL,"网点超23H未关闭"))*20)</f>
        <v>40</v>
      </c>
      <c r="AV37" s="12" t="str">
        <f>IF((COUNTIFS(明细!$R:$R,$AK37,明细!$C:$C,AV$1,明细!$AK:$AK,"网点超50分钟未响应")+COUNTIFS(明细!$R:$R,$AK37,明细!$C:$C,AV$1,明细!$AL:$AL,"网点超23H未关闭"))*20=0,"-",(COUNTIFS(明细!$R:$R,$AK37,明细!$C:$C,AV$1,明细!$AK:$AK,"网点超50分钟未响应")+COUNTIFS(明细!$R:$R,$AK37,明细!$C:$C,AV$1,明细!$AL:$AL,"网点超23H未关闭"))*20)</f>
        <v>-</v>
      </c>
      <c r="AW37" s="12" t="str">
        <f>IF((COUNTIFS(明细!$R:$R,$AK37,明细!$C:$C,AW$1,明细!$AK:$AK,"网点超50分钟未响应")+COUNTIFS(明细!$R:$R,$AK37,明细!$C:$C,AW$1,明细!$AL:$AL,"网点超23H未关闭"))*20=0,"-",(COUNTIFS(明细!$R:$R,$AK37,明细!$C:$C,AW$1,明细!$AK:$AK,"网点超50分钟未响应")+COUNTIFS(明细!$R:$R,$AK37,明细!$C:$C,AW$1,明细!$AL:$AL,"网点超23H未关闭"))*20)</f>
        <v>-</v>
      </c>
      <c r="AX37" s="12" t="str">
        <f>IF((COUNTIFS(明细!$R:$R,$AK37,明细!$C:$C,AX$1,明细!$AK:$AK,"网点超50分钟未响应")+COUNTIFS(明细!$R:$R,$AK37,明细!$C:$C,AX$1,明细!$AL:$AL,"网点超23H未关闭"))*20=0,"-",(COUNTIFS(明细!$R:$R,$AK37,明细!$C:$C,AX$1,明细!$AK:$AK,"网点超50分钟未响应")+COUNTIFS(明细!$R:$R,$AK37,明细!$C:$C,AX$1,明细!$AL:$AL,"网点超23H未关闭"))*20)</f>
        <v>-</v>
      </c>
      <c r="AY37" s="12" t="str">
        <f>IF((COUNTIFS(明细!$R:$R,$AK37,明细!$C:$C,AY$1,明细!$AK:$AK,"网点超50分钟未响应")+COUNTIFS(明细!$R:$R,$AK37,明细!$C:$C,AY$1,明细!$AL:$AL,"网点超23H未关闭"))*20=0,"-",(COUNTIFS(明细!$R:$R,$AK37,明细!$C:$C,AY$1,明细!$AK:$AK,"网点超50分钟未响应")+COUNTIFS(明细!$R:$R,$AK37,明细!$C:$C,AY$1,明细!$AL:$AL,"网点超23H未关闭"))*20)</f>
        <v>-</v>
      </c>
      <c r="AZ37" s="12" t="str">
        <f>IF((COUNTIFS(明细!$R:$R,$AK37,明细!$C:$C,AZ$1,明细!$AK:$AK,"网点超50分钟未响应")+COUNTIFS(明细!$R:$R,$AK37,明细!$C:$C,AZ$1,明细!$AL:$AL,"网点超23H未关闭"))*20=0,"-",(COUNTIFS(明细!$R:$R,$AK37,明细!$C:$C,AZ$1,明细!$AK:$AK,"网点超50分钟未响应")+COUNTIFS(明细!$R:$R,$AK37,明细!$C:$C,AZ$1,明细!$AL:$AL,"网点超23H未关闭"))*20)</f>
        <v>-</v>
      </c>
      <c r="BA37" s="12" t="str">
        <f>IF((COUNTIFS(明细!$R:$R,$AK37,明细!$C:$C,BA$1,明细!$AK:$AK,"网点超50分钟未响应")+COUNTIFS(明细!$R:$R,$AK37,明细!$C:$C,BA$1,明细!$AL:$AL,"网点超23H未关闭"))*20=0,"-",(COUNTIFS(明细!$R:$R,$AK37,明细!$C:$C,BA$1,明细!$AK:$AK,"网点超50分钟未响应")+COUNTIFS(明细!$R:$R,$AK37,明细!$C:$C,BA$1,明细!$AL:$AL,"网点超23H未关闭"))*20)</f>
        <v>-</v>
      </c>
      <c r="BB37" s="12" t="str">
        <f>IF((COUNTIFS(明细!$R:$R,$AK37,明细!$C:$C,BB$1,明细!$AK:$AK,"网点超50分钟未响应")+COUNTIFS(明细!$R:$R,$AK37,明细!$C:$C,BB$1,明细!$AL:$AL,"网点超23H未关闭"))*20=0,"-",(COUNTIFS(明细!$R:$R,$AK37,明细!$C:$C,BB$1,明细!$AK:$AK,"网点超50分钟未响应")+COUNTIFS(明细!$R:$R,$AK37,明细!$C:$C,BB$1,明细!$AL:$AL,"网点超23H未关闭"))*20)</f>
        <v>-</v>
      </c>
      <c r="BC37" s="12" t="str">
        <f>IF((COUNTIFS(明细!$R:$R,$AK37,明细!$C:$C,BC$1,明细!$AK:$AK,"网点超50分钟未响应")+COUNTIFS(明细!$R:$R,$AK37,明细!$C:$C,BC$1,明细!$AL:$AL,"网点超23H未关闭"))*20=0,"-",(COUNTIFS(明细!$R:$R,$AK37,明细!$C:$C,BC$1,明细!$AK:$AK,"网点超50分钟未响应")+COUNTIFS(明细!$R:$R,$AK37,明细!$C:$C,BC$1,明细!$AL:$AL,"网点超23H未关闭"))*20)</f>
        <v>-</v>
      </c>
      <c r="BD37" s="12" t="str">
        <f>IF((COUNTIFS(明细!$R:$R,$AK37,明细!$C:$C,BD$1,明细!$AK:$AK,"网点超50分钟未响应")+COUNTIFS(明细!$R:$R,$AK37,明细!$C:$C,BD$1,明细!$AL:$AL,"网点超23H未关闭"))*20=0,"-",(COUNTIFS(明细!$R:$R,$AK37,明细!$C:$C,BD$1,明细!$AK:$AK,"网点超50分钟未响应")+COUNTIFS(明细!$R:$R,$AK37,明细!$C:$C,BD$1,明细!$AL:$AL,"网点超23H未关闭"))*20)</f>
        <v>-</v>
      </c>
      <c r="BE37" s="12" t="str">
        <f>IF((COUNTIFS(明细!$R:$R,$AK37,明细!$C:$C,BE$1,明细!$AK:$AK,"网点超50分钟未响应")+COUNTIFS(明细!$R:$R,$AK37,明细!$C:$C,BE$1,明细!$AL:$AL,"网点超23H未关闭"))*20=0,"-",(COUNTIFS(明细!$R:$R,$AK37,明细!$C:$C,BE$1,明细!$AK:$AK,"网点超50分钟未响应")+COUNTIFS(明细!$R:$R,$AK37,明细!$C:$C,BE$1,明细!$AL:$AL,"网点超23H未关闭"))*20)</f>
        <v>-</v>
      </c>
      <c r="BF37" s="12" t="str">
        <f>IF((COUNTIFS(明细!$R:$R,$AK37,明细!$C:$C,BF$1,明细!$AK:$AK,"网点超50分钟未响应")+COUNTIFS(明细!$R:$R,$AK37,明细!$C:$C,BF$1,明细!$AL:$AL,"网点超23H未关闭"))*20=0,"-",(COUNTIFS(明细!$R:$R,$AK37,明细!$C:$C,BF$1,明细!$AK:$AK,"网点超50分钟未响应")+COUNTIFS(明细!$R:$R,$AK37,明细!$C:$C,BF$1,明细!$AL:$AL,"网点超23H未关闭"))*20)</f>
        <v>-</v>
      </c>
      <c r="BG37" s="12" t="str">
        <f>IF((COUNTIFS(明细!$R:$R,$AK37,明细!$C:$C,BG$1,明细!$AK:$AK,"网点超50分钟未响应")+COUNTIFS(明细!$R:$R,$AK37,明细!$C:$C,BG$1,明细!$AL:$AL,"网点超23H未关闭"))*20=0,"-",(COUNTIFS(明细!$R:$R,$AK37,明细!$C:$C,BG$1,明细!$AK:$AK,"网点超50分钟未响应")+COUNTIFS(明细!$R:$R,$AK37,明细!$C:$C,BG$1,明细!$AL:$AL,"网点超23H未关闭"))*20)</f>
        <v>-</v>
      </c>
      <c r="BH37" s="12" t="str">
        <f>IF((COUNTIFS(明细!$R:$R,$AK37,明细!$C:$C,BH$1,明细!$AK:$AK,"网点超50分钟未响应")+COUNTIFS(明细!$R:$R,$AK37,明细!$C:$C,BH$1,明细!$AL:$AL,"网点超23H未关闭"))*20=0,"-",(COUNTIFS(明细!$R:$R,$AK37,明细!$C:$C,BH$1,明细!$AK:$AK,"网点超50分钟未响应")+COUNTIFS(明细!$R:$R,$AK37,明细!$C:$C,BH$1,明细!$AL:$AL,"网点超23H未关闭"))*20)</f>
        <v>-</v>
      </c>
      <c r="BI37" s="12" t="str">
        <f>IF((COUNTIFS(明细!$R:$R,$AK37,明细!$C:$C,BI$1,明细!$AK:$AK,"网点超50分钟未响应")+COUNTIFS(明细!$R:$R,$AK37,明细!$C:$C,BI$1,明细!$AL:$AL,"网点超23H未关闭"))*20=0,"-",(COUNTIFS(明细!$R:$R,$AK37,明细!$C:$C,BI$1,明细!$AK:$AK,"网点超50分钟未响应")+COUNTIFS(明细!$R:$R,$AK37,明细!$C:$C,BI$1,明细!$AL:$AL,"网点超23H未关闭"))*20)</f>
        <v>-</v>
      </c>
      <c r="BJ37" s="12" t="str">
        <f>IF((COUNTIFS(明细!$R:$R,$AK37,明细!$C:$C,BJ$1,明细!$AK:$AK,"网点超50分钟未响应")+COUNTIFS(明细!$R:$R,$AK37,明细!$C:$C,BJ$1,明细!$AL:$AL,"网点超23H未关闭"))*20=0,"-",(COUNTIFS(明细!$R:$R,$AK37,明细!$C:$C,BJ$1,明细!$AK:$AK,"网点超50分钟未响应")+COUNTIFS(明细!$R:$R,$AK37,明细!$C:$C,BJ$1,明细!$AL:$AL,"网点超23H未关闭"))*20)</f>
        <v>-</v>
      </c>
      <c r="BK37" s="12" t="str">
        <f>IF((COUNTIFS(明细!$R:$R,$AK37,明细!$C:$C,BK$1,明细!$AK:$AK,"网点超50分钟未响应")+COUNTIFS(明细!$R:$R,$AK37,明细!$C:$C,BK$1,明细!$AL:$AL,"网点超23H未关闭"))*20=0,"-",(COUNTIFS(明细!$R:$R,$AK37,明细!$C:$C,BK$1,明细!$AK:$AK,"网点超50分钟未响应")+COUNTIFS(明细!$R:$R,$AK37,明细!$C:$C,BK$1,明细!$AL:$AL,"网点超23H未关闭"))*20)</f>
        <v>-</v>
      </c>
      <c r="BL37" s="12" t="str">
        <f>IF((COUNTIFS(明细!$R:$R,$AK37,明细!$C:$C,BL$1,明细!$AK:$AK,"网点超50分钟未响应")+COUNTIFS(明细!$R:$R,$AK37,明细!$C:$C,BL$1,明细!$AL:$AL,"网点超23H未关闭"))*20=0,"-",(COUNTIFS(明细!$R:$R,$AK37,明细!$C:$C,BL$1,明细!$AK:$AK,"网点超50分钟未响应")+COUNTIFS(明细!$R:$R,$AK37,明细!$C:$C,BL$1,明细!$AL:$AL,"网点超23H未关闭"))*20)</f>
        <v>-</v>
      </c>
      <c r="BM37" s="12" t="str">
        <f>IF((COUNTIFS(明细!$R:$R,$AK37,明细!$C:$C,BM$1,明细!$AK:$AK,"网点超50分钟未响应")+COUNTIFS(明细!$R:$R,$AK37,明细!$C:$C,BM$1,明细!$AL:$AL,"网点超23H未关闭"))*20=0,"-",(COUNTIFS(明细!$R:$R,$AK37,明细!$C:$C,BM$1,明细!$AK:$AK,"网点超50分钟未响应")+COUNTIFS(明细!$R:$R,$AK37,明细!$C:$C,BM$1,明细!$AL:$AL,"网点超23H未关闭"))*20)</f>
        <v>-</v>
      </c>
      <c r="BN37" s="12" t="str">
        <f>IF((COUNTIFS(明细!$R:$R,$AK37,明细!$C:$C,BN$1,明细!$AK:$AK,"网点超50分钟未响应")+COUNTIFS(明细!$R:$R,$AK37,明细!$C:$C,BN$1,明细!$AL:$AL,"网点超23H未关闭"))*20=0,"-",(COUNTIFS(明细!$R:$R,$AK37,明细!$C:$C,BN$1,明细!$AK:$AK,"网点超50分钟未响应")+COUNTIFS(明细!$R:$R,$AK37,明细!$C:$C,BN$1,明细!$AL:$AL,"网点超23H未关闭"))*20)</f>
        <v>-</v>
      </c>
      <c r="BO37" s="12" t="str">
        <f>IF((COUNTIFS(明细!$R:$R,$AK37,明细!$C:$C,BO$1,明细!$AK:$AK,"网点超50分钟未响应")+COUNTIFS(明细!$R:$R,$AK37,明细!$C:$C,BO$1,明细!$AL:$AL,"网点超23H未关闭"))*20=0,"-",(COUNTIFS(明细!$R:$R,$AK37,明细!$C:$C,BO$1,明细!$AK:$AK,"网点超50分钟未响应")+COUNTIFS(明细!$R:$R,$AK37,明细!$C:$C,BO$1,明细!$AL:$AL,"网点超23H未关闭"))*20)</f>
        <v>-</v>
      </c>
      <c r="BP37" s="12" t="str">
        <f>IF((COUNTIFS(明细!$R:$R,$AK37,明细!$C:$C,BP$1,明细!$AK:$AK,"网点超50分钟未响应")+COUNTIFS(明细!$R:$R,$AK37,明细!$C:$C,BP$1,明细!$AL:$AL,"网点超23H未关闭"))*20=0,"-",(COUNTIFS(明细!$R:$R,$AK37,明细!$C:$C,BP$1,明细!$AK:$AK,"网点超50分钟未响应")+COUNTIFS(明细!$R:$R,$AK37,明细!$C:$C,BP$1,明细!$AL:$AL,"网点超23H未关闭"))*20)</f>
        <v>-</v>
      </c>
    </row>
    <row r="38" customHeight="1" spans="14:68">
      <c r="N38" t="s">
        <v>73</v>
      </c>
      <c r="O38">
        <f>(O36+O37)*20</f>
        <v>43580</v>
      </c>
      <c r="AJ38" s="12">
        <f>RANK(AL38,AL$3:AL$356)</f>
        <v>36</v>
      </c>
      <c r="AK38" s="6" t="s">
        <v>74</v>
      </c>
      <c r="AL38" s="12">
        <f>SUM(AM38:BP38)</f>
        <v>160</v>
      </c>
      <c r="AM38" s="12">
        <f>IF((COUNTIFS(明细!$R:$R,$AK38,明细!$C:$C,AM$1,明细!$AK:$AK,"网点超50分钟未响应")+COUNTIFS(明细!$R:$R,$AK38,明细!$C:$C,AM$1,明细!$AL:$AL,"网点超23H未关闭"))*20=0,"-",(COUNTIFS(明细!$R:$R,$AK38,明细!$C:$C,AM$1,明细!$AK:$AK,"网点超50分钟未响应")+COUNTIFS(明细!$R:$R,$AK38,明细!$C:$C,AM$1,明细!$AL:$AL,"网点超23H未关闭"))*20)</f>
        <v>80</v>
      </c>
      <c r="AN38" s="12">
        <f>IF((COUNTIFS(明细!$R:$R,$AK38,明细!$C:$C,AN$1,明细!$AK:$AK,"网点超50分钟未响应")+COUNTIFS(明细!$R:$R,$AK38,明细!$C:$C,AN$1,明细!$AL:$AL,"网点超23H未关闭"))*20=0,"-",(COUNTIFS(明细!$R:$R,$AK38,明细!$C:$C,AN$1,明细!$AK:$AK,"网点超50分钟未响应")+COUNTIFS(明细!$R:$R,$AK38,明细!$C:$C,AN$1,明细!$AL:$AL,"网点超23H未关闭"))*20)</f>
        <v>20</v>
      </c>
      <c r="AO38" s="12">
        <f>IF((COUNTIFS(明细!$R:$R,$AK38,明细!$C:$C,AO$1,明细!$AK:$AK,"网点超50分钟未响应")+COUNTIFS(明细!$R:$R,$AK38,明细!$C:$C,AO$1,明细!$AL:$AL,"网点超23H未关闭"))*20=0,"-",(COUNTIFS(明细!$R:$R,$AK38,明细!$C:$C,AO$1,明细!$AK:$AK,"网点超50分钟未响应")+COUNTIFS(明细!$R:$R,$AK38,明细!$C:$C,AO$1,明细!$AL:$AL,"网点超23H未关闭"))*20)</f>
        <v>20</v>
      </c>
      <c r="AP38" s="12">
        <f>IF((COUNTIFS(明细!$R:$R,$AK38,明细!$C:$C,AP$1,明细!$AK:$AK,"网点超50分钟未响应")+COUNTIFS(明细!$R:$R,$AK38,明细!$C:$C,AP$1,明细!$AL:$AL,"网点超23H未关闭"))*20=0,"-",(COUNTIFS(明细!$R:$R,$AK38,明细!$C:$C,AP$1,明细!$AK:$AK,"网点超50分钟未响应")+COUNTIFS(明细!$R:$R,$AK38,明细!$C:$C,AP$1,明细!$AL:$AL,"网点超23H未关闭"))*20)</f>
        <v>20</v>
      </c>
      <c r="AQ38" s="12" t="str">
        <f>IF((COUNTIFS(明细!$R:$R,$AK38,明细!$C:$C,AQ$1,明细!$AK:$AK,"网点超50分钟未响应")+COUNTIFS(明细!$R:$R,$AK38,明细!$C:$C,AQ$1,明细!$AL:$AL,"网点超23H未关闭"))*20=0,"-",(COUNTIFS(明细!$R:$R,$AK38,明细!$C:$C,AQ$1,明细!$AK:$AK,"网点超50分钟未响应")+COUNTIFS(明细!$R:$R,$AK38,明细!$C:$C,AQ$1,明细!$AL:$AL,"网点超23H未关闭"))*20)</f>
        <v>-</v>
      </c>
      <c r="AR38" s="12" t="str">
        <f>IF((COUNTIFS(明细!$R:$R,$AK38,明细!$C:$C,AR$1,明细!$AK:$AK,"网点超50分钟未响应")+COUNTIFS(明细!$R:$R,$AK38,明细!$C:$C,AR$1,明细!$AL:$AL,"网点超23H未关闭"))*20=0,"-",(COUNTIFS(明细!$R:$R,$AK38,明细!$C:$C,AR$1,明细!$AK:$AK,"网点超50分钟未响应")+COUNTIFS(明细!$R:$R,$AK38,明细!$C:$C,AR$1,明细!$AL:$AL,"网点超23H未关闭"))*20)</f>
        <v>-</v>
      </c>
      <c r="AS38" s="12">
        <f>IF((COUNTIFS(明细!$R:$R,$AK38,明细!$C:$C,AS$1,明细!$AK:$AK,"网点超50分钟未响应")+COUNTIFS(明细!$R:$R,$AK38,明细!$C:$C,AS$1,明细!$AL:$AL,"网点超23H未关闭"))*20=0,"-",(COUNTIFS(明细!$R:$R,$AK38,明细!$C:$C,AS$1,明细!$AK:$AK,"网点超50分钟未响应")+COUNTIFS(明细!$R:$R,$AK38,明细!$C:$C,AS$1,明细!$AL:$AL,"网点超23H未关闭"))*20)</f>
        <v>20</v>
      </c>
      <c r="AT38" s="12" t="str">
        <f>IF((COUNTIFS(明细!$R:$R,$AK38,明细!$C:$C,AT$1,明细!$AK:$AK,"网点超50分钟未响应")+COUNTIFS(明细!$R:$R,$AK38,明细!$C:$C,AT$1,明细!$AL:$AL,"网点超23H未关闭"))*20=0,"-",(COUNTIFS(明细!$R:$R,$AK38,明细!$C:$C,AT$1,明细!$AK:$AK,"网点超50分钟未响应")+COUNTIFS(明细!$R:$R,$AK38,明细!$C:$C,AT$1,明细!$AL:$AL,"网点超23H未关闭"))*20)</f>
        <v>-</v>
      </c>
      <c r="AU38" s="12" t="str">
        <f>IF((COUNTIFS(明细!$R:$R,$AK38,明细!$C:$C,AU$1,明细!$AK:$AK,"网点超50分钟未响应")+COUNTIFS(明细!$R:$R,$AK38,明细!$C:$C,AU$1,明细!$AL:$AL,"网点超23H未关闭"))*20=0,"-",(COUNTIFS(明细!$R:$R,$AK38,明细!$C:$C,AU$1,明细!$AK:$AK,"网点超50分钟未响应")+COUNTIFS(明细!$R:$R,$AK38,明细!$C:$C,AU$1,明细!$AL:$AL,"网点超23H未关闭"))*20)</f>
        <v>-</v>
      </c>
      <c r="AV38" s="12" t="str">
        <f>IF((COUNTIFS(明细!$R:$R,$AK38,明细!$C:$C,AV$1,明细!$AK:$AK,"网点超50分钟未响应")+COUNTIFS(明细!$R:$R,$AK38,明细!$C:$C,AV$1,明细!$AL:$AL,"网点超23H未关闭"))*20=0,"-",(COUNTIFS(明细!$R:$R,$AK38,明细!$C:$C,AV$1,明细!$AK:$AK,"网点超50分钟未响应")+COUNTIFS(明细!$R:$R,$AK38,明细!$C:$C,AV$1,明细!$AL:$AL,"网点超23H未关闭"))*20)</f>
        <v>-</v>
      </c>
      <c r="AW38" s="12" t="str">
        <f>IF((COUNTIFS(明细!$R:$R,$AK38,明细!$C:$C,AW$1,明细!$AK:$AK,"网点超50分钟未响应")+COUNTIFS(明细!$R:$R,$AK38,明细!$C:$C,AW$1,明细!$AL:$AL,"网点超23H未关闭"))*20=0,"-",(COUNTIFS(明细!$R:$R,$AK38,明细!$C:$C,AW$1,明细!$AK:$AK,"网点超50分钟未响应")+COUNTIFS(明细!$R:$R,$AK38,明细!$C:$C,AW$1,明细!$AL:$AL,"网点超23H未关闭"))*20)</f>
        <v>-</v>
      </c>
      <c r="AX38" s="12" t="str">
        <f>IF((COUNTIFS(明细!$R:$R,$AK38,明细!$C:$C,AX$1,明细!$AK:$AK,"网点超50分钟未响应")+COUNTIFS(明细!$R:$R,$AK38,明细!$C:$C,AX$1,明细!$AL:$AL,"网点超23H未关闭"))*20=0,"-",(COUNTIFS(明细!$R:$R,$AK38,明细!$C:$C,AX$1,明细!$AK:$AK,"网点超50分钟未响应")+COUNTIFS(明细!$R:$R,$AK38,明细!$C:$C,AX$1,明细!$AL:$AL,"网点超23H未关闭"))*20)</f>
        <v>-</v>
      </c>
      <c r="AY38" s="12" t="str">
        <f>IF((COUNTIFS(明细!$R:$R,$AK38,明细!$C:$C,AY$1,明细!$AK:$AK,"网点超50分钟未响应")+COUNTIFS(明细!$R:$R,$AK38,明细!$C:$C,AY$1,明细!$AL:$AL,"网点超23H未关闭"))*20=0,"-",(COUNTIFS(明细!$R:$R,$AK38,明细!$C:$C,AY$1,明细!$AK:$AK,"网点超50分钟未响应")+COUNTIFS(明细!$R:$R,$AK38,明细!$C:$C,AY$1,明细!$AL:$AL,"网点超23H未关闭"))*20)</f>
        <v>-</v>
      </c>
      <c r="AZ38" s="12" t="str">
        <f>IF((COUNTIFS(明细!$R:$R,$AK38,明细!$C:$C,AZ$1,明细!$AK:$AK,"网点超50分钟未响应")+COUNTIFS(明细!$R:$R,$AK38,明细!$C:$C,AZ$1,明细!$AL:$AL,"网点超23H未关闭"))*20=0,"-",(COUNTIFS(明细!$R:$R,$AK38,明细!$C:$C,AZ$1,明细!$AK:$AK,"网点超50分钟未响应")+COUNTIFS(明细!$R:$R,$AK38,明细!$C:$C,AZ$1,明细!$AL:$AL,"网点超23H未关闭"))*20)</f>
        <v>-</v>
      </c>
      <c r="BA38" s="12" t="str">
        <f>IF((COUNTIFS(明细!$R:$R,$AK38,明细!$C:$C,BA$1,明细!$AK:$AK,"网点超50分钟未响应")+COUNTIFS(明细!$R:$R,$AK38,明细!$C:$C,BA$1,明细!$AL:$AL,"网点超23H未关闭"))*20=0,"-",(COUNTIFS(明细!$R:$R,$AK38,明细!$C:$C,BA$1,明细!$AK:$AK,"网点超50分钟未响应")+COUNTIFS(明细!$R:$R,$AK38,明细!$C:$C,BA$1,明细!$AL:$AL,"网点超23H未关闭"))*20)</f>
        <v>-</v>
      </c>
      <c r="BB38" s="12" t="str">
        <f>IF((COUNTIFS(明细!$R:$R,$AK38,明细!$C:$C,BB$1,明细!$AK:$AK,"网点超50分钟未响应")+COUNTIFS(明细!$R:$R,$AK38,明细!$C:$C,BB$1,明细!$AL:$AL,"网点超23H未关闭"))*20=0,"-",(COUNTIFS(明细!$R:$R,$AK38,明细!$C:$C,BB$1,明细!$AK:$AK,"网点超50分钟未响应")+COUNTIFS(明细!$R:$R,$AK38,明细!$C:$C,BB$1,明细!$AL:$AL,"网点超23H未关闭"))*20)</f>
        <v>-</v>
      </c>
      <c r="BC38" s="12" t="str">
        <f>IF((COUNTIFS(明细!$R:$R,$AK38,明细!$C:$C,BC$1,明细!$AK:$AK,"网点超50分钟未响应")+COUNTIFS(明细!$R:$R,$AK38,明细!$C:$C,BC$1,明细!$AL:$AL,"网点超23H未关闭"))*20=0,"-",(COUNTIFS(明细!$R:$R,$AK38,明细!$C:$C,BC$1,明细!$AK:$AK,"网点超50分钟未响应")+COUNTIFS(明细!$R:$R,$AK38,明细!$C:$C,BC$1,明细!$AL:$AL,"网点超23H未关闭"))*20)</f>
        <v>-</v>
      </c>
      <c r="BD38" s="12" t="str">
        <f>IF((COUNTIFS(明细!$R:$R,$AK38,明细!$C:$C,BD$1,明细!$AK:$AK,"网点超50分钟未响应")+COUNTIFS(明细!$R:$R,$AK38,明细!$C:$C,BD$1,明细!$AL:$AL,"网点超23H未关闭"))*20=0,"-",(COUNTIFS(明细!$R:$R,$AK38,明细!$C:$C,BD$1,明细!$AK:$AK,"网点超50分钟未响应")+COUNTIFS(明细!$R:$R,$AK38,明细!$C:$C,BD$1,明细!$AL:$AL,"网点超23H未关闭"))*20)</f>
        <v>-</v>
      </c>
      <c r="BE38" s="12" t="str">
        <f>IF((COUNTIFS(明细!$R:$R,$AK38,明细!$C:$C,BE$1,明细!$AK:$AK,"网点超50分钟未响应")+COUNTIFS(明细!$R:$R,$AK38,明细!$C:$C,BE$1,明细!$AL:$AL,"网点超23H未关闭"))*20=0,"-",(COUNTIFS(明细!$R:$R,$AK38,明细!$C:$C,BE$1,明细!$AK:$AK,"网点超50分钟未响应")+COUNTIFS(明细!$R:$R,$AK38,明细!$C:$C,BE$1,明细!$AL:$AL,"网点超23H未关闭"))*20)</f>
        <v>-</v>
      </c>
      <c r="BF38" s="12" t="str">
        <f>IF((COUNTIFS(明细!$R:$R,$AK38,明细!$C:$C,BF$1,明细!$AK:$AK,"网点超50分钟未响应")+COUNTIFS(明细!$R:$R,$AK38,明细!$C:$C,BF$1,明细!$AL:$AL,"网点超23H未关闭"))*20=0,"-",(COUNTIFS(明细!$R:$R,$AK38,明细!$C:$C,BF$1,明细!$AK:$AK,"网点超50分钟未响应")+COUNTIFS(明细!$R:$R,$AK38,明细!$C:$C,BF$1,明细!$AL:$AL,"网点超23H未关闭"))*20)</f>
        <v>-</v>
      </c>
      <c r="BG38" s="12" t="str">
        <f>IF((COUNTIFS(明细!$R:$R,$AK38,明细!$C:$C,BG$1,明细!$AK:$AK,"网点超50分钟未响应")+COUNTIFS(明细!$R:$R,$AK38,明细!$C:$C,BG$1,明细!$AL:$AL,"网点超23H未关闭"))*20=0,"-",(COUNTIFS(明细!$R:$R,$AK38,明细!$C:$C,BG$1,明细!$AK:$AK,"网点超50分钟未响应")+COUNTIFS(明细!$R:$R,$AK38,明细!$C:$C,BG$1,明细!$AL:$AL,"网点超23H未关闭"))*20)</f>
        <v>-</v>
      </c>
      <c r="BH38" s="12" t="str">
        <f>IF((COUNTIFS(明细!$R:$R,$AK38,明细!$C:$C,BH$1,明细!$AK:$AK,"网点超50分钟未响应")+COUNTIFS(明细!$R:$R,$AK38,明细!$C:$C,BH$1,明细!$AL:$AL,"网点超23H未关闭"))*20=0,"-",(COUNTIFS(明细!$R:$R,$AK38,明细!$C:$C,BH$1,明细!$AK:$AK,"网点超50分钟未响应")+COUNTIFS(明细!$R:$R,$AK38,明细!$C:$C,BH$1,明细!$AL:$AL,"网点超23H未关闭"))*20)</f>
        <v>-</v>
      </c>
      <c r="BI38" s="12" t="str">
        <f>IF((COUNTIFS(明细!$R:$R,$AK38,明细!$C:$C,BI$1,明细!$AK:$AK,"网点超50分钟未响应")+COUNTIFS(明细!$R:$R,$AK38,明细!$C:$C,BI$1,明细!$AL:$AL,"网点超23H未关闭"))*20=0,"-",(COUNTIFS(明细!$R:$R,$AK38,明细!$C:$C,BI$1,明细!$AK:$AK,"网点超50分钟未响应")+COUNTIFS(明细!$R:$R,$AK38,明细!$C:$C,BI$1,明细!$AL:$AL,"网点超23H未关闭"))*20)</f>
        <v>-</v>
      </c>
      <c r="BJ38" s="12" t="str">
        <f>IF((COUNTIFS(明细!$R:$R,$AK38,明细!$C:$C,BJ$1,明细!$AK:$AK,"网点超50分钟未响应")+COUNTIFS(明细!$R:$R,$AK38,明细!$C:$C,BJ$1,明细!$AL:$AL,"网点超23H未关闭"))*20=0,"-",(COUNTIFS(明细!$R:$R,$AK38,明细!$C:$C,BJ$1,明细!$AK:$AK,"网点超50分钟未响应")+COUNTIFS(明细!$R:$R,$AK38,明细!$C:$C,BJ$1,明细!$AL:$AL,"网点超23H未关闭"))*20)</f>
        <v>-</v>
      </c>
      <c r="BK38" s="12" t="str">
        <f>IF((COUNTIFS(明细!$R:$R,$AK38,明细!$C:$C,BK$1,明细!$AK:$AK,"网点超50分钟未响应")+COUNTIFS(明细!$R:$R,$AK38,明细!$C:$C,BK$1,明细!$AL:$AL,"网点超23H未关闭"))*20=0,"-",(COUNTIFS(明细!$R:$R,$AK38,明细!$C:$C,BK$1,明细!$AK:$AK,"网点超50分钟未响应")+COUNTIFS(明细!$R:$R,$AK38,明细!$C:$C,BK$1,明细!$AL:$AL,"网点超23H未关闭"))*20)</f>
        <v>-</v>
      </c>
      <c r="BL38" s="12" t="str">
        <f>IF((COUNTIFS(明细!$R:$R,$AK38,明细!$C:$C,BL$1,明细!$AK:$AK,"网点超50分钟未响应")+COUNTIFS(明细!$R:$R,$AK38,明细!$C:$C,BL$1,明细!$AL:$AL,"网点超23H未关闭"))*20=0,"-",(COUNTIFS(明细!$R:$R,$AK38,明细!$C:$C,BL$1,明细!$AK:$AK,"网点超50分钟未响应")+COUNTIFS(明细!$R:$R,$AK38,明细!$C:$C,BL$1,明细!$AL:$AL,"网点超23H未关闭"))*20)</f>
        <v>-</v>
      </c>
      <c r="BM38" s="12" t="str">
        <f>IF((COUNTIFS(明细!$R:$R,$AK38,明细!$C:$C,BM$1,明细!$AK:$AK,"网点超50分钟未响应")+COUNTIFS(明细!$R:$R,$AK38,明细!$C:$C,BM$1,明细!$AL:$AL,"网点超23H未关闭"))*20=0,"-",(COUNTIFS(明细!$R:$R,$AK38,明细!$C:$C,BM$1,明细!$AK:$AK,"网点超50分钟未响应")+COUNTIFS(明细!$R:$R,$AK38,明细!$C:$C,BM$1,明细!$AL:$AL,"网点超23H未关闭"))*20)</f>
        <v>-</v>
      </c>
      <c r="BN38" s="12" t="str">
        <f>IF((COUNTIFS(明细!$R:$R,$AK38,明细!$C:$C,BN$1,明细!$AK:$AK,"网点超50分钟未响应")+COUNTIFS(明细!$R:$R,$AK38,明细!$C:$C,BN$1,明细!$AL:$AL,"网点超23H未关闭"))*20=0,"-",(COUNTIFS(明细!$R:$R,$AK38,明细!$C:$C,BN$1,明细!$AK:$AK,"网点超50分钟未响应")+COUNTIFS(明细!$R:$R,$AK38,明细!$C:$C,BN$1,明细!$AL:$AL,"网点超23H未关闭"))*20)</f>
        <v>-</v>
      </c>
      <c r="BO38" s="12" t="str">
        <f>IF((COUNTIFS(明细!$R:$R,$AK38,明细!$C:$C,BO$1,明细!$AK:$AK,"网点超50分钟未响应")+COUNTIFS(明细!$R:$R,$AK38,明细!$C:$C,BO$1,明细!$AL:$AL,"网点超23H未关闭"))*20=0,"-",(COUNTIFS(明细!$R:$R,$AK38,明细!$C:$C,BO$1,明细!$AK:$AK,"网点超50分钟未响应")+COUNTIFS(明细!$R:$R,$AK38,明细!$C:$C,BO$1,明细!$AL:$AL,"网点超23H未关闭"))*20)</f>
        <v>-</v>
      </c>
      <c r="BP38" s="12" t="str">
        <f>IF((COUNTIFS(明细!$R:$R,$AK38,明细!$C:$C,BP$1,明细!$AK:$AK,"网点超50分钟未响应")+COUNTIFS(明细!$R:$R,$AK38,明细!$C:$C,BP$1,明细!$AL:$AL,"网点超23H未关闭"))*20=0,"-",(COUNTIFS(明细!$R:$R,$AK38,明细!$C:$C,BP$1,明细!$AK:$AK,"网点超50分钟未响应")+COUNTIFS(明细!$R:$R,$AK38,明细!$C:$C,BP$1,明细!$AL:$AL,"网点超23H未关闭"))*20)</f>
        <v>-</v>
      </c>
    </row>
    <row r="39" customHeight="1" spans="36:68">
      <c r="AJ39" s="12">
        <f>RANK(AL39,AL$3:AL$356)</f>
        <v>36</v>
      </c>
      <c r="AK39" s="6" t="s">
        <v>75</v>
      </c>
      <c r="AL39" s="12">
        <f>SUM(AM39:BP39)</f>
        <v>160</v>
      </c>
      <c r="AM39" s="12" t="str">
        <f>IF((COUNTIFS(明细!$R:$R,$AK39,明细!$C:$C,AM$1,明细!$AK:$AK,"网点超50分钟未响应")+COUNTIFS(明细!$R:$R,$AK39,明细!$C:$C,AM$1,明细!$AL:$AL,"网点超23H未关闭"))*20=0,"-",(COUNTIFS(明细!$R:$R,$AK39,明细!$C:$C,AM$1,明细!$AK:$AK,"网点超50分钟未响应")+COUNTIFS(明细!$R:$R,$AK39,明细!$C:$C,AM$1,明细!$AL:$AL,"网点超23H未关闭"))*20)</f>
        <v>-</v>
      </c>
      <c r="AN39" s="12" t="str">
        <f>IF((COUNTIFS(明细!$R:$R,$AK39,明细!$C:$C,AN$1,明细!$AK:$AK,"网点超50分钟未响应")+COUNTIFS(明细!$R:$R,$AK39,明细!$C:$C,AN$1,明细!$AL:$AL,"网点超23H未关闭"))*20=0,"-",(COUNTIFS(明细!$R:$R,$AK39,明细!$C:$C,AN$1,明细!$AK:$AK,"网点超50分钟未响应")+COUNTIFS(明细!$R:$R,$AK39,明细!$C:$C,AN$1,明细!$AL:$AL,"网点超23H未关闭"))*20)</f>
        <v>-</v>
      </c>
      <c r="AO39" s="12">
        <f>IF((COUNTIFS(明细!$R:$R,$AK39,明细!$C:$C,AO$1,明细!$AK:$AK,"网点超50分钟未响应")+COUNTIFS(明细!$R:$R,$AK39,明细!$C:$C,AO$1,明细!$AL:$AL,"网点超23H未关闭"))*20=0,"-",(COUNTIFS(明细!$R:$R,$AK39,明细!$C:$C,AO$1,明细!$AK:$AK,"网点超50分钟未响应")+COUNTIFS(明细!$R:$R,$AK39,明细!$C:$C,AO$1,明细!$AL:$AL,"网点超23H未关闭"))*20)</f>
        <v>20</v>
      </c>
      <c r="AP39" s="12">
        <f>IF((COUNTIFS(明细!$R:$R,$AK39,明细!$C:$C,AP$1,明细!$AK:$AK,"网点超50分钟未响应")+COUNTIFS(明细!$R:$R,$AK39,明细!$C:$C,AP$1,明细!$AL:$AL,"网点超23H未关闭"))*20=0,"-",(COUNTIFS(明细!$R:$R,$AK39,明细!$C:$C,AP$1,明细!$AK:$AK,"网点超50分钟未响应")+COUNTIFS(明细!$R:$R,$AK39,明细!$C:$C,AP$1,明细!$AL:$AL,"网点超23H未关闭"))*20)</f>
        <v>80</v>
      </c>
      <c r="AQ39" s="12">
        <f>IF((COUNTIFS(明细!$R:$R,$AK39,明细!$C:$C,AQ$1,明细!$AK:$AK,"网点超50分钟未响应")+COUNTIFS(明细!$R:$R,$AK39,明细!$C:$C,AQ$1,明细!$AL:$AL,"网点超23H未关闭"))*20=0,"-",(COUNTIFS(明细!$R:$R,$AK39,明细!$C:$C,AQ$1,明细!$AK:$AK,"网点超50分钟未响应")+COUNTIFS(明细!$R:$R,$AK39,明细!$C:$C,AQ$1,明细!$AL:$AL,"网点超23H未关闭"))*20)</f>
        <v>20</v>
      </c>
      <c r="AR39" s="12" t="str">
        <f>IF((COUNTIFS(明细!$R:$R,$AK39,明细!$C:$C,AR$1,明细!$AK:$AK,"网点超50分钟未响应")+COUNTIFS(明细!$R:$R,$AK39,明细!$C:$C,AR$1,明细!$AL:$AL,"网点超23H未关闭"))*20=0,"-",(COUNTIFS(明细!$R:$R,$AK39,明细!$C:$C,AR$1,明细!$AK:$AK,"网点超50分钟未响应")+COUNTIFS(明细!$R:$R,$AK39,明细!$C:$C,AR$1,明细!$AL:$AL,"网点超23H未关闭"))*20)</f>
        <v>-</v>
      </c>
      <c r="AS39" s="12">
        <f>IF((COUNTIFS(明细!$R:$R,$AK39,明细!$C:$C,AS$1,明细!$AK:$AK,"网点超50分钟未响应")+COUNTIFS(明细!$R:$R,$AK39,明细!$C:$C,AS$1,明细!$AL:$AL,"网点超23H未关闭"))*20=0,"-",(COUNTIFS(明细!$R:$R,$AK39,明细!$C:$C,AS$1,明细!$AK:$AK,"网点超50分钟未响应")+COUNTIFS(明细!$R:$R,$AK39,明细!$C:$C,AS$1,明细!$AL:$AL,"网点超23H未关闭"))*20)</f>
        <v>20</v>
      </c>
      <c r="AT39" s="12">
        <f>IF((COUNTIFS(明细!$R:$R,$AK39,明细!$C:$C,AT$1,明细!$AK:$AK,"网点超50分钟未响应")+COUNTIFS(明细!$R:$R,$AK39,明细!$C:$C,AT$1,明细!$AL:$AL,"网点超23H未关闭"))*20=0,"-",(COUNTIFS(明细!$R:$R,$AK39,明细!$C:$C,AT$1,明细!$AK:$AK,"网点超50分钟未响应")+COUNTIFS(明细!$R:$R,$AK39,明细!$C:$C,AT$1,明细!$AL:$AL,"网点超23H未关闭"))*20)</f>
        <v>20</v>
      </c>
      <c r="AU39" s="12" t="str">
        <f>IF((COUNTIFS(明细!$R:$R,$AK39,明细!$C:$C,AU$1,明细!$AK:$AK,"网点超50分钟未响应")+COUNTIFS(明细!$R:$R,$AK39,明细!$C:$C,AU$1,明细!$AL:$AL,"网点超23H未关闭"))*20=0,"-",(COUNTIFS(明细!$R:$R,$AK39,明细!$C:$C,AU$1,明细!$AK:$AK,"网点超50分钟未响应")+COUNTIFS(明细!$R:$R,$AK39,明细!$C:$C,AU$1,明细!$AL:$AL,"网点超23H未关闭"))*20)</f>
        <v>-</v>
      </c>
      <c r="AV39" s="12" t="str">
        <f>IF((COUNTIFS(明细!$R:$R,$AK39,明细!$C:$C,AV$1,明细!$AK:$AK,"网点超50分钟未响应")+COUNTIFS(明细!$R:$R,$AK39,明细!$C:$C,AV$1,明细!$AL:$AL,"网点超23H未关闭"))*20=0,"-",(COUNTIFS(明细!$R:$R,$AK39,明细!$C:$C,AV$1,明细!$AK:$AK,"网点超50分钟未响应")+COUNTIFS(明细!$R:$R,$AK39,明细!$C:$C,AV$1,明细!$AL:$AL,"网点超23H未关闭"))*20)</f>
        <v>-</v>
      </c>
      <c r="AW39" s="12" t="str">
        <f>IF((COUNTIFS(明细!$R:$R,$AK39,明细!$C:$C,AW$1,明细!$AK:$AK,"网点超50分钟未响应")+COUNTIFS(明细!$R:$R,$AK39,明细!$C:$C,AW$1,明细!$AL:$AL,"网点超23H未关闭"))*20=0,"-",(COUNTIFS(明细!$R:$R,$AK39,明细!$C:$C,AW$1,明细!$AK:$AK,"网点超50分钟未响应")+COUNTIFS(明细!$R:$R,$AK39,明细!$C:$C,AW$1,明细!$AL:$AL,"网点超23H未关闭"))*20)</f>
        <v>-</v>
      </c>
      <c r="AX39" s="12" t="str">
        <f>IF((COUNTIFS(明细!$R:$R,$AK39,明细!$C:$C,AX$1,明细!$AK:$AK,"网点超50分钟未响应")+COUNTIFS(明细!$R:$R,$AK39,明细!$C:$C,AX$1,明细!$AL:$AL,"网点超23H未关闭"))*20=0,"-",(COUNTIFS(明细!$R:$R,$AK39,明细!$C:$C,AX$1,明细!$AK:$AK,"网点超50分钟未响应")+COUNTIFS(明细!$R:$R,$AK39,明细!$C:$C,AX$1,明细!$AL:$AL,"网点超23H未关闭"))*20)</f>
        <v>-</v>
      </c>
      <c r="AY39" s="12" t="str">
        <f>IF((COUNTIFS(明细!$R:$R,$AK39,明细!$C:$C,AY$1,明细!$AK:$AK,"网点超50分钟未响应")+COUNTIFS(明细!$R:$R,$AK39,明细!$C:$C,AY$1,明细!$AL:$AL,"网点超23H未关闭"))*20=0,"-",(COUNTIFS(明细!$R:$R,$AK39,明细!$C:$C,AY$1,明细!$AK:$AK,"网点超50分钟未响应")+COUNTIFS(明细!$R:$R,$AK39,明细!$C:$C,AY$1,明细!$AL:$AL,"网点超23H未关闭"))*20)</f>
        <v>-</v>
      </c>
      <c r="AZ39" s="12" t="str">
        <f>IF((COUNTIFS(明细!$R:$R,$AK39,明细!$C:$C,AZ$1,明细!$AK:$AK,"网点超50分钟未响应")+COUNTIFS(明细!$R:$R,$AK39,明细!$C:$C,AZ$1,明细!$AL:$AL,"网点超23H未关闭"))*20=0,"-",(COUNTIFS(明细!$R:$R,$AK39,明细!$C:$C,AZ$1,明细!$AK:$AK,"网点超50分钟未响应")+COUNTIFS(明细!$R:$R,$AK39,明细!$C:$C,AZ$1,明细!$AL:$AL,"网点超23H未关闭"))*20)</f>
        <v>-</v>
      </c>
      <c r="BA39" s="12" t="str">
        <f>IF((COUNTIFS(明细!$R:$R,$AK39,明细!$C:$C,BA$1,明细!$AK:$AK,"网点超50分钟未响应")+COUNTIFS(明细!$R:$R,$AK39,明细!$C:$C,BA$1,明细!$AL:$AL,"网点超23H未关闭"))*20=0,"-",(COUNTIFS(明细!$R:$R,$AK39,明细!$C:$C,BA$1,明细!$AK:$AK,"网点超50分钟未响应")+COUNTIFS(明细!$R:$R,$AK39,明细!$C:$C,BA$1,明细!$AL:$AL,"网点超23H未关闭"))*20)</f>
        <v>-</v>
      </c>
      <c r="BB39" s="12" t="str">
        <f>IF((COUNTIFS(明细!$R:$R,$AK39,明细!$C:$C,BB$1,明细!$AK:$AK,"网点超50分钟未响应")+COUNTIFS(明细!$R:$R,$AK39,明细!$C:$C,BB$1,明细!$AL:$AL,"网点超23H未关闭"))*20=0,"-",(COUNTIFS(明细!$R:$R,$AK39,明细!$C:$C,BB$1,明细!$AK:$AK,"网点超50分钟未响应")+COUNTIFS(明细!$R:$R,$AK39,明细!$C:$C,BB$1,明细!$AL:$AL,"网点超23H未关闭"))*20)</f>
        <v>-</v>
      </c>
      <c r="BC39" s="12" t="str">
        <f>IF((COUNTIFS(明细!$R:$R,$AK39,明细!$C:$C,BC$1,明细!$AK:$AK,"网点超50分钟未响应")+COUNTIFS(明细!$R:$R,$AK39,明细!$C:$C,BC$1,明细!$AL:$AL,"网点超23H未关闭"))*20=0,"-",(COUNTIFS(明细!$R:$R,$AK39,明细!$C:$C,BC$1,明细!$AK:$AK,"网点超50分钟未响应")+COUNTIFS(明细!$R:$R,$AK39,明细!$C:$C,BC$1,明细!$AL:$AL,"网点超23H未关闭"))*20)</f>
        <v>-</v>
      </c>
      <c r="BD39" s="12" t="str">
        <f>IF((COUNTIFS(明细!$R:$R,$AK39,明细!$C:$C,BD$1,明细!$AK:$AK,"网点超50分钟未响应")+COUNTIFS(明细!$R:$R,$AK39,明细!$C:$C,BD$1,明细!$AL:$AL,"网点超23H未关闭"))*20=0,"-",(COUNTIFS(明细!$R:$R,$AK39,明细!$C:$C,BD$1,明细!$AK:$AK,"网点超50分钟未响应")+COUNTIFS(明细!$R:$R,$AK39,明细!$C:$C,BD$1,明细!$AL:$AL,"网点超23H未关闭"))*20)</f>
        <v>-</v>
      </c>
      <c r="BE39" s="12" t="str">
        <f>IF((COUNTIFS(明细!$R:$R,$AK39,明细!$C:$C,BE$1,明细!$AK:$AK,"网点超50分钟未响应")+COUNTIFS(明细!$R:$R,$AK39,明细!$C:$C,BE$1,明细!$AL:$AL,"网点超23H未关闭"))*20=0,"-",(COUNTIFS(明细!$R:$R,$AK39,明细!$C:$C,BE$1,明细!$AK:$AK,"网点超50分钟未响应")+COUNTIFS(明细!$R:$R,$AK39,明细!$C:$C,BE$1,明细!$AL:$AL,"网点超23H未关闭"))*20)</f>
        <v>-</v>
      </c>
      <c r="BF39" s="12" t="str">
        <f>IF((COUNTIFS(明细!$R:$R,$AK39,明细!$C:$C,BF$1,明细!$AK:$AK,"网点超50分钟未响应")+COUNTIFS(明细!$R:$R,$AK39,明细!$C:$C,BF$1,明细!$AL:$AL,"网点超23H未关闭"))*20=0,"-",(COUNTIFS(明细!$R:$R,$AK39,明细!$C:$C,BF$1,明细!$AK:$AK,"网点超50分钟未响应")+COUNTIFS(明细!$R:$R,$AK39,明细!$C:$C,BF$1,明细!$AL:$AL,"网点超23H未关闭"))*20)</f>
        <v>-</v>
      </c>
      <c r="BG39" s="12" t="str">
        <f>IF((COUNTIFS(明细!$R:$R,$AK39,明细!$C:$C,BG$1,明细!$AK:$AK,"网点超50分钟未响应")+COUNTIFS(明细!$R:$R,$AK39,明细!$C:$C,BG$1,明细!$AL:$AL,"网点超23H未关闭"))*20=0,"-",(COUNTIFS(明细!$R:$R,$AK39,明细!$C:$C,BG$1,明细!$AK:$AK,"网点超50分钟未响应")+COUNTIFS(明细!$R:$R,$AK39,明细!$C:$C,BG$1,明细!$AL:$AL,"网点超23H未关闭"))*20)</f>
        <v>-</v>
      </c>
      <c r="BH39" s="12" t="str">
        <f>IF((COUNTIFS(明细!$R:$R,$AK39,明细!$C:$C,BH$1,明细!$AK:$AK,"网点超50分钟未响应")+COUNTIFS(明细!$R:$R,$AK39,明细!$C:$C,BH$1,明细!$AL:$AL,"网点超23H未关闭"))*20=0,"-",(COUNTIFS(明细!$R:$R,$AK39,明细!$C:$C,BH$1,明细!$AK:$AK,"网点超50分钟未响应")+COUNTIFS(明细!$R:$R,$AK39,明细!$C:$C,BH$1,明细!$AL:$AL,"网点超23H未关闭"))*20)</f>
        <v>-</v>
      </c>
      <c r="BI39" s="12" t="str">
        <f>IF((COUNTIFS(明细!$R:$R,$AK39,明细!$C:$C,BI$1,明细!$AK:$AK,"网点超50分钟未响应")+COUNTIFS(明细!$R:$R,$AK39,明细!$C:$C,BI$1,明细!$AL:$AL,"网点超23H未关闭"))*20=0,"-",(COUNTIFS(明细!$R:$R,$AK39,明细!$C:$C,BI$1,明细!$AK:$AK,"网点超50分钟未响应")+COUNTIFS(明细!$R:$R,$AK39,明细!$C:$C,BI$1,明细!$AL:$AL,"网点超23H未关闭"))*20)</f>
        <v>-</v>
      </c>
      <c r="BJ39" s="12" t="str">
        <f>IF((COUNTIFS(明细!$R:$R,$AK39,明细!$C:$C,BJ$1,明细!$AK:$AK,"网点超50分钟未响应")+COUNTIFS(明细!$R:$R,$AK39,明细!$C:$C,BJ$1,明细!$AL:$AL,"网点超23H未关闭"))*20=0,"-",(COUNTIFS(明细!$R:$R,$AK39,明细!$C:$C,BJ$1,明细!$AK:$AK,"网点超50分钟未响应")+COUNTIFS(明细!$R:$R,$AK39,明细!$C:$C,BJ$1,明细!$AL:$AL,"网点超23H未关闭"))*20)</f>
        <v>-</v>
      </c>
      <c r="BK39" s="12" t="str">
        <f>IF((COUNTIFS(明细!$R:$R,$AK39,明细!$C:$C,BK$1,明细!$AK:$AK,"网点超50分钟未响应")+COUNTIFS(明细!$R:$R,$AK39,明细!$C:$C,BK$1,明细!$AL:$AL,"网点超23H未关闭"))*20=0,"-",(COUNTIFS(明细!$R:$R,$AK39,明细!$C:$C,BK$1,明细!$AK:$AK,"网点超50分钟未响应")+COUNTIFS(明细!$R:$R,$AK39,明细!$C:$C,BK$1,明细!$AL:$AL,"网点超23H未关闭"))*20)</f>
        <v>-</v>
      </c>
      <c r="BL39" s="12" t="str">
        <f>IF((COUNTIFS(明细!$R:$R,$AK39,明细!$C:$C,BL$1,明细!$AK:$AK,"网点超50分钟未响应")+COUNTIFS(明细!$R:$R,$AK39,明细!$C:$C,BL$1,明细!$AL:$AL,"网点超23H未关闭"))*20=0,"-",(COUNTIFS(明细!$R:$R,$AK39,明细!$C:$C,BL$1,明细!$AK:$AK,"网点超50分钟未响应")+COUNTIFS(明细!$R:$R,$AK39,明细!$C:$C,BL$1,明细!$AL:$AL,"网点超23H未关闭"))*20)</f>
        <v>-</v>
      </c>
      <c r="BM39" s="12" t="str">
        <f>IF((COUNTIFS(明细!$R:$R,$AK39,明细!$C:$C,BM$1,明细!$AK:$AK,"网点超50分钟未响应")+COUNTIFS(明细!$R:$R,$AK39,明细!$C:$C,BM$1,明细!$AL:$AL,"网点超23H未关闭"))*20=0,"-",(COUNTIFS(明细!$R:$R,$AK39,明细!$C:$C,BM$1,明细!$AK:$AK,"网点超50分钟未响应")+COUNTIFS(明细!$R:$R,$AK39,明细!$C:$C,BM$1,明细!$AL:$AL,"网点超23H未关闭"))*20)</f>
        <v>-</v>
      </c>
      <c r="BN39" s="12" t="str">
        <f>IF((COUNTIFS(明细!$R:$R,$AK39,明细!$C:$C,BN$1,明细!$AK:$AK,"网点超50分钟未响应")+COUNTIFS(明细!$R:$R,$AK39,明细!$C:$C,BN$1,明细!$AL:$AL,"网点超23H未关闭"))*20=0,"-",(COUNTIFS(明细!$R:$R,$AK39,明细!$C:$C,BN$1,明细!$AK:$AK,"网点超50分钟未响应")+COUNTIFS(明细!$R:$R,$AK39,明细!$C:$C,BN$1,明细!$AL:$AL,"网点超23H未关闭"))*20)</f>
        <v>-</v>
      </c>
      <c r="BO39" s="12" t="str">
        <f>IF((COUNTIFS(明细!$R:$R,$AK39,明细!$C:$C,BO$1,明细!$AK:$AK,"网点超50分钟未响应")+COUNTIFS(明细!$R:$R,$AK39,明细!$C:$C,BO$1,明细!$AL:$AL,"网点超23H未关闭"))*20=0,"-",(COUNTIFS(明细!$R:$R,$AK39,明细!$C:$C,BO$1,明细!$AK:$AK,"网点超50分钟未响应")+COUNTIFS(明细!$R:$R,$AK39,明细!$C:$C,BO$1,明细!$AL:$AL,"网点超23H未关闭"))*20)</f>
        <v>-</v>
      </c>
      <c r="BP39" s="12" t="str">
        <f>IF((COUNTIFS(明细!$R:$R,$AK39,明细!$C:$C,BP$1,明细!$AK:$AK,"网点超50分钟未响应")+COUNTIFS(明细!$R:$R,$AK39,明细!$C:$C,BP$1,明细!$AL:$AL,"网点超23H未关闭"))*20=0,"-",(COUNTIFS(明细!$R:$R,$AK39,明细!$C:$C,BP$1,明细!$AK:$AK,"网点超50分钟未响应")+COUNTIFS(明细!$R:$R,$AK39,明细!$C:$C,BP$1,明细!$AL:$AL,"网点超23H未关闭"))*20)</f>
        <v>-</v>
      </c>
    </row>
    <row r="40" customHeight="1" spans="36:68">
      <c r="AJ40" s="12">
        <f>RANK(AL40,AL$3:AL$356)</f>
        <v>36</v>
      </c>
      <c r="AK40" s="4" t="s">
        <v>76</v>
      </c>
      <c r="AL40" s="12">
        <f>SUM(AM40:BP40)</f>
        <v>160</v>
      </c>
      <c r="AM40" s="12">
        <f>IF((COUNTIFS(明细!$R:$R,$AK40,明细!$C:$C,AM$1,明细!$AK:$AK,"网点超50分钟未响应")+COUNTIFS(明细!$R:$R,$AK40,明细!$C:$C,AM$1,明细!$AL:$AL,"网点超23H未关闭"))*20=0,"-",(COUNTIFS(明细!$R:$R,$AK40,明细!$C:$C,AM$1,明细!$AK:$AK,"网点超50分钟未响应")+COUNTIFS(明细!$R:$R,$AK40,明细!$C:$C,AM$1,明细!$AL:$AL,"网点超23H未关闭"))*20)</f>
        <v>20</v>
      </c>
      <c r="AN40" s="12">
        <f>IF((COUNTIFS(明细!$R:$R,$AK40,明细!$C:$C,AN$1,明细!$AK:$AK,"网点超50分钟未响应")+COUNTIFS(明细!$R:$R,$AK40,明细!$C:$C,AN$1,明细!$AL:$AL,"网点超23H未关闭"))*20=0,"-",(COUNTIFS(明细!$R:$R,$AK40,明细!$C:$C,AN$1,明细!$AK:$AK,"网点超50分钟未响应")+COUNTIFS(明细!$R:$R,$AK40,明细!$C:$C,AN$1,明细!$AL:$AL,"网点超23H未关闭"))*20)</f>
        <v>40</v>
      </c>
      <c r="AO40" s="12" t="str">
        <f>IF((COUNTIFS(明细!$R:$R,$AK40,明细!$C:$C,AO$1,明细!$AK:$AK,"网点超50分钟未响应")+COUNTIFS(明细!$R:$R,$AK40,明细!$C:$C,AO$1,明细!$AL:$AL,"网点超23H未关闭"))*20=0,"-",(COUNTIFS(明细!$R:$R,$AK40,明细!$C:$C,AO$1,明细!$AK:$AK,"网点超50分钟未响应")+COUNTIFS(明细!$R:$R,$AK40,明细!$C:$C,AO$1,明细!$AL:$AL,"网点超23H未关闭"))*20)</f>
        <v>-</v>
      </c>
      <c r="AP40" s="12" t="str">
        <f>IF((COUNTIFS(明细!$R:$R,$AK40,明细!$C:$C,AP$1,明细!$AK:$AK,"网点超50分钟未响应")+COUNTIFS(明细!$R:$R,$AK40,明细!$C:$C,AP$1,明细!$AL:$AL,"网点超23H未关闭"))*20=0,"-",(COUNTIFS(明细!$R:$R,$AK40,明细!$C:$C,AP$1,明细!$AK:$AK,"网点超50分钟未响应")+COUNTIFS(明细!$R:$R,$AK40,明细!$C:$C,AP$1,明细!$AL:$AL,"网点超23H未关闭"))*20)</f>
        <v>-</v>
      </c>
      <c r="AQ40" s="12" t="str">
        <f>IF((COUNTIFS(明细!$R:$R,$AK40,明细!$C:$C,AQ$1,明细!$AK:$AK,"网点超50分钟未响应")+COUNTIFS(明细!$R:$R,$AK40,明细!$C:$C,AQ$1,明细!$AL:$AL,"网点超23H未关闭"))*20=0,"-",(COUNTIFS(明细!$R:$R,$AK40,明细!$C:$C,AQ$1,明细!$AK:$AK,"网点超50分钟未响应")+COUNTIFS(明细!$R:$R,$AK40,明细!$C:$C,AQ$1,明细!$AL:$AL,"网点超23H未关闭"))*20)</f>
        <v>-</v>
      </c>
      <c r="AR40" s="12">
        <f>IF((COUNTIFS(明细!$R:$R,$AK40,明细!$C:$C,AR$1,明细!$AK:$AK,"网点超50分钟未响应")+COUNTIFS(明细!$R:$R,$AK40,明细!$C:$C,AR$1,明细!$AL:$AL,"网点超23H未关闭"))*20=0,"-",(COUNTIFS(明细!$R:$R,$AK40,明细!$C:$C,AR$1,明细!$AK:$AK,"网点超50分钟未响应")+COUNTIFS(明细!$R:$R,$AK40,明细!$C:$C,AR$1,明细!$AL:$AL,"网点超23H未关闭"))*20)</f>
        <v>20</v>
      </c>
      <c r="AS40" s="12">
        <f>IF((COUNTIFS(明细!$R:$R,$AK40,明细!$C:$C,AS$1,明细!$AK:$AK,"网点超50分钟未响应")+COUNTIFS(明细!$R:$R,$AK40,明细!$C:$C,AS$1,明细!$AL:$AL,"网点超23H未关闭"))*20=0,"-",(COUNTIFS(明细!$R:$R,$AK40,明细!$C:$C,AS$1,明细!$AK:$AK,"网点超50分钟未响应")+COUNTIFS(明细!$R:$R,$AK40,明细!$C:$C,AS$1,明细!$AL:$AL,"网点超23H未关闭"))*20)</f>
        <v>20</v>
      </c>
      <c r="AT40" s="12">
        <f>IF((COUNTIFS(明细!$R:$R,$AK40,明细!$C:$C,AT$1,明细!$AK:$AK,"网点超50分钟未响应")+COUNTIFS(明细!$R:$R,$AK40,明细!$C:$C,AT$1,明细!$AL:$AL,"网点超23H未关闭"))*20=0,"-",(COUNTIFS(明细!$R:$R,$AK40,明细!$C:$C,AT$1,明细!$AK:$AK,"网点超50分钟未响应")+COUNTIFS(明细!$R:$R,$AK40,明细!$C:$C,AT$1,明细!$AL:$AL,"网点超23H未关闭"))*20)</f>
        <v>60</v>
      </c>
      <c r="AU40" s="12" t="str">
        <f>IF((COUNTIFS(明细!$R:$R,$AK40,明细!$C:$C,AU$1,明细!$AK:$AK,"网点超50分钟未响应")+COUNTIFS(明细!$R:$R,$AK40,明细!$C:$C,AU$1,明细!$AL:$AL,"网点超23H未关闭"))*20=0,"-",(COUNTIFS(明细!$R:$R,$AK40,明细!$C:$C,AU$1,明细!$AK:$AK,"网点超50分钟未响应")+COUNTIFS(明细!$R:$R,$AK40,明细!$C:$C,AU$1,明细!$AL:$AL,"网点超23H未关闭"))*20)</f>
        <v>-</v>
      </c>
      <c r="AV40" s="12" t="str">
        <f>IF((COUNTIFS(明细!$R:$R,$AK40,明细!$C:$C,AV$1,明细!$AK:$AK,"网点超50分钟未响应")+COUNTIFS(明细!$R:$R,$AK40,明细!$C:$C,AV$1,明细!$AL:$AL,"网点超23H未关闭"))*20=0,"-",(COUNTIFS(明细!$R:$R,$AK40,明细!$C:$C,AV$1,明细!$AK:$AK,"网点超50分钟未响应")+COUNTIFS(明细!$R:$R,$AK40,明细!$C:$C,AV$1,明细!$AL:$AL,"网点超23H未关闭"))*20)</f>
        <v>-</v>
      </c>
      <c r="AW40" s="12" t="str">
        <f>IF((COUNTIFS(明细!$R:$R,$AK40,明细!$C:$C,AW$1,明细!$AK:$AK,"网点超50分钟未响应")+COUNTIFS(明细!$R:$R,$AK40,明细!$C:$C,AW$1,明细!$AL:$AL,"网点超23H未关闭"))*20=0,"-",(COUNTIFS(明细!$R:$R,$AK40,明细!$C:$C,AW$1,明细!$AK:$AK,"网点超50分钟未响应")+COUNTIFS(明细!$R:$R,$AK40,明细!$C:$C,AW$1,明细!$AL:$AL,"网点超23H未关闭"))*20)</f>
        <v>-</v>
      </c>
      <c r="AX40" s="12" t="str">
        <f>IF((COUNTIFS(明细!$R:$R,$AK40,明细!$C:$C,AX$1,明细!$AK:$AK,"网点超50分钟未响应")+COUNTIFS(明细!$R:$R,$AK40,明细!$C:$C,AX$1,明细!$AL:$AL,"网点超23H未关闭"))*20=0,"-",(COUNTIFS(明细!$R:$R,$AK40,明细!$C:$C,AX$1,明细!$AK:$AK,"网点超50分钟未响应")+COUNTIFS(明细!$R:$R,$AK40,明细!$C:$C,AX$1,明细!$AL:$AL,"网点超23H未关闭"))*20)</f>
        <v>-</v>
      </c>
      <c r="AY40" s="12" t="str">
        <f>IF((COUNTIFS(明细!$R:$R,$AK40,明细!$C:$C,AY$1,明细!$AK:$AK,"网点超50分钟未响应")+COUNTIFS(明细!$R:$R,$AK40,明细!$C:$C,AY$1,明细!$AL:$AL,"网点超23H未关闭"))*20=0,"-",(COUNTIFS(明细!$R:$R,$AK40,明细!$C:$C,AY$1,明细!$AK:$AK,"网点超50分钟未响应")+COUNTIFS(明细!$R:$R,$AK40,明细!$C:$C,AY$1,明细!$AL:$AL,"网点超23H未关闭"))*20)</f>
        <v>-</v>
      </c>
      <c r="AZ40" s="12" t="str">
        <f>IF((COUNTIFS(明细!$R:$R,$AK40,明细!$C:$C,AZ$1,明细!$AK:$AK,"网点超50分钟未响应")+COUNTIFS(明细!$R:$R,$AK40,明细!$C:$C,AZ$1,明细!$AL:$AL,"网点超23H未关闭"))*20=0,"-",(COUNTIFS(明细!$R:$R,$AK40,明细!$C:$C,AZ$1,明细!$AK:$AK,"网点超50分钟未响应")+COUNTIFS(明细!$R:$R,$AK40,明细!$C:$C,AZ$1,明细!$AL:$AL,"网点超23H未关闭"))*20)</f>
        <v>-</v>
      </c>
      <c r="BA40" s="12" t="str">
        <f>IF((COUNTIFS(明细!$R:$R,$AK40,明细!$C:$C,BA$1,明细!$AK:$AK,"网点超50分钟未响应")+COUNTIFS(明细!$R:$R,$AK40,明细!$C:$C,BA$1,明细!$AL:$AL,"网点超23H未关闭"))*20=0,"-",(COUNTIFS(明细!$R:$R,$AK40,明细!$C:$C,BA$1,明细!$AK:$AK,"网点超50分钟未响应")+COUNTIFS(明细!$R:$R,$AK40,明细!$C:$C,BA$1,明细!$AL:$AL,"网点超23H未关闭"))*20)</f>
        <v>-</v>
      </c>
      <c r="BB40" s="12" t="str">
        <f>IF((COUNTIFS(明细!$R:$R,$AK40,明细!$C:$C,BB$1,明细!$AK:$AK,"网点超50分钟未响应")+COUNTIFS(明细!$R:$R,$AK40,明细!$C:$C,BB$1,明细!$AL:$AL,"网点超23H未关闭"))*20=0,"-",(COUNTIFS(明细!$R:$R,$AK40,明细!$C:$C,BB$1,明细!$AK:$AK,"网点超50分钟未响应")+COUNTIFS(明细!$R:$R,$AK40,明细!$C:$C,BB$1,明细!$AL:$AL,"网点超23H未关闭"))*20)</f>
        <v>-</v>
      </c>
      <c r="BC40" s="12" t="str">
        <f>IF((COUNTIFS(明细!$R:$R,$AK40,明细!$C:$C,BC$1,明细!$AK:$AK,"网点超50分钟未响应")+COUNTIFS(明细!$R:$R,$AK40,明细!$C:$C,BC$1,明细!$AL:$AL,"网点超23H未关闭"))*20=0,"-",(COUNTIFS(明细!$R:$R,$AK40,明细!$C:$C,BC$1,明细!$AK:$AK,"网点超50分钟未响应")+COUNTIFS(明细!$R:$R,$AK40,明细!$C:$C,BC$1,明细!$AL:$AL,"网点超23H未关闭"))*20)</f>
        <v>-</v>
      </c>
      <c r="BD40" s="12" t="str">
        <f>IF((COUNTIFS(明细!$R:$R,$AK40,明细!$C:$C,BD$1,明细!$AK:$AK,"网点超50分钟未响应")+COUNTIFS(明细!$R:$R,$AK40,明细!$C:$C,BD$1,明细!$AL:$AL,"网点超23H未关闭"))*20=0,"-",(COUNTIFS(明细!$R:$R,$AK40,明细!$C:$C,BD$1,明细!$AK:$AK,"网点超50分钟未响应")+COUNTIFS(明细!$R:$R,$AK40,明细!$C:$C,BD$1,明细!$AL:$AL,"网点超23H未关闭"))*20)</f>
        <v>-</v>
      </c>
      <c r="BE40" s="12" t="str">
        <f>IF((COUNTIFS(明细!$R:$R,$AK40,明细!$C:$C,BE$1,明细!$AK:$AK,"网点超50分钟未响应")+COUNTIFS(明细!$R:$R,$AK40,明细!$C:$C,BE$1,明细!$AL:$AL,"网点超23H未关闭"))*20=0,"-",(COUNTIFS(明细!$R:$R,$AK40,明细!$C:$C,BE$1,明细!$AK:$AK,"网点超50分钟未响应")+COUNTIFS(明细!$R:$R,$AK40,明细!$C:$C,BE$1,明细!$AL:$AL,"网点超23H未关闭"))*20)</f>
        <v>-</v>
      </c>
      <c r="BF40" s="12" t="str">
        <f>IF((COUNTIFS(明细!$R:$R,$AK40,明细!$C:$C,BF$1,明细!$AK:$AK,"网点超50分钟未响应")+COUNTIFS(明细!$R:$R,$AK40,明细!$C:$C,BF$1,明细!$AL:$AL,"网点超23H未关闭"))*20=0,"-",(COUNTIFS(明细!$R:$R,$AK40,明细!$C:$C,BF$1,明细!$AK:$AK,"网点超50分钟未响应")+COUNTIFS(明细!$R:$R,$AK40,明细!$C:$C,BF$1,明细!$AL:$AL,"网点超23H未关闭"))*20)</f>
        <v>-</v>
      </c>
      <c r="BG40" s="12" t="str">
        <f>IF((COUNTIFS(明细!$R:$R,$AK40,明细!$C:$C,BG$1,明细!$AK:$AK,"网点超50分钟未响应")+COUNTIFS(明细!$R:$R,$AK40,明细!$C:$C,BG$1,明细!$AL:$AL,"网点超23H未关闭"))*20=0,"-",(COUNTIFS(明细!$R:$R,$AK40,明细!$C:$C,BG$1,明细!$AK:$AK,"网点超50分钟未响应")+COUNTIFS(明细!$R:$R,$AK40,明细!$C:$C,BG$1,明细!$AL:$AL,"网点超23H未关闭"))*20)</f>
        <v>-</v>
      </c>
      <c r="BH40" s="12" t="str">
        <f>IF((COUNTIFS(明细!$R:$R,$AK40,明细!$C:$C,BH$1,明细!$AK:$AK,"网点超50分钟未响应")+COUNTIFS(明细!$R:$R,$AK40,明细!$C:$C,BH$1,明细!$AL:$AL,"网点超23H未关闭"))*20=0,"-",(COUNTIFS(明细!$R:$R,$AK40,明细!$C:$C,BH$1,明细!$AK:$AK,"网点超50分钟未响应")+COUNTIFS(明细!$R:$R,$AK40,明细!$C:$C,BH$1,明细!$AL:$AL,"网点超23H未关闭"))*20)</f>
        <v>-</v>
      </c>
      <c r="BI40" s="12" t="str">
        <f>IF((COUNTIFS(明细!$R:$R,$AK40,明细!$C:$C,BI$1,明细!$AK:$AK,"网点超50分钟未响应")+COUNTIFS(明细!$R:$R,$AK40,明细!$C:$C,BI$1,明细!$AL:$AL,"网点超23H未关闭"))*20=0,"-",(COUNTIFS(明细!$R:$R,$AK40,明细!$C:$C,BI$1,明细!$AK:$AK,"网点超50分钟未响应")+COUNTIFS(明细!$R:$R,$AK40,明细!$C:$C,BI$1,明细!$AL:$AL,"网点超23H未关闭"))*20)</f>
        <v>-</v>
      </c>
      <c r="BJ40" s="12" t="str">
        <f>IF((COUNTIFS(明细!$R:$R,$AK40,明细!$C:$C,BJ$1,明细!$AK:$AK,"网点超50分钟未响应")+COUNTIFS(明细!$R:$R,$AK40,明细!$C:$C,BJ$1,明细!$AL:$AL,"网点超23H未关闭"))*20=0,"-",(COUNTIFS(明细!$R:$R,$AK40,明细!$C:$C,BJ$1,明细!$AK:$AK,"网点超50分钟未响应")+COUNTIFS(明细!$R:$R,$AK40,明细!$C:$C,BJ$1,明细!$AL:$AL,"网点超23H未关闭"))*20)</f>
        <v>-</v>
      </c>
      <c r="BK40" s="12" t="str">
        <f>IF((COUNTIFS(明细!$R:$R,$AK40,明细!$C:$C,BK$1,明细!$AK:$AK,"网点超50分钟未响应")+COUNTIFS(明细!$R:$R,$AK40,明细!$C:$C,BK$1,明细!$AL:$AL,"网点超23H未关闭"))*20=0,"-",(COUNTIFS(明细!$R:$R,$AK40,明细!$C:$C,BK$1,明细!$AK:$AK,"网点超50分钟未响应")+COUNTIFS(明细!$R:$R,$AK40,明细!$C:$C,BK$1,明细!$AL:$AL,"网点超23H未关闭"))*20)</f>
        <v>-</v>
      </c>
      <c r="BL40" s="12" t="str">
        <f>IF((COUNTIFS(明细!$R:$R,$AK40,明细!$C:$C,BL$1,明细!$AK:$AK,"网点超50分钟未响应")+COUNTIFS(明细!$R:$R,$AK40,明细!$C:$C,BL$1,明细!$AL:$AL,"网点超23H未关闭"))*20=0,"-",(COUNTIFS(明细!$R:$R,$AK40,明细!$C:$C,BL$1,明细!$AK:$AK,"网点超50分钟未响应")+COUNTIFS(明细!$R:$R,$AK40,明细!$C:$C,BL$1,明细!$AL:$AL,"网点超23H未关闭"))*20)</f>
        <v>-</v>
      </c>
      <c r="BM40" s="12" t="str">
        <f>IF((COUNTIFS(明细!$R:$R,$AK40,明细!$C:$C,BM$1,明细!$AK:$AK,"网点超50分钟未响应")+COUNTIFS(明细!$R:$R,$AK40,明细!$C:$C,BM$1,明细!$AL:$AL,"网点超23H未关闭"))*20=0,"-",(COUNTIFS(明细!$R:$R,$AK40,明细!$C:$C,BM$1,明细!$AK:$AK,"网点超50分钟未响应")+COUNTIFS(明细!$R:$R,$AK40,明细!$C:$C,BM$1,明细!$AL:$AL,"网点超23H未关闭"))*20)</f>
        <v>-</v>
      </c>
      <c r="BN40" s="12" t="str">
        <f>IF((COUNTIFS(明细!$R:$R,$AK40,明细!$C:$C,BN$1,明细!$AK:$AK,"网点超50分钟未响应")+COUNTIFS(明细!$R:$R,$AK40,明细!$C:$C,BN$1,明细!$AL:$AL,"网点超23H未关闭"))*20=0,"-",(COUNTIFS(明细!$R:$R,$AK40,明细!$C:$C,BN$1,明细!$AK:$AK,"网点超50分钟未响应")+COUNTIFS(明细!$R:$R,$AK40,明细!$C:$C,BN$1,明细!$AL:$AL,"网点超23H未关闭"))*20)</f>
        <v>-</v>
      </c>
      <c r="BO40" s="12" t="str">
        <f>IF((COUNTIFS(明细!$R:$R,$AK40,明细!$C:$C,BO$1,明细!$AK:$AK,"网点超50分钟未响应")+COUNTIFS(明细!$R:$R,$AK40,明细!$C:$C,BO$1,明细!$AL:$AL,"网点超23H未关闭"))*20=0,"-",(COUNTIFS(明细!$R:$R,$AK40,明细!$C:$C,BO$1,明细!$AK:$AK,"网点超50分钟未响应")+COUNTIFS(明细!$R:$R,$AK40,明细!$C:$C,BO$1,明细!$AL:$AL,"网点超23H未关闭"))*20)</f>
        <v>-</v>
      </c>
      <c r="BP40" s="12" t="str">
        <f>IF((COUNTIFS(明细!$R:$R,$AK40,明细!$C:$C,BP$1,明细!$AK:$AK,"网点超50分钟未响应")+COUNTIFS(明细!$R:$R,$AK40,明细!$C:$C,BP$1,明细!$AL:$AL,"网点超23H未关闭"))*20=0,"-",(COUNTIFS(明细!$R:$R,$AK40,明细!$C:$C,BP$1,明细!$AK:$AK,"网点超50分钟未响应")+COUNTIFS(明细!$R:$R,$AK40,明细!$C:$C,BP$1,明细!$AL:$AL,"网点超23H未关闭"))*20)</f>
        <v>-</v>
      </c>
    </row>
    <row r="41" customHeight="1" spans="36:68">
      <c r="AJ41" s="12">
        <f>RANK(AL41,AL$3:AL$356)</f>
        <v>36</v>
      </c>
      <c r="AK41" s="36" t="s">
        <v>77</v>
      </c>
      <c r="AL41" s="12">
        <f>SUM(AM41:BP41)</f>
        <v>160</v>
      </c>
      <c r="AM41" s="12">
        <f>IF((COUNTIFS(明细!$R:$R,$AK41,明细!$C:$C,AM$1,明细!$AK:$AK,"网点超50分钟未响应")+COUNTIFS(明细!$R:$R,$AK41,明细!$C:$C,AM$1,明细!$AL:$AL,"网点超23H未关闭"))*20=0,"-",(COUNTIFS(明细!$R:$R,$AK41,明细!$C:$C,AM$1,明细!$AK:$AK,"网点超50分钟未响应")+COUNTIFS(明细!$R:$R,$AK41,明细!$C:$C,AM$1,明细!$AL:$AL,"网点超23H未关闭"))*20)</f>
        <v>40</v>
      </c>
      <c r="AN41" s="12">
        <f>IF((COUNTIFS(明细!$R:$R,$AK41,明细!$C:$C,AN$1,明细!$AK:$AK,"网点超50分钟未响应")+COUNTIFS(明细!$R:$R,$AK41,明细!$C:$C,AN$1,明细!$AL:$AL,"网点超23H未关闭"))*20=0,"-",(COUNTIFS(明细!$R:$R,$AK41,明细!$C:$C,AN$1,明细!$AK:$AK,"网点超50分钟未响应")+COUNTIFS(明细!$R:$R,$AK41,明细!$C:$C,AN$1,明细!$AL:$AL,"网点超23H未关闭"))*20)</f>
        <v>20</v>
      </c>
      <c r="AO41" s="12" t="str">
        <f>IF((COUNTIFS(明细!$R:$R,$AK41,明细!$C:$C,AO$1,明细!$AK:$AK,"网点超50分钟未响应")+COUNTIFS(明细!$R:$R,$AK41,明细!$C:$C,AO$1,明细!$AL:$AL,"网点超23H未关闭"))*20=0,"-",(COUNTIFS(明细!$R:$R,$AK41,明细!$C:$C,AO$1,明细!$AK:$AK,"网点超50分钟未响应")+COUNTIFS(明细!$R:$R,$AK41,明细!$C:$C,AO$1,明细!$AL:$AL,"网点超23H未关闭"))*20)</f>
        <v>-</v>
      </c>
      <c r="AP41" s="12" t="str">
        <f>IF((COUNTIFS(明细!$R:$R,$AK41,明细!$C:$C,AP$1,明细!$AK:$AK,"网点超50分钟未响应")+COUNTIFS(明细!$R:$R,$AK41,明细!$C:$C,AP$1,明细!$AL:$AL,"网点超23H未关闭"))*20=0,"-",(COUNTIFS(明细!$R:$R,$AK41,明细!$C:$C,AP$1,明细!$AK:$AK,"网点超50分钟未响应")+COUNTIFS(明细!$R:$R,$AK41,明细!$C:$C,AP$1,明细!$AL:$AL,"网点超23H未关闭"))*20)</f>
        <v>-</v>
      </c>
      <c r="AQ41" s="12" t="str">
        <f>IF((COUNTIFS(明细!$R:$R,$AK41,明细!$C:$C,AQ$1,明细!$AK:$AK,"网点超50分钟未响应")+COUNTIFS(明细!$R:$R,$AK41,明细!$C:$C,AQ$1,明细!$AL:$AL,"网点超23H未关闭"))*20=0,"-",(COUNTIFS(明细!$R:$R,$AK41,明细!$C:$C,AQ$1,明细!$AK:$AK,"网点超50分钟未响应")+COUNTIFS(明细!$R:$R,$AK41,明细!$C:$C,AQ$1,明细!$AL:$AL,"网点超23H未关闭"))*20)</f>
        <v>-</v>
      </c>
      <c r="AR41" s="12">
        <f>IF((COUNTIFS(明细!$R:$R,$AK41,明细!$C:$C,AR$1,明细!$AK:$AK,"网点超50分钟未响应")+COUNTIFS(明细!$R:$R,$AK41,明细!$C:$C,AR$1,明细!$AL:$AL,"网点超23H未关闭"))*20=0,"-",(COUNTIFS(明细!$R:$R,$AK41,明细!$C:$C,AR$1,明细!$AK:$AK,"网点超50分钟未响应")+COUNTIFS(明细!$R:$R,$AK41,明细!$C:$C,AR$1,明细!$AL:$AL,"网点超23H未关闭"))*20)</f>
        <v>40</v>
      </c>
      <c r="AS41" s="12" t="str">
        <f>IF((COUNTIFS(明细!$R:$R,$AK41,明细!$C:$C,AS$1,明细!$AK:$AK,"网点超50分钟未响应")+COUNTIFS(明细!$R:$R,$AK41,明细!$C:$C,AS$1,明细!$AL:$AL,"网点超23H未关闭"))*20=0,"-",(COUNTIFS(明细!$R:$R,$AK41,明细!$C:$C,AS$1,明细!$AK:$AK,"网点超50分钟未响应")+COUNTIFS(明细!$R:$R,$AK41,明细!$C:$C,AS$1,明细!$AL:$AL,"网点超23H未关闭"))*20)</f>
        <v>-</v>
      </c>
      <c r="AT41" s="12" t="str">
        <f>IF((COUNTIFS(明细!$R:$R,$AK41,明细!$C:$C,AT$1,明细!$AK:$AK,"网点超50分钟未响应")+COUNTIFS(明细!$R:$R,$AK41,明细!$C:$C,AT$1,明细!$AL:$AL,"网点超23H未关闭"))*20=0,"-",(COUNTIFS(明细!$R:$R,$AK41,明细!$C:$C,AT$1,明细!$AK:$AK,"网点超50分钟未响应")+COUNTIFS(明细!$R:$R,$AK41,明细!$C:$C,AT$1,明细!$AL:$AL,"网点超23H未关闭"))*20)</f>
        <v>-</v>
      </c>
      <c r="AU41" s="12">
        <f>IF((COUNTIFS(明细!$R:$R,$AK41,明细!$C:$C,AU$1,明细!$AK:$AK,"网点超50分钟未响应")+COUNTIFS(明细!$R:$R,$AK41,明细!$C:$C,AU$1,明细!$AL:$AL,"网点超23H未关闭"))*20=0,"-",(COUNTIFS(明细!$R:$R,$AK41,明细!$C:$C,AU$1,明细!$AK:$AK,"网点超50分钟未响应")+COUNTIFS(明细!$R:$R,$AK41,明细!$C:$C,AU$1,明细!$AL:$AL,"网点超23H未关闭"))*20)</f>
        <v>60</v>
      </c>
      <c r="AV41" s="12" t="str">
        <f>IF((COUNTIFS(明细!$R:$R,$AK41,明细!$C:$C,AV$1,明细!$AK:$AK,"网点超50分钟未响应")+COUNTIFS(明细!$R:$R,$AK41,明细!$C:$C,AV$1,明细!$AL:$AL,"网点超23H未关闭"))*20=0,"-",(COUNTIFS(明细!$R:$R,$AK41,明细!$C:$C,AV$1,明细!$AK:$AK,"网点超50分钟未响应")+COUNTIFS(明细!$R:$R,$AK41,明细!$C:$C,AV$1,明细!$AL:$AL,"网点超23H未关闭"))*20)</f>
        <v>-</v>
      </c>
      <c r="AW41" s="12" t="str">
        <f>IF((COUNTIFS(明细!$R:$R,$AK41,明细!$C:$C,AW$1,明细!$AK:$AK,"网点超50分钟未响应")+COUNTIFS(明细!$R:$R,$AK41,明细!$C:$C,AW$1,明细!$AL:$AL,"网点超23H未关闭"))*20=0,"-",(COUNTIFS(明细!$R:$R,$AK41,明细!$C:$C,AW$1,明细!$AK:$AK,"网点超50分钟未响应")+COUNTIFS(明细!$R:$R,$AK41,明细!$C:$C,AW$1,明细!$AL:$AL,"网点超23H未关闭"))*20)</f>
        <v>-</v>
      </c>
      <c r="AX41" s="12" t="str">
        <f>IF((COUNTIFS(明细!$R:$R,$AK41,明细!$C:$C,AX$1,明细!$AK:$AK,"网点超50分钟未响应")+COUNTIFS(明细!$R:$R,$AK41,明细!$C:$C,AX$1,明细!$AL:$AL,"网点超23H未关闭"))*20=0,"-",(COUNTIFS(明细!$R:$R,$AK41,明细!$C:$C,AX$1,明细!$AK:$AK,"网点超50分钟未响应")+COUNTIFS(明细!$R:$R,$AK41,明细!$C:$C,AX$1,明细!$AL:$AL,"网点超23H未关闭"))*20)</f>
        <v>-</v>
      </c>
      <c r="AY41" s="12" t="str">
        <f>IF((COUNTIFS(明细!$R:$R,$AK41,明细!$C:$C,AY$1,明细!$AK:$AK,"网点超50分钟未响应")+COUNTIFS(明细!$R:$R,$AK41,明细!$C:$C,AY$1,明细!$AL:$AL,"网点超23H未关闭"))*20=0,"-",(COUNTIFS(明细!$R:$R,$AK41,明细!$C:$C,AY$1,明细!$AK:$AK,"网点超50分钟未响应")+COUNTIFS(明细!$R:$R,$AK41,明细!$C:$C,AY$1,明细!$AL:$AL,"网点超23H未关闭"))*20)</f>
        <v>-</v>
      </c>
      <c r="AZ41" s="12" t="str">
        <f>IF((COUNTIFS(明细!$R:$R,$AK41,明细!$C:$C,AZ$1,明细!$AK:$AK,"网点超50分钟未响应")+COUNTIFS(明细!$R:$R,$AK41,明细!$C:$C,AZ$1,明细!$AL:$AL,"网点超23H未关闭"))*20=0,"-",(COUNTIFS(明细!$R:$R,$AK41,明细!$C:$C,AZ$1,明细!$AK:$AK,"网点超50分钟未响应")+COUNTIFS(明细!$R:$R,$AK41,明细!$C:$C,AZ$1,明细!$AL:$AL,"网点超23H未关闭"))*20)</f>
        <v>-</v>
      </c>
      <c r="BA41" s="12" t="str">
        <f>IF((COUNTIFS(明细!$R:$R,$AK41,明细!$C:$C,BA$1,明细!$AK:$AK,"网点超50分钟未响应")+COUNTIFS(明细!$R:$R,$AK41,明细!$C:$C,BA$1,明细!$AL:$AL,"网点超23H未关闭"))*20=0,"-",(COUNTIFS(明细!$R:$R,$AK41,明细!$C:$C,BA$1,明细!$AK:$AK,"网点超50分钟未响应")+COUNTIFS(明细!$R:$R,$AK41,明细!$C:$C,BA$1,明细!$AL:$AL,"网点超23H未关闭"))*20)</f>
        <v>-</v>
      </c>
      <c r="BB41" s="12" t="str">
        <f>IF((COUNTIFS(明细!$R:$R,$AK41,明细!$C:$C,BB$1,明细!$AK:$AK,"网点超50分钟未响应")+COUNTIFS(明细!$R:$R,$AK41,明细!$C:$C,BB$1,明细!$AL:$AL,"网点超23H未关闭"))*20=0,"-",(COUNTIFS(明细!$R:$R,$AK41,明细!$C:$C,BB$1,明细!$AK:$AK,"网点超50分钟未响应")+COUNTIFS(明细!$R:$R,$AK41,明细!$C:$C,BB$1,明细!$AL:$AL,"网点超23H未关闭"))*20)</f>
        <v>-</v>
      </c>
      <c r="BC41" s="12" t="str">
        <f>IF((COUNTIFS(明细!$R:$R,$AK41,明细!$C:$C,BC$1,明细!$AK:$AK,"网点超50分钟未响应")+COUNTIFS(明细!$R:$R,$AK41,明细!$C:$C,BC$1,明细!$AL:$AL,"网点超23H未关闭"))*20=0,"-",(COUNTIFS(明细!$R:$R,$AK41,明细!$C:$C,BC$1,明细!$AK:$AK,"网点超50分钟未响应")+COUNTIFS(明细!$R:$R,$AK41,明细!$C:$C,BC$1,明细!$AL:$AL,"网点超23H未关闭"))*20)</f>
        <v>-</v>
      </c>
      <c r="BD41" s="12" t="str">
        <f>IF((COUNTIFS(明细!$R:$R,$AK41,明细!$C:$C,BD$1,明细!$AK:$AK,"网点超50分钟未响应")+COUNTIFS(明细!$R:$R,$AK41,明细!$C:$C,BD$1,明细!$AL:$AL,"网点超23H未关闭"))*20=0,"-",(COUNTIFS(明细!$R:$R,$AK41,明细!$C:$C,BD$1,明细!$AK:$AK,"网点超50分钟未响应")+COUNTIFS(明细!$R:$R,$AK41,明细!$C:$C,BD$1,明细!$AL:$AL,"网点超23H未关闭"))*20)</f>
        <v>-</v>
      </c>
      <c r="BE41" s="12" t="str">
        <f>IF((COUNTIFS(明细!$R:$R,$AK41,明细!$C:$C,BE$1,明细!$AK:$AK,"网点超50分钟未响应")+COUNTIFS(明细!$R:$R,$AK41,明细!$C:$C,BE$1,明细!$AL:$AL,"网点超23H未关闭"))*20=0,"-",(COUNTIFS(明细!$R:$R,$AK41,明细!$C:$C,BE$1,明细!$AK:$AK,"网点超50分钟未响应")+COUNTIFS(明细!$R:$R,$AK41,明细!$C:$C,BE$1,明细!$AL:$AL,"网点超23H未关闭"))*20)</f>
        <v>-</v>
      </c>
      <c r="BF41" s="12" t="str">
        <f>IF((COUNTIFS(明细!$R:$R,$AK41,明细!$C:$C,BF$1,明细!$AK:$AK,"网点超50分钟未响应")+COUNTIFS(明细!$R:$R,$AK41,明细!$C:$C,BF$1,明细!$AL:$AL,"网点超23H未关闭"))*20=0,"-",(COUNTIFS(明细!$R:$R,$AK41,明细!$C:$C,BF$1,明细!$AK:$AK,"网点超50分钟未响应")+COUNTIFS(明细!$R:$R,$AK41,明细!$C:$C,BF$1,明细!$AL:$AL,"网点超23H未关闭"))*20)</f>
        <v>-</v>
      </c>
      <c r="BG41" s="12" t="str">
        <f>IF((COUNTIFS(明细!$R:$R,$AK41,明细!$C:$C,BG$1,明细!$AK:$AK,"网点超50分钟未响应")+COUNTIFS(明细!$R:$R,$AK41,明细!$C:$C,BG$1,明细!$AL:$AL,"网点超23H未关闭"))*20=0,"-",(COUNTIFS(明细!$R:$R,$AK41,明细!$C:$C,BG$1,明细!$AK:$AK,"网点超50分钟未响应")+COUNTIFS(明细!$R:$R,$AK41,明细!$C:$C,BG$1,明细!$AL:$AL,"网点超23H未关闭"))*20)</f>
        <v>-</v>
      </c>
      <c r="BH41" s="12" t="str">
        <f>IF((COUNTIFS(明细!$R:$R,$AK41,明细!$C:$C,BH$1,明细!$AK:$AK,"网点超50分钟未响应")+COUNTIFS(明细!$R:$R,$AK41,明细!$C:$C,BH$1,明细!$AL:$AL,"网点超23H未关闭"))*20=0,"-",(COUNTIFS(明细!$R:$R,$AK41,明细!$C:$C,BH$1,明细!$AK:$AK,"网点超50分钟未响应")+COUNTIFS(明细!$R:$R,$AK41,明细!$C:$C,BH$1,明细!$AL:$AL,"网点超23H未关闭"))*20)</f>
        <v>-</v>
      </c>
      <c r="BI41" s="12" t="str">
        <f>IF((COUNTIFS(明细!$R:$R,$AK41,明细!$C:$C,BI$1,明细!$AK:$AK,"网点超50分钟未响应")+COUNTIFS(明细!$R:$R,$AK41,明细!$C:$C,BI$1,明细!$AL:$AL,"网点超23H未关闭"))*20=0,"-",(COUNTIFS(明细!$R:$R,$AK41,明细!$C:$C,BI$1,明细!$AK:$AK,"网点超50分钟未响应")+COUNTIFS(明细!$R:$R,$AK41,明细!$C:$C,BI$1,明细!$AL:$AL,"网点超23H未关闭"))*20)</f>
        <v>-</v>
      </c>
      <c r="BJ41" s="12" t="str">
        <f>IF((COUNTIFS(明细!$R:$R,$AK41,明细!$C:$C,BJ$1,明细!$AK:$AK,"网点超50分钟未响应")+COUNTIFS(明细!$R:$R,$AK41,明细!$C:$C,BJ$1,明细!$AL:$AL,"网点超23H未关闭"))*20=0,"-",(COUNTIFS(明细!$R:$R,$AK41,明细!$C:$C,BJ$1,明细!$AK:$AK,"网点超50分钟未响应")+COUNTIFS(明细!$R:$R,$AK41,明细!$C:$C,BJ$1,明细!$AL:$AL,"网点超23H未关闭"))*20)</f>
        <v>-</v>
      </c>
      <c r="BK41" s="12" t="str">
        <f>IF((COUNTIFS(明细!$R:$R,$AK41,明细!$C:$C,BK$1,明细!$AK:$AK,"网点超50分钟未响应")+COUNTIFS(明细!$R:$R,$AK41,明细!$C:$C,BK$1,明细!$AL:$AL,"网点超23H未关闭"))*20=0,"-",(COUNTIFS(明细!$R:$R,$AK41,明细!$C:$C,BK$1,明细!$AK:$AK,"网点超50分钟未响应")+COUNTIFS(明细!$R:$R,$AK41,明细!$C:$C,BK$1,明细!$AL:$AL,"网点超23H未关闭"))*20)</f>
        <v>-</v>
      </c>
      <c r="BL41" s="12" t="str">
        <f>IF((COUNTIFS(明细!$R:$R,$AK41,明细!$C:$C,BL$1,明细!$AK:$AK,"网点超50分钟未响应")+COUNTIFS(明细!$R:$R,$AK41,明细!$C:$C,BL$1,明细!$AL:$AL,"网点超23H未关闭"))*20=0,"-",(COUNTIFS(明细!$R:$R,$AK41,明细!$C:$C,BL$1,明细!$AK:$AK,"网点超50分钟未响应")+COUNTIFS(明细!$R:$R,$AK41,明细!$C:$C,BL$1,明细!$AL:$AL,"网点超23H未关闭"))*20)</f>
        <v>-</v>
      </c>
      <c r="BM41" s="12" t="str">
        <f>IF((COUNTIFS(明细!$R:$R,$AK41,明细!$C:$C,BM$1,明细!$AK:$AK,"网点超50分钟未响应")+COUNTIFS(明细!$R:$R,$AK41,明细!$C:$C,BM$1,明细!$AL:$AL,"网点超23H未关闭"))*20=0,"-",(COUNTIFS(明细!$R:$R,$AK41,明细!$C:$C,BM$1,明细!$AK:$AK,"网点超50分钟未响应")+COUNTIFS(明细!$R:$R,$AK41,明细!$C:$C,BM$1,明细!$AL:$AL,"网点超23H未关闭"))*20)</f>
        <v>-</v>
      </c>
      <c r="BN41" s="12" t="str">
        <f>IF((COUNTIFS(明细!$R:$R,$AK41,明细!$C:$C,BN$1,明细!$AK:$AK,"网点超50分钟未响应")+COUNTIFS(明细!$R:$R,$AK41,明细!$C:$C,BN$1,明细!$AL:$AL,"网点超23H未关闭"))*20=0,"-",(COUNTIFS(明细!$R:$R,$AK41,明细!$C:$C,BN$1,明细!$AK:$AK,"网点超50分钟未响应")+COUNTIFS(明细!$R:$R,$AK41,明细!$C:$C,BN$1,明细!$AL:$AL,"网点超23H未关闭"))*20)</f>
        <v>-</v>
      </c>
      <c r="BO41" s="12" t="str">
        <f>IF((COUNTIFS(明细!$R:$R,$AK41,明细!$C:$C,BO$1,明细!$AK:$AK,"网点超50分钟未响应")+COUNTIFS(明细!$R:$R,$AK41,明细!$C:$C,BO$1,明细!$AL:$AL,"网点超23H未关闭"))*20=0,"-",(COUNTIFS(明细!$R:$R,$AK41,明细!$C:$C,BO$1,明细!$AK:$AK,"网点超50分钟未响应")+COUNTIFS(明细!$R:$R,$AK41,明细!$C:$C,BO$1,明细!$AL:$AL,"网点超23H未关闭"))*20)</f>
        <v>-</v>
      </c>
      <c r="BP41" s="12" t="str">
        <f>IF((COUNTIFS(明细!$R:$R,$AK41,明细!$C:$C,BP$1,明细!$AK:$AK,"网点超50分钟未响应")+COUNTIFS(明细!$R:$R,$AK41,明细!$C:$C,BP$1,明细!$AL:$AL,"网点超23H未关闭"))*20=0,"-",(COUNTIFS(明细!$R:$R,$AK41,明细!$C:$C,BP$1,明细!$AK:$AK,"网点超50分钟未响应")+COUNTIFS(明细!$R:$R,$AK41,明细!$C:$C,BP$1,明细!$AL:$AL,"网点超23H未关闭"))*20)</f>
        <v>-</v>
      </c>
    </row>
    <row r="42" customHeight="1" spans="36:68">
      <c r="AJ42" s="12">
        <f>RANK(AL42,AL$3:AL$356)</f>
        <v>36</v>
      </c>
      <c r="AK42" s="4" t="s">
        <v>78</v>
      </c>
      <c r="AL42" s="12">
        <f>SUM(AM42:BP42)</f>
        <v>160</v>
      </c>
      <c r="AM42" s="12" t="str">
        <f>IF((COUNTIFS(明细!$R:$R,$AK42,明细!$C:$C,AM$1,明细!$AK:$AK,"网点超50分钟未响应")+COUNTIFS(明细!$R:$R,$AK42,明细!$C:$C,AM$1,明细!$AL:$AL,"网点超23H未关闭"))*20=0,"-",(COUNTIFS(明细!$R:$R,$AK42,明细!$C:$C,AM$1,明细!$AK:$AK,"网点超50分钟未响应")+COUNTIFS(明细!$R:$R,$AK42,明细!$C:$C,AM$1,明细!$AL:$AL,"网点超23H未关闭"))*20)</f>
        <v>-</v>
      </c>
      <c r="AN42" s="12" t="str">
        <f>IF((COUNTIFS(明细!$R:$R,$AK42,明细!$C:$C,AN$1,明细!$AK:$AK,"网点超50分钟未响应")+COUNTIFS(明细!$R:$R,$AK42,明细!$C:$C,AN$1,明细!$AL:$AL,"网点超23H未关闭"))*20=0,"-",(COUNTIFS(明细!$R:$R,$AK42,明细!$C:$C,AN$1,明细!$AK:$AK,"网点超50分钟未响应")+COUNTIFS(明细!$R:$R,$AK42,明细!$C:$C,AN$1,明细!$AL:$AL,"网点超23H未关闭"))*20)</f>
        <v>-</v>
      </c>
      <c r="AO42" s="12">
        <f>IF((COUNTIFS(明细!$R:$R,$AK42,明细!$C:$C,AO$1,明细!$AK:$AK,"网点超50分钟未响应")+COUNTIFS(明细!$R:$R,$AK42,明细!$C:$C,AO$1,明细!$AL:$AL,"网点超23H未关闭"))*20=0,"-",(COUNTIFS(明细!$R:$R,$AK42,明细!$C:$C,AO$1,明细!$AK:$AK,"网点超50分钟未响应")+COUNTIFS(明细!$R:$R,$AK42,明细!$C:$C,AO$1,明细!$AL:$AL,"网点超23H未关闭"))*20)</f>
        <v>40</v>
      </c>
      <c r="AP42" s="12">
        <f>IF((COUNTIFS(明细!$R:$R,$AK42,明细!$C:$C,AP$1,明细!$AK:$AK,"网点超50分钟未响应")+COUNTIFS(明细!$R:$R,$AK42,明细!$C:$C,AP$1,明细!$AL:$AL,"网点超23H未关闭"))*20=0,"-",(COUNTIFS(明细!$R:$R,$AK42,明细!$C:$C,AP$1,明细!$AK:$AK,"网点超50分钟未响应")+COUNTIFS(明细!$R:$R,$AK42,明细!$C:$C,AP$1,明细!$AL:$AL,"网点超23H未关闭"))*20)</f>
        <v>20</v>
      </c>
      <c r="AQ42" s="12" t="str">
        <f>IF((COUNTIFS(明细!$R:$R,$AK42,明细!$C:$C,AQ$1,明细!$AK:$AK,"网点超50分钟未响应")+COUNTIFS(明细!$R:$R,$AK42,明细!$C:$C,AQ$1,明细!$AL:$AL,"网点超23H未关闭"))*20=0,"-",(COUNTIFS(明细!$R:$R,$AK42,明细!$C:$C,AQ$1,明细!$AK:$AK,"网点超50分钟未响应")+COUNTIFS(明细!$R:$R,$AK42,明细!$C:$C,AQ$1,明细!$AL:$AL,"网点超23H未关闭"))*20)</f>
        <v>-</v>
      </c>
      <c r="AR42" s="12" t="str">
        <f>IF((COUNTIFS(明细!$R:$R,$AK42,明细!$C:$C,AR$1,明细!$AK:$AK,"网点超50分钟未响应")+COUNTIFS(明细!$R:$R,$AK42,明细!$C:$C,AR$1,明细!$AL:$AL,"网点超23H未关闭"))*20=0,"-",(COUNTIFS(明细!$R:$R,$AK42,明细!$C:$C,AR$1,明细!$AK:$AK,"网点超50分钟未响应")+COUNTIFS(明细!$R:$R,$AK42,明细!$C:$C,AR$1,明细!$AL:$AL,"网点超23H未关闭"))*20)</f>
        <v>-</v>
      </c>
      <c r="AS42" s="12" t="str">
        <f>IF((COUNTIFS(明细!$R:$R,$AK42,明细!$C:$C,AS$1,明细!$AK:$AK,"网点超50分钟未响应")+COUNTIFS(明细!$R:$R,$AK42,明细!$C:$C,AS$1,明细!$AL:$AL,"网点超23H未关闭"))*20=0,"-",(COUNTIFS(明细!$R:$R,$AK42,明细!$C:$C,AS$1,明细!$AK:$AK,"网点超50分钟未响应")+COUNTIFS(明细!$R:$R,$AK42,明细!$C:$C,AS$1,明细!$AL:$AL,"网点超23H未关闭"))*20)</f>
        <v>-</v>
      </c>
      <c r="AT42" s="12" t="str">
        <f>IF((COUNTIFS(明细!$R:$R,$AK42,明细!$C:$C,AT$1,明细!$AK:$AK,"网点超50分钟未响应")+COUNTIFS(明细!$R:$R,$AK42,明细!$C:$C,AT$1,明细!$AL:$AL,"网点超23H未关闭"))*20=0,"-",(COUNTIFS(明细!$R:$R,$AK42,明细!$C:$C,AT$1,明细!$AK:$AK,"网点超50分钟未响应")+COUNTIFS(明细!$R:$R,$AK42,明细!$C:$C,AT$1,明细!$AL:$AL,"网点超23H未关闭"))*20)</f>
        <v>-</v>
      </c>
      <c r="AU42" s="12">
        <f>IF((COUNTIFS(明细!$R:$R,$AK42,明细!$C:$C,AU$1,明细!$AK:$AK,"网点超50分钟未响应")+COUNTIFS(明细!$R:$R,$AK42,明细!$C:$C,AU$1,明细!$AL:$AL,"网点超23H未关闭"))*20=0,"-",(COUNTIFS(明细!$R:$R,$AK42,明细!$C:$C,AU$1,明细!$AK:$AK,"网点超50分钟未响应")+COUNTIFS(明细!$R:$R,$AK42,明细!$C:$C,AU$1,明细!$AL:$AL,"网点超23H未关闭"))*20)</f>
        <v>100</v>
      </c>
      <c r="AV42" s="12" t="str">
        <f>IF((COUNTIFS(明细!$R:$R,$AK42,明细!$C:$C,AV$1,明细!$AK:$AK,"网点超50分钟未响应")+COUNTIFS(明细!$R:$R,$AK42,明细!$C:$C,AV$1,明细!$AL:$AL,"网点超23H未关闭"))*20=0,"-",(COUNTIFS(明细!$R:$R,$AK42,明细!$C:$C,AV$1,明细!$AK:$AK,"网点超50分钟未响应")+COUNTIFS(明细!$R:$R,$AK42,明细!$C:$C,AV$1,明细!$AL:$AL,"网点超23H未关闭"))*20)</f>
        <v>-</v>
      </c>
      <c r="AW42" s="12" t="str">
        <f>IF((COUNTIFS(明细!$R:$R,$AK42,明细!$C:$C,AW$1,明细!$AK:$AK,"网点超50分钟未响应")+COUNTIFS(明细!$R:$R,$AK42,明细!$C:$C,AW$1,明细!$AL:$AL,"网点超23H未关闭"))*20=0,"-",(COUNTIFS(明细!$R:$R,$AK42,明细!$C:$C,AW$1,明细!$AK:$AK,"网点超50分钟未响应")+COUNTIFS(明细!$R:$R,$AK42,明细!$C:$C,AW$1,明细!$AL:$AL,"网点超23H未关闭"))*20)</f>
        <v>-</v>
      </c>
      <c r="AX42" s="12" t="str">
        <f>IF((COUNTIFS(明细!$R:$R,$AK42,明细!$C:$C,AX$1,明细!$AK:$AK,"网点超50分钟未响应")+COUNTIFS(明细!$R:$R,$AK42,明细!$C:$C,AX$1,明细!$AL:$AL,"网点超23H未关闭"))*20=0,"-",(COUNTIFS(明细!$R:$R,$AK42,明细!$C:$C,AX$1,明细!$AK:$AK,"网点超50分钟未响应")+COUNTIFS(明细!$R:$R,$AK42,明细!$C:$C,AX$1,明细!$AL:$AL,"网点超23H未关闭"))*20)</f>
        <v>-</v>
      </c>
      <c r="AY42" s="12" t="str">
        <f>IF((COUNTIFS(明细!$R:$R,$AK42,明细!$C:$C,AY$1,明细!$AK:$AK,"网点超50分钟未响应")+COUNTIFS(明细!$R:$R,$AK42,明细!$C:$C,AY$1,明细!$AL:$AL,"网点超23H未关闭"))*20=0,"-",(COUNTIFS(明细!$R:$R,$AK42,明细!$C:$C,AY$1,明细!$AK:$AK,"网点超50分钟未响应")+COUNTIFS(明细!$R:$R,$AK42,明细!$C:$C,AY$1,明细!$AL:$AL,"网点超23H未关闭"))*20)</f>
        <v>-</v>
      </c>
      <c r="AZ42" s="12" t="str">
        <f>IF((COUNTIFS(明细!$R:$R,$AK42,明细!$C:$C,AZ$1,明细!$AK:$AK,"网点超50分钟未响应")+COUNTIFS(明细!$R:$R,$AK42,明细!$C:$C,AZ$1,明细!$AL:$AL,"网点超23H未关闭"))*20=0,"-",(COUNTIFS(明细!$R:$R,$AK42,明细!$C:$C,AZ$1,明细!$AK:$AK,"网点超50分钟未响应")+COUNTIFS(明细!$R:$R,$AK42,明细!$C:$C,AZ$1,明细!$AL:$AL,"网点超23H未关闭"))*20)</f>
        <v>-</v>
      </c>
      <c r="BA42" s="12" t="str">
        <f>IF((COUNTIFS(明细!$R:$R,$AK42,明细!$C:$C,BA$1,明细!$AK:$AK,"网点超50分钟未响应")+COUNTIFS(明细!$R:$R,$AK42,明细!$C:$C,BA$1,明细!$AL:$AL,"网点超23H未关闭"))*20=0,"-",(COUNTIFS(明细!$R:$R,$AK42,明细!$C:$C,BA$1,明细!$AK:$AK,"网点超50分钟未响应")+COUNTIFS(明细!$R:$R,$AK42,明细!$C:$C,BA$1,明细!$AL:$AL,"网点超23H未关闭"))*20)</f>
        <v>-</v>
      </c>
      <c r="BB42" s="12" t="str">
        <f>IF((COUNTIFS(明细!$R:$R,$AK42,明细!$C:$C,BB$1,明细!$AK:$AK,"网点超50分钟未响应")+COUNTIFS(明细!$R:$R,$AK42,明细!$C:$C,BB$1,明细!$AL:$AL,"网点超23H未关闭"))*20=0,"-",(COUNTIFS(明细!$R:$R,$AK42,明细!$C:$C,BB$1,明细!$AK:$AK,"网点超50分钟未响应")+COUNTIFS(明细!$R:$R,$AK42,明细!$C:$C,BB$1,明细!$AL:$AL,"网点超23H未关闭"))*20)</f>
        <v>-</v>
      </c>
      <c r="BC42" s="12" t="str">
        <f>IF((COUNTIFS(明细!$R:$R,$AK42,明细!$C:$C,BC$1,明细!$AK:$AK,"网点超50分钟未响应")+COUNTIFS(明细!$R:$R,$AK42,明细!$C:$C,BC$1,明细!$AL:$AL,"网点超23H未关闭"))*20=0,"-",(COUNTIFS(明细!$R:$R,$AK42,明细!$C:$C,BC$1,明细!$AK:$AK,"网点超50分钟未响应")+COUNTIFS(明细!$R:$R,$AK42,明细!$C:$C,BC$1,明细!$AL:$AL,"网点超23H未关闭"))*20)</f>
        <v>-</v>
      </c>
      <c r="BD42" s="12" t="str">
        <f>IF((COUNTIFS(明细!$R:$R,$AK42,明细!$C:$C,BD$1,明细!$AK:$AK,"网点超50分钟未响应")+COUNTIFS(明细!$R:$R,$AK42,明细!$C:$C,BD$1,明细!$AL:$AL,"网点超23H未关闭"))*20=0,"-",(COUNTIFS(明细!$R:$R,$AK42,明细!$C:$C,BD$1,明细!$AK:$AK,"网点超50分钟未响应")+COUNTIFS(明细!$R:$R,$AK42,明细!$C:$C,BD$1,明细!$AL:$AL,"网点超23H未关闭"))*20)</f>
        <v>-</v>
      </c>
      <c r="BE42" s="12" t="str">
        <f>IF((COUNTIFS(明细!$R:$R,$AK42,明细!$C:$C,BE$1,明细!$AK:$AK,"网点超50分钟未响应")+COUNTIFS(明细!$R:$R,$AK42,明细!$C:$C,BE$1,明细!$AL:$AL,"网点超23H未关闭"))*20=0,"-",(COUNTIFS(明细!$R:$R,$AK42,明细!$C:$C,BE$1,明细!$AK:$AK,"网点超50分钟未响应")+COUNTIFS(明细!$R:$R,$AK42,明细!$C:$C,BE$1,明细!$AL:$AL,"网点超23H未关闭"))*20)</f>
        <v>-</v>
      </c>
      <c r="BF42" s="12" t="str">
        <f>IF((COUNTIFS(明细!$R:$R,$AK42,明细!$C:$C,BF$1,明细!$AK:$AK,"网点超50分钟未响应")+COUNTIFS(明细!$R:$R,$AK42,明细!$C:$C,BF$1,明细!$AL:$AL,"网点超23H未关闭"))*20=0,"-",(COUNTIFS(明细!$R:$R,$AK42,明细!$C:$C,BF$1,明细!$AK:$AK,"网点超50分钟未响应")+COUNTIFS(明细!$R:$R,$AK42,明细!$C:$C,BF$1,明细!$AL:$AL,"网点超23H未关闭"))*20)</f>
        <v>-</v>
      </c>
      <c r="BG42" s="12" t="str">
        <f>IF((COUNTIFS(明细!$R:$R,$AK42,明细!$C:$C,BG$1,明细!$AK:$AK,"网点超50分钟未响应")+COUNTIFS(明细!$R:$R,$AK42,明细!$C:$C,BG$1,明细!$AL:$AL,"网点超23H未关闭"))*20=0,"-",(COUNTIFS(明细!$R:$R,$AK42,明细!$C:$C,BG$1,明细!$AK:$AK,"网点超50分钟未响应")+COUNTIFS(明细!$R:$R,$AK42,明细!$C:$C,BG$1,明细!$AL:$AL,"网点超23H未关闭"))*20)</f>
        <v>-</v>
      </c>
      <c r="BH42" s="12" t="str">
        <f>IF((COUNTIFS(明细!$R:$R,$AK42,明细!$C:$C,BH$1,明细!$AK:$AK,"网点超50分钟未响应")+COUNTIFS(明细!$R:$R,$AK42,明细!$C:$C,BH$1,明细!$AL:$AL,"网点超23H未关闭"))*20=0,"-",(COUNTIFS(明细!$R:$R,$AK42,明细!$C:$C,BH$1,明细!$AK:$AK,"网点超50分钟未响应")+COUNTIFS(明细!$R:$R,$AK42,明细!$C:$C,BH$1,明细!$AL:$AL,"网点超23H未关闭"))*20)</f>
        <v>-</v>
      </c>
      <c r="BI42" s="12" t="str">
        <f>IF((COUNTIFS(明细!$R:$R,$AK42,明细!$C:$C,BI$1,明细!$AK:$AK,"网点超50分钟未响应")+COUNTIFS(明细!$R:$R,$AK42,明细!$C:$C,BI$1,明细!$AL:$AL,"网点超23H未关闭"))*20=0,"-",(COUNTIFS(明细!$R:$R,$AK42,明细!$C:$C,BI$1,明细!$AK:$AK,"网点超50分钟未响应")+COUNTIFS(明细!$R:$R,$AK42,明细!$C:$C,BI$1,明细!$AL:$AL,"网点超23H未关闭"))*20)</f>
        <v>-</v>
      </c>
      <c r="BJ42" s="12" t="str">
        <f>IF((COUNTIFS(明细!$R:$R,$AK42,明细!$C:$C,BJ$1,明细!$AK:$AK,"网点超50分钟未响应")+COUNTIFS(明细!$R:$R,$AK42,明细!$C:$C,BJ$1,明细!$AL:$AL,"网点超23H未关闭"))*20=0,"-",(COUNTIFS(明细!$R:$R,$AK42,明细!$C:$C,BJ$1,明细!$AK:$AK,"网点超50分钟未响应")+COUNTIFS(明细!$R:$R,$AK42,明细!$C:$C,BJ$1,明细!$AL:$AL,"网点超23H未关闭"))*20)</f>
        <v>-</v>
      </c>
      <c r="BK42" s="12" t="str">
        <f>IF((COUNTIFS(明细!$R:$R,$AK42,明细!$C:$C,BK$1,明细!$AK:$AK,"网点超50分钟未响应")+COUNTIFS(明细!$R:$R,$AK42,明细!$C:$C,BK$1,明细!$AL:$AL,"网点超23H未关闭"))*20=0,"-",(COUNTIFS(明细!$R:$R,$AK42,明细!$C:$C,BK$1,明细!$AK:$AK,"网点超50分钟未响应")+COUNTIFS(明细!$R:$R,$AK42,明细!$C:$C,BK$1,明细!$AL:$AL,"网点超23H未关闭"))*20)</f>
        <v>-</v>
      </c>
      <c r="BL42" s="12" t="str">
        <f>IF((COUNTIFS(明细!$R:$R,$AK42,明细!$C:$C,BL$1,明细!$AK:$AK,"网点超50分钟未响应")+COUNTIFS(明细!$R:$R,$AK42,明细!$C:$C,BL$1,明细!$AL:$AL,"网点超23H未关闭"))*20=0,"-",(COUNTIFS(明细!$R:$R,$AK42,明细!$C:$C,BL$1,明细!$AK:$AK,"网点超50分钟未响应")+COUNTIFS(明细!$R:$R,$AK42,明细!$C:$C,BL$1,明细!$AL:$AL,"网点超23H未关闭"))*20)</f>
        <v>-</v>
      </c>
      <c r="BM42" s="12" t="str">
        <f>IF((COUNTIFS(明细!$R:$R,$AK42,明细!$C:$C,BM$1,明细!$AK:$AK,"网点超50分钟未响应")+COUNTIFS(明细!$R:$R,$AK42,明细!$C:$C,BM$1,明细!$AL:$AL,"网点超23H未关闭"))*20=0,"-",(COUNTIFS(明细!$R:$R,$AK42,明细!$C:$C,BM$1,明细!$AK:$AK,"网点超50分钟未响应")+COUNTIFS(明细!$R:$R,$AK42,明细!$C:$C,BM$1,明细!$AL:$AL,"网点超23H未关闭"))*20)</f>
        <v>-</v>
      </c>
      <c r="BN42" s="12" t="str">
        <f>IF((COUNTIFS(明细!$R:$R,$AK42,明细!$C:$C,BN$1,明细!$AK:$AK,"网点超50分钟未响应")+COUNTIFS(明细!$R:$R,$AK42,明细!$C:$C,BN$1,明细!$AL:$AL,"网点超23H未关闭"))*20=0,"-",(COUNTIFS(明细!$R:$R,$AK42,明细!$C:$C,BN$1,明细!$AK:$AK,"网点超50分钟未响应")+COUNTIFS(明细!$R:$R,$AK42,明细!$C:$C,BN$1,明细!$AL:$AL,"网点超23H未关闭"))*20)</f>
        <v>-</v>
      </c>
      <c r="BO42" s="12" t="str">
        <f>IF((COUNTIFS(明细!$R:$R,$AK42,明细!$C:$C,BO$1,明细!$AK:$AK,"网点超50分钟未响应")+COUNTIFS(明细!$R:$R,$AK42,明细!$C:$C,BO$1,明细!$AL:$AL,"网点超23H未关闭"))*20=0,"-",(COUNTIFS(明细!$R:$R,$AK42,明细!$C:$C,BO$1,明细!$AK:$AK,"网点超50分钟未响应")+COUNTIFS(明细!$R:$R,$AK42,明细!$C:$C,BO$1,明细!$AL:$AL,"网点超23H未关闭"))*20)</f>
        <v>-</v>
      </c>
      <c r="BP42" s="12" t="str">
        <f>IF((COUNTIFS(明细!$R:$R,$AK42,明细!$C:$C,BP$1,明细!$AK:$AK,"网点超50分钟未响应")+COUNTIFS(明细!$R:$R,$AK42,明细!$C:$C,BP$1,明细!$AL:$AL,"网点超23H未关闭"))*20=0,"-",(COUNTIFS(明细!$R:$R,$AK42,明细!$C:$C,BP$1,明细!$AK:$AK,"网点超50分钟未响应")+COUNTIFS(明细!$R:$R,$AK42,明细!$C:$C,BP$1,明细!$AL:$AL,"网点超23H未关闭"))*20)</f>
        <v>-</v>
      </c>
    </row>
    <row r="43" customHeight="1" spans="36:68">
      <c r="AJ43" s="12">
        <f>RANK(AL43,AL$3:AL$356)</f>
        <v>41</v>
      </c>
      <c r="AK43" s="4" t="s">
        <v>79</v>
      </c>
      <c r="AL43" s="12">
        <f>SUM(AM43:BP43)</f>
        <v>140</v>
      </c>
      <c r="AM43" s="12" t="str">
        <f>IF((COUNTIFS(明细!$R:$R,$AK43,明细!$C:$C,AM$1,明细!$AK:$AK,"网点超50分钟未响应")+COUNTIFS(明细!$R:$R,$AK43,明细!$C:$C,AM$1,明细!$AL:$AL,"网点超23H未关闭"))*20=0,"-",(COUNTIFS(明细!$R:$R,$AK43,明细!$C:$C,AM$1,明细!$AK:$AK,"网点超50分钟未响应")+COUNTIFS(明细!$R:$R,$AK43,明细!$C:$C,AM$1,明细!$AL:$AL,"网点超23H未关闭"))*20)</f>
        <v>-</v>
      </c>
      <c r="AN43" s="12">
        <f>IF((COUNTIFS(明细!$R:$R,$AK43,明细!$C:$C,AN$1,明细!$AK:$AK,"网点超50分钟未响应")+COUNTIFS(明细!$R:$R,$AK43,明细!$C:$C,AN$1,明细!$AL:$AL,"网点超23H未关闭"))*20=0,"-",(COUNTIFS(明细!$R:$R,$AK43,明细!$C:$C,AN$1,明细!$AK:$AK,"网点超50分钟未响应")+COUNTIFS(明细!$R:$R,$AK43,明细!$C:$C,AN$1,明细!$AL:$AL,"网点超23H未关闭"))*20)</f>
        <v>20</v>
      </c>
      <c r="AO43" s="12" t="str">
        <f>IF((COUNTIFS(明细!$R:$R,$AK43,明细!$C:$C,AO$1,明细!$AK:$AK,"网点超50分钟未响应")+COUNTIFS(明细!$R:$R,$AK43,明细!$C:$C,AO$1,明细!$AL:$AL,"网点超23H未关闭"))*20=0,"-",(COUNTIFS(明细!$R:$R,$AK43,明细!$C:$C,AO$1,明细!$AK:$AK,"网点超50分钟未响应")+COUNTIFS(明细!$R:$R,$AK43,明细!$C:$C,AO$1,明细!$AL:$AL,"网点超23H未关闭"))*20)</f>
        <v>-</v>
      </c>
      <c r="AP43" s="12">
        <f>IF((COUNTIFS(明细!$R:$R,$AK43,明细!$C:$C,AP$1,明细!$AK:$AK,"网点超50分钟未响应")+COUNTIFS(明细!$R:$R,$AK43,明细!$C:$C,AP$1,明细!$AL:$AL,"网点超23H未关闭"))*20=0,"-",(COUNTIFS(明细!$R:$R,$AK43,明细!$C:$C,AP$1,明细!$AK:$AK,"网点超50分钟未响应")+COUNTIFS(明细!$R:$R,$AK43,明细!$C:$C,AP$1,明细!$AL:$AL,"网点超23H未关闭"))*20)</f>
        <v>40</v>
      </c>
      <c r="AQ43" s="12">
        <f>IF((COUNTIFS(明细!$R:$R,$AK43,明细!$C:$C,AQ$1,明细!$AK:$AK,"网点超50分钟未响应")+COUNTIFS(明细!$R:$R,$AK43,明细!$C:$C,AQ$1,明细!$AL:$AL,"网点超23H未关闭"))*20=0,"-",(COUNTIFS(明细!$R:$R,$AK43,明细!$C:$C,AQ$1,明细!$AK:$AK,"网点超50分钟未响应")+COUNTIFS(明细!$R:$R,$AK43,明细!$C:$C,AQ$1,明细!$AL:$AL,"网点超23H未关闭"))*20)</f>
        <v>40</v>
      </c>
      <c r="AR43" s="12">
        <f>IF((COUNTIFS(明细!$R:$R,$AK43,明细!$C:$C,AR$1,明细!$AK:$AK,"网点超50分钟未响应")+COUNTIFS(明细!$R:$R,$AK43,明细!$C:$C,AR$1,明细!$AL:$AL,"网点超23H未关闭"))*20=0,"-",(COUNTIFS(明细!$R:$R,$AK43,明细!$C:$C,AR$1,明细!$AK:$AK,"网点超50分钟未响应")+COUNTIFS(明细!$R:$R,$AK43,明细!$C:$C,AR$1,明细!$AL:$AL,"网点超23H未关闭"))*20)</f>
        <v>20</v>
      </c>
      <c r="AS43" s="12">
        <f>IF((COUNTIFS(明细!$R:$R,$AK43,明细!$C:$C,AS$1,明细!$AK:$AK,"网点超50分钟未响应")+COUNTIFS(明细!$R:$R,$AK43,明细!$C:$C,AS$1,明细!$AL:$AL,"网点超23H未关闭"))*20=0,"-",(COUNTIFS(明细!$R:$R,$AK43,明细!$C:$C,AS$1,明细!$AK:$AK,"网点超50分钟未响应")+COUNTIFS(明细!$R:$R,$AK43,明细!$C:$C,AS$1,明细!$AL:$AL,"网点超23H未关闭"))*20)</f>
        <v>20</v>
      </c>
      <c r="AT43" s="12" t="str">
        <f>IF((COUNTIFS(明细!$R:$R,$AK43,明细!$C:$C,AT$1,明细!$AK:$AK,"网点超50分钟未响应")+COUNTIFS(明细!$R:$R,$AK43,明细!$C:$C,AT$1,明细!$AL:$AL,"网点超23H未关闭"))*20=0,"-",(COUNTIFS(明细!$R:$R,$AK43,明细!$C:$C,AT$1,明细!$AK:$AK,"网点超50分钟未响应")+COUNTIFS(明细!$R:$R,$AK43,明细!$C:$C,AT$1,明细!$AL:$AL,"网点超23H未关闭"))*20)</f>
        <v>-</v>
      </c>
      <c r="AU43" s="12" t="str">
        <f>IF((COUNTIFS(明细!$R:$R,$AK43,明细!$C:$C,AU$1,明细!$AK:$AK,"网点超50分钟未响应")+COUNTIFS(明细!$R:$R,$AK43,明细!$C:$C,AU$1,明细!$AL:$AL,"网点超23H未关闭"))*20=0,"-",(COUNTIFS(明细!$R:$R,$AK43,明细!$C:$C,AU$1,明细!$AK:$AK,"网点超50分钟未响应")+COUNTIFS(明细!$R:$R,$AK43,明细!$C:$C,AU$1,明细!$AL:$AL,"网点超23H未关闭"))*20)</f>
        <v>-</v>
      </c>
      <c r="AV43" s="12" t="str">
        <f>IF((COUNTIFS(明细!$R:$R,$AK43,明细!$C:$C,AV$1,明细!$AK:$AK,"网点超50分钟未响应")+COUNTIFS(明细!$R:$R,$AK43,明细!$C:$C,AV$1,明细!$AL:$AL,"网点超23H未关闭"))*20=0,"-",(COUNTIFS(明细!$R:$R,$AK43,明细!$C:$C,AV$1,明细!$AK:$AK,"网点超50分钟未响应")+COUNTIFS(明细!$R:$R,$AK43,明细!$C:$C,AV$1,明细!$AL:$AL,"网点超23H未关闭"))*20)</f>
        <v>-</v>
      </c>
      <c r="AW43" s="12" t="str">
        <f>IF((COUNTIFS(明细!$R:$R,$AK43,明细!$C:$C,AW$1,明细!$AK:$AK,"网点超50分钟未响应")+COUNTIFS(明细!$R:$R,$AK43,明细!$C:$C,AW$1,明细!$AL:$AL,"网点超23H未关闭"))*20=0,"-",(COUNTIFS(明细!$R:$R,$AK43,明细!$C:$C,AW$1,明细!$AK:$AK,"网点超50分钟未响应")+COUNTIFS(明细!$R:$R,$AK43,明细!$C:$C,AW$1,明细!$AL:$AL,"网点超23H未关闭"))*20)</f>
        <v>-</v>
      </c>
      <c r="AX43" s="12" t="str">
        <f>IF((COUNTIFS(明细!$R:$R,$AK43,明细!$C:$C,AX$1,明细!$AK:$AK,"网点超50分钟未响应")+COUNTIFS(明细!$R:$R,$AK43,明细!$C:$C,AX$1,明细!$AL:$AL,"网点超23H未关闭"))*20=0,"-",(COUNTIFS(明细!$R:$R,$AK43,明细!$C:$C,AX$1,明细!$AK:$AK,"网点超50分钟未响应")+COUNTIFS(明细!$R:$R,$AK43,明细!$C:$C,AX$1,明细!$AL:$AL,"网点超23H未关闭"))*20)</f>
        <v>-</v>
      </c>
      <c r="AY43" s="12" t="str">
        <f>IF((COUNTIFS(明细!$R:$R,$AK43,明细!$C:$C,AY$1,明细!$AK:$AK,"网点超50分钟未响应")+COUNTIFS(明细!$R:$R,$AK43,明细!$C:$C,AY$1,明细!$AL:$AL,"网点超23H未关闭"))*20=0,"-",(COUNTIFS(明细!$R:$R,$AK43,明细!$C:$C,AY$1,明细!$AK:$AK,"网点超50分钟未响应")+COUNTIFS(明细!$R:$R,$AK43,明细!$C:$C,AY$1,明细!$AL:$AL,"网点超23H未关闭"))*20)</f>
        <v>-</v>
      </c>
      <c r="AZ43" s="12" t="str">
        <f>IF((COUNTIFS(明细!$R:$R,$AK43,明细!$C:$C,AZ$1,明细!$AK:$AK,"网点超50分钟未响应")+COUNTIFS(明细!$R:$R,$AK43,明细!$C:$C,AZ$1,明细!$AL:$AL,"网点超23H未关闭"))*20=0,"-",(COUNTIFS(明细!$R:$R,$AK43,明细!$C:$C,AZ$1,明细!$AK:$AK,"网点超50分钟未响应")+COUNTIFS(明细!$R:$R,$AK43,明细!$C:$C,AZ$1,明细!$AL:$AL,"网点超23H未关闭"))*20)</f>
        <v>-</v>
      </c>
      <c r="BA43" s="12" t="str">
        <f>IF((COUNTIFS(明细!$R:$R,$AK43,明细!$C:$C,BA$1,明细!$AK:$AK,"网点超50分钟未响应")+COUNTIFS(明细!$R:$R,$AK43,明细!$C:$C,BA$1,明细!$AL:$AL,"网点超23H未关闭"))*20=0,"-",(COUNTIFS(明细!$R:$R,$AK43,明细!$C:$C,BA$1,明细!$AK:$AK,"网点超50分钟未响应")+COUNTIFS(明细!$R:$R,$AK43,明细!$C:$C,BA$1,明细!$AL:$AL,"网点超23H未关闭"))*20)</f>
        <v>-</v>
      </c>
      <c r="BB43" s="12" t="str">
        <f>IF((COUNTIFS(明细!$R:$R,$AK43,明细!$C:$C,BB$1,明细!$AK:$AK,"网点超50分钟未响应")+COUNTIFS(明细!$R:$R,$AK43,明细!$C:$C,BB$1,明细!$AL:$AL,"网点超23H未关闭"))*20=0,"-",(COUNTIFS(明细!$R:$R,$AK43,明细!$C:$C,BB$1,明细!$AK:$AK,"网点超50分钟未响应")+COUNTIFS(明细!$R:$R,$AK43,明细!$C:$C,BB$1,明细!$AL:$AL,"网点超23H未关闭"))*20)</f>
        <v>-</v>
      </c>
      <c r="BC43" s="12" t="str">
        <f>IF((COUNTIFS(明细!$R:$R,$AK43,明细!$C:$C,BC$1,明细!$AK:$AK,"网点超50分钟未响应")+COUNTIFS(明细!$R:$R,$AK43,明细!$C:$C,BC$1,明细!$AL:$AL,"网点超23H未关闭"))*20=0,"-",(COUNTIFS(明细!$R:$R,$AK43,明细!$C:$C,BC$1,明细!$AK:$AK,"网点超50分钟未响应")+COUNTIFS(明细!$R:$R,$AK43,明细!$C:$C,BC$1,明细!$AL:$AL,"网点超23H未关闭"))*20)</f>
        <v>-</v>
      </c>
      <c r="BD43" s="12" t="str">
        <f>IF((COUNTIFS(明细!$R:$R,$AK43,明细!$C:$C,BD$1,明细!$AK:$AK,"网点超50分钟未响应")+COUNTIFS(明细!$R:$R,$AK43,明细!$C:$C,BD$1,明细!$AL:$AL,"网点超23H未关闭"))*20=0,"-",(COUNTIFS(明细!$R:$R,$AK43,明细!$C:$C,BD$1,明细!$AK:$AK,"网点超50分钟未响应")+COUNTIFS(明细!$R:$R,$AK43,明细!$C:$C,BD$1,明细!$AL:$AL,"网点超23H未关闭"))*20)</f>
        <v>-</v>
      </c>
      <c r="BE43" s="12" t="str">
        <f>IF((COUNTIFS(明细!$R:$R,$AK43,明细!$C:$C,BE$1,明细!$AK:$AK,"网点超50分钟未响应")+COUNTIFS(明细!$R:$R,$AK43,明细!$C:$C,BE$1,明细!$AL:$AL,"网点超23H未关闭"))*20=0,"-",(COUNTIFS(明细!$R:$R,$AK43,明细!$C:$C,BE$1,明细!$AK:$AK,"网点超50分钟未响应")+COUNTIFS(明细!$R:$R,$AK43,明细!$C:$C,BE$1,明细!$AL:$AL,"网点超23H未关闭"))*20)</f>
        <v>-</v>
      </c>
      <c r="BF43" s="12" t="str">
        <f>IF((COUNTIFS(明细!$R:$R,$AK43,明细!$C:$C,BF$1,明细!$AK:$AK,"网点超50分钟未响应")+COUNTIFS(明细!$R:$R,$AK43,明细!$C:$C,BF$1,明细!$AL:$AL,"网点超23H未关闭"))*20=0,"-",(COUNTIFS(明细!$R:$R,$AK43,明细!$C:$C,BF$1,明细!$AK:$AK,"网点超50分钟未响应")+COUNTIFS(明细!$R:$R,$AK43,明细!$C:$C,BF$1,明细!$AL:$AL,"网点超23H未关闭"))*20)</f>
        <v>-</v>
      </c>
      <c r="BG43" s="12" t="str">
        <f>IF((COUNTIFS(明细!$R:$R,$AK43,明细!$C:$C,BG$1,明细!$AK:$AK,"网点超50分钟未响应")+COUNTIFS(明细!$R:$R,$AK43,明细!$C:$C,BG$1,明细!$AL:$AL,"网点超23H未关闭"))*20=0,"-",(COUNTIFS(明细!$R:$R,$AK43,明细!$C:$C,BG$1,明细!$AK:$AK,"网点超50分钟未响应")+COUNTIFS(明细!$R:$R,$AK43,明细!$C:$C,BG$1,明细!$AL:$AL,"网点超23H未关闭"))*20)</f>
        <v>-</v>
      </c>
      <c r="BH43" s="12" t="str">
        <f>IF((COUNTIFS(明细!$R:$R,$AK43,明细!$C:$C,BH$1,明细!$AK:$AK,"网点超50分钟未响应")+COUNTIFS(明细!$R:$R,$AK43,明细!$C:$C,BH$1,明细!$AL:$AL,"网点超23H未关闭"))*20=0,"-",(COUNTIFS(明细!$R:$R,$AK43,明细!$C:$C,BH$1,明细!$AK:$AK,"网点超50分钟未响应")+COUNTIFS(明细!$R:$R,$AK43,明细!$C:$C,BH$1,明细!$AL:$AL,"网点超23H未关闭"))*20)</f>
        <v>-</v>
      </c>
      <c r="BI43" s="12" t="str">
        <f>IF((COUNTIFS(明细!$R:$R,$AK43,明细!$C:$C,BI$1,明细!$AK:$AK,"网点超50分钟未响应")+COUNTIFS(明细!$R:$R,$AK43,明细!$C:$C,BI$1,明细!$AL:$AL,"网点超23H未关闭"))*20=0,"-",(COUNTIFS(明细!$R:$R,$AK43,明细!$C:$C,BI$1,明细!$AK:$AK,"网点超50分钟未响应")+COUNTIFS(明细!$R:$R,$AK43,明细!$C:$C,BI$1,明细!$AL:$AL,"网点超23H未关闭"))*20)</f>
        <v>-</v>
      </c>
      <c r="BJ43" s="12" t="str">
        <f>IF((COUNTIFS(明细!$R:$R,$AK43,明细!$C:$C,BJ$1,明细!$AK:$AK,"网点超50分钟未响应")+COUNTIFS(明细!$R:$R,$AK43,明细!$C:$C,BJ$1,明细!$AL:$AL,"网点超23H未关闭"))*20=0,"-",(COUNTIFS(明细!$R:$R,$AK43,明细!$C:$C,BJ$1,明细!$AK:$AK,"网点超50分钟未响应")+COUNTIFS(明细!$R:$R,$AK43,明细!$C:$C,BJ$1,明细!$AL:$AL,"网点超23H未关闭"))*20)</f>
        <v>-</v>
      </c>
      <c r="BK43" s="12" t="str">
        <f>IF((COUNTIFS(明细!$R:$R,$AK43,明细!$C:$C,BK$1,明细!$AK:$AK,"网点超50分钟未响应")+COUNTIFS(明细!$R:$R,$AK43,明细!$C:$C,BK$1,明细!$AL:$AL,"网点超23H未关闭"))*20=0,"-",(COUNTIFS(明细!$R:$R,$AK43,明细!$C:$C,BK$1,明细!$AK:$AK,"网点超50分钟未响应")+COUNTIFS(明细!$R:$R,$AK43,明细!$C:$C,BK$1,明细!$AL:$AL,"网点超23H未关闭"))*20)</f>
        <v>-</v>
      </c>
      <c r="BL43" s="12" t="str">
        <f>IF((COUNTIFS(明细!$R:$R,$AK43,明细!$C:$C,BL$1,明细!$AK:$AK,"网点超50分钟未响应")+COUNTIFS(明细!$R:$R,$AK43,明细!$C:$C,BL$1,明细!$AL:$AL,"网点超23H未关闭"))*20=0,"-",(COUNTIFS(明细!$R:$R,$AK43,明细!$C:$C,BL$1,明细!$AK:$AK,"网点超50分钟未响应")+COUNTIFS(明细!$R:$R,$AK43,明细!$C:$C,BL$1,明细!$AL:$AL,"网点超23H未关闭"))*20)</f>
        <v>-</v>
      </c>
      <c r="BM43" s="12" t="str">
        <f>IF((COUNTIFS(明细!$R:$R,$AK43,明细!$C:$C,BM$1,明细!$AK:$AK,"网点超50分钟未响应")+COUNTIFS(明细!$R:$R,$AK43,明细!$C:$C,BM$1,明细!$AL:$AL,"网点超23H未关闭"))*20=0,"-",(COUNTIFS(明细!$R:$R,$AK43,明细!$C:$C,BM$1,明细!$AK:$AK,"网点超50分钟未响应")+COUNTIFS(明细!$R:$R,$AK43,明细!$C:$C,BM$1,明细!$AL:$AL,"网点超23H未关闭"))*20)</f>
        <v>-</v>
      </c>
      <c r="BN43" s="12" t="str">
        <f>IF((COUNTIFS(明细!$R:$R,$AK43,明细!$C:$C,BN$1,明细!$AK:$AK,"网点超50分钟未响应")+COUNTIFS(明细!$R:$R,$AK43,明细!$C:$C,BN$1,明细!$AL:$AL,"网点超23H未关闭"))*20=0,"-",(COUNTIFS(明细!$R:$R,$AK43,明细!$C:$C,BN$1,明细!$AK:$AK,"网点超50分钟未响应")+COUNTIFS(明细!$R:$R,$AK43,明细!$C:$C,BN$1,明细!$AL:$AL,"网点超23H未关闭"))*20)</f>
        <v>-</v>
      </c>
      <c r="BO43" s="12" t="str">
        <f>IF((COUNTIFS(明细!$R:$R,$AK43,明细!$C:$C,BO$1,明细!$AK:$AK,"网点超50分钟未响应")+COUNTIFS(明细!$R:$R,$AK43,明细!$C:$C,BO$1,明细!$AL:$AL,"网点超23H未关闭"))*20=0,"-",(COUNTIFS(明细!$R:$R,$AK43,明细!$C:$C,BO$1,明细!$AK:$AK,"网点超50分钟未响应")+COUNTIFS(明细!$R:$R,$AK43,明细!$C:$C,BO$1,明细!$AL:$AL,"网点超23H未关闭"))*20)</f>
        <v>-</v>
      </c>
      <c r="BP43" s="12" t="str">
        <f>IF((COUNTIFS(明细!$R:$R,$AK43,明细!$C:$C,BP$1,明细!$AK:$AK,"网点超50分钟未响应")+COUNTIFS(明细!$R:$R,$AK43,明细!$C:$C,BP$1,明细!$AL:$AL,"网点超23H未关闭"))*20=0,"-",(COUNTIFS(明细!$R:$R,$AK43,明细!$C:$C,BP$1,明细!$AK:$AK,"网点超50分钟未响应")+COUNTIFS(明细!$R:$R,$AK43,明细!$C:$C,BP$1,明细!$AL:$AL,"网点超23H未关闭"))*20)</f>
        <v>-</v>
      </c>
    </row>
    <row r="44" customHeight="1" spans="36:68">
      <c r="AJ44" s="12">
        <f>RANK(AL44,AL$3:AL$356)</f>
        <v>41</v>
      </c>
      <c r="AK44" s="4" t="s">
        <v>80</v>
      </c>
      <c r="AL44" s="12">
        <f>SUM(AM44:BP44)</f>
        <v>140</v>
      </c>
      <c r="AM44" s="12" t="str">
        <f>IF((COUNTIFS(明细!$R:$R,$AK44,明细!$C:$C,AM$1,明细!$AK:$AK,"网点超50分钟未响应")+COUNTIFS(明细!$R:$R,$AK44,明细!$C:$C,AM$1,明细!$AL:$AL,"网点超23H未关闭"))*20=0,"-",(COUNTIFS(明细!$R:$R,$AK44,明细!$C:$C,AM$1,明细!$AK:$AK,"网点超50分钟未响应")+COUNTIFS(明细!$R:$R,$AK44,明细!$C:$C,AM$1,明细!$AL:$AL,"网点超23H未关闭"))*20)</f>
        <v>-</v>
      </c>
      <c r="AN44" s="12" t="str">
        <f>IF((COUNTIFS(明细!$R:$R,$AK44,明细!$C:$C,AN$1,明细!$AK:$AK,"网点超50分钟未响应")+COUNTIFS(明细!$R:$R,$AK44,明细!$C:$C,AN$1,明细!$AL:$AL,"网点超23H未关闭"))*20=0,"-",(COUNTIFS(明细!$R:$R,$AK44,明细!$C:$C,AN$1,明细!$AK:$AK,"网点超50分钟未响应")+COUNTIFS(明细!$R:$R,$AK44,明细!$C:$C,AN$1,明细!$AL:$AL,"网点超23H未关闭"))*20)</f>
        <v>-</v>
      </c>
      <c r="AO44" s="12" t="str">
        <f>IF((COUNTIFS(明细!$R:$R,$AK44,明细!$C:$C,AO$1,明细!$AK:$AK,"网点超50分钟未响应")+COUNTIFS(明细!$R:$R,$AK44,明细!$C:$C,AO$1,明细!$AL:$AL,"网点超23H未关闭"))*20=0,"-",(COUNTIFS(明细!$R:$R,$AK44,明细!$C:$C,AO$1,明细!$AK:$AK,"网点超50分钟未响应")+COUNTIFS(明细!$R:$R,$AK44,明细!$C:$C,AO$1,明细!$AL:$AL,"网点超23H未关闭"))*20)</f>
        <v>-</v>
      </c>
      <c r="AP44" s="12" t="str">
        <f>IF((COUNTIFS(明细!$R:$R,$AK44,明细!$C:$C,AP$1,明细!$AK:$AK,"网点超50分钟未响应")+COUNTIFS(明细!$R:$R,$AK44,明细!$C:$C,AP$1,明细!$AL:$AL,"网点超23H未关闭"))*20=0,"-",(COUNTIFS(明细!$R:$R,$AK44,明细!$C:$C,AP$1,明细!$AK:$AK,"网点超50分钟未响应")+COUNTIFS(明细!$R:$R,$AK44,明细!$C:$C,AP$1,明细!$AL:$AL,"网点超23H未关闭"))*20)</f>
        <v>-</v>
      </c>
      <c r="AQ44" s="12" t="str">
        <f>IF((COUNTIFS(明细!$R:$R,$AK44,明细!$C:$C,AQ$1,明细!$AK:$AK,"网点超50分钟未响应")+COUNTIFS(明细!$R:$R,$AK44,明细!$C:$C,AQ$1,明细!$AL:$AL,"网点超23H未关闭"))*20=0,"-",(COUNTIFS(明细!$R:$R,$AK44,明细!$C:$C,AQ$1,明细!$AK:$AK,"网点超50分钟未响应")+COUNTIFS(明细!$R:$R,$AK44,明细!$C:$C,AQ$1,明细!$AL:$AL,"网点超23H未关闭"))*20)</f>
        <v>-</v>
      </c>
      <c r="AR44" s="12" t="str">
        <f>IF((COUNTIFS(明细!$R:$R,$AK44,明细!$C:$C,AR$1,明细!$AK:$AK,"网点超50分钟未响应")+COUNTIFS(明细!$R:$R,$AK44,明细!$C:$C,AR$1,明细!$AL:$AL,"网点超23H未关闭"))*20=0,"-",(COUNTIFS(明细!$R:$R,$AK44,明细!$C:$C,AR$1,明细!$AK:$AK,"网点超50分钟未响应")+COUNTIFS(明细!$R:$R,$AK44,明细!$C:$C,AR$1,明细!$AL:$AL,"网点超23H未关闭"))*20)</f>
        <v>-</v>
      </c>
      <c r="AS44" s="12">
        <f>IF((COUNTIFS(明细!$R:$R,$AK44,明细!$C:$C,AS$1,明细!$AK:$AK,"网点超50分钟未响应")+COUNTIFS(明细!$R:$R,$AK44,明细!$C:$C,AS$1,明细!$AL:$AL,"网点超23H未关闭"))*20=0,"-",(COUNTIFS(明细!$R:$R,$AK44,明细!$C:$C,AS$1,明细!$AK:$AK,"网点超50分钟未响应")+COUNTIFS(明细!$R:$R,$AK44,明细!$C:$C,AS$1,明细!$AL:$AL,"网点超23H未关闭"))*20)</f>
        <v>140</v>
      </c>
      <c r="AT44" s="12" t="str">
        <f>IF((COUNTIFS(明细!$R:$R,$AK44,明细!$C:$C,AT$1,明细!$AK:$AK,"网点超50分钟未响应")+COUNTIFS(明细!$R:$R,$AK44,明细!$C:$C,AT$1,明细!$AL:$AL,"网点超23H未关闭"))*20=0,"-",(COUNTIFS(明细!$R:$R,$AK44,明细!$C:$C,AT$1,明细!$AK:$AK,"网点超50分钟未响应")+COUNTIFS(明细!$R:$R,$AK44,明细!$C:$C,AT$1,明细!$AL:$AL,"网点超23H未关闭"))*20)</f>
        <v>-</v>
      </c>
      <c r="AU44" s="12" t="str">
        <f>IF((COUNTIFS(明细!$R:$R,$AK44,明细!$C:$C,AU$1,明细!$AK:$AK,"网点超50分钟未响应")+COUNTIFS(明细!$R:$R,$AK44,明细!$C:$C,AU$1,明细!$AL:$AL,"网点超23H未关闭"))*20=0,"-",(COUNTIFS(明细!$R:$R,$AK44,明细!$C:$C,AU$1,明细!$AK:$AK,"网点超50分钟未响应")+COUNTIFS(明细!$R:$R,$AK44,明细!$C:$C,AU$1,明细!$AL:$AL,"网点超23H未关闭"))*20)</f>
        <v>-</v>
      </c>
      <c r="AV44" s="12" t="str">
        <f>IF((COUNTIFS(明细!$R:$R,$AK44,明细!$C:$C,AV$1,明细!$AK:$AK,"网点超50分钟未响应")+COUNTIFS(明细!$R:$R,$AK44,明细!$C:$C,AV$1,明细!$AL:$AL,"网点超23H未关闭"))*20=0,"-",(COUNTIFS(明细!$R:$R,$AK44,明细!$C:$C,AV$1,明细!$AK:$AK,"网点超50分钟未响应")+COUNTIFS(明细!$R:$R,$AK44,明细!$C:$C,AV$1,明细!$AL:$AL,"网点超23H未关闭"))*20)</f>
        <v>-</v>
      </c>
      <c r="AW44" s="12" t="str">
        <f>IF((COUNTIFS(明细!$R:$R,$AK44,明细!$C:$C,AW$1,明细!$AK:$AK,"网点超50分钟未响应")+COUNTIFS(明细!$R:$R,$AK44,明细!$C:$C,AW$1,明细!$AL:$AL,"网点超23H未关闭"))*20=0,"-",(COUNTIFS(明细!$R:$R,$AK44,明细!$C:$C,AW$1,明细!$AK:$AK,"网点超50分钟未响应")+COUNTIFS(明细!$R:$R,$AK44,明细!$C:$C,AW$1,明细!$AL:$AL,"网点超23H未关闭"))*20)</f>
        <v>-</v>
      </c>
      <c r="AX44" s="12" t="str">
        <f>IF((COUNTIFS(明细!$R:$R,$AK44,明细!$C:$C,AX$1,明细!$AK:$AK,"网点超50分钟未响应")+COUNTIFS(明细!$R:$R,$AK44,明细!$C:$C,AX$1,明细!$AL:$AL,"网点超23H未关闭"))*20=0,"-",(COUNTIFS(明细!$R:$R,$AK44,明细!$C:$C,AX$1,明细!$AK:$AK,"网点超50分钟未响应")+COUNTIFS(明细!$R:$R,$AK44,明细!$C:$C,AX$1,明细!$AL:$AL,"网点超23H未关闭"))*20)</f>
        <v>-</v>
      </c>
      <c r="AY44" s="12" t="str">
        <f>IF((COUNTIFS(明细!$R:$R,$AK44,明细!$C:$C,AY$1,明细!$AK:$AK,"网点超50分钟未响应")+COUNTIFS(明细!$R:$R,$AK44,明细!$C:$C,AY$1,明细!$AL:$AL,"网点超23H未关闭"))*20=0,"-",(COUNTIFS(明细!$R:$R,$AK44,明细!$C:$C,AY$1,明细!$AK:$AK,"网点超50分钟未响应")+COUNTIFS(明细!$R:$R,$AK44,明细!$C:$C,AY$1,明细!$AL:$AL,"网点超23H未关闭"))*20)</f>
        <v>-</v>
      </c>
      <c r="AZ44" s="12" t="str">
        <f>IF((COUNTIFS(明细!$R:$R,$AK44,明细!$C:$C,AZ$1,明细!$AK:$AK,"网点超50分钟未响应")+COUNTIFS(明细!$R:$R,$AK44,明细!$C:$C,AZ$1,明细!$AL:$AL,"网点超23H未关闭"))*20=0,"-",(COUNTIFS(明细!$R:$R,$AK44,明细!$C:$C,AZ$1,明细!$AK:$AK,"网点超50分钟未响应")+COUNTIFS(明细!$R:$R,$AK44,明细!$C:$C,AZ$1,明细!$AL:$AL,"网点超23H未关闭"))*20)</f>
        <v>-</v>
      </c>
      <c r="BA44" s="12" t="str">
        <f>IF((COUNTIFS(明细!$R:$R,$AK44,明细!$C:$C,BA$1,明细!$AK:$AK,"网点超50分钟未响应")+COUNTIFS(明细!$R:$R,$AK44,明细!$C:$C,BA$1,明细!$AL:$AL,"网点超23H未关闭"))*20=0,"-",(COUNTIFS(明细!$R:$R,$AK44,明细!$C:$C,BA$1,明细!$AK:$AK,"网点超50分钟未响应")+COUNTIFS(明细!$R:$R,$AK44,明细!$C:$C,BA$1,明细!$AL:$AL,"网点超23H未关闭"))*20)</f>
        <v>-</v>
      </c>
      <c r="BB44" s="12" t="str">
        <f>IF((COUNTIFS(明细!$R:$R,$AK44,明细!$C:$C,BB$1,明细!$AK:$AK,"网点超50分钟未响应")+COUNTIFS(明细!$R:$R,$AK44,明细!$C:$C,BB$1,明细!$AL:$AL,"网点超23H未关闭"))*20=0,"-",(COUNTIFS(明细!$R:$R,$AK44,明细!$C:$C,BB$1,明细!$AK:$AK,"网点超50分钟未响应")+COUNTIFS(明细!$R:$R,$AK44,明细!$C:$C,BB$1,明细!$AL:$AL,"网点超23H未关闭"))*20)</f>
        <v>-</v>
      </c>
      <c r="BC44" s="12" t="str">
        <f>IF((COUNTIFS(明细!$R:$R,$AK44,明细!$C:$C,BC$1,明细!$AK:$AK,"网点超50分钟未响应")+COUNTIFS(明细!$R:$R,$AK44,明细!$C:$C,BC$1,明细!$AL:$AL,"网点超23H未关闭"))*20=0,"-",(COUNTIFS(明细!$R:$R,$AK44,明细!$C:$C,BC$1,明细!$AK:$AK,"网点超50分钟未响应")+COUNTIFS(明细!$R:$R,$AK44,明细!$C:$C,BC$1,明细!$AL:$AL,"网点超23H未关闭"))*20)</f>
        <v>-</v>
      </c>
      <c r="BD44" s="12" t="str">
        <f>IF((COUNTIFS(明细!$R:$R,$AK44,明细!$C:$C,BD$1,明细!$AK:$AK,"网点超50分钟未响应")+COUNTIFS(明细!$R:$R,$AK44,明细!$C:$C,BD$1,明细!$AL:$AL,"网点超23H未关闭"))*20=0,"-",(COUNTIFS(明细!$R:$R,$AK44,明细!$C:$C,BD$1,明细!$AK:$AK,"网点超50分钟未响应")+COUNTIFS(明细!$R:$R,$AK44,明细!$C:$C,BD$1,明细!$AL:$AL,"网点超23H未关闭"))*20)</f>
        <v>-</v>
      </c>
      <c r="BE44" s="12" t="str">
        <f>IF((COUNTIFS(明细!$R:$R,$AK44,明细!$C:$C,BE$1,明细!$AK:$AK,"网点超50分钟未响应")+COUNTIFS(明细!$R:$R,$AK44,明细!$C:$C,BE$1,明细!$AL:$AL,"网点超23H未关闭"))*20=0,"-",(COUNTIFS(明细!$R:$R,$AK44,明细!$C:$C,BE$1,明细!$AK:$AK,"网点超50分钟未响应")+COUNTIFS(明细!$R:$R,$AK44,明细!$C:$C,BE$1,明细!$AL:$AL,"网点超23H未关闭"))*20)</f>
        <v>-</v>
      </c>
      <c r="BF44" s="12" t="str">
        <f>IF((COUNTIFS(明细!$R:$R,$AK44,明细!$C:$C,BF$1,明细!$AK:$AK,"网点超50分钟未响应")+COUNTIFS(明细!$R:$R,$AK44,明细!$C:$C,BF$1,明细!$AL:$AL,"网点超23H未关闭"))*20=0,"-",(COUNTIFS(明细!$R:$R,$AK44,明细!$C:$C,BF$1,明细!$AK:$AK,"网点超50分钟未响应")+COUNTIFS(明细!$R:$R,$AK44,明细!$C:$C,BF$1,明细!$AL:$AL,"网点超23H未关闭"))*20)</f>
        <v>-</v>
      </c>
      <c r="BG44" s="12" t="str">
        <f>IF((COUNTIFS(明细!$R:$R,$AK44,明细!$C:$C,BG$1,明细!$AK:$AK,"网点超50分钟未响应")+COUNTIFS(明细!$R:$R,$AK44,明细!$C:$C,BG$1,明细!$AL:$AL,"网点超23H未关闭"))*20=0,"-",(COUNTIFS(明细!$R:$R,$AK44,明细!$C:$C,BG$1,明细!$AK:$AK,"网点超50分钟未响应")+COUNTIFS(明细!$R:$R,$AK44,明细!$C:$C,BG$1,明细!$AL:$AL,"网点超23H未关闭"))*20)</f>
        <v>-</v>
      </c>
      <c r="BH44" s="12" t="str">
        <f>IF((COUNTIFS(明细!$R:$R,$AK44,明细!$C:$C,BH$1,明细!$AK:$AK,"网点超50分钟未响应")+COUNTIFS(明细!$R:$R,$AK44,明细!$C:$C,BH$1,明细!$AL:$AL,"网点超23H未关闭"))*20=0,"-",(COUNTIFS(明细!$R:$R,$AK44,明细!$C:$C,BH$1,明细!$AK:$AK,"网点超50分钟未响应")+COUNTIFS(明细!$R:$R,$AK44,明细!$C:$C,BH$1,明细!$AL:$AL,"网点超23H未关闭"))*20)</f>
        <v>-</v>
      </c>
      <c r="BI44" s="12" t="str">
        <f>IF((COUNTIFS(明细!$R:$R,$AK44,明细!$C:$C,BI$1,明细!$AK:$AK,"网点超50分钟未响应")+COUNTIFS(明细!$R:$R,$AK44,明细!$C:$C,BI$1,明细!$AL:$AL,"网点超23H未关闭"))*20=0,"-",(COUNTIFS(明细!$R:$R,$AK44,明细!$C:$C,BI$1,明细!$AK:$AK,"网点超50分钟未响应")+COUNTIFS(明细!$R:$R,$AK44,明细!$C:$C,BI$1,明细!$AL:$AL,"网点超23H未关闭"))*20)</f>
        <v>-</v>
      </c>
      <c r="BJ44" s="12" t="str">
        <f>IF((COUNTIFS(明细!$R:$R,$AK44,明细!$C:$C,BJ$1,明细!$AK:$AK,"网点超50分钟未响应")+COUNTIFS(明细!$R:$R,$AK44,明细!$C:$C,BJ$1,明细!$AL:$AL,"网点超23H未关闭"))*20=0,"-",(COUNTIFS(明细!$R:$R,$AK44,明细!$C:$C,BJ$1,明细!$AK:$AK,"网点超50分钟未响应")+COUNTIFS(明细!$R:$R,$AK44,明细!$C:$C,BJ$1,明细!$AL:$AL,"网点超23H未关闭"))*20)</f>
        <v>-</v>
      </c>
      <c r="BK44" s="12" t="str">
        <f>IF((COUNTIFS(明细!$R:$R,$AK44,明细!$C:$C,BK$1,明细!$AK:$AK,"网点超50分钟未响应")+COUNTIFS(明细!$R:$R,$AK44,明细!$C:$C,BK$1,明细!$AL:$AL,"网点超23H未关闭"))*20=0,"-",(COUNTIFS(明细!$R:$R,$AK44,明细!$C:$C,BK$1,明细!$AK:$AK,"网点超50分钟未响应")+COUNTIFS(明细!$R:$R,$AK44,明细!$C:$C,BK$1,明细!$AL:$AL,"网点超23H未关闭"))*20)</f>
        <v>-</v>
      </c>
      <c r="BL44" s="12" t="str">
        <f>IF((COUNTIFS(明细!$R:$R,$AK44,明细!$C:$C,BL$1,明细!$AK:$AK,"网点超50分钟未响应")+COUNTIFS(明细!$R:$R,$AK44,明细!$C:$C,BL$1,明细!$AL:$AL,"网点超23H未关闭"))*20=0,"-",(COUNTIFS(明细!$R:$R,$AK44,明细!$C:$C,BL$1,明细!$AK:$AK,"网点超50分钟未响应")+COUNTIFS(明细!$R:$R,$AK44,明细!$C:$C,BL$1,明细!$AL:$AL,"网点超23H未关闭"))*20)</f>
        <v>-</v>
      </c>
      <c r="BM44" s="12" t="str">
        <f>IF((COUNTIFS(明细!$R:$R,$AK44,明细!$C:$C,BM$1,明细!$AK:$AK,"网点超50分钟未响应")+COUNTIFS(明细!$R:$R,$AK44,明细!$C:$C,BM$1,明细!$AL:$AL,"网点超23H未关闭"))*20=0,"-",(COUNTIFS(明细!$R:$R,$AK44,明细!$C:$C,BM$1,明细!$AK:$AK,"网点超50分钟未响应")+COUNTIFS(明细!$R:$R,$AK44,明细!$C:$C,BM$1,明细!$AL:$AL,"网点超23H未关闭"))*20)</f>
        <v>-</v>
      </c>
      <c r="BN44" s="12" t="str">
        <f>IF((COUNTIFS(明细!$R:$R,$AK44,明细!$C:$C,BN$1,明细!$AK:$AK,"网点超50分钟未响应")+COUNTIFS(明细!$R:$R,$AK44,明细!$C:$C,BN$1,明细!$AL:$AL,"网点超23H未关闭"))*20=0,"-",(COUNTIFS(明细!$R:$R,$AK44,明细!$C:$C,BN$1,明细!$AK:$AK,"网点超50分钟未响应")+COUNTIFS(明细!$R:$R,$AK44,明细!$C:$C,BN$1,明细!$AL:$AL,"网点超23H未关闭"))*20)</f>
        <v>-</v>
      </c>
      <c r="BO44" s="12" t="str">
        <f>IF((COUNTIFS(明细!$R:$R,$AK44,明细!$C:$C,BO$1,明细!$AK:$AK,"网点超50分钟未响应")+COUNTIFS(明细!$R:$R,$AK44,明细!$C:$C,BO$1,明细!$AL:$AL,"网点超23H未关闭"))*20=0,"-",(COUNTIFS(明细!$R:$R,$AK44,明细!$C:$C,BO$1,明细!$AK:$AK,"网点超50分钟未响应")+COUNTIFS(明细!$R:$R,$AK44,明细!$C:$C,BO$1,明细!$AL:$AL,"网点超23H未关闭"))*20)</f>
        <v>-</v>
      </c>
      <c r="BP44" s="12" t="str">
        <f>IF((COUNTIFS(明细!$R:$R,$AK44,明细!$C:$C,BP$1,明细!$AK:$AK,"网点超50分钟未响应")+COUNTIFS(明细!$R:$R,$AK44,明细!$C:$C,BP$1,明细!$AL:$AL,"网点超23H未关闭"))*20=0,"-",(COUNTIFS(明细!$R:$R,$AK44,明细!$C:$C,BP$1,明细!$AK:$AK,"网点超50分钟未响应")+COUNTIFS(明细!$R:$R,$AK44,明细!$C:$C,BP$1,明细!$AL:$AL,"网点超23H未关闭"))*20)</f>
        <v>-</v>
      </c>
    </row>
    <row r="45" customHeight="1" spans="36:68">
      <c r="AJ45" s="12">
        <f>RANK(AL45,AL$3:AL$356)</f>
        <v>41</v>
      </c>
      <c r="AK45" s="4" t="s">
        <v>81</v>
      </c>
      <c r="AL45" s="12">
        <f>SUM(AM45:BP45)</f>
        <v>140</v>
      </c>
      <c r="AM45" s="12">
        <f>IF((COUNTIFS(明细!$R:$R,$AK45,明细!$C:$C,AM$1,明细!$AK:$AK,"网点超50分钟未响应")+COUNTIFS(明细!$R:$R,$AK45,明细!$C:$C,AM$1,明细!$AL:$AL,"网点超23H未关闭"))*20=0,"-",(COUNTIFS(明细!$R:$R,$AK45,明细!$C:$C,AM$1,明细!$AK:$AK,"网点超50分钟未响应")+COUNTIFS(明细!$R:$R,$AK45,明细!$C:$C,AM$1,明细!$AL:$AL,"网点超23H未关闭"))*20)</f>
        <v>60</v>
      </c>
      <c r="AN45" s="12" t="str">
        <f>IF((COUNTIFS(明细!$R:$R,$AK45,明细!$C:$C,AN$1,明细!$AK:$AK,"网点超50分钟未响应")+COUNTIFS(明细!$R:$R,$AK45,明细!$C:$C,AN$1,明细!$AL:$AL,"网点超23H未关闭"))*20=0,"-",(COUNTIFS(明细!$R:$R,$AK45,明细!$C:$C,AN$1,明细!$AK:$AK,"网点超50分钟未响应")+COUNTIFS(明细!$R:$R,$AK45,明细!$C:$C,AN$1,明细!$AL:$AL,"网点超23H未关闭"))*20)</f>
        <v>-</v>
      </c>
      <c r="AO45" s="12" t="str">
        <f>IF((COUNTIFS(明细!$R:$R,$AK45,明细!$C:$C,AO$1,明细!$AK:$AK,"网点超50分钟未响应")+COUNTIFS(明细!$R:$R,$AK45,明细!$C:$C,AO$1,明细!$AL:$AL,"网点超23H未关闭"))*20=0,"-",(COUNTIFS(明细!$R:$R,$AK45,明细!$C:$C,AO$1,明细!$AK:$AK,"网点超50分钟未响应")+COUNTIFS(明细!$R:$R,$AK45,明细!$C:$C,AO$1,明细!$AL:$AL,"网点超23H未关闭"))*20)</f>
        <v>-</v>
      </c>
      <c r="AP45" s="12" t="str">
        <f>IF((COUNTIFS(明细!$R:$R,$AK45,明细!$C:$C,AP$1,明细!$AK:$AK,"网点超50分钟未响应")+COUNTIFS(明细!$R:$R,$AK45,明细!$C:$C,AP$1,明细!$AL:$AL,"网点超23H未关闭"))*20=0,"-",(COUNTIFS(明细!$R:$R,$AK45,明细!$C:$C,AP$1,明细!$AK:$AK,"网点超50分钟未响应")+COUNTIFS(明细!$R:$R,$AK45,明细!$C:$C,AP$1,明细!$AL:$AL,"网点超23H未关闭"))*20)</f>
        <v>-</v>
      </c>
      <c r="AQ45" s="12">
        <f>IF((COUNTIFS(明细!$R:$R,$AK45,明细!$C:$C,AQ$1,明细!$AK:$AK,"网点超50分钟未响应")+COUNTIFS(明细!$R:$R,$AK45,明细!$C:$C,AQ$1,明细!$AL:$AL,"网点超23H未关闭"))*20=0,"-",(COUNTIFS(明细!$R:$R,$AK45,明细!$C:$C,AQ$1,明细!$AK:$AK,"网点超50分钟未响应")+COUNTIFS(明细!$R:$R,$AK45,明细!$C:$C,AQ$1,明细!$AL:$AL,"网点超23H未关闭"))*20)</f>
        <v>20</v>
      </c>
      <c r="AR45" s="12" t="str">
        <f>IF((COUNTIFS(明细!$R:$R,$AK45,明细!$C:$C,AR$1,明细!$AK:$AK,"网点超50分钟未响应")+COUNTIFS(明细!$R:$R,$AK45,明细!$C:$C,AR$1,明细!$AL:$AL,"网点超23H未关闭"))*20=0,"-",(COUNTIFS(明细!$R:$R,$AK45,明细!$C:$C,AR$1,明细!$AK:$AK,"网点超50分钟未响应")+COUNTIFS(明细!$R:$R,$AK45,明细!$C:$C,AR$1,明细!$AL:$AL,"网点超23H未关闭"))*20)</f>
        <v>-</v>
      </c>
      <c r="AS45" s="12">
        <f>IF((COUNTIFS(明细!$R:$R,$AK45,明细!$C:$C,AS$1,明细!$AK:$AK,"网点超50分钟未响应")+COUNTIFS(明细!$R:$R,$AK45,明细!$C:$C,AS$1,明细!$AL:$AL,"网点超23H未关闭"))*20=0,"-",(COUNTIFS(明细!$R:$R,$AK45,明细!$C:$C,AS$1,明细!$AK:$AK,"网点超50分钟未响应")+COUNTIFS(明细!$R:$R,$AK45,明细!$C:$C,AS$1,明细!$AL:$AL,"网点超23H未关闭"))*20)</f>
        <v>40</v>
      </c>
      <c r="AT45" s="12">
        <f>IF((COUNTIFS(明细!$R:$R,$AK45,明细!$C:$C,AT$1,明细!$AK:$AK,"网点超50分钟未响应")+COUNTIFS(明细!$R:$R,$AK45,明细!$C:$C,AT$1,明细!$AL:$AL,"网点超23H未关闭"))*20=0,"-",(COUNTIFS(明细!$R:$R,$AK45,明细!$C:$C,AT$1,明细!$AK:$AK,"网点超50分钟未响应")+COUNTIFS(明细!$R:$R,$AK45,明细!$C:$C,AT$1,明细!$AL:$AL,"网点超23H未关闭"))*20)</f>
        <v>20</v>
      </c>
      <c r="AU45" s="12" t="str">
        <f>IF((COUNTIFS(明细!$R:$R,$AK45,明细!$C:$C,AU$1,明细!$AK:$AK,"网点超50分钟未响应")+COUNTIFS(明细!$R:$R,$AK45,明细!$C:$C,AU$1,明细!$AL:$AL,"网点超23H未关闭"))*20=0,"-",(COUNTIFS(明细!$R:$R,$AK45,明细!$C:$C,AU$1,明细!$AK:$AK,"网点超50分钟未响应")+COUNTIFS(明细!$R:$R,$AK45,明细!$C:$C,AU$1,明细!$AL:$AL,"网点超23H未关闭"))*20)</f>
        <v>-</v>
      </c>
      <c r="AV45" s="12" t="str">
        <f>IF((COUNTIFS(明细!$R:$R,$AK45,明细!$C:$C,AV$1,明细!$AK:$AK,"网点超50分钟未响应")+COUNTIFS(明细!$R:$R,$AK45,明细!$C:$C,AV$1,明细!$AL:$AL,"网点超23H未关闭"))*20=0,"-",(COUNTIFS(明细!$R:$R,$AK45,明细!$C:$C,AV$1,明细!$AK:$AK,"网点超50分钟未响应")+COUNTIFS(明细!$R:$R,$AK45,明细!$C:$C,AV$1,明细!$AL:$AL,"网点超23H未关闭"))*20)</f>
        <v>-</v>
      </c>
      <c r="AW45" s="12" t="str">
        <f>IF((COUNTIFS(明细!$R:$R,$AK45,明细!$C:$C,AW$1,明细!$AK:$AK,"网点超50分钟未响应")+COUNTIFS(明细!$R:$R,$AK45,明细!$C:$C,AW$1,明细!$AL:$AL,"网点超23H未关闭"))*20=0,"-",(COUNTIFS(明细!$R:$R,$AK45,明细!$C:$C,AW$1,明细!$AK:$AK,"网点超50分钟未响应")+COUNTIFS(明细!$R:$R,$AK45,明细!$C:$C,AW$1,明细!$AL:$AL,"网点超23H未关闭"))*20)</f>
        <v>-</v>
      </c>
      <c r="AX45" s="12" t="str">
        <f>IF((COUNTIFS(明细!$R:$R,$AK45,明细!$C:$C,AX$1,明细!$AK:$AK,"网点超50分钟未响应")+COUNTIFS(明细!$R:$R,$AK45,明细!$C:$C,AX$1,明细!$AL:$AL,"网点超23H未关闭"))*20=0,"-",(COUNTIFS(明细!$R:$R,$AK45,明细!$C:$C,AX$1,明细!$AK:$AK,"网点超50分钟未响应")+COUNTIFS(明细!$R:$R,$AK45,明细!$C:$C,AX$1,明细!$AL:$AL,"网点超23H未关闭"))*20)</f>
        <v>-</v>
      </c>
      <c r="AY45" s="12" t="str">
        <f>IF((COUNTIFS(明细!$R:$R,$AK45,明细!$C:$C,AY$1,明细!$AK:$AK,"网点超50分钟未响应")+COUNTIFS(明细!$R:$R,$AK45,明细!$C:$C,AY$1,明细!$AL:$AL,"网点超23H未关闭"))*20=0,"-",(COUNTIFS(明细!$R:$R,$AK45,明细!$C:$C,AY$1,明细!$AK:$AK,"网点超50分钟未响应")+COUNTIFS(明细!$R:$R,$AK45,明细!$C:$C,AY$1,明细!$AL:$AL,"网点超23H未关闭"))*20)</f>
        <v>-</v>
      </c>
      <c r="AZ45" s="12" t="str">
        <f>IF((COUNTIFS(明细!$R:$R,$AK45,明细!$C:$C,AZ$1,明细!$AK:$AK,"网点超50分钟未响应")+COUNTIFS(明细!$R:$R,$AK45,明细!$C:$C,AZ$1,明细!$AL:$AL,"网点超23H未关闭"))*20=0,"-",(COUNTIFS(明细!$R:$R,$AK45,明细!$C:$C,AZ$1,明细!$AK:$AK,"网点超50分钟未响应")+COUNTIFS(明细!$R:$R,$AK45,明细!$C:$C,AZ$1,明细!$AL:$AL,"网点超23H未关闭"))*20)</f>
        <v>-</v>
      </c>
      <c r="BA45" s="12" t="str">
        <f>IF((COUNTIFS(明细!$R:$R,$AK45,明细!$C:$C,BA$1,明细!$AK:$AK,"网点超50分钟未响应")+COUNTIFS(明细!$R:$R,$AK45,明细!$C:$C,BA$1,明细!$AL:$AL,"网点超23H未关闭"))*20=0,"-",(COUNTIFS(明细!$R:$R,$AK45,明细!$C:$C,BA$1,明细!$AK:$AK,"网点超50分钟未响应")+COUNTIFS(明细!$R:$R,$AK45,明细!$C:$C,BA$1,明细!$AL:$AL,"网点超23H未关闭"))*20)</f>
        <v>-</v>
      </c>
      <c r="BB45" s="12" t="str">
        <f>IF((COUNTIFS(明细!$R:$R,$AK45,明细!$C:$C,BB$1,明细!$AK:$AK,"网点超50分钟未响应")+COUNTIFS(明细!$R:$R,$AK45,明细!$C:$C,BB$1,明细!$AL:$AL,"网点超23H未关闭"))*20=0,"-",(COUNTIFS(明细!$R:$R,$AK45,明细!$C:$C,BB$1,明细!$AK:$AK,"网点超50分钟未响应")+COUNTIFS(明细!$R:$R,$AK45,明细!$C:$C,BB$1,明细!$AL:$AL,"网点超23H未关闭"))*20)</f>
        <v>-</v>
      </c>
      <c r="BC45" s="12" t="str">
        <f>IF((COUNTIFS(明细!$R:$R,$AK45,明细!$C:$C,BC$1,明细!$AK:$AK,"网点超50分钟未响应")+COUNTIFS(明细!$R:$R,$AK45,明细!$C:$C,BC$1,明细!$AL:$AL,"网点超23H未关闭"))*20=0,"-",(COUNTIFS(明细!$R:$R,$AK45,明细!$C:$C,BC$1,明细!$AK:$AK,"网点超50分钟未响应")+COUNTIFS(明细!$R:$R,$AK45,明细!$C:$C,BC$1,明细!$AL:$AL,"网点超23H未关闭"))*20)</f>
        <v>-</v>
      </c>
      <c r="BD45" s="12" t="str">
        <f>IF((COUNTIFS(明细!$R:$R,$AK45,明细!$C:$C,BD$1,明细!$AK:$AK,"网点超50分钟未响应")+COUNTIFS(明细!$R:$R,$AK45,明细!$C:$C,BD$1,明细!$AL:$AL,"网点超23H未关闭"))*20=0,"-",(COUNTIFS(明细!$R:$R,$AK45,明细!$C:$C,BD$1,明细!$AK:$AK,"网点超50分钟未响应")+COUNTIFS(明细!$R:$R,$AK45,明细!$C:$C,BD$1,明细!$AL:$AL,"网点超23H未关闭"))*20)</f>
        <v>-</v>
      </c>
      <c r="BE45" s="12" t="str">
        <f>IF((COUNTIFS(明细!$R:$R,$AK45,明细!$C:$C,BE$1,明细!$AK:$AK,"网点超50分钟未响应")+COUNTIFS(明细!$R:$R,$AK45,明细!$C:$C,BE$1,明细!$AL:$AL,"网点超23H未关闭"))*20=0,"-",(COUNTIFS(明细!$R:$R,$AK45,明细!$C:$C,BE$1,明细!$AK:$AK,"网点超50分钟未响应")+COUNTIFS(明细!$R:$R,$AK45,明细!$C:$C,BE$1,明细!$AL:$AL,"网点超23H未关闭"))*20)</f>
        <v>-</v>
      </c>
      <c r="BF45" s="12" t="str">
        <f>IF((COUNTIFS(明细!$R:$R,$AK45,明细!$C:$C,BF$1,明细!$AK:$AK,"网点超50分钟未响应")+COUNTIFS(明细!$R:$R,$AK45,明细!$C:$C,BF$1,明细!$AL:$AL,"网点超23H未关闭"))*20=0,"-",(COUNTIFS(明细!$R:$R,$AK45,明细!$C:$C,BF$1,明细!$AK:$AK,"网点超50分钟未响应")+COUNTIFS(明细!$R:$R,$AK45,明细!$C:$C,BF$1,明细!$AL:$AL,"网点超23H未关闭"))*20)</f>
        <v>-</v>
      </c>
      <c r="BG45" s="12" t="str">
        <f>IF((COUNTIFS(明细!$R:$R,$AK45,明细!$C:$C,BG$1,明细!$AK:$AK,"网点超50分钟未响应")+COUNTIFS(明细!$R:$R,$AK45,明细!$C:$C,BG$1,明细!$AL:$AL,"网点超23H未关闭"))*20=0,"-",(COUNTIFS(明细!$R:$R,$AK45,明细!$C:$C,BG$1,明细!$AK:$AK,"网点超50分钟未响应")+COUNTIFS(明细!$R:$R,$AK45,明细!$C:$C,BG$1,明细!$AL:$AL,"网点超23H未关闭"))*20)</f>
        <v>-</v>
      </c>
      <c r="BH45" s="12" t="str">
        <f>IF((COUNTIFS(明细!$R:$R,$AK45,明细!$C:$C,BH$1,明细!$AK:$AK,"网点超50分钟未响应")+COUNTIFS(明细!$R:$R,$AK45,明细!$C:$C,BH$1,明细!$AL:$AL,"网点超23H未关闭"))*20=0,"-",(COUNTIFS(明细!$R:$R,$AK45,明细!$C:$C,BH$1,明细!$AK:$AK,"网点超50分钟未响应")+COUNTIFS(明细!$R:$R,$AK45,明细!$C:$C,BH$1,明细!$AL:$AL,"网点超23H未关闭"))*20)</f>
        <v>-</v>
      </c>
      <c r="BI45" s="12" t="str">
        <f>IF((COUNTIFS(明细!$R:$R,$AK45,明细!$C:$C,BI$1,明细!$AK:$AK,"网点超50分钟未响应")+COUNTIFS(明细!$R:$R,$AK45,明细!$C:$C,BI$1,明细!$AL:$AL,"网点超23H未关闭"))*20=0,"-",(COUNTIFS(明细!$R:$R,$AK45,明细!$C:$C,BI$1,明细!$AK:$AK,"网点超50分钟未响应")+COUNTIFS(明细!$R:$R,$AK45,明细!$C:$C,BI$1,明细!$AL:$AL,"网点超23H未关闭"))*20)</f>
        <v>-</v>
      </c>
      <c r="BJ45" s="12" t="str">
        <f>IF((COUNTIFS(明细!$R:$R,$AK45,明细!$C:$C,BJ$1,明细!$AK:$AK,"网点超50分钟未响应")+COUNTIFS(明细!$R:$R,$AK45,明细!$C:$C,BJ$1,明细!$AL:$AL,"网点超23H未关闭"))*20=0,"-",(COUNTIFS(明细!$R:$R,$AK45,明细!$C:$C,BJ$1,明细!$AK:$AK,"网点超50分钟未响应")+COUNTIFS(明细!$R:$R,$AK45,明细!$C:$C,BJ$1,明细!$AL:$AL,"网点超23H未关闭"))*20)</f>
        <v>-</v>
      </c>
      <c r="BK45" s="12" t="str">
        <f>IF((COUNTIFS(明细!$R:$R,$AK45,明细!$C:$C,BK$1,明细!$AK:$AK,"网点超50分钟未响应")+COUNTIFS(明细!$R:$R,$AK45,明细!$C:$C,BK$1,明细!$AL:$AL,"网点超23H未关闭"))*20=0,"-",(COUNTIFS(明细!$R:$R,$AK45,明细!$C:$C,BK$1,明细!$AK:$AK,"网点超50分钟未响应")+COUNTIFS(明细!$R:$R,$AK45,明细!$C:$C,BK$1,明细!$AL:$AL,"网点超23H未关闭"))*20)</f>
        <v>-</v>
      </c>
      <c r="BL45" s="12" t="str">
        <f>IF((COUNTIFS(明细!$R:$R,$AK45,明细!$C:$C,BL$1,明细!$AK:$AK,"网点超50分钟未响应")+COUNTIFS(明细!$R:$R,$AK45,明细!$C:$C,BL$1,明细!$AL:$AL,"网点超23H未关闭"))*20=0,"-",(COUNTIFS(明细!$R:$R,$AK45,明细!$C:$C,BL$1,明细!$AK:$AK,"网点超50分钟未响应")+COUNTIFS(明细!$R:$R,$AK45,明细!$C:$C,BL$1,明细!$AL:$AL,"网点超23H未关闭"))*20)</f>
        <v>-</v>
      </c>
      <c r="BM45" s="12" t="str">
        <f>IF((COUNTIFS(明细!$R:$R,$AK45,明细!$C:$C,BM$1,明细!$AK:$AK,"网点超50分钟未响应")+COUNTIFS(明细!$R:$R,$AK45,明细!$C:$C,BM$1,明细!$AL:$AL,"网点超23H未关闭"))*20=0,"-",(COUNTIFS(明细!$R:$R,$AK45,明细!$C:$C,BM$1,明细!$AK:$AK,"网点超50分钟未响应")+COUNTIFS(明细!$R:$R,$AK45,明细!$C:$C,BM$1,明细!$AL:$AL,"网点超23H未关闭"))*20)</f>
        <v>-</v>
      </c>
      <c r="BN45" s="12" t="str">
        <f>IF((COUNTIFS(明细!$R:$R,$AK45,明细!$C:$C,BN$1,明细!$AK:$AK,"网点超50分钟未响应")+COUNTIFS(明细!$R:$R,$AK45,明细!$C:$C,BN$1,明细!$AL:$AL,"网点超23H未关闭"))*20=0,"-",(COUNTIFS(明细!$R:$R,$AK45,明细!$C:$C,BN$1,明细!$AK:$AK,"网点超50分钟未响应")+COUNTIFS(明细!$R:$R,$AK45,明细!$C:$C,BN$1,明细!$AL:$AL,"网点超23H未关闭"))*20)</f>
        <v>-</v>
      </c>
      <c r="BO45" s="12" t="str">
        <f>IF((COUNTIFS(明细!$R:$R,$AK45,明细!$C:$C,BO$1,明细!$AK:$AK,"网点超50分钟未响应")+COUNTIFS(明细!$R:$R,$AK45,明细!$C:$C,BO$1,明细!$AL:$AL,"网点超23H未关闭"))*20=0,"-",(COUNTIFS(明细!$R:$R,$AK45,明细!$C:$C,BO$1,明细!$AK:$AK,"网点超50分钟未响应")+COUNTIFS(明细!$R:$R,$AK45,明细!$C:$C,BO$1,明细!$AL:$AL,"网点超23H未关闭"))*20)</f>
        <v>-</v>
      </c>
      <c r="BP45" s="12" t="str">
        <f>IF((COUNTIFS(明细!$R:$R,$AK45,明细!$C:$C,BP$1,明细!$AK:$AK,"网点超50分钟未响应")+COUNTIFS(明细!$R:$R,$AK45,明细!$C:$C,BP$1,明细!$AL:$AL,"网点超23H未关闭"))*20=0,"-",(COUNTIFS(明细!$R:$R,$AK45,明细!$C:$C,BP$1,明细!$AK:$AK,"网点超50分钟未响应")+COUNTIFS(明细!$R:$R,$AK45,明细!$C:$C,BP$1,明细!$AL:$AL,"网点超23H未关闭"))*20)</f>
        <v>-</v>
      </c>
    </row>
    <row r="46" customHeight="1" spans="36:68">
      <c r="AJ46" s="12">
        <f>RANK(AL46,AL$3:AL$356)</f>
        <v>44</v>
      </c>
      <c r="AK46" s="35" t="s">
        <v>82</v>
      </c>
      <c r="AL46" s="12">
        <f>SUM(AM46:BP46)</f>
        <v>120</v>
      </c>
      <c r="AM46" s="12">
        <f>IF((COUNTIFS(明细!$R:$R,$AK46,明细!$C:$C,AM$1,明细!$AK:$AK,"网点超50分钟未响应")+COUNTIFS(明细!$R:$R,$AK46,明细!$C:$C,AM$1,明细!$AL:$AL,"网点超23H未关闭"))*20=0,"-",(COUNTIFS(明细!$R:$R,$AK46,明细!$C:$C,AM$1,明细!$AK:$AK,"网点超50分钟未响应")+COUNTIFS(明细!$R:$R,$AK46,明细!$C:$C,AM$1,明细!$AL:$AL,"网点超23H未关闭"))*20)</f>
        <v>20</v>
      </c>
      <c r="AN46" s="12">
        <f>IF((COUNTIFS(明细!$R:$R,$AK46,明细!$C:$C,AN$1,明细!$AK:$AK,"网点超50分钟未响应")+COUNTIFS(明细!$R:$R,$AK46,明细!$C:$C,AN$1,明细!$AL:$AL,"网点超23H未关闭"))*20=0,"-",(COUNTIFS(明细!$R:$R,$AK46,明细!$C:$C,AN$1,明细!$AK:$AK,"网点超50分钟未响应")+COUNTIFS(明细!$R:$R,$AK46,明细!$C:$C,AN$1,明细!$AL:$AL,"网点超23H未关闭"))*20)</f>
        <v>20</v>
      </c>
      <c r="AO46" s="12">
        <f>IF((COUNTIFS(明细!$R:$R,$AK46,明细!$C:$C,AO$1,明细!$AK:$AK,"网点超50分钟未响应")+COUNTIFS(明细!$R:$R,$AK46,明细!$C:$C,AO$1,明细!$AL:$AL,"网点超23H未关闭"))*20=0,"-",(COUNTIFS(明细!$R:$R,$AK46,明细!$C:$C,AO$1,明细!$AK:$AK,"网点超50分钟未响应")+COUNTIFS(明细!$R:$R,$AK46,明细!$C:$C,AO$1,明细!$AL:$AL,"网点超23H未关闭"))*20)</f>
        <v>20</v>
      </c>
      <c r="AP46" s="12">
        <f>IF((COUNTIFS(明细!$R:$R,$AK46,明细!$C:$C,AP$1,明细!$AK:$AK,"网点超50分钟未响应")+COUNTIFS(明细!$R:$R,$AK46,明细!$C:$C,AP$1,明细!$AL:$AL,"网点超23H未关闭"))*20=0,"-",(COUNTIFS(明细!$R:$R,$AK46,明细!$C:$C,AP$1,明细!$AK:$AK,"网点超50分钟未响应")+COUNTIFS(明细!$R:$R,$AK46,明细!$C:$C,AP$1,明细!$AL:$AL,"网点超23H未关闭"))*20)</f>
        <v>40</v>
      </c>
      <c r="AQ46" s="12" t="str">
        <f>IF((COUNTIFS(明细!$R:$R,$AK46,明细!$C:$C,AQ$1,明细!$AK:$AK,"网点超50分钟未响应")+COUNTIFS(明细!$R:$R,$AK46,明细!$C:$C,AQ$1,明细!$AL:$AL,"网点超23H未关闭"))*20=0,"-",(COUNTIFS(明细!$R:$R,$AK46,明细!$C:$C,AQ$1,明细!$AK:$AK,"网点超50分钟未响应")+COUNTIFS(明细!$R:$R,$AK46,明细!$C:$C,AQ$1,明细!$AL:$AL,"网点超23H未关闭"))*20)</f>
        <v>-</v>
      </c>
      <c r="AR46" s="12">
        <f>IF((COUNTIFS(明细!$R:$R,$AK46,明细!$C:$C,AR$1,明细!$AK:$AK,"网点超50分钟未响应")+COUNTIFS(明细!$R:$R,$AK46,明细!$C:$C,AR$1,明细!$AL:$AL,"网点超23H未关闭"))*20=0,"-",(COUNTIFS(明细!$R:$R,$AK46,明细!$C:$C,AR$1,明细!$AK:$AK,"网点超50分钟未响应")+COUNTIFS(明细!$R:$R,$AK46,明细!$C:$C,AR$1,明细!$AL:$AL,"网点超23H未关闭"))*20)</f>
        <v>20</v>
      </c>
      <c r="AS46" s="12" t="str">
        <f>IF((COUNTIFS(明细!$R:$R,$AK46,明细!$C:$C,AS$1,明细!$AK:$AK,"网点超50分钟未响应")+COUNTIFS(明细!$R:$R,$AK46,明细!$C:$C,AS$1,明细!$AL:$AL,"网点超23H未关闭"))*20=0,"-",(COUNTIFS(明细!$R:$R,$AK46,明细!$C:$C,AS$1,明细!$AK:$AK,"网点超50分钟未响应")+COUNTIFS(明细!$R:$R,$AK46,明细!$C:$C,AS$1,明细!$AL:$AL,"网点超23H未关闭"))*20)</f>
        <v>-</v>
      </c>
      <c r="AT46" s="12" t="str">
        <f>IF((COUNTIFS(明细!$R:$R,$AK46,明细!$C:$C,AT$1,明细!$AK:$AK,"网点超50分钟未响应")+COUNTIFS(明细!$R:$R,$AK46,明细!$C:$C,AT$1,明细!$AL:$AL,"网点超23H未关闭"))*20=0,"-",(COUNTIFS(明细!$R:$R,$AK46,明细!$C:$C,AT$1,明细!$AK:$AK,"网点超50分钟未响应")+COUNTIFS(明细!$R:$R,$AK46,明细!$C:$C,AT$1,明细!$AL:$AL,"网点超23H未关闭"))*20)</f>
        <v>-</v>
      </c>
      <c r="AU46" s="12" t="str">
        <f>IF((COUNTIFS(明细!$R:$R,$AK46,明细!$C:$C,AU$1,明细!$AK:$AK,"网点超50分钟未响应")+COUNTIFS(明细!$R:$R,$AK46,明细!$C:$C,AU$1,明细!$AL:$AL,"网点超23H未关闭"))*20=0,"-",(COUNTIFS(明细!$R:$R,$AK46,明细!$C:$C,AU$1,明细!$AK:$AK,"网点超50分钟未响应")+COUNTIFS(明细!$R:$R,$AK46,明细!$C:$C,AU$1,明细!$AL:$AL,"网点超23H未关闭"))*20)</f>
        <v>-</v>
      </c>
      <c r="AV46" s="12" t="str">
        <f>IF((COUNTIFS(明细!$R:$R,$AK46,明细!$C:$C,AV$1,明细!$AK:$AK,"网点超50分钟未响应")+COUNTIFS(明细!$R:$R,$AK46,明细!$C:$C,AV$1,明细!$AL:$AL,"网点超23H未关闭"))*20=0,"-",(COUNTIFS(明细!$R:$R,$AK46,明细!$C:$C,AV$1,明细!$AK:$AK,"网点超50分钟未响应")+COUNTIFS(明细!$R:$R,$AK46,明细!$C:$C,AV$1,明细!$AL:$AL,"网点超23H未关闭"))*20)</f>
        <v>-</v>
      </c>
      <c r="AW46" s="12" t="str">
        <f>IF((COUNTIFS(明细!$R:$R,$AK46,明细!$C:$C,AW$1,明细!$AK:$AK,"网点超50分钟未响应")+COUNTIFS(明细!$R:$R,$AK46,明细!$C:$C,AW$1,明细!$AL:$AL,"网点超23H未关闭"))*20=0,"-",(COUNTIFS(明细!$R:$R,$AK46,明细!$C:$C,AW$1,明细!$AK:$AK,"网点超50分钟未响应")+COUNTIFS(明细!$R:$R,$AK46,明细!$C:$C,AW$1,明细!$AL:$AL,"网点超23H未关闭"))*20)</f>
        <v>-</v>
      </c>
      <c r="AX46" s="12" t="str">
        <f>IF((COUNTIFS(明细!$R:$R,$AK46,明细!$C:$C,AX$1,明细!$AK:$AK,"网点超50分钟未响应")+COUNTIFS(明细!$R:$R,$AK46,明细!$C:$C,AX$1,明细!$AL:$AL,"网点超23H未关闭"))*20=0,"-",(COUNTIFS(明细!$R:$R,$AK46,明细!$C:$C,AX$1,明细!$AK:$AK,"网点超50分钟未响应")+COUNTIFS(明细!$R:$R,$AK46,明细!$C:$C,AX$1,明细!$AL:$AL,"网点超23H未关闭"))*20)</f>
        <v>-</v>
      </c>
      <c r="AY46" s="12" t="str">
        <f>IF((COUNTIFS(明细!$R:$R,$AK46,明细!$C:$C,AY$1,明细!$AK:$AK,"网点超50分钟未响应")+COUNTIFS(明细!$R:$R,$AK46,明细!$C:$C,AY$1,明细!$AL:$AL,"网点超23H未关闭"))*20=0,"-",(COUNTIFS(明细!$R:$R,$AK46,明细!$C:$C,AY$1,明细!$AK:$AK,"网点超50分钟未响应")+COUNTIFS(明细!$R:$R,$AK46,明细!$C:$C,AY$1,明细!$AL:$AL,"网点超23H未关闭"))*20)</f>
        <v>-</v>
      </c>
      <c r="AZ46" s="12" t="str">
        <f>IF((COUNTIFS(明细!$R:$R,$AK46,明细!$C:$C,AZ$1,明细!$AK:$AK,"网点超50分钟未响应")+COUNTIFS(明细!$R:$R,$AK46,明细!$C:$C,AZ$1,明细!$AL:$AL,"网点超23H未关闭"))*20=0,"-",(COUNTIFS(明细!$R:$R,$AK46,明细!$C:$C,AZ$1,明细!$AK:$AK,"网点超50分钟未响应")+COUNTIFS(明细!$R:$R,$AK46,明细!$C:$C,AZ$1,明细!$AL:$AL,"网点超23H未关闭"))*20)</f>
        <v>-</v>
      </c>
      <c r="BA46" s="12" t="str">
        <f>IF((COUNTIFS(明细!$R:$R,$AK46,明细!$C:$C,BA$1,明细!$AK:$AK,"网点超50分钟未响应")+COUNTIFS(明细!$R:$R,$AK46,明细!$C:$C,BA$1,明细!$AL:$AL,"网点超23H未关闭"))*20=0,"-",(COUNTIFS(明细!$R:$R,$AK46,明细!$C:$C,BA$1,明细!$AK:$AK,"网点超50分钟未响应")+COUNTIFS(明细!$R:$R,$AK46,明细!$C:$C,BA$1,明细!$AL:$AL,"网点超23H未关闭"))*20)</f>
        <v>-</v>
      </c>
      <c r="BB46" s="12" t="str">
        <f>IF((COUNTIFS(明细!$R:$R,$AK46,明细!$C:$C,BB$1,明细!$AK:$AK,"网点超50分钟未响应")+COUNTIFS(明细!$R:$R,$AK46,明细!$C:$C,BB$1,明细!$AL:$AL,"网点超23H未关闭"))*20=0,"-",(COUNTIFS(明细!$R:$R,$AK46,明细!$C:$C,BB$1,明细!$AK:$AK,"网点超50分钟未响应")+COUNTIFS(明细!$R:$R,$AK46,明细!$C:$C,BB$1,明细!$AL:$AL,"网点超23H未关闭"))*20)</f>
        <v>-</v>
      </c>
      <c r="BC46" s="12" t="str">
        <f>IF((COUNTIFS(明细!$R:$R,$AK46,明细!$C:$C,BC$1,明细!$AK:$AK,"网点超50分钟未响应")+COUNTIFS(明细!$R:$R,$AK46,明细!$C:$C,BC$1,明细!$AL:$AL,"网点超23H未关闭"))*20=0,"-",(COUNTIFS(明细!$R:$R,$AK46,明细!$C:$C,BC$1,明细!$AK:$AK,"网点超50分钟未响应")+COUNTIFS(明细!$R:$R,$AK46,明细!$C:$C,BC$1,明细!$AL:$AL,"网点超23H未关闭"))*20)</f>
        <v>-</v>
      </c>
      <c r="BD46" s="12" t="str">
        <f>IF((COUNTIFS(明细!$R:$R,$AK46,明细!$C:$C,BD$1,明细!$AK:$AK,"网点超50分钟未响应")+COUNTIFS(明细!$R:$R,$AK46,明细!$C:$C,BD$1,明细!$AL:$AL,"网点超23H未关闭"))*20=0,"-",(COUNTIFS(明细!$R:$R,$AK46,明细!$C:$C,BD$1,明细!$AK:$AK,"网点超50分钟未响应")+COUNTIFS(明细!$R:$R,$AK46,明细!$C:$C,BD$1,明细!$AL:$AL,"网点超23H未关闭"))*20)</f>
        <v>-</v>
      </c>
      <c r="BE46" s="12" t="str">
        <f>IF((COUNTIFS(明细!$R:$R,$AK46,明细!$C:$C,BE$1,明细!$AK:$AK,"网点超50分钟未响应")+COUNTIFS(明细!$R:$R,$AK46,明细!$C:$C,BE$1,明细!$AL:$AL,"网点超23H未关闭"))*20=0,"-",(COUNTIFS(明细!$R:$R,$AK46,明细!$C:$C,BE$1,明细!$AK:$AK,"网点超50分钟未响应")+COUNTIFS(明细!$R:$R,$AK46,明细!$C:$C,BE$1,明细!$AL:$AL,"网点超23H未关闭"))*20)</f>
        <v>-</v>
      </c>
      <c r="BF46" s="12" t="str">
        <f>IF((COUNTIFS(明细!$R:$R,$AK46,明细!$C:$C,BF$1,明细!$AK:$AK,"网点超50分钟未响应")+COUNTIFS(明细!$R:$R,$AK46,明细!$C:$C,BF$1,明细!$AL:$AL,"网点超23H未关闭"))*20=0,"-",(COUNTIFS(明细!$R:$R,$AK46,明细!$C:$C,BF$1,明细!$AK:$AK,"网点超50分钟未响应")+COUNTIFS(明细!$R:$R,$AK46,明细!$C:$C,BF$1,明细!$AL:$AL,"网点超23H未关闭"))*20)</f>
        <v>-</v>
      </c>
      <c r="BG46" s="12" t="str">
        <f>IF((COUNTIFS(明细!$R:$R,$AK46,明细!$C:$C,BG$1,明细!$AK:$AK,"网点超50分钟未响应")+COUNTIFS(明细!$R:$R,$AK46,明细!$C:$C,BG$1,明细!$AL:$AL,"网点超23H未关闭"))*20=0,"-",(COUNTIFS(明细!$R:$R,$AK46,明细!$C:$C,BG$1,明细!$AK:$AK,"网点超50分钟未响应")+COUNTIFS(明细!$R:$R,$AK46,明细!$C:$C,BG$1,明细!$AL:$AL,"网点超23H未关闭"))*20)</f>
        <v>-</v>
      </c>
      <c r="BH46" s="12" t="str">
        <f>IF((COUNTIFS(明细!$R:$R,$AK46,明细!$C:$C,BH$1,明细!$AK:$AK,"网点超50分钟未响应")+COUNTIFS(明细!$R:$R,$AK46,明细!$C:$C,BH$1,明细!$AL:$AL,"网点超23H未关闭"))*20=0,"-",(COUNTIFS(明细!$R:$R,$AK46,明细!$C:$C,BH$1,明细!$AK:$AK,"网点超50分钟未响应")+COUNTIFS(明细!$R:$R,$AK46,明细!$C:$C,BH$1,明细!$AL:$AL,"网点超23H未关闭"))*20)</f>
        <v>-</v>
      </c>
      <c r="BI46" s="12" t="str">
        <f>IF((COUNTIFS(明细!$R:$R,$AK46,明细!$C:$C,BI$1,明细!$AK:$AK,"网点超50分钟未响应")+COUNTIFS(明细!$R:$R,$AK46,明细!$C:$C,BI$1,明细!$AL:$AL,"网点超23H未关闭"))*20=0,"-",(COUNTIFS(明细!$R:$R,$AK46,明细!$C:$C,BI$1,明细!$AK:$AK,"网点超50分钟未响应")+COUNTIFS(明细!$R:$R,$AK46,明细!$C:$C,BI$1,明细!$AL:$AL,"网点超23H未关闭"))*20)</f>
        <v>-</v>
      </c>
      <c r="BJ46" s="12" t="str">
        <f>IF((COUNTIFS(明细!$R:$R,$AK46,明细!$C:$C,BJ$1,明细!$AK:$AK,"网点超50分钟未响应")+COUNTIFS(明细!$R:$R,$AK46,明细!$C:$C,BJ$1,明细!$AL:$AL,"网点超23H未关闭"))*20=0,"-",(COUNTIFS(明细!$R:$R,$AK46,明细!$C:$C,BJ$1,明细!$AK:$AK,"网点超50分钟未响应")+COUNTIFS(明细!$R:$R,$AK46,明细!$C:$C,BJ$1,明细!$AL:$AL,"网点超23H未关闭"))*20)</f>
        <v>-</v>
      </c>
      <c r="BK46" s="12" t="str">
        <f>IF((COUNTIFS(明细!$R:$R,$AK46,明细!$C:$C,BK$1,明细!$AK:$AK,"网点超50分钟未响应")+COUNTIFS(明细!$R:$R,$AK46,明细!$C:$C,BK$1,明细!$AL:$AL,"网点超23H未关闭"))*20=0,"-",(COUNTIFS(明细!$R:$R,$AK46,明细!$C:$C,BK$1,明细!$AK:$AK,"网点超50分钟未响应")+COUNTIFS(明细!$R:$R,$AK46,明细!$C:$C,BK$1,明细!$AL:$AL,"网点超23H未关闭"))*20)</f>
        <v>-</v>
      </c>
      <c r="BL46" s="12" t="str">
        <f>IF((COUNTIFS(明细!$R:$R,$AK46,明细!$C:$C,BL$1,明细!$AK:$AK,"网点超50分钟未响应")+COUNTIFS(明细!$R:$R,$AK46,明细!$C:$C,BL$1,明细!$AL:$AL,"网点超23H未关闭"))*20=0,"-",(COUNTIFS(明细!$R:$R,$AK46,明细!$C:$C,BL$1,明细!$AK:$AK,"网点超50分钟未响应")+COUNTIFS(明细!$R:$R,$AK46,明细!$C:$C,BL$1,明细!$AL:$AL,"网点超23H未关闭"))*20)</f>
        <v>-</v>
      </c>
      <c r="BM46" s="12" t="str">
        <f>IF((COUNTIFS(明细!$R:$R,$AK46,明细!$C:$C,BM$1,明细!$AK:$AK,"网点超50分钟未响应")+COUNTIFS(明细!$R:$R,$AK46,明细!$C:$C,BM$1,明细!$AL:$AL,"网点超23H未关闭"))*20=0,"-",(COUNTIFS(明细!$R:$R,$AK46,明细!$C:$C,BM$1,明细!$AK:$AK,"网点超50分钟未响应")+COUNTIFS(明细!$R:$R,$AK46,明细!$C:$C,BM$1,明细!$AL:$AL,"网点超23H未关闭"))*20)</f>
        <v>-</v>
      </c>
      <c r="BN46" s="12" t="str">
        <f>IF((COUNTIFS(明细!$R:$R,$AK46,明细!$C:$C,BN$1,明细!$AK:$AK,"网点超50分钟未响应")+COUNTIFS(明细!$R:$R,$AK46,明细!$C:$C,BN$1,明细!$AL:$AL,"网点超23H未关闭"))*20=0,"-",(COUNTIFS(明细!$R:$R,$AK46,明细!$C:$C,BN$1,明细!$AK:$AK,"网点超50分钟未响应")+COUNTIFS(明细!$R:$R,$AK46,明细!$C:$C,BN$1,明细!$AL:$AL,"网点超23H未关闭"))*20)</f>
        <v>-</v>
      </c>
      <c r="BO46" s="12" t="str">
        <f>IF((COUNTIFS(明细!$R:$R,$AK46,明细!$C:$C,BO$1,明细!$AK:$AK,"网点超50分钟未响应")+COUNTIFS(明细!$R:$R,$AK46,明细!$C:$C,BO$1,明细!$AL:$AL,"网点超23H未关闭"))*20=0,"-",(COUNTIFS(明细!$R:$R,$AK46,明细!$C:$C,BO$1,明细!$AK:$AK,"网点超50分钟未响应")+COUNTIFS(明细!$R:$R,$AK46,明细!$C:$C,BO$1,明细!$AL:$AL,"网点超23H未关闭"))*20)</f>
        <v>-</v>
      </c>
      <c r="BP46" s="12" t="str">
        <f>IF((COUNTIFS(明细!$R:$R,$AK46,明细!$C:$C,BP$1,明细!$AK:$AK,"网点超50分钟未响应")+COUNTIFS(明细!$R:$R,$AK46,明细!$C:$C,BP$1,明细!$AL:$AL,"网点超23H未关闭"))*20=0,"-",(COUNTIFS(明细!$R:$R,$AK46,明细!$C:$C,BP$1,明细!$AK:$AK,"网点超50分钟未响应")+COUNTIFS(明细!$R:$R,$AK46,明细!$C:$C,BP$1,明细!$AL:$AL,"网点超23H未关闭"))*20)</f>
        <v>-</v>
      </c>
    </row>
    <row r="47" customHeight="1" spans="36:68">
      <c r="AJ47" s="12">
        <f>RANK(AL47,AL$3:AL$356)</f>
        <v>44</v>
      </c>
      <c r="AK47" s="4" t="s">
        <v>83</v>
      </c>
      <c r="AL47" s="12">
        <f>SUM(AM47:BP47)</f>
        <v>120</v>
      </c>
      <c r="AM47" s="12" t="str">
        <f>IF((COUNTIFS(明细!$R:$R,$AK47,明细!$C:$C,AM$1,明细!$AK:$AK,"网点超50分钟未响应")+COUNTIFS(明细!$R:$R,$AK47,明细!$C:$C,AM$1,明细!$AL:$AL,"网点超23H未关闭"))*20=0,"-",(COUNTIFS(明细!$R:$R,$AK47,明细!$C:$C,AM$1,明细!$AK:$AK,"网点超50分钟未响应")+COUNTIFS(明细!$R:$R,$AK47,明细!$C:$C,AM$1,明细!$AL:$AL,"网点超23H未关闭"))*20)</f>
        <v>-</v>
      </c>
      <c r="AN47" s="12">
        <f>IF((COUNTIFS(明细!$R:$R,$AK47,明细!$C:$C,AN$1,明细!$AK:$AK,"网点超50分钟未响应")+COUNTIFS(明细!$R:$R,$AK47,明细!$C:$C,AN$1,明细!$AL:$AL,"网点超23H未关闭"))*20=0,"-",(COUNTIFS(明细!$R:$R,$AK47,明细!$C:$C,AN$1,明细!$AK:$AK,"网点超50分钟未响应")+COUNTIFS(明细!$R:$R,$AK47,明细!$C:$C,AN$1,明细!$AL:$AL,"网点超23H未关闭"))*20)</f>
        <v>40</v>
      </c>
      <c r="AO47" s="12" t="str">
        <f>IF((COUNTIFS(明细!$R:$R,$AK47,明细!$C:$C,AO$1,明细!$AK:$AK,"网点超50分钟未响应")+COUNTIFS(明细!$R:$R,$AK47,明细!$C:$C,AO$1,明细!$AL:$AL,"网点超23H未关闭"))*20=0,"-",(COUNTIFS(明细!$R:$R,$AK47,明细!$C:$C,AO$1,明细!$AK:$AK,"网点超50分钟未响应")+COUNTIFS(明细!$R:$R,$AK47,明细!$C:$C,AO$1,明细!$AL:$AL,"网点超23H未关闭"))*20)</f>
        <v>-</v>
      </c>
      <c r="AP47" s="12">
        <f>IF((COUNTIFS(明细!$R:$R,$AK47,明细!$C:$C,AP$1,明细!$AK:$AK,"网点超50分钟未响应")+COUNTIFS(明细!$R:$R,$AK47,明细!$C:$C,AP$1,明细!$AL:$AL,"网点超23H未关闭"))*20=0,"-",(COUNTIFS(明细!$R:$R,$AK47,明细!$C:$C,AP$1,明细!$AK:$AK,"网点超50分钟未响应")+COUNTIFS(明细!$R:$R,$AK47,明细!$C:$C,AP$1,明细!$AL:$AL,"网点超23H未关闭"))*20)</f>
        <v>40</v>
      </c>
      <c r="AQ47" s="12">
        <f>IF((COUNTIFS(明细!$R:$R,$AK47,明细!$C:$C,AQ$1,明细!$AK:$AK,"网点超50分钟未响应")+COUNTIFS(明细!$R:$R,$AK47,明细!$C:$C,AQ$1,明细!$AL:$AL,"网点超23H未关闭"))*20=0,"-",(COUNTIFS(明细!$R:$R,$AK47,明细!$C:$C,AQ$1,明细!$AK:$AK,"网点超50分钟未响应")+COUNTIFS(明细!$R:$R,$AK47,明细!$C:$C,AQ$1,明细!$AL:$AL,"网点超23H未关闭"))*20)</f>
        <v>20</v>
      </c>
      <c r="AR47" s="12">
        <f>IF((COUNTIFS(明细!$R:$R,$AK47,明细!$C:$C,AR$1,明细!$AK:$AK,"网点超50分钟未响应")+COUNTIFS(明细!$R:$R,$AK47,明细!$C:$C,AR$1,明细!$AL:$AL,"网点超23H未关闭"))*20=0,"-",(COUNTIFS(明细!$R:$R,$AK47,明细!$C:$C,AR$1,明细!$AK:$AK,"网点超50分钟未响应")+COUNTIFS(明细!$R:$R,$AK47,明细!$C:$C,AR$1,明细!$AL:$AL,"网点超23H未关闭"))*20)</f>
        <v>20</v>
      </c>
      <c r="AS47" s="12" t="str">
        <f>IF((COUNTIFS(明细!$R:$R,$AK47,明细!$C:$C,AS$1,明细!$AK:$AK,"网点超50分钟未响应")+COUNTIFS(明细!$R:$R,$AK47,明细!$C:$C,AS$1,明细!$AL:$AL,"网点超23H未关闭"))*20=0,"-",(COUNTIFS(明细!$R:$R,$AK47,明细!$C:$C,AS$1,明细!$AK:$AK,"网点超50分钟未响应")+COUNTIFS(明细!$R:$R,$AK47,明细!$C:$C,AS$1,明细!$AL:$AL,"网点超23H未关闭"))*20)</f>
        <v>-</v>
      </c>
      <c r="AT47" s="12" t="str">
        <f>IF((COUNTIFS(明细!$R:$R,$AK47,明细!$C:$C,AT$1,明细!$AK:$AK,"网点超50分钟未响应")+COUNTIFS(明细!$R:$R,$AK47,明细!$C:$C,AT$1,明细!$AL:$AL,"网点超23H未关闭"))*20=0,"-",(COUNTIFS(明细!$R:$R,$AK47,明细!$C:$C,AT$1,明细!$AK:$AK,"网点超50分钟未响应")+COUNTIFS(明细!$R:$R,$AK47,明细!$C:$C,AT$1,明细!$AL:$AL,"网点超23H未关闭"))*20)</f>
        <v>-</v>
      </c>
      <c r="AU47" s="12" t="str">
        <f>IF((COUNTIFS(明细!$R:$R,$AK47,明细!$C:$C,AU$1,明细!$AK:$AK,"网点超50分钟未响应")+COUNTIFS(明细!$R:$R,$AK47,明细!$C:$C,AU$1,明细!$AL:$AL,"网点超23H未关闭"))*20=0,"-",(COUNTIFS(明细!$R:$R,$AK47,明细!$C:$C,AU$1,明细!$AK:$AK,"网点超50分钟未响应")+COUNTIFS(明细!$R:$R,$AK47,明细!$C:$C,AU$1,明细!$AL:$AL,"网点超23H未关闭"))*20)</f>
        <v>-</v>
      </c>
      <c r="AV47" s="12" t="str">
        <f>IF((COUNTIFS(明细!$R:$R,$AK47,明细!$C:$C,AV$1,明细!$AK:$AK,"网点超50分钟未响应")+COUNTIFS(明细!$R:$R,$AK47,明细!$C:$C,AV$1,明细!$AL:$AL,"网点超23H未关闭"))*20=0,"-",(COUNTIFS(明细!$R:$R,$AK47,明细!$C:$C,AV$1,明细!$AK:$AK,"网点超50分钟未响应")+COUNTIFS(明细!$R:$R,$AK47,明细!$C:$C,AV$1,明细!$AL:$AL,"网点超23H未关闭"))*20)</f>
        <v>-</v>
      </c>
      <c r="AW47" s="12" t="str">
        <f>IF((COUNTIFS(明细!$R:$R,$AK47,明细!$C:$C,AW$1,明细!$AK:$AK,"网点超50分钟未响应")+COUNTIFS(明细!$R:$R,$AK47,明细!$C:$C,AW$1,明细!$AL:$AL,"网点超23H未关闭"))*20=0,"-",(COUNTIFS(明细!$R:$R,$AK47,明细!$C:$C,AW$1,明细!$AK:$AK,"网点超50分钟未响应")+COUNTIFS(明细!$R:$R,$AK47,明细!$C:$C,AW$1,明细!$AL:$AL,"网点超23H未关闭"))*20)</f>
        <v>-</v>
      </c>
      <c r="AX47" s="12" t="str">
        <f>IF((COUNTIFS(明细!$R:$R,$AK47,明细!$C:$C,AX$1,明细!$AK:$AK,"网点超50分钟未响应")+COUNTIFS(明细!$R:$R,$AK47,明细!$C:$C,AX$1,明细!$AL:$AL,"网点超23H未关闭"))*20=0,"-",(COUNTIFS(明细!$R:$R,$AK47,明细!$C:$C,AX$1,明细!$AK:$AK,"网点超50分钟未响应")+COUNTIFS(明细!$R:$R,$AK47,明细!$C:$C,AX$1,明细!$AL:$AL,"网点超23H未关闭"))*20)</f>
        <v>-</v>
      </c>
      <c r="AY47" s="12" t="str">
        <f>IF((COUNTIFS(明细!$R:$R,$AK47,明细!$C:$C,AY$1,明细!$AK:$AK,"网点超50分钟未响应")+COUNTIFS(明细!$R:$R,$AK47,明细!$C:$C,AY$1,明细!$AL:$AL,"网点超23H未关闭"))*20=0,"-",(COUNTIFS(明细!$R:$R,$AK47,明细!$C:$C,AY$1,明细!$AK:$AK,"网点超50分钟未响应")+COUNTIFS(明细!$R:$R,$AK47,明细!$C:$C,AY$1,明细!$AL:$AL,"网点超23H未关闭"))*20)</f>
        <v>-</v>
      </c>
      <c r="AZ47" s="12" t="str">
        <f>IF((COUNTIFS(明细!$R:$R,$AK47,明细!$C:$C,AZ$1,明细!$AK:$AK,"网点超50分钟未响应")+COUNTIFS(明细!$R:$R,$AK47,明细!$C:$C,AZ$1,明细!$AL:$AL,"网点超23H未关闭"))*20=0,"-",(COUNTIFS(明细!$R:$R,$AK47,明细!$C:$C,AZ$1,明细!$AK:$AK,"网点超50分钟未响应")+COUNTIFS(明细!$R:$R,$AK47,明细!$C:$C,AZ$1,明细!$AL:$AL,"网点超23H未关闭"))*20)</f>
        <v>-</v>
      </c>
      <c r="BA47" s="12" t="str">
        <f>IF((COUNTIFS(明细!$R:$R,$AK47,明细!$C:$C,BA$1,明细!$AK:$AK,"网点超50分钟未响应")+COUNTIFS(明细!$R:$R,$AK47,明细!$C:$C,BA$1,明细!$AL:$AL,"网点超23H未关闭"))*20=0,"-",(COUNTIFS(明细!$R:$R,$AK47,明细!$C:$C,BA$1,明细!$AK:$AK,"网点超50分钟未响应")+COUNTIFS(明细!$R:$R,$AK47,明细!$C:$C,BA$1,明细!$AL:$AL,"网点超23H未关闭"))*20)</f>
        <v>-</v>
      </c>
      <c r="BB47" s="12" t="str">
        <f>IF((COUNTIFS(明细!$R:$R,$AK47,明细!$C:$C,BB$1,明细!$AK:$AK,"网点超50分钟未响应")+COUNTIFS(明细!$R:$R,$AK47,明细!$C:$C,BB$1,明细!$AL:$AL,"网点超23H未关闭"))*20=0,"-",(COUNTIFS(明细!$R:$R,$AK47,明细!$C:$C,BB$1,明细!$AK:$AK,"网点超50分钟未响应")+COUNTIFS(明细!$R:$R,$AK47,明细!$C:$C,BB$1,明细!$AL:$AL,"网点超23H未关闭"))*20)</f>
        <v>-</v>
      </c>
      <c r="BC47" s="12" t="str">
        <f>IF((COUNTIFS(明细!$R:$R,$AK47,明细!$C:$C,BC$1,明细!$AK:$AK,"网点超50分钟未响应")+COUNTIFS(明细!$R:$R,$AK47,明细!$C:$C,BC$1,明细!$AL:$AL,"网点超23H未关闭"))*20=0,"-",(COUNTIFS(明细!$R:$R,$AK47,明细!$C:$C,BC$1,明细!$AK:$AK,"网点超50分钟未响应")+COUNTIFS(明细!$R:$R,$AK47,明细!$C:$C,BC$1,明细!$AL:$AL,"网点超23H未关闭"))*20)</f>
        <v>-</v>
      </c>
      <c r="BD47" s="12" t="str">
        <f>IF((COUNTIFS(明细!$R:$R,$AK47,明细!$C:$C,BD$1,明细!$AK:$AK,"网点超50分钟未响应")+COUNTIFS(明细!$R:$R,$AK47,明细!$C:$C,BD$1,明细!$AL:$AL,"网点超23H未关闭"))*20=0,"-",(COUNTIFS(明细!$R:$R,$AK47,明细!$C:$C,BD$1,明细!$AK:$AK,"网点超50分钟未响应")+COUNTIFS(明细!$R:$R,$AK47,明细!$C:$C,BD$1,明细!$AL:$AL,"网点超23H未关闭"))*20)</f>
        <v>-</v>
      </c>
      <c r="BE47" s="12" t="str">
        <f>IF((COUNTIFS(明细!$R:$R,$AK47,明细!$C:$C,BE$1,明细!$AK:$AK,"网点超50分钟未响应")+COUNTIFS(明细!$R:$R,$AK47,明细!$C:$C,BE$1,明细!$AL:$AL,"网点超23H未关闭"))*20=0,"-",(COUNTIFS(明细!$R:$R,$AK47,明细!$C:$C,BE$1,明细!$AK:$AK,"网点超50分钟未响应")+COUNTIFS(明细!$R:$R,$AK47,明细!$C:$C,BE$1,明细!$AL:$AL,"网点超23H未关闭"))*20)</f>
        <v>-</v>
      </c>
      <c r="BF47" s="12" t="str">
        <f>IF((COUNTIFS(明细!$R:$R,$AK47,明细!$C:$C,BF$1,明细!$AK:$AK,"网点超50分钟未响应")+COUNTIFS(明细!$R:$R,$AK47,明细!$C:$C,BF$1,明细!$AL:$AL,"网点超23H未关闭"))*20=0,"-",(COUNTIFS(明细!$R:$R,$AK47,明细!$C:$C,BF$1,明细!$AK:$AK,"网点超50分钟未响应")+COUNTIFS(明细!$R:$R,$AK47,明细!$C:$C,BF$1,明细!$AL:$AL,"网点超23H未关闭"))*20)</f>
        <v>-</v>
      </c>
      <c r="BG47" s="12" t="str">
        <f>IF((COUNTIFS(明细!$R:$R,$AK47,明细!$C:$C,BG$1,明细!$AK:$AK,"网点超50分钟未响应")+COUNTIFS(明细!$R:$R,$AK47,明细!$C:$C,BG$1,明细!$AL:$AL,"网点超23H未关闭"))*20=0,"-",(COUNTIFS(明细!$R:$R,$AK47,明细!$C:$C,BG$1,明细!$AK:$AK,"网点超50分钟未响应")+COUNTIFS(明细!$R:$R,$AK47,明细!$C:$C,BG$1,明细!$AL:$AL,"网点超23H未关闭"))*20)</f>
        <v>-</v>
      </c>
      <c r="BH47" s="12" t="str">
        <f>IF((COUNTIFS(明细!$R:$R,$AK47,明细!$C:$C,BH$1,明细!$AK:$AK,"网点超50分钟未响应")+COUNTIFS(明细!$R:$R,$AK47,明细!$C:$C,BH$1,明细!$AL:$AL,"网点超23H未关闭"))*20=0,"-",(COUNTIFS(明细!$R:$R,$AK47,明细!$C:$C,BH$1,明细!$AK:$AK,"网点超50分钟未响应")+COUNTIFS(明细!$R:$R,$AK47,明细!$C:$C,BH$1,明细!$AL:$AL,"网点超23H未关闭"))*20)</f>
        <v>-</v>
      </c>
      <c r="BI47" s="12" t="str">
        <f>IF((COUNTIFS(明细!$R:$R,$AK47,明细!$C:$C,BI$1,明细!$AK:$AK,"网点超50分钟未响应")+COUNTIFS(明细!$R:$R,$AK47,明细!$C:$C,BI$1,明细!$AL:$AL,"网点超23H未关闭"))*20=0,"-",(COUNTIFS(明细!$R:$R,$AK47,明细!$C:$C,BI$1,明细!$AK:$AK,"网点超50分钟未响应")+COUNTIFS(明细!$R:$R,$AK47,明细!$C:$C,BI$1,明细!$AL:$AL,"网点超23H未关闭"))*20)</f>
        <v>-</v>
      </c>
      <c r="BJ47" s="12" t="str">
        <f>IF((COUNTIFS(明细!$R:$R,$AK47,明细!$C:$C,BJ$1,明细!$AK:$AK,"网点超50分钟未响应")+COUNTIFS(明细!$R:$R,$AK47,明细!$C:$C,BJ$1,明细!$AL:$AL,"网点超23H未关闭"))*20=0,"-",(COUNTIFS(明细!$R:$R,$AK47,明细!$C:$C,BJ$1,明细!$AK:$AK,"网点超50分钟未响应")+COUNTIFS(明细!$R:$R,$AK47,明细!$C:$C,BJ$1,明细!$AL:$AL,"网点超23H未关闭"))*20)</f>
        <v>-</v>
      </c>
      <c r="BK47" s="12" t="str">
        <f>IF((COUNTIFS(明细!$R:$R,$AK47,明细!$C:$C,BK$1,明细!$AK:$AK,"网点超50分钟未响应")+COUNTIFS(明细!$R:$R,$AK47,明细!$C:$C,BK$1,明细!$AL:$AL,"网点超23H未关闭"))*20=0,"-",(COUNTIFS(明细!$R:$R,$AK47,明细!$C:$C,BK$1,明细!$AK:$AK,"网点超50分钟未响应")+COUNTIFS(明细!$R:$R,$AK47,明细!$C:$C,BK$1,明细!$AL:$AL,"网点超23H未关闭"))*20)</f>
        <v>-</v>
      </c>
      <c r="BL47" s="12" t="str">
        <f>IF((COUNTIFS(明细!$R:$R,$AK47,明细!$C:$C,BL$1,明细!$AK:$AK,"网点超50分钟未响应")+COUNTIFS(明细!$R:$R,$AK47,明细!$C:$C,BL$1,明细!$AL:$AL,"网点超23H未关闭"))*20=0,"-",(COUNTIFS(明细!$R:$R,$AK47,明细!$C:$C,BL$1,明细!$AK:$AK,"网点超50分钟未响应")+COUNTIFS(明细!$R:$R,$AK47,明细!$C:$C,BL$1,明细!$AL:$AL,"网点超23H未关闭"))*20)</f>
        <v>-</v>
      </c>
      <c r="BM47" s="12" t="str">
        <f>IF((COUNTIFS(明细!$R:$R,$AK47,明细!$C:$C,BM$1,明细!$AK:$AK,"网点超50分钟未响应")+COUNTIFS(明细!$R:$R,$AK47,明细!$C:$C,BM$1,明细!$AL:$AL,"网点超23H未关闭"))*20=0,"-",(COUNTIFS(明细!$R:$R,$AK47,明细!$C:$C,BM$1,明细!$AK:$AK,"网点超50分钟未响应")+COUNTIFS(明细!$R:$R,$AK47,明细!$C:$C,BM$1,明细!$AL:$AL,"网点超23H未关闭"))*20)</f>
        <v>-</v>
      </c>
      <c r="BN47" s="12" t="str">
        <f>IF((COUNTIFS(明细!$R:$R,$AK47,明细!$C:$C,BN$1,明细!$AK:$AK,"网点超50分钟未响应")+COUNTIFS(明细!$R:$R,$AK47,明细!$C:$C,BN$1,明细!$AL:$AL,"网点超23H未关闭"))*20=0,"-",(COUNTIFS(明细!$R:$R,$AK47,明细!$C:$C,BN$1,明细!$AK:$AK,"网点超50分钟未响应")+COUNTIFS(明细!$R:$R,$AK47,明细!$C:$C,BN$1,明细!$AL:$AL,"网点超23H未关闭"))*20)</f>
        <v>-</v>
      </c>
      <c r="BO47" s="12" t="str">
        <f>IF((COUNTIFS(明细!$R:$R,$AK47,明细!$C:$C,BO$1,明细!$AK:$AK,"网点超50分钟未响应")+COUNTIFS(明细!$R:$R,$AK47,明细!$C:$C,BO$1,明细!$AL:$AL,"网点超23H未关闭"))*20=0,"-",(COUNTIFS(明细!$R:$R,$AK47,明细!$C:$C,BO$1,明细!$AK:$AK,"网点超50分钟未响应")+COUNTIFS(明细!$R:$R,$AK47,明细!$C:$C,BO$1,明细!$AL:$AL,"网点超23H未关闭"))*20)</f>
        <v>-</v>
      </c>
      <c r="BP47" s="12" t="str">
        <f>IF((COUNTIFS(明细!$R:$R,$AK47,明细!$C:$C,BP$1,明细!$AK:$AK,"网点超50分钟未响应")+COUNTIFS(明细!$R:$R,$AK47,明细!$C:$C,BP$1,明细!$AL:$AL,"网点超23H未关闭"))*20=0,"-",(COUNTIFS(明细!$R:$R,$AK47,明细!$C:$C,BP$1,明细!$AK:$AK,"网点超50分钟未响应")+COUNTIFS(明细!$R:$R,$AK47,明细!$C:$C,BP$1,明细!$AL:$AL,"网点超23H未关闭"))*20)</f>
        <v>-</v>
      </c>
    </row>
    <row r="48" customHeight="1" spans="36:68">
      <c r="AJ48" s="12">
        <f>RANK(AL48,AL$3:AL$356)</f>
        <v>44</v>
      </c>
      <c r="AK48" s="37" t="s">
        <v>84</v>
      </c>
      <c r="AL48" s="12">
        <f>SUM(AM48:BP48)</f>
        <v>120</v>
      </c>
      <c r="AM48" s="12" t="str">
        <f>IF((COUNTIFS(明细!$R:$R,$AK48,明细!$C:$C,AM$1,明细!$AK:$AK,"网点超50分钟未响应")+COUNTIFS(明细!$R:$R,$AK48,明细!$C:$C,AM$1,明细!$AL:$AL,"网点超23H未关闭"))*20=0,"-",(COUNTIFS(明细!$R:$R,$AK48,明细!$C:$C,AM$1,明细!$AK:$AK,"网点超50分钟未响应")+COUNTIFS(明细!$R:$R,$AK48,明细!$C:$C,AM$1,明细!$AL:$AL,"网点超23H未关闭"))*20)</f>
        <v>-</v>
      </c>
      <c r="AN48" s="12" t="str">
        <f>IF((COUNTIFS(明细!$R:$R,$AK48,明细!$C:$C,AN$1,明细!$AK:$AK,"网点超50分钟未响应")+COUNTIFS(明细!$R:$R,$AK48,明细!$C:$C,AN$1,明细!$AL:$AL,"网点超23H未关闭"))*20=0,"-",(COUNTIFS(明细!$R:$R,$AK48,明细!$C:$C,AN$1,明细!$AK:$AK,"网点超50分钟未响应")+COUNTIFS(明细!$R:$R,$AK48,明细!$C:$C,AN$1,明细!$AL:$AL,"网点超23H未关闭"))*20)</f>
        <v>-</v>
      </c>
      <c r="AO48" s="12" t="str">
        <f>IF((COUNTIFS(明细!$R:$R,$AK48,明细!$C:$C,AO$1,明细!$AK:$AK,"网点超50分钟未响应")+COUNTIFS(明细!$R:$R,$AK48,明细!$C:$C,AO$1,明细!$AL:$AL,"网点超23H未关闭"))*20=0,"-",(COUNTIFS(明细!$R:$R,$AK48,明细!$C:$C,AO$1,明细!$AK:$AK,"网点超50分钟未响应")+COUNTIFS(明细!$R:$R,$AK48,明细!$C:$C,AO$1,明细!$AL:$AL,"网点超23H未关闭"))*20)</f>
        <v>-</v>
      </c>
      <c r="AP48" s="12">
        <f>IF((COUNTIFS(明细!$R:$R,$AK48,明细!$C:$C,AP$1,明细!$AK:$AK,"网点超50分钟未响应")+COUNTIFS(明细!$R:$R,$AK48,明细!$C:$C,AP$1,明细!$AL:$AL,"网点超23H未关闭"))*20=0,"-",(COUNTIFS(明细!$R:$R,$AK48,明细!$C:$C,AP$1,明细!$AK:$AK,"网点超50分钟未响应")+COUNTIFS(明细!$R:$R,$AK48,明细!$C:$C,AP$1,明细!$AL:$AL,"网点超23H未关闭"))*20)</f>
        <v>60</v>
      </c>
      <c r="AQ48" s="12">
        <f>IF((COUNTIFS(明细!$R:$R,$AK48,明细!$C:$C,AQ$1,明细!$AK:$AK,"网点超50分钟未响应")+COUNTIFS(明细!$R:$R,$AK48,明细!$C:$C,AQ$1,明细!$AL:$AL,"网点超23H未关闭"))*20=0,"-",(COUNTIFS(明细!$R:$R,$AK48,明细!$C:$C,AQ$1,明细!$AK:$AK,"网点超50分钟未响应")+COUNTIFS(明细!$R:$R,$AK48,明细!$C:$C,AQ$1,明细!$AL:$AL,"网点超23H未关闭"))*20)</f>
        <v>20</v>
      </c>
      <c r="AR48" s="12" t="str">
        <f>IF((COUNTIFS(明细!$R:$R,$AK48,明细!$C:$C,AR$1,明细!$AK:$AK,"网点超50分钟未响应")+COUNTIFS(明细!$R:$R,$AK48,明细!$C:$C,AR$1,明细!$AL:$AL,"网点超23H未关闭"))*20=0,"-",(COUNTIFS(明细!$R:$R,$AK48,明细!$C:$C,AR$1,明细!$AK:$AK,"网点超50分钟未响应")+COUNTIFS(明细!$R:$R,$AK48,明细!$C:$C,AR$1,明细!$AL:$AL,"网点超23H未关闭"))*20)</f>
        <v>-</v>
      </c>
      <c r="AS48" s="12">
        <f>IF((COUNTIFS(明细!$R:$R,$AK48,明细!$C:$C,AS$1,明细!$AK:$AK,"网点超50分钟未响应")+COUNTIFS(明细!$R:$R,$AK48,明细!$C:$C,AS$1,明细!$AL:$AL,"网点超23H未关闭"))*20=0,"-",(COUNTIFS(明细!$R:$R,$AK48,明细!$C:$C,AS$1,明细!$AK:$AK,"网点超50分钟未响应")+COUNTIFS(明细!$R:$R,$AK48,明细!$C:$C,AS$1,明细!$AL:$AL,"网点超23H未关闭"))*20)</f>
        <v>20</v>
      </c>
      <c r="AT48" s="12">
        <f>IF((COUNTIFS(明细!$R:$R,$AK48,明细!$C:$C,AT$1,明细!$AK:$AK,"网点超50分钟未响应")+COUNTIFS(明细!$R:$R,$AK48,明细!$C:$C,AT$1,明细!$AL:$AL,"网点超23H未关闭"))*20=0,"-",(COUNTIFS(明细!$R:$R,$AK48,明细!$C:$C,AT$1,明细!$AK:$AK,"网点超50分钟未响应")+COUNTIFS(明细!$R:$R,$AK48,明细!$C:$C,AT$1,明细!$AL:$AL,"网点超23H未关闭"))*20)</f>
        <v>20</v>
      </c>
      <c r="AU48" s="12" t="str">
        <f>IF((COUNTIFS(明细!$R:$R,$AK48,明细!$C:$C,AU$1,明细!$AK:$AK,"网点超50分钟未响应")+COUNTIFS(明细!$R:$R,$AK48,明细!$C:$C,AU$1,明细!$AL:$AL,"网点超23H未关闭"))*20=0,"-",(COUNTIFS(明细!$R:$R,$AK48,明细!$C:$C,AU$1,明细!$AK:$AK,"网点超50分钟未响应")+COUNTIFS(明细!$R:$R,$AK48,明细!$C:$C,AU$1,明细!$AL:$AL,"网点超23H未关闭"))*20)</f>
        <v>-</v>
      </c>
      <c r="AV48" s="12" t="str">
        <f>IF((COUNTIFS(明细!$R:$R,$AK48,明细!$C:$C,AV$1,明细!$AK:$AK,"网点超50分钟未响应")+COUNTIFS(明细!$R:$R,$AK48,明细!$C:$C,AV$1,明细!$AL:$AL,"网点超23H未关闭"))*20=0,"-",(COUNTIFS(明细!$R:$R,$AK48,明细!$C:$C,AV$1,明细!$AK:$AK,"网点超50分钟未响应")+COUNTIFS(明细!$R:$R,$AK48,明细!$C:$C,AV$1,明细!$AL:$AL,"网点超23H未关闭"))*20)</f>
        <v>-</v>
      </c>
      <c r="AW48" s="12" t="str">
        <f>IF((COUNTIFS(明细!$R:$R,$AK48,明细!$C:$C,AW$1,明细!$AK:$AK,"网点超50分钟未响应")+COUNTIFS(明细!$R:$R,$AK48,明细!$C:$C,AW$1,明细!$AL:$AL,"网点超23H未关闭"))*20=0,"-",(COUNTIFS(明细!$R:$R,$AK48,明细!$C:$C,AW$1,明细!$AK:$AK,"网点超50分钟未响应")+COUNTIFS(明细!$R:$R,$AK48,明细!$C:$C,AW$1,明细!$AL:$AL,"网点超23H未关闭"))*20)</f>
        <v>-</v>
      </c>
      <c r="AX48" s="12" t="str">
        <f>IF((COUNTIFS(明细!$R:$R,$AK48,明细!$C:$C,AX$1,明细!$AK:$AK,"网点超50分钟未响应")+COUNTIFS(明细!$R:$R,$AK48,明细!$C:$C,AX$1,明细!$AL:$AL,"网点超23H未关闭"))*20=0,"-",(COUNTIFS(明细!$R:$R,$AK48,明细!$C:$C,AX$1,明细!$AK:$AK,"网点超50分钟未响应")+COUNTIFS(明细!$R:$R,$AK48,明细!$C:$C,AX$1,明细!$AL:$AL,"网点超23H未关闭"))*20)</f>
        <v>-</v>
      </c>
      <c r="AY48" s="12" t="str">
        <f>IF((COUNTIFS(明细!$R:$R,$AK48,明细!$C:$C,AY$1,明细!$AK:$AK,"网点超50分钟未响应")+COUNTIFS(明细!$R:$R,$AK48,明细!$C:$C,AY$1,明细!$AL:$AL,"网点超23H未关闭"))*20=0,"-",(COUNTIFS(明细!$R:$R,$AK48,明细!$C:$C,AY$1,明细!$AK:$AK,"网点超50分钟未响应")+COUNTIFS(明细!$R:$R,$AK48,明细!$C:$C,AY$1,明细!$AL:$AL,"网点超23H未关闭"))*20)</f>
        <v>-</v>
      </c>
      <c r="AZ48" s="12" t="str">
        <f>IF((COUNTIFS(明细!$R:$R,$AK48,明细!$C:$C,AZ$1,明细!$AK:$AK,"网点超50分钟未响应")+COUNTIFS(明细!$R:$R,$AK48,明细!$C:$C,AZ$1,明细!$AL:$AL,"网点超23H未关闭"))*20=0,"-",(COUNTIFS(明细!$R:$R,$AK48,明细!$C:$C,AZ$1,明细!$AK:$AK,"网点超50分钟未响应")+COUNTIFS(明细!$R:$R,$AK48,明细!$C:$C,AZ$1,明细!$AL:$AL,"网点超23H未关闭"))*20)</f>
        <v>-</v>
      </c>
      <c r="BA48" s="12" t="str">
        <f>IF((COUNTIFS(明细!$R:$R,$AK48,明细!$C:$C,BA$1,明细!$AK:$AK,"网点超50分钟未响应")+COUNTIFS(明细!$R:$R,$AK48,明细!$C:$C,BA$1,明细!$AL:$AL,"网点超23H未关闭"))*20=0,"-",(COUNTIFS(明细!$R:$R,$AK48,明细!$C:$C,BA$1,明细!$AK:$AK,"网点超50分钟未响应")+COUNTIFS(明细!$R:$R,$AK48,明细!$C:$C,BA$1,明细!$AL:$AL,"网点超23H未关闭"))*20)</f>
        <v>-</v>
      </c>
      <c r="BB48" s="12" t="str">
        <f>IF((COUNTIFS(明细!$R:$R,$AK48,明细!$C:$C,BB$1,明细!$AK:$AK,"网点超50分钟未响应")+COUNTIFS(明细!$R:$R,$AK48,明细!$C:$C,BB$1,明细!$AL:$AL,"网点超23H未关闭"))*20=0,"-",(COUNTIFS(明细!$R:$R,$AK48,明细!$C:$C,BB$1,明细!$AK:$AK,"网点超50分钟未响应")+COUNTIFS(明细!$R:$R,$AK48,明细!$C:$C,BB$1,明细!$AL:$AL,"网点超23H未关闭"))*20)</f>
        <v>-</v>
      </c>
      <c r="BC48" s="12" t="str">
        <f>IF((COUNTIFS(明细!$R:$R,$AK48,明细!$C:$C,BC$1,明细!$AK:$AK,"网点超50分钟未响应")+COUNTIFS(明细!$R:$R,$AK48,明细!$C:$C,BC$1,明细!$AL:$AL,"网点超23H未关闭"))*20=0,"-",(COUNTIFS(明细!$R:$R,$AK48,明细!$C:$C,BC$1,明细!$AK:$AK,"网点超50分钟未响应")+COUNTIFS(明细!$R:$R,$AK48,明细!$C:$C,BC$1,明细!$AL:$AL,"网点超23H未关闭"))*20)</f>
        <v>-</v>
      </c>
      <c r="BD48" s="12" t="str">
        <f>IF((COUNTIFS(明细!$R:$R,$AK48,明细!$C:$C,BD$1,明细!$AK:$AK,"网点超50分钟未响应")+COUNTIFS(明细!$R:$R,$AK48,明细!$C:$C,BD$1,明细!$AL:$AL,"网点超23H未关闭"))*20=0,"-",(COUNTIFS(明细!$R:$R,$AK48,明细!$C:$C,BD$1,明细!$AK:$AK,"网点超50分钟未响应")+COUNTIFS(明细!$R:$R,$AK48,明细!$C:$C,BD$1,明细!$AL:$AL,"网点超23H未关闭"))*20)</f>
        <v>-</v>
      </c>
      <c r="BE48" s="12" t="str">
        <f>IF((COUNTIFS(明细!$R:$R,$AK48,明细!$C:$C,BE$1,明细!$AK:$AK,"网点超50分钟未响应")+COUNTIFS(明细!$R:$R,$AK48,明细!$C:$C,BE$1,明细!$AL:$AL,"网点超23H未关闭"))*20=0,"-",(COUNTIFS(明细!$R:$R,$AK48,明细!$C:$C,BE$1,明细!$AK:$AK,"网点超50分钟未响应")+COUNTIFS(明细!$R:$R,$AK48,明细!$C:$C,BE$1,明细!$AL:$AL,"网点超23H未关闭"))*20)</f>
        <v>-</v>
      </c>
      <c r="BF48" s="12" t="str">
        <f>IF((COUNTIFS(明细!$R:$R,$AK48,明细!$C:$C,BF$1,明细!$AK:$AK,"网点超50分钟未响应")+COUNTIFS(明细!$R:$R,$AK48,明细!$C:$C,BF$1,明细!$AL:$AL,"网点超23H未关闭"))*20=0,"-",(COUNTIFS(明细!$R:$R,$AK48,明细!$C:$C,BF$1,明细!$AK:$AK,"网点超50分钟未响应")+COUNTIFS(明细!$R:$R,$AK48,明细!$C:$C,BF$1,明细!$AL:$AL,"网点超23H未关闭"))*20)</f>
        <v>-</v>
      </c>
      <c r="BG48" s="12" t="str">
        <f>IF((COUNTIFS(明细!$R:$R,$AK48,明细!$C:$C,BG$1,明细!$AK:$AK,"网点超50分钟未响应")+COUNTIFS(明细!$R:$R,$AK48,明细!$C:$C,BG$1,明细!$AL:$AL,"网点超23H未关闭"))*20=0,"-",(COUNTIFS(明细!$R:$R,$AK48,明细!$C:$C,BG$1,明细!$AK:$AK,"网点超50分钟未响应")+COUNTIFS(明细!$R:$R,$AK48,明细!$C:$C,BG$1,明细!$AL:$AL,"网点超23H未关闭"))*20)</f>
        <v>-</v>
      </c>
      <c r="BH48" s="12" t="str">
        <f>IF((COUNTIFS(明细!$R:$R,$AK48,明细!$C:$C,BH$1,明细!$AK:$AK,"网点超50分钟未响应")+COUNTIFS(明细!$R:$R,$AK48,明细!$C:$C,BH$1,明细!$AL:$AL,"网点超23H未关闭"))*20=0,"-",(COUNTIFS(明细!$R:$R,$AK48,明细!$C:$C,BH$1,明细!$AK:$AK,"网点超50分钟未响应")+COUNTIFS(明细!$R:$R,$AK48,明细!$C:$C,BH$1,明细!$AL:$AL,"网点超23H未关闭"))*20)</f>
        <v>-</v>
      </c>
      <c r="BI48" s="12" t="str">
        <f>IF((COUNTIFS(明细!$R:$R,$AK48,明细!$C:$C,BI$1,明细!$AK:$AK,"网点超50分钟未响应")+COUNTIFS(明细!$R:$R,$AK48,明细!$C:$C,BI$1,明细!$AL:$AL,"网点超23H未关闭"))*20=0,"-",(COUNTIFS(明细!$R:$R,$AK48,明细!$C:$C,BI$1,明细!$AK:$AK,"网点超50分钟未响应")+COUNTIFS(明细!$R:$R,$AK48,明细!$C:$C,BI$1,明细!$AL:$AL,"网点超23H未关闭"))*20)</f>
        <v>-</v>
      </c>
      <c r="BJ48" s="12" t="str">
        <f>IF((COUNTIFS(明细!$R:$R,$AK48,明细!$C:$C,BJ$1,明细!$AK:$AK,"网点超50分钟未响应")+COUNTIFS(明细!$R:$R,$AK48,明细!$C:$C,BJ$1,明细!$AL:$AL,"网点超23H未关闭"))*20=0,"-",(COUNTIFS(明细!$R:$R,$AK48,明细!$C:$C,BJ$1,明细!$AK:$AK,"网点超50分钟未响应")+COUNTIFS(明细!$R:$R,$AK48,明细!$C:$C,BJ$1,明细!$AL:$AL,"网点超23H未关闭"))*20)</f>
        <v>-</v>
      </c>
      <c r="BK48" s="12" t="str">
        <f>IF((COUNTIFS(明细!$R:$R,$AK48,明细!$C:$C,BK$1,明细!$AK:$AK,"网点超50分钟未响应")+COUNTIFS(明细!$R:$R,$AK48,明细!$C:$C,BK$1,明细!$AL:$AL,"网点超23H未关闭"))*20=0,"-",(COUNTIFS(明细!$R:$R,$AK48,明细!$C:$C,BK$1,明细!$AK:$AK,"网点超50分钟未响应")+COUNTIFS(明细!$R:$R,$AK48,明细!$C:$C,BK$1,明细!$AL:$AL,"网点超23H未关闭"))*20)</f>
        <v>-</v>
      </c>
      <c r="BL48" s="12" t="str">
        <f>IF((COUNTIFS(明细!$R:$R,$AK48,明细!$C:$C,BL$1,明细!$AK:$AK,"网点超50分钟未响应")+COUNTIFS(明细!$R:$R,$AK48,明细!$C:$C,BL$1,明细!$AL:$AL,"网点超23H未关闭"))*20=0,"-",(COUNTIFS(明细!$R:$R,$AK48,明细!$C:$C,BL$1,明细!$AK:$AK,"网点超50分钟未响应")+COUNTIFS(明细!$R:$R,$AK48,明细!$C:$C,BL$1,明细!$AL:$AL,"网点超23H未关闭"))*20)</f>
        <v>-</v>
      </c>
      <c r="BM48" s="12" t="str">
        <f>IF((COUNTIFS(明细!$R:$R,$AK48,明细!$C:$C,BM$1,明细!$AK:$AK,"网点超50分钟未响应")+COUNTIFS(明细!$R:$R,$AK48,明细!$C:$C,BM$1,明细!$AL:$AL,"网点超23H未关闭"))*20=0,"-",(COUNTIFS(明细!$R:$R,$AK48,明细!$C:$C,BM$1,明细!$AK:$AK,"网点超50分钟未响应")+COUNTIFS(明细!$R:$R,$AK48,明细!$C:$C,BM$1,明细!$AL:$AL,"网点超23H未关闭"))*20)</f>
        <v>-</v>
      </c>
      <c r="BN48" s="12" t="str">
        <f>IF((COUNTIFS(明细!$R:$R,$AK48,明细!$C:$C,BN$1,明细!$AK:$AK,"网点超50分钟未响应")+COUNTIFS(明细!$R:$R,$AK48,明细!$C:$C,BN$1,明细!$AL:$AL,"网点超23H未关闭"))*20=0,"-",(COUNTIFS(明细!$R:$R,$AK48,明细!$C:$C,BN$1,明细!$AK:$AK,"网点超50分钟未响应")+COUNTIFS(明细!$R:$R,$AK48,明细!$C:$C,BN$1,明细!$AL:$AL,"网点超23H未关闭"))*20)</f>
        <v>-</v>
      </c>
      <c r="BO48" s="12" t="str">
        <f>IF((COUNTIFS(明细!$R:$R,$AK48,明细!$C:$C,BO$1,明细!$AK:$AK,"网点超50分钟未响应")+COUNTIFS(明细!$R:$R,$AK48,明细!$C:$C,BO$1,明细!$AL:$AL,"网点超23H未关闭"))*20=0,"-",(COUNTIFS(明细!$R:$R,$AK48,明细!$C:$C,BO$1,明细!$AK:$AK,"网点超50分钟未响应")+COUNTIFS(明细!$R:$R,$AK48,明细!$C:$C,BO$1,明细!$AL:$AL,"网点超23H未关闭"))*20)</f>
        <v>-</v>
      </c>
      <c r="BP48" s="12" t="str">
        <f>IF((COUNTIFS(明细!$R:$R,$AK48,明细!$C:$C,BP$1,明细!$AK:$AK,"网点超50分钟未响应")+COUNTIFS(明细!$R:$R,$AK48,明细!$C:$C,BP$1,明细!$AL:$AL,"网点超23H未关闭"))*20=0,"-",(COUNTIFS(明细!$R:$R,$AK48,明细!$C:$C,BP$1,明细!$AK:$AK,"网点超50分钟未响应")+COUNTIFS(明细!$R:$R,$AK48,明细!$C:$C,BP$1,明细!$AL:$AL,"网点超23H未关闭"))*20)</f>
        <v>-</v>
      </c>
    </row>
    <row r="49" customHeight="1" spans="36:68">
      <c r="AJ49" s="12">
        <f>RANK(AL49,AL$3:AL$356)</f>
        <v>44</v>
      </c>
      <c r="AK49" s="38" t="s">
        <v>85</v>
      </c>
      <c r="AL49" s="12">
        <f>SUM(AM49:BP49)</f>
        <v>120</v>
      </c>
      <c r="AM49" s="12">
        <f>IF((COUNTIFS(明细!$R:$R,$AK49,明细!$C:$C,AM$1,明细!$AK:$AK,"网点超50分钟未响应")+COUNTIFS(明细!$R:$R,$AK49,明细!$C:$C,AM$1,明细!$AL:$AL,"网点超23H未关闭"))*20=0,"-",(COUNTIFS(明细!$R:$R,$AK49,明细!$C:$C,AM$1,明细!$AK:$AK,"网点超50分钟未响应")+COUNTIFS(明细!$R:$R,$AK49,明细!$C:$C,AM$1,明细!$AL:$AL,"网点超23H未关闭"))*20)</f>
        <v>40</v>
      </c>
      <c r="AN49" s="12">
        <f>IF((COUNTIFS(明细!$R:$R,$AK49,明细!$C:$C,AN$1,明细!$AK:$AK,"网点超50分钟未响应")+COUNTIFS(明细!$R:$R,$AK49,明细!$C:$C,AN$1,明细!$AL:$AL,"网点超23H未关闭"))*20=0,"-",(COUNTIFS(明细!$R:$R,$AK49,明细!$C:$C,AN$1,明细!$AK:$AK,"网点超50分钟未响应")+COUNTIFS(明细!$R:$R,$AK49,明细!$C:$C,AN$1,明细!$AL:$AL,"网点超23H未关闭"))*20)</f>
        <v>20</v>
      </c>
      <c r="AO49" s="12" t="str">
        <f>IF((COUNTIFS(明细!$R:$R,$AK49,明细!$C:$C,AO$1,明细!$AK:$AK,"网点超50分钟未响应")+COUNTIFS(明细!$R:$R,$AK49,明细!$C:$C,AO$1,明细!$AL:$AL,"网点超23H未关闭"))*20=0,"-",(COUNTIFS(明细!$R:$R,$AK49,明细!$C:$C,AO$1,明细!$AK:$AK,"网点超50分钟未响应")+COUNTIFS(明细!$R:$R,$AK49,明细!$C:$C,AO$1,明细!$AL:$AL,"网点超23H未关闭"))*20)</f>
        <v>-</v>
      </c>
      <c r="AP49" s="12" t="str">
        <f>IF((COUNTIFS(明细!$R:$R,$AK49,明细!$C:$C,AP$1,明细!$AK:$AK,"网点超50分钟未响应")+COUNTIFS(明细!$R:$R,$AK49,明细!$C:$C,AP$1,明细!$AL:$AL,"网点超23H未关闭"))*20=0,"-",(COUNTIFS(明细!$R:$R,$AK49,明细!$C:$C,AP$1,明细!$AK:$AK,"网点超50分钟未响应")+COUNTIFS(明细!$R:$R,$AK49,明细!$C:$C,AP$1,明细!$AL:$AL,"网点超23H未关闭"))*20)</f>
        <v>-</v>
      </c>
      <c r="AQ49" s="12" t="str">
        <f>IF((COUNTIFS(明细!$R:$R,$AK49,明细!$C:$C,AQ$1,明细!$AK:$AK,"网点超50分钟未响应")+COUNTIFS(明细!$R:$R,$AK49,明细!$C:$C,AQ$1,明细!$AL:$AL,"网点超23H未关闭"))*20=0,"-",(COUNTIFS(明细!$R:$R,$AK49,明细!$C:$C,AQ$1,明细!$AK:$AK,"网点超50分钟未响应")+COUNTIFS(明细!$R:$R,$AK49,明细!$C:$C,AQ$1,明细!$AL:$AL,"网点超23H未关闭"))*20)</f>
        <v>-</v>
      </c>
      <c r="AR49" s="12" t="str">
        <f>IF((COUNTIFS(明细!$R:$R,$AK49,明细!$C:$C,AR$1,明细!$AK:$AK,"网点超50分钟未响应")+COUNTIFS(明细!$R:$R,$AK49,明细!$C:$C,AR$1,明细!$AL:$AL,"网点超23H未关闭"))*20=0,"-",(COUNTIFS(明细!$R:$R,$AK49,明细!$C:$C,AR$1,明细!$AK:$AK,"网点超50分钟未响应")+COUNTIFS(明细!$R:$R,$AK49,明细!$C:$C,AR$1,明细!$AL:$AL,"网点超23H未关闭"))*20)</f>
        <v>-</v>
      </c>
      <c r="AS49" s="12">
        <f>IF((COUNTIFS(明细!$R:$R,$AK49,明细!$C:$C,AS$1,明细!$AK:$AK,"网点超50分钟未响应")+COUNTIFS(明细!$R:$R,$AK49,明细!$C:$C,AS$1,明细!$AL:$AL,"网点超23H未关闭"))*20=0,"-",(COUNTIFS(明细!$R:$R,$AK49,明细!$C:$C,AS$1,明细!$AK:$AK,"网点超50分钟未响应")+COUNTIFS(明细!$R:$R,$AK49,明细!$C:$C,AS$1,明细!$AL:$AL,"网点超23H未关闭"))*20)</f>
        <v>20</v>
      </c>
      <c r="AT49" s="12">
        <f>IF((COUNTIFS(明细!$R:$R,$AK49,明细!$C:$C,AT$1,明细!$AK:$AK,"网点超50分钟未响应")+COUNTIFS(明细!$R:$R,$AK49,明细!$C:$C,AT$1,明细!$AL:$AL,"网点超23H未关闭"))*20=0,"-",(COUNTIFS(明细!$R:$R,$AK49,明细!$C:$C,AT$1,明细!$AK:$AK,"网点超50分钟未响应")+COUNTIFS(明细!$R:$R,$AK49,明细!$C:$C,AT$1,明细!$AL:$AL,"网点超23H未关闭"))*20)</f>
        <v>40</v>
      </c>
      <c r="AU49" s="12" t="str">
        <f>IF((COUNTIFS(明细!$R:$R,$AK49,明细!$C:$C,AU$1,明细!$AK:$AK,"网点超50分钟未响应")+COUNTIFS(明细!$R:$R,$AK49,明细!$C:$C,AU$1,明细!$AL:$AL,"网点超23H未关闭"))*20=0,"-",(COUNTIFS(明细!$R:$R,$AK49,明细!$C:$C,AU$1,明细!$AK:$AK,"网点超50分钟未响应")+COUNTIFS(明细!$R:$R,$AK49,明细!$C:$C,AU$1,明细!$AL:$AL,"网点超23H未关闭"))*20)</f>
        <v>-</v>
      </c>
      <c r="AV49" s="12" t="str">
        <f>IF((COUNTIFS(明细!$R:$R,$AK49,明细!$C:$C,AV$1,明细!$AK:$AK,"网点超50分钟未响应")+COUNTIFS(明细!$R:$R,$AK49,明细!$C:$C,AV$1,明细!$AL:$AL,"网点超23H未关闭"))*20=0,"-",(COUNTIFS(明细!$R:$R,$AK49,明细!$C:$C,AV$1,明细!$AK:$AK,"网点超50分钟未响应")+COUNTIFS(明细!$R:$R,$AK49,明细!$C:$C,AV$1,明细!$AL:$AL,"网点超23H未关闭"))*20)</f>
        <v>-</v>
      </c>
      <c r="AW49" s="12" t="str">
        <f>IF((COUNTIFS(明细!$R:$R,$AK49,明细!$C:$C,AW$1,明细!$AK:$AK,"网点超50分钟未响应")+COUNTIFS(明细!$R:$R,$AK49,明细!$C:$C,AW$1,明细!$AL:$AL,"网点超23H未关闭"))*20=0,"-",(COUNTIFS(明细!$R:$R,$AK49,明细!$C:$C,AW$1,明细!$AK:$AK,"网点超50分钟未响应")+COUNTIFS(明细!$R:$R,$AK49,明细!$C:$C,AW$1,明细!$AL:$AL,"网点超23H未关闭"))*20)</f>
        <v>-</v>
      </c>
      <c r="AX49" s="12" t="str">
        <f>IF((COUNTIFS(明细!$R:$R,$AK49,明细!$C:$C,AX$1,明细!$AK:$AK,"网点超50分钟未响应")+COUNTIFS(明细!$R:$R,$AK49,明细!$C:$C,AX$1,明细!$AL:$AL,"网点超23H未关闭"))*20=0,"-",(COUNTIFS(明细!$R:$R,$AK49,明细!$C:$C,AX$1,明细!$AK:$AK,"网点超50分钟未响应")+COUNTIFS(明细!$R:$R,$AK49,明细!$C:$C,AX$1,明细!$AL:$AL,"网点超23H未关闭"))*20)</f>
        <v>-</v>
      </c>
      <c r="AY49" s="12" t="str">
        <f>IF((COUNTIFS(明细!$R:$R,$AK49,明细!$C:$C,AY$1,明细!$AK:$AK,"网点超50分钟未响应")+COUNTIFS(明细!$R:$R,$AK49,明细!$C:$C,AY$1,明细!$AL:$AL,"网点超23H未关闭"))*20=0,"-",(COUNTIFS(明细!$R:$R,$AK49,明细!$C:$C,AY$1,明细!$AK:$AK,"网点超50分钟未响应")+COUNTIFS(明细!$R:$R,$AK49,明细!$C:$C,AY$1,明细!$AL:$AL,"网点超23H未关闭"))*20)</f>
        <v>-</v>
      </c>
      <c r="AZ49" s="12" t="str">
        <f>IF((COUNTIFS(明细!$R:$R,$AK49,明细!$C:$C,AZ$1,明细!$AK:$AK,"网点超50分钟未响应")+COUNTIFS(明细!$R:$R,$AK49,明细!$C:$C,AZ$1,明细!$AL:$AL,"网点超23H未关闭"))*20=0,"-",(COUNTIFS(明细!$R:$R,$AK49,明细!$C:$C,AZ$1,明细!$AK:$AK,"网点超50分钟未响应")+COUNTIFS(明细!$R:$R,$AK49,明细!$C:$C,AZ$1,明细!$AL:$AL,"网点超23H未关闭"))*20)</f>
        <v>-</v>
      </c>
      <c r="BA49" s="12" t="str">
        <f>IF((COUNTIFS(明细!$R:$R,$AK49,明细!$C:$C,BA$1,明细!$AK:$AK,"网点超50分钟未响应")+COUNTIFS(明细!$R:$R,$AK49,明细!$C:$C,BA$1,明细!$AL:$AL,"网点超23H未关闭"))*20=0,"-",(COUNTIFS(明细!$R:$R,$AK49,明细!$C:$C,BA$1,明细!$AK:$AK,"网点超50分钟未响应")+COUNTIFS(明细!$R:$R,$AK49,明细!$C:$C,BA$1,明细!$AL:$AL,"网点超23H未关闭"))*20)</f>
        <v>-</v>
      </c>
      <c r="BB49" s="12" t="str">
        <f>IF((COUNTIFS(明细!$R:$R,$AK49,明细!$C:$C,BB$1,明细!$AK:$AK,"网点超50分钟未响应")+COUNTIFS(明细!$R:$R,$AK49,明细!$C:$C,BB$1,明细!$AL:$AL,"网点超23H未关闭"))*20=0,"-",(COUNTIFS(明细!$R:$R,$AK49,明细!$C:$C,BB$1,明细!$AK:$AK,"网点超50分钟未响应")+COUNTIFS(明细!$R:$R,$AK49,明细!$C:$C,BB$1,明细!$AL:$AL,"网点超23H未关闭"))*20)</f>
        <v>-</v>
      </c>
      <c r="BC49" s="12" t="str">
        <f>IF((COUNTIFS(明细!$R:$R,$AK49,明细!$C:$C,BC$1,明细!$AK:$AK,"网点超50分钟未响应")+COUNTIFS(明细!$R:$R,$AK49,明细!$C:$C,BC$1,明细!$AL:$AL,"网点超23H未关闭"))*20=0,"-",(COUNTIFS(明细!$R:$R,$AK49,明细!$C:$C,BC$1,明细!$AK:$AK,"网点超50分钟未响应")+COUNTIFS(明细!$R:$R,$AK49,明细!$C:$C,BC$1,明细!$AL:$AL,"网点超23H未关闭"))*20)</f>
        <v>-</v>
      </c>
      <c r="BD49" s="12" t="str">
        <f>IF((COUNTIFS(明细!$R:$R,$AK49,明细!$C:$C,BD$1,明细!$AK:$AK,"网点超50分钟未响应")+COUNTIFS(明细!$R:$R,$AK49,明细!$C:$C,BD$1,明细!$AL:$AL,"网点超23H未关闭"))*20=0,"-",(COUNTIFS(明细!$R:$R,$AK49,明细!$C:$C,BD$1,明细!$AK:$AK,"网点超50分钟未响应")+COUNTIFS(明细!$R:$R,$AK49,明细!$C:$C,BD$1,明细!$AL:$AL,"网点超23H未关闭"))*20)</f>
        <v>-</v>
      </c>
      <c r="BE49" s="12" t="str">
        <f>IF((COUNTIFS(明细!$R:$R,$AK49,明细!$C:$C,BE$1,明细!$AK:$AK,"网点超50分钟未响应")+COUNTIFS(明细!$R:$R,$AK49,明细!$C:$C,BE$1,明细!$AL:$AL,"网点超23H未关闭"))*20=0,"-",(COUNTIFS(明细!$R:$R,$AK49,明细!$C:$C,BE$1,明细!$AK:$AK,"网点超50分钟未响应")+COUNTIFS(明细!$R:$R,$AK49,明细!$C:$C,BE$1,明细!$AL:$AL,"网点超23H未关闭"))*20)</f>
        <v>-</v>
      </c>
      <c r="BF49" s="12" t="str">
        <f>IF((COUNTIFS(明细!$R:$R,$AK49,明细!$C:$C,BF$1,明细!$AK:$AK,"网点超50分钟未响应")+COUNTIFS(明细!$R:$R,$AK49,明细!$C:$C,BF$1,明细!$AL:$AL,"网点超23H未关闭"))*20=0,"-",(COUNTIFS(明细!$R:$R,$AK49,明细!$C:$C,BF$1,明细!$AK:$AK,"网点超50分钟未响应")+COUNTIFS(明细!$R:$R,$AK49,明细!$C:$C,BF$1,明细!$AL:$AL,"网点超23H未关闭"))*20)</f>
        <v>-</v>
      </c>
      <c r="BG49" s="12" t="str">
        <f>IF((COUNTIFS(明细!$R:$R,$AK49,明细!$C:$C,BG$1,明细!$AK:$AK,"网点超50分钟未响应")+COUNTIFS(明细!$R:$R,$AK49,明细!$C:$C,BG$1,明细!$AL:$AL,"网点超23H未关闭"))*20=0,"-",(COUNTIFS(明细!$R:$R,$AK49,明细!$C:$C,BG$1,明细!$AK:$AK,"网点超50分钟未响应")+COUNTIFS(明细!$R:$R,$AK49,明细!$C:$C,BG$1,明细!$AL:$AL,"网点超23H未关闭"))*20)</f>
        <v>-</v>
      </c>
      <c r="BH49" s="12" t="str">
        <f>IF((COUNTIFS(明细!$R:$R,$AK49,明细!$C:$C,BH$1,明细!$AK:$AK,"网点超50分钟未响应")+COUNTIFS(明细!$R:$R,$AK49,明细!$C:$C,BH$1,明细!$AL:$AL,"网点超23H未关闭"))*20=0,"-",(COUNTIFS(明细!$R:$R,$AK49,明细!$C:$C,BH$1,明细!$AK:$AK,"网点超50分钟未响应")+COUNTIFS(明细!$R:$R,$AK49,明细!$C:$C,BH$1,明细!$AL:$AL,"网点超23H未关闭"))*20)</f>
        <v>-</v>
      </c>
      <c r="BI49" s="12" t="str">
        <f>IF((COUNTIFS(明细!$R:$R,$AK49,明细!$C:$C,BI$1,明细!$AK:$AK,"网点超50分钟未响应")+COUNTIFS(明细!$R:$R,$AK49,明细!$C:$C,BI$1,明细!$AL:$AL,"网点超23H未关闭"))*20=0,"-",(COUNTIFS(明细!$R:$R,$AK49,明细!$C:$C,BI$1,明细!$AK:$AK,"网点超50分钟未响应")+COUNTIFS(明细!$R:$R,$AK49,明细!$C:$C,BI$1,明细!$AL:$AL,"网点超23H未关闭"))*20)</f>
        <v>-</v>
      </c>
      <c r="BJ49" s="12" t="str">
        <f>IF((COUNTIFS(明细!$R:$R,$AK49,明细!$C:$C,BJ$1,明细!$AK:$AK,"网点超50分钟未响应")+COUNTIFS(明细!$R:$R,$AK49,明细!$C:$C,BJ$1,明细!$AL:$AL,"网点超23H未关闭"))*20=0,"-",(COUNTIFS(明细!$R:$R,$AK49,明细!$C:$C,BJ$1,明细!$AK:$AK,"网点超50分钟未响应")+COUNTIFS(明细!$R:$R,$AK49,明细!$C:$C,BJ$1,明细!$AL:$AL,"网点超23H未关闭"))*20)</f>
        <v>-</v>
      </c>
      <c r="BK49" s="12" t="str">
        <f>IF((COUNTIFS(明细!$R:$R,$AK49,明细!$C:$C,BK$1,明细!$AK:$AK,"网点超50分钟未响应")+COUNTIFS(明细!$R:$R,$AK49,明细!$C:$C,BK$1,明细!$AL:$AL,"网点超23H未关闭"))*20=0,"-",(COUNTIFS(明细!$R:$R,$AK49,明细!$C:$C,BK$1,明细!$AK:$AK,"网点超50分钟未响应")+COUNTIFS(明细!$R:$R,$AK49,明细!$C:$C,BK$1,明细!$AL:$AL,"网点超23H未关闭"))*20)</f>
        <v>-</v>
      </c>
      <c r="BL49" s="12" t="str">
        <f>IF((COUNTIFS(明细!$R:$R,$AK49,明细!$C:$C,BL$1,明细!$AK:$AK,"网点超50分钟未响应")+COUNTIFS(明细!$R:$R,$AK49,明细!$C:$C,BL$1,明细!$AL:$AL,"网点超23H未关闭"))*20=0,"-",(COUNTIFS(明细!$R:$R,$AK49,明细!$C:$C,BL$1,明细!$AK:$AK,"网点超50分钟未响应")+COUNTIFS(明细!$R:$R,$AK49,明细!$C:$C,BL$1,明细!$AL:$AL,"网点超23H未关闭"))*20)</f>
        <v>-</v>
      </c>
      <c r="BM49" s="12" t="str">
        <f>IF((COUNTIFS(明细!$R:$R,$AK49,明细!$C:$C,BM$1,明细!$AK:$AK,"网点超50分钟未响应")+COUNTIFS(明细!$R:$R,$AK49,明细!$C:$C,BM$1,明细!$AL:$AL,"网点超23H未关闭"))*20=0,"-",(COUNTIFS(明细!$R:$R,$AK49,明细!$C:$C,BM$1,明细!$AK:$AK,"网点超50分钟未响应")+COUNTIFS(明细!$R:$R,$AK49,明细!$C:$C,BM$1,明细!$AL:$AL,"网点超23H未关闭"))*20)</f>
        <v>-</v>
      </c>
      <c r="BN49" s="12" t="str">
        <f>IF((COUNTIFS(明细!$R:$R,$AK49,明细!$C:$C,BN$1,明细!$AK:$AK,"网点超50分钟未响应")+COUNTIFS(明细!$R:$R,$AK49,明细!$C:$C,BN$1,明细!$AL:$AL,"网点超23H未关闭"))*20=0,"-",(COUNTIFS(明细!$R:$R,$AK49,明细!$C:$C,BN$1,明细!$AK:$AK,"网点超50分钟未响应")+COUNTIFS(明细!$R:$R,$AK49,明细!$C:$C,BN$1,明细!$AL:$AL,"网点超23H未关闭"))*20)</f>
        <v>-</v>
      </c>
      <c r="BO49" s="12" t="str">
        <f>IF((COUNTIFS(明细!$R:$R,$AK49,明细!$C:$C,BO$1,明细!$AK:$AK,"网点超50分钟未响应")+COUNTIFS(明细!$R:$R,$AK49,明细!$C:$C,BO$1,明细!$AL:$AL,"网点超23H未关闭"))*20=0,"-",(COUNTIFS(明细!$R:$R,$AK49,明细!$C:$C,BO$1,明细!$AK:$AK,"网点超50分钟未响应")+COUNTIFS(明细!$R:$R,$AK49,明细!$C:$C,BO$1,明细!$AL:$AL,"网点超23H未关闭"))*20)</f>
        <v>-</v>
      </c>
      <c r="BP49" s="12" t="str">
        <f>IF((COUNTIFS(明细!$R:$R,$AK49,明细!$C:$C,BP$1,明细!$AK:$AK,"网点超50分钟未响应")+COUNTIFS(明细!$R:$R,$AK49,明细!$C:$C,BP$1,明细!$AL:$AL,"网点超23H未关闭"))*20=0,"-",(COUNTIFS(明细!$R:$R,$AK49,明细!$C:$C,BP$1,明细!$AK:$AK,"网点超50分钟未响应")+COUNTIFS(明细!$R:$R,$AK49,明细!$C:$C,BP$1,明细!$AL:$AL,"网点超23H未关闭"))*20)</f>
        <v>-</v>
      </c>
    </row>
    <row r="50" customHeight="1" spans="36:68">
      <c r="AJ50" s="12">
        <f>RANK(AL50,AL$3:AL$356)</f>
        <v>44</v>
      </c>
      <c r="AK50" s="35" t="s">
        <v>86</v>
      </c>
      <c r="AL50" s="12">
        <f>SUM(AM50:BP50)</f>
        <v>120</v>
      </c>
      <c r="AM50" s="12" t="str">
        <f>IF((COUNTIFS(明细!$R:$R,$AK50,明细!$C:$C,AM$1,明细!$AK:$AK,"网点超50分钟未响应")+COUNTIFS(明细!$R:$R,$AK50,明细!$C:$C,AM$1,明细!$AL:$AL,"网点超23H未关闭"))*20=0,"-",(COUNTIFS(明细!$R:$R,$AK50,明细!$C:$C,AM$1,明细!$AK:$AK,"网点超50分钟未响应")+COUNTIFS(明细!$R:$R,$AK50,明细!$C:$C,AM$1,明细!$AL:$AL,"网点超23H未关闭"))*20)</f>
        <v>-</v>
      </c>
      <c r="AN50" s="12">
        <f>IF((COUNTIFS(明细!$R:$R,$AK50,明细!$C:$C,AN$1,明细!$AK:$AK,"网点超50分钟未响应")+COUNTIFS(明细!$R:$R,$AK50,明细!$C:$C,AN$1,明细!$AL:$AL,"网点超23H未关闭"))*20=0,"-",(COUNTIFS(明细!$R:$R,$AK50,明细!$C:$C,AN$1,明细!$AK:$AK,"网点超50分钟未响应")+COUNTIFS(明细!$R:$R,$AK50,明细!$C:$C,AN$1,明细!$AL:$AL,"网点超23H未关闭"))*20)</f>
        <v>20</v>
      </c>
      <c r="AO50" s="12">
        <f>IF((COUNTIFS(明细!$R:$R,$AK50,明细!$C:$C,AO$1,明细!$AK:$AK,"网点超50分钟未响应")+COUNTIFS(明细!$R:$R,$AK50,明细!$C:$C,AO$1,明细!$AL:$AL,"网点超23H未关闭"))*20=0,"-",(COUNTIFS(明细!$R:$R,$AK50,明细!$C:$C,AO$1,明细!$AK:$AK,"网点超50分钟未响应")+COUNTIFS(明细!$R:$R,$AK50,明细!$C:$C,AO$1,明细!$AL:$AL,"网点超23H未关闭"))*20)</f>
        <v>20</v>
      </c>
      <c r="AP50" s="12" t="str">
        <f>IF((COUNTIFS(明细!$R:$R,$AK50,明细!$C:$C,AP$1,明细!$AK:$AK,"网点超50分钟未响应")+COUNTIFS(明细!$R:$R,$AK50,明细!$C:$C,AP$1,明细!$AL:$AL,"网点超23H未关闭"))*20=0,"-",(COUNTIFS(明细!$R:$R,$AK50,明细!$C:$C,AP$1,明细!$AK:$AK,"网点超50分钟未响应")+COUNTIFS(明细!$R:$R,$AK50,明细!$C:$C,AP$1,明细!$AL:$AL,"网点超23H未关闭"))*20)</f>
        <v>-</v>
      </c>
      <c r="AQ50" s="12">
        <f>IF((COUNTIFS(明细!$R:$R,$AK50,明细!$C:$C,AQ$1,明细!$AK:$AK,"网点超50分钟未响应")+COUNTIFS(明细!$R:$R,$AK50,明细!$C:$C,AQ$1,明细!$AL:$AL,"网点超23H未关闭"))*20=0,"-",(COUNTIFS(明细!$R:$R,$AK50,明细!$C:$C,AQ$1,明细!$AK:$AK,"网点超50分钟未响应")+COUNTIFS(明细!$R:$R,$AK50,明细!$C:$C,AQ$1,明细!$AL:$AL,"网点超23H未关闭"))*20)</f>
        <v>20</v>
      </c>
      <c r="AR50" s="12" t="str">
        <f>IF((COUNTIFS(明细!$R:$R,$AK50,明细!$C:$C,AR$1,明细!$AK:$AK,"网点超50分钟未响应")+COUNTIFS(明细!$R:$R,$AK50,明细!$C:$C,AR$1,明细!$AL:$AL,"网点超23H未关闭"))*20=0,"-",(COUNTIFS(明细!$R:$R,$AK50,明细!$C:$C,AR$1,明细!$AK:$AK,"网点超50分钟未响应")+COUNTIFS(明细!$R:$R,$AK50,明细!$C:$C,AR$1,明细!$AL:$AL,"网点超23H未关闭"))*20)</f>
        <v>-</v>
      </c>
      <c r="AS50" s="12">
        <f>IF((COUNTIFS(明细!$R:$R,$AK50,明细!$C:$C,AS$1,明细!$AK:$AK,"网点超50分钟未响应")+COUNTIFS(明细!$R:$R,$AK50,明细!$C:$C,AS$1,明细!$AL:$AL,"网点超23H未关闭"))*20=0,"-",(COUNTIFS(明细!$R:$R,$AK50,明细!$C:$C,AS$1,明细!$AK:$AK,"网点超50分钟未响应")+COUNTIFS(明细!$R:$R,$AK50,明细!$C:$C,AS$1,明细!$AL:$AL,"网点超23H未关闭"))*20)</f>
        <v>20</v>
      </c>
      <c r="AT50" s="12">
        <f>IF((COUNTIFS(明细!$R:$R,$AK50,明细!$C:$C,AT$1,明细!$AK:$AK,"网点超50分钟未响应")+COUNTIFS(明细!$R:$R,$AK50,明细!$C:$C,AT$1,明细!$AL:$AL,"网点超23H未关闭"))*20=0,"-",(COUNTIFS(明细!$R:$R,$AK50,明细!$C:$C,AT$1,明细!$AK:$AK,"网点超50分钟未响应")+COUNTIFS(明细!$R:$R,$AK50,明细!$C:$C,AT$1,明细!$AL:$AL,"网点超23H未关闭"))*20)</f>
        <v>40</v>
      </c>
      <c r="AU50" s="12" t="str">
        <f>IF((COUNTIFS(明细!$R:$R,$AK50,明细!$C:$C,AU$1,明细!$AK:$AK,"网点超50分钟未响应")+COUNTIFS(明细!$R:$R,$AK50,明细!$C:$C,AU$1,明细!$AL:$AL,"网点超23H未关闭"))*20=0,"-",(COUNTIFS(明细!$R:$R,$AK50,明细!$C:$C,AU$1,明细!$AK:$AK,"网点超50分钟未响应")+COUNTIFS(明细!$R:$R,$AK50,明细!$C:$C,AU$1,明细!$AL:$AL,"网点超23H未关闭"))*20)</f>
        <v>-</v>
      </c>
      <c r="AV50" s="12" t="str">
        <f>IF((COUNTIFS(明细!$R:$R,$AK50,明细!$C:$C,AV$1,明细!$AK:$AK,"网点超50分钟未响应")+COUNTIFS(明细!$R:$R,$AK50,明细!$C:$C,AV$1,明细!$AL:$AL,"网点超23H未关闭"))*20=0,"-",(COUNTIFS(明细!$R:$R,$AK50,明细!$C:$C,AV$1,明细!$AK:$AK,"网点超50分钟未响应")+COUNTIFS(明细!$R:$R,$AK50,明细!$C:$C,AV$1,明细!$AL:$AL,"网点超23H未关闭"))*20)</f>
        <v>-</v>
      </c>
      <c r="AW50" s="12" t="str">
        <f>IF((COUNTIFS(明细!$R:$R,$AK50,明细!$C:$C,AW$1,明细!$AK:$AK,"网点超50分钟未响应")+COUNTIFS(明细!$R:$R,$AK50,明细!$C:$C,AW$1,明细!$AL:$AL,"网点超23H未关闭"))*20=0,"-",(COUNTIFS(明细!$R:$R,$AK50,明细!$C:$C,AW$1,明细!$AK:$AK,"网点超50分钟未响应")+COUNTIFS(明细!$R:$R,$AK50,明细!$C:$C,AW$1,明细!$AL:$AL,"网点超23H未关闭"))*20)</f>
        <v>-</v>
      </c>
      <c r="AX50" s="12" t="str">
        <f>IF((COUNTIFS(明细!$R:$R,$AK50,明细!$C:$C,AX$1,明细!$AK:$AK,"网点超50分钟未响应")+COUNTIFS(明细!$R:$R,$AK50,明细!$C:$C,AX$1,明细!$AL:$AL,"网点超23H未关闭"))*20=0,"-",(COUNTIFS(明细!$R:$R,$AK50,明细!$C:$C,AX$1,明细!$AK:$AK,"网点超50分钟未响应")+COUNTIFS(明细!$R:$R,$AK50,明细!$C:$C,AX$1,明细!$AL:$AL,"网点超23H未关闭"))*20)</f>
        <v>-</v>
      </c>
      <c r="AY50" s="12" t="str">
        <f>IF((COUNTIFS(明细!$R:$R,$AK50,明细!$C:$C,AY$1,明细!$AK:$AK,"网点超50分钟未响应")+COUNTIFS(明细!$R:$R,$AK50,明细!$C:$C,AY$1,明细!$AL:$AL,"网点超23H未关闭"))*20=0,"-",(COUNTIFS(明细!$R:$R,$AK50,明细!$C:$C,AY$1,明细!$AK:$AK,"网点超50分钟未响应")+COUNTIFS(明细!$R:$R,$AK50,明细!$C:$C,AY$1,明细!$AL:$AL,"网点超23H未关闭"))*20)</f>
        <v>-</v>
      </c>
      <c r="AZ50" s="12" t="str">
        <f>IF((COUNTIFS(明细!$R:$R,$AK50,明细!$C:$C,AZ$1,明细!$AK:$AK,"网点超50分钟未响应")+COUNTIFS(明细!$R:$R,$AK50,明细!$C:$C,AZ$1,明细!$AL:$AL,"网点超23H未关闭"))*20=0,"-",(COUNTIFS(明细!$R:$R,$AK50,明细!$C:$C,AZ$1,明细!$AK:$AK,"网点超50分钟未响应")+COUNTIFS(明细!$R:$R,$AK50,明细!$C:$C,AZ$1,明细!$AL:$AL,"网点超23H未关闭"))*20)</f>
        <v>-</v>
      </c>
      <c r="BA50" s="12" t="str">
        <f>IF((COUNTIFS(明细!$R:$R,$AK50,明细!$C:$C,BA$1,明细!$AK:$AK,"网点超50分钟未响应")+COUNTIFS(明细!$R:$R,$AK50,明细!$C:$C,BA$1,明细!$AL:$AL,"网点超23H未关闭"))*20=0,"-",(COUNTIFS(明细!$R:$R,$AK50,明细!$C:$C,BA$1,明细!$AK:$AK,"网点超50分钟未响应")+COUNTIFS(明细!$R:$R,$AK50,明细!$C:$C,BA$1,明细!$AL:$AL,"网点超23H未关闭"))*20)</f>
        <v>-</v>
      </c>
      <c r="BB50" s="12" t="str">
        <f>IF((COUNTIFS(明细!$R:$R,$AK50,明细!$C:$C,BB$1,明细!$AK:$AK,"网点超50分钟未响应")+COUNTIFS(明细!$R:$R,$AK50,明细!$C:$C,BB$1,明细!$AL:$AL,"网点超23H未关闭"))*20=0,"-",(COUNTIFS(明细!$R:$R,$AK50,明细!$C:$C,BB$1,明细!$AK:$AK,"网点超50分钟未响应")+COUNTIFS(明细!$R:$R,$AK50,明细!$C:$C,BB$1,明细!$AL:$AL,"网点超23H未关闭"))*20)</f>
        <v>-</v>
      </c>
      <c r="BC50" s="12" t="str">
        <f>IF((COUNTIFS(明细!$R:$R,$AK50,明细!$C:$C,BC$1,明细!$AK:$AK,"网点超50分钟未响应")+COUNTIFS(明细!$R:$R,$AK50,明细!$C:$C,BC$1,明细!$AL:$AL,"网点超23H未关闭"))*20=0,"-",(COUNTIFS(明细!$R:$R,$AK50,明细!$C:$C,BC$1,明细!$AK:$AK,"网点超50分钟未响应")+COUNTIFS(明细!$R:$R,$AK50,明细!$C:$C,BC$1,明细!$AL:$AL,"网点超23H未关闭"))*20)</f>
        <v>-</v>
      </c>
      <c r="BD50" s="12" t="str">
        <f>IF((COUNTIFS(明细!$R:$R,$AK50,明细!$C:$C,BD$1,明细!$AK:$AK,"网点超50分钟未响应")+COUNTIFS(明细!$R:$R,$AK50,明细!$C:$C,BD$1,明细!$AL:$AL,"网点超23H未关闭"))*20=0,"-",(COUNTIFS(明细!$R:$R,$AK50,明细!$C:$C,BD$1,明细!$AK:$AK,"网点超50分钟未响应")+COUNTIFS(明细!$R:$R,$AK50,明细!$C:$C,BD$1,明细!$AL:$AL,"网点超23H未关闭"))*20)</f>
        <v>-</v>
      </c>
      <c r="BE50" s="12" t="str">
        <f>IF((COUNTIFS(明细!$R:$R,$AK50,明细!$C:$C,BE$1,明细!$AK:$AK,"网点超50分钟未响应")+COUNTIFS(明细!$R:$R,$AK50,明细!$C:$C,BE$1,明细!$AL:$AL,"网点超23H未关闭"))*20=0,"-",(COUNTIFS(明细!$R:$R,$AK50,明细!$C:$C,BE$1,明细!$AK:$AK,"网点超50分钟未响应")+COUNTIFS(明细!$R:$R,$AK50,明细!$C:$C,BE$1,明细!$AL:$AL,"网点超23H未关闭"))*20)</f>
        <v>-</v>
      </c>
      <c r="BF50" s="12" t="str">
        <f>IF((COUNTIFS(明细!$R:$R,$AK50,明细!$C:$C,BF$1,明细!$AK:$AK,"网点超50分钟未响应")+COUNTIFS(明细!$R:$R,$AK50,明细!$C:$C,BF$1,明细!$AL:$AL,"网点超23H未关闭"))*20=0,"-",(COUNTIFS(明细!$R:$R,$AK50,明细!$C:$C,BF$1,明细!$AK:$AK,"网点超50分钟未响应")+COUNTIFS(明细!$R:$R,$AK50,明细!$C:$C,BF$1,明细!$AL:$AL,"网点超23H未关闭"))*20)</f>
        <v>-</v>
      </c>
      <c r="BG50" s="12" t="str">
        <f>IF((COUNTIFS(明细!$R:$R,$AK50,明细!$C:$C,BG$1,明细!$AK:$AK,"网点超50分钟未响应")+COUNTIFS(明细!$R:$R,$AK50,明细!$C:$C,BG$1,明细!$AL:$AL,"网点超23H未关闭"))*20=0,"-",(COUNTIFS(明细!$R:$R,$AK50,明细!$C:$C,BG$1,明细!$AK:$AK,"网点超50分钟未响应")+COUNTIFS(明细!$R:$R,$AK50,明细!$C:$C,BG$1,明细!$AL:$AL,"网点超23H未关闭"))*20)</f>
        <v>-</v>
      </c>
      <c r="BH50" s="12" t="str">
        <f>IF((COUNTIFS(明细!$R:$R,$AK50,明细!$C:$C,BH$1,明细!$AK:$AK,"网点超50分钟未响应")+COUNTIFS(明细!$R:$R,$AK50,明细!$C:$C,BH$1,明细!$AL:$AL,"网点超23H未关闭"))*20=0,"-",(COUNTIFS(明细!$R:$R,$AK50,明细!$C:$C,BH$1,明细!$AK:$AK,"网点超50分钟未响应")+COUNTIFS(明细!$R:$R,$AK50,明细!$C:$C,BH$1,明细!$AL:$AL,"网点超23H未关闭"))*20)</f>
        <v>-</v>
      </c>
      <c r="BI50" s="12" t="str">
        <f>IF((COUNTIFS(明细!$R:$R,$AK50,明细!$C:$C,BI$1,明细!$AK:$AK,"网点超50分钟未响应")+COUNTIFS(明细!$R:$R,$AK50,明细!$C:$C,BI$1,明细!$AL:$AL,"网点超23H未关闭"))*20=0,"-",(COUNTIFS(明细!$R:$R,$AK50,明细!$C:$C,BI$1,明细!$AK:$AK,"网点超50分钟未响应")+COUNTIFS(明细!$R:$R,$AK50,明细!$C:$C,BI$1,明细!$AL:$AL,"网点超23H未关闭"))*20)</f>
        <v>-</v>
      </c>
      <c r="BJ50" s="12" t="str">
        <f>IF((COUNTIFS(明细!$R:$R,$AK50,明细!$C:$C,BJ$1,明细!$AK:$AK,"网点超50分钟未响应")+COUNTIFS(明细!$R:$R,$AK50,明细!$C:$C,BJ$1,明细!$AL:$AL,"网点超23H未关闭"))*20=0,"-",(COUNTIFS(明细!$R:$R,$AK50,明细!$C:$C,BJ$1,明细!$AK:$AK,"网点超50分钟未响应")+COUNTIFS(明细!$R:$R,$AK50,明细!$C:$C,BJ$1,明细!$AL:$AL,"网点超23H未关闭"))*20)</f>
        <v>-</v>
      </c>
      <c r="BK50" s="12" t="str">
        <f>IF((COUNTIFS(明细!$R:$R,$AK50,明细!$C:$C,BK$1,明细!$AK:$AK,"网点超50分钟未响应")+COUNTIFS(明细!$R:$R,$AK50,明细!$C:$C,BK$1,明细!$AL:$AL,"网点超23H未关闭"))*20=0,"-",(COUNTIFS(明细!$R:$R,$AK50,明细!$C:$C,BK$1,明细!$AK:$AK,"网点超50分钟未响应")+COUNTIFS(明细!$R:$R,$AK50,明细!$C:$C,BK$1,明细!$AL:$AL,"网点超23H未关闭"))*20)</f>
        <v>-</v>
      </c>
      <c r="BL50" s="12" t="str">
        <f>IF((COUNTIFS(明细!$R:$R,$AK50,明细!$C:$C,BL$1,明细!$AK:$AK,"网点超50分钟未响应")+COUNTIFS(明细!$R:$R,$AK50,明细!$C:$C,BL$1,明细!$AL:$AL,"网点超23H未关闭"))*20=0,"-",(COUNTIFS(明细!$R:$R,$AK50,明细!$C:$C,BL$1,明细!$AK:$AK,"网点超50分钟未响应")+COUNTIFS(明细!$R:$R,$AK50,明细!$C:$C,BL$1,明细!$AL:$AL,"网点超23H未关闭"))*20)</f>
        <v>-</v>
      </c>
      <c r="BM50" s="12" t="str">
        <f>IF((COUNTIFS(明细!$R:$R,$AK50,明细!$C:$C,BM$1,明细!$AK:$AK,"网点超50分钟未响应")+COUNTIFS(明细!$R:$R,$AK50,明细!$C:$C,BM$1,明细!$AL:$AL,"网点超23H未关闭"))*20=0,"-",(COUNTIFS(明细!$R:$R,$AK50,明细!$C:$C,BM$1,明细!$AK:$AK,"网点超50分钟未响应")+COUNTIFS(明细!$R:$R,$AK50,明细!$C:$C,BM$1,明细!$AL:$AL,"网点超23H未关闭"))*20)</f>
        <v>-</v>
      </c>
      <c r="BN50" s="12" t="str">
        <f>IF((COUNTIFS(明细!$R:$R,$AK50,明细!$C:$C,BN$1,明细!$AK:$AK,"网点超50分钟未响应")+COUNTIFS(明细!$R:$R,$AK50,明细!$C:$C,BN$1,明细!$AL:$AL,"网点超23H未关闭"))*20=0,"-",(COUNTIFS(明细!$R:$R,$AK50,明细!$C:$C,BN$1,明细!$AK:$AK,"网点超50分钟未响应")+COUNTIFS(明细!$R:$R,$AK50,明细!$C:$C,BN$1,明细!$AL:$AL,"网点超23H未关闭"))*20)</f>
        <v>-</v>
      </c>
      <c r="BO50" s="12" t="str">
        <f>IF((COUNTIFS(明细!$R:$R,$AK50,明细!$C:$C,BO$1,明细!$AK:$AK,"网点超50分钟未响应")+COUNTIFS(明细!$R:$R,$AK50,明细!$C:$C,BO$1,明细!$AL:$AL,"网点超23H未关闭"))*20=0,"-",(COUNTIFS(明细!$R:$R,$AK50,明细!$C:$C,BO$1,明细!$AK:$AK,"网点超50分钟未响应")+COUNTIFS(明细!$R:$R,$AK50,明细!$C:$C,BO$1,明细!$AL:$AL,"网点超23H未关闭"))*20)</f>
        <v>-</v>
      </c>
      <c r="BP50" s="12" t="str">
        <f>IF((COUNTIFS(明细!$R:$R,$AK50,明细!$C:$C,BP$1,明细!$AK:$AK,"网点超50分钟未响应")+COUNTIFS(明细!$R:$R,$AK50,明细!$C:$C,BP$1,明细!$AL:$AL,"网点超23H未关闭"))*20=0,"-",(COUNTIFS(明细!$R:$R,$AK50,明细!$C:$C,BP$1,明细!$AK:$AK,"网点超50分钟未响应")+COUNTIFS(明细!$R:$R,$AK50,明细!$C:$C,BP$1,明细!$AL:$AL,"网点超23H未关闭"))*20)</f>
        <v>-</v>
      </c>
    </row>
    <row r="51" customHeight="1" spans="36:68">
      <c r="AJ51" s="12">
        <f>RANK(AL51,AL$3:AL$356)</f>
        <v>44</v>
      </c>
      <c r="AK51" s="4" t="s">
        <v>87</v>
      </c>
      <c r="AL51" s="12">
        <f>SUM(AM51:BP51)</f>
        <v>120</v>
      </c>
      <c r="AM51" s="12" t="str">
        <f>IF((COUNTIFS(明细!$R:$R,$AK51,明细!$C:$C,AM$1,明细!$AK:$AK,"网点超50分钟未响应")+COUNTIFS(明细!$R:$R,$AK51,明细!$C:$C,AM$1,明细!$AL:$AL,"网点超23H未关闭"))*20=0,"-",(COUNTIFS(明细!$R:$R,$AK51,明细!$C:$C,AM$1,明细!$AK:$AK,"网点超50分钟未响应")+COUNTIFS(明细!$R:$R,$AK51,明细!$C:$C,AM$1,明细!$AL:$AL,"网点超23H未关闭"))*20)</f>
        <v>-</v>
      </c>
      <c r="AN51" s="12">
        <f>IF((COUNTIFS(明细!$R:$R,$AK51,明细!$C:$C,AN$1,明细!$AK:$AK,"网点超50分钟未响应")+COUNTIFS(明细!$R:$R,$AK51,明细!$C:$C,AN$1,明细!$AL:$AL,"网点超23H未关闭"))*20=0,"-",(COUNTIFS(明细!$R:$R,$AK51,明细!$C:$C,AN$1,明细!$AK:$AK,"网点超50分钟未响应")+COUNTIFS(明细!$R:$R,$AK51,明细!$C:$C,AN$1,明细!$AL:$AL,"网点超23H未关闭"))*20)</f>
        <v>40</v>
      </c>
      <c r="AO51" s="12" t="str">
        <f>IF((COUNTIFS(明细!$R:$R,$AK51,明细!$C:$C,AO$1,明细!$AK:$AK,"网点超50分钟未响应")+COUNTIFS(明细!$R:$R,$AK51,明细!$C:$C,AO$1,明细!$AL:$AL,"网点超23H未关闭"))*20=0,"-",(COUNTIFS(明细!$R:$R,$AK51,明细!$C:$C,AO$1,明细!$AK:$AK,"网点超50分钟未响应")+COUNTIFS(明细!$R:$R,$AK51,明细!$C:$C,AO$1,明细!$AL:$AL,"网点超23H未关闭"))*20)</f>
        <v>-</v>
      </c>
      <c r="AP51" s="12" t="str">
        <f>IF((COUNTIFS(明细!$R:$R,$AK51,明细!$C:$C,AP$1,明细!$AK:$AK,"网点超50分钟未响应")+COUNTIFS(明细!$R:$R,$AK51,明细!$C:$C,AP$1,明细!$AL:$AL,"网点超23H未关闭"))*20=0,"-",(COUNTIFS(明细!$R:$R,$AK51,明细!$C:$C,AP$1,明细!$AK:$AK,"网点超50分钟未响应")+COUNTIFS(明细!$R:$R,$AK51,明细!$C:$C,AP$1,明细!$AL:$AL,"网点超23H未关闭"))*20)</f>
        <v>-</v>
      </c>
      <c r="AQ51" s="12">
        <f>IF((COUNTIFS(明细!$R:$R,$AK51,明细!$C:$C,AQ$1,明细!$AK:$AK,"网点超50分钟未响应")+COUNTIFS(明细!$R:$R,$AK51,明细!$C:$C,AQ$1,明细!$AL:$AL,"网点超23H未关闭"))*20=0,"-",(COUNTIFS(明细!$R:$R,$AK51,明细!$C:$C,AQ$1,明细!$AK:$AK,"网点超50分钟未响应")+COUNTIFS(明细!$R:$R,$AK51,明细!$C:$C,AQ$1,明细!$AL:$AL,"网点超23H未关闭"))*20)</f>
        <v>20</v>
      </c>
      <c r="AR51" s="12">
        <f>IF((COUNTIFS(明细!$R:$R,$AK51,明细!$C:$C,AR$1,明细!$AK:$AK,"网点超50分钟未响应")+COUNTIFS(明细!$R:$R,$AK51,明细!$C:$C,AR$1,明细!$AL:$AL,"网点超23H未关闭"))*20=0,"-",(COUNTIFS(明细!$R:$R,$AK51,明细!$C:$C,AR$1,明细!$AK:$AK,"网点超50分钟未响应")+COUNTIFS(明细!$R:$R,$AK51,明细!$C:$C,AR$1,明细!$AL:$AL,"网点超23H未关闭"))*20)</f>
        <v>20</v>
      </c>
      <c r="AS51" s="12">
        <f>IF((COUNTIFS(明细!$R:$R,$AK51,明细!$C:$C,AS$1,明细!$AK:$AK,"网点超50分钟未响应")+COUNTIFS(明细!$R:$R,$AK51,明细!$C:$C,AS$1,明细!$AL:$AL,"网点超23H未关闭"))*20=0,"-",(COUNTIFS(明细!$R:$R,$AK51,明细!$C:$C,AS$1,明细!$AK:$AK,"网点超50分钟未响应")+COUNTIFS(明细!$R:$R,$AK51,明细!$C:$C,AS$1,明细!$AL:$AL,"网点超23H未关闭"))*20)</f>
        <v>20</v>
      </c>
      <c r="AT51" s="12" t="str">
        <f>IF((COUNTIFS(明细!$R:$R,$AK51,明细!$C:$C,AT$1,明细!$AK:$AK,"网点超50分钟未响应")+COUNTIFS(明细!$R:$R,$AK51,明细!$C:$C,AT$1,明细!$AL:$AL,"网点超23H未关闭"))*20=0,"-",(COUNTIFS(明细!$R:$R,$AK51,明细!$C:$C,AT$1,明细!$AK:$AK,"网点超50分钟未响应")+COUNTIFS(明细!$R:$R,$AK51,明细!$C:$C,AT$1,明细!$AL:$AL,"网点超23H未关闭"))*20)</f>
        <v>-</v>
      </c>
      <c r="AU51" s="12">
        <f>IF((COUNTIFS(明细!$R:$R,$AK51,明细!$C:$C,AU$1,明细!$AK:$AK,"网点超50分钟未响应")+COUNTIFS(明细!$R:$R,$AK51,明细!$C:$C,AU$1,明细!$AL:$AL,"网点超23H未关闭"))*20=0,"-",(COUNTIFS(明细!$R:$R,$AK51,明细!$C:$C,AU$1,明细!$AK:$AK,"网点超50分钟未响应")+COUNTIFS(明细!$R:$R,$AK51,明细!$C:$C,AU$1,明细!$AL:$AL,"网点超23H未关闭"))*20)</f>
        <v>20</v>
      </c>
      <c r="AV51" s="12" t="str">
        <f>IF((COUNTIFS(明细!$R:$R,$AK51,明细!$C:$C,AV$1,明细!$AK:$AK,"网点超50分钟未响应")+COUNTIFS(明细!$R:$R,$AK51,明细!$C:$C,AV$1,明细!$AL:$AL,"网点超23H未关闭"))*20=0,"-",(COUNTIFS(明细!$R:$R,$AK51,明细!$C:$C,AV$1,明细!$AK:$AK,"网点超50分钟未响应")+COUNTIFS(明细!$R:$R,$AK51,明细!$C:$C,AV$1,明细!$AL:$AL,"网点超23H未关闭"))*20)</f>
        <v>-</v>
      </c>
      <c r="AW51" s="12" t="str">
        <f>IF((COUNTIFS(明细!$R:$R,$AK51,明细!$C:$C,AW$1,明细!$AK:$AK,"网点超50分钟未响应")+COUNTIFS(明细!$R:$R,$AK51,明细!$C:$C,AW$1,明细!$AL:$AL,"网点超23H未关闭"))*20=0,"-",(COUNTIFS(明细!$R:$R,$AK51,明细!$C:$C,AW$1,明细!$AK:$AK,"网点超50分钟未响应")+COUNTIFS(明细!$R:$R,$AK51,明细!$C:$C,AW$1,明细!$AL:$AL,"网点超23H未关闭"))*20)</f>
        <v>-</v>
      </c>
      <c r="AX51" s="12" t="str">
        <f>IF((COUNTIFS(明细!$R:$R,$AK51,明细!$C:$C,AX$1,明细!$AK:$AK,"网点超50分钟未响应")+COUNTIFS(明细!$R:$R,$AK51,明细!$C:$C,AX$1,明细!$AL:$AL,"网点超23H未关闭"))*20=0,"-",(COUNTIFS(明细!$R:$R,$AK51,明细!$C:$C,AX$1,明细!$AK:$AK,"网点超50分钟未响应")+COUNTIFS(明细!$R:$R,$AK51,明细!$C:$C,AX$1,明细!$AL:$AL,"网点超23H未关闭"))*20)</f>
        <v>-</v>
      </c>
      <c r="AY51" s="12" t="str">
        <f>IF((COUNTIFS(明细!$R:$R,$AK51,明细!$C:$C,AY$1,明细!$AK:$AK,"网点超50分钟未响应")+COUNTIFS(明细!$R:$R,$AK51,明细!$C:$C,AY$1,明细!$AL:$AL,"网点超23H未关闭"))*20=0,"-",(COUNTIFS(明细!$R:$R,$AK51,明细!$C:$C,AY$1,明细!$AK:$AK,"网点超50分钟未响应")+COUNTIFS(明细!$R:$R,$AK51,明细!$C:$C,AY$1,明细!$AL:$AL,"网点超23H未关闭"))*20)</f>
        <v>-</v>
      </c>
      <c r="AZ51" s="12" t="str">
        <f>IF((COUNTIFS(明细!$R:$R,$AK51,明细!$C:$C,AZ$1,明细!$AK:$AK,"网点超50分钟未响应")+COUNTIFS(明细!$R:$R,$AK51,明细!$C:$C,AZ$1,明细!$AL:$AL,"网点超23H未关闭"))*20=0,"-",(COUNTIFS(明细!$R:$R,$AK51,明细!$C:$C,AZ$1,明细!$AK:$AK,"网点超50分钟未响应")+COUNTIFS(明细!$R:$R,$AK51,明细!$C:$C,AZ$1,明细!$AL:$AL,"网点超23H未关闭"))*20)</f>
        <v>-</v>
      </c>
      <c r="BA51" s="12" t="str">
        <f>IF((COUNTIFS(明细!$R:$R,$AK51,明细!$C:$C,BA$1,明细!$AK:$AK,"网点超50分钟未响应")+COUNTIFS(明细!$R:$R,$AK51,明细!$C:$C,BA$1,明细!$AL:$AL,"网点超23H未关闭"))*20=0,"-",(COUNTIFS(明细!$R:$R,$AK51,明细!$C:$C,BA$1,明细!$AK:$AK,"网点超50分钟未响应")+COUNTIFS(明细!$R:$R,$AK51,明细!$C:$C,BA$1,明细!$AL:$AL,"网点超23H未关闭"))*20)</f>
        <v>-</v>
      </c>
      <c r="BB51" s="12" t="str">
        <f>IF((COUNTIFS(明细!$R:$R,$AK51,明细!$C:$C,BB$1,明细!$AK:$AK,"网点超50分钟未响应")+COUNTIFS(明细!$R:$R,$AK51,明细!$C:$C,BB$1,明细!$AL:$AL,"网点超23H未关闭"))*20=0,"-",(COUNTIFS(明细!$R:$R,$AK51,明细!$C:$C,BB$1,明细!$AK:$AK,"网点超50分钟未响应")+COUNTIFS(明细!$R:$R,$AK51,明细!$C:$C,BB$1,明细!$AL:$AL,"网点超23H未关闭"))*20)</f>
        <v>-</v>
      </c>
      <c r="BC51" s="12" t="str">
        <f>IF((COUNTIFS(明细!$R:$R,$AK51,明细!$C:$C,BC$1,明细!$AK:$AK,"网点超50分钟未响应")+COUNTIFS(明细!$R:$R,$AK51,明细!$C:$C,BC$1,明细!$AL:$AL,"网点超23H未关闭"))*20=0,"-",(COUNTIFS(明细!$R:$R,$AK51,明细!$C:$C,BC$1,明细!$AK:$AK,"网点超50分钟未响应")+COUNTIFS(明细!$R:$R,$AK51,明细!$C:$C,BC$1,明细!$AL:$AL,"网点超23H未关闭"))*20)</f>
        <v>-</v>
      </c>
      <c r="BD51" s="12" t="str">
        <f>IF((COUNTIFS(明细!$R:$R,$AK51,明细!$C:$C,BD$1,明细!$AK:$AK,"网点超50分钟未响应")+COUNTIFS(明细!$R:$R,$AK51,明细!$C:$C,BD$1,明细!$AL:$AL,"网点超23H未关闭"))*20=0,"-",(COUNTIFS(明细!$R:$R,$AK51,明细!$C:$C,BD$1,明细!$AK:$AK,"网点超50分钟未响应")+COUNTIFS(明细!$R:$R,$AK51,明细!$C:$C,BD$1,明细!$AL:$AL,"网点超23H未关闭"))*20)</f>
        <v>-</v>
      </c>
      <c r="BE51" s="12" t="str">
        <f>IF((COUNTIFS(明细!$R:$R,$AK51,明细!$C:$C,BE$1,明细!$AK:$AK,"网点超50分钟未响应")+COUNTIFS(明细!$R:$R,$AK51,明细!$C:$C,BE$1,明细!$AL:$AL,"网点超23H未关闭"))*20=0,"-",(COUNTIFS(明细!$R:$R,$AK51,明细!$C:$C,BE$1,明细!$AK:$AK,"网点超50分钟未响应")+COUNTIFS(明细!$R:$R,$AK51,明细!$C:$C,BE$1,明细!$AL:$AL,"网点超23H未关闭"))*20)</f>
        <v>-</v>
      </c>
      <c r="BF51" s="12" t="str">
        <f>IF((COUNTIFS(明细!$R:$R,$AK51,明细!$C:$C,BF$1,明细!$AK:$AK,"网点超50分钟未响应")+COUNTIFS(明细!$R:$R,$AK51,明细!$C:$C,BF$1,明细!$AL:$AL,"网点超23H未关闭"))*20=0,"-",(COUNTIFS(明细!$R:$R,$AK51,明细!$C:$C,BF$1,明细!$AK:$AK,"网点超50分钟未响应")+COUNTIFS(明细!$R:$R,$AK51,明细!$C:$C,BF$1,明细!$AL:$AL,"网点超23H未关闭"))*20)</f>
        <v>-</v>
      </c>
      <c r="BG51" s="12" t="str">
        <f>IF((COUNTIFS(明细!$R:$R,$AK51,明细!$C:$C,BG$1,明细!$AK:$AK,"网点超50分钟未响应")+COUNTIFS(明细!$R:$R,$AK51,明细!$C:$C,BG$1,明细!$AL:$AL,"网点超23H未关闭"))*20=0,"-",(COUNTIFS(明细!$R:$R,$AK51,明细!$C:$C,BG$1,明细!$AK:$AK,"网点超50分钟未响应")+COUNTIFS(明细!$R:$R,$AK51,明细!$C:$C,BG$1,明细!$AL:$AL,"网点超23H未关闭"))*20)</f>
        <v>-</v>
      </c>
      <c r="BH51" s="12" t="str">
        <f>IF((COUNTIFS(明细!$R:$R,$AK51,明细!$C:$C,BH$1,明细!$AK:$AK,"网点超50分钟未响应")+COUNTIFS(明细!$R:$R,$AK51,明细!$C:$C,BH$1,明细!$AL:$AL,"网点超23H未关闭"))*20=0,"-",(COUNTIFS(明细!$R:$R,$AK51,明细!$C:$C,BH$1,明细!$AK:$AK,"网点超50分钟未响应")+COUNTIFS(明细!$R:$R,$AK51,明细!$C:$C,BH$1,明细!$AL:$AL,"网点超23H未关闭"))*20)</f>
        <v>-</v>
      </c>
      <c r="BI51" s="12" t="str">
        <f>IF((COUNTIFS(明细!$R:$R,$AK51,明细!$C:$C,BI$1,明细!$AK:$AK,"网点超50分钟未响应")+COUNTIFS(明细!$R:$R,$AK51,明细!$C:$C,BI$1,明细!$AL:$AL,"网点超23H未关闭"))*20=0,"-",(COUNTIFS(明细!$R:$R,$AK51,明细!$C:$C,BI$1,明细!$AK:$AK,"网点超50分钟未响应")+COUNTIFS(明细!$R:$R,$AK51,明细!$C:$C,BI$1,明细!$AL:$AL,"网点超23H未关闭"))*20)</f>
        <v>-</v>
      </c>
      <c r="BJ51" s="12" t="str">
        <f>IF((COUNTIFS(明细!$R:$R,$AK51,明细!$C:$C,BJ$1,明细!$AK:$AK,"网点超50分钟未响应")+COUNTIFS(明细!$R:$R,$AK51,明细!$C:$C,BJ$1,明细!$AL:$AL,"网点超23H未关闭"))*20=0,"-",(COUNTIFS(明细!$R:$R,$AK51,明细!$C:$C,BJ$1,明细!$AK:$AK,"网点超50分钟未响应")+COUNTIFS(明细!$R:$R,$AK51,明细!$C:$C,BJ$1,明细!$AL:$AL,"网点超23H未关闭"))*20)</f>
        <v>-</v>
      </c>
      <c r="BK51" s="12" t="str">
        <f>IF((COUNTIFS(明细!$R:$R,$AK51,明细!$C:$C,BK$1,明细!$AK:$AK,"网点超50分钟未响应")+COUNTIFS(明细!$R:$R,$AK51,明细!$C:$C,BK$1,明细!$AL:$AL,"网点超23H未关闭"))*20=0,"-",(COUNTIFS(明细!$R:$R,$AK51,明细!$C:$C,BK$1,明细!$AK:$AK,"网点超50分钟未响应")+COUNTIFS(明细!$R:$R,$AK51,明细!$C:$C,BK$1,明细!$AL:$AL,"网点超23H未关闭"))*20)</f>
        <v>-</v>
      </c>
      <c r="BL51" s="12" t="str">
        <f>IF((COUNTIFS(明细!$R:$R,$AK51,明细!$C:$C,BL$1,明细!$AK:$AK,"网点超50分钟未响应")+COUNTIFS(明细!$R:$R,$AK51,明细!$C:$C,BL$1,明细!$AL:$AL,"网点超23H未关闭"))*20=0,"-",(COUNTIFS(明细!$R:$R,$AK51,明细!$C:$C,BL$1,明细!$AK:$AK,"网点超50分钟未响应")+COUNTIFS(明细!$R:$R,$AK51,明细!$C:$C,BL$1,明细!$AL:$AL,"网点超23H未关闭"))*20)</f>
        <v>-</v>
      </c>
      <c r="BM51" s="12" t="str">
        <f>IF((COUNTIFS(明细!$R:$R,$AK51,明细!$C:$C,BM$1,明细!$AK:$AK,"网点超50分钟未响应")+COUNTIFS(明细!$R:$R,$AK51,明细!$C:$C,BM$1,明细!$AL:$AL,"网点超23H未关闭"))*20=0,"-",(COUNTIFS(明细!$R:$R,$AK51,明细!$C:$C,BM$1,明细!$AK:$AK,"网点超50分钟未响应")+COUNTIFS(明细!$R:$R,$AK51,明细!$C:$C,BM$1,明细!$AL:$AL,"网点超23H未关闭"))*20)</f>
        <v>-</v>
      </c>
      <c r="BN51" s="12" t="str">
        <f>IF((COUNTIFS(明细!$R:$R,$AK51,明细!$C:$C,BN$1,明细!$AK:$AK,"网点超50分钟未响应")+COUNTIFS(明细!$R:$R,$AK51,明细!$C:$C,BN$1,明细!$AL:$AL,"网点超23H未关闭"))*20=0,"-",(COUNTIFS(明细!$R:$R,$AK51,明细!$C:$C,BN$1,明细!$AK:$AK,"网点超50分钟未响应")+COUNTIFS(明细!$R:$R,$AK51,明细!$C:$C,BN$1,明细!$AL:$AL,"网点超23H未关闭"))*20)</f>
        <v>-</v>
      </c>
      <c r="BO51" s="12" t="str">
        <f>IF((COUNTIFS(明细!$R:$R,$AK51,明细!$C:$C,BO$1,明细!$AK:$AK,"网点超50分钟未响应")+COUNTIFS(明细!$R:$R,$AK51,明细!$C:$C,BO$1,明细!$AL:$AL,"网点超23H未关闭"))*20=0,"-",(COUNTIFS(明细!$R:$R,$AK51,明细!$C:$C,BO$1,明细!$AK:$AK,"网点超50分钟未响应")+COUNTIFS(明细!$R:$R,$AK51,明细!$C:$C,BO$1,明细!$AL:$AL,"网点超23H未关闭"))*20)</f>
        <v>-</v>
      </c>
      <c r="BP51" s="12" t="str">
        <f>IF((COUNTIFS(明细!$R:$R,$AK51,明细!$C:$C,BP$1,明细!$AK:$AK,"网点超50分钟未响应")+COUNTIFS(明细!$R:$R,$AK51,明细!$C:$C,BP$1,明细!$AL:$AL,"网点超23H未关闭"))*20=0,"-",(COUNTIFS(明细!$R:$R,$AK51,明细!$C:$C,BP$1,明细!$AK:$AK,"网点超50分钟未响应")+COUNTIFS(明细!$R:$R,$AK51,明细!$C:$C,BP$1,明细!$AL:$AL,"网点超23H未关闭"))*20)</f>
        <v>-</v>
      </c>
    </row>
    <row r="52" customHeight="1" spans="36:68">
      <c r="AJ52" s="12">
        <f>RANK(AL52,AL$3:AL$356)</f>
        <v>44</v>
      </c>
      <c r="AK52" s="4" t="s">
        <v>88</v>
      </c>
      <c r="AL52" s="12">
        <f>SUM(AM52:BP52)</f>
        <v>120</v>
      </c>
      <c r="AM52" s="12">
        <f>IF((COUNTIFS(明细!$R:$R,$AK52,明细!$C:$C,AM$1,明细!$AK:$AK,"网点超50分钟未响应")+COUNTIFS(明细!$R:$R,$AK52,明细!$C:$C,AM$1,明细!$AL:$AL,"网点超23H未关闭"))*20=0,"-",(COUNTIFS(明细!$R:$R,$AK52,明细!$C:$C,AM$1,明细!$AK:$AK,"网点超50分钟未响应")+COUNTIFS(明细!$R:$R,$AK52,明细!$C:$C,AM$1,明细!$AL:$AL,"网点超23H未关闭"))*20)</f>
        <v>20</v>
      </c>
      <c r="AN52" s="12" t="str">
        <f>IF((COUNTIFS(明细!$R:$R,$AK52,明细!$C:$C,AN$1,明细!$AK:$AK,"网点超50分钟未响应")+COUNTIFS(明细!$R:$R,$AK52,明细!$C:$C,AN$1,明细!$AL:$AL,"网点超23H未关闭"))*20=0,"-",(COUNTIFS(明细!$R:$R,$AK52,明细!$C:$C,AN$1,明细!$AK:$AK,"网点超50分钟未响应")+COUNTIFS(明细!$R:$R,$AK52,明细!$C:$C,AN$1,明细!$AL:$AL,"网点超23H未关闭"))*20)</f>
        <v>-</v>
      </c>
      <c r="AO52" s="12">
        <f>IF((COUNTIFS(明细!$R:$R,$AK52,明细!$C:$C,AO$1,明细!$AK:$AK,"网点超50分钟未响应")+COUNTIFS(明细!$R:$R,$AK52,明细!$C:$C,AO$1,明细!$AL:$AL,"网点超23H未关闭"))*20=0,"-",(COUNTIFS(明细!$R:$R,$AK52,明细!$C:$C,AO$1,明细!$AK:$AK,"网点超50分钟未响应")+COUNTIFS(明细!$R:$R,$AK52,明细!$C:$C,AO$1,明细!$AL:$AL,"网点超23H未关闭"))*20)</f>
        <v>20</v>
      </c>
      <c r="AP52" s="12" t="str">
        <f>IF((COUNTIFS(明细!$R:$R,$AK52,明细!$C:$C,AP$1,明细!$AK:$AK,"网点超50分钟未响应")+COUNTIFS(明细!$R:$R,$AK52,明细!$C:$C,AP$1,明细!$AL:$AL,"网点超23H未关闭"))*20=0,"-",(COUNTIFS(明细!$R:$R,$AK52,明细!$C:$C,AP$1,明细!$AK:$AK,"网点超50分钟未响应")+COUNTIFS(明细!$R:$R,$AK52,明细!$C:$C,AP$1,明细!$AL:$AL,"网点超23H未关闭"))*20)</f>
        <v>-</v>
      </c>
      <c r="AQ52" s="12">
        <f>IF((COUNTIFS(明细!$R:$R,$AK52,明细!$C:$C,AQ$1,明细!$AK:$AK,"网点超50分钟未响应")+COUNTIFS(明细!$R:$R,$AK52,明细!$C:$C,AQ$1,明细!$AL:$AL,"网点超23H未关闭"))*20=0,"-",(COUNTIFS(明细!$R:$R,$AK52,明细!$C:$C,AQ$1,明细!$AK:$AK,"网点超50分钟未响应")+COUNTIFS(明细!$R:$R,$AK52,明细!$C:$C,AQ$1,明细!$AL:$AL,"网点超23H未关闭"))*20)</f>
        <v>20</v>
      </c>
      <c r="AR52" s="12">
        <f>IF((COUNTIFS(明细!$R:$R,$AK52,明细!$C:$C,AR$1,明细!$AK:$AK,"网点超50分钟未响应")+COUNTIFS(明细!$R:$R,$AK52,明细!$C:$C,AR$1,明细!$AL:$AL,"网点超23H未关闭"))*20=0,"-",(COUNTIFS(明细!$R:$R,$AK52,明细!$C:$C,AR$1,明细!$AK:$AK,"网点超50分钟未响应")+COUNTIFS(明细!$R:$R,$AK52,明细!$C:$C,AR$1,明细!$AL:$AL,"网点超23H未关闭"))*20)</f>
        <v>20</v>
      </c>
      <c r="AS52" s="12" t="str">
        <f>IF((COUNTIFS(明细!$R:$R,$AK52,明细!$C:$C,AS$1,明细!$AK:$AK,"网点超50分钟未响应")+COUNTIFS(明细!$R:$R,$AK52,明细!$C:$C,AS$1,明细!$AL:$AL,"网点超23H未关闭"))*20=0,"-",(COUNTIFS(明细!$R:$R,$AK52,明细!$C:$C,AS$1,明细!$AK:$AK,"网点超50分钟未响应")+COUNTIFS(明细!$R:$R,$AK52,明细!$C:$C,AS$1,明细!$AL:$AL,"网点超23H未关闭"))*20)</f>
        <v>-</v>
      </c>
      <c r="AT52" s="12">
        <f>IF((COUNTIFS(明细!$R:$R,$AK52,明细!$C:$C,AT$1,明细!$AK:$AK,"网点超50分钟未响应")+COUNTIFS(明细!$R:$R,$AK52,明细!$C:$C,AT$1,明细!$AL:$AL,"网点超23H未关闭"))*20=0,"-",(COUNTIFS(明细!$R:$R,$AK52,明细!$C:$C,AT$1,明细!$AK:$AK,"网点超50分钟未响应")+COUNTIFS(明细!$R:$R,$AK52,明细!$C:$C,AT$1,明细!$AL:$AL,"网点超23H未关闭"))*20)</f>
        <v>20</v>
      </c>
      <c r="AU52" s="12">
        <f>IF((COUNTIFS(明细!$R:$R,$AK52,明细!$C:$C,AU$1,明细!$AK:$AK,"网点超50分钟未响应")+COUNTIFS(明细!$R:$R,$AK52,明细!$C:$C,AU$1,明细!$AL:$AL,"网点超23H未关闭"))*20=0,"-",(COUNTIFS(明细!$R:$R,$AK52,明细!$C:$C,AU$1,明细!$AK:$AK,"网点超50分钟未响应")+COUNTIFS(明细!$R:$R,$AK52,明细!$C:$C,AU$1,明细!$AL:$AL,"网点超23H未关闭"))*20)</f>
        <v>20</v>
      </c>
      <c r="AV52" s="12" t="str">
        <f>IF((COUNTIFS(明细!$R:$R,$AK52,明细!$C:$C,AV$1,明细!$AK:$AK,"网点超50分钟未响应")+COUNTIFS(明细!$R:$R,$AK52,明细!$C:$C,AV$1,明细!$AL:$AL,"网点超23H未关闭"))*20=0,"-",(COUNTIFS(明细!$R:$R,$AK52,明细!$C:$C,AV$1,明细!$AK:$AK,"网点超50分钟未响应")+COUNTIFS(明细!$R:$R,$AK52,明细!$C:$C,AV$1,明细!$AL:$AL,"网点超23H未关闭"))*20)</f>
        <v>-</v>
      </c>
      <c r="AW52" s="12" t="str">
        <f>IF((COUNTIFS(明细!$R:$R,$AK52,明细!$C:$C,AW$1,明细!$AK:$AK,"网点超50分钟未响应")+COUNTIFS(明细!$R:$R,$AK52,明细!$C:$C,AW$1,明细!$AL:$AL,"网点超23H未关闭"))*20=0,"-",(COUNTIFS(明细!$R:$R,$AK52,明细!$C:$C,AW$1,明细!$AK:$AK,"网点超50分钟未响应")+COUNTIFS(明细!$R:$R,$AK52,明细!$C:$C,AW$1,明细!$AL:$AL,"网点超23H未关闭"))*20)</f>
        <v>-</v>
      </c>
      <c r="AX52" s="12" t="str">
        <f>IF((COUNTIFS(明细!$R:$R,$AK52,明细!$C:$C,AX$1,明细!$AK:$AK,"网点超50分钟未响应")+COUNTIFS(明细!$R:$R,$AK52,明细!$C:$C,AX$1,明细!$AL:$AL,"网点超23H未关闭"))*20=0,"-",(COUNTIFS(明细!$R:$R,$AK52,明细!$C:$C,AX$1,明细!$AK:$AK,"网点超50分钟未响应")+COUNTIFS(明细!$R:$R,$AK52,明细!$C:$C,AX$1,明细!$AL:$AL,"网点超23H未关闭"))*20)</f>
        <v>-</v>
      </c>
      <c r="AY52" s="12" t="str">
        <f>IF((COUNTIFS(明细!$R:$R,$AK52,明细!$C:$C,AY$1,明细!$AK:$AK,"网点超50分钟未响应")+COUNTIFS(明细!$R:$R,$AK52,明细!$C:$C,AY$1,明细!$AL:$AL,"网点超23H未关闭"))*20=0,"-",(COUNTIFS(明细!$R:$R,$AK52,明细!$C:$C,AY$1,明细!$AK:$AK,"网点超50分钟未响应")+COUNTIFS(明细!$R:$R,$AK52,明细!$C:$C,AY$1,明细!$AL:$AL,"网点超23H未关闭"))*20)</f>
        <v>-</v>
      </c>
      <c r="AZ52" s="12" t="str">
        <f>IF((COUNTIFS(明细!$R:$R,$AK52,明细!$C:$C,AZ$1,明细!$AK:$AK,"网点超50分钟未响应")+COUNTIFS(明细!$R:$R,$AK52,明细!$C:$C,AZ$1,明细!$AL:$AL,"网点超23H未关闭"))*20=0,"-",(COUNTIFS(明细!$R:$R,$AK52,明细!$C:$C,AZ$1,明细!$AK:$AK,"网点超50分钟未响应")+COUNTIFS(明细!$R:$R,$AK52,明细!$C:$C,AZ$1,明细!$AL:$AL,"网点超23H未关闭"))*20)</f>
        <v>-</v>
      </c>
      <c r="BA52" s="12" t="str">
        <f>IF((COUNTIFS(明细!$R:$R,$AK52,明细!$C:$C,BA$1,明细!$AK:$AK,"网点超50分钟未响应")+COUNTIFS(明细!$R:$R,$AK52,明细!$C:$C,BA$1,明细!$AL:$AL,"网点超23H未关闭"))*20=0,"-",(COUNTIFS(明细!$R:$R,$AK52,明细!$C:$C,BA$1,明细!$AK:$AK,"网点超50分钟未响应")+COUNTIFS(明细!$R:$R,$AK52,明细!$C:$C,BA$1,明细!$AL:$AL,"网点超23H未关闭"))*20)</f>
        <v>-</v>
      </c>
      <c r="BB52" s="12" t="str">
        <f>IF((COUNTIFS(明细!$R:$R,$AK52,明细!$C:$C,BB$1,明细!$AK:$AK,"网点超50分钟未响应")+COUNTIFS(明细!$R:$R,$AK52,明细!$C:$C,BB$1,明细!$AL:$AL,"网点超23H未关闭"))*20=0,"-",(COUNTIFS(明细!$R:$R,$AK52,明细!$C:$C,BB$1,明细!$AK:$AK,"网点超50分钟未响应")+COUNTIFS(明细!$R:$R,$AK52,明细!$C:$C,BB$1,明细!$AL:$AL,"网点超23H未关闭"))*20)</f>
        <v>-</v>
      </c>
      <c r="BC52" s="12" t="str">
        <f>IF((COUNTIFS(明细!$R:$R,$AK52,明细!$C:$C,BC$1,明细!$AK:$AK,"网点超50分钟未响应")+COUNTIFS(明细!$R:$R,$AK52,明细!$C:$C,BC$1,明细!$AL:$AL,"网点超23H未关闭"))*20=0,"-",(COUNTIFS(明细!$R:$R,$AK52,明细!$C:$C,BC$1,明细!$AK:$AK,"网点超50分钟未响应")+COUNTIFS(明细!$R:$R,$AK52,明细!$C:$C,BC$1,明细!$AL:$AL,"网点超23H未关闭"))*20)</f>
        <v>-</v>
      </c>
      <c r="BD52" s="12" t="str">
        <f>IF((COUNTIFS(明细!$R:$R,$AK52,明细!$C:$C,BD$1,明细!$AK:$AK,"网点超50分钟未响应")+COUNTIFS(明细!$R:$R,$AK52,明细!$C:$C,BD$1,明细!$AL:$AL,"网点超23H未关闭"))*20=0,"-",(COUNTIFS(明细!$R:$R,$AK52,明细!$C:$C,BD$1,明细!$AK:$AK,"网点超50分钟未响应")+COUNTIFS(明细!$R:$R,$AK52,明细!$C:$C,BD$1,明细!$AL:$AL,"网点超23H未关闭"))*20)</f>
        <v>-</v>
      </c>
      <c r="BE52" s="12" t="str">
        <f>IF((COUNTIFS(明细!$R:$R,$AK52,明细!$C:$C,BE$1,明细!$AK:$AK,"网点超50分钟未响应")+COUNTIFS(明细!$R:$R,$AK52,明细!$C:$C,BE$1,明细!$AL:$AL,"网点超23H未关闭"))*20=0,"-",(COUNTIFS(明细!$R:$R,$AK52,明细!$C:$C,BE$1,明细!$AK:$AK,"网点超50分钟未响应")+COUNTIFS(明细!$R:$R,$AK52,明细!$C:$C,BE$1,明细!$AL:$AL,"网点超23H未关闭"))*20)</f>
        <v>-</v>
      </c>
      <c r="BF52" s="12" t="str">
        <f>IF((COUNTIFS(明细!$R:$R,$AK52,明细!$C:$C,BF$1,明细!$AK:$AK,"网点超50分钟未响应")+COUNTIFS(明细!$R:$R,$AK52,明细!$C:$C,BF$1,明细!$AL:$AL,"网点超23H未关闭"))*20=0,"-",(COUNTIFS(明细!$R:$R,$AK52,明细!$C:$C,BF$1,明细!$AK:$AK,"网点超50分钟未响应")+COUNTIFS(明细!$R:$R,$AK52,明细!$C:$C,BF$1,明细!$AL:$AL,"网点超23H未关闭"))*20)</f>
        <v>-</v>
      </c>
      <c r="BG52" s="12" t="str">
        <f>IF((COUNTIFS(明细!$R:$R,$AK52,明细!$C:$C,BG$1,明细!$AK:$AK,"网点超50分钟未响应")+COUNTIFS(明细!$R:$R,$AK52,明细!$C:$C,BG$1,明细!$AL:$AL,"网点超23H未关闭"))*20=0,"-",(COUNTIFS(明细!$R:$R,$AK52,明细!$C:$C,BG$1,明细!$AK:$AK,"网点超50分钟未响应")+COUNTIFS(明细!$R:$R,$AK52,明细!$C:$C,BG$1,明细!$AL:$AL,"网点超23H未关闭"))*20)</f>
        <v>-</v>
      </c>
      <c r="BH52" s="12" t="str">
        <f>IF((COUNTIFS(明细!$R:$R,$AK52,明细!$C:$C,BH$1,明细!$AK:$AK,"网点超50分钟未响应")+COUNTIFS(明细!$R:$R,$AK52,明细!$C:$C,BH$1,明细!$AL:$AL,"网点超23H未关闭"))*20=0,"-",(COUNTIFS(明细!$R:$R,$AK52,明细!$C:$C,BH$1,明细!$AK:$AK,"网点超50分钟未响应")+COUNTIFS(明细!$R:$R,$AK52,明细!$C:$C,BH$1,明细!$AL:$AL,"网点超23H未关闭"))*20)</f>
        <v>-</v>
      </c>
      <c r="BI52" s="12" t="str">
        <f>IF((COUNTIFS(明细!$R:$R,$AK52,明细!$C:$C,BI$1,明细!$AK:$AK,"网点超50分钟未响应")+COUNTIFS(明细!$R:$R,$AK52,明细!$C:$C,BI$1,明细!$AL:$AL,"网点超23H未关闭"))*20=0,"-",(COUNTIFS(明细!$R:$R,$AK52,明细!$C:$C,BI$1,明细!$AK:$AK,"网点超50分钟未响应")+COUNTIFS(明细!$R:$R,$AK52,明细!$C:$C,BI$1,明细!$AL:$AL,"网点超23H未关闭"))*20)</f>
        <v>-</v>
      </c>
      <c r="BJ52" s="12" t="str">
        <f>IF((COUNTIFS(明细!$R:$R,$AK52,明细!$C:$C,BJ$1,明细!$AK:$AK,"网点超50分钟未响应")+COUNTIFS(明细!$R:$R,$AK52,明细!$C:$C,BJ$1,明细!$AL:$AL,"网点超23H未关闭"))*20=0,"-",(COUNTIFS(明细!$R:$R,$AK52,明细!$C:$C,BJ$1,明细!$AK:$AK,"网点超50分钟未响应")+COUNTIFS(明细!$R:$R,$AK52,明细!$C:$C,BJ$1,明细!$AL:$AL,"网点超23H未关闭"))*20)</f>
        <v>-</v>
      </c>
      <c r="BK52" s="12" t="str">
        <f>IF((COUNTIFS(明细!$R:$R,$AK52,明细!$C:$C,BK$1,明细!$AK:$AK,"网点超50分钟未响应")+COUNTIFS(明细!$R:$R,$AK52,明细!$C:$C,BK$1,明细!$AL:$AL,"网点超23H未关闭"))*20=0,"-",(COUNTIFS(明细!$R:$R,$AK52,明细!$C:$C,BK$1,明细!$AK:$AK,"网点超50分钟未响应")+COUNTIFS(明细!$R:$R,$AK52,明细!$C:$C,BK$1,明细!$AL:$AL,"网点超23H未关闭"))*20)</f>
        <v>-</v>
      </c>
      <c r="BL52" s="12" t="str">
        <f>IF((COUNTIFS(明细!$R:$R,$AK52,明细!$C:$C,BL$1,明细!$AK:$AK,"网点超50分钟未响应")+COUNTIFS(明细!$R:$R,$AK52,明细!$C:$C,BL$1,明细!$AL:$AL,"网点超23H未关闭"))*20=0,"-",(COUNTIFS(明细!$R:$R,$AK52,明细!$C:$C,BL$1,明细!$AK:$AK,"网点超50分钟未响应")+COUNTIFS(明细!$R:$R,$AK52,明细!$C:$C,BL$1,明细!$AL:$AL,"网点超23H未关闭"))*20)</f>
        <v>-</v>
      </c>
      <c r="BM52" s="12" t="str">
        <f>IF((COUNTIFS(明细!$R:$R,$AK52,明细!$C:$C,BM$1,明细!$AK:$AK,"网点超50分钟未响应")+COUNTIFS(明细!$R:$R,$AK52,明细!$C:$C,BM$1,明细!$AL:$AL,"网点超23H未关闭"))*20=0,"-",(COUNTIFS(明细!$R:$R,$AK52,明细!$C:$C,BM$1,明细!$AK:$AK,"网点超50分钟未响应")+COUNTIFS(明细!$R:$R,$AK52,明细!$C:$C,BM$1,明细!$AL:$AL,"网点超23H未关闭"))*20)</f>
        <v>-</v>
      </c>
      <c r="BN52" s="12" t="str">
        <f>IF((COUNTIFS(明细!$R:$R,$AK52,明细!$C:$C,BN$1,明细!$AK:$AK,"网点超50分钟未响应")+COUNTIFS(明细!$R:$R,$AK52,明细!$C:$C,BN$1,明细!$AL:$AL,"网点超23H未关闭"))*20=0,"-",(COUNTIFS(明细!$R:$R,$AK52,明细!$C:$C,BN$1,明细!$AK:$AK,"网点超50分钟未响应")+COUNTIFS(明细!$R:$R,$AK52,明细!$C:$C,BN$1,明细!$AL:$AL,"网点超23H未关闭"))*20)</f>
        <v>-</v>
      </c>
      <c r="BO52" s="12" t="str">
        <f>IF((COUNTIFS(明细!$R:$R,$AK52,明细!$C:$C,BO$1,明细!$AK:$AK,"网点超50分钟未响应")+COUNTIFS(明细!$R:$R,$AK52,明细!$C:$C,BO$1,明细!$AL:$AL,"网点超23H未关闭"))*20=0,"-",(COUNTIFS(明细!$R:$R,$AK52,明细!$C:$C,BO$1,明细!$AK:$AK,"网点超50分钟未响应")+COUNTIFS(明细!$R:$R,$AK52,明细!$C:$C,BO$1,明细!$AL:$AL,"网点超23H未关闭"))*20)</f>
        <v>-</v>
      </c>
      <c r="BP52" s="12" t="str">
        <f>IF((COUNTIFS(明细!$R:$R,$AK52,明细!$C:$C,BP$1,明细!$AK:$AK,"网点超50分钟未响应")+COUNTIFS(明细!$R:$R,$AK52,明细!$C:$C,BP$1,明细!$AL:$AL,"网点超23H未关闭"))*20=0,"-",(COUNTIFS(明细!$R:$R,$AK52,明细!$C:$C,BP$1,明细!$AK:$AK,"网点超50分钟未响应")+COUNTIFS(明细!$R:$R,$AK52,明细!$C:$C,BP$1,明细!$AL:$AL,"网点超23H未关闭"))*20)</f>
        <v>-</v>
      </c>
    </row>
    <row r="53" customHeight="1" spans="36:68">
      <c r="AJ53" s="12">
        <f>RANK(AL53,AL$3:AL$356)</f>
        <v>51</v>
      </c>
      <c r="AK53" s="4" t="s">
        <v>89</v>
      </c>
      <c r="AL53" s="12">
        <f>SUM(AM53:BP53)</f>
        <v>100</v>
      </c>
      <c r="AM53" s="12">
        <f>IF((COUNTIFS(明细!$R:$R,$AK53,明细!$C:$C,AM$1,明细!$AK:$AK,"网点超50分钟未响应")+COUNTIFS(明细!$R:$R,$AK53,明细!$C:$C,AM$1,明细!$AL:$AL,"网点超23H未关闭"))*20=0,"-",(COUNTIFS(明细!$R:$R,$AK53,明细!$C:$C,AM$1,明细!$AK:$AK,"网点超50分钟未响应")+COUNTIFS(明细!$R:$R,$AK53,明细!$C:$C,AM$1,明细!$AL:$AL,"网点超23H未关闭"))*20)</f>
        <v>60</v>
      </c>
      <c r="AN53" s="12">
        <f>IF((COUNTIFS(明细!$R:$R,$AK53,明细!$C:$C,AN$1,明细!$AK:$AK,"网点超50分钟未响应")+COUNTIFS(明细!$R:$R,$AK53,明细!$C:$C,AN$1,明细!$AL:$AL,"网点超23H未关闭"))*20=0,"-",(COUNTIFS(明细!$R:$R,$AK53,明细!$C:$C,AN$1,明细!$AK:$AK,"网点超50分钟未响应")+COUNTIFS(明细!$R:$R,$AK53,明细!$C:$C,AN$1,明细!$AL:$AL,"网点超23H未关闭"))*20)</f>
        <v>20</v>
      </c>
      <c r="AO53" s="12" t="str">
        <f>IF((COUNTIFS(明细!$R:$R,$AK53,明细!$C:$C,AO$1,明细!$AK:$AK,"网点超50分钟未响应")+COUNTIFS(明细!$R:$R,$AK53,明细!$C:$C,AO$1,明细!$AL:$AL,"网点超23H未关闭"))*20=0,"-",(COUNTIFS(明细!$R:$R,$AK53,明细!$C:$C,AO$1,明细!$AK:$AK,"网点超50分钟未响应")+COUNTIFS(明细!$R:$R,$AK53,明细!$C:$C,AO$1,明细!$AL:$AL,"网点超23H未关闭"))*20)</f>
        <v>-</v>
      </c>
      <c r="AP53" s="12" t="str">
        <f>IF((COUNTIFS(明细!$R:$R,$AK53,明细!$C:$C,AP$1,明细!$AK:$AK,"网点超50分钟未响应")+COUNTIFS(明细!$R:$R,$AK53,明细!$C:$C,AP$1,明细!$AL:$AL,"网点超23H未关闭"))*20=0,"-",(COUNTIFS(明细!$R:$R,$AK53,明细!$C:$C,AP$1,明细!$AK:$AK,"网点超50分钟未响应")+COUNTIFS(明细!$R:$R,$AK53,明细!$C:$C,AP$1,明细!$AL:$AL,"网点超23H未关闭"))*20)</f>
        <v>-</v>
      </c>
      <c r="AQ53" s="12" t="str">
        <f>IF((COUNTIFS(明细!$R:$R,$AK53,明细!$C:$C,AQ$1,明细!$AK:$AK,"网点超50分钟未响应")+COUNTIFS(明细!$R:$R,$AK53,明细!$C:$C,AQ$1,明细!$AL:$AL,"网点超23H未关闭"))*20=0,"-",(COUNTIFS(明细!$R:$R,$AK53,明细!$C:$C,AQ$1,明细!$AK:$AK,"网点超50分钟未响应")+COUNTIFS(明细!$R:$R,$AK53,明细!$C:$C,AQ$1,明细!$AL:$AL,"网点超23H未关闭"))*20)</f>
        <v>-</v>
      </c>
      <c r="AR53" s="12" t="str">
        <f>IF((COUNTIFS(明细!$R:$R,$AK53,明细!$C:$C,AR$1,明细!$AK:$AK,"网点超50分钟未响应")+COUNTIFS(明细!$R:$R,$AK53,明细!$C:$C,AR$1,明细!$AL:$AL,"网点超23H未关闭"))*20=0,"-",(COUNTIFS(明细!$R:$R,$AK53,明细!$C:$C,AR$1,明细!$AK:$AK,"网点超50分钟未响应")+COUNTIFS(明细!$R:$R,$AK53,明细!$C:$C,AR$1,明细!$AL:$AL,"网点超23H未关闭"))*20)</f>
        <v>-</v>
      </c>
      <c r="AS53" s="12">
        <f>IF((COUNTIFS(明细!$R:$R,$AK53,明细!$C:$C,AS$1,明细!$AK:$AK,"网点超50分钟未响应")+COUNTIFS(明细!$R:$R,$AK53,明细!$C:$C,AS$1,明细!$AL:$AL,"网点超23H未关闭"))*20=0,"-",(COUNTIFS(明细!$R:$R,$AK53,明细!$C:$C,AS$1,明细!$AK:$AK,"网点超50分钟未响应")+COUNTIFS(明细!$R:$R,$AK53,明细!$C:$C,AS$1,明细!$AL:$AL,"网点超23H未关闭"))*20)</f>
        <v>20</v>
      </c>
      <c r="AT53" s="12" t="str">
        <f>IF((COUNTIFS(明细!$R:$R,$AK53,明细!$C:$C,AT$1,明细!$AK:$AK,"网点超50分钟未响应")+COUNTIFS(明细!$R:$R,$AK53,明细!$C:$C,AT$1,明细!$AL:$AL,"网点超23H未关闭"))*20=0,"-",(COUNTIFS(明细!$R:$R,$AK53,明细!$C:$C,AT$1,明细!$AK:$AK,"网点超50分钟未响应")+COUNTIFS(明细!$R:$R,$AK53,明细!$C:$C,AT$1,明细!$AL:$AL,"网点超23H未关闭"))*20)</f>
        <v>-</v>
      </c>
      <c r="AU53" s="12" t="str">
        <f>IF((COUNTIFS(明细!$R:$R,$AK53,明细!$C:$C,AU$1,明细!$AK:$AK,"网点超50分钟未响应")+COUNTIFS(明细!$R:$R,$AK53,明细!$C:$C,AU$1,明细!$AL:$AL,"网点超23H未关闭"))*20=0,"-",(COUNTIFS(明细!$R:$R,$AK53,明细!$C:$C,AU$1,明细!$AK:$AK,"网点超50分钟未响应")+COUNTIFS(明细!$R:$R,$AK53,明细!$C:$C,AU$1,明细!$AL:$AL,"网点超23H未关闭"))*20)</f>
        <v>-</v>
      </c>
      <c r="AV53" s="12" t="str">
        <f>IF((COUNTIFS(明细!$R:$R,$AK53,明细!$C:$C,AV$1,明细!$AK:$AK,"网点超50分钟未响应")+COUNTIFS(明细!$R:$R,$AK53,明细!$C:$C,AV$1,明细!$AL:$AL,"网点超23H未关闭"))*20=0,"-",(COUNTIFS(明细!$R:$R,$AK53,明细!$C:$C,AV$1,明细!$AK:$AK,"网点超50分钟未响应")+COUNTIFS(明细!$R:$R,$AK53,明细!$C:$C,AV$1,明细!$AL:$AL,"网点超23H未关闭"))*20)</f>
        <v>-</v>
      </c>
      <c r="AW53" s="12" t="str">
        <f>IF((COUNTIFS(明细!$R:$R,$AK53,明细!$C:$C,AW$1,明细!$AK:$AK,"网点超50分钟未响应")+COUNTIFS(明细!$R:$R,$AK53,明细!$C:$C,AW$1,明细!$AL:$AL,"网点超23H未关闭"))*20=0,"-",(COUNTIFS(明细!$R:$R,$AK53,明细!$C:$C,AW$1,明细!$AK:$AK,"网点超50分钟未响应")+COUNTIFS(明细!$R:$R,$AK53,明细!$C:$C,AW$1,明细!$AL:$AL,"网点超23H未关闭"))*20)</f>
        <v>-</v>
      </c>
      <c r="AX53" s="12" t="str">
        <f>IF((COUNTIFS(明细!$R:$R,$AK53,明细!$C:$C,AX$1,明细!$AK:$AK,"网点超50分钟未响应")+COUNTIFS(明细!$R:$R,$AK53,明细!$C:$C,AX$1,明细!$AL:$AL,"网点超23H未关闭"))*20=0,"-",(COUNTIFS(明细!$R:$R,$AK53,明细!$C:$C,AX$1,明细!$AK:$AK,"网点超50分钟未响应")+COUNTIFS(明细!$R:$R,$AK53,明细!$C:$C,AX$1,明细!$AL:$AL,"网点超23H未关闭"))*20)</f>
        <v>-</v>
      </c>
      <c r="AY53" s="12" t="str">
        <f>IF((COUNTIFS(明细!$R:$R,$AK53,明细!$C:$C,AY$1,明细!$AK:$AK,"网点超50分钟未响应")+COUNTIFS(明细!$R:$R,$AK53,明细!$C:$C,AY$1,明细!$AL:$AL,"网点超23H未关闭"))*20=0,"-",(COUNTIFS(明细!$R:$R,$AK53,明细!$C:$C,AY$1,明细!$AK:$AK,"网点超50分钟未响应")+COUNTIFS(明细!$R:$R,$AK53,明细!$C:$C,AY$1,明细!$AL:$AL,"网点超23H未关闭"))*20)</f>
        <v>-</v>
      </c>
      <c r="AZ53" s="12" t="str">
        <f>IF((COUNTIFS(明细!$R:$R,$AK53,明细!$C:$C,AZ$1,明细!$AK:$AK,"网点超50分钟未响应")+COUNTIFS(明细!$R:$R,$AK53,明细!$C:$C,AZ$1,明细!$AL:$AL,"网点超23H未关闭"))*20=0,"-",(COUNTIFS(明细!$R:$R,$AK53,明细!$C:$C,AZ$1,明细!$AK:$AK,"网点超50分钟未响应")+COUNTIFS(明细!$R:$R,$AK53,明细!$C:$C,AZ$1,明细!$AL:$AL,"网点超23H未关闭"))*20)</f>
        <v>-</v>
      </c>
      <c r="BA53" s="12" t="str">
        <f>IF((COUNTIFS(明细!$R:$R,$AK53,明细!$C:$C,BA$1,明细!$AK:$AK,"网点超50分钟未响应")+COUNTIFS(明细!$R:$R,$AK53,明细!$C:$C,BA$1,明细!$AL:$AL,"网点超23H未关闭"))*20=0,"-",(COUNTIFS(明细!$R:$R,$AK53,明细!$C:$C,BA$1,明细!$AK:$AK,"网点超50分钟未响应")+COUNTIFS(明细!$R:$R,$AK53,明细!$C:$C,BA$1,明细!$AL:$AL,"网点超23H未关闭"))*20)</f>
        <v>-</v>
      </c>
      <c r="BB53" s="12" t="str">
        <f>IF((COUNTIFS(明细!$R:$R,$AK53,明细!$C:$C,BB$1,明细!$AK:$AK,"网点超50分钟未响应")+COUNTIFS(明细!$R:$R,$AK53,明细!$C:$C,BB$1,明细!$AL:$AL,"网点超23H未关闭"))*20=0,"-",(COUNTIFS(明细!$R:$R,$AK53,明细!$C:$C,BB$1,明细!$AK:$AK,"网点超50分钟未响应")+COUNTIFS(明细!$R:$R,$AK53,明细!$C:$C,BB$1,明细!$AL:$AL,"网点超23H未关闭"))*20)</f>
        <v>-</v>
      </c>
      <c r="BC53" s="12" t="str">
        <f>IF((COUNTIFS(明细!$R:$R,$AK53,明细!$C:$C,BC$1,明细!$AK:$AK,"网点超50分钟未响应")+COUNTIFS(明细!$R:$R,$AK53,明细!$C:$C,BC$1,明细!$AL:$AL,"网点超23H未关闭"))*20=0,"-",(COUNTIFS(明细!$R:$R,$AK53,明细!$C:$C,BC$1,明细!$AK:$AK,"网点超50分钟未响应")+COUNTIFS(明细!$R:$R,$AK53,明细!$C:$C,BC$1,明细!$AL:$AL,"网点超23H未关闭"))*20)</f>
        <v>-</v>
      </c>
      <c r="BD53" s="12" t="str">
        <f>IF((COUNTIFS(明细!$R:$R,$AK53,明细!$C:$C,BD$1,明细!$AK:$AK,"网点超50分钟未响应")+COUNTIFS(明细!$R:$R,$AK53,明细!$C:$C,BD$1,明细!$AL:$AL,"网点超23H未关闭"))*20=0,"-",(COUNTIFS(明细!$R:$R,$AK53,明细!$C:$C,BD$1,明细!$AK:$AK,"网点超50分钟未响应")+COUNTIFS(明细!$R:$R,$AK53,明细!$C:$C,BD$1,明细!$AL:$AL,"网点超23H未关闭"))*20)</f>
        <v>-</v>
      </c>
      <c r="BE53" s="12" t="str">
        <f>IF((COUNTIFS(明细!$R:$R,$AK53,明细!$C:$C,BE$1,明细!$AK:$AK,"网点超50分钟未响应")+COUNTIFS(明细!$R:$R,$AK53,明细!$C:$C,BE$1,明细!$AL:$AL,"网点超23H未关闭"))*20=0,"-",(COUNTIFS(明细!$R:$R,$AK53,明细!$C:$C,BE$1,明细!$AK:$AK,"网点超50分钟未响应")+COUNTIFS(明细!$R:$R,$AK53,明细!$C:$C,BE$1,明细!$AL:$AL,"网点超23H未关闭"))*20)</f>
        <v>-</v>
      </c>
      <c r="BF53" s="12" t="str">
        <f>IF((COUNTIFS(明细!$R:$R,$AK53,明细!$C:$C,BF$1,明细!$AK:$AK,"网点超50分钟未响应")+COUNTIFS(明细!$R:$R,$AK53,明细!$C:$C,BF$1,明细!$AL:$AL,"网点超23H未关闭"))*20=0,"-",(COUNTIFS(明细!$R:$R,$AK53,明细!$C:$C,BF$1,明细!$AK:$AK,"网点超50分钟未响应")+COUNTIFS(明细!$R:$R,$AK53,明细!$C:$C,BF$1,明细!$AL:$AL,"网点超23H未关闭"))*20)</f>
        <v>-</v>
      </c>
      <c r="BG53" s="12" t="str">
        <f>IF((COUNTIFS(明细!$R:$R,$AK53,明细!$C:$C,BG$1,明细!$AK:$AK,"网点超50分钟未响应")+COUNTIFS(明细!$R:$R,$AK53,明细!$C:$C,BG$1,明细!$AL:$AL,"网点超23H未关闭"))*20=0,"-",(COUNTIFS(明细!$R:$R,$AK53,明细!$C:$C,BG$1,明细!$AK:$AK,"网点超50分钟未响应")+COUNTIFS(明细!$R:$R,$AK53,明细!$C:$C,BG$1,明细!$AL:$AL,"网点超23H未关闭"))*20)</f>
        <v>-</v>
      </c>
      <c r="BH53" s="12" t="str">
        <f>IF((COUNTIFS(明细!$R:$R,$AK53,明细!$C:$C,BH$1,明细!$AK:$AK,"网点超50分钟未响应")+COUNTIFS(明细!$R:$R,$AK53,明细!$C:$C,BH$1,明细!$AL:$AL,"网点超23H未关闭"))*20=0,"-",(COUNTIFS(明细!$R:$R,$AK53,明细!$C:$C,BH$1,明细!$AK:$AK,"网点超50分钟未响应")+COUNTIFS(明细!$R:$R,$AK53,明细!$C:$C,BH$1,明细!$AL:$AL,"网点超23H未关闭"))*20)</f>
        <v>-</v>
      </c>
      <c r="BI53" s="12" t="str">
        <f>IF((COUNTIFS(明细!$R:$R,$AK53,明细!$C:$C,BI$1,明细!$AK:$AK,"网点超50分钟未响应")+COUNTIFS(明细!$R:$R,$AK53,明细!$C:$C,BI$1,明细!$AL:$AL,"网点超23H未关闭"))*20=0,"-",(COUNTIFS(明细!$R:$R,$AK53,明细!$C:$C,BI$1,明细!$AK:$AK,"网点超50分钟未响应")+COUNTIFS(明细!$R:$R,$AK53,明细!$C:$C,BI$1,明细!$AL:$AL,"网点超23H未关闭"))*20)</f>
        <v>-</v>
      </c>
      <c r="BJ53" s="12" t="str">
        <f>IF((COUNTIFS(明细!$R:$R,$AK53,明细!$C:$C,BJ$1,明细!$AK:$AK,"网点超50分钟未响应")+COUNTIFS(明细!$R:$R,$AK53,明细!$C:$C,BJ$1,明细!$AL:$AL,"网点超23H未关闭"))*20=0,"-",(COUNTIFS(明细!$R:$R,$AK53,明细!$C:$C,BJ$1,明细!$AK:$AK,"网点超50分钟未响应")+COUNTIFS(明细!$R:$R,$AK53,明细!$C:$C,BJ$1,明细!$AL:$AL,"网点超23H未关闭"))*20)</f>
        <v>-</v>
      </c>
      <c r="BK53" s="12" t="str">
        <f>IF((COUNTIFS(明细!$R:$R,$AK53,明细!$C:$C,BK$1,明细!$AK:$AK,"网点超50分钟未响应")+COUNTIFS(明细!$R:$R,$AK53,明细!$C:$C,BK$1,明细!$AL:$AL,"网点超23H未关闭"))*20=0,"-",(COUNTIFS(明细!$R:$R,$AK53,明细!$C:$C,BK$1,明细!$AK:$AK,"网点超50分钟未响应")+COUNTIFS(明细!$R:$R,$AK53,明细!$C:$C,BK$1,明细!$AL:$AL,"网点超23H未关闭"))*20)</f>
        <v>-</v>
      </c>
      <c r="BL53" s="12" t="str">
        <f>IF((COUNTIFS(明细!$R:$R,$AK53,明细!$C:$C,BL$1,明细!$AK:$AK,"网点超50分钟未响应")+COUNTIFS(明细!$R:$R,$AK53,明细!$C:$C,BL$1,明细!$AL:$AL,"网点超23H未关闭"))*20=0,"-",(COUNTIFS(明细!$R:$R,$AK53,明细!$C:$C,BL$1,明细!$AK:$AK,"网点超50分钟未响应")+COUNTIFS(明细!$R:$R,$AK53,明细!$C:$C,BL$1,明细!$AL:$AL,"网点超23H未关闭"))*20)</f>
        <v>-</v>
      </c>
      <c r="BM53" s="12" t="str">
        <f>IF((COUNTIFS(明细!$R:$R,$AK53,明细!$C:$C,BM$1,明细!$AK:$AK,"网点超50分钟未响应")+COUNTIFS(明细!$R:$R,$AK53,明细!$C:$C,BM$1,明细!$AL:$AL,"网点超23H未关闭"))*20=0,"-",(COUNTIFS(明细!$R:$R,$AK53,明细!$C:$C,BM$1,明细!$AK:$AK,"网点超50分钟未响应")+COUNTIFS(明细!$R:$R,$AK53,明细!$C:$C,BM$1,明细!$AL:$AL,"网点超23H未关闭"))*20)</f>
        <v>-</v>
      </c>
      <c r="BN53" s="12" t="str">
        <f>IF((COUNTIFS(明细!$R:$R,$AK53,明细!$C:$C,BN$1,明细!$AK:$AK,"网点超50分钟未响应")+COUNTIFS(明细!$R:$R,$AK53,明细!$C:$C,BN$1,明细!$AL:$AL,"网点超23H未关闭"))*20=0,"-",(COUNTIFS(明细!$R:$R,$AK53,明细!$C:$C,BN$1,明细!$AK:$AK,"网点超50分钟未响应")+COUNTIFS(明细!$R:$R,$AK53,明细!$C:$C,BN$1,明细!$AL:$AL,"网点超23H未关闭"))*20)</f>
        <v>-</v>
      </c>
      <c r="BO53" s="12" t="str">
        <f>IF((COUNTIFS(明细!$R:$R,$AK53,明细!$C:$C,BO$1,明细!$AK:$AK,"网点超50分钟未响应")+COUNTIFS(明细!$R:$R,$AK53,明细!$C:$C,BO$1,明细!$AL:$AL,"网点超23H未关闭"))*20=0,"-",(COUNTIFS(明细!$R:$R,$AK53,明细!$C:$C,BO$1,明细!$AK:$AK,"网点超50分钟未响应")+COUNTIFS(明细!$R:$R,$AK53,明细!$C:$C,BO$1,明细!$AL:$AL,"网点超23H未关闭"))*20)</f>
        <v>-</v>
      </c>
      <c r="BP53" s="12" t="str">
        <f>IF((COUNTIFS(明细!$R:$R,$AK53,明细!$C:$C,BP$1,明细!$AK:$AK,"网点超50分钟未响应")+COUNTIFS(明细!$R:$R,$AK53,明细!$C:$C,BP$1,明细!$AL:$AL,"网点超23H未关闭"))*20=0,"-",(COUNTIFS(明细!$R:$R,$AK53,明细!$C:$C,BP$1,明细!$AK:$AK,"网点超50分钟未响应")+COUNTIFS(明细!$R:$R,$AK53,明细!$C:$C,BP$1,明细!$AL:$AL,"网点超23H未关闭"))*20)</f>
        <v>-</v>
      </c>
    </row>
    <row r="54" customHeight="1" spans="36:68">
      <c r="AJ54" s="12">
        <f>RANK(AL54,AL$3:AL$356)</f>
        <v>51</v>
      </c>
      <c r="AK54" s="6" t="s">
        <v>90</v>
      </c>
      <c r="AL54" s="12">
        <f>SUM(AM54:BP54)</f>
        <v>100</v>
      </c>
      <c r="AM54" s="12">
        <f>IF((COUNTIFS(明细!$R:$R,$AK54,明细!$C:$C,AM$1,明细!$AK:$AK,"网点超50分钟未响应")+COUNTIFS(明细!$R:$R,$AK54,明细!$C:$C,AM$1,明细!$AL:$AL,"网点超23H未关闭"))*20=0,"-",(COUNTIFS(明细!$R:$R,$AK54,明细!$C:$C,AM$1,明细!$AK:$AK,"网点超50分钟未响应")+COUNTIFS(明细!$R:$R,$AK54,明细!$C:$C,AM$1,明细!$AL:$AL,"网点超23H未关闭"))*20)</f>
        <v>40</v>
      </c>
      <c r="AN54" s="12" t="str">
        <f>IF((COUNTIFS(明细!$R:$R,$AK54,明细!$C:$C,AN$1,明细!$AK:$AK,"网点超50分钟未响应")+COUNTIFS(明细!$R:$R,$AK54,明细!$C:$C,AN$1,明细!$AL:$AL,"网点超23H未关闭"))*20=0,"-",(COUNTIFS(明细!$R:$R,$AK54,明细!$C:$C,AN$1,明细!$AK:$AK,"网点超50分钟未响应")+COUNTIFS(明细!$R:$R,$AK54,明细!$C:$C,AN$1,明细!$AL:$AL,"网点超23H未关闭"))*20)</f>
        <v>-</v>
      </c>
      <c r="AO54" s="12" t="str">
        <f>IF((COUNTIFS(明细!$R:$R,$AK54,明细!$C:$C,AO$1,明细!$AK:$AK,"网点超50分钟未响应")+COUNTIFS(明细!$R:$R,$AK54,明细!$C:$C,AO$1,明细!$AL:$AL,"网点超23H未关闭"))*20=0,"-",(COUNTIFS(明细!$R:$R,$AK54,明细!$C:$C,AO$1,明细!$AK:$AK,"网点超50分钟未响应")+COUNTIFS(明细!$R:$R,$AK54,明细!$C:$C,AO$1,明细!$AL:$AL,"网点超23H未关闭"))*20)</f>
        <v>-</v>
      </c>
      <c r="AP54" s="12" t="str">
        <f>IF((COUNTIFS(明细!$R:$R,$AK54,明细!$C:$C,AP$1,明细!$AK:$AK,"网点超50分钟未响应")+COUNTIFS(明细!$R:$R,$AK54,明细!$C:$C,AP$1,明细!$AL:$AL,"网点超23H未关闭"))*20=0,"-",(COUNTIFS(明细!$R:$R,$AK54,明细!$C:$C,AP$1,明细!$AK:$AK,"网点超50分钟未响应")+COUNTIFS(明细!$R:$R,$AK54,明细!$C:$C,AP$1,明细!$AL:$AL,"网点超23H未关闭"))*20)</f>
        <v>-</v>
      </c>
      <c r="AQ54" s="12" t="str">
        <f>IF((COUNTIFS(明细!$R:$R,$AK54,明细!$C:$C,AQ$1,明细!$AK:$AK,"网点超50分钟未响应")+COUNTIFS(明细!$R:$R,$AK54,明细!$C:$C,AQ$1,明细!$AL:$AL,"网点超23H未关闭"))*20=0,"-",(COUNTIFS(明细!$R:$R,$AK54,明细!$C:$C,AQ$1,明细!$AK:$AK,"网点超50分钟未响应")+COUNTIFS(明细!$R:$R,$AK54,明细!$C:$C,AQ$1,明细!$AL:$AL,"网点超23H未关闭"))*20)</f>
        <v>-</v>
      </c>
      <c r="AR54" s="12">
        <f>IF((COUNTIFS(明细!$R:$R,$AK54,明细!$C:$C,AR$1,明细!$AK:$AK,"网点超50分钟未响应")+COUNTIFS(明细!$R:$R,$AK54,明细!$C:$C,AR$1,明细!$AL:$AL,"网点超23H未关闭"))*20=0,"-",(COUNTIFS(明细!$R:$R,$AK54,明细!$C:$C,AR$1,明细!$AK:$AK,"网点超50分钟未响应")+COUNTIFS(明细!$R:$R,$AK54,明细!$C:$C,AR$1,明细!$AL:$AL,"网点超23H未关闭"))*20)</f>
        <v>40</v>
      </c>
      <c r="AS54" s="12">
        <f>IF((COUNTIFS(明细!$R:$R,$AK54,明细!$C:$C,AS$1,明细!$AK:$AK,"网点超50分钟未响应")+COUNTIFS(明细!$R:$R,$AK54,明细!$C:$C,AS$1,明细!$AL:$AL,"网点超23H未关闭"))*20=0,"-",(COUNTIFS(明细!$R:$R,$AK54,明细!$C:$C,AS$1,明细!$AK:$AK,"网点超50分钟未响应")+COUNTIFS(明细!$R:$R,$AK54,明细!$C:$C,AS$1,明细!$AL:$AL,"网点超23H未关闭"))*20)</f>
        <v>20</v>
      </c>
      <c r="AT54" s="12" t="str">
        <f>IF((COUNTIFS(明细!$R:$R,$AK54,明细!$C:$C,AT$1,明细!$AK:$AK,"网点超50分钟未响应")+COUNTIFS(明细!$R:$R,$AK54,明细!$C:$C,AT$1,明细!$AL:$AL,"网点超23H未关闭"))*20=0,"-",(COUNTIFS(明细!$R:$R,$AK54,明细!$C:$C,AT$1,明细!$AK:$AK,"网点超50分钟未响应")+COUNTIFS(明细!$R:$R,$AK54,明细!$C:$C,AT$1,明细!$AL:$AL,"网点超23H未关闭"))*20)</f>
        <v>-</v>
      </c>
      <c r="AU54" s="12" t="str">
        <f>IF((COUNTIFS(明细!$R:$R,$AK54,明细!$C:$C,AU$1,明细!$AK:$AK,"网点超50分钟未响应")+COUNTIFS(明细!$R:$R,$AK54,明细!$C:$C,AU$1,明细!$AL:$AL,"网点超23H未关闭"))*20=0,"-",(COUNTIFS(明细!$R:$R,$AK54,明细!$C:$C,AU$1,明细!$AK:$AK,"网点超50分钟未响应")+COUNTIFS(明细!$R:$R,$AK54,明细!$C:$C,AU$1,明细!$AL:$AL,"网点超23H未关闭"))*20)</f>
        <v>-</v>
      </c>
      <c r="AV54" s="12" t="str">
        <f>IF((COUNTIFS(明细!$R:$R,$AK54,明细!$C:$C,AV$1,明细!$AK:$AK,"网点超50分钟未响应")+COUNTIFS(明细!$R:$R,$AK54,明细!$C:$C,AV$1,明细!$AL:$AL,"网点超23H未关闭"))*20=0,"-",(COUNTIFS(明细!$R:$R,$AK54,明细!$C:$C,AV$1,明细!$AK:$AK,"网点超50分钟未响应")+COUNTIFS(明细!$R:$R,$AK54,明细!$C:$C,AV$1,明细!$AL:$AL,"网点超23H未关闭"))*20)</f>
        <v>-</v>
      </c>
      <c r="AW54" s="12" t="str">
        <f>IF((COUNTIFS(明细!$R:$R,$AK54,明细!$C:$C,AW$1,明细!$AK:$AK,"网点超50分钟未响应")+COUNTIFS(明细!$R:$R,$AK54,明细!$C:$C,AW$1,明细!$AL:$AL,"网点超23H未关闭"))*20=0,"-",(COUNTIFS(明细!$R:$R,$AK54,明细!$C:$C,AW$1,明细!$AK:$AK,"网点超50分钟未响应")+COUNTIFS(明细!$R:$R,$AK54,明细!$C:$C,AW$1,明细!$AL:$AL,"网点超23H未关闭"))*20)</f>
        <v>-</v>
      </c>
      <c r="AX54" s="12" t="str">
        <f>IF((COUNTIFS(明细!$R:$R,$AK54,明细!$C:$C,AX$1,明细!$AK:$AK,"网点超50分钟未响应")+COUNTIFS(明细!$R:$R,$AK54,明细!$C:$C,AX$1,明细!$AL:$AL,"网点超23H未关闭"))*20=0,"-",(COUNTIFS(明细!$R:$R,$AK54,明细!$C:$C,AX$1,明细!$AK:$AK,"网点超50分钟未响应")+COUNTIFS(明细!$R:$R,$AK54,明细!$C:$C,AX$1,明细!$AL:$AL,"网点超23H未关闭"))*20)</f>
        <v>-</v>
      </c>
      <c r="AY54" s="12" t="str">
        <f>IF((COUNTIFS(明细!$R:$R,$AK54,明细!$C:$C,AY$1,明细!$AK:$AK,"网点超50分钟未响应")+COUNTIFS(明细!$R:$R,$AK54,明细!$C:$C,AY$1,明细!$AL:$AL,"网点超23H未关闭"))*20=0,"-",(COUNTIFS(明细!$R:$R,$AK54,明细!$C:$C,AY$1,明细!$AK:$AK,"网点超50分钟未响应")+COUNTIFS(明细!$R:$R,$AK54,明细!$C:$C,AY$1,明细!$AL:$AL,"网点超23H未关闭"))*20)</f>
        <v>-</v>
      </c>
      <c r="AZ54" s="12" t="str">
        <f>IF((COUNTIFS(明细!$R:$R,$AK54,明细!$C:$C,AZ$1,明细!$AK:$AK,"网点超50分钟未响应")+COUNTIFS(明细!$R:$R,$AK54,明细!$C:$C,AZ$1,明细!$AL:$AL,"网点超23H未关闭"))*20=0,"-",(COUNTIFS(明细!$R:$R,$AK54,明细!$C:$C,AZ$1,明细!$AK:$AK,"网点超50分钟未响应")+COUNTIFS(明细!$R:$R,$AK54,明细!$C:$C,AZ$1,明细!$AL:$AL,"网点超23H未关闭"))*20)</f>
        <v>-</v>
      </c>
      <c r="BA54" s="12" t="str">
        <f>IF((COUNTIFS(明细!$R:$R,$AK54,明细!$C:$C,BA$1,明细!$AK:$AK,"网点超50分钟未响应")+COUNTIFS(明细!$R:$R,$AK54,明细!$C:$C,BA$1,明细!$AL:$AL,"网点超23H未关闭"))*20=0,"-",(COUNTIFS(明细!$R:$R,$AK54,明细!$C:$C,BA$1,明细!$AK:$AK,"网点超50分钟未响应")+COUNTIFS(明细!$R:$R,$AK54,明细!$C:$C,BA$1,明细!$AL:$AL,"网点超23H未关闭"))*20)</f>
        <v>-</v>
      </c>
      <c r="BB54" s="12" t="str">
        <f>IF((COUNTIFS(明细!$R:$R,$AK54,明细!$C:$C,BB$1,明细!$AK:$AK,"网点超50分钟未响应")+COUNTIFS(明细!$R:$R,$AK54,明细!$C:$C,BB$1,明细!$AL:$AL,"网点超23H未关闭"))*20=0,"-",(COUNTIFS(明细!$R:$R,$AK54,明细!$C:$C,BB$1,明细!$AK:$AK,"网点超50分钟未响应")+COUNTIFS(明细!$R:$R,$AK54,明细!$C:$C,BB$1,明细!$AL:$AL,"网点超23H未关闭"))*20)</f>
        <v>-</v>
      </c>
      <c r="BC54" s="12" t="str">
        <f>IF((COUNTIFS(明细!$R:$R,$AK54,明细!$C:$C,BC$1,明细!$AK:$AK,"网点超50分钟未响应")+COUNTIFS(明细!$R:$R,$AK54,明细!$C:$C,BC$1,明细!$AL:$AL,"网点超23H未关闭"))*20=0,"-",(COUNTIFS(明细!$R:$R,$AK54,明细!$C:$C,BC$1,明细!$AK:$AK,"网点超50分钟未响应")+COUNTIFS(明细!$R:$R,$AK54,明细!$C:$C,BC$1,明细!$AL:$AL,"网点超23H未关闭"))*20)</f>
        <v>-</v>
      </c>
      <c r="BD54" s="12" t="str">
        <f>IF((COUNTIFS(明细!$R:$R,$AK54,明细!$C:$C,BD$1,明细!$AK:$AK,"网点超50分钟未响应")+COUNTIFS(明细!$R:$R,$AK54,明细!$C:$C,BD$1,明细!$AL:$AL,"网点超23H未关闭"))*20=0,"-",(COUNTIFS(明细!$R:$R,$AK54,明细!$C:$C,BD$1,明细!$AK:$AK,"网点超50分钟未响应")+COUNTIFS(明细!$R:$R,$AK54,明细!$C:$C,BD$1,明细!$AL:$AL,"网点超23H未关闭"))*20)</f>
        <v>-</v>
      </c>
      <c r="BE54" s="12" t="str">
        <f>IF((COUNTIFS(明细!$R:$R,$AK54,明细!$C:$C,BE$1,明细!$AK:$AK,"网点超50分钟未响应")+COUNTIFS(明细!$R:$R,$AK54,明细!$C:$C,BE$1,明细!$AL:$AL,"网点超23H未关闭"))*20=0,"-",(COUNTIFS(明细!$R:$R,$AK54,明细!$C:$C,BE$1,明细!$AK:$AK,"网点超50分钟未响应")+COUNTIFS(明细!$R:$R,$AK54,明细!$C:$C,BE$1,明细!$AL:$AL,"网点超23H未关闭"))*20)</f>
        <v>-</v>
      </c>
      <c r="BF54" s="12" t="str">
        <f>IF((COUNTIFS(明细!$R:$R,$AK54,明细!$C:$C,BF$1,明细!$AK:$AK,"网点超50分钟未响应")+COUNTIFS(明细!$R:$R,$AK54,明细!$C:$C,BF$1,明细!$AL:$AL,"网点超23H未关闭"))*20=0,"-",(COUNTIFS(明细!$R:$R,$AK54,明细!$C:$C,BF$1,明细!$AK:$AK,"网点超50分钟未响应")+COUNTIFS(明细!$R:$R,$AK54,明细!$C:$C,BF$1,明细!$AL:$AL,"网点超23H未关闭"))*20)</f>
        <v>-</v>
      </c>
      <c r="BG54" s="12" t="str">
        <f>IF((COUNTIFS(明细!$R:$R,$AK54,明细!$C:$C,BG$1,明细!$AK:$AK,"网点超50分钟未响应")+COUNTIFS(明细!$R:$R,$AK54,明细!$C:$C,BG$1,明细!$AL:$AL,"网点超23H未关闭"))*20=0,"-",(COUNTIFS(明细!$R:$R,$AK54,明细!$C:$C,BG$1,明细!$AK:$AK,"网点超50分钟未响应")+COUNTIFS(明细!$R:$R,$AK54,明细!$C:$C,BG$1,明细!$AL:$AL,"网点超23H未关闭"))*20)</f>
        <v>-</v>
      </c>
      <c r="BH54" s="12" t="str">
        <f>IF((COUNTIFS(明细!$R:$R,$AK54,明细!$C:$C,BH$1,明细!$AK:$AK,"网点超50分钟未响应")+COUNTIFS(明细!$R:$R,$AK54,明细!$C:$C,BH$1,明细!$AL:$AL,"网点超23H未关闭"))*20=0,"-",(COUNTIFS(明细!$R:$R,$AK54,明细!$C:$C,BH$1,明细!$AK:$AK,"网点超50分钟未响应")+COUNTIFS(明细!$R:$R,$AK54,明细!$C:$C,BH$1,明细!$AL:$AL,"网点超23H未关闭"))*20)</f>
        <v>-</v>
      </c>
      <c r="BI54" s="12" t="str">
        <f>IF((COUNTIFS(明细!$R:$R,$AK54,明细!$C:$C,BI$1,明细!$AK:$AK,"网点超50分钟未响应")+COUNTIFS(明细!$R:$R,$AK54,明细!$C:$C,BI$1,明细!$AL:$AL,"网点超23H未关闭"))*20=0,"-",(COUNTIFS(明细!$R:$R,$AK54,明细!$C:$C,BI$1,明细!$AK:$AK,"网点超50分钟未响应")+COUNTIFS(明细!$R:$R,$AK54,明细!$C:$C,BI$1,明细!$AL:$AL,"网点超23H未关闭"))*20)</f>
        <v>-</v>
      </c>
      <c r="BJ54" s="12" t="str">
        <f>IF((COUNTIFS(明细!$R:$R,$AK54,明细!$C:$C,BJ$1,明细!$AK:$AK,"网点超50分钟未响应")+COUNTIFS(明细!$R:$R,$AK54,明细!$C:$C,BJ$1,明细!$AL:$AL,"网点超23H未关闭"))*20=0,"-",(COUNTIFS(明细!$R:$R,$AK54,明细!$C:$C,BJ$1,明细!$AK:$AK,"网点超50分钟未响应")+COUNTIFS(明细!$R:$R,$AK54,明细!$C:$C,BJ$1,明细!$AL:$AL,"网点超23H未关闭"))*20)</f>
        <v>-</v>
      </c>
      <c r="BK54" s="12" t="str">
        <f>IF((COUNTIFS(明细!$R:$R,$AK54,明细!$C:$C,BK$1,明细!$AK:$AK,"网点超50分钟未响应")+COUNTIFS(明细!$R:$R,$AK54,明细!$C:$C,BK$1,明细!$AL:$AL,"网点超23H未关闭"))*20=0,"-",(COUNTIFS(明细!$R:$R,$AK54,明细!$C:$C,BK$1,明细!$AK:$AK,"网点超50分钟未响应")+COUNTIFS(明细!$R:$R,$AK54,明细!$C:$C,BK$1,明细!$AL:$AL,"网点超23H未关闭"))*20)</f>
        <v>-</v>
      </c>
      <c r="BL54" s="12" t="str">
        <f>IF((COUNTIFS(明细!$R:$R,$AK54,明细!$C:$C,BL$1,明细!$AK:$AK,"网点超50分钟未响应")+COUNTIFS(明细!$R:$R,$AK54,明细!$C:$C,BL$1,明细!$AL:$AL,"网点超23H未关闭"))*20=0,"-",(COUNTIFS(明细!$R:$R,$AK54,明细!$C:$C,BL$1,明细!$AK:$AK,"网点超50分钟未响应")+COUNTIFS(明细!$R:$R,$AK54,明细!$C:$C,BL$1,明细!$AL:$AL,"网点超23H未关闭"))*20)</f>
        <v>-</v>
      </c>
      <c r="BM54" s="12" t="str">
        <f>IF((COUNTIFS(明细!$R:$R,$AK54,明细!$C:$C,BM$1,明细!$AK:$AK,"网点超50分钟未响应")+COUNTIFS(明细!$R:$R,$AK54,明细!$C:$C,BM$1,明细!$AL:$AL,"网点超23H未关闭"))*20=0,"-",(COUNTIFS(明细!$R:$R,$AK54,明细!$C:$C,BM$1,明细!$AK:$AK,"网点超50分钟未响应")+COUNTIFS(明细!$R:$R,$AK54,明细!$C:$C,BM$1,明细!$AL:$AL,"网点超23H未关闭"))*20)</f>
        <v>-</v>
      </c>
      <c r="BN54" s="12" t="str">
        <f>IF((COUNTIFS(明细!$R:$R,$AK54,明细!$C:$C,BN$1,明细!$AK:$AK,"网点超50分钟未响应")+COUNTIFS(明细!$R:$R,$AK54,明细!$C:$C,BN$1,明细!$AL:$AL,"网点超23H未关闭"))*20=0,"-",(COUNTIFS(明细!$R:$R,$AK54,明细!$C:$C,BN$1,明细!$AK:$AK,"网点超50分钟未响应")+COUNTIFS(明细!$R:$R,$AK54,明细!$C:$C,BN$1,明细!$AL:$AL,"网点超23H未关闭"))*20)</f>
        <v>-</v>
      </c>
      <c r="BO54" s="12" t="str">
        <f>IF((COUNTIFS(明细!$R:$R,$AK54,明细!$C:$C,BO$1,明细!$AK:$AK,"网点超50分钟未响应")+COUNTIFS(明细!$R:$R,$AK54,明细!$C:$C,BO$1,明细!$AL:$AL,"网点超23H未关闭"))*20=0,"-",(COUNTIFS(明细!$R:$R,$AK54,明细!$C:$C,BO$1,明细!$AK:$AK,"网点超50分钟未响应")+COUNTIFS(明细!$R:$R,$AK54,明细!$C:$C,BO$1,明细!$AL:$AL,"网点超23H未关闭"))*20)</f>
        <v>-</v>
      </c>
      <c r="BP54" s="12" t="str">
        <f>IF((COUNTIFS(明细!$R:$R,$AK54,明细!$C:$C,BP$1,明细!$AK:$AK,"网点超50分钟未响应")+COUNTIFS(明细!$R:$R,$AK54,明细!$C:$C,BP$1,明细!$AL:$AL,"网点超23H未关闭"))*20=0,"-",(COUNTIFS(明细!$R:$R,$AK54,明细!$C:$C,BP$1,明细!$AK:$AK,"网点超50分钟未响应")+COUNTIFS(明细!$R:$R,$AK54,明细!$C:$C,BP$1,明细!$AL:$AL,"网点超23H未关闭"))*20)</f>
        <v>-</v>
      </c>
    </row>
    <row r="55" customHeight="1" spans="36:68">
      <c r="AJ55" s="12">
        <f>RANK(AL55,AL$3:AL$356)</f>
        <v>51</v>
      </c>
      <c r="AK55" s="4" t="s">
        <v>91</v>
      </c>
      <c r="AL55" s="12">
        <f>SUM(AM55:BP55)</f>
        <v>100</v>
      </c>
      <c r="AM55" s="12" t="str">
        <f>IF((COUNTIFS(明细!$R:$R,$AK55,明细!$C:$C,AM$1,明细!$AK:$AK,"网点超50分钟未响应")+COUNTIFS(明细!$R:$R,$AK55,明细!$C:$C,AM$1,明细!$AL:$AL,"网点超23H未关闭"))*20=0,"-",(COUNTIFS(明细!$R:$R,$AK55,明细!$C:$C,AM$1,明细!$AK:$AK,"网点超50分钟未响应")+COUNTIFS(明细!$R:$R,$AK55,明细!$C:$C,AM$1,明细!$AL:$AL,"网点超23H未关闭"))*20)</f>
        <v>-</v>
      </c>
      <c r="AN55" s="12">
        <f>IF((COUNTIFS(明细!$R:$R,$AK55,明细!$C:$C,AN$1,明细!$AK:$AK,"网点超50分钟未响应")+COUNTIFS(明细!$R:$R,$AK55,明细!$C:$C,AN$1,明细!$AL:$AL,"网点超23H未关闭"))*20=0,"-",(COUNTIFS(明细!$R:$R,$AK55,明细!$C:$C,AN$1,明细!$AK:$AK,"网点超50分钟未响应")+COUNTIFS(明细!$R:$R,$AK55,明细!$C:$C,AN$1,明细!$AL:$AL,"网点超23H未关闭"))*20)</f>
        <v>20</v>
      </c>
      <c r="AO55" s="12" t="str">
        <f>IF((COUNTIFS(明细!$R:$R,$AK55,明细!$C:$C,AO$1,明细!$AK:$AK,"网点超50分钟未响应")+COUNTIFS(明细!$R:$R,$AK55,明细!$C:$C,AO$1,明细!$AL:$AL,"网点超23H未关闭"))*20=0,"-",(COUNTIFS(明细!$R:$R,$AK55,明细!$C:$C,AO$1,明细!$AK:$AK,"网点超50分钟未响应")+COUNTIFS(明细!$R:$R,$AK55,明细!$C:$C,AO$1,明细!$AL:$AL,"网点超23H未关闭"))*20)</f>
        <v>-</v>
      </c>
      <c r="AP55" s="12">
        <f>IF((COUNTIFS(明细!$R:$R,$AK55,明细!$C:$C,AP$1,明细!$AK:$AK,"网点超50分钟未响应")+COUNTIFS(明细!$R:$R,$AK55,明细!$C:$C,AP$1,明细!$AL:$AL,"网点超23H未关闭"))*20=0,"-",(COUNTIFS(明细!$R:$R,$AK55,明细!$C:$C,AP$1,明细!$AK:$AK,"网点超50分钟未响应")+COUNTIFS(明细!$R:$R,$AK55,明细!$C:$C,AP$1,明细!$AL:$AL,"网点超23H未关闭"))*20)</f>
        <v>20</v>
      </c>
      <c r="AQ55" s="12">
        <f>IF((COUNTIFS(明细!$R:$R,$AK55,明细!$C:$C,AQ$1,明细!$AK:$AK,"网点超50分钟未响应")+COUNTIFS(明细!$R:$R,$AK55,明细!$C:$C,AQ$1,明细!$AL:$AL,"网点超23H未关闭"))*20=0,"-",(COUNTIFS(明细!$R:$R,$AK55,明细!$C:$C,AQ$1,明细!$AK:$AK,"网点超50分钟未响应")+COUNTIFS(明细!$R:$R,$AK55,明细!$C:$C,AQ$1,明细!$AL:$AL,"网点超23H未关闭"))*20)</f>
        <v>40</v>
      </c>
      <c r="AR55" s="12" t="str">
        <f>IF((COUNTIFS(明细!$R:$R,$AK55,明细!$C:$C,AR$1,明细!$AK:$AK,"网点超50分钟未响应")+COUNTIFS(明细!$R:$R,$AK55,明细!$C:$C,AR$1,明细!$AL:$AL,"网点超23H未关闭"))*20=0,"-",(COUNTIFS(明细!$R:$R,$AK55,明细!$C:$C,AR$1,明细!$AK:$AK,"网点超50分钟未响应")+COUNTIFS(明细!$R:$R,$AK55,明细!$C:$C,AR$1,明细!$AL:$AL,"网点超23H未关闭"))*20)</f>
        <v>-</v>
      </c>
      <c r="AS55" s="12" t="str">
        <f>IF((COUNTIFS(明细!$R:$R,$AK55,明细!$C:$C,AS$1,明细!$AK:$AK,"网点超50分钟未响应")+COUNTIFS(明细!$R:$R,$AK55,明细!$C:$C,AS$1,明细!$AL:$AL,"网点超23H未关闭"))*20=0,"-",(COUNTIFS(明细!$R:$R,$AK55,明细!$C:$C,AS$1,明细!$AK:$AK,"网点超50分钟未响应")+COUNTIFS(明细!$R:$R,$AK55,明细!$C:$C,AS$1,明细!$AL:$AL,"网点超23H未关闭"))*20)</f>
        <v>-</v>
      </c>
      <c r="AT55" s="12">
        <f>IF((COUNTIFS(明细!$R:$R,$AK55,明细!$C:$C,AT$1,明细!$AK:$AK,"网点超50分钟未响应")+COUNTIFS(明细!$R:$R,$AK55,明细!$C:$C,AT$1,明细!$AL:$AL,"网点超23H未关闭"))*20=0,"-",(COUNTIFS(明细!$R:$R,$AK55,明细!$C:$C,AT$1,明细!$AK:$AK,"网点超50分钟未响应")+COUNTIFS(明细!$R:$R,$AK55,明细!$C:$C,AT$1,明细!$AL:$AL,"网点超23H未关闭"))*20)</f>
        <v>20</v>
      </c>
      <c r="AU55" s="12" t="str">
        <f>IF((COUNTIFS(明细!$R:$R,$AK55,明细!$C:$C,AU$1,明细!$AK:$AK,"网点超50分钟未响应")+COUNTIFS(明细!$R:$R,$AK55,明细!$C:$C,AU$1,明细!$AL:$AL,"网点超23H未关闭"))*20=0,"-",(COUNTIFS(明细!$R:$R,$AK55,明细!$C:$C,AU$1,明细!$AK:$AK,"网点超50分钟未响应")+COUNTIFS(明细!$R:$R,$AK55,明细!$C:$C,AU$1,明细!$AL:$AL,"网点超23H未关闭"))*20)</f>
        <v>-</v>
      </c>
      <c r="AV55" s="12" t="str">
        <f>IF((COUNTIFS(明细!$R:$R,$AK55,明细!$C:$C,AV$1,明细!$AK:$AK,"网点超50分钟未响应")+COUNTIFS(明细!$R:$R,$AK55,明细!$C:$C,AV$1,明细!$AL:$AL,"网点超23H未关闭"))*20=0,"-",(COUNTIFS(明细!$R:$R,$AK55,明细!$C:$C,AV$1,明细!$AK:$AK,"网点超50分钟未响应")+COUNTIFS(明细!$R:$R,$AK55,明细!$C:$C,AV$1,明细!$AL:$AL,"网点超23H未关闭"))*20)</f>
        <v>-</v>
      </c>
      <c r="AW55" s="12" t="str">
        <f>IF((COUNTIFS(明细!$R:$R,$AK55,明细!$C:$C,AW$1,明细!$AK:$AK,"网点超50分钟未响应")+COUNTIFS(明细!$R:$R,$AK55,明细!$C:$C,AW$1,明细!$AL:$AL,"网点超23H未关闭"))*20=0,"-",(COUNTIFS(明细!$R:$R,$AK55,明细!$C:$C,AW$1,明细!$AK:$AK,"网点超50分钟未响应")+COUNTIFS(明细!$R:$R,$AK55,明细!$C:$C,AW$1,明细!$AL:$AL,"网点超23H未关闭"))*20)</f>
        <v>-</v>
      </c>
      <c r="AX55" s="12" t="str">
        <f>IF((COUNTIFS(明细!$R:$R,$AK55,明细!$C:$C,AX$1,明细!$AK:$AK,"网点超50分钟未响应")+COUNTIFS(明细!$R:$R,$AK55,明细!$C:$C,AX$1,明细!$AL:$AL,"网点超23H未关闭"))*20=0,"-",(COUNTIFS(明细!$R:$R,$AK55,明细!$C:$C,AX$1,明细!$AK:$AK,"网点超50分钟未响应")+COUNTIFS(明细!$R:$R,$AK55,明细!$C:$C,AX$1,明细!$AL:$AL,"网点超23H未关闭"))*20)</f>
        <v>-</v>
      </c>
      <c r="AY55" s="12" t="str">
        <f>IF((COUNTIFS(明细!$R:$R,$AK55,明细!$C:$C,AY$1,明细!$AK:$AK,"网点超50分钟未响应")+COUNTIFS(明细!$R:$R,$AK55,明细!$C:$C,AY$1,明细!$AL:$AL,"网点超23H未关闭"))*20=0,"-",(COUNTIFS(明细!$R:$R,$AK55,明细!$C:$C,AY$1,明细!$AK:$AK,"网点超50分钟未响应")+COUNTIFS(明细!$R:$R,$AK55,明细!$C:$C,AY$1,明细!$AL:$AL,"网点超23H未关闭"))*20)</f>
        <v>-</v>
      </c>
      <c r="AZ55" s="12" t="str">
        <f>IF((COUNTIFS(明细!$R:$R,$AK55,明细!$C:$C,AZ$1,明细!$AK:$AK,"网点超50分钟未响应")+COUNTIFS(明细!$R:$R,$AK55,明细!$C:$C,AZ$1,明细!$AL:$AL,"网点超23H未关闭"))*20=0,"-",(COUNTIFS(明细!$R:$R,$AK55,明细!$C:$C,AZ$1,明细!$AK:$AK,"网点超50分钟未响应")+COUNTIFS(明细!$R:$R,$AK55,明细!$C:$C,AZ$1,明细!$AL:$AL,"网点超23H未关闭"))*20)</f>
        <v>-</v>
      </c>
      <c r="BA55" s="12" t="str">
        <f>IF((COUNTIFS(明细!$R:$R,$AK55,明细!$C:$C,BA$1,明细!$AK:$AK,"网点超50分钟未响应")+COUNTIFS(明细!$R:$R,$AK55,明细!$C:$C,BA$1,明细!$AL:$AL,"网点超23H未关闭"))*20=0,"-",(COUNTIFS(明细!$R:$R,$AK55,明细!$C:$C,BA$1,明细!$AK:$AK,"网点超50分钟未响应")+COUNTIFS(明细!$R:$R,$AK55,明细!$C:$C,BA$1,明细!$AL:$AL,"网点超23H未关闭"))*20)</f>
        <v>-</v>
      </c>
      <c r="BB55" s="12" t="str">
        <f>IF((COUNTIFS(明细!$R:$R,$AK55,明细!$C:$C,BB$1,明细!$AK:$AK,"网点超50分钟未响应")+COUNTIFS(明细!$R:$R,$AK55,明细!$C:$C,BB$1,明细!$AL:$AL,"网点超23H未关闭"))*20=0,"-",(COUNTIFS(明细!$R:$R,$AK55,明细!$C:$C,BB$1,明细!$AK:$AK,"网点超50分钟未响应")+COUNTIFS(明细!$R:$R,$AK55,明细!$C:$C,BB$1,明细!$AL:$AL,"网点超23H未关闭"))*20)</f>
        <v>-</v>
      </c>
      <c r="BC55" s="12" t="str">
        <f>IF((COUNTIFS(明细!$R:$R,$AK55,明细!$C:$C,BC$1,明细!$AK:$AK,"网点超50分钟未响应")+COUNTIFS(明细!$R:$R,$AK55,明细!$C:$C,BC$1,明细!$AL:$AL,"网点超23H未关闭"))*20=0,"-",(COUNTIFS(明细!$R:$R,$AK55,明细!$C:$C,BC$1,明细!$AK:$AK,"网点超50分钟未响应")+COUNTIFS(明细!$R:$R,$AK55,明细!$C:$C,BC$1,明细!$AL:$AL,"网点超23H未关闭"))*20)</f>
        <v>-</v>
      </c>
      <c r="BD55" s="12" t="str">
        <f>IF((COUNTIFS(明细!$R:$R,$AK55,明细!$C:$C,BD$1,明细!$AK:$AK,"网点超50分钟未响应")+COUNTIFS(明细!$R:$R,$AK55,明细!$C:$C,BD$1,明细!$AL:$AL,"网点超23H未关闭"))*20=0,"-",(COUNTIFS(明细!$R:$R,$AK55,明细!$C:$C,BD$1,明细!$AK:$AK,"网点超50分钟未响应")+COUNTIFS(明细!$R:$R,$AK55,明细!$C:$C,BD$1,明细!$AL:$AL,"网点超23H未关闭"))*20)</f>
        <v>-</v>
      </c>
      <c r="BE55" s="12" t="str">
        <f>IF((COUNTIFS(明细!$R:$R,$AK55,明细!$C:$C,BE$1,明细!$AK:$AK,"网点超50分钟未响应")+COUNTIFS(明细!$R:$R,$AK55,明细!$C:$C,BE$1,明细!$AL:$AL,"网点超23H未关闭"))*20=0,"-",(COUNTIFS(明细!$R:$R,$AK55,明细!$C:$C,BE$1,明细!$AK:$AK,"网点超50分钟未响应")+COUNTIFS(明细!$R:$R,$AK55,明细!$C:$C,BE$1,明细!$AL:$AL,"网点超23H未关闭"))*20)</f>
        <v>-</v>
      </c>
      <c r="BF55" s="12" t="str">
        <f>IF((COUNTIFS(明细!$R:$R,$AK55,明细!$C:$C,BF$1,明细!$AK:$AK,"网点超50分钟未响应")+COUNTIFS(明细!$R:$R,$AK55,明细!$C:$C,BF$1,明细!$AL:$AL,"网点超23H未关闭"))*20=0,"-",(COUNTIFS(明细!$R:$R,$AK55,明细!$C:$C,BF$1,明细!$AK:$AK,"网点超50分钟未响应")+COUNTIFS(明细!$R:$R,$AK55,明细!$C:$C,BF$1,明细!$AL:$AL,"网点超23H未关闭"))*20)</f>
        <v>-</v>
      </c>
      <c r="BG55" s="12" t="str">
        <f>IF((COUNTIFS(明细!$R:$R,$AK55,明细!$C:$C,BG$1,明细!$AK:$AK,"网点超50分钟未响应")+COUNTIFS(明细!$R:$R,$AK55,明细!$C:$C,BG$1,明细!$AL:$AL,"网点超23H未关闭"))*20=0,"-",(COUNTIFS(明细!$R:$R,$AK55,明细!$C:$C,BG$1,明细!$AK:$AK,"网点超50分钟未响应")+COUNTIFS(明细!$R:$R,$AK55,明细!$C:$C,BG$1,明细!$AL:$AL,"网点超23H未关闭"))*20)</f>
        <v>-</v>
      </c>
      <c r="BH55" s="12" t="str">
        <f>IF((COUNTIFS(明细!$R:$R,$AK55,明细!$C:$C,BH$1,明细!$AK:$AK,"网点超50分钟未响应")+COUNTIFS(明细!$R:$R,$AK55,明细!$C:$C,BH$1,明细!$AL:$AL,"网点超23H未关闭"))*20=0,"-",(COUNTIFS(明细!$R:$R,$AK55,明细!$C:$C,BH$1,明细!$AK:$AK,"网点超50分钟未响应")+COUNTIFS(明细!$R:$R,$AK55,明细!$C:$C,BH$1,明细!$AL:$AL,"网点超23H未关闭"))*20)</f>
        <v>-</v>
      </c>
      <c r="BI55" s="12" t="str">
        <f>IF((COUNTIFS(明细!$R:$R,$AK55,明细!$C:$C,BI$1,明细!$AK:$AK,"网点超50分钟未响应")+COUNTIFS(明细!$R:$R,$AK55,明细!$C:$C,BI$1,明细!$AL:$AL,"网点超23H未关闭"))*20=0,"-",(COUNTIFS(明细!$R:$R,$AK55,明细!$C:$C,BI$1,明细!$AK:$AK,"网点超50分钟未响应")+COUNTIFS(明细!$R:$R,$AK55,明细!$C:$C,BI$1,明细!$AL:$AL,"网点超23H未关闭"))*20)</f>
        <v>-</v>
      </c>
      <c r="BJ55" s="12" t="str">
        <f>IF((COUNTIFS(明细!$R:$R,$AK55,明细!$C:$C,BJ$1,明细!$AK:$AK,"网点超50分钟未响应")+COUNTIFS(明细!$R:$R,$AK55,明细!$C:$C,BJ$1,明细!$AL:$AL,"网点超23H未关闭"))*20=0,"-",(COUNTIFS(明细!$R:$R,$AK55,明细!$C:$C,BJ$1,明细!$AK:$AK,"网点超50分钟未响应")+COUNTIFS(明细!$R:$R,$AK55,明细!$C:$C,BJ$1,明细!$AL:$AL,"网点超23H未关闭"))*20)</f>
        <v>-</v>
      </c>
      <c r="BK55" s="12" t="str">
        <f>IF((COUNTIFS(明细!$R:$R,$AK55,明细!$C:$C,BK$1,明细!$AK:$AK,"网点超50分钟未响应")+COUNTIFS(明细!$R:$R,$AK55,明细!$C:$C,BK$1,明细!$AL:$AL,"网点超23H未关闭"))*20=0,"-",(COUNTIFS(明细!$R:$R,$AK55,明细!$C:$C,BK$1,明细!$AK:$AK,"网点超50分钟未响应")+COUNTIFS(明细!$R:$R,$AK55,明细!$C:$C,BK$1,明细!$AL:$AL,"网点超23H未关闭"))*20)</f>
        <v>-</v>
      </c>
      <c r="BL55" s="12" t="str">
        <f>IF((COUNTIFS(明细!$R:$R,$AK55,明细!$C:$C,BL$1,明细!$AK:$AK,"网点超50分钟未响应")+COUNTIFS(明细!$R:$R,$AK55,明细!$C:$C,BL$1,明细!$AL:$AL,"网点超23H未关闭"))*20=0,"-",(COUNTIFS(明细!$R:$R,$AK55,明细!$C:$C,BL$1,明细!$AK:$AK,"网点超50分钟未响应")+COUNTIFS(明细!$R:$R,$AK55,明细!$C:$C,BL$1,明细!$AL:$AL,"网点超23H未关闭"))*20)</f>
        <v>-</v>
      </c>
      <c r="BM55" s="12" t="str">
        <f>IF((COUNTIFS(明细!$R:$R,$AK55,明细!$C:$C,BM$1,明细!$AK:$AK,"网点超50分钟未响应")+COUNTIFS(明细!$R:$R,$AK55,明细!$C:$C,BM$1,明细!$AL:$AL,"网点超23H未关闭"))*20=0,"-",(COUNTIFS(明细!$R:$R,$AK55,明细!$C:$C,BM$1,明细!$AK:$AK,"网点超50分钟未响应")+COUNTIFS(明细!$R:$R,$AK55,明细!$C:$C,BM$1,明细!$AL:$AL,"网点超23H未关闭"))*20)</f>
        <v>-</v>
      </c>
      <c r="BN55" s="12" t="str">
        <f>IF((COUNTIFS(明细!$R:$R,$AK55,明细!$C:$C,BN$1,明细!$AK:$AK,"网点超50分钟未响应")+COUNTIFS(明细!$R:$R,$AK55,明细!$C:$C,BN$1,明细!$AL:$AL,"网点超23H未关闭"))*20=0,"-",(COUNTIFS(明细!$R:$R,$AK55,明细!$C:$C,BN$1,明细!$AK:$AK,"网点超50分钟未响应")+COUNTIFS(明细!$R:$R,$AK55,明细!$C:$C,BN$1,明细!$AL:$AL,"网点超23H未关闭"))*20)</f>
        <v>-</v>
      </c>
      <c r="BO55" s="12" t="str">
        <f>IF((COUNTIFS(明细!$R:$R,$AK55,明细!$C:$C,BO$1,明细!$AK:$AK,"网点超50分钟未响应")+COUNTIFS(明细!$R:$R,$AK55,明细!$C:$C,BO$1,明细!$AL:$AL,"网点超23H未关闭"))*20=0,"-",(COUNTIFS(明细!$R:$R,$AK55,明细!$C:$C,BO$1,明细!$AK:$AK,"网点超50分钟未响应")+COUNTIFS(明细!$R:$R,$AK55,明细!$C:$C,BO$1,明细!$AL:$AL,"网点超23H未关闭"))*20)</f>
        <v>-</v>
      </c>
      <c r="BP55" s="12" t="str">
        <f>IF((COUNTIFS(明细!$R:$R,$AK55,明细!$C:$C,BP$1,明细!$AK:$AK,"网点超50分钟未响应")+COUNTIFS(明细!$R:$R,$AK55,明细!$C:$C,BP$1,明细!$AL:$AL,"网点超23H未关闭"))*20=0,"-",(COUNTIFS(明细!$R:$R,$AK55,明细!$C:$C,BP$1,明细!$AK:$AK,"网点超50分钟未响应")+COUNTIFS(明细!$R:$R,$AK55,明细!$C:$C,BP$1,明细!$AL:$AL,"网点超23H未关闭"))*20)</f>
        <v>-</v>
      </c>
    </row>
    <row r="56" customHeight="1" spans="36:68">
      <c r="AJ56" s="12">
        <f>RANK(AL56,AL$3:AL$356)</f>
        <v>51</v>
      </c>
      <c r="AK56" s="6" t="s">
        <v>92</v>
      </c>
      <c r="AL56" s="12">
        <f>SUM(AM56:BP56)</f>
        <v>100</v>
      </c>
      <c r="AM56" s="12" t="str">
        <f>IF((COUNTIFS(明细!$R:$R,$AK56,明细!$C:$C,AM$1,明细!$AK:$AK,"网点超50分钟未响应")+COUNTIFS(明细!$R:$R,$AK56,明细!$C:$C,AM$1,明细!$AL:$AL,"网点超23H未关闭"))*20=0,"-",(COUNTIFS(明细!$R:$R,$AK56,明细!$C:$C,AM$1,明细!$AK:$AK,"网点超50分钟未响应")+COUNTIFS(明细!$R:$R,$AK56,明细!$C:$C,AM$1,明细!$AL:$AL,"网点超23H未关闭"))*20)</f>
        <v>-</v>
      </c>
      <c r="AN56" s="12" t="str">
        <f>IF((COUNTIFS(明细!$R:$R,$AK56,明细!$C:$C,AN$1,明细!$AK:$AK,"网点超50分钟未响应")+COUNTIFS(明细!$R:$R,$AK56,明细!$C:$C,AN$1,明细!$AL:$AL,"网点超23H未关闭"))*20=0,"-",(COUNTIFS(明细!$R:$R,$AK56,明细!$C:$C,AN$1,明细!$AK:$AK,"网点超50分钟未响应")+COUNTIFS(明细!$R:$R,$AK56,明细!$C:$C,AN$1,明细!$AL:$AL,"网点超23H未关闭"))*20)</f>
        <v>-</v>
      </c>
      <c r="AO56" s="12" t="str">
        <f>IF((COUNTIFS(明细!$R:$R,$AK56,明细!$C:$C,AO$1,明细!$AK:$AK,"网点超50分钟未响应")+COUNTIFS(明细!$R:$R,$AK56,明细!$C:$C,AO$1,明细!$AL:$AL,"网点超23H未关闭"))*20=0,"-",(COUNTIFS(明细!$R:$R,$AK56,明细!$C:$C,AO$1,明细!$AK:$AK,"网点超50分钟未响应")+COUNTIFS(明细!$R:$R,$AK56,明细!$C:$C,AO$1,明细!$AL:$AL,"网点超23H未关闭"))*20)</f>
        <v>-</v>
      </c>
      <c r="AP56" s="12">
        <f>IF((COUNTIFS(明细!$R:$R,$AK56,明细!$C:$C,AP$1,明细!$AK:$AK,"网点超50分钟未响应")+COUNTIFS(明细!$R:$R,$AK56,明细!$C:$C,AP$1,明细!$AL:$AL,"网点超23H未关闭"))*20=0,"-",(COUNTIFS(明细!$R:$R,$AK56,明细!$C:$C,AP$1,明细!$AK:$AK,"网点超50分钟未响应")+COUNTIFS(明细!$R:$R,$AK56,明细!$C:$C,AP$1,明细!$AL:$AL,"网点超23H未关闭"))*20)</f>
        <v>20</v>
      </c>
      <c r="AQ56" s="12">
        <f>IF((COUNTIFS(明细!$R:$R,$AK56,明细!$C:$C,AQ$1,明细!$AK:$AK,"网点超50分钟未响应")+COUNTIFS(明细!$R:$R,$AK56,明细!$C:$C,AQ$1,明细!$AL:$AL,"网点超23H未关闭"))*20=0,"-",(COUNTIFS(明细!$R:$R,$AK56,明细!$C:$C,AQ$1,明细!$AK:$AK,"网点超50分钟未响应")+COUNTIFS(明细!$R:$R,$AK56,明细!$C:$C,AQ$1,明细!$AL:$AL,"网点超23H未关闭"))*20)</f>
        <v>20</v>
      </c>
      <c r="AR56" s="12" t="str">
        <f>IF((COUNTIFS(明细!$R:$R,$AK56,明细!$C:$C,AR$1,明细!$AK:$AK,"网点超50分钟未响应")+COUNTIFS(明细!$R:$R,$AK56,明细!$C:$C,AR$1,明细!$AL:$AL,"网点超23H未关闭"))*20=0,"-",(COUNTIFS(明细!$R:$R,$AK56,明细!$C:$C,AR$1,明细!$AK:$AK,"网点超50分钟未响应")+COUNTIFS(明细!$R:$R,$AK56,明细!$C:$C,AR$1,明细!$AL:$AL,"网点超23H未关闭"))*20)</f>
        <v>-</v>
      </c>
      <c r="AS56" s="12">
        <f>IF((COUNTIFS(明细!$R:$R,$AK56,明细!$C:$C,AS$1,明细!$AK:$AK,"网点超50分钟未响应")+COUNTIFS(明细!$R:$R,$AK56,明细!$C:$C,AS$1,明细!$AL:$AL,"网点超23H未关闭"))*20=0,"-",(COUNTIFS(明细!$R:$R,$AK56,明细!$C:$C,AS$1,明细!$AK:$AK,"网点超50分钟未响应")+COUNTIFS(明细!$R:$R,$AK56,明细!$C:$C,AS$1,明细!$AL:$AL,"网点超23H未关闭"))*20)</f>
        <v>20</v>
      </c>
      <c r="AT56" s="12">
        <f>IF((COUNTIFS(明细!$R:$R,$AK56,明细!$C:$C,AT$1,明细!$AK:$AK,"网点超50分钟未响应")+COUNTIFS(明细!$R:$R,$AK56,明细!$C:$C,AT$1,明细!$AL:$AL,"网点超23H未关闭"))*20=0,"-",(COUNTIFS(明细!$R:$R,$AK56,明细!$C:$C,AT$1,明细!$AK:$AK,"网点超50分钟未响应")+COUNTIFS(明细!$R:$R,$AK56,明细!$C:$C,AT$1,明细!$AL:$AL,"网点超23H未关闭"))*20)</f>
        <v>40</v>
      </c>
      <c r="AU56" s="12" t="str">
        <f>IF((COUNTIFS(明细!$R:$R,$AK56,明细!$C:$C,AU$1,明细!$AK:$AK,"网点超50分钟未响应")+COUNTIFS(明细!$R:$R,$AK56,明细!$C:$C,AU$1,明细!$AL:$AL,"网点超23H未关闭"))*20=0,"-",(COUNTIFS(明细!$R:$R,$AK56,明细!$C:$C,AU$1,明细!$AK:$AK,"网点超50分钟未响应")+COUNTIFS(明细!$R:$R,$AK56,明细!$C:$C,AU$1,明细!$AL:$AL,"网点超23H未关闭"))*20)</f>
        <v>-</v>
      </c>
      <c r="AV56" s="12" t="str">
        <f>IF((COUNTIFS(明细!$R:$R,$AK56,明细!$C:$C,AV$1,明细!$AK:$AK,"网点超50分钟未响应")+COUNTIFS(明细!$R:$R,$AK56,明细!$C:$C,AV$1,明细!$AL:$AL,"网点超23H未关闭"))*20=0,"-",(COUNTIFS(明细!$R:$R,$AK56,明细!$C:$C,AV$1,明细!$AK:$AK,"网点超50分钟未响应")+COUNTIFS(明细!$R:$R,$AK56,明细!$C:$C,AV$1,明细!$AL:$AL,"网点超23H未关闭"))*20)</f>
        <v>-</v>
      </c>
      <c r="AW56" s="12" t="str">
        <f>IF((COUNTIFS(明细!$R:$R,$AK56,明细!$C:$C,AW$1,明细!$AK:$AK,"网点超50分钟未响应")+COUNTIFS(明细!$R:$R,$AK56,明细!$C:$C,AW$1,明细!$AL:$AL,"网点超23H未关闭"))*20=0,"-",(COUNTIFS(明细!$R:$R,$AK56,明细!$C:$C,AW$1,明细!$AK:$AK,"网点超50分钟未响应")+COUNTIFS(明细!$R:$R,$AK56,明细!$C:$C,AW$1,明细!$AL:$AL,"网点超23H未关闭"))*20)</f>
        <v>-</v>
      </c>
      <c r="AX56" s="12" t="str">
        <f>IF((COUNTIFS(明细!$R:$R,$AK56,明细!$C:$C,AX$1,明细!$AK:$AK,"网点超50分钟未响应")+COUNTIFS(明细!$R:$R,$AK56,明细!$C:$C,AX$1,明细!$AL:$AL,"网点超23H未关闭"))*20=0,"-",(COUNTIFS(明细!$R:$R,$AK56,明细!$C:$C,AX$1,明细!$AK:$AK,"网点超50分钟未响应")+COUNTIFS(明细!$R:$R,$AK56,明细!$C:$C,AX$1,明细!$AL:$AL,"网点超23H未关闭"))*20)</f>
        <v>-</v>
      </c>
      <c r="AY56" s="12" t="str">
        <f>IF((COUNTIFS(明细!$R:$R,$AK56,明细!$C:$C,AY$1,明细!$AK:$AK,"网点超50分钟未响应")+COUNTIFS(明细!$R:$R,$AK56,明细!$C:$C,AY$1,明细!$AL:$AL,"网点超23H未关闭"))*20=0,"-",(COUNTIFS(明细!$R:$R,$AK56,明细!$C:$C,AY$1,明细!$AK:$AK,"网点超50分钟未响应")+COUNTIFS(明细!$R:$R,$AK56,明细!$C:$C,AY$1,明细!$AL:$AL,"网点超23H未关闭"))*20)</f>
        <v>-</v>
      </c>
      <c r="AZ56" s="12" t="str">
        <f>IF((COUNTIFS(明细!$R:$R,$AK56,明细!$C:$C,AZ$1,明细!$AK:$AK,"网点超50分钟未响应")+COUNTIFS(明细!$R:$R,$AK56,明细!$C:$C,AZ$1,明细!$AL:$AL,"网点超23H未关闭"))*20=0,"-",(COUNTIFS(明细!$R:$R,$AK56,明细!$C:$C,AZ$1,明细!$AK:$AK,"网点超50分钟未响应")+COUNTIFS(明细!$R:$R,$AK56,明细!$C:$C,AZ$1,明细!$AL:$AL,"网点超23H未关闭"))*20)</f>
        <v>-</v>
      </c>
      <c r="BA56" s="12" t="str">
        <f>IF((COUNTIFS(明细!$R:$R,$AK56,明细!$C:$C,BA$1,明细!$AK:$AK,"网点超50分钟未响应")+COUNTIFS(明细!$R:$R,$AK56,明细!$C:$C,BA$1,明细!$AL:$AL,"网点超23H未关闭"))*20=0,"-",(COUNTIFS(明细!$R:$R,$AK56,明细!$C:$C,BA$1,明细!$AK:$AK,"网点超50分钟未响应")+COUNTIFS(明细!$R:$R,$AK56,明细!$C:$C,BA$1,明细!$AL:$AL,"网点超23H未关闭"))*20)</f>
        <v>-</v>
      </c>
      <c r="BB56" s="12" t="str">
        <f>IF((COUNTIFS(明细!$R:$R,$AK56,明细!$C:$C,BB$1,明细!$AK:$AK,"网点超50分钟未响应")+COUNTIFS(明细!$R:$R,$AK56,明细!$C:$C,BB$1,明细!$AL:$AL,"网点超23H未关闭"))*20=0,"-",(COUNTIFS(明细!$R:$R,$AK56,明细!$C:$C,BB$1,明细!$AK:$AK,"网点超50分钟未响应")+COUNTIFS(明细!$R:$R,$AK56,明细!$C:$C,BB$1,明细!$AL:$AL,"网点超23H未关闭"))*20)</f>
        <v>-</v>
      </c>
      <c r="BC56" s="12" t="str">
        <f>IF((COUNTIFS(明细!$R:$R,$AK56,明细!$C:$C,BC$1,明细!$AK:$AK,"网点超50分钟未响应")+COUNTIFS(明细!$R:$R,$AK56,明细!$C:$C,BC$1,明细!$AL:$AL,"网点超23H未关闭"))*20=0,"-",(COUNTIFS(明细!$R:$R,$AK56,明细!$C:$C,BC$1,明细!$AK:$AK,"网点超50分钟未响应")+COUNTIFS(明细!$R:$R,$AK56,明细!$C:$C,BC$1,明细!$AL:$AL,"网点超23H未关闭"))*20)</f>
        <v>-</v>
      </c>
      <c r="BD56" s="12" t="str">
        <f>IF((COUNTIFS(明细!$R:$R,$AK56,明细!$C:$C,BD$1,明细!$AK:$AK,"网点超50分钟未响应")+COUNTIFS(明细!$R:$R,$AK56,明细!$C:$C,BD$1,明细!$AL:$AL,"网点超23H未关闭"))*20=0,"-",(COUNTIFS(明细!$R:$R,$AK56,明细!$C:$C,BD$1,明细!$AK:$AK,"网点超50分钟未响应")+COUNTIFS(明细!$R:$R,$AK56,明细!$C:$C,BD$1,明细!$AL:$AL,"网点超23H未关闭"))*20)</f>
        <v>-</v>
      </c>
      <c r="BE56" s="12" t="str">
        <f>IF((COUNTIFS(明细!$R:$R,$AK56,明细!$C:$C,BE$1,明细!$AK:$AK,"网点超50分钟未响应")+COUNTIFS(明细!$R:$R,$AK56,明细!$C:$C,BE$1,明细!$AL:$AL,"网点超23H未关闭"))*20=0,"-",(COUNTIFS(明细!$R:$R,$AK56,明细!$C:$C,BE$1,明细!$AK:$AK,"网点超50分钟未响应")+COUNTIFS(明细!$R:$R,$AK56,明细!$C:$C,BE$1,明细!$AL:$AL,"网点超23H未关闭"))*20)</f>
        <v>-</v>
      </c>
      <c r="BF56" s="12" t="str">
        <f>IF((COUNTIFS(明细!$R:$R,$AK56,明细!$C:$C,BF$1,明细!$AK:$AK,"网点超50分钟未响应")+COUNTIFS(明细!$R:$R,$AK56,明细!$C:$C,BF$1,明细!$AL:$AL,"网点超23H未关闭"))*20=0,"-",(COUNTIFS(明细!$R:$R,$AK56,明细!$C:$C,BF$1,明细!$AK:$AK,"网点超50分钟未响应")+COUNTIFS(明细!$R:$R,$AK56,明细!$C:$C,BF$1,明细!$AL:$AL,"网点超23H未关闭"))*20)</f>
        <v>-</v>
      </c>
      <c r="BG56" s="12" t="str">
        <f>IF((COUNTIFS(明细!$R:$R,$AK56,明细!$C:$C,BG$1,明细!$AK:$AK,"网点超50分钟未响应")+COUNTIFS(明细!$R:$R,$AK56,明细!$C:$C,BG$1,明细!$AL:$AL,"网点超23H未关闭"))*20=0,"-",(COUNTIFS(明细!$R:$R,$AK56,明细!$C:$C,BG$1,明细!$AK:$AK,"网点超50分钟未响应")+COUNTIFS(明细!$R:$R,$AK56,明细!$C:$C,BG$1,明细!$AL:$AL,"网点超23H未关闭"))*20)</f>
        <v>-</v>
      </c>
      <c r="BH56" s="12" t="str">
        <f>IF((COUNTIFS(明细!$R:$R,$AK56,明细!$C:$C,BH$1,明细!$AK:$AK,"网点超50分钟未响应")+COUNTIFS(明细!$R:$R,$AK56,明细!$C:$C,BH$1,明细!$AL:$AL,"网点超23H未关闭"))*20=0,"-",(COUNTIFS(明细!$R:$R,$AK56,明细!$C:$C,BH$1,明细!$AK:$AK,"网点超50分钟未响应")+COUNTIFS(明细!$R:$R,$AK56,明细!$C:$C,BH$1,明细!$AL:$AL,"网点超23H未关闭"))*20)</f>
        <v>-</v>
      </c>
      <c r="BI56" s="12" t="str">
        <f>IF((COUNTIFS(明细!$R:$R,$AK56,明细!$C:$C,BI$1,明细!$AK:$AK,"网点超50分钟未响应")+COUNTIFS(明细!$R:$R,$AK56,明细!$C:$C,BI$1,明细!$AL:$AL,"网点超23H未关闭"))*20=0,"-",(COUNTIFS(明细!$R:$R,$AK56,明细!$C:$C,BI$1,明细!$AK:$AK,"网点超50分钟未响应")+COUNTIFS(明细!$R:$R,$AK56,明细!$C:$C,BI$1,明细!$AL:$AL,"网点超23H未关闭"))*20)</f>
        <v>-</v>
      </c>
      <c r="BJ56" s="12" t="str">
        <f>IF((COUNTIFS(明细!$R:$R,$AK56,明细!$C:$C,BJ$1,明细!$AK:$AK,"网点超50分钟未响应")+COUNTIFS(明细!$R:$R,$AK56,明细!$C:$C,BJ$1,明细!$AL:$AL,"网点超23H未关闭"))*20=0,"-",(COUNTIFS(明细!$R:$R,$AK56,明细!$C:$C,BJ$1,明细!$AK:$AK,"网点超50分钟未响应")+COUNTIFS(明细!$R:$R,$AK56,明细!$C:$C,BJ$1,明细!$AL:$AL,"网点超23H未关闭"))*20)</f>
        <v>-</v>
      </c>
      <c r="BK56" s="12" t="str">
        <f>IF((COUNTIFS(明细!$R:$R,$AK56,明细!$C:$C,BK$1,明细!$AK:$AK,"网点超50分钟未响应")+COUNTIFS(明细!$R:$R,$AK56,明细!$C:$C,BK$1,明细!$AL:$AL,"网点超23H未关闭"))*20=0,"-",(COUNTIFS(明细!$R:$R,$AK56,明细!$C:$C,BK$1,明细!$AK:$AK,"网点超50分钟未响应")+COUNTIFS(明细!$R:$R,$AK56,明细!$C:$C,BK$1,明细!$AL:$AL,"网点超23H未关闭"))*20)</f>
        <v>-</v>
      </c>
      <c r="BL56" s="12" t="str">
        <f>IF((COUNTIFS(明细!$R:$R,$AK56,明细!$C:$C,BL$1,明细!$AK:$AK,"网点超50分钟未响应")+COUNTIFS(明细!$R:$R,$AK56,明细!$C:$C,BL$1,明细!$AL:$AL,"网点超23H未关闭"))*20=0,"-",(COUNTIFS(明细!$R:$R,$AK56,明细!$C:$C,BL$1,明细!$AK:$AK,"网点超50分钟未响应")+COUNTIFS(明细!$R:$R,$AK56,明细!$C:$C,BL$1,明细!$AL:$AL,"网点超23H未关闭"))*20)</f>
        <v>-</v>
      </c>
      <c r="BM56" s="12" t="str">
        <f>IF((COUNTIFS(明细!$R:$R,$AK56,明细!$C:$C,BM$1,明细!$AK:$AK,"网点超50分钟未响应")+COUNTIFS(明细!$R:$R,$AK56,明细!$C:$C,BM$1,明细!$AL:$AL,"网点超23H未关闭"))*20=0,"-",(COUNTIFS(明细!$R:$R,$AK56,明细!$C:$C,BM$1,明细!$AK:$AK,"网点超50分钟未响应")+COUNTIFS(明细!$R:$R,$AK56,明细!$C:$C,BM$1,明细!$AL:$AL,"网点超23H未关闭"))*20)</f>
        <v>-</v>
      </c>
      <c r="BN56" s="12" t="str">
        <f>IF((COUNTIFS(明细!$R:$R,$AK56,明细!$C:$C,BN$1,明细!$AK:$AK,"网点超50分钟未响应")+COUNTIFS(明细!$R:$R,$AK56,明细!$C:$C,BN$1,明细!$AL:$AL,"网点超23H未关闭"))*20=0,"-",(COUNTIFS(明细!$R:$R,$AK56,明细!$C:$C,BN$1,明细!$AK:$AK,"网点超50分钟未响应")+COUNTIFS(明细!$R:$R,$AK56,明细!$C:$C,BN$1,明细!$AL:$AL,"网点超23H未关闭"))*20)</f>
        <v>-</v>
      </c>
      <c r="BO56" s="12" t="str">
        <f>IF((COUNTIFS(明细!$R:$R,$AK56,明细!$C:$C,BO$1,明细!$AK:$AK,"网点超50分钟未响应")+COUNTIFS(明细!$R:$R,$AK56,明细!$C:$C,BO$1,明细!$AL:$AL,"网点超23H未关闭"))*20=0,"-",(COUNTIFS(明细!$R:$R,$AK56,明细!$C:$C,BO$1,明细!$AK:$AK,"网点超50分钟未响应")+COUNTIFS(明细!$R:$R,$AK56,明细!$C:$C,BO$1,明细!$AL:$AL,"网点超23H未关闭"))*20)</f>
        <v>-</v>
      </c>
      <c r="BP56" s="12" t="str">
        <f>IF((COUNTIFS(明细!$R:$R,$AK56,明细!$C:$C,BP$1,明细!$AK:$AK,"网点超50分钟未响应")+COUNTIFS(明细!$R:$R,$AK56,明细!$C:$C,BP$1,明细!$AL:$AL,"网点超23H未关闭"))*20=0,"-",(COUNTIFS(明细!$R:$R,$AK56,明细!$C:$C,BP$1,明细!$AK:$AK,"网点超50分钟未响应")+COUNTIFS(明细!$R:$R,$AK56,明细!$C:$C,BP$1,明细!$AL:$AL,"网点超23H未关闭"))*20)</f>
        <v>-</v>
      </c>
    </row>
    <row r="57" customHeight="1" spans="36:68">
      <c r="AJ57" s="12">
        <f>RANK(AL57,AL$3:AL$356)</f>
        <v>51</v>
      </c>
      <c r="AK57" s="4" t="s">
        <v>93</v>
      </c>
      <c r="AL57" s="12">
        <f>SUM(AM57:BP57)</f>
        <v>100</v>
      </c>
      <c r="AM57" s="12">
        <f>IF((COUNTIFS(明细!$R:$R,$AK57,明细!$C:$C,AM$1,明细!$AK:$AK,"网点超50分钟未响应")+COUNTIFS(明细!$R:$R,$AK57,明细!$C:$C,AM$1,明细!$AL:$AL,"网点超23H未关闭"))*20=0,"-",(COUNTIFS(明细!$R:$R,$AK57,明细!$C:$C,AM$1,明细!$AK:$AK,"网点超50分钟未响应")+COUNTIFS(明细!$R:$R,$AK57,明细!$C:$C,AM$1,明细!$AL:$AL,"网点超23H未关闭"))*20)</f>
        <v>40</v>
      </c>
      <c r="AN57" s="12" t="str">
        <f>IF((COUNTIFS(明细!$R:$R,$AK57,明细!$C:$C,AN$1,明细!$AK:$AK,"网点超50分钟未响应")+COUNTIFS(明细!$R:$R,$AK57,明细!$C:$C,AN$1,明细!$AL:$AL,"网点超23H未关闭"))*20=0,"-",(COUNTIFS(明细!$R:$R,$AK57,明细!$C:$C,AN$1,明细!$AK:$AK,"网点超50分钟未响应")+COUNTIFS(明细!$R:$R,$AK57,明细!$C:$C,AN$1,明细!$AL:$AL,"网点超23H未关闭"))*20)</f>
        <v>-</v>
      </c>
      <c r="AO57" s="12" t="str">
        <f>IF((COUNTIFS(明细!$R:$R,$AK57,明细!$C:$C,AO$1,明细!$AK:$AK,"网点超50分钟未响应")+COUNTIFS(明细!$R:$R,$AK57,明细!$C:$C,AO$1,明细!$AL:$AL,"网点超23H未关闭"))*20=0,"-",(COUNTIFS(明细!$R:$R,$AK57,明细!$C:$C,AO$1,明细!$AK:$AK,"网点超50分钟未响应")+COUNTIFS(明细!$R:$R,$AK57,明细!$C:$C,AO$1,明细!$AL:$AL,"网点超23H未关闭"))*20)</f>
        <v>-</v>
      </c>
      <c r="AP57" s="12" t="str">
        <f>IF((COUNTIFS(明细!$R:$R,$AK57,明细!$C:$C,AP$1,明细!$AK:$AK,"网点超50分钟未响应")+COUNTIFS(明细!$R:$R,$AK57,明细!$C:$C,AP$1,明细!$AL:$AL,"网点超23H未关闭"))*20=0,"-",(COUNTIFS(明细!$R:$R,$AK57,明细!$C:$C,AP$1,明细!$AK:$AK,"网点超50分钟未响应")+COUNTIFS(明细!$R:$R,$AK57,明细!$C:$C,AP$1,明细!$AL:$AL,"网点超23H未关闭"))*20)</f>
        <v>-</v>
      </c>
      <c r="AQ57" s="12">
        <f>IF((COUNTIFS(明细!$R:$R,$AK57,明细!$C:$C,AQ$1,明细!$AK:$AK,"网点超50分钟未响应")+COUNTIFS(明细!$R:$R,$AK57,明细!$C:$C,AQ$1,明细!$AL:$AL,"网点超23H未关闭"))*20=0,"-",(COUNTIFS(明细!$R:$R,$AK57,明细!$C:$C,AQ$1,明细!$AK:$AK,"网点超50分钟未响应")+COUNTIFS(明细!$R:$R,$AK57,明细!$C:$C,AQ$1,明细!$AL:$AL,"网点超23H未关闭"))*20)</f>
        <v>20</v>
      </c>
      <c r="AR57" s="12" t="str">
        <f>IF((COUNTIFS(明细!$R:$R,$AK57,明细!$C:$C,AR$1,明细!$AK:$AK,"网点超50分钟未响应")+COUNTIFS(明细!$R:$R,$AK57,明细!$C:$C,AR$1,明细!$AL:$AL,"网点超23H未关闭"))*20=0,"-",(COUNTIFS(明细!$R:$R,$AK57,明细!$C:$C,AR$1,明细!$AK:$AK,"网点超50分钟未响应")+COUNTIFS(明细!$R:$R,$AK57,明细!$C:$C,AR$1,明细!$AL:$AL,"网点超23H未关闭"))*20)</f>
        <v>-</v>
      </c>
      <c r="AS57" s="12" t="str">
        <f>IF((COUNTIFS(明细!$R:$R,$AK57,明细!$C:$C,AS$1,明细!$AK:$AK,"网点超50分钟未响应")+COUNTIFS(明细!$R:$R,$AK57,明细!$C:$C,AS$1,明细!$AL:$AL,"网点超23H未关闭"))*20=0,"-",(COUNTIFS(明细!$R:$R,$AK57,明细!$C:$C,AS$1,明细!$AK:$AK,"网点超50分钟未响应")+COUNTIFS(明细!$R:$R,$AK57,明细!$C:$C,AS$1,明细!$AL:$AL,"网点超23H未关闭"))*20)</f>
        <v>-</v>
      </c>
      <c r="AT57" s="12">
        <f>IF((COUNTIFS(明细!$R:$R,$AK57,明细!$C:$C,AT$1,明细!$AK:$AK,"网点超50分钟未响应")+COUNTIFS(明细!$R:$R,$AK57,明细!$C:$C,AT$1,明细!$AL:$AL,"网点超23H未关闭"))*20=0,"-",(COUNTIFS(明细!$R:$R,$AK57,明细!$C:$C,AT$1,明细!$AK:$AK,"网点超50分钟未响应")+COUNTIFS(明细!$R:$R,$AK57,明细!$C:$C,AT$1,明细!$AL:$AL,"网点超23H未关闭"))*20)</f>
        <v>20</v>
      </c>
      <c r="AU57" s="12">
        <f>IF((COUNTIFS(明细!$R:$R,$AK57,明细!$C:$C,AU$1,明细!$AK:$AK,"网点超50分钟未响应")+COUNTIFS(明细!$R:$R,$AK57,明细!$C:$C,AU$1,明细!$AL:$AL,"网点超23H未关闭"))*20=0,"-",(COUNTIFS(明细!$R:$R,$AK57,明细!$C:$C,AU$1,明细!$AK:$AK,"网点超50分钟未响应")+COUNTIFS(明细!$R:$R,$AK57,明细!$C:$C,AU$1,明细!$AL:$AL,"网点超23H未关闭"))*20)</f>
        <v>20</v>
      </c>
      <c r="AV57" s="12" t="str">
        <f>IF((COUNTIFS(明细!$R:$R,$AK57,明细!$C:$C,AV$1,明细!$AK:$AK,"网点超50分钟未响应")+COUNTIFS(明细!$R:$R,$AK57,明细!$C:$C,AV$1,明细!$AL:$AL,"网点超23H未关闭"))*20=0,"-",(COUNTIFS(明细!$R:$R,$AK57,明细!$C:$C,AV$1,明细!$AK:$AK,"网点超50分钟未响应")+COUNTIFS(明细!$R:$R,$AK57,明细!$C:$C,AV$1,明细!$AL:$AL,"网点超23H未关闭"))*20)</f>
        <v>-</v>
      </c>
      <c r="AW57" s="12" t="str">
        <f>IF((COUNTIFS(明细!$R:$R,$AK57,明细!$C:$C,AW$1,明细!$AK:$AK,"网点超50分钟未响应")+COUNTIFS(明细!$R:$R,$AK57,明细!$C:$C,AW$1,明细!$AL:$AL,"网点超23H未关闭"))*20=0,"-",(COUNTIFS(明细!$R:$R,$AK57,明细!$C:$C,AW$1,明细!$AK:$AK,"网点超50分钟未响应")+COUNTIFS(明细!$R:$R,$AK57,明细!$C:$C,AW$1,明细!$AL:$AL,"网点超23H未关闭"))*20)</f>
        <v>-</v>
      </c>
      <c r="AX57" s="12" t="str">
        <f>IF((COUNTIFS(明细!$R:$R,$AK57,明细!$C:$C,AX$1,明细!$AK:$AK,"网点超50分钟未响应")+COUNTIFS(明细!$R:$R,$AK57,明细!$C:$C,AX$1,明细!$AL:$AL,"网点超23H未关闭"))*20=0,"-",(COUNTIFS(明细!$R:$R,$AK57,明细!$C:$C,AX$1,明细!$AK:$AK,"网点超50分钟未响应")+COUNTIFS(明细!$R:$R,$AK57,明细!$C:$C,AX$1,明细!$AL:$AL,"网点超23H未关闭"))*20)</f>
        <v>-</v>
      </c>
      <c r="AY57" s="12" t="str">
        <f>IF((COUNTIFS(明细!$R:$R,$AK57,明细!$C:$C,AY$1,明细!$AK:$AK,"网点超50分钟未响应")+COUNTIFS(明细!$R:$R,$AK57,明细!$C:$C,AY$1,明细!$AL:$AL,"网点超23H未关闭"))*20=0,"-",(COUNTIFS(明细!$R:$R,$AK57,明细!$C:$C,AY$1,明细!$AK:$AK,"网点超50分钟未响应")+COUNTIFS(明细!$R:$R,$AK57,明细!$C:$C,AY$1,明细!$AL:$AL,"网点超23H未关闭"))*20)</f>
        <v>-</v>
      </c>
      <c r="AZ57" s="12" t="str">
        <f>IF((COUNTIFS(明细!$R:$R,$AK57,明细!$C:$C,AZ$1,明细!$AK:$AK,"网点超50分钟未响应")+COUNTIFS(明细!$R:$R,$AK57,明细!$C:$C,AZ$1,明细!$AL:$AL,"网点超23H未关闭"))*20=0,"-",(COUNTIFS(明细!$R:$R,$AK57,明细!$C:$C,AZ$1,明细!$AK:$AK,"网点超50分钟未响应")+COUNTIFS(明细!$R:$R,$AK57,明细!$C:$C,AZ$1,明细!$AL:$AL,"网点超23H未关闭"))*20)</f>
        <v>-</v>
      </c>
      <c r="BA57" s="12" t="str">
        <f>IF((COUNTIFS(明细!$R:$R,$AK57,明细!$C:$C,BA$1,明细!$AK:$AK,"网点超50分钟未响应")+COUNTIFS(明细!$R:$R,$AK57,明细!$C:$C,BA$1,明细!$AL:$AL,"网点超23H未关闭"))*20=0,"-",(COUNTIFS(明细!$R:$R,$AK57,明细!$C:$C,BA$1,明细!$AK:$AK,"网点超50分钟未响应")+COUNTIFS(明细!$R:$R,$AK57,明细!$C:$C,BA$1,明细!$AL:$AL,"网点超23H未关闭"))*20)</f>
        <v>-</v>
      </c>
      <c r="BB57" s="12" t="str">
        <f>IF((COUNTIFS(明细!$R:$R,$AK57,明细!$C:$C,BB$1,明细!$AK:$AK,"网点超50分钟未响应")+COUNTIFS(明细!$R:$R,$AK57,明细!$C:$C,BB$1,明细!$AL:$AL,"网点超23H未关闭"))*20=0,"-",(COUNTIFS(明细!$R:$R,$AK57,明细!$C:$C,BB$1,明细!$AK:$AK,"网点超50分钟未响应")+COUNTIFS(明细!$R:$R,$AK57,明细!$C:$C,BB$1,明细!$AL:$AL,"网点超23H未关闭"))*20)</f>
        <v>-</v>
      </c>
      <c r="BC57" s="12" t="str">
        <f>IF((COUNTIFS(明细!$R:$R,$AK57,明细!$C:$C,BC$1,明细!$AK:$AK,"网点超50分钟未响应")+COUNTIFS(明细!$R:$R,$AK57,明细!$C:$C,BC$1,明细!$AL:$AL,"网点超23H未关闭"))*20=0,"-",(COUNTIFS(明细!$R:$R,$AK57,明细!$C:$C,BC$1,明细!$AK:$AK,"网点超50分钟未响应")+COUNTIFS(明细!$R:$R,$AK57,明细!$C:$C,BC$1,明细!$AL:$AL,"网点超23H未关闭"))*20)</f>
        <v>-</v>
      </c>
      <c r="BD57" s="12" t="str">
        <f>IF((COUNTIFS(明细!$R:$R,$AK57,明细!$C:$C,BD$1,明细!$AK:$AK,"网点超50分钟未响应")+COUNTIFS(明细!$R:$R,$AK57,明细!$C:$C,BD$1,明细!$AL:$AL,"网点超23H未关闭"))*20=0,"-",(COUNTIFS(明细!$R:$R,$AK57,明细!$C:$C,BD$1,明细!$AK:$AK,"网点超50分钟未响应")+COUNTIFS(明细!$R:$R,$AK57,明细!$C:$C,BD$1,明细!$AL:$AL,"网点超23H未关闭"))*20)</f>
        <v>-</v>
      </c>
      <c r="BE57" s="12" t="str">
        <f>IF((COUNTIFS(明细!$R:$R,$AK57,明细!$C:$C,BE$1,明细!$AK:$AK,"网点超50分钟未响应")+COUNTIFS(明细!$R:$R,$AK57,明细!$C:$C,BE$1,明细!$AL:$AL,"网点超23H未关闭"))*20=0,"-",(COUNTIFS(明细!$R:$R,$AK57,明细!$C:$C,BE$1,明细!$AK:$AK,"网点超50分钟未响应")+COUNTIFS(明细!$R:$R,$AK57,明细!$C:$C,BE$1,明细!$AL:$AL,"网点超23H未关闭"))*20)</f>
        <v>-</v>
      </c>
      <c r="BF57" s="12" t="str">
        <f>IF((COUNTIFS(明细!$R:$R,$AK57,明细!$C:$C,BF$1,明细!$AK:$AK,"网点超50分钟未响应")+COUNTIFS(明细!$R:$R,$AK57,明细!$C:$C,BF$1,明细!$AL:$AL,"网点超23H未关闭"))*20=0,"-",(COUNTIFS(明细!$R:$R,$AK57,明细!$C:$C,BF$1,明细!$AK:$AK,"网点超50分钟未响应")+COUNTIFS(明细!$R:$R,$AK57,明细!$C:$C,BF$1,明细!$AL:$AL,"网点超23H未关闭"))*20)</f>
        <v>-</v>
      </c>
      <c r="BG57" s="12" t="str">
        <f>IF((COUNTIFS(明细!$R:$R,$AK57,明细!$C:$C,BG$1,明细!$AK:$AK,"网点超50分钟未响应")+COUNTIFS(明细!$R:$R,$AK57,明细!$C:$C,BG$1,明细!$AL:$AL,"网点超23H未关闭"))*20=0,"-",(COUNTIFS(明细!$R:$R,$AK57,明细!$C:$C,BG$1,明细!$AK:$AK,"网点超50分钟未响应")+COUNTIFS(明细!$R:$R,$AK57,明细!$C:$C,BG$1,明细!$AL:$AL,"网点超23H未关闭"))*20)</f>
        <v>-</v>
      </c>
      <c r="BH57" s="12" t="str">
        <f>IF((COUNTIFS(明细!$R:$R,$AK57,明细!$C:$C,BH$1,明细!$AK:$AK,"网点超50分钟未响应")+COUNTIFS(明细!$R:$R,$AK57,明细!$C:$C,BH$1,明细!$AL:$AL,"网点超23H未关闭"))*20=0,"-",(COUNTIFS(明细!$R:$R,$AK57,明细!$C:$C,BH$1,明细!$AK:$AK,"网点超50分钟未响应")+COUNTIFS(明细!$R:$R,$AK57,明细!$C:$C,BH$1,明细!$AL:$AL,"网点超23H未关闭"))*20)</f>
        <v>-</v>
      </c>
      <c r="BI57" s="12" t="str">
        <f>IF((COUNTIFS(明细!$R:$R,$AK57,明细!$C:$C,BI$1,明细!$AK:$AK,"网点超50分钟未响应")+COUNTIFS(明细!$R:$R,$AK57,明细!$C:$C,BI$1,明细!$AL:$AL,"网点超23H未关闭"))*20=0,"-",(COUNTIFS(明细!$R:$R,$AK57,明细!$C:$C,BI$1,明细!$AK:$AK,"网点超50分钟未响应")+COUNTIFS(明细!$R:$R,$AK57,明细!$C:$C,BI$1,明细!$AL:$AL,"网点超23H未关闭"))*20)</f>
        <v>-</v>
      </c>
      <c r="BJ57" s="12" t="str">
        <f>IF((COUNTIFS(明细!$R:$R,$AK57,明细!$C:$C,BJ$1,明细!$AK:$AK,"网点超50分钟未响应")+COUNTIFS(明细!$R:$R,$AK57,明细!$C:$C,BJ$1,明细!$AL:$AL,"网点超23H未关闭"))*20=0,"-",(COUNTIFS(明细!$R:$R,$AK57,明细!$C:$C,BJ$1,明细!$AK:$AK,"网点超50分钟未响应")+COUNTIFS(明细!$R:$R,$AK57,明细!$C:$C,BJ$1,明细!$AL:$AL,"网点超23H未关闭"))*20)</f>
        <v>-</v>
      </c>
      <c r="BK57" s="12" t="str">
        <f>IF((COUNTIFS(明细!$R:$R,$AK57,明细!$C:$C,BK$1,明细!$AK:$AK,"网点超50分钟未响应")+COUNTIFS(明细!$R:$R,$AK57,明细!$C:$C,BK$1,明细!$AL:$AL,"网点超23H未关闭"))*20=0,"-",(COUNTIFS(明细!$R:$R,$AK57,明细!$C:$C,BK$1,明细!$AK:$AK,"网点超50分钟未响应")+COUNTIFS(明细!$R:$R,$AK57,明细!$C:$C,BK$1,明细!$AL:$AL,"网点超23H未关闭"))*20)</f>
        <v>-</v>
      </c>
      <c r="BL57" s="12" t="str">
        <f>IF((COUNTIFS(明细!$R:$R,$AK57,明细!$C:$C,BL$1,明细!$AK:$AK,"网点超50分钟未响应")+COUNTIFS(明细!$R:$R,$AK57,明细!$C:$C,BL$1,明细!$AL:$AL,"网点超23H未关闭"))*20=0,"-",(COUNTIFS(明细!$R:$R,$AK57,明细!$C:$C,BL$1,明细!$AK:$AK,"网点超50分钟未响应")+COUNTIFS(明细!$R:$R,$AK57,明细!$C:$C,BL$1,明细!$AL:$AL,"网点超23H未关闭"))*20)</f>
        <v>-</v>
      </c>
      <c r="BM57" s="12" t="str">
        <f>IF((COUNTIFS(明细!$R:$R,$AK57,明细!$C:$C,BM$1,明细!$AK:$AK,"网点超50分钟未响应")+COUNTIFS(明细!$R:$R,$AK57,明细!$C:$C,BM$1,明细!$AL:$AL,"网点超23H未关闭"))*20=0,"-",(COUNTIFS(明细!$R:$R,$AK57,明细!$C:$C,BM$1,明细!$AK:$AK,"网点超50分钟未响应")+COUNTIFS(明细!$R:$R,$AK57,明细!$C:$C,BM$1,明细!$AL:$AL,"网点超23H未关闭"))*20)</f>
        <v>-</v>
      </c>
      <c r="BN57" s="12" t="str">
        <f>IF((COUNTIFS(明细!$R:$R,$AK57,明细!$C:$C,BN$1,明细!$AK:$AK,"网点超50分钟未响应")+COUNTIFS(明细!$R:$R,$AK57,明细!$C:$C,BN$1,明细!$AL:$AL,"网点超23H未关闭"))*20=0,"-",(COUNTIFS(明细!$R:$R,$AK57,明细!$C:$C,BN$1,明细!$AK:$AK,"网点超50分钟未响应")+COUNTIFS(明细!$R:$R,$AK57,明细!$C:$C,BN$1,明细!$AL:$AL,"网点超23H未关闭"))*20)</f>
        <v>-</v>
      </c>
      <c r="BO57" s="12" t="str">
        <f>IF((COUNTIFS(明细!$R:$R,$AK57,明细!$C:$C,BO$1,明细!$AK:$AK,"网点超50分钟未响应")+COUNTIFS(明细!$R:$R,$AK57,明细!$C:$C,BO$1,明细!$AL:$AL,"网点超23H未关闭"))*20=0,"-",(COUNTIFS(明细!$R:$R,$AK57,明细!$C:$C,BO$1,明细!$AK:$AK,"网点超50分钟未响应")+COUNTIFS(明细!$R:$R,$AK57,明细!$C:$C,BO$1,明细!$AL:$AL,"网点超23H未关闭"))*20)</f>
        <v>-</v>
      </c>
      <c r="BP57" s="12" t="str">
        <f>IF((COUNTIFS(明细!$R:$R,$AK57,明细!$C:$C,BP$1,明细!$AK:$AK,"网点超50分钟未响应")+COUNTIFS(明细!$R:$R,$AK57,明细!$C:$C,BP$1,明细!$AL:$AL,"网点超23H未关闭"))*20=0,"-",(COUNTIFS(明细!$R:$R,$AK57,明细!$C:$C,BP$1,明细!$AK:$AK,"网点超50分钟未响应")+COUNTIFS(明细!$R:$R,$AK57,明细!$C:$C,BP$1,明细!$AL:$AL,"网点超23H未关闭"))*20)</f>
        <v>-</v>
      </c>
    </row>
    <row r="58" customHeight="1" spans="36:68">
      <c r="AJ58" s="12">
        <f>RANK(AL58,AL$3:AL$356)</f>
        <v>51</v>
      </c>
      <c r="AK58" s="4" t="s">
        <v>94</v>
      </c>
      <c r="AL58" s="12">
        <f>SUM(AM58:BP58)</f>
        <v>100</v>
      </c>
      <c r="AM58" s="12" t="str">
        <f>IF((COUNTIFS(明细!$R:$R,$AK58,明细!$C:$C,AM$1,明细!$AK:$AK,"网点超50分钟未响应")+COUNTIFS(明细!$R:$R,$AK58,明细!$C:$C,AM$1,明细!$AL:$AL,"网点超23H未关闭"))*20=0,"-",(COUNTIFS(明细!$R:$R,$AK58,明细!$C:$C,AM$1,明细!$AK:$AK,"网点超50分钟未响应")+COUNTIFS(明细!$R:$R,$AK58,明细!$C:$C,AM$1,明细!$AL:$AL,"网点超23H未关闭"))*20)</f>
        <v>-</v>
      </c>
      <c r="AN58" s="12" t="str">
        <f>IF((COUNTIFS(明细!$R:$R,$AK58,明细!$C:$C,AN$1,明细!$AK:$AK,"网点超50分钟未响应")+COUNTIFS(明细!$R:$R,$AK58,明细!$C:$C,AN$1,明细!$AL:$AL,"网点超23H未关闭"))*20=0,"-",(COUNTIFS(明细!$R:$R,$AK58,明细!$C:$C,AN$1,明细!$AK:$AK,"网点超50分钟未响应")+COUNTIFS(明细!$R:$R,$AK58,明细!$C:$C,AN$1,明细!$AL:$AL,"网点超23H未关闭"))*20)</f>
        <v>-</v>
      </c>
      <c r="AO58" s="12" t="str">
        <f>IF((COUNTIFS(明细!$R:$R,$AK58,明细!$C:$C,AO$1,明细!$AK:$AK,"网点超50分钟未响应")+COUNTIFS(明细!$R:$R,$AK58,明细!$C:$C,AO$1,明细!$AL:$AL,"网点超23H未关闭"))*20=0,"-",(COUNTIFS(明细!$R:$R,$AK58,明细!$C:$C,AO$1,明细!$AK:$AK,"网点超50分钟未响应")+COUNTIFS(明细!$R:$R,$AK58,明细!$C:$C,AO$1,明细!$AL:$AL,"网点超23H未关闭"))*20)</f>
        <v>-</v>
      </c>
      <c r="AP58" s="12" t="str">
        <f>IF((COUNTIFS(明细!$R:$R,$AK58,明细!$C:$C,AP$1,明细!$AK:$AK,"网点超50分钟未响应")+COUNTIFS(明细!$R:$R,$AK58,明细!$C:$C,AP$1,明细!$AL:$AL,"网点超23H未关闭"))*20=0,"-",(COUNTIFS(明细!$R:$R,$AK58,明细!$C:$C,AP$1,明细!$AK:$AK,"网点超50分钟未响应")+COUNTIFS(明细!$R:$R,$AK58,明细!$C:$C,AP$1,明细!$AL:$AL,"网点超23H未关闭"))*20)</f>
        <v>-</v>
      </c>
      <c r="AQ58" s="12" t="str">
        <f>IF((COUNTIFS(明细!$R:$R,$AK58,明细!$C:$C,AQ$1,明细!$AK:$AK,"网点超50分钟未响应")+COUNTIFS(明细!$R:$R,$AK58,明细!$C:$C,AQ$1,明细!$AL:$AL,"网点超23H未关闭"))*20=0,"-",(COUNTIFS(明细!$R:$R,$AK58,明细!$C:$C,AQ$1,明细!$AK:$AK,"网点超50分钟未响应")+COUNTIFS(明细!$R:$R,$AK58,明细!$C:$C,AQ$1,明细!$AL:$AL,"网点超23H未关闭"))*20)</f>
        <v>-</v>
      </c>
      <c r="AR58" s="12">
        <f>IF((COUNTIFS(明细!$R:$R,$AK58,明细!$C:$C,AR$1,明细!$AK:$AK,"网点超50分钟未响应")+COUNTIFS(明细!$R:$R,$AK58,明细!$C:$C,AR$1,明细!$AL:$AL,"网点超23H未关闭"))*20=0,"-",(COUNTIFS(明细!$R:$R,$AK58,明细!$C:$C,AR$1,明细!$AK:$AK,"网点超50分钟未响应")+COUNTIFS(明细!$R:$R,$AK58,明细!$C:$C,AR$1,明细!$AL:$AL,"网点超23H未关闭"))*20)</f>
        <v>20</v>
      </c>
      <c r="AS58" s="12" t="str">
        <f>IF((COUNTIFS(明细!$R:$R,$AK58,明细!$C:$C,AS$1,明细!$AK:$AK,"网点超50分钟未响应")+COUNTIFS(明细!$R:$R,$AK58,明细!$C:$C,AS$1,明细!$AL:$AL,"网点超23H未关闭"))*20=0,"-",(COUNTIFS(明细!$R:$R,$AK58,明细!$C:$C,AS$1,明细!$AK:$AK,"网点超50分钟未响应")+COUNTIFS(明细!$R:$R,$AK58,明细!$C:$C,AS$1,明细!$AL:$AL,"网点超23H未关闭"))*20)</f>
        <v>-</v>
      </c>
      <c r="AT58" s="12">
        <f>IF((COUNTIFS(明细!$R:$R,$AK58,明细!$C:$C,AT$1,明细!$AK:$AK,"网点超50分钟未响应")+COUNTIFS(明细!$R:$R,$AK58,明细!$C:$C,AT$1,明细!$AL:$AL,"网点超23H未关闭"))*20=0,"-",(COUNTIFS(明细!$R:$R,$AK58,明细!$C:$C,AT$1,明细!$AK:$AK,"网点超50分钟未响应")+COUNTIFS(明细!$R:$R,$AK58,明细!$C:$C,AT$1,明细!$AL:$AL,"网点超23H未关闭"))*20)</f>
        <v>60</v>
      </c>
      <c r="AU58" s="12">
        <f>IF((COUNTIFS(明细!$R:$R,$AK58,明细!$C:$C,AU$1,明细!$AK:$AK,"网点超50分钟未响应")+COUNTIFS(明细!$R:$R,$AK58,明细!$C:$C,AU$1,明细!$AL:$AL,"网点超23H未关闭"))*20=0,"-",(COUNTIFS(明细!$R:$R,$AK58,明细!$C:$C,AU$1,明细!$AK:$AK,"网点超50分钟未响应")+COUNTIFS(明细!$R:$R,$AK58,明细!$C:$C,AU$1,明细!$AL:$AL,"网点超23H未关闭"))*20)</f>
        <v>20</v>
      </c>
      <c r="AV58" s="12" t="str">
        <f>IF((COUNTIFS(明细!$R:$R,$AK58,明细!$C:$C,AV$1,明细!$AK:$AK,"网点超50分钟未响应")+COUNTIFS(明细!$R:$R,$AK58,明细!$C:$C,AV$1,明细!$AL:$AL,"网点超23H未关闭"))*20=0,"-",(COUNTIFS(明细!$R:$R,$AK58,明细!$C:$C,AV$1,明细!$AK:$AK,"网点超50分钟未响应")+COUNTIFS(明细!$R:$R,$AK58,明细!$C:$C,AV$1,明细!$AL:$AL,"网点超23H未关闭"))*20)</f>
        <v>-</v>
      </c>
      <c r="AW58" s="12" t="str">
        <f>IF((COUNTIFS(明细!$R:$R,$AK58,明细!$C:$C,AW$1,明细!$AK:$AK,"网点超50分钟未响应")+COUNTIFS(明细!$R:$R,$AK58,明细!$C:$C,AW$1,明细!$AL:$AL,"网点超23H未关闭"))*20=0,"-",(COUNTIFS(明细!$R:$R,$AK58,明细!$C:$C,AW$1,明细!$AK:$AK,"网点超50分钟未响应")+COUNTIFS(明细!$R:$R,$AK58,明细!$C:$C,AW$1,明细!$AL:$AL,"网点超23H未关闭"))*20)</f>
        <v>-</v>
      </c>
      <c r="AX58" s="12" t="str">
        <f>IF((COUNTIFS(明细!$R:$R,$AK58,明细!$C:$C,AX$1,明细!$AK:$AK,"网点超50分钟未响应")+COUNTIFS(明细!$R:$R,$AK58,明细!$C:$C,AX$1,明细!$AL:$AL,"网点超23H未关闭"))*20=0,"-",(COUNTIFS(明细!$R:$R,$AK58,明细!$C:$C,AX$1,明细!$AK:$AK,"网点超50分钟未响应")+COUNTIFS(明细!$R:$R,$AK58,明细!$C:$C,AX$1,明细!$AL:$AL,"网点超23H未关闭"))*20)</f>
        <v>-</v>
      </c>
      <c r="AY58" s="12" t="str">
        <f>IF((COUNTIFS(明细!$R:$R,$AK58,明细!$C:$C,AY$1,明细!$AK:$AK,"网点超50分钟未响应")+COUNTIFS(明细!$R:$R,$AK58,明细!$C:$C,AY$1,明细!$AL:$AL,"网点超23H未关闭"))*20=0,"-",(COUNTIFS(明细!$R:$R,$AK58,明细!$C:$C,AY$1,明细!$AK:$AK,"网点超50分钟未响应")+COUNTIFS(明细!$R:$R,$AK58,明细!$C:$C,AY$1,明细!$AL:$AL,"网点超23H未关闭"))*20)</f>
        <v>-</v>
      </c>
      <c r="AZ58" s="12" t="str">
        <f>IF((COUNTIFS(明细!$R:$R,$AK58,明细!$C:$C,AZ$1,明细!$AK:$AK,"网点超50分钟未响应")+COUNTIFS(明细!$R:$R,$AK58,明细!$C:$C,AZ$1,明细!$AL:$AL,"网点超23H未关闭"))*20=0,"-",(COUNTIFS(明细!$R:$R,$AK58,明细!$C:$C,AZ$1,明细!$AK:$AK,"网点超50分钟未响应")+COUNTIFS(明细!$R:$R,$AK58,明细!$C:$C,AZ$1,明细!$AL:$AL,"网点超23H未关闭"))*20)</f>
        <v>-</v>
      </c>
      <c r="BA58" s="12" t="str">
        <f>IF((COUNTIFS(明细!$R:$R,$AK58,明细!$C:$C,BA$1,明细!$AK:$AK,"网点超50分钟未响应")+COUNTIFS(明细!$R:$R,$AK58,明细!$C:$C,BA$1,明细!$AL:$AL,"网点超23H未关闭"))*20=0,"-",(COUNTIFS(明细!$R:$R,$AK58,明细!$C:$C,BA$1,明细!$AK:$AK,"网点超50分钟未响应")+COUNTIFS(明细!$R:$R,$AK58,明细!$C:$C,BA$1,明细!$AL:$AL,"网点超23H未关闭"))*20)</f>
        <v>-</v>
      </c>
      <c r="BB58" s="12" t="str">
        <f>IF((COUNTIFS(明细!$R:$R,$AK58,明细!$C:$C,BB$1,明细!$AK:$AK,"网点超50分钟未响应")+COUNTIFS(明细!$R:$R,$AK58,明细!$C:$C,BB$1,明细!$AL:$AL,"网点超23H未关闭"))*20=0,"-",(COUNTIFS(明细!$R:$R,$AK58,明细!$C:$C,BB$1,明细!$AK:$AK,"网点超50分钟未响应")+COUNTIFS(明细!$R:$R,$AK58,明细!$C:$C,BB$1,明细!$AL:$AL,"网点超23H未关闭"))*20)</f>
        <v>-</v>
      </c>
      <c r="BC58" s="12" t="str">
        <f>IF((COUNTIFS(明细!$R:$R,$AK58,明细!$C:$C,BC$1,明细!$AK:$AK,"网点超50分钟未响应")+COUNTIFS(明细!$R:$R,$AK58,明细!$C:$C,BC$1,明细!$AL:$AL,"网点超23H未关闭"))*20=0,"-",(COUNTIFS(明细!$R:$R,$AK58,明细!$C:$C,BC$1,明细!$AK:$AK,"网点超50分钟未响应")+COUNTIFS(明细!$R:$R,$AK58,明细!$C:$C,BC$1,明细!$AL:$AL,"网点超23H未关闭"))*20)</f>
        <v>-</v>
      </c>
      <c r="BD58" s="12" t="str">
        <f>IF((COUNTIFS(明细!$R:$R,$AK58,明细!$C:$C,BD$1,明细!$AK:$AK,"网点超50分钟未响应")+COUNTIFS(明细!$R:$R,$AK58,明细!$C:$C,BD$1,明细!$AL:$AL,"网点超23H未关闭"))*20=0,"-",(COUNTIFS(明细!$R:$R,$AK58,明细!$C:$C,BD$1,明细!$AK:$AK,"网点超50分钟未响应")+COUNTIFS(明细!$R:$R,$AK58,明细!$C:$C,BD$1,明细!$AL:$AL,"网点超23H未关闭"))*20)</f>
        <v>-</v>
      </c>
      <c r="BE58" s="12" t="str">
        <f>IF((COUNTIFS(明细!$R:$R,$AK58,明细!$C:$C,BE$1,明细!$AK:$AK,"网点超50分钟未响应")+COUNTIFS(明细!$R:$R,$AK58,明细!$C:$C,BE$1,明细!$AL:$AL,"网点超23H未关闭"))*20=0,"-",(COUNTIFS(明细!$R:$R,$AK58,明细!$C:$C,BE$1,明细!$AK:$AK,"网点超50分钟未响应")+COUNTIFS(明细!$R:$R,$AK58,明细!$C:$C,BE$1,明细!$AL:$AL,"网点超23H未关闭"))*20)</f>
        <v>-</v>
      </c>
      <c r="BF58" s="12" t="str">
        <f>IF((COUNTIFS(明细!$R:$R,$AK58,明细!$C:$C,BF$1,明细!$AK:$AK,"网点超50分钟未响应")+COUNTIFS(明细!$R:$R,$AK58,明细!$C:$C,BF$1,明细!$AL:$AL,"网点超23H未关闭"))*20=0,"-",(COUNTIFS(明细!$R:$R,$AK58,明细!$C:$C,BF$1,明细!$AK:$AK,"网点超50分钟未响应")+COUNTIFS(明细!$R:$R,$AK58,明细!$C:$C,BF$1,明细!$AL:$AL,"网点超23H未关闭"))*20)</f>
        <v>-</v>
      </c>
      <c r="BG58" s="12" t="str">
        <f>IF((COUNTIFS(明细!$R:$R,$AK58,明细!$C:$C,BG$1,明细!$AK:$AK,"网点超50分钟未响应")+COUNTIFS(明细!$R:$R,$AK58,明细!$C:$C,BG$1,明细!$AL:$AL,"网点超23H未关闭"))*20=0,"-",(COUNTIFS(明细!$R:$R,$AK58,明细!$C:$C,BG$1,明细!$AK:$AK,"网点超50分钟未响应")+COUNTIFS(明细!$R:$R,$AK58,明细!$C:$C,BG$1,明细!$AL:$AL,"网点超23H未关闭"))*20)</f>
        <v>-</v>
      </c>
      <c r="BH58" s="12" t="str">
        <f>IF((COUNTIFS(明细!$R:$R,$AK58,明细!$C:$C,BH$1,明细!$AK:$AK,"网点超50分钟未响应")+COUNTIFS(明细!$R:$R,$AK58,明细!$C:$C,BH$1,明细!$AL:$AL,"网点超23H未关闭"))*20=0,"-",(COUNTIFS(明细!$R:$R,$AK58,明细!$C:$C,BH$1,明细!$AK:$AK,"网点超50分钟未响应")+COUNTIFS(明细!$R:$R,$AK58,明细!$C:$C,BH$1,明细!$AL:$AL,"网点超23H未关闭"))*20)</f>
        <v>-</v>
      </c>
      <c r="BI58" s="12" t="str">
        <f>IF((COUNTIFS(明细!$R:$R,$AK58,明细!$C:$C,BI$1,明细!$AK:$AK,"网点超50分钟未响应")+COUNTIFS(明细!$R:$R,$AK58,明细!$C:$C,BI$1,明细!$AL:$AL,"网点超23H未关闭"))*20=0,"-",(COUNTIFS(明细!$R:$R,$AK58,明细!$C:$C,BI$1,明细!$AK:$AK,"网点超50分钟未响应")+COUNTIFS(明细!$R:$R,$AK58,明细!$C:$C,BI$1,明细!$AL:$AL,"网点超23H未关闭"))*20)</f>
        <v>-</v>
      </c>
      <c r="BJ58" s="12" t="str">
        <f>IF((COUNTIFS(明细!$R:$R,$AK58,明细!$C:$C,BJ$1,明细!$AK:$AK,"网点超50分钟未响应")+COUNTIFS(明细!$R:$R,$AK58,明细!$C:$C,BJ$1,明细!$AL:$AL,"网点超23H未关闭"))*20=0,"-",(COUNTIFS(明细!$R:$R,$AK58,明细!$C:$C,BJ$1,明细!$AK:$AK,"网点超50分钟未响应")+COUNTIFS(明细!$R:$R,$AK58,明细!$C:$C,BJ$1,明细!$AL:$AL,"网点超23H未关闭"))*20)</f>
        <v>-</v>
      </c>
      <c r="BK58" s="12" t="str">
        <f>IF((COUNTIFS(明细!$R:$R,$AK58,明细!$C:$C,BK$1,明细!$AK:$AK,"网点超50分钟未响应")+COUNTIFS(明细!$R:$R,$AK58,明细!$C:$C,BK$1,明细!$AL:$AL,"网点超23H未关闭"))*20=0,"-",(COUNTIFS(明细!$R:$R,$AK58,明细!$C:$C,BK$1,明细!$AK:$AK,"网点超50分钟未响应")+COUNTIFS(明细!$R:$R,$AK58,明细!$C:$C,BK$1,明细!$AL:$AL,"网点超23H未关闭"))*20)</f>
        <v>-</v>
      </c>
      <c r="BL58" s="12" t="str">
        <f>IF((COUNTIFS(明细!$R:$R,$AK58,明细!$C:$C,BL$1,明细!$AK:$AK,"网点超50分钟未响应")+COUNTIFS(明细!$R:$R,$AK58,明细!$C:$C,BL$1,明细!$AL:$AL,"网点超23H未关闭"))*20=0,"-",(COUNTIFS(明细!$R:$R,$AK58,明细!$C:$C,BL$1,明细!$AK:$AK,"网点超50分钟未响应")+COUNTIFS(明细!$R:$R,$AK58,明细!$C:$C,BL$1,明细!$AL:$AL,"网点超23H未关闭"))*20)</f>
        <v>-</v>
      </c>
      <c r="BM58" s="12" t="str">
        <f>IF((COUNTIFS(明细!$R:$R,$AK58,明细!$C:$C,BM$1,明细!$AK:$AK,"网点超50分钟未响应")+COUNTIFS(明细!$R:$R,$AK58,明细!$C:$C,BM$1,明细!$AL:$AL,"网点超23H未关闭"))*20=0,"-",(COUNTIFS(明细!$R:$R,$AK58,明细!$C:$C,BM$1,明细!$AK:$AK,"网点超50分钟未响应")+COUNTIFS(明细!$R:$R,$AK58,明细!$C:$C,BM$1,明细!$AL:$AL,"网点超23H未关闭"))*20)</f>
        <v>-</v>
      </c>
      <c r="BN58" s="12" t="str">
        <f>IF((COUNTIFS(明细!$R:$R,$AK58,明细!$C:$C,BN$1,明细!$AK:$AK,"网点超50分钟未响应")+COUNTIFS(明细!$R:$R,$AK58,明细!$C:$C,BN$1,明细!$AL:$AL,"网点超23H未关闭"))*20=0,"-",(COUNTIFS(明细!$R:$R,$AK58,明细!$C:$C,BN$1,明细!$AK:$AK,"网点超50分钟未响应")+COUNTIFS(明细!$R:$R,$AK58,明细!$C:$C,BN$1,明细!$AL:$AL,"网点超23H未关闭"))*20)</f>
        <v>-</v>
      </c>
      <c r="BO58" s="12" t="str">
        <f>IF((COUNTIFS(明细!$R:$R,$AK58,明细!$C:$C,BO$1,明细!$AK:$AK,"网点超50分钟未响应")+COUNTIFS(明细!$R:$R,$AK58,明细!$C:$C,BO$1,明细!$AL:$AL,"网点超23H未关闭"))*20=0,"-",(COUNTIFS(明细!$R:$R,$AK58,明细!$C:$C,BO$1,明细!$AK:$AK,"网点超50分钟未响应")+COUNTIFS(明细!$R:$R,$AK58,明细!$C:$C,BO$1,明细!$AL:$AL,"网点超23H未关闭"))*20)</f>
        <v>-</v>
      </c>
      <c r="BP58" s="12" t="str">
        <f>IF((COUNTIFS(明细!$R:$R,$AK58,明细!$C:$C,BP$1,明细!$AK:$AK,"网点超50分钟未响应")+COUNTIFS(明细!$R:$R,$AK58,明细!$C:$C,BP$1,明细!$AL:$AL,"网点超23H未关闭"))*20=0,"-",(COUNTIFS(明细!$R:$R,$AK58,明细!$C:$C,BP$1,明细!$AK:$AK,"网点超50分钟未响应")+COUNTIFS(明细!$R:$R,$AK58,明细!$C:$C,BP$1,明细!$AL:$AL,"网点超23H未关闭"))*20)</f>
        <v>-</v>
      </c>
    </row>
    <row r="59" customHeight="1" spans="36:68">
      <c r="AJ59" s="12">
        <f>RANK(AL59,AL$3:AL$356)</f>
        <v>57</v>
      </c>
      <c r="AK59" s="4" t="s">
        <v>95</v>
      </c>
      <c r="AL59" s="12">
        <f>SUM(AM59:BP59)</f>
        <v>80</v>
      </c>
      <c r="AM59" s="12">
        <f>IF((COUNTIFS(明细!$R:$R,$AK59,明细!$C:$C,AM$1,明细!$AK:$AK,"网点超50分钟未响应")+COUNTIFS(明细!$R:$R,$AK59,明细!$C:$C,AM$1,明细!$AL:$AL,"网点超23H未关闭"))*20=0,"-",(COUNTIFS(明细!$R:$R,$AK59,明细!$C:$C,AM$1,明细!$AK:$AK,"网点超50分钟未响应")+COUNTIFS(明细!$R:$R,$AK59,明细!$C:$C,AM$1,明细!$AL:$AL,"网点超23H未关闭"))*20)</f>
        <v>60</v>
      </c>
      <c r="AN59" s="12">
        <f>IF((COUNTIFS(明细!$R:$R,$AK59,明细!$C:$C,AN$1,明细!$AK:$AK,"网点超50分钟未响应")+COUNTIFS(明细!$R:$R,$AK59,明细!$C:$C,AN$1,明细!$AL:$AL,"网点超23H未关闭"))*20=0,"-",(COUNTIFS(明细!$R:$R,$AK59,明细!$C:$C,AN$1,明细!$AK:$AK,"网点超50分钟未响应")+COUNTIFS(明细!$R:$R,$AK59,明细!$C:$C,AN$1,明细!$AL:$AL,"网点超23H未关闭"))*20)</f>
        <v>20</v>
      </c>
      <c r="AO59" s="12" t="str">
        <f>IF((COUNTIFS(明细!$R:$R,$AK59,明细!$C:$C,AO$1,明细!$AK:$AK,"网点超50分钟未响应")+COUNTIFS(明细!$R:$R,$AK59,明细!$C:$C,AO$1,明细!$AL:$AL,"网点超23H未关闭"))*20=0,"-",(COUNTIFS(明细!$R:$R,$AK59,明细!$C:$C,AO$1,明细!$AK:$AK,"网点超50分钟未响应")+COUNTIFS(明细!$R:$R,$AK59,明细!$C:$C,AO$1,明细!$AL:$AL,"网点超23H未关闭"))*20)</f>
        <v>-</v>
      </c>
      <c r="AP59" s="12" t="str">
        <f>IF((COUNTIFS(明细!$R:$R,$AK59,明细!$C:$C,AP$1,明细!$AK:$AK,"网点超50分钟未响应")+COUNTIFS(明细!$R:$R,$AK59,明细!$C:$C,AP$1,明细!$AL:$AL,"网点超23H未关闭"))*20=0,"-",(COUNTIFS(明细!$R:$R,$AK59,明细!$C:$C,AP$1,明细!$AK:$AK,"网点超50分钟未响应")+COUNTIFS(明细!$R:$R,$AK59,明细!$C:$C,AP$1,明细!$AL:$AL,"网点超23H未关闭"))*20)</f>
        <v>-</v>
      </c>
      <c r="AQ59" s="12" t="str">
        <f>IF((COUNTIFS(明细!$R:$R,$AK59,明细!$C:$C,AQ$1,明细!$AK:$AK,"网点超50分钟未响应")+COUNTIFS(明细!$R:$R,$AK59,明细!$C:$C,AQ$1,明细!$AL:$AL,"网点超23H未关闭"))*20=0,"-",(COUNTIFS(明细!$R:$R,$AK59,明细!$C:$C,AQ$1,明细!$AK:$AK,"网点超50分钟未响应")+COUNTIFS(明细!$R:$R,$AK59,明细!$C:$C,AQ$1,明细!$AL:$AL,"网点超23H未关闭"))*20)</f>
        <v>-</v>
      </c>
      <c r="AR59" s="12" t="str">
        <f>IF((COUNTIFS(明细!$R:$R,$AK59,明细!$C:$C,AR$1,明细!$AK:$AK,"网点超50分钟未响应")+COUNTIFS(明细!$R:$R,$AK59,明细!$C:$C,AR$1,明细!$AL:$AL,"网点超23H未关闭"))*20=0,"-",(COUNTIFS(明细!$R:$R,$AK59,明细!$C:$C,AR$1,明细!$AK:$AK,"网点超50分钟未响应")+COUNTIFS(明细!$R:$R,$AK59,明细!$C:$C,AR$1,明细!$AL:$AL,"网点超23H未关闭"))*20)</f>
        <v>-</v>
      </c>
      <c r="AS59" s="12" t="str">
        <f>IF((COUNTIFS(明细!$R:$R,$AK59,明细!$C:$C,AS$1,明细!$AK:$AK,"网点超50分钟未响应")+COUNTIFS(明细!$R:$R,$AK59,明细!$C:$C,AS$1,明细!$AL:$AL,"网点超23H未关闭"))*20=0,"-",(COUNTIFS(明细!$R:$R,$AK59,明细!$C:$C,AS$1,明细!$AK:$AK,"网点超50分钟未响应")+COUNTIFS(明细!$R:$R,$AK59,明细!$C:$C,AS$1,明细!$AL:$AL,"网点超23H未关闭"))*20)</f>
        <v>-</v>
      </c>
      <c r="AT59" s="12" t="str">
        <f>IF((COUNTIFS(明细!$R:$R,$AK59,明细!$C:$C,AT$1,明细!$AK:$AK,"网点超50分钟未响应")+COUNTIFS(明细!$R:$R,$AK59,明细!$C:$C,AT$1,明细!$AL:$AL,"网点超23H未关闭"))*20=0,"-",(COUNTIFS(明细!$R:$R,$AK59,明细!$C:$C,AT$1,明细!$AK:$AK,"网点超50分钟未响应")+COUNTIFS(明细!$R:$R,$AK59,明细!$C:$C,AT$1,明细!$AL:$AL,"网点超23H未关闭"))*20)</f>
        <v>-</v>
      </c>
      <c r="AU59" s="12" t="str">
        <f>IF((COUNTIFS(明细!$R:$R,$AK59,明细!$C:$C,AU$1,明细!$AK:$AK,"网点超50分钟未响应")+COUNTIFS(明细!$R:$R,$AK59,明细!$C:$C,AU$1,明细!$AL:$AL,"网点超23H未关闭"))*20=0,"-",(COUNTIFS(明细!$R:$R,$AK59,明细!$C:$C,AU$1,明细!$AK:$AK,"网点超50分钟未响应")+COUNTIFS(明细!$R:$R,$AK59,明细!$C:$C,AU$1,明细!$AL:$AL,"网点超23H未关闭"))*20)</f>
        <v>-</v>
      </c>
      <c r="AV59" s="12" t="str">
        <f>IF((COUNTIFS(明细!$R:$R,$AK59,明细!$C:$C,AV$1,明细!$AK:$AK,"网点超50分钟未响应")+COUNTIFS(明细!$R:$R,$AK59,明细!$C:$C,AV$1,明细!$AL:$AL,"网点超23H未关闭"))*20=0,"-",(COUNTIFS(明细!$R:$R,$AK59,明细!$C:$C,AV$1,明细!$AK:$AK,"网点超50分钟未响应")+COUNTIFS(明细!$R:$R,$AK59,明细!$C:$C,AV$1,明细!$AL:$AL,"网点超23H未关闭"))*20)</f>
        <v>-</v>
      </c>
      <c r="AW59" s="12" t="str">
        <f>IF((COUNTIFS(明细!$R:$R,$AK59,明细!$C:$C,AW$1,明细!$AK:$AK,"网点超50分钟未响应")+COUNTIFS(明细!$R:$R,$AK59,明细!$C:$C,AW$1,明细!$AL:$AL,"网点超23H未关闭"))*20=0,"-",(COUNTIFS(明细!$R:$R,$AK59,明细!$C:$C,AW$1,明细!$AK:$AK,"网点超50分钟未响应")+COUNTIFS(明细!$R:$R,$AK59,明细!$C:$C,AW$1,明细!$AL:$AL,"网点超23H未关闭"))*20)</f>
        <v>-</v>
      </c>
      <c r="AX59" s="12" t="str">
        <f>IF((COUNTIFS(明细!$R:$R,$AK59,明细!$C:$C,AX$1,明细!$AK:$AK,"网点超50分钟未响应")+COUNTIFS(明细!$R:$R,$AK59,明细!$C:$C,AX$1,明细!$AL:$AL,"网点超23H未关闭"))*20=0,"-",(COUNTIFS(明细!$R:$R,$AK59,明细!$C:$C,AX$1,明细!$AK:$AK,"网点超50分钟未响应")+COUNTIFS(明细!$R:$R,$AK59,明细!$C:$C,AX$1,明细!$AL:$AL,"网点超23H未关闭"))*20)</f>
        <v>-</v>
      </c>
      <c r="AY59" s="12" t="str">
        <f>IF((COUNTIFS(明细!$R:$R,$AK59,明细!$C:$C,AY$1,明细!$AK:$AK,"网点超50分钟未响应")+COUNTIFS(明细!$R:$R,$AK59,明细!$C:$C,AY$1,明细!$AL:$AL,"网点超23H未关闭"))*20=0,"-",(COUNTIFS(明细!$R:$R,$AK59,明细!$C:$C,AY$1,明细!$AK:$AK,"网点超50分钟未响应")+COUNTIFS(明细!$R:$R,$AK59,明细!$C:$C,AY$1,明细!$AL:$AL,"网点超23H未关闭"))*20)</f>
        <v>-</v>
      </c>
      <c r="AZ59" s="12" t="str">
        <f>IF((COUNTIFS(明细!$R:$R,$AK59,明细!$C:$C,AZ$1,明细!$AK:$AK,"网点超50分钟未响应")+COUNTIFS(明细!$R:$R,$AK59,明细!$C:$C,AZ$1,明细!$AL:$AL,"网点超23H未关闭"))*20=0,"-",(COUNTIFS(明细!$R:$R,$AK59,明细!$C:$C,AZ$1,明细!$AK:$AK,"网点超50分钟未响应")+COUNTIFS(明细!$R:$R,$AK59,明细!$C:$C,AZ$1,明细!$AL:$AL,"网点超23H未关闭"))*20)</f>
        <v>-</v>
      </c>
      <c r="BA59" s="12" t="str">
        <f>IF((COUNTIFS(明细!$R:$R,$AK59,明细!$C:$C,BA$1,明细!$AK:$AK,"网点超50分钟未响应")+COUNTIFS(明细!$R:$R,$AK59,明细!$C:$C,BA$1,明细!$AL:$AL,"网点超23H未关闭"))*20=0,"-",(COUNTIFS(明细!$R:$R,$AK59,明细!$C:$C,BA$1,明细!$AK:$AK,"网点超50分钟未响应")+COUNTIFS(明细!$R:$R,$AK59,明细!$C:$C,BA$1,明细!$AL:$AL,"网点超23H未关闭"))*20)</f>
        <v>-</v>
      </c>
      <c r="BB59" s="12" t="str">
        <f>IF((COUNTIFS(明细!$R:$R,$AK59,明细!$C:$C,BB$1,明细!$AK:$AK,"网点超50分钟未响应")+COUNTIFS(明细!$R:$R,$AK59,明细!$C:$C,BB$1,明细!$AL:$AL,"网点超23H未关闭"))*20=0,"-",(COUNTIFS(明细!$R:$R,$AK59,明细!$C:$C,BB$1,明细!$AK:$AK,"网点超50分钟未响应")+COUNTIFS(明细!$R:$R,$AK59,明细!$C:$C,BB$1,明细!$AL:$AL,"网点超23H未关闭"))*20)</f>
        <v>-</v>
      </c>
      <c r="BC59" s="12" t="str">
        <f>IF((COUNTIFS(明细!$R:$R,$AK59,明细!$C:$C,BC$1,明细!$AK:$AK,"网点超50分钟未响应")+COUNTIFS(明细!$R:$R,$AK59,明细!$C:$C,BC$1,明细!$AL:$AL,"网点超23H未关闭"))*20=0,"-",(COUNTIFS(明细!$R:$R,$AK59,明细!$C:$C,BC$1,明细!$AK:$AK,"网点超50分钟未响应")+COUNTIFS(明细!$R:$R,$AK59,明细!$C:$C,BC$1,明细!$AL:$AL,"网点超23H未关闭"))*20)</f>
        <v>-</v>
      </c>
      <c r="BD59" s="12" t="str">
        <f>IF((COUNTIFS(明细!$R:$R,$AK59,明细!$C:$C,BD$1,明细!$AK:$AK,"网点超50分钟未响应")+COUNTIFS(明细!$R:$R,$AK59,明细!$C:$C,BD$1,明细!$AL:$AL,"网点超23H未关闭"))*20=0,"-",(COUNTIFS(明细!$R:$R,$AK59,明细!$C:$C,BD$1,明细!$AK:$AK,"网点超50分钟未响应")+COUNTIFS(明细!$R:$R,$AK59,明细!$C:$C,BD$1,明细!$AL:$AL,"网点超23H未关闭"))*20)</f>
        <v>-</v>
      </c>
      <c r="BE59" s="12" t="str">
        <f>IF((COUNTIFS(明细!$R:$R,$AK59,明细!$C:$C,BE$1,明细!$AK:$AK,"网点超50分钟未响应")+COUNTIFS(明细!$R:$R,$AK59,明细!$C:$C,BE$1,明细!$AL:$AL,"网点超23H未关闭"))*20=0,"-",(COUNTIFS(明细!$R:$R,$AK59,明细!$C:$C,BE$1,明细!$AK:$AK,"网点超50分钟未响应")+COUNTIFS(明细!$R:$R,$AK59,明细!$C:$C,BE$1,明细!$AL:$AL,"网点超23H未关闭"))*20)</f>
        <v>-</v>
      </c>
      <c r="BF59" s="12" t="str">
        <f>IF((COUNTIFS(明细!$R:$R,$AK59,明细!$C:$C,BF$1,明细!$AK:$AK,"网点超50分钟未响应")+COUNTIFS(明细!$R:$R,$AK59,明细!$C:$C,BF$1,明细!$AL:$AL,"网点超23H未关闭"))*20=0,"-",(COUNTIFS(明细!$R:$R,$AK59,明细!$C:$C,BF$1,明细!$AK:$AK,"网点超50分钟未响应")+COUNTIFS(明细!$R:$R,$AK59,明细!$C:$C,BF$1,明细!$AL:$AL,"网点超23H未关闭"))*20)</f>
        <v>-</v>
      </c>
      <c r="BG59" s="12" t="str">
        <f>IF((COUNTIFS(明细!$R:$R,$AK59,明细!$C:$C,BG$1,明细!$AK:$AK,"网点超50分钟未响应")+COUNTIFS(明细!$R:$R,$AK59,明细!$C:$C,BG$1,明细!$AL:$AL,"网点超23H未关闭"))*20=0,"-",(COUNTIFS(明细!$R:$R,$AK59,明细!$C:$C,BG$1,明细!$AK:$AK,"网点超50分钟未响应")+COUNTIFS(明细!$R:$R,$AK59,明细!$C:$C,BG$1,明细!$AL:$AL,"网点超23H未关闭"))*20)</f>
        <v>-</v>
      </c>
      <c r="BH59" s="12" t="str">
        <f>IF((COUNTIFS(明细!$R:$R,$AK59,明细!$C:$C,BH$1,明细!$AK:$AK,"网点超50分钟未响应")+COUNTIFS(明细!$R:$R,$AK59,明细!$C:$C,BH$1,明细!$AL:$AL,"网点超23H未关闭"))*20=0,"-",(COUNTIFS(明细!$R:$R,$AK59,明细!$C:$C,BH$1,明细!$AK:$AK,"网点超50分钟未响应")+COUNTIFS(明细!$R:$R,$AK59,明细!$C:$C,BH$1,明细!$AL:$AL,"网点超23H未关闭"))*20)</f>
        <v>-</v>
      </c>
      <c r="BI59" s="12" t="str">
        <f>IF((COUNTIFS(明细!$R:$R,$AK59,明细!$C:$C,BI$1,明细!$AK:$AK,"网点超50分钟未响应")+COUNTIFS(明细!$R:$R,$AK59,明细!$C:$C,BI$1,明细!$AL:$AL,"网点超23H未关闭"))*20=0,"-",(COUNTIFS(明细!$R:$R,$AK59,明细!$C:$C,BI$1,明细!$AK:$AK,"网点超50分钟未响应")+COUNTIFS(明细!$R:$R,$AK59,明细!$C:$C,BI$1,明细!$AL:$AL,"网点超23H未关闭"))*20)</f>
        <v>-</v>
      </c>
      <c r="BJ59" s="12" t="str">
        <f>IF((COUNTIFS(明细!$R:$R,$AK59,明细!$C:$C,BJ$1,明细!$AK:$AK,"网点超50分钟未响应")+COUNTIFS(明细!$R:$R,$AK59,明细!$C:$C,BJ$1,明细!$AL:$AL,"网点超23H未关闭"))*20=0,"-",(COUNTIFS(明细!$R:$R,$AK59,明细!$C:$C,BJ$1,明细!$AK:$AK,"网点超50分钟未响应")+COUNTIFS(明细!$R:$R,$AK59,明细!$C:$C,BJ$1,明细!$AL:$AL,"网点超23H未关闭"))*20)</f>
        <v>-</v>
      </c>
      <c r="BK59" s="12" t="str">
        <f>IF((COUNTIFS(明细!$R:$R,$AK59,明细!$C:$C,BK$1,明细!$AK:$AK,"网点超50分钟未响应")+COUNTIFS(明细!$R:$R,$AK59,明细!$C:$C,BK$1,明细!$AL:$AL,"网点超23H未关闭"))*20=0,"-",(COUNTIFS(明细!$R:$R,$AK59,明细!$C:$C,BK$1,明细!$AK:$AK,"网点超50分钟未响应")+COUNTIFS(明细!$R:$R,$AK59,明细!$C:$C,BK$1,明细!$AL:$AL,"网点超23H未关闭"))*20)</f>
        <v>-</v>
      </c>
      <c r="BL59" s="12" t="str">
        <f>IF((COUNTIFS(明细!$R:$R,$AK59,明细!$C:$C,BL$1,明细!$AK:$AK,"网点超50分钟未响应")+COUNTIFS(明细!$R:$R,$AK59,明细!$C:$C,BL$1,明细!$AL:$AL,"网点超23H未关闭"))*20=0,"-",(COUNTIFS(明细!$R:$R,$AK59,明细!$C:$C,BL$1,明细!$AK:$AK,"网点超50分钟未响应")+COUNTIFS(明细!$R:$R,$AK59,明细!$C:$C,BL$1,明细!$AL:$AL,"网点超23H未关闭"))*20)</f>
        <v>-</v>
      </c>
      <c r="BM59" s="12" t="str">
        <f>IF((COUNTIFS(明细!$R:$R,$AK59,明细!$C:$C,BM$1,明细!$AK:$AK,"网点超50分钟未响应")+COUNTIFS(明细!$R:$R,$AK59,明细!$C:$C,BM$1,明细!$AL:$AL,"网点超23H未关闭"))*20=0,"-",(COUNTIFS(明细!$R:$R,$AK59,明细!$C:$C,BM$1,明细!$AK:$AK,"网点超50分钟未响应")+COUNTIFS(明细!$R:$R,$AK59,明细!$C:$C,BM$1,明细!$AL:$AL,"网点超23H未关闭"))*20)</f>
        <v>-</v>
      </c>
      <c r="BN59" s="12" t="str">
        <f>IF((COUNTIFS(明细!$R:$R,$AK59,明细!$C:$C,BN$1,明细!$AK:$AK,"网点超50分钟未响应")+COUNTIFS(明细!$R:$R,$AK59,明细!$C:$C,BN$1,明细!$AL:$AL,"网点超23H未关闭"))*20=0,"-",(COUNTIFS(明细!$R:$R,$AK59,明细!$C:$C,BN$1,明细!$AK:$AK,"网点超50分钟未响应")+COUNTIFS(明细!$R:$R,$AK59,明细!$C:$C,BN$1,明细!$AL:$AL,"网点超23H未关闭"))*20)</f>
        <v>-</v>
      </c>
      <c r="BO59" s="12" t="str">
        <f>IF((COUNTIFS(明细!$R:$R,$AK59,明细!$C:$C,BO$1,明细!$AK:$AK,"网点超50分钟未响应")+COUNTIFS(明细!$R:$R,$AK59,明细!$C:$C,BO$1,明细!$AL:$AL,"网点超23H未关闭"))*20=0,"-",(COUNTIFS(明细!$R:$R,$AK59,明细!$C:$C,BO$1,明细!$AK:$AK,"网点超50分钟未响应")+COUNTIFS(明细!$R:$R,$AK59,明细!$C:$C,BO$1,明细!$AL:$AL,"网点超23H未关闭"))*20)</f>
        <v>-</v>
      </c>
      <c r="BP59" s="12" t="str">
        <f>IF((COUNTIFS(明细!$R:$R,$AK59,明细!$C:$C,BP$1,明细!$AK:$AK,"网点超50分钟未响应")+COUNTIFS(明细!$R:$R,$AK59,明细!$C:$C,BP$1,明细!$AL:$AL,"网点超23H未关闭"))*20=0,"-",(COUNTIFS(明细!$R:$R,$AK59,明细!$C:$C,BP$1,明细!$AK:$AK,"网点超50分钟未响应")+COUNTIFS(明细!$R:$R,$AK59,明细!$C:$C,BP$1,明细!$AL:$AL,"网点超23H未关闭"))*20)</f>
        <v>-</v>
      </c>
    </row>
    <row r="60" customHeight="1" spans="36:68">
      <c r="AJ60" s="12">
        <f>RANK(AL60,AL$3:AL$356)</f>
        <v>57</v>
      </c>
      <c r="AK60" s="6" t="s">
        <v>96</v>
      </c>
      <c r="AL60" s="12">
        <f>SUM(AM60:BP60)</f>
        <v>80</v>
      </c>
      <c r="AM60" s="12">
        <f>IF((COUNTIFS(明细!$R:$R,$AK60,明细!$C:$C,AM$1,明细!$AK:$AK,"网点超50分钟未响应")+COUNTIFS(明细!$R:$R,$AK60,明细!$C:$C,AM$1,明细!$AL:$AL,"网点超23H未关闭"))*20=0,"-",(COUNTIFS(明细!$R:$R,$AK60,明细!$C:$C,AM$1,明细!$AK:$AK,"网点超50分钟未响应")+COUNTIFS(明细!$R:$R,$AK60,明细!$C:$C,AM$1,明细!$AL:$AL,"网点超23H未关闭"))*20)</f>
        <v>20</v>
      </c>
      <c r="AN60" s="12">
        <f>IF((COUNTIFS(明细!$R:$R,$AK60,明细!$C:$C,AN$1,明细!$AK:$AK,"网点超50分钟未响应")+COUNTIFS(明细!$R:$R,$AK60,明细!$C:$C,AN$1,明细!$AL:$AL,"网点超23H未关闭"))*20=0,"-",(COUNTIFS(明细!$R:$R,$AK60,明细!$C:$C,AN$1,明细!$AK:$AK,"网点超50分钟未响应")+COUNTIFS(明细!$R:$R,$AK60,明细!$C:$C,AN$1,明细!$AL:$AL,"网点超23H未关闭"))*20)</f>
        <v>40</v>
      </c>
      <c r="AO60" s="12" t="str">
        <f>IF((COUNTIFS(明细!$R:$R,$AK60,明细!$C:$C,AO$1,明细!$AK:$AK,"网点超50分钟未响应")+COUNTIFS(明细!$R:$R,$AK60,明细!$C:$C,AO$1,明细!$AL:$AL,"网点超23H未关闭"))*20=0,"-",(COUNTIFS(明细!$R:$R,$AK60,明细!$C:$C,AO$1,明细!$AK:$AK,"网点超50分钟未响应")+COUNTIFS(明细!$R:$R,$AK60,明细!$C:$C,AO$1,明细!$AL:$AL,"网点超23H未关闭"))*20)</f>
        <v>-</v>
      </c>
      <c r="AP60" s="12" t="str">
        <f>IF((COUNTIFS(明细!$R:$R,$AK60,明细!$C:$C,AP$1,明细!$AK:$AK,"网点超50分钟未响应")+COUNTIFS(明细!$R:$R,$AK60,明细!$C:$C,AP$1,明细!$AL:$AL,"网点超23H未关闭"))*20=0,"-",(COUNTIFS(明细!$R:$R,$AK60,明细!$C:$C,AP$1,明细!$AK:$AK,"网点超50分钟未响应")+COUNTIFS(明细!$R:$R,$AK60,明细!$C:$C,AP$1,明细!$AL:$AL,"网点超23H未关闭"))*20)</f>
        <v>-</v>
      </c>
      <c r="AQ60" s="12">
        <f>IF((COUNTIFS(明细!$R:$R,$AK60,明细!$C:$C,AQ$1,明细!$AK:$AK,"网点超50分钟未响应")+COUNTIFS(明细!$R:$R,$AK60,明细!$C:$C,AQ$1,明细!$AL:$AL,"网点超23H未关闭"))*20=0,"-",(COUNTIFS(明细!$R:$R,$AK60,明细!$C:$C,AQ$1,明细!$AK:$AK,"网点超50分钟未响应")+COUNTIFS(明细!$R:$R,$AK60,明细!$C:$C,AQ$1,明细!$AL:$AL,"网点超23H未关闭"))*20)</f>
        <v>20</v>
      </c>
      <c r="AR60" s="12" t="str">
        <f>IF((COUNTIFS(明细!$R:$R,$AK60,明细!$C:$C,AR$1,明细!$AK:$AK,"网点超50分钟未响应")+COUNTIFS(明细!$R:$R,$AK60,明细!$C:$C,AR$1,明细!$AL:$AL,"网点超23H未关闭"))*20=0,"-",(COUNTIFS(明细!$R:$R,$AK60,明细!$C:$C,AR$1,明细!$AK:$AK,"网点超50分钟未响应")+COUNTIFS(明细!$R:$R,$AK60,明细!$C:$C,AR$1,明细!$AL:$AL,"网点超23H未关闭"))*20)</f>
        <v>-</v>
      </c>
      <c r="AS60" s="12" t="str">
        <f>IF((COUNTIFS(明细!$R:$R,$AK60,明细!$C:$C,AS$1,明细!$AK:$AK,"网点超50分钟未响应")+COUNTIFS(明细!$R:$R,$AK60,明细!$C:$C,AS$1,明细!$AL:$AL,"网点超23H未关闭"))*20=0,"-",(COUNTIFS(明细!$R:$R,$AK60,明细!$C:$C,AS$1,明细!$AK:$AK,"网点超50分钟未响应")+COUNTIFS(明细!$R:$R,$AK60,明细!$C:$C,AS$1,明细!$AL:$AL,"网点超23H未关闭"))*20)</f>
        <v>-</v>
      </c>
      <c r="AT60" s="12" t="str">
        <f>IF((COUNTIFS(明细!$R:$R,$AK60,明细!$C:$C,AT$1,明细!$AK:$AK,"网点超50分钟未响应")+COUNTIFS(明细!$R:$R,$AK60,明细!$C:$C,AT$1,明细!$AL:$AL,"网点超23H未关闭"))*20=0,"-",(COUNTIFS(明细!$R:$R,$AK60,明细!$C:$C,AT$1,明细!$AK:$AK,"网点超50分钟未响应")+COUNTIFS(明细!$R:$R,$AK60,明细!$C:$C,AT$1,明细!$AL:$AL,"网点超23H未关闭"))*20)</f>
        <v>-</v>
      </c>
      <c r="AU60" s="12" t="str">
        <f>IF((COUNTIFS(明细!$R:$R,$AK60,明细!$C:$C,AU$1,明细!$AK:$AK,"网点超50分钟未响应")+COUNTIFS(明细!$R:$R,$AK60,明细!$C:$C,AU$1,明细!$AL:$AL,"网点超23H未关闭"))*20=0,"-",(COUNTIFS(明细!$R:$R,$AK60,明细!$C:$C,AU$1,明细!$AK:$AK,"网点超50分钟未响应")+COUNTIFS(明细!$R:$R,$AK60,明细!$C:$C,AU$1,明细!$AL:$AL,"网点超23H未关闭"))*20)</f>
        <v>-</v>
      </c>
      <c r="AV60" s="12" t="str">
        <f>IF((COUNTIFS(明细!$R:$R,$AK60,明细!$C:$C,AV$1,明细!$AK:$AK,"网点超50分钟未响应")+COUNTIFS(明细!$R:$R,$AK60,明细!$C:$C,AV$1,明细!$AL:$AL,"网点超23H未关闭"))*20=0,"-",(COUNTIFS(明细!$R:$R,$AK60,明细!$C:$C,AV$1,明细!$AK:$AK,"网点超50分钟未响应")+COUNTIFS(明细!$R:$R,$AK60,明细!$C:$C,AV$1,明细!$AL:$AL,"网点超23H未关闭"))*20)</f>
        <v>-</v>
      </c>
      <c r="AW60" s="12" t="str">
        <f>IF((COUNTIFS(明细!$R:$R,$AK60,明细!$C:$C,AW$1,明细!$AK:$AK,"网点超50分钟未响应")+COUNTIFS(明细!$R:$R,$AK60,明细!$C:$C,AW$1,明细!$AL:$AL,"网点超23H未关闭"))*20=0,"-",(COUNTIFS(明细!$R:$R,$AK60,明细!$C:$C,AW$1,明细!$AK:$AK,"网点超50分钟未响应")+COUNTIFS(明细!$R:$R,$AK60,明细!$C:$C,AW$1,明细!$AL:$AL,"网点超23H未关闭"))*20)</f>
        <v>-</v>
      </c>
      <c r="AX60" s="12" t="str">
        <f>IF((COUNTIFS(明细!$R:$R,$AK60,明细!$C:$C,AX$1,明细!$AK:$AK,"网点超50分钟未响应")+COUNTIFS(明细!$R:$R,$AK60,明细!$C:$C,AX$1,明细!$AL:$AL,"网点超23H未关闭"))*20=0,"-",(COUNTIFS(明细!$R:$R,$AK60,明细!$C:$C,AX$1,明细!$AK:$AK,"网点超50分钟未响应")+COUNTIFS(明细!$R:$R,$AK60,明细!$C:$C,AX$1,明细!$AL:$AL,"网点超23H未关闭"))*20)</f>
        <v>-</v>
      </c>
      <c r="AY60" s="12" t="str">
        <f>IF((COUNTIFS(明细!$R:$R,$AK60,明细!$C:$C,AY$1,明细!$AK:$AK,"网点超50分钟未响应")+COUNTIFS(明细!$R:$R,$AK60,明细!$C:$C,AY$1,明细!$AL:$AL,"网点超23H未关闭"))*20=0,"-",(COUNTIFS(明细!$R:$R,$AK60,明细!$C:$C,AY$1,明细!$AK:$AK,"网点超50分钟未响应")+COUNTIFS(明细!$R:$R,$AK60,明细!$C:$C,AY$1,明细!$AL:$AL,"网点超23H未关闭"))*20)</f>
        <v>-</v>
      </c>
      <c r="AZ60" s="12" t="str">
        <f>IF((COUNTIFS(明细!$R:$R,$AK60,明细!$C:$C,AZ$1,明细!$AK:$AK,"网点超50分钟未响应")+COUNTIFS(明细!$R:$R,$AK60,明细!$C:$C,AZ$1,明细!$AL:$AL,"网点超23H未关闭"))*20=0,"-",(COUNTIFS(明细!$R:$R,$AK60,明细!$C:$C,AZ$1,明细!$AK:$AK,"网点超50分钟未响应")+COUNTIFS(明细!$R:$R,$AK60,明细!$C:$C,AZ$1,明细!$AL:$AL,"网点超23H未关闭"))*20)</f>
        <v>-</v>
      </c>
      <c r="BA60" s="12" t="str">
        <f>IF((COUNTIFS(明细!$R:$R,$AK60,明细!$C:$C,BA$1,明细!$AK:$AK,"网点超50分钟未响应")+COUNTIFS(明细!$R:$R,$AK60,明细!$C:$C,BA$1,明细!$AL:$AL,"网点超23H未关闭"))*20=0,"-",(COUNTIFS(明细!$R:$R,$AK60,明细!$C:$C,BA$1,明细!$AK:$AK,"网点超50分钟未响应")+COUNTIFS(明细!$R:$R,$AK60,明细!$C:$C,BA$1,明细!$AL:$AL,"网点超23H未关闭"))*20)</f>
        <v>-</v>
      </c>
      <c r="BB60" s="12" t="str">
        <f>IF((COUNTIFS(明细!$R:$R,$AK60,明细!$C:$C,BB$1,明细!$AK:$AK,"网点超50分钟未响应")+COUNTIFS(明细!$R:$R,$AK60,明细!$C:$C,BB$1,明细!$AL:$AL,"网点超23H未关闭"))*20=0,"-",(COUNTIFS(明细!$R:$R,$AK60,明细!$C:$C,BB$1,明细!$AK:$AK,"网点超50分钟未响应")+COUNTIFS(明细!$R:$R,$AK60,明细!$C:$C,BB$1,明细!$AL:$AL,"网点超23H未关闭"))*20)</f>
        <v>-</v>
      </c>
      <c r="BC60" s="12" t="str">
        <f>IF((COUNTIFS(明细!$R:$R,$AK60,明细!$C:$C,BC$1,明细!$AK:$AK,"网点超50分钟未响应")+COUNTIFS(明细!$R:$R,$AK60,明细!$C:$C,BC$1,明细!$AL:$AL,"网点超23H未关闭"))*20=0,"-",(COUNTIFS(明细!$R:$R,$AK60,明细!$C:$C,BC$1,明细!$AK:$AK,"网点超50分钟未响应")+COUNTIFS(明细!$R:$R,$AK60,明细!$C:$C,BC$1,明细!$AL:$AL,"网点超23H未关闭"))*20)</f>
        <v>-</v>
      </c>
      <c r="BD60" s="12" t="str">
        <f>IF((COUNTIFS(明细!$R:$R,$AK60,明细!$C:$C,BD$1,明细!$AK:$AK,"网点超50分钟未响应")+COUNTIFS(明细!$R:$R,$AK60,明细!$C:$C,BD$1,明细!$AL:$AL,"网点超23H未关闭"))*20=0,"-",(COUNTIFS(明细!$R:$R,$AK60,明细!$C:$C,BD$1,明细!$AK:$AK,"网点超50分钟未响应")+COUNTIFS(明细!$R:$R,$AK60,明细!$C:$C,BD$1,明细!$AL:$AL,"网点超23H未关闭"))*20)</f>
        <v>-</v>
      </c>
      <c r="BE60" s="12" t="str">
        <f>IF((COUNTIFS(明细!$R:$R,$AK60,明细!$C:$C,BE$1,明细!$AK:$AK,"网点超50分钟未响应")+COUNTIFS(明细!$R:$R,$AK60,明细!$C:$C,BE$1,明细!$AL:$AL,"网点超23H未关闭"))*20=0,"-",(COUNTIFS(明细!$R:$R,$AK60,明细!$C:$C,BE$1,明细!$AK:$AK,"网点超50分钟未响应")+COUNTIFS(明细!$R:$R,$AK60,明细!$C:$C,BE$1,明细!$AL:$AL,"网点超23H未关闭"))*20)</f>
        <v>-</v>
      </c>
      <c r="BF60" s="12" t="str">
        <f>IF((COUNTIFS(明细!$R:$R,$AK60,明细!$C:$C,BF$1,明细!$AK:$AK,"网点超50分钟未响应")+COUNTIFS(明细!$R:$R,$AK60,明细!$C:$C,BF$1,明细!$AL:$AL,"网点超23H未关闭"))*20=0,"-",(COUNTIFS(明细!$R:$R,$AK60,明细!$C:$C,BF$1,明细!$AK:$AK,"网点超50分钟未响应")+COUNTIFS(明细!$R:$R,$AK60,明细!$C:$C,BF$1,明细!$AL:$AL,"网点超23H未关闭"))*20)</f>
        <v>-</v>
      </c>
      <c r="BG60" s="12" t="str">
        <f>IF((COUNTIFS(明细!$R:$R,$AK60,明细!$C:$C,BG$1,明细!$AK:$AK,"网点超50分钟未响应")+COUNTIFS(明细!$R:$R,$AK60,明细!$C:$C,BG$1,明细!$AL:$AL,"网点超23H未关闭"))*20=0,"-",(COUNTIFS(明细!$R:$R,$AK60,明细!$C:$C,BG$1,明细!$AK:$AK,"网点超50分钟未响应")+COUNTIFS(明细!$R:$R,$AK60,明细!$C:$C,BG$1,明细!$AL:$AL,"网点超23H未关闭"))*20)</f>
        <v>-</v>
      </c>
      <c r="BH60" s="12" t="str">
        <f>IF((COUNTIFS(明细!$R:$R,$AK60,明细!$C:$C,BH$1,明细!$AK:$AK,"网点超50分钟未响应")+COUNTIFS(明细!$R:$R,$AK60,明细!$C:$C,BH$1,明细!$AL:$AL,"网点超23H未关闭"))*20=0,"-",(COUNTIFS(明细!$R:$R,$AK60,明细!$C:$C,BH$1,明细!$AK:$AK,"网点超50分钟未响应")+COUNTIFS(明细!$R:$R,$AK60,明细!$C:$C,BH$1,明细!$AL:$AL,"网点超23H未关闭"))*20)</f>
        <v>-</v>
      </c>
      <c r="BI60" s="12" t="str">
        <f>IF((COUNTIFS(明细!$R:$R,$AK60,明细!$C:$C,BI$1,明细!$AK:$AK,"网点超50分钟未响应")+COUNTIFS(明细!$R:$R,$AK60,明细!$C:$C,BI$1,明细!$AL:$AL,"网点超23H未关闭"))*20=0,"-",(COUNTIFS(明细!$R:$R,$AK60,明细!$C:$C,BI$1,明细!$AK:$AK,"网点超50分钟未响应")+COUNTIFS(明细!$R:$R,$AK60,明细!$C:$C,BI$1,明细!$AL:$AL,"网点超23H未关闭"))*20)</f>
        <v>-</v>
      </c>
      <c r="BJ60" s="12" t="str">
        <f>IF((COUNTIFS(明细!$R:$R,$AK60,明细!$C:$C,BJ$1,明细!$AK:$AK,"网点超50分钟未响应")+COUNTIFS(明细!$R:$R,$AK60,明细!$C:$C,BJ$1,明细!$AL:$AL,"网点超23H未关闭"))*20=0,"-",(COUNTIFS(明细!$R:$R,$AK60,明细!$C:$C,BJ$1,明细!$AK:$AK,"网点超50分钟未响应")+COUNTIFS(明细!$R:$R,$AK60,明细!$C:$C,BJ$1,明细!$AL:$AL,"网点超23H未关闭"))*20)</f>
        <v>-</v>
      </c>
      <c r="BK60" s="12" t="str">
        <f>IF((COUNTIFS(明细!$R:$R,$AK60,明细!$C:$C,BK$1,明细!$AK:$AK,"网点超50分钟未响应")+COUNTIFS(明细!$R:$R,$AK60,明细!$C:$C,BK$1,明细!$AL:$AL,"网点超23H未关闭"))*20=0,"-",(COUNTIFS(明细!$R:$R,$AK60,明细!$C:$C,BK$1,明细!$AK:$AK,"网点超50分钟未响应")+COUNTIFS(明细!$R:$R,$AK60,明细!$C:$C,BK$1,明细!$AL:$AL,"网点超23H未关闭"))*20)</f>
        <v>-</v>
      </c>
      <c r="BL60" s="12" t="str">
        <f>IF((COUNTIFS(明细!$R:$R,$AK60,明细!$C:$C,BL$1,明细!$AK:$AK,"网点超50分钟未响应")+COUNTIFS(明细!$R:$R,$AK60,明细!$C:$C,BL$1,明细!$AL:$AL,"网点超23H未关闭"))*20=0,"-",(COUNTIFS(明细!$R:$R,$AK60,明细!$C:$C,BL$1,明细!$AK:$AK,"网点超50分钟未响应")+COUNTIFS(明细!$R:$R,$AK60,明细!$C:$C,BL$1,明细!$AL:$AL,"网点超23H未关闭"))*20)</f>
        <v>-</v>
      </c>
      <c r="BM60" s="12" t="str">
        <f>IF((COUNTIFS(明细!$R:$R,$AK60,明细!$C:$C,BM$1,明细!$AK:$AK,"网点超50分钟未响应")+COUNTIFS(明细!$R:$R,$AK60,明细!$C:$C,BM$1,明细!$AL:$AL,"网点超23H未关闭"))*20=0,"-",(COUNTIFS(明细!$R:$R,$AK60,明细!$C:$C,BM$1,明细!$AK:$AK,"网点超50分钟未响应")+COUNTIFS(明细!$R:$R,$AK60,明细!$C:$C,BM$1,明细!$AL:$AL,"网点超23H未关闭"))*20)</f>
        <v>-</v>
      </c>
      <c r="BN60" s="12" t="str">
        <f>IF((COUNTIFS(明细!$R:$R,$AK60,明细!$C:$C,BN$1,明细!$AK:$AK,"网点超50分钟未响应")+COUNTIFS(明细!$R:$R,$AK60,明细!$C:$C,BN$1,明细!$AL:$AL,"网点超23H未关闭"))*20=0,"-",(COUNTIFS(明细!$R:$R,$AK60,明细!$C:$C,BN$1,明细!$AK:$AK,"网点超50分钟未响应")+COUNTIFS(明细!$R:$R,$AK60,明细!$C:$C,BN$1,明细!$AL:$AL,"网点超23H未关闭"))*20)</f>
        <v>-</v>
      </c>
      <c r="BO60" s="12" t="str">
        <f>IF((COUNTIFS(明细!$R:$R,$AK60,明细!$C:$C,BO$1,明细!$AK:$AK,"网点超50分钟未响应")+COUNTIFS(明细!$R:$R,$AK60,明细!$C:$C,BO$1,明细!$AL:$AL,"网点超23H未关闭"))*20=0,"-",(COUNTIFS(明细!$R:$R,$AK60,明细!$C:$C,BO$1,明细!$AK:$AK,"网点超50分钟未响应")+COUNTIFS(明细!$R:$R,$AK60,明细!$C:$C,BO$1,明细!$AL:$AL,"网点超23H未关闭"))*20)</f>
        <v>-</v>
      </c>
      <c r="BP60" s="12" t="str">
        <f>IF((COUNTIFS(明细!$R:$R,$AK60,明细!$C:$C,BP$1,明细!$AK:$AK,"网点超50分钟未响应")+COUNTIFS(明细!$R:$R,$AK60,明细!$C:$C,BP$1,明细!$AL:$AL,"网点超23H未关闭"))*20=0,"-",(COUNTIFS(明细!$R:$R,$AK60,明细!$C:$C,BP$1,明细!$AK:$AK,"网点超50分钟未响应")+COUNTIFS(明细!$R:$R,$AK60,明细!$C:$C,BP$1,明细!$AL:$AL,"网点超23H未关闭"))*20)</f>
        <v>-</v>
      </c>
    </row>
    <row r="61" customHeight="1" spans="36:68">
      <c r="AJ61" s="12">
        <f>RANK(AL61,AL$3:AL$356)</f>
        <v>57</v>
      </c>
      <c r="AK61" s="4" t="s">
        <v>97</v>
      </c>
      <c r="AL61" s="12">
        <f>SUM(AM61:BP61)</f>
        <v>80</v>
      </c>
      <c r="AM61" s="12">
        <f>IF((COUNTIFS(明细!$R:$R,$AK61,明细!$C:$C,AM$1,明细!$AK:$AK,"网点超50分钟未响应")+COUNTIFS(明细!$R:$R,$AK61,明细!$C:$C,AM$1,明细!$AL:$AL,"网点超23H未关闭"))*20=0,"-",(COUNTIFS(明细!$R:$R,$AK61,明细!$C:$C,AM$1,明细!$AK:$AK,"网点超50分钟未响应")+COUNTIFS(明细!$R:$R,$AK61,明细!$C:$C,AM$1,明细!$AL:$AL,"网点超23H未关闭"))*20)</f>
        <v>20</v>
      </c>
      <c r="AN61" s="12" t="str">
        <f>IF((COUNTIFS(明细!$R:$R,$AK61,明细!$C:$C,AN$1,明细!$AK:$AK,"网点超50分钟未响应")+COUNTIFS(明细!$R:$R,$AK61,明细!$C:$C,AN$1,明细!$AL:$AL,"网点超23H未关闭"))*20=0,"-",(COUNTIFS(明细!$R:$R,$AK61,明细!$C:$C,AN$1,明细!$AK:$AK,"网点超50分钟未响应")+COUNTIFS(明细!$R:$R,$AK61,明细!$C:$C,AN$1,明细!$AL:$AL,"网点超23H未关闭"))*20)</f>
        <v>-</v>
      </c>
      <c r="AO61" s="12">
        <f>IF((COUNTIFS(明细!$R:$R,$AK61,明细!$C:$C,AO$1,明细!$AK:$AK,"网点超50分钟未响应")+COUNTIFS(明细!$R:$R,$AK61,明细!$C:$C,AO$1,明细!$AL:$AL,"网点超23H未关闭"))*20=0,"-",(COUNTIFS(明细!$R:$R,$AK61,明细!$C:$C,AO$1,明细!$AK:$AK,"网点超50分钟未响应")+COUNTIFS(明细!$R:$R,$AK61,明细!$C:$C,AO$1,明细!$AL:$AL,"网点超23H未关闭"))*20)</f>
        <v>20</v>
      </c>
      <c r="AP61" s="12">
        <f>IF((COUNTIFS(明细!$R:$R,$AK61,明细!$C:$C,AP$1,明细!$AK:$AK,"网点超50分钟未响应")+COUNTIFS(明细!$R:$R,$AK61,明细!$C:$C,AP$1,明细!$AL:$AL,"网点超23H未关闭"))*20=0,"-",(COUNTIFS(明细!$R:$R,$AK61,明细!$C:$C,AP$1,明细!$AK:$AK,"网点超50分钟未响应")+COUNTIFS(明细!$R:$R,$AK61,明细!$C:$C,AP$1,明细!$AL:$AL,"网点超23H未关闭"))*20)</f>
        <v>20</v>
      </c>
      <c r="AQ61" s="12" t="str">
        <f>IF((COUNTIFS(明细!$R:$R,$AK61,明细!$C:$C,AQ$1,明细!$AK:$AK,"网点超50分钟未响应")+COUNTIFS(明细!$R:$R,$AK61,明细!$C:$C,AQ$1,明细!$AL:$AL,"网点超23H未关闭"))*20=0,"-",(COUNTIFS(明细!$R:$R,$AK61,明细!$C:$C,AQ$1,明细!$AK:$AK,"网点超50分钟未响应")+COUNTIFS(明细!$R:$R,$AK61,明细!$C:$C,AQ$1,明细!$AL:$AL,"网点超23H未关闭"))*20)</f>
        <v>-</v>
      </c>
      <c r="AR61" s="12">
        <f>IF((COUNTIFS(明细!$R:$R,$AK61,明细!$C:$C,AR$1,明细!$AK:$AK,"网点超50分钟未响应")+COUNTIFS(明细!$R:$R,$AK61,明细!$C:$C,AR$1,明细!$AL:$AL,"网点超23H未关闭"))*20=0,"-",(COUNTIFS(明细!$R:$R,$AK61,明细!$C:$C,AR$1,明细!$AK:$AK,"网点超50分钟未响应")+COUNTIFS(明细!$R:$R,$AK61,明细!$C:$C,AR$1,明细!$AL:$AL,"网点超23H未关闭"))*20)</f>
        <v>20</v>
      </c>
      <c r="AS61" s="12" t="str">
        <f>IF((COUNTIFS(明细!$R:$R,$AK61,明细!$C:$C,AS$1,明细!$AK:$AK,"网点超50分钟未响应")+COUNTIFS(明细!$R:$R,$AK61,明细!$C:$C,AS$1,明细!$AL:$AL,"网点超23H未关闭"))*20=0,"-",(COUNTIFS(明细!$R:$R,$AK61,明细!$C:$C,AS$1,明细!$AK:$AK,"网点超50分钟未响应")+COUNTIFS(明细!$R:$R,$AK61,明细!$C:$C,AS$1,明细!$AL:$AL,"网点超23H未关闭"))*20)</f>
        <v>-</v>
      </c>
      <c r="AT61" s="12" t="str">
        <f>IF((COUNTIFS(明细!$R:$R,$AK61,明细!$C:$C,AT$1,明细!$AK:$AK,"网点超50分钟未响应")+COUNTIFS(明细!$R:$R,$AK61,明细!$C:$C,AT$1,明细!$AL:$AL,"网点超23H未关闭"))*20=0,"-",(COUNTIFS(明细!$R:$R,$AK61,明细!$C:$C,AT$1,明细!$AK:$AK,"网点超50分钟未响应")+COUNTIFS(明细!$R:$R,$AK61,明细!$C:$C,AT$1,明细!$AL:$AL,"网点超23H未关闭"))*20)</f>
        <v>-</v>
      </c>
      <c r="AU61" s="12" t="str">
        <f>IF((COUNTIFS(明细!$R:$R,$AK61,明细!$C:$C,AU$1,明细!$AK:$AK,"网点超50分钟未响应")+COUNTIFS(明细!$R:$R,$AK61,明细!$C:$C,AU$1,明细!$AL:$AL,"网点超23H未关闭"))*20=0,"-",(COUNTIFS(明细!$R:$R,$AK61,明细!$C:$C,AU$1,明细!$AK:$AK,"网点超50分钟未响应")+COUNTIFS(明细!$R:$R,$AK61,明细!$C:$C,AU$1,明细!$AL:$AL,"网点超23H未关闭"))*20)</f>
        <v>-</v>
      </c>
      <c r="AV61" s="12" t="str">
        <f>IF((COUNTIFS(明细!$R:$R,$AK61,明细!$C:$C,AV$1,明细!$AK:$AK,"网点超50分钟未响应")+COUNTIFS(明细!$R:$R,$AK61,明细!$C:$C,AV$1,明细!$AL:$AL,"网点超23H未关闭"))*20=0,"-",(COUNTIFS(明细!$R:$R,$AK61,明细!$C:$C,AV$1,明细!$AK:$AK,"网点超50分钟未响应")+COUNTIFS(明细!$R:$R,$AK61,明细!$C:$C,AV$1,明细!$AL:$AL,"网点超23H未关闭"))*20)</f>
        <v>-</v>
      </c>
      <c r="AW61" s="12" t="str">
        <f>IF((COUNTIFS(明细!$R:$R,$AK61,明细!$C:$C,AW$1,明细!$AK:$AK,"网点超50分钟未响应")+COUNTIFS(明细!$R:$R,$AK61,明细!$C:$C,AW$1,明细!$AL:$AL,"网点超23H未关闭"))*20=0,"-",(COUNTIFS(明细!$R:$R,$AK61,明细!$C:$C,AW$1,明细!$AK:$AK,"网点超50分钟未响应")+COUNTIFS(明细!$R:$R,$AK61,明细!$C:$C,AW$1,明细!$AL:$AL,"网点超23H未关闭"))*20)</f>
        <v>-</v>
      </c>
      <c r="AX61" s="12" t="str">
        <f>IF((COUNTIFS(明细!$R:$R,$AK61,明细!$C:$C,AX$1,明细!$AK:$AK,"网点超50分钟未响应")+COUNTIFS(明细!$R:$R,$AK61,明细!$C:$C,AX$1,明细!$AL:$AL,"网点超23H未关闭"))*20=0,"-",(COUNTIFS(明细!$R:$R,$AK61,明细!$C:$C,AX$1,明细!$AK:$AK,"网点超50分钟未响应")+COUNTIFS(明细!$R:$R,$AK61,明细!$C:$C,AX$1,明细!$AL:$AL,"网点超23H未关闭"))*20)</f>
        <v>-</v>
      </c>
      <c r="AY61" s="12" t="str">
        <f>IF((COUNTIFS(明细!$R:$R,$AK61,明细!$C:$C,AY$1,明细!$AK:$AK,"网点超50分钟未响应")+COUNTIFS(明细!$R:$R,$AK61,明细!$C:$C,AY$1,明细!$AL:$AL,"网点超23H未关闭"))*20=0,"-",(COUNTIFS(明细!$R:$R,$AK61,明细!$C:$C,AY$1,明细!$AK:$AK,"网点超50分钟未响应")+COUNTIFS(明细!$R:$R,$AK61,明细!$C:$C,AY$1,明细!$AL:$AL,"网点超23H未关闭"))*20)</f>
        <v>-</v>
      </c>
      <c r="AZ61" s="12" t="str">
        <f>IF((COUNTIFS(明细!$R:$R,$AK61,明细!$C:$C,AZ$1,明细!$AK:$AK,"网点超50分钟未响应")+COUNTIFS(明细!$R:$R,$AK61,明细!$C:$C,AZ$1,明细!$AL:$AL,"网点超23H未关闭"))*20=0,"-",(COUNTIFS(明细!$R:$R,$AK61,明细!$C:$C,AZ$1,明细!$AK:$AK,"网点超50分钟未响应")+COUNTIFS(明细!$R:$R,$AK61,明细!$C:$C,AZ$1,明细!$AL:$AL,"网点超23H未关闭"))*20)</f>
        <v>-</v>
      </c>
      <c r="BA61" s="12" t="str">
        <f>IF((COUNTIFS(明细!$R:$R,$AK61,明细!$C:$C,BA$1,明细!$AK:$AK,"网点超50分钟未响应")+COUNTIFS(明细!$R:$R,$AK61,明细!$C:$C,BA$1,明细!$AL:$AL,"网点超23H未关闭"))*20=0,"-",(COUNTIFS(明细!$R:$R,$AK61,明细!$C:$C,BA$1,明细!$AK:$AK,"网点超50分钟未响应")+COUNTIFS(明细!$R:$R,$AK61,明细!$C:$C,BA$1,明细!$AL:$AL,"网点超23H未关闭"))*20)</f>
        <v>-</v>
      </c>
      <c r="BB61" s="12" t="str">
        <f>IF((COUNTIFS(明细!$R:$R,$AK61,明细!$C:$C,BB$1,明细!$AK:$AK,"网点超50分钟未响应")+COUNTIFS(明细!$R:$R,$AK61,明细!$C:$C,BB$1,明细!$AL:$AL,"网点超23H未关闭"))*20=0,"-",(COUNTIFS(明细!$R:$R,$AK61,明细!$C:$C,BB$1,明细!$AK:$AK,"网点超50分钟未响应")+COUNTIFS(明细!$R:$R,$AK61,明细!$C:$C,BB$1,明细!$AL:$AL,"网点超23H未关闭"))*20)</f>
        <v>-</v>
      </c>
      <c r="BC61" s="12" t="str">
        <f>IF((COUNTIFS(明细!$R:$R,$AK61,明细!$C:$C,BC$1,明细!$AK:$AK,"网点超50分钟未响应")+COUNTIFS(明细!$R:$R,$AK61,明细!$C:$C,BC$1,明细!$AL:$AL,"网点超23H未关闭"))*20=0,"-",(COUNTIFS(明细!$R:$R,$AK61,明细!$C:$C,BC$1,明细!$AK:$AK,"网点超50分钟未响应")+COUNTIFS(明细!$R:$R,$AK61,明细!$C:$C,BC$1,明细!$AL:$AL,"网点超23H未关闭"))*20)</f>
        <v>-</v>
      </c>
      <c r="BD61" s="12" t="str">
        <f>IF((COUNTIFS(明细!$R:$R,$AK61,明细!$C:$C,BD$1,明细!$AK:$AK,"网点超50分钟未响应")+COUNTIFS(明细!$R:$R,$AK61,明细!$C:$C,BD$1,明细!$AL:$AL,"网点超23H未关闭"))*20=0,"-",(COUNTIFS(明细!$R:$R,$AK61,明细!$C:$C,BD$1,明细!$AK:$AK,"网点超50分钟未响应")+COUNTIFS(明细!$R:$R,$AK61,明细!$C:$C,BD$1,明细!$AL:$AL,"网点超23H未关闭"))*20)</f>
        <v>-</v>
      </c>
      <c r="BE61" s="12" t="str">
        <f>IF((COUNTIFS(明细!$R:$R,$AK61,明细!$C:$C,BE$1,明细!$AK:$AK,"网点超50分钟未响应")+COUNTIFS(明细!$R:$R,$AK61,明细!$C:$C,BE$1,明细!$AL:$AL,"网点超23H未关闭"))*20=0,"-",(COUNTIFS(明细!$R:$R,$AK61,明细!$C:$C,BE$1,明细!$AK:$AK,"网点超50分钟未响应")+COUNTIFS(明细!$R:$R,$AK61,明细!$C:$C,BE$1,明细!$AL:$AL,"网点超23H未关闭"))*20)</f>
        <v>-</v>
      </c>
      <c r="BF61" s="12" t="str">
        <f>IF((COUNTIFS(明细!$R:$R,$AK61,明细!$C:$C,BF$1,明细!$AK:$AK,"网点超50分钟未响应")+COUNTIFS(明细!$R:$R,$AK61,明细!$C:$C,BF$1,明细!$AL:$AL,"网点超23H未关闭"))*20=0,"-",(COUNTIFS(明细!$R:$R,$AK61,明细!$C:$C,BF$1,明细!$AK:$AK,"网点超50分钟未响应")+COUNTIFS(明细!$R:$R,$AK61,明细!$C:$C,BF$1,明细!$AL:$AL,"网点超23H未关闭"))*20)</f>
        <v>-</v>
      </c>
      <c r="BG61" s="12" t="str">
        <f>IF((COUNTIFS(明细!$R:$R,$AK61,明细!$C:$C,BG$1,明细!$AK:$AK,"网点超50分钟未响应")+COUNTIFS(明细!$R:$R,$AK61,明细!$C:$C,BG$1,明细!$AL:$AL,"网点超23H未关闭"))*20=0,"-",(COUNTIFS(明细!$R:$R,$AK61,明细!$C:$C,BG$1,明细!$AK:$AK,"网点超50分钟未响应")+COUNTIFS(明细!$R:$R,$AK61,明细!$C:$C,BG$1,明细!$AL:$AL,"网点超23H未关闭"))*20)</f>
        <v>-</v>
      </c>
      <c r="BH61" s="12" t="str">
        <f>IF((COUNTIFS(明细!$R:$R,$AK61,明细!$C:$C,BH$1,明细!$AK:$AK,"网点超50分钟未响应")+COUNTIFS(明细!$R:$R,$AK61,明细!$C:$C,BH$1,明细!$AL:$AL,"网点超23H未关闭"))*20=0,"-",(COUNTIFS(明细!$R:$R,$AK61,明细!$C:$C,BH$1,明细!$AK:$AK,"网点超50分钟未响应")+COUNTIFS(明细!$R:$R,$AK61,明细!$C:$C,BH$1,明细!$AL:$AL,"网点超23H未关闭"))*20)</f>
        <v>-</v>
      </c>
      <c r="BI61" s="12" t="str">
        <f>IF((COUNTIFS(明细!$R:$R,$AK61,明细!$C:$C,BI$1,明细!$AK:$AK,"网点超50分钟未响应")+COUNTIFS(明细!$R:$R,$AK61,明细!$C:$C,BI$1,明细!$AL:$AL,"网点超23H未关闭"))*20=0,"-",(COUNTIFS(明细!$R:$R,$AK61,明细!$C:$C,BI$1,明细!$AK:$AK,"网点超50分钟未响应")+COUNTIFS(明细!$R:$R,$AK61,明细!$C:$C,BI$1,明细!$AL:$AL,"网点超23H未关闭"))*20)</f>
        <v>-</v>
      </c>
      <c r="BJ61" s="12" t="str">
        <f>IF((COUNTIFS(明细!$R:$R,$AK61,明细!$C:$C,BJ$1,明细!$AK:$AK,"网点超50分钟未响应")+COUNTIFS(明细!$R:$R,$AK61,明细!$C:$C,BJ$1,明细!$AL:$AL,"网点超23H未关闭"))*20=0,"-",(COUNTIFS(明细!$R:$R,$AK61,明细!$C:$C,BJ$1,明细!$AK:$AK,"网点超50分钟未响应")+COUNTIFS(明细!$R:$R,$AK61,明细!$C:$C,BJ$1,明细!$AL:$AL,"网点超23H未关闭"))*20)</f>
        <v>-</v>
      </c>
      <c r="BK61" s="12" t="str">
        <f>IF((COUNTIFS(明细!$R:$R,$AK61,明细!$C:$C,BK$1,明细!$AK:$AK,"网点超50分钟未响应")+COUNTIFS(明细!$R:$R,$AK61,明细!$C:$C,BK$1,明细!$AL:$AL,"网点超23H未关闭"))*20=0,"-",(COUNTIFS(明细!$R:$R,$AK61,明细!$C:$C,BK$1,明细!$AK:$AK,"网点超50分钟未响应")+COUNTIFS(明细!$R:$R,$AK61,明细!$C:$C,BK$1,明细!$AL:$AL,"网点超23H未关闭"))*20)</f>
        <v>-</v>
      </c>
      <c r="BL61" s="12" t="str">
        <f>IF((COUNTIFS(明细!$R:$R,$AK61,明细!$C:$C,BL$1,明细!$AK:$AK,"网点超50分钟未响应")+COUNTIFS(明细!$R:$R,$AK61,明细!$C:$C,BL$1,明细!$AL:$AL,"网点超23H未关闭"))*20=0,"-",(COUNTIFS(明细!$R:$R,$AK61,明细!$C:$C,BL$1,明细!$AK:$AK,"网点超50分钟未响应")+COUNTIFS(明细!$R:$R,$AK61,明细!$C:$C,BL$1,明细!$AL:$AL,"网点超23H未关闭"))*20)</f>
        <v>-</v>
      </c>
      <c r="BM61" s="12" t="str">
        <f>IF((COUNTIFS(明细!$R:$R,$AK61,明细!$C:$C,BM$1,明细!$AK:$AK,"网点超50分钟未响应")+COUNTIFS(明细!$R:$R,$AK61,明细!$C:$C,BM$1,明细!$AL:$AL,"网点超23H未关闭"))*20=0,"-",(COUNTIFS(明细!$R:$R,$AK61,明细!$C:$C,BM$1,明细!$AK:$AK,"网点超50分钟未响应")+COUNTIFS(明细!$R:$R,$AK61,明细!$C:$C,BM$1,明细!$AL:$AL,"网点超23H未关闭"))*20)</f>
        <v>-</v>
      </c>
      <c r="BN61" s="12" t="str">
        <f>IF((COUNTIFS(明细!$R:$R,$AK61,明细!$C:$C,BN$1,明细!$AK:$AK,"网点超50分钟未响应")+COUNTIFS(明细!$R:$R,$AK61,明细!$C:$C,BN$1,明细!$AL:$AL,"网点超23H未关闭"))*20=0,"-",(COUNTIFS(明细!$R:$R,$AK61,明细!$C:$C,BN$1,明细!$AK:$AK,"网点超50分钟未响应")+COUNTIFS(明细!$R:$R,$AK61,明细!$C:$C,BN$1,明细!$AL:$AL,"网点超23H未关闭"))*20)</f>
        <v>-</v>
      </c>
      <c r="BO61" s="12" t="str">
        <f>IF((COUNTIFS(明细!$R:$R,$AK61,明细!$C:$C,BO$1,明细!$AK:$AK,"网点超50分钟未响应")+COUNTIFS(明细!$R:$R,$AK61,明细!$C:$C,BO$1,明细!$AL:$AL,"网点超23H未关闭"))*20=0,"-",(COUNTIFS(明细!$R:$R,$AK61,明细!$C:$C,BO$1,明细!$AK:$AK,"网点超50分钟未响应")+COUNTIFS(明细!$R:$R,$AK61,明细!$C:$C,BO$1,明细!$AL:$AL,"网点超23H未关闭"))*20)</f>
        <v>-</v>
      </c>
      <c r="BP61" s="12" t="str">
        <f>IF((COUNTIFS(明细!$R:$R,$AK61,明细!$C:$C,BP$1,明细!$AK:$AK,"网点超50分钟未响应")+COUNTIFS(明细!$R:$R,$AK61,明细!$C:$C,BP$1,明细!$AL:$AL,"网点超23H未关闭"))*20=0,"-",(COUNTIFS(明细!$R:$R,$AK61,明细!$C:$C,BP$1,明细!$AK:$AK,"网点超50分钟未响应")+COUNTIFS(明细!$R:$R,$AK61,明细!$C:$C,BP$1,明细!$AL:$AL,"网点超23H未关闭"))*20)</f>
        <v>-</v>
      </c>
    </row>
    <row r="62" customHeight="1" spans="36:68">
      <c r="AJ62" s="12">
        <f>RANK(AL62,AL$3:AL$356)</f>
        <v>57</v>
      </c>
      <c r="AK62" s="4" t="s">
        <v>98</v>
      </c>
      <c r="AL62" s="12">
        <f>SUM(AM62:BP62)</f>
        <v>80</v>
      </c>
      <c r="AM62" s="12" t="str">
        <f>IF((COUNTIFS(明细!$R:$R,$AK62,明细!$C:$C,AM$1,明细!$AK:$AK,"网点超50分钟未响应")+COUNTIFS(明细!$R:$R,$AK62,明细!$C:$C,AM$1,明细!$AL:$AL,"网点超23H未关闭"))*20=0,"-",(COUNTIFS(明细!$R:$R,$AK62,明细!$C:$C,AM$1,明细!$AK:$AK,"网点超50分钟未响应")+COUNTIFS(明细!$R:$R,$AK62,明细!$C:$C,AM$1,明细!$AL:$AL,"网点超23H未关闭"))*20)</f>
        <v>-</v>
      </c>
      <c r="AN62" s="12" t="str">
        <f>IF((COUNTIFS(明细!$R:$R,$AK62,明细!$C:$C,AN$1,明细!$AK:$AK,"网点超50分钟未响应")+COUNTIFS(明细!$R:$R,$AK62,明细!$C:$C,AN$1,明细!$AL:$AL,"网点超23H未关闭"))*20=0,"-",(COUNTIFS(明细!$R:$R,$AK62,明细!$C:$C,AN$1,明细!$AK:$AK,"网点超50分钟未响应")+COUNTIFS(明细!$R:$R,$AK62,明细!$C:$C,AN$1,明细!$AL:$AL,"网点超23H未关闭"))*20)</f>
        <v>-</v>
      </c>
      <c r="AO62" s="12" t="str">
        <f>IF((COUNTIFS(明细!$R:$R,$AK62,明细!$C:$C,AO$1,明细!$AK:$AK,"网点超50分钟未响应")+COUNTIFS(明细!$R:$R,$AK62,明细!$C:$C,AO$1,明细!$AL:$AL,"网点超23H未关闭"))*20=0,"-",(COUNTIFS(明细!$R:$R,$AK62,明细!$C:$C,AO$1,明细!$AK:$AK,"网点超50分钟未响应")+COUNTIFS(明细!$R:$R,$AK62,明细!$C:$C,AO$1,明细!$AL:$AL,"网点超23H未关闭"))*20)</f>
        <v>-</v>
      </c>
      <c r="AP62" s="12" t="str">
        <f>IF((COUNTIFS(明细!$R:$R,$AK62,明细!$C:$C,AP$1,明细!$AK:$AK,"网点超50分钟未响应")+COUNTIFS(明细!$R:$R,$AK62,明细!$C:$C,AP$1,明细!$AL:$AL,"网点超23H未关闭"))*20=0,"-",(COUNTIFS(明细!$R:$R,$AK62,明细!$C:$C,AP$1,明细!$AK:$AK,"网点超50分钟未响应")+COUNTIFS(明细!$R:$R,$AK62,明细!$C:$C,AP$1,明细!$AL:$AL,"网点超23H未关闭"))*20)</f>
        <v>-</v>
      </c>
      <c r="AQ62" s="12" t="str">
        <f>IF((COUNTIFS(明细!$R:$R,$AK62,明细!$C:$C,AQ$1,明细!$AK:$AK,"网点超50分钟未响应")+COUNTIFS(明细!$R:$R,$AK62,明细!$C:$C,AQ$1,明细!$AL:$AL,"网点超23H未关闭"))*20=0,"-",(COUNTIFS(明细!$R:$R,$AK62,明细!$C:$C,AQ$1,明细!$AK:$AK,"网点超50分钟未响应")+COUNTIFS(明细!$R:$R,$AK62,明细!$C:$C,AQ$1,明细!$AL:$AL,"网点超23H未关闭"))*20)</f>
        <v>-</v>
      </c>
      <c r="AR62" s="12" t="str">
        <f>IF((COUNTIFS(明细!$R:$R,$AK62,明细!$C:$C,AR$1,明细!$AK:$AK,"网点超50分钟未响应")+COUNTIFS(明细!$R:$R,$AK62,明细!$C:$C,AR$1,明细!$AL:$AL,"网点超23H未关闭"))*20=0,"-",(COUNTIFS(明细!$R:$R,$AK62,明细!$C:$C,AR$1,明细!$AK:$AK,"网点超50分钟未响应")+COUNTIFS(明细!$R:$R,$AK62,明细!$C:$C,AR$1,明细!$AL:$AL,"网点超23H未关闭"))*20)</f>
        <v>-</v>
      </c>
      <c r="AS62" s="12">
        <f>IF((COUNTIFS(明细!$R:$R,$AK62,明细!$C:$C,AS$1,明细!$AK:$AK,"网点超50分钟未响应")+COUNTIFS(明细!$R:$R,$AK62,明细!$C:$C,AS$1,明细!$AL:$AL,"网点超23H未关闭"))*20=0,"-",(COUNTIFS(明细!$R:$R,$AK62,明细!$C:$C,AS$1,明细!$AK:$AK,"网点超50分钟未响应")+COUNTIFS(明细!$R:$R,$AK62,明细!$C:$C,AS$1,明细!$AL:$AL,"网点超23H未关闭"))*20)</f>
        <v>80</v>
      </c>
      <c r="AT62" s="12" t="str">
        <f>IF((COUNTIFS(明细!$R:$R,$AK62,明细!$C:$C,AT$1,明细!$AK:$AK,"网点超50分钟未响应")+COUNTIFS(明细!$R:$R,$AK62,明细!$C:$C,AT$1,明细!$AL:$AL,"网点超23H未关闭"))*20=0,"-",(COUNTIFS(明细!$R:$R,$AK62,明细!$C:$C,AT$1,明细!$AK:$AK,"网点超50分钟未响应")+COUNTIFS(明细!$R:$R,$AK62,明细!$C:$C,AT$1,明细!$AL:$AL,"网点超23H未关闭"))*20)</f>
        <v>-</v>
      </c>
      <c r="AU62" s="12" t="str">
        <f>IF((COUNTIFS(明细!$R:$R,$AK62,明细!$C:$C,AU$1,明细!$AK:$AK,"网点超50分钟未响应")+COUNTIFS(明细!$R:$R,$AK62,明细!$C:$C,AU$1,明细!$AL:$AL,"网点超23H未关闭"))*20=0,"-",(COUNTIFS(明细!$R:$R,$AK62,明细!$C:$C,AU$1,明细!$AK:$AK,"网点超50分钟未响应")+COUNTIFS(明细!$R:$R,$AK62,明细!$C:$C,AU$1,明细!$AL:$AL,"网点超23H未关闭"))*20)</f>
        <v>-</v>
      </c>
      <c r="AV62" s="12" t="str">
        <f>IF((COUNTIFS(明细!$R:$R,$AK62,明细!$C:$C,AV$1,明细!$AK:$AK,"网点超50分钟未响应")+COUNTIFS(明细!$R:$R,$AK62,明细!$C:$C,AV$1,明细!$AL:$AL,"网点超23H未关闭"))*20=0,"-",(COUNTIFS(明细!$R:$R,$AK62,明细!$C:$C,AV$1,明细!$AK:$AK,"网点超50分钟未响应")+COUNTIFS(明细!$R:$R,$AK62,明细!$C:$C,AV$1,明细!$AL:$AL,"网点超23H未关闭"))*20)</f>
        <v>-</v>
      </c>
      <c r="AW62" s="12" t="str">
        <f>IF((COUNTIFS(明细!$R:$R,$AK62,明细!$C:$C,AW$1,明细!$AK:$AK,"网点超50分钟未响应")+COUNTIFS(明细!$R:$R,$AK62,明细!$C:$C,AW$1,明细!$AL:$AL,"网点超23H未关闭"))*20=0,"-",(COUNTIFS(明细!$R:$R,$AK62,明细!$C:$C,AW$1,明细!$AK:$AK,"网点超50分钟未响应")+COUNTIFS(明细!$R:$R,$AK62,明细!$C:$C,AW$1,明细!$AL:$AL,"网点超23H未关闭"))*20)</f>
        <v>-</v>
      </c>
      <c r="AX62" s="12" t="str">
        <f>IF((COUNTIFS(明细!$R:$R,$AK62,明细!$C:$C,AX$1,明细!$AK:$AK,"网点超50分钟未响应")+COUNTIFS(明细!$R:$R,$AK62,明细!$C:$C,AX$1,明细!$AL:$AL,"网点超23H未关闭"))*20=0,"-",(COUNTIFS(明细!$R:$R,$AK62,明细!$C:$C,AX$1,明细!$AK:$AK,"网点超50分钟未响应")+COUNTIFS(明细!$R:$R,$AK62,明细!$C:$C,AX$1,明细!$AL:$AL,"网点超23H未关闭"))*20)</f>
        <v>-</v>
      </c>
      <c r="AY62" s="12" t="str">
        <f>IF((COUNTIFS(明细!$R:$R,$AK62,明细!$C:$C,AY$1,明细!$AK:$AK,"网点超50分钟未响应")+COUNTIFS(明细!$R:$R,$AK62,明细!$C:$C,AY$1,明细!$AL:$AL,"网点超23H未关闭"))*20=0,"-",(COUNTIFS(明细!$R:$R,$AK62,明细!$C:$C,AY$1,明细!$AK:$AK,"网点超50分钟未响应")+COUNTIFS(明细!$R:$R,$AK62,明细!$C:$C,AY$1,明细!$AL:$AL,"网点超23H未关闭"))*20)</f>
        <v>-</v>
      </c>
      <c r="AZ62" s="12" t="str">
        <f>IF((COUNTIFS(明细!$R:$R,$AK62,明细!$C:$C,AZ$1,明细!$AK:$AK,"网点超50分钟未响应")+COUNTIFS(明细!$R:$R,$AK62,明细!$C:$C,AZ$1,明细!$AL:$AL,"网点超23H未关闭"))*20=0,"-",(COUNTIFS(明细!$R:$R,$AK62,明细!$C:$C,AZ$1,明细!$AK:$AK,"网点超50分钟未响应")+COUNTIFS(明细!$R:$R,$AK62,明细!$C:$C,AZ$1,明细!$AL:$AL,"网点超23H未关闭"))*20)</f>
        <v>-</v>
      </c>
      <c r="BA62" s="12" t="str">
        <f>IF((COUNTIFS(明细!$R:$R,$AK62,明细!$C:$C,BA$1,明细!$AK:$AK,"网点超50分钟未响应")+COUNTIFS(明细!$R:$R,$AK62,明细!$C:$C,BA$1,明细!$AL:$AL,"网点超23H未关闭"))*20=0,"-",(COUNTIFS(明细!$R:$R,$AK62,明细!$C:$C,BA$1,明细!$AK:$AK,"网点超50分钟未响应")+COUNTIFS(明细!$R:$R,$AK62,明细!$C:$C,BA$1,明细!$AL:$AL,"网点超23H未关闭"))*20)</f>
        <v>-</v>
      </c>
      <c r="BB62" s="12" t="str">
        <f>IF((COUNTIFS(明细!$R:$R,$AK62,明细!$C:$C,BB$1,明细!$AK:$AK,"网点超50分钟未响应")+COUNTIFS(明细!$R:$R,$AK62,明细!$C:$C,BB$1,明细!$AL:$AL,"网点超23H未关闭"))*20=0,"-",(COUNTIFS(明细!$R:$R,$AK62,明细!$C:$C,BB$1,明细!$AK:$AK,"网点超50分钟未响应")+COUNTIFS(明细!$R:$R,$AK62,明细!$C:$C,BB$1,明细!$AL:$AL,"网点超23H未关闭"))*20)</f>
        <v>-</v>
      </c>
      <c r="BC62" s="12" t="str">
        <f>IF((COUNTIFS(明细!$R:$R,$AK62,明细!$C:$C,BC$1,明细!$AK:$AK,"网点超50分钟未响应")+COUNTIFS(明细!$R:$R,$AK62,明细!$C:$C,BC$1,明细!$AL:$AL,"网点超23H未关闭"))*20=0,"-",(COUNTIFS(明细!$R:$R,$AK62,明细!$C:$C,BC$1,明细!$AK:$AK,"网点超50分钟未响应")+COUNTIFS(明细!$R:$R,$AK62,明细!$C:$C,BC$1,明细!$AL:$AL,"网点超23H未关闭"))*20)</f>
        <v>-</v>
      </c>
      <c r="BD62" s="12" t="str">
        <f>IF((COUNTIFS(明细!$R:$R,$AK62,明细!$C:$C,BD$1,明细!$AK:$AK,"网点超50分钟未响应")+COUNTIFS(明细!$R:$R,$AK62,明细!$C:$C,BD$1,明细!$AL:$AL,"网点超23H未关闭"))*20=0,"-",(COUNTIFS(明细!$R:$R,$AK62,明细!$C:$C,BD$1,明细!$AK:$AK,"网点超50分钟未响应")+COUNTIFS(明细!$R:$R,$AK62,明细!$C:$C,BD$1,明细!$AL:$AL,"网点超23H未关闭"))*20)</f>
        <v>-</v>
      </c>
      <c r="BE62" s="12" t="str">
        <f>IF((COUNTIFS(明细!$R:$R,$AK62,明细!$C:$C,BE$1,明细!$AK:$AK,"网点超50分钟未响应")+COUNTIFS(明细!$R:$R,$AK62,明细!$C:$C,BE$1,明细!$AL:$AL,"网点超23H未关闭"))*20=0,"-",(COUNTIFS(明细!$R:$R,$AK62,明细!$C:$C,BE$1,明细!$AK:$AK,"网点超50分钟未响应")+COUNTIFS(明细!$R:$R,$AK62,明细!$C:$C,BE$1,明细!$AL:$AL,"网点超23H未关闭"))*20)</f>
        <v>-</v>
      </c>
      <c r="BF62" s="12" t="str">
        <f>IF((COUNTIFS(明细!$R:$R,$AK62,明细!$C:$C,BF$1,明细!$AK:$AK,"网点超50分钟未响应")+COUNTIFS(明细!$R:$R,$AK62,明细!$C:$C,BF$1,明细!$AL:$AL,"网点超23H未关闭"))*20=0,"-",(COUNTIFS(明细!$R:$R,$AK62,明细!$C:$C,BF$1,明细!$AK:$AK,"网点超50分钟未响应")+COUNTIFS(明细!$R:$R,$AK62,明细!$C:$C,BF$1,明细!$AL:$AL,"网点超23H未关闭"))*20)</f>
        <v>-</v>
      </c>
      <c r="BG62" s="12" t="str">
        <f>IF((COUNTIFS(明细!$R:$R,$AK62,明细!$C:$C,BG$1,明细!$AK:$AK,"网点超50分钟未响应")+COUNTIFS(明细!$R:$R,$AK62,明细!$C:$C,BG$1,明细!$AL:$AL,"网点超23H未关闭"))*20=0,"-",(COUNTIFS(明细!$R:$R,$AK62,明细!$C:$C,BG$1,明细!$AK:$AK,"网点超50分钟未响应")+COUNTIFS(明细!$R:$R,$AK62,明细!$C:$C,BG$1,明细!$AL:$AL,"网点超23H未关闭"))*20)</f>
        <v>-</v>
      </c>
      <c r="BH62" s="12" t="str">
        <f>IF((COUNTIFS(明细!$R:$R,$AK62,明细!$C:$C,BH$1,明细!$AK:$AK,"网点超50分钟未响应")+COUNTIFS(明细!$R:$R,$AK62,明细!$C:$C,BH$1,明细!$AL:$AL,"网点超23H未关闭"))*20=0,"-",(COUNTIFS(明细!$R:$R,$AK62,明细!$C:$C,BH$1,明细!$AK:$AK,"网点超50分钟未响应")+COUNTIFS(明细!$R:$R,$AK62,明细!$C:$C,BH$1,明细!$AL:$AL,"网点超23H未关闭"))*20)</f>
        <v>-</v>
      </c>
      <c r="BI62" s="12" t="str">
        <f>IF((COUNTIFS(明细!$R:$R,$AK62,明细!$C:$C,BI$1,明细!$AK:$AK,"网点超50分钟未响应")+COUNTIFS(明细!$R:$R,$AK62,明细!$C:$C,BI$1,明细!$AL:$AL,"网点超23H未关闭"))*20=0,"-",(COUNTIFS(明细!$R:$R,$AK62,明细!$C:$C,BI$1,明细!$AK:$AK,"网点超50分钟未响应")+COUNTIFS(明细!$R:$R,$AK62,明细!$C:$C,BI$1,明细!$AL:$AL,"网点超23H未关闭"))*20)</f>
        <v>-</v>
      </c>
      <c r="BJ62" s="12" t="str">
        <f>IF((COUNTIFS(明细!$R:$R,$AK62,明细!$C:$C,BJ$1,明细!$AK:$AK,"网点超50分钟未响应")+COUNTIFS(明细!$R:$R,$AK62,明细!$C:$C,BJ$1,明细!$AL:$AL,"网点超23H未关闭"))*20=0,"-",(COUNTIFS(明细!$R:$R,$AK62,明细!$C:$C,BJ$1,明细!$AK:$AK,"网点超50分钟未响应")+COUNTIFS(明细!$R:$R,$AK62,明细!$C:$C,BJ$1,明细!$AL:$AL,"网点超23H未关闭"))*20)</f>
        <v>-</v>
      </c>
      <c r="BK62" s="12" t="str">
        <f>IF((COUNTIFS(明细!$R:$R,$AK62,明细!$C:$C,BK$1,明细!$AK:$AK,"网点超50分钟未响应")+COUNTIFS(明细!$R:$R,$AK62,明细!$C:$C,BK$1,明细!$AL:$AL,"网点超23H未关闭"))*20=0,"-",(COUNTIFS(明细!$R:$R,$AK62,明细!$C:$C,BK$1,明细!$AK:$AK,"网点超50分钟未响应")+COUNTIFS(明细!$R:$R,$AK62,明细!$C:$C,BK$1,明细!$AL:$AL,"网点超23H未关闭"))*20)</f>
        <v>-</v>
      </c>
      <c r="BL62" s="12" t="str">
        <f>IF((COUNTIFS(明细!$R:$R,$AK62,明细!$C:$C,BL$1,明细!$AK:$AK,"网点超50分钟未响应")+COUNTIFS(明细!$R:$R,$AK62,明细!$C:$C,BL$1,明细!$AL:$AL,"网点超23H未关闭"))*20=0,"-",(COUNTIFS(明细!$R:$R,$AK62,明细!$C:$C,BL$1,明细!$AK:$AK,"网点超50分钟未响应")+COUNTIFS(明细!$R:$R,$AK62,明细!$C:$C,BL$1,明细!$AL:$AL,"网点超23H未关闭"))*20)</f>
        <v>-</v>
      </c>
      <c r="BM62" s="12" t="str">
        <f>IF((COUNTIFS(明细!$R:$R,$AK62,明细!$C:$C,BM$1,明细!$AK:$AK,"网点超50分钟未响应")+COUNTIFS(明细!$R:$R,$AK62,明细!$C:$C,BM$1,明细!$AL:$AL,"网点超23H未关闭"))*20=0,"-",(COUNTIFS(明细!$R:$R,$AK62,明细!$C:$C,BM$1,明细!$AK:$AK,"网点超50分钟未响应")+COUNTIFS(明细!$R:$R,$AK62,明细!$C:$C,BM$1,明细!$AL:$AL,"网点超23H未关闭"))*20)</f>
        <v>-</v>
      </c>
      <c r="BN62" s="12" t="str">
        <f>IF((COUNTIFS(明细!$R:$R,$AK62,明细!$C:$C,BN$1,明细!$AK:$AK,"网点超50分钟未响应")+COUNTIFS(明细!$R:$R,$AK62,明细!$C:$C,BN$1,明细!$AL:$AL,"网点超23H未关闭"))*20=0,"-",(COUNTIFS(明细!$R:$R,$AK62,明细!$C:$C,BN$1,明细!$AK:$AK,"网点超50分钟未响应")+COUNTIFS(明细!$R:$R,$AK62,明细!$C:$C,BN$1,明细!$AL:$AL,"网点超23H未关闭"))*20)</f>
        <v>-</v>
      </c>
      <c r="BO62" s="12" t="str">
        <f>IF((COUNTIFS(明细!$R:$R,$AK62,明细!$C:$C,BO$1,明细!$AK:$AK,"网点超50分钟未响应")+COUNTIFS(明细!$R:$R,$AK62,明细!$C:$C,BO$1,明细!$AL:$AL,"网点超23H未关闭"))*20=0,"-",(COUNTIFS(明细!$R:$R,$AK62,明细!$C:$C,BO$1,明细!$AK:$AK,"网点超50分钟未响应")+COUNTIFS(明细!$R:$R,$AK62,明细!$C:$C,BO$1,明细!$AL:$AL,"网点超23H未关闭"))*20)</f>
        <v>-</v>
      </c>
      <c r="BP62" s="12" t="str">
        <f>IF((COUNTIFS(明细!$R:$R,$AK62,明细!$C:$C,BP$1,明细!$AK:$AK,"网点超50分钟未响应")+COUNTIFS(明细!$R:$R,$AK62,明细!$C:$C,BP$1,明细!$AL:$AL,"网点超23H未关闭"))*20=0,"-",(COUNTIFS(明细!$R:$R,$AK62,明细!$C:$C,BP$1,明细!$AK:$AK,"网点超50分钟未响应")+COUNTIFS(明细!$R:$R,$AK62,明细!$C:$C,BP$1,明细!$AL:$AL,"网点超23H未关闭"))*20)</f>
        <v>-</v>
      </c>
    </row>
    <row r="63" customHeight="1" spans="36:68">
      <c r="AJ63" s="12">
        <f>RANK(AL63,AL$3:AL$356)</f>
        <v>57</v>
      </c>
      <c r="AK63" s="4" t="s">
        <v>99</v>
      </c>
      <c r="AL63" s="12">
        <f>SUM(AM63:BP63)</f>
        <v>80</v>
      </c>
      <c r="AM63" s="12">
        <f>IF((COUNTIFS(明细!$R:$R,$AK63,明细!$C:$C,AM$1,明细!$AK:$AK,"网点超50分钟未响应")+COUNTIFS(明细!$R:$R,$AK63,明细!$C:$C,AM$1,明细!$AL:$AL,"网点超23H未关闭"))*20=0,"-",(COUNTIFS(明细!$R:$R,$AK63,明细!$C:$C,AM$1,明细!$AK:$AK,"网点超50分钟未响应")+COUNTIFS(明细!$R:$R,$AK63,明细!$C:$C,AM$1,明细!$AL:$AL,"网点超23H未关闭"))*20)</f>
        <v>20</v>
      </c>
      <c r="AN63" s="12">
        <f>IF((COUNTIFS(明细!$R:$R,$AK63,明细!$C:$C,AN$1,明细!$AK:$AK,"网点超50分钟未响应")+COUNTIFS(明细!$R:$R,$AK63,明细!$C:$C,AN$1,明细!$AL:$AL,"网点超23H未关闭"))*20=0,"-",(COUNTIFS(明细!$R:$R,$AK63,明细!$C:$C,AN$1,明细!$AK:$AK,"网点超50分钟未响应")+COUNTIFS(明细!$R:$R,$AK63,明细!$C:$C,AN$1,明细!$AL:$AL,"网点超23H未关闭"))*20)</f>
        <v>20</v>
      </c>
      <c r="AO63" s="12">
        <f>IF((COUNTIFS(明细!$R:$R,$AK63,明细!$C:$C,AO$1,明细!$AK:$AK,"网点超50分钟未响应")+COUNTIFS(明细!$R:$R,$AK63,明细!$C:$C,AO$1,明细!$AL:$AL,"网点超23H未关闭"))*20=0,"-",(COUNTIFS(明细!$R:$R,$AK63,明细!$C:$C,AO$1,明细!$AK:$AK,"网点超50分钟未响应")+COUNTIFS(明细!$R:$R,$AK63,明细!$C:$C,AO$1,明细!$AL:$AL,"网点超23H未关闭"))*20)</f>
        <v>20</v>
      </c>
      <c r="AP63" s="12" t="str">
        <f>IF((COUNTIFS(明细!$R:$R,$AK63,明细!$C:$C,AP$1,明细!$AK:$AK,"网点超50分钟未响应")+COUNTIFS(明细!$R:$R,$AK63,明细!$C:$C,AP$1,明细!$AL:$AL,"网点超23H未关闭"))*20=0,"-",(COUNTIFS(明细!$R:$R,$AK63,明细!$C:$C,AP$1,明细!$AK:$AK,"网点超50分钟未响应")+COUNTIFS(明细!$R:$R,$AK63,明细!$C:$C,AP$1,明细!$AL:$AL,"网点超23H未关闭"))*20)</f>
        <v>-</v>
      </c>
      <c r="AQ63" s="12" t="str">
        <f>IF((COUNTIFS(明细!$R:$R,$AK63,明细!$C:$C,AQ$1,明细!$AK:$AK,"网点超50分钟未响应")+COUNTIFS(明细!$R:$R,$AK63,明细!$C:$C,AQ$1,明细!$AL:$AL,"网点超23H未关闭"))*20=0,"-",(COUNTIFS(明细!$R:$R,$AK63,明细!$C:$C,AQ$1,明细!$AK:$AK,"网点超50分钟未响应")+COUNTIFS(明细!$R:$R,$AK63,明细!$C:$C,AQ$1,明细!$AL:$AL,"网点超23H未关闭"))*20)</f>
        <v>-</v>
      </c>
      <c r="AR63" s="12" t="str">
        <f>IF((COUNTIFS(明细!$R:$R,$AK63,明细!$C:$C,AR$1,明细!$AK:$AK,"网点超50分钟未响应")+COUNTIFS(明细!$R:$R,$AK63,明细!$C:$C,AR$1,明细!$AL:$AL,"网点超23H未关闭"))*20=0,"-",(COUNTIFS(明细!$R:$R,$AK63,明细!$C:$C,AR$1,明细!$AK:$AK,"网点超50分钟未响应")+COUNTIFS(明细!$R:$R,$AK63,明细!$C:$C,AR$1,明细!$AL:$AL,"网点超23H未关闭"))*20)</f>
        <v>-</v>
      </c>
      <c r="AS63" s="12" t="str">
        <f>IF((COUNTIFS(明细!$R:$R,$AK63,明细!$C:$C,AS$1,明细!$AK:$AK,"网点超50分钟未响应")+COUNTIFS(明细!$R:$R,$AK63,明细!$C:$C,AS$1,明细!$AL:$AL,"网点超23H未关闭"))*20=0,"-",(COUNTIFS(明细!$R:$R,$AK63,明细!$C:$C,AS$1,明细!$AK:$AK,"网点超50分钟未响应")+COUNTIFS(明细!$R:$R,$AK63,明细!$C:$C,AS$1,明细!$AL:$AL,"网点超23H未关闭"))*20)</f>
        <v>-</v>
      </c>
      <c r="AT63" s="12">
        <f>IF((COUNTIFS(明细!$R:$R,$AK63,明细!$C:$C,AT$1,明细!$AK:$AK,"网点超50分钟未响应")+COUNTIFS(明细!$R:$R,$AK63,明细!$C:$C,AT$1,明细!$AL:$AL,"网点超23H未关闭"))*20=0,"-",(COUNTIFS(明细!$R:$R,$AK63,明细!$C:$C,AT$1,明细!$AK:$AK,"网点超50分钟未响应")+COUNTIFS(明细!$R:$R,$AK63,明细!$C:$C,AT$1,明细!$AL:$AL,"网点超23H未关闭"))*20)</f>
        <v>20</v>
      </c>
      <c r="AU63" s="12" t="str">
        <f>IF((COUNTIFS(明细!$R:$R,$AK63,明细!$C:$C,AU$1,明细!$AK:$AK,"网点超50分钟未响应")+COUNTIFS(明细!$R:$R,$AK63,明细!$C:$C,AU$1,明细!$AL:$AL,"网点超23H未关闭"))*20=0,"-",(COUNTIFS(明细!$R:$R,$AK63,明细!$C:$C,AU$1,明细!$AK:$AK,"网点超50分钟未响应")+COUNTIFS(明细!$R:$R,$AK63,明细!$C:$C,AU$1,明细!$AL:$AL,"网点超23H未关闭"))*20)</f>
        <v>-</v>
      </c>
      <c r="AV63" s="12" t="str">
        <f>IF((COUNTIFS(明细!$R:$R,$AK63,明细!$C:$C,AV$1,明细!$AK:$AK,"网点超50分钟未响应")+COUNTIFS(明细!$R:$R,$AK63,明细!$C:$C,AV$1,明细!$AL:$AL,"网点超23H未关闭"))*20=0,"-",(COUNTIFS(明细!$R:$R,$AK63,明细!$C:$C,AV$1,明细!$AK:$AK,"网点超50分钟未响应")+COUNTIFS(明细!$R:$R,$AK63,明细!$C:$C,AV$1,明细!$AL:$AL,"网点超23H未关闭"))*20)</f>
        <v>-</v>
      </c>
      <c r="AW63" s="12" t="str">
        <f>IF((COUNTIFS(明细!$R:$R,$AK63,明细!$C:$C,AW$1,明细!$AK:$AK,"网点超50分钟未响应")+COUNTIFS(明细!$R:$R,$AK63,明细!$C:$C,AW$1,明细!$AL:$AL,"网点超23H未关闭"))*20=0,"-",(COUNTIFS(明细!$R:$R,$AK63,明细!$C:$C,AW$1,明细!$AK:$AK,"网点超50分钟未响应")+COUNTIFS(明细!$R:$R,$AK63,明细!$C:$C,AW$1,明细!$AL:$AL,"网点超23H未关闭"))*20)</f>
        <v>-</v>
      </c>
      <c r="AX63" s="12" t="str">
        <f>IF((COUNTIFS(明细!$R:$R,$AK63,明细!$C:$C,AX$1,明细!$AK:$AK,"网点超50分钟未响应")+COUNTIFS(明细!$R:$R,$AK63,明细!$C:$C,AX$1,明细!$AL:$AL,"网点超23H未关闭"))*20=0,"-",(COUNTIFS(明细!$R:$R,$AK63,明细!$C:$C,AX$1,明细!$AK:$AK,"网点超50分钟未响应")+COUNTIFS(明细!$R:$R,$AK63,明细!$C:$C,AX$1,明细!$AL:$AL,"网点超23H未关闭"))*20)</f>
        <v>-</v>
      </c>
      <c r="AY63" s="12" t="str">
        <f>IF((COUNTIFS(明细!$R:$R,$AK63,明细!$C:$C,AY$1,明细!$AK:$AK,"网点超50分钟未响应")+COUNTIFS(明细!$R:$R,$AK63,明细!$C:$C,AY$1,明细!$AL:$AL,"网点超23H未关闭"))*20=0,"-",(COUNTIFS(明细!$R:$R,$AK63,明细!$C:$C,AY$1,明细!$AK:$AK,"网点超50分钟未响应")+COUNTIFS(明细!$R:$R,$AK63,明细!$C:$C,AY$1,明细!$AL:$AL,"网点超23H未关闭"))*20)</f>
        <v>-</v>
      </c>
      <c r="AZ63" s="12" t="str">
        <f>IF((COUNTIFS(明细!$R:$R,$AK63,明细!$C:$C,AZ$1,明细!$AK:$AK,"网点超50分钟未响应")+COUNTIFS(明细!$R:$R,$AK63,明细!$C:$C,AZ$1,明细!$AL:$AL,"网点超23H未关闭"))*20=0,"-",(COUNTIFS(明细!$R:$R,$AK63,明细!$C:$C,AZ$1,明细!$AK:$AK,"网点超50分钟未响应")+COUNTIFS(明细!$R:$R,$AK63,明细!$C:$C,AZ$1,明细!$AL:$AL,"网点超23H未关闭"))*20)</f>
        <v>-</v>
      </c>
      <c r="BA63" s="12" t="str">
        <f>IF((COUNTIFS(明细!$R:$R,$AK63,明细!$C:$C,BA$1,明细!$AK:$AK,"网点超50分钟未响应")+COUNTIFS(明细!$R:$R,$AK63,明细!$C:$C,BA$1,明细!$AL:$AL,"网点超23H未关闭"))*20=0,"-",(COUNTIFS(明细!$R:$R,$AK63,明细!$C:$C,BA$1,明细!$AK:$AK,"网点超50分钟未响应")+COUNTIFS(明细!$R:$R,$AK63,明细!$C:$C,BA$1,明细!$AL:$AL,"网点超23H未关闭"))*20)</f>
        <v>-</v>
      </c>
      <c r="BB63" s="12" t="str">
        <f>IF((COUNTIFS(明细!$R:$R,$AK63,明细!$C:$C,BB$1,明细!$AK:$AK,"网点超50分钟未响应")+COUNTIFS(明细!$R:$R,$AK63,明细!$C:$C,BB$1,明细!$AL:$AL,"网点超23H未关闭"))*20=0,"-",(COUNTIFS(明细!$R:$R,$AK63,明细!$C:$C,BB$1,明细!$AK:$AK,"网点超50分钟未响应")+COUNTIFS(明细!$R:$R,$AK63,明细!$C:$C,BB$1,明细!$AL:$AL,"网点超23H未关闭"))*20)</f>
        <v>-</v>
      </c>
      <c r="BC63" s="12" t="str">
        <f>IF((COUNTIFS(明细!$R:$R,$AK63,明细!$C:$C,BC$1,明细!$AK:$AK,"网点超50分钟未响应")+COUNTIFS(明细!$R:$R,$AK63,明细!$C:$C,BC$1,明细!$AL:$AL,"网点超23H未关闭"))*20=0,"-",(COUNTIFS(明细!$R:$R,$AK63,明细!$C:$C,BC$1,明细!$AK:$AK,"网点超50分钟未响应")+COUNTIFS(明细!$R:$R,$AK63,明细!$C:$C,BC$1,明细!$AL:$AL,"网点超23H未关闭"))*20)</f>
        <v>-</v>
      </c>
      <c r="BD63" s="12" t="str">
        <f>IF((COUNTIFS(明细!$R:$R,$AK63,明细!$C:$C,BD$1,明细!$AK:$AK,"网点超50分钟未响应")+COUNTIFS(明细!$R:$R,$AK63,明细!$C:$C,BD$1,明细!$AL:$AL,"网点超23H未关闭"))*20=0,"-",(COUNTIFS(明细!$R:$R,$AK63,明细!$C:$C,BD$1,明细!$AK:$AK,"网点超50分钟未响应")+COUNTIFS(明细!$R:$R,$AK63,明细!$C:$C,BD$1,明细!$AL:$AL,"网点超23H未关闭"))*20)</f>
        <v>-</v>
      </c>
      <c r="BE63" s="12" t="str">
        <f>IF((COUNTIFS(明细!$R:$R,$AK63,明细!$C:$C,BE$1,明细!$AK:$AK,"网点超50分钟未响应")+COUNTIFS(明细!$R:$R,$AK63,明细!$C:$C,BE$1,明细!$AL:$AL,"网点超23H未关闭"))*20=0,"-",(COUNTIFS(明细!$R:$R,$AK63,明细!$C:$C,BE$1,明细!$AK:$AK,"网点超50分钟未响应")+COUNTIFS(明细!$R:$R,$AK63,明细!$C:$C,BE$1,明细!$AL:$AL,"网点超23H未关闭"))*20)</f>
        <v>-</v>
      </c>
      <c r="BF63" s="12" t="str">
        <f>IF((COUNTIFS(明细!$R:$R,$AK63,明细!$C:$C,BF$1,明细!$AK:$AK,"网点超50分钟未响应")+COUNTIFS(明细!$R:$R,$AK63,明细!$C:$C,BF$1,明细!$AL:$AL,"网点超23H未关闭"))*20=0,"-",(COUNTIFS(明细!$R:$R,$AK63,明细!$C:$C,BF$1,明细!$AK:$AK,"网点超50分钟未响应")+COUNTIFS(明细!$R:$R,$AK63,明细!$C:$C,BF$1,明细!$AL:$AL,"网点超23H未关闭"))*20)</f>
        <v>-</v>
      </c>
      <c r="BG63" s="12" t="str">
        <f>IF((COUNTIFS(明细!$R:$R,$AK63,明细!$C:$C,BG$1,明细!$AK:$AK,"网点超50分钟未响应")+COUNTIFS(明细!$R:$R,$AK63,明细!$C:$C,BG$1,明细!$AL:$AL,"网点超23H未关闭"))*20=0,"-",(COUNTIFS(明细!$R:$R,$AK63,明细!$C:$C,BG$1,明细!$AK:$AK,"网点超50分钟未响应")+COUNTIFS(明细!$R:$R,$AK63,明细!$C:$C,BG$1,明细!$AL:$AL,"网点超23H未关闭"))*20)</f>
        <v>-</v>
      </c>
      <c r="BH63" s="12" t="str">
        <f>IF((COUNTIFS(明细!$R:$R,$AK63,明细!$C:$C,BH$1,明细!$AK:$AK,"网点超50分钟未响应")+COUNTIFS(明细!$R:$R,$AK63,明细!$C:$C,BH$1,明细!$AL:$AL,"网点超23H未关闭"))*20=0,"-",(COUNTIFS(明细!$R:$R,$AK63,明细!$C:$C,BH$1,明细!$AK:$AK,"网点超50分钟未响应")+COUNTIFS(明细!$R:$R,$AK63,明细!$C:$C,BH$1,明细!$AL:$AL,"网点超23H未关闭"))*20)</f>
        <v>-</v>
      </c>
      <c r="BI63" s="12" t="str">
        <f>IF((COUNTIFS(明细!$R:$R,$AK63,明细!$C:$C,BI$1,明细!$AK:$AK,"网点超50分钟未响应")+COUNTIFS(明细!$R:$R,$AK63,明细!$C:$C,BI$1,明细!$AL:$AL,"网点超23H未关闭"))*20=0,"-",(COUNTIFS(明细!$R:$R,$AK63,明细!$C:$C,BI$1,明细!$AK:$AK,"网点超50分钟未响应")+COUNTIFS(明细!$R:$R,$AK63,明细!$C:$C,BI$1,明细!$AL:$AL,"网点超23H未关闭"))*20)</f>
        <v>-</v>
      </c>
      <c r="BJ63" s="12" t="str">
        <f>IF((COUNTIFS(明细!$R:$R,$AK63,明细!$C:$C,BJ$1,明细!$AK:$AK,"网点超50分钟未响应")+COUNTIFS(明细!$R:$R,$AK63,明细!$C:$C,BJ$1,明细!$AL:$AL,"网点超23H未关闭"))*20=0,"-",(COUNTIFS(明细!$R:$R,$AK63,明细!$C:$C,BJ$1,明细!$AK:$AK,"网点超50分钟未响应")+COUNTIFS(明细!$R:$R,$AK63,明细!$C:$C,BJ$1,明细!$AL:$AL,"网点超23H未关闭"))*20)</f>
        <v>-</v>
      </c>
      <c r="BK63" s="12" t="str">
        <f>IF((COUNTIFS(明细!$R:$R,$AK63,明细!$C:$C,BK$1,明细!$AK:$AK,"网点超50分钟未响应")+COUNTIFS(明细!$R:$R,$AK63,明细!$C:$C,BK$1,明细!$AL:$AL,"网点超23H未关闭"))*20=0,"-",(COUNTIFS(明细!$R:$R,$AK63,明细!$C:$C,BK$1,明细!$AK:$AK,"网点超50分钟未响应")+COUNTIFS(明细!$R:$R,$AK63,明细!$C:$C,BK$1,明细!$AL:$AL,"网点超23H未关闭"))*20)</f>
        <v>-</v>
      </c>
      <c r="BL63" s="12" t="str">
        <f>IF((COUNTIFS(明细!$R:$R,$AK63,明细!$C:$C,BL$1,明细!$AK:$AK,"网点超50分钟未响应")+COUNTIFS(明细!$R:$R,$AK63,明细!$C:$C,BL$1,明细!$AL:$AL,"网点超23H未关闭"))*20=0,"-",(COUNTIFS(明细!$R:$R,$AK63,明细!$C:$C,BL$1,明细!$AK:$AK,"网点超50分钟未响应")+COUNTIFS(明细!$R:$R,$AK63,明细!$C:$C,BL$1,明细!$AL:$AL,"网点超23H未关闭"))*20)</f>
        <v>-</v>
      </c>
      <c r="BM63" s="12" t="str">
        <f>IF((COUNTIFS(明细!$R:$R,$AK63,明细!$C:$C,BM$1,明细!$AK:$AK,"网点超50分钟未响应")+COUNTIFS(明细!$R:$R,$AK63,明细!$C:$C,BM$1,明细!$AL:$AL,"网点超23H未关闭"))*20=0,"-",(COUNTIFS(明细!$R:$R,$AK63,明细!$C:$C,BM$1,明细!$AK:$AK,"网点超50分钟未响应")+COUNTIFS(明细!$R:$R,$AK63,明细!$C:$C,BM$1,明细!$AL:$AL,"网点超23H未关闭"))*20)</f>
        <v>-</v>
      </c>
      <c r="BN63" s="12" t="str">
        <f>IF((COUNTIFS(明细!$R:$R,$AK63,明细!$C:$C,BN$1,明细!$AK:$AK,"网点超50分钟未响应")+COUNTIFS(明细!$R:$R,$AK63,明细!$C:$C,BN$1,明细!$AL:$AL,"网点超23H未关闭"))*20=0,"-",(COUNTIFS(明细!$R:$R,$AK63,明细!$C:$C,BN$1,明细!$AK:$AK,"网点超50分钟未响应")+COUNTIFS(明细!$R:$R,$AK63,明细!$C:$C,BN$1,明细!$AL:$AL,"网点超23H未关闭"))*20)</f>
        <v>-</v>
      </c>
      <c r="BO63" s="12" t="str">
        <f>IF((COUNTIFS(明细!$R:$R,$AK63,明细!$C:$C,BO$1,明细!$AK:$AK,"网点超50分钟未响应")+COUNTIFS(明细!$R:$R,$AK63,明细!$C:$C,BO$1,明细!$AL:$AL,"网点超23H未关闭"))*20=0,"-",(COUNTIFS(明细!$R:$R,$AK63,明细!$C:$C,BO$1,明细!$AK:$AK,"网点超50分钟未响应")+COUNTIFS(明细!$R:$R,$AK63,明细!$C:$C,BO$1,明细!$AL:$AL,"网点超23H未关闭"))*20)</f>
        <v>-</v>
      </c>
      <c r="BP63" s="12" t="str">
        <f>IF((COUNTIFS(明细!$R:$R,$AK63,明细!$C:$C,BP$1,明细!$AK:$AK,"网点超50分钟未响应")+COUNTIFS(明细!$R:$R,$AK63,明细!$C:$C,BP$1,明细!$AL:$AL,"网点超23H未关闭"))*20=0,"-",(COUNTIFS(明细!$R:$R,$AK63,明细!$C:$C,BP$1,明细!$AK:$AK,"网点超50分钟未响应")+COUNTIFS(明细!$R:$R,$AK63,明细!$C:$C,BP$1,明细!$AL:$AL,"网点超23H未关闭"))*20)</f>
        <v>-</v>
      </c>
    </row>
    <row r="64" customHeight="1" spans="36:68">
      <c r="AJ64" s="12">
        <f>RANK(AL64,AL$3:AL$356)</f>
        <v>57</v>
      </c>
      <c r="AK64" s="4" t="s">
        <v>100</v>
      </c>
      <c r="AL64" s="12">
        <f>SUM(AM64:BP64)</f>
        <v>80</v>
      </c>
      <c r="AM64" s="12" t="str">
        <f>IF((COUNTIFS(明细!$R:$R,$AK64,明细!$C:$C,AM$1,明细!$AK:$AK,"网点超50分钟未响应")+COUNTIFS(明细!$R:$R,$AK64,明细!$C:$C,AM$1,明细!$AL:$AL,"网点超23H未关闭"))*20=0,"-",(COUNTIFS(明细!$R:$R,$AK64,明细!$C:$C,AM$1,明细!$AK:$AK,"网点超50分钟未响应")+COUNTIFS(明细!$R:$R,$AK64,明细!$C:$C,AM$1,明细!$AL:$AL,"网点超23H未关闭"))*20)</f>
        <v>-</v>
      </c>
      <c r="AN64" s="12" t="str">
        <f>IF((COUNTIFS(明细!$R:$R,$AK64,明细!$C:$C,AN$1,明细!$AK:$AK,"网点超50分钟未响应")+COUNTIFS(明细!$R:$R,$AK64,明细!$C:$C,AN$1,明细!$AL:$AL,"网点超23H未关闭"))*20=0,"-",(COUNTIFS(明细!$R:$R,$AK64,明细!$C:$C,AN$1,明细!$AK:$AK,"网点超50分钟未响应")+COUNTIFS(明细!$R:$R,$AK64,明细!$C:$C,AN$1,明细!$AL:$AL,"网点超23H未关闭"))*20)</f>
        <v>-</v>
      </c>
      <c r="AO64" s="12" t="str">
        <f>IF((COUNTIFS(明细!$R:$R,$AK64,明细!$C:$C,AO$1,明细!$AK:$AK,"网点超50分钟未响应")+COUNTIFS(明细!$R:$R,$AK64,明细!$C:$C,AO$1,明细!$AL:$AL,"网点超23H未关闭"))*20=0,"-",(COUNTIFS(明细!$R:$R,$AK64,明细!$C:$C,AO$1,明细!$AK:$AK,"网点超50分钟未响应")+COUNTIFS(明细!$R:$R,$AK64,明细!$C:$C,AO$1,明细!$AL:$AL,"网点超23H未关闭"))*20)</f>
        <v>-</v>
      </c>
      <c r="AP64" s="12">
        <f>IF((COUNTIFS(明细!$R:$R,$AK64,明细!$C:$C,AP$1,明细!$AK:$AK,"网点超50分钟未响应")+COUNTIFS(明细!$R:$R,$AK64,明细!$C:$C,AP$1,明细!$AL:$AL,"网点超23H未关闭"))*20=0,"-",(COUNTIFS(明细!$R:$R,$AK64,明细!$C:$C,AP$1,明细!$AK:$AK,"网点超50分钟未响应")+COUNTIFS(明细!$R:$R,$AK64,明细!$C:$C,AP$1,明细!$AL:$AL,"网点超23H未关闭"))*20)</f>
        <v>20</v>
      </c>
      <c r="AQ64" s="12">
        <f>IF((COUNTIFS(明细!$R:$R,$AK64,明细!$C:$C,AQ$1,明细!$AK:$AK,"网点超50分钟未响应")+COUNTIFS(明细!$R:$R,$AK64,明细!$C:$C,AQ$1,明细!$AL:$AL,"网点超23H未关闭"))*20=0,"-",(COUNTIFS(明细!$R:$R,$AK64,明细!$C:$C,AQ$1,明细!$AK:$AK,"网点超50分钟未响应")+COUNTIFS(明细!$R:$R,$AK64,明细!$C:$C,AQ$1,明细!$AL:$AL,"网点超23H未关闭"))*20)</f>
        <v>20</v>
      </c>
      <c r="AR64" s="12" t="str">
        <f>IF((COUNTIFS(明细!$R:$R,$AK64,明细!$C:$C,AR$1,明细!$AK:$AK,"网点超50分钟未响应")+COUNTIFS(明细!$R:$R,$AK64,明细!$C:$C,AR$1,明细!$AL:$AL,"网点超23H未关闭"))*20=0,"-",(COUNTIFS(明细!$R:$R,$AK64,明细!$C:$C,AR$1,明细!$AK:$AK,"网点超50分钟未响应")+COUNTIFS(明细!$R:$R,$AK64,明细!$C:$C,AR$1,明细!$AL:$AL,"网点超23H未关闭"))*20)</f>
        <v>-</v>
      </c>
      <c r="AS64" s="12">
        <f>IF((COUNTIFS(明细!$R:$R,$AK64,明细!$C:$C,AS$1,明细!$AK:$AK,"网点超50分钟未响应")+COUNTIFS(明细!$R:$R,$AK64,明细!$C:$C,AS$1,明细!$AL:$AL,"网点超23H未关闭"))*20=0,"-",(COUNTIFS(明细!$R:$R,$AK64,明细!$C:$C,AS$1,明细!$AK:$AK,"网点超50分钟未响应")+COUNTIFS(明细!$R:$R,$AK64,明细!$C:$C,AS$1,明细!$AL:$AL,"网点超23H未关闭"))*20)</f>
        <v>20</v>
      </c>
      <c r="AT64" s="12">
        <f>IF((COUNTIFS(明细!$R:$R,$AK64,明细!$C:$C,AT$1,明细!$AK:$AK,"网点超50分钟未响应")+COUNTIFS(明细!$R:$R,$AK64,明细!$C:$C,AT$1,明细!$AL:$AL,"网点超23H未关闭"))*20=0,"-",(COUNTIFS(明细!$R:$R,$AK64,明细!$C:$C,AT$1,明细!$AK:$AK,"网点超50分钟未响应")+COUNTIFS(明细!$R:$R,$AK64,明细!$C:$C,AT$1,明细!$AL:$AL,"网点超23H未关闭"))*20)</f>
        <v>20</v>
      </c>
      <c r="AU64" s="12" t="str">
        <f>IF((COUNTIFS(明细!$R:$R,$AK64,明细!$C:$C,AU$1,明细!$AK:$AK,"网点超50分钟未响应")+COUNTIFS(明细!$R:$R,$AK64,明细!$C:$C,AU$1,明细!$AL:$AL,"网点超23H未关闭"))*20=0,"-",(COUNTIFS(明细!$R:$R,$AK64,明细!$C:$C,AU$1,明细!$AK:$AK,"网点超50分钟未响应")+COUNTIFS(明细!$R:$R,$AK64,明细!$C:$C,AU$1,明细!$AL:$AL,"网点超23H未关闭"))*20)</f>
        <v>-</v>
      </c>
      <c r="AV64" s="12" t="str">
        <f>IF((COUNTIFS(明细!$R:$R,$AK64,明细!$C:$C,AV$1,明细!$AK:$AK,"网点超50分钟未响应")+COUNTIFS(明细!$R:$R,$AK64,明细!$C:$C,AV$1,明细!$AL:$AL,"网点超23H未关闭"))*20=0,"-",(COUNTIFS(明细!$R:$R,$AK64,明细!$C:$C,AV$1,明细!$AK:$AK,"网点超50分钟未响应")+COUNTIFS(明细!$R:$R,$AK64,明细!$C:$C,AV$1,明细!$AL:$AL,"网点超23H未关闭"))*20)</f>
        <v>-</v>
      </c>
      <c r="AW64" s="12" t="str">
        <f>IF((COUNTIFS(明细!$R:$R,$AK64,明细!$C:$C,AW$1,明细!$AK:$AK,"网点超50分钟未响应")+COUNTIFS(明细!$R:$R,$AK64,明细!$C:$C,AW$1,明细!$AL:$AL,"网点超23H未关闭"))*20=0,"-",(COUNTIFS(明细!$R:$R,$AK64,明细!$C:$C,AW$1,明细!$AK:$AK,"网点超50分钟未响应")+COUNTIFS(明细!$R:$R,$AK64,明细!$C:$C,AW$1,明细!$AL:$AL,"网点超23H未关闭"))*20)</f>
        <v>-</v>
      </c>
      <c r="AX64" s="12" t="str">
        <f>IF((COUNTIFS(明细!$R:$R,$AK64,明细!$C:$C,AX$1,明细!$AK:$AK,"网点超50分钟未响应")+COUNTIFS(明细!$R:$R,$AK64,明细!$C:$C,AX$1,明细!$AL:$AL,"网点超23H未关闭"))*20=0,"-",(COUNTIFS(明细!$R:$R,$AK64,明细!$C:$C,AX$1,明细!$AK:$AK,"网点超50分钟未响应")+COUNTIFS(明细!$R:$R,$AK64,明细!$C:$C,AX$1,明细!$AL:$AL,"网点超23H未关闭"))*20)</f>
        <v>-</v>
      </c>
      <c r="AY64" s="12" t="str">
        <f>IF((COUNTIFS(明细!$R:$R,$AK64,明细!$C:$C,AY$1,明细!$AK:$AK,"网点超50分钟未响应")+COUNTIFS(明细!$R:$R,$AK64,明细!$C:$C,AY$1,明细!$AL:$AL,"网点超23H未关闭"))*20=0,"-",(COUNTIFS(明细!$R:$R,$AK64,明细!$C:$C,AY$1,明细!$AK:$AK,"网点超50分钟未响应")+COUNTIFS(明细!$R:$R,$AK64,明细!$C:$C,AY$1,明细!$AL:$AL,"网点超23H未关闭"))*20)</f>
        <v>-</v>
      </c>
      <c r="AZ64" s="12" t="str">
        <f>IF((COUNTIFS(明细!$R:$R,$AK64,明细!$C:$C,AZ$1,明细!$AK:$AK,"网点超50分钟未响应")+COUNTIFS(明细!$R:$R,$AK64,明细!$C:$C,AZ$1,明细!$AL:$AL,"网点超23H未关闭"))*20=0,"-",(COUNTIFS(明细!$R:$R,$AK64,明细!$C:$C,AZ$1,明细!$AK:$AK,"网点超50分钟未响应")+COUNTIFS(明细!$R:$R,$AK64,明细!$C:$C,AZ$1,明细!$AL:$AL,"网点超23H未关闭"))*20)</f>
        <v>-</v>
      </c>
      <c r="BA64" s="12" t="str">
        <f>IF((COUNTIFS(明细!$R:$R,$AK64,明细!$C:$C,BA$1,明细!$AK:$AK,"网点超50分钟未响应")+COUNTIFS(明细!$R:$R,$AK64,明细!$C:$C,BA$1,明细!$AL:$AL,"网点超23H未关闭"))*20=0,"-",(COUNTIFS(明细!$R:$R,$AK64,明细!$C:$C,BA$1,明细!$AK:$AK,"网点超50分钟未响应")+COUNTIFS(明细!$R:$R,$AK64,明细!$C:$C,BA$1,明细!$AL:$AL,"网点超23H未关闭"))*20)</f>
        <v>-</v>
      </c>
      <c r="BB64" s="12" t="str">
        <f>IF((COUNTIFS(明细!$R:$R,$AK64,明细!$C:$C,BB$1,明细!$AK:$AK,"网点超50分钟未响应")+COUNTIFS(明细!$R:$R,$AK64,明细!$C:$C,BB$1,明细!$AL:$AL,"网点超23H未关闭"))*20=0,"-",(COUNTIFS(明细!$R:$R,$AK64,明细!$C:$C,BB$1,明细!$AK:$AK,"网点超50分钟未响应")+COUNTIFS(明细!$R:$R,$AK64,明细!$C:$C,BB$1,明细!$AL:$AL,"网点超23H未关闭"))*20)</f>
        <v>-</v>
      </c>
      <c r="BC64" s="12" t="str">
        <f>IF((COUNTIFS(明细!$R:$R,$AK64,明细!$C:$C,BC$1,明细!$AK:$AK,"网点超50分钟未响应")+COUNTIFS(明细!$R:$R,$AK64,明细!$C:$C,BC$1,明细!$AL:$AL,"网点超23H未关闭"))*20=0,"-",(COUNTIFS(明细!$R:$R,$AK64,明细!$C:$C,BC$1,明细!$AK:$AK,"网点超50分钟未响应")+COUNTIFS(明细!$R:$R,$AK64,明细!$C:$C,BC$1,明细!$AL:$AL,"网点超23H未关闭"))*20)</f>
        <v>-</v>
      </c>
      <c r="BD64" s="12" t="str">
        <f>IF((COUNTIFS(明细!$R:$R,$AK64,明细!$C:$C,BD$1,明细!$AK:$AK,"网点超50分钟未响应")+COUNTIFS(明细!$R:$R,$AK64,明细!$C:$C,BD$1,明细!$AL:$AL,"网点超23H未关闭"))*20=0,"-",(COUNTIFS(明细!$R:$R,$AK64,明细!$C:$C,BD$1,明细!$AK:$AK,"网点超50分钟未响应")+COUNTIFS(明细!$R:$R,$AK64,明细!$C:$C,BD$1,明细!$AL:$AL,"网点超23H未关闭"))*20)</f>
        <v>-</v>
      </c>
      <c r="BE64" s="12" t="str">
        <f>IF((COUNTIFS(明细!$R:$R,$AK64,明细!$C:$C,BE$1,明细!$AK:$AK,"网点超50分钟未响应")+COUNTIFS(明细!$R:$R,$AK64,明细!$C:$C,BE$1,明细!$AL:$AL,"网点超23H未关闭"))*20=0,"-",(COUNTIFS(明细!$R:$R,$AK64,明细!$C:$C,BE$1,明细!$AK:$AK,"网点超50分钟未响应")+COUNTIFS(明细!$R:$R,$AK64,明细!$C:$C,BE$1,明细!$AL:$AL,"网点超23H未关闭"))*20)</f>
        <v>-</v>
      </c>
      <c r="BF64" s="12" t="str">
        <f>IF((COUNTIFS(明细!$R:$R,$AK64,明细!$C:$C,BF$1,明细!$AK:$AK,"网点超50分钟未响应")+COUNTIFS(明细!$R:$R,$AK64,明细!$C:$C,BF$1,明细!$AL:$AL,"网点超23H未关闭"))*20=0,"-",(COUNTIFS(明细!$R:$R,$AK64,明细!$C:$C,BF$1,明细!$AK:$AK,"网点超50分钟未响应")+COUNTIFS(明细!$R:$R,$AK64,明细!$C:$C,BF$1,明细!$AL:$AL,"网点超23H未关闭"))*20)</f>
        <v>-</v>
      </c>
      <c r="BG64" s="12" t="str">
        <f>IF((COUNTIFS(明细!$R:$R,$AK64,明细!$C:$C,BG$1,明细!$AK:$AK,"网点超50分钟未响应")+COUNTIFS(明细!$R:$R,$AK64,明细!$C:$C,BG$1,明细!$AL:$AL,"网点超23H未关闭"))*20=0,"-",(COUNTIFS(明细!$R:$R,$AK64,明细!$C:$C,BG$1,明细!$AK:$AK,"网点超50分钟未响应")+COUNTIFS(明细!$R:$R,$AK64,明细!$C:$C,BG$1,明细!$AL:$AL,"网点超23H未关闭"))*20)</f>
        <v>-</v>
      </c>
      <c r="BH64" s="12" t="str">
        <f>IF((COUNTIFS(明细!$R:$R,$AK64,明细!$C:$C,BH$1,明细!$AK:$AK,"网点超50分钟未响应")+COUNTIFS(明细!$R:$R,$AK64,明细!$C:$C,BH$1,明细!$AL:$AL,"网点超23H未关闭"))*20=0,"-",(COUNTIFS(明细!$R:$R,$AK64,明细!$C:$C,BH$1,明细!$AK:$AK,"网点超50分钟未响应")+COUNTIFS(明细!$R:$R,$AK64,明细!$C:$C,BH$1,明细!$AL:$AL,"网点超23H未关闭"))*20)</f>
        <v>-</v>
      </c>
      <c r="BI64" s="12" t="str">
        <f>IF((COUNTIFS(明细!$R:$R,$AK64,明细!$C:$C,BI$1,明细!$AK:$AK,"网点超50分钟未响应")+COUNTIFS(明细!$R:$R,$AK64,明细!$C:$C,BI$1,明细!$AL:$AL,"网点超23H未关闭"))*20=0,"-",(COUNTIFS(明细!$R:$R,$AK64,明细!$C:$C,BI$1,明细!$AK:$AK,"网点超50分钟未响应")+COUNTIFS(明细!$R:$R,$AK64,明细!$C:$C,BI$1,明细!$AL:$AL,"网点超23H未关闭"))*20)</f>
        <v>-</v>
      </c>
      <c r="BJ64" s="12" t="str">
        <f>IF((COUNTIFS(明细!$R:$R,$AK64,明细!$C:$C,BJ$1,明细!$AK:$AK,"网点超50分钟未响应")+COUNTIFS(明细!$R:$R,$AK64,明细!$C:$C,BJ$1,明细!$AL:$AL,"网点超23H未关闭"))*20=0,"-",(COUNTIFS(明细!$R:$R,$AK64,明细!$C:$C,BJ$1,明细!$AK:$AK,"网点超50分钟未响应")+COUNTIFS(明细!$R:$R,$AK64,明细!$C:$C,BJ$1,明细!$AL:$AL,"网点超23H未关闭"))*20)</f>
        <v>-</v>
      </c>
      <c r="BK64" s="12" t="str">
        <f>IF((COUNTIFS(明细!$R:$R,$AK64,明细!$C:$C,BK$1,明细!$AK:$AK,"网点超50分钟未响应")+COUNTIFS(明细!$R:$R,$AK64,明细!$C:$C,BK$1,明细!$AL:$AL,"网点超23H未关闭"))*20=0,"-",(COUNTIFS(明细!$R:$R,$AK64,明细!$C:$C,BK$1,明细!$AK:$AK,"网点超50分钟未响应")+COUNTIFS(明细!$R:$R,$AK64,明细!$C:$C,BK$1,明细!$AL:$AL,"网点超23H未关闭"))*20)</f>
        <v>-</v>
      </c>
      <c r="BL64" s="12" t="str">
        <f>IF((COUNTIFS(明细!$R:$R,$AK64,明细!$C:$C,BL$1,明细!$AK:$AK,"网点超50分钟未响应")+COUNTIFS(明细!$R:$R,$AK64,明细!$C:$C,BL$1,明细!$AL:$AL,"网点超23H未关闭"))*20=0,"-",(COUNTIFS(明细!$R:$R,$AK64,明细!$C:$C,BL$1,明细!$AK:$AK,"网点超50分钟未响应")+COUNTIFS(明细!$R:$R,$AK64,明细!$C:$C,BL$1,明细!$AL:$AL,"网点超23H未关闭"))*20)</f>
        <v>-</v>
      </c>
      <c r="BM64" s="12" t="str">
        <f>IF((COUNTIFS(明细!$R:$R,$AK64,明细!$C:$C,BM$1,明细!$AK:$AK,"网点超50分钟未响应")+COUNTIFS(明细!$R:$R,$AK64,明细!$C:$C,BM$1,明细!$AL:$AL,"网点超23H未关闭"))*20=0,"-",(COUNTIFS(明细!$R:$R,$AK64,明细!$C:$C,BM$1,明细!$AK:$AK,"网点超50分钟未响应")+COUNTIFS(明细!$R:$R,$AK64,明细!$C:$C,BM$1,明细!$AL:$AL,"网点超23H未关闭"))*20)</f>
        <v>-</v>
      </c>
      <c r="BN64" s="12" t="str">
        <f>IF((COUNTIFS(明细!$R:$R,$AK64,明细!$C:$C,BN$1,明细!$AK:$AK,"网点超50分钟未响应")+COUNTIFS(明细!$R:$R,$AK64,明细!$C:$C,BN$1,明细!$AL:$AL,"网点超23H未关闭"))*20=0,"-",(COUNTIFS(明细!$R:$R,$AK64,明细!$C:$C,BN$1,明细!$AK:$AK,"网点超50分钟未响应")+COUNTIFS(明细!$R:$R,$AK64,明细!$C:$C,BN$1,明细!$AL:$AL,"网点超23H未关闭"))*20)</f>
        <v>-</v>
      </c>
      <c r="BO64" s="12" t="str">
        <f>IF((COUNTIFS(明细!$R:$R,$AK64,明细!$C:$C,BO$1,明细!$AK:$AK,"网点超50分钟未响应")+COUNTIFS(明细!$R:$R,$AK64,明细!$C:$C,BO$1,明细!$AL:$AL,"网点超23H未关闭"))*20=0,"-",(COUNTIFS(明细!$R:$R,$AK64,明细!$C:$C,BO$1,明细!$AK:$AK,"网点超50分钟未响应")+COUNTIFS(明细!$R:$R,$AK64,明细!$C:$C,BO$1,明细!$AL:$AL,"网点超23H未关闭"))*20)</f>
        <v>-</v>
      </c>
      <c r="BP64" s="12" t="str">
        <f>IF((COUNTIFS(明细!$R:$R,$AK64,明细!$C:$C,BP$1,明细!$AK:$AK,"网点超50分钟未响应")+COUNTIFS(明细!$R:$R,$AK64,明细!$C:$C,BP$1,明细!$AL:$AL,"网点超23H未关闭"))*20=0,"-",(COUNTIFS(明细!$R:$R,$AK64,明细!$C:$C,BP$1,明细!$AK:$AK,"网点超50分钟未响应")+COUNTIFS(明细!$R:$R,$AK64,明细!$C:$C,BP$1,明细!$AL:$AL,"网点超23H未关闭"))*20)</f>
        <v>-</v>
      </c>
    </row>
    <row r="65" customHeight="1" spans="36:68">
      <c r="AJ65" s="12">
        <f>RANK(AL65,AL$3:AL$356)</f>
        <v>57</v>
      </c>
      <c r="AK65" s="39" t="s">
        <v>101</v>
      </c>
      <c r="AL65" s="12">
        <f>SUM(AM65:BP65)</f>
        <v>80</v>
      </c>
      <c r="AM65" s="12" t="str">
        <f>IF((COUNTIFS(明细!$R:$R,$AK65,明细!$C:$C,AM$1,明细!$AK:$AK,"网点超50分钟未响应")+COUNTIFS(明细!$R:$R,$AK65,明细!$C:$C,AM$1,明细!$AL:$AL,"网点超23H未关闭"))*20=0,"-",(COUNTIFS(明细!$R:$R,$AK65,明细!$C:$C,AM$1,明细!$AK:$AK,"网点超50分钟未响应")+COUNTIFS(明细!$R:$R,$AK65,明细!$C:$C,AM$1,明细!$AL:$AL,"网点超23H未关闭"))*20)</f>
        <v>-</v>
      </c>
      <c r="AN65" s="12" t="str">
        <f>IF((COUNTIFS(明细!$R:$R,$AK65,明细!$C:$C,AN$1,明细!$AK:$AK,"网点超50分钟未响应")+COUNTIFS(明细!$R:$R,$AK65,明细!$C:$C,AN$1,明细!$AL:$AL,"网点超23H未关闭"))*20=0,"-",(COUNTIFS(明细!$R:$R,$AK65,明细!$C:$C,AN$1,明细!$AK:$AK,"网点超50分钟未响应")+COUNTIFS(明细!$R:$R,$AK65,明细!$C:$C,AN$1,明细!$AL:$AL,"网点超23H未关闭"))*20)</f>
        <v>-</v>
      </c>
      <c r="AO65" s="12">
        <f>IF((COUNTIFS(明细!$R:$R,$AK65,明细!$C:$C,AO$1,明细!$AK:$AK,"网点超50分钟未响应")+COUNTIFS(明细!$R:$R,$AK65,明细!$C:$C,AO$1,明细!$AL:$AL,"网点超23H未关闭"))*20=0,"-",(COUNTIFS(明细!$R:$R,$AK65,明细!$C:$C,AO$1,明细!$AK:$AK,"网点超50分钟未响应")+COUNTIFS(明细!$R:$R,$AK65,明细!$C:$C,AO$1,明细!$AL:$AL,"网点超23H未关闭"))*20)</f>
        <v>40</v>
      </c>
      <c r="AP65" s="12" t="str">
        <f>IF((COUNTIFS(明细!$R:$R,$AK65,明细!$C:$C,AP$1,明细!$AK:$AK,"网点超50分钟未响应")+COUNTIFS(明细!$R:$R,$AK65,明细!$C:$C,AP$1,明细!$AL:$AL,"网点超23H未关闭"))*20=0,"-",(COUNTIFS(明细!$R:$R,$AK65,明细!$C:$C,AP$1,明细!$AK:$AK,"网点超50分钟未响应")+COUNTIFS(明细!$R:$R,$AK65,明细!$C:$C,AP$1,明细!$AL:$AL,"网点超23H未关闭"))*20)</f>
        <v>-</v>
      </c>
      <c r="AQ65" s="12">
        <f>IF((COUNTIFS(明细!$R:$R,$AK65,明细!$C:$C,AQ$1,明细!$AK:$AK,"网点超50分钟未响应")+COUNTIFS(明细!$R:$R,$AK65,明细!$C:$C,AQ$1,明细!$AL:$AL,"网点超23H未关闭"))*20=0,"-",(COUNTIFS(明细!$R:$R,$AK65,明细!$C:$C,AQ$1,明细!$AK:$AK,"网点超50分钟未响应")+COUNTIFS(明细!$R:$R,$AK65,明细!$C:$C,AQ$1,明细!$AL:$AL,"网点超23H未关闭"))*20)</f>
        <v>20</v>
      </c>
      <c r="AR65" s="12" t="str">
        <f>IF((COUNTIFS(明细!$R:$R,$AK65,明细!$C:$C,AR$1,明细!$AK:$AK,"网点超50分钟未响应")+COUNTIFS(明细!$R:$R,$AK65,明细!$C:$C,AR$1,明细!$AL:$AL,"网点超23H未关闭"))*20=0,"-",(COUNTIFS(明细!$R:$R,$AK65,明细!$C:$C,AR$1,明细!$AK:$AK,"网点超50分钟未响应")+COUNTIFS(明细!$R:$R,$AK65,明细!$C:$C,AR$1,明细!$AL:$AL,"网点超23H未关闭"))*20)</f>
        <v>-</v>
      </c>
      <c r="AS65" s="12" t="str">
        <f>IF((COUNTIFS(明细!$R:$R,$AK65,明细!$C:$C,AS$1,明细!$AK:$AK,"网点超50分钟未响应")+COUNTIFS(明细!$R:$R,$AK65,明细!$C:$C,AS$1,明细!$AL:$AL,"网点超23H未关闭"))*20=0,"-",(COUNTIFS(明细!$R:$R,$AK65,明细!$C:$C,AS$1,明细!$AK:$AK,"网点超50分钟未响应")+COUNTIFS(明细!$R:$R,$AK65,明细!$C:$C,AS$1,明细!$AL:$AL,"网点超23H未关闭"))*20)</f>
        <v>-</v>
      </c>
      <c r="AT65" s="12" t="str">
        <f>IF((COUNTIFS(明细!$R:$R,$AK65,明细!$C:$C,AT$1,明细!$AK:$AK,"网点超50分钟未响应")+COUNTIFS(明细!$R:$R,$AK65,明细!$C:$C,AT$1,明细!$AL:$AL,"网点超23H未关闭"))*20=0,"-",(COUNTIFS(明细!$R:$R,$AK65,明细!$C:$C,AT$1,明细!$AK:$AK,"网点超50分钟未响应")+COUNTIFS(明细!$R:$R,$AK65,明细!$C:$C,AT$1,明细!$AL:$AL,"网点超23H未关闭"))*20)</f>
        <v>-</v>
      </c>
      <c r="AU65" s="12">
        <f>IF((COUNTIFS(明细!$R:$R,$AK65,明细!$C:$C,AU$1,明细!$AK:$AK,"网点超50分钟未响应")+COUNTIFS(明细!$R:$R,$AK65,明细!$C:$C,AU$1,明细!$AL:$AL,"网点超23H未关闭"))*20=0,"-",(COUNTIFS(明细!$R:$R,$AK65,明细!$C:$C,AU$1,明细!$AK:$AK,"网点超50分钟未响应")+COUNTIFS(明细!$R:$R,$AK65,明细!$C:$C,AU$1,明细!$AL:$AL,"网点超23H未关闭"))*20)</f>
        <v>20</v>
      </c>
      <c r="AV65" s="12" t="str">
        <f>IF((COUNTIFS(明细!$R:$R,$AK65,明细!$C:$C,AV$1,明细!$AK:$AK,"网点超50分钟未响应")+COUNTIFS(明细!$R:$R,$AK65,明细!$C:$C,AV$1,明细!$AL:$AL,"网点超23H未关闭"))*20=0,"-",(COUNTIFS(明细!$R:$R,$AK65,明细!$C:$C,AV$1,明细!$AK:$AK,"网点超50分钟未响应")+COUNTIFS(明细!$R:$R,$AK65,明细!$C:$C,AV$1,明细!$AL:$AL,"网点超23H未关闭"))*20)</f>
        <v>-</v>
      </c>
      <c r="AW65" s="12" t="str">
        <f>IF((COUNTIFS(明细!$R:$R,$AK65,明细!$C:$C,AW$1,明细!$AK:$AK,"网点超50分钟未响应")+COUNTIFS(明细!$R:$R,$AK65,明细!$C:$C,AW$1,明细!$AL:$AL,"网点超23H未关闭"))*20=0,"-",(COUNTIFS(明细!$R:$R,$AK65,明细!$C:$C,AW$1,明细!$AK:$AK,"网点超50分钟未响应")+COUNTIFS(明细!$R:$R,$AK65,明细!$C:$C,AW$1,明细!$AL:$AL,"网点超23H未关闭"))*20)</f>
        <v>-</v>
      </c>
      <c r="AX65" s="12" t="str">
        <f>IF((COUNTIFS(明细!$R:$R,$AK65,明细!$C:$C,AX$1,明细!$AK:$AK,"网点超50分钟未响应")+COUNTIFS(明细!$R:$R,$AK65,明细!$C:$C,AX$1,明细!$AL:$AL,"网点超23H未关闭"))*20=0,"-",(COUNTIFS(明细!$R:$R,$AK65,明细!$C:$C,AX$1,明细!$AK:$AK,"网点超50分钟未响应")+COUNTIFS(明细!$R:$R,$AK65,明细!$C:$C,AX$1,明细!$AL:$AL,"网点超23H未关闭"))*20)</f>
        <v>-</v>
      </c>
      <c r="AY65" s="12" t="str">
        <f>IF((COUNTIFS(明细!$R:$R,$AK65,明细!$C:$C,AY$1,明细!$AK:$AK,"网点超50分钟未响应")+COUNTIFS(明细!$R:$R,$AK65,明细!$C:$C,AY$1,明细!$AL:$AL,"网点超23H未关闭"))*20=0,"-",(COUNTIFS(明细!$R:$R,$AK65,明细!$C:$C,AY$1,明细!$AK:$AK,"网点超50分钟未响应")+COUNTIFS(明细!$R:$R,$AK65,明细!$C:$C,AY$1,明细!$AL:$AL,"网点超23H未关闭"))*20)</f>
        <v>-</v>
      </c>
      <c r="AZ65" s="12" t="str">
        <f>IF((COUNTIFS(明细!$R:$R,$AK65,明细!$C:$C,AZ$1,明细!$AK:$AK,"网点超50分钟未响应")+COUNTIFS(明细!$R:$R,$AK65,明细!$C:$C,AZ$1,明细!$AL:$AL,"网点超23H未关闭"))*20=0,"-",(COUNTIFS(明细!$R:$R,$AK65,明细!$C:$C,AZ$1,明细!$AK:$AK,"网点超50分钟未响应")+COUNTIFS(明细!$R:$R,$AK65,明细!$C:$C,AZ$1,明细!$AL:$AL,"网点超23H未关闭"))*20)</f>
        <v>-</v>
      </c>
      <c r="BA65" s="12" t="str">
        <f>IF((COUNTIFS(明细!$R:$R,$AK65,明细!$C:$C,BA$1,明细!$AK:$AK,"网点超50分钟未响应")+COUNTIFS(明细!$R:$R,$AK65,明细!$C:$C,BA$1,明细!$AL:$AL,"网点超23H未关闭"))*20=0,"-",(COUNTIFS(明细!$R:$R,$AK65,明细!$C:$C,BA$1,明细!$AK:$AK,"网点超50分钟未响应")+COUNTIFS(明细!$R:$R,$AK65,明细!$C:$C,BA$1,明细!$AL:$AL,"网点超23H未关闭"))*20)</f>
        <v>-</v>
      </c>
      <c r="BB65" s="12" t="str">
        <f>IF((COUNTIFS(明细!$R:$R,$AK65,明细!$C:$C,BB$1,明细!$AK:$AK,"网点超50分钟未响应")+COUNTIFS(明细!$R:$R,$AK65,明细!$C:$C,BB$1,明细!$AL:$AL,"网点超23H未关闭"))*20=0,"-",(COUNTIFS(明细!$R:$R,$AK65,明细!$C:$C,BB$1,明细!$AK:$AK,"网点超50分钟未响应")+COUNTIFS(明细!$R:$R,$AK65,明细!$C:$C,BB$1,明细!$AL:$AL,"网点超23H未关闭"))*20)</f>
        <v>-</v>
      </c>
      <c r="BC65" s="12" t="str">
        <f>IF((COUNTIFS(明细!$R:$R,$AK65,明细!$C:$C,BC$1,明细!$AK:$AK,"网点超50分钟未响应")+COUNTIFS(明细!$R:$R,$AK65,明细!$C:$C,BC$1,明细!$AL:$AL,"网点超23H未关闭"))*20=0,"-",(COUNTIFS(明细!$R:$R,$AK65,明细!$C:$C,BC$1,明细!$AK:$AK,"网点超50分钟未响应")+COUNTIFS(明细!$R:$R,$AK65,明细!$C:$C,BC$1,明细!$AL:$AL,"网点超23H未关闭"))*20)</f>
        <v>-</v>
      </c>
      <c r="BD65" s="12" t="str">
        <f>IF((COUNTIFS(明细!$R:$R,$AK65,明细!$C:$C,BD$1,明细!$AK:$AK,"网点超50分钟未响应")+COUNTIFS(明细!$R:$R,$AK65,明细!$C:$C,BD$1,明细!$AL:$AL,"网点超23H未关闭"))*20=0,"-",(COUNTIFS(明细!$R:$R,$AK65,明细!$C:$C,BD$1,明细!$AK:$AK,"网点超50分钟未响应")+COUNTIFS(明细!$R:$R,$AK65,明细!$C:$C,BD$1,明细!$AL:$AL,"网点超23H未关闭"))*20)</f>
        <v>-</v>
      </c>
      <c r="BE65" s="12" t="str">
        <f>IF((COUNTIFS(明细!$R:$R,$AK65,明细!$C:$C,BE$1,明细!$AK:$AK,"网点超50分钟未响应")+COUNTIFS(明细!$R:$R,$AK65,明细!$C:$C,BE$1,明细!$AL:$AL,"网点超23H未关闭"))*20=0,"-",(COUNTIFS(明细!$R:$R,$AK65,明细!$C:$C,BE$1,明细!$AK:$AK,"网点超50分钟未响应")+COUNTIFS(明细!$R:$R,$AK65,明细!$C:$C,BE$1,明细!$AL:$AL,"网点超23H未关闭"))*20)</f>
        <v>-</v>
      </c>
      <c r="BF65" s="12" t="str">
        <f>IF((COUNTIFS(明细!$R:$R,$AK65,明细!$C:$C,BF$1,明细!$AK:$AK,"网点超50分钟未响应")+COUNTIFS(明细!$R:$R,$AK65,明细!$C:$C,BF$1,明细!$AL:$AL,"网点超23H未关闭"))*20=0,"-",(COUNTIFS(明细!$R:$R,$AK65,明细!$C:$C,BF$1,明细!$AK:$AK,"网点超50分钟未响应")+COUNTIFS(明细!$R:$R,$AK65,明细!$C:$C,BF$1,明细!$AL:$AL,"网点超23H未关闭"))*20)</f>
        <v>-</v>
      </c>
      <c r="BG65" s="12" t="str">
        <f>IF((COUNTIFS(明细!$R:$R,$AK65,明细!$C:$C,BG$1,明细!$AK:$AK,"网点超50分钟未响应")+COUNTIFS(明细!$R:$R,$AK65,明细!$C:$C,BG$1,明细!$AL:$AL,"网点超23H未关闭"))*20=0,"-",(COUNTIFS(明细!$R:$R,$AK65,明细!$C:$C,BG$1,明细!$AK:$AK,"网点超50分钟未响应")+COUNTIFS(明细!$R:$R,$AK65,明细!$C:$C,BG$1,明细!$AL:$AL,"网点超23H未关闭"))*20)</f>
        <v>-</v>
      </c>
      <c r="BH65" s="12" t="str">
        <f>IF((COUNTIFS(明细!$R:$R,$AK65,明细!$C:$C,BH$1,明细!$AK:$AK,"网点超50分钟未响应")+COUNTIFS(明细!$R:$R,$AK65,明细!$C:$C,BH$1,明细!$AL:$AL,"网点超23H未关闭"))*20=0,"-",(COUNTIFS(明细!$R:$R,$AK65,明细!$C:$C,BH$1,明细!$AK:$AK,"网点超50分钟未响应")+COUNTIFS(明细!$R:$R,$AK65,明细!$C:$C,BH$1,明细!$AL:$AL,"网点超23H未关闭"))*20)</f>
        <v>-</v>
      </c>
      <c r="BI65" s="12" t="str">
        <f>IF((COUNTIFS(明细!$R:$R,$AK65,明细!$C:$C,BI$1,明细!$AK:$AK,"网点超50分钟未响应")+COUNTIFS(明细!$R:$R,$AK65,明细!$C:$C,BI$1,明细!$AL:$AL,"网点超23H未关闭"))*20=0,"-",(COUNTIFS(明细!$R:$R,$AK65,明细!$C:$C,BI$1,明细!$AK:$AK,"网点超50分钟未响应")+COUNTIFS(明细!$R:$R,$AK65,明细!$C:$C,BI$1,明细!$AL:$AL,"网点超23H未关闭"))*20)</f>
        <v>-</v>
      </c>
      <c r="BJ65" s="12" t="str">
        <f>IF((COUNTIFS(明细!$R:$R,$AK65,明细!$C:$C,BJ$1,明细!$AK:$AK,"网点超50分钟未响应")+COUNTIFS(明细!$R:$R,$AK65,明细!$C:$C,BJ$1,明细!$AL:$AL,"网点超23H未关闭"))*20=0,"-",(COUNTIFS(明细!$R:$R,$AK65,明细!$C:$C,BJ$1,明细!$AK:$AK,"网点超50分钟未响应")+COUNTIFS(明细!$R:$R,$AK65,明细!$C:$C,BJ$1,明细!$AL:$AL,"网点超23H未关闭"))*20)</f>
        <v>-</v>
      </c>
      <c r="BK65" s="12" t="str">
        <f>IF((COUNTIFS(明细!$R:$R,$AK65,明细!$C:$C,BK$1,明细!$AK:$AK,"网点超50分钟未响应")+COUNTIFS(明细!$R:$R,$AK65,明细!$C:$C,BK$1,明细!$AL:$AL,"网点超23H未关闭"))*20=0,"-",(COUNTIFS(明细!$R:$R,$AK65,明细!$C:$C,BK$1,明细!$AK:$AK,"网点超50分钟未响应")+COUNTIFS(明细!$R:$R,$AK65,明细!$C:$C,BK$1,明细!$AL:$AL,"网点超23H未关闭"))*20)</f>
        <v>-</v>
      </c>
      <c r="BL65" s="12" t="str">
        <f>IF((COUNTIFS(明细!$R:$R,$AK65,明细!$C:$C,BL$1,明细!$AK:$AK,"网点超50分钟未响应")+COUNTIFS(明细!$R:$R,$AK65,明细!$C:$C,BL$1,明细!$AL:$AL,"网点超23H未关闭"))*20=0,"-",(COUNTIFS(明细!$R:$R,$AK65,明细!$C:$C,BL$1,明细!$AK:$AK,"网点超50分钟未响应")+COUNTIFS(明细!$R:$R,$AK65,明细!$C:$C,BL$1,明细!$AL:$AL,"网点超23H未关闭"))*20)</f>
        <v>-</v>
      </c>
      <c r="BM65" s="12" t="str">
        <f>IF((COUNTIFS(明细!$R:$R,$AK65,明细!$C:$C,BM$1,明细!$AK:$AK,"网点超50分钟未响应")+COUNTIFS(明细!$R:$R,$AK65,明细!$C:$C,BM$1,明细!$AL:$AL,"网点超23H未关闭"))*20=0,"-",(COUNTIFS(明细!$R:$R,$AK65,明细!$C:$C,BM$1,明细!$AK:$AK,"网点超50分钟未响应")+COUNTIFS(明细!$R:$R,$AK65,明细!$C:$C,BM$1,明细!$AL:$AL,"网点超23H未关闭"))*20)</f>
        <v>-</v>
      </c>
      <c r="BN65" s="12" t="str">
        <f>IF((COUNTIFS(明细!$R:$R,$AK65,明细!$C:$C,BN$1,明细!$AK:$AK,"网点超50分钟未响应")+COUNTIFS(明细!$R:$R,$AK65,明细!$C:$C,BN$1,明细!$AL:$AL,"网点超23H未关闭"))*20=0,"-",(COUNTIFS(明细!$R:$R,$AK65,明细!$C:$C,BN$1,明细!$AK:$AK,"网点超50分钟未响应")+COUNTIFS(明细!$R:$R,$AK65,明细!$C:$C,BN$1,明细!$AL:$AL,"网点超23H未关闭"))*20)</f>
        <v>-</v>
      </c>
      <c r="BO65" s="12" t="str">
        <f>IF((COUNTIFS(明细!$R:$R,$AK65,明细!$C:$C,BO$1,明细!$AK:$AK,"网点超50分钟未响应")+COUNTIFS(明细!$R:$R,$AK65,明细!$C:$C,BO$1,明细!$AL:$AL,"网点超23H未关闭"))*20=0,"-",(COUNTIFS(明细!$R:$R,$AK65,明细!$C:$C,BO$1,明细!$AK:$AK,"网点超50分钟未响应")+COUNTIFS(明细!$R:$R,$AK65,明细!$C:$C,BO$1,明细!$AL:$AL,"网点超23H未关闭"))*20)</f>
        <v>-</v>
      </c>
      <c r="BP65" s="12" t="str">
        <f>IF((COUNTIFS(明细!$R:$R,$AK65,明细!$C:$C,BP$1,明细!$AK:$AK,"网点超50分钟未响应")+COUNTIFS(明细!$R:$R,$AK65,明细!$C:$C,BP$1,明细!$AL:$AL,"网点超23H未关闭"))*20=0,"-",(COUNTIFS(明细!$R:$R,$AK65,明细!$C:$C,BP$1,明细!$AK:$AK,"网点超50分钟未响应")+COUNTIFS(明细!$R:$R,$AK65,明细!$C:$C,BP$1,明细!$AL:$AL,"网点超23H未关闭"))*20)</f>
        <v>-</v>
      </c>
    </row>
    <row r="66" customHeight="1" spans="36:68">
      <c r="AJ66" s="12">
        <f>RANK(AL66,AL$3:AL$356)</f>
        <v>57</v>
      </c>
      <c r="AK66" s="4" t="s">
        <v>102</v>
      </c>
      <c r="AL66" s="12">
        <f>SUM(AM66:BP66)</f>
        <v>80</v>
      </c>
      <c r="AM66" s="12">
        <f>IF((COUNTIFS(明细!$R:$R,$AK66,明细!$C:$C,AM$1,明细!$AK:$AK,"网点超50分钟未响应")+COUNTIFS(明细!$R:$R,$AK66,明细!$C:$C,AM$1,明细!$AL:$AL,"网点超23H未关闭"))*20=0,"-",(COUNTIFS(明细!$R:$R,$AK66,明细!$C:$C,AM$1,明细!$AK:$AK,"网点超50分钟未响应")+COUNTIFS(明细!$R:$R,$AK66,明细!$C:$C,AM$1,明细!$AL:$AL,"网点超23H未关闭"))*20)</f>
        <v>20</v>
      </c>
      <c r="AN66" s="12" t="str">
        <f>IF((COUNTIFS(明细!$R:$R,$AK66,明细!$C:$C,AN$1,明细!$AK:$AK,"网点超50分钟未响应")+COUNTIFS(明细!$R:$R,$AK66,明细!$C:$C,AN$1,明细!$AL:$AL,"网点超23H未关闭"))*20=0,"-",(COUNTIFS(明细!$R:$R,$AK66,明细!$C:$C,AN$1,明细!$AK:$AK,"网点超50分钟未响应")+COUNTIFS(明细!$R:$R,$AK66,明细!$C:$C,AN$1,明细!$AL:$AL,"网点超23H未关闭"))*20)</f>
        <v>-</v>
      </c>
      <c r="AO66" s="12">
        <f>IF((COUNTIFS(明细!$R:$R,$AK66,明细!$C:$C,AO$1,明细!$AK:$AK,"网点超50分钟未响应")+COUNTIFS(明细!$R:$R,$AK66,明细!$C:$C,AO$1,明细!$AL:$AL,"网点超23H未关闭"))*20=0,"-",(COUNTIFS(明细!$R:$R,$AK66,明细!$C:$C,AO$1,明细!$AK:$AK,"网点超50分钟未响应")+COUNTIFS(明细!$R:$R,$AK66,明细!$C:$C,AO$1,明细!$AL:$AL,"网点超23H未关闭"))*20)</f>
        <v>20</v>
      </c>
      <c r="AP66" s="12" t="str">
        <f>IF((COUNTIFS(明细!$R:$R,$AK66,明细!$C:$C,AP$1,明细!$AK:$AK,"网点超50分钟未响应")+COUNTIFS(明细!$R:$R,$AK66,明细!$C:$C,AP$1,明细!$AL:$AL,"网点超23H未关闭"))*20=0,"-",(COUNTIFS(明细!$R:$R,$AK66,明细!$C:$C,AP$1,明细!$AK:$AK,"网点超50分钟未响应")+COUNTIFS(明细!$R:$R,$AK66,明细!$C:$C,AP$1,明细!$AL:$AL,"网点超23H未关闭"))*20)</f>
        <v>-</v>
      </c>
      <c r="AQ66" s="12" t="str">
        <f>IF((COUNTIFS(明细!$R:$R,$AK66,明细!$C:$C,AQ$1,明细!$AK:$AK,"网点超50分钟未响应")+COUNTIFS(明细!$R:$R,$AK66,明细!$C:$C,AQ$1,明细!$AL:$AL,"网点超23H未关闭"))*20=0,"-",(COUNTIFS(明细!$R:$R,$AK66,明细!$C:$C,AQ$1,明细!$AK:$AK,"网点超50分钟未响应")+COUNTIFS(明细!$R:$R,$AK66,明细!$C:$C,AQ$1,明细!$AL:$AL,"网点超23H未关闭"))*20)</f>
        <v>-</v>
      </c>
      <c r="AR66" s="12">
        <f>IF((COUNTIFS(明细!$R:$R,$AK66,明细!$C:$C,AR$1,明细!$AK:$AK,"网点超50分钟未响应")+COUNTIFS(明细!$R:$R,$AK66,明细!$C:$C,AR$1,明细!$AL:$AL,"网点超23H未关闭"))*20=0,"-",(COUNTIFS(明细!$R:$R,$AK66,明细!$C:$C,AR$1,明细!$AK:$AK,"网点超50分钟未响应")+COUNTIFS(明细!$R:$R,$AK66,明细!$C:$C,AR$1,明细!$AL:$AL,"网点超23H未关闭"))*20)</f>
        <v>20</v>
      </c>
      <c r="AS66" s="12" t="str">
        <f>IF((COUNTIFS(明细!$R:$R,$AK66,明细!$C:$C,AS$1,明细!$AK:$AK,"网点超50分钟未响应")+COUNTIFS(明细!$R:$R,$AK66,明细!$C:$C,AS$1,明细!$AL:$AL,"网点超23H未关闭"))*20=0,"-",(COUNTIFS(明细!$R:$R,$AK66,明细!$C:$C,AS$1,明细!$AK:$AK,"网点超50分钟未响应")+COUNTIFS(明细!$R:$R,$AK66,明细!$C:$C,AS$1,明细!$AL:$AL,"网点超23H未关闭"))*20)</f>
        <v>-</v>
      </c>
      <c r="AT66" s="12" t="str">
        <f>IF((COUNTIFS(明细!$R:$R,$AK66,明细!$C:$C,AT$1,明细!$AK:$AK,"网点超50分钟未响应")+COUNTIFS(明细!$R:$R,$AK66,明细!$C:$C,AT$1,明细!$AL:$AL,"网点超23H未关闭"))*20=0,"-",(COUNTIFS(明细!$R:$R,$AK66,明细!$C:$C,AT$1,明细!$AK:$AK,"网点超50分钟未响应")+COUNTIFS(明细!$R:$R,$AK66,明细!$C:$C,AT$1,明细!$AL:$AL,"网点超23H未关闭"))*20)</f>
        <v>-</v>
      </c>
      <c r="AU66" s="12">
        <f>IF((COUNTIFS(明细!$R:$R,$AK66,明细!$C:$C,AU$1,明细!$AK:$AK,"网点超50分钟未响应")+COUNTIFS(明细!$R:$R,$AK66,明细!$C:$C,AU$1,明细!$AL:$AL,"网点超23H未关闭"))*20=0,"-",(COUNTIFS(明细!$R:$R,$AK66,明细!$C:$C,AU$1,明细!$AK:$AK,"网点超50分钟未响应")+COUNTIFS(明细!$R:$R,$AK66,明细!$C:$C,AU$1,明细!$AL:$AL,"网点超23H未关闭"))*20)</f>
        <v>20</v>
      </c>
      <c r="AV66" s="12" t="str">
        <f>IF((COUNTIFS(明细!$R:$R,$AK66,明细!$C:$C,AV$1,明细!$AK:$AK,"网点超50分钟未响应")+COUNTIFS(明细!$R:$R,$AK66,明细!$C:$C,AV$1,明细!$AL:$AL,"网点超23H未关闭"))*20=0,"-",(COUNTIFS(明细!$R:$R,$AK66,明细!$C:$C,AV$1,明细!$AK:$AK,"网点超50分钟未响应")+COUNTIFS(明细!$R:$R,$AK66,明细!$C:$C,AV$1,明细!$AL:$AL,"网点超23H未关闭"))*20)</f>
        <v>-</v>
      </c>
      <c r="AW66" s="12" t="str">
        <f>IF((COUNTIFS(明细!$R:$R,$AK66,明细!$C:$C,AW$1,明细!$AK:$AK,"网点超50分钟未响应")+COUNTIFS(明细!$R:$R,$AK66,明细!$C:$C,AW$1,明细!$AL:$AL,"网点超23H未关闭"))*20=0,"-",(COUNTIFS(明细!$R:$R,$AK66,明细!$C:$C,AW$1,明细!$AK:$AK,"网点超50分钟未响应")+COUNTIFS(明细!$R:$R,$AK66,明细!$C:$C,AW$1,明细!$AL:$AL,"网点超23H未关闭"))*20)</f>
        <v>-</v>
      </c>
      <c r="AX66" s="12" t="str">
        <f>IF((COUNTIFS(明细!$R:$R,$AK66,明细!$C:$C,AX$1,明细!$AK:$AK,"网点超50分钟未响应")+COUNTIFS(明细!$R:$R,$AK66,明细!$C:$C,AX$1,明细!$AL:$AL,"网点超23H未关闭"))*20=0,"-",(COUNTIFS(明细!$R:$R,$AK66,明细!$C:$C,AX$1,明细!$AK:$AK,"网点超50分钟未响应")+COUNTIFS(明细!$R:$R,$AK66,明细!$C:$C,AX$1,明细!$AL:$AL,"网点超23H未关闭"))*20)</f>
        <v>-</v>
      </c>
      <c r="AY66" s="12" t="str">
        <f>IF((COUNTIFS(明细!$R:$R,$AK66,明细!$C:$C,AY$1,明细!$AK:$AK,"网点超50分钟未响应")+COUNTIFS(明细!$R:$R,$AK66,明细!$C:$C,AY$1,明细!$AL:$AL,"网点超23H未关闭"))*20=0,"-",(COUNTIFS(明细!$R:$R,$AK66,明细!$C:$C,AY$1,明细!$AK:$AK,"网点超50分钟未响应")+COUNTIFS(明细!$R:$R,$AK66,明细!$C:$C,AY$1,明细!$AL:$AL,"网点超23H未关闭"))*20)</f>
        <v>-</v>
      </c>
      <c r="AZ66" s="12" t="str">
        <f>IF((COUNTIFS(明细!$R:$R,$AK66,明细!$C:$C,AZ$1,明细!$AK:$AK,"网点超50分钟未响应")+COUNTIFS(明细!$R:$R,$AK66,明细!$C:$C,AZ$1,明细!$AL:$AL,"网点超23H未关闭"))*20=0,"-",(COUNTIFS(明细!$R:$R,$AK66,明细!$C:$C,AZ$1,明细!$AK:$AK,"网点超50分钟未响应")+COUNTIFS(明细!$R:$R,$AK66,明细!$C:$C,AZ$1,明细!$AL:$AL,"网点超23H未关闭"))*20)</f>
        <v>-</v>
      </c>
      <c r="BA66" s="12" t="str">
        <f>IF((COUNTIFS(明细!$R:$R,$AK66,明细!$C:$C,BA$1,明细!$AK:$AK,"网点超50分钟未响应")+COUNTIFS(明细!$R:$R,$AK66,明细!$C:$C,BA$1,明细!$AL:$AL,"网点超23H未关闭"))*20=0,"-",(COUNTIFS(明细!$R:$R,$AK66,明细!$C:$C,BA$1,明细!$AK:$AK,"网点超50分钟未响应")+COUNTIFS(明细!$R:$R,$AK66,明细!$C:$C,BA$1,明细!$AL:$AL,"网点超23H未关闭"))*20)</f>
        <v>-</v>
      </c>
      <c r="BB66" s="12" t="str">
        <f>IF((COUNTIFS(明细!$R:$R,$AK66,明细!$C:$C,BB$1,明细!$AK:$AK,"网点超50分钟未响应")+COUNTIFS(明细!$R:$R,$AK66,明细!$C:$C,BB$1,明细!$AL:$AL,"网点超23H未关闭"))*20=0,"-",(COUNTIFS(明细!$R:$R,$AK66,明细!$C:$C,BB$1,明细!$AK:$AK,"网点超50分钟未响应")+COUNTIFS(明细!$R:$R,$AK66,明细!$C:$C,BB$1,明细!$AL:$AL,"网点超23H未关闭"))*20)</f>
        <v>-</v>
      </c>
      <c r="BC66" s="12" t="str">
        <f>IF((COUNTIFS(明细!$R:$R,$AK66,明细!$C:$C,BC$1,明细!$AK:$AK,"网点超50分钟未响应")+COUNTIFS(明细!$R:$R,$AK66,明细!$C:$C,BC$1,明细!$AL:$AL,"网点超23H未关闭"))*20=0,"-",(COUNTIFS(明细!$R:$R,$AK66,明细!$C:$C,BC$1,明细!$AK:$AK,"网点超50分钟未响应")+COUNTIFS(明细!$R:$R,$AK66,明细!$C:$C,BC$1,明细!$AL:$AL,"网点超23H未关闭"))*20)</f>
        <v>-</v>
      </c>
      <c r="BD66" s="12" t="str">
        <f>IF((COUNTIFS(明细!$R:$R,$AK66,明细!$C:$C,BD$1,明细!$AK:$AK,"网点超50分钟未响应")+COUNTIFS(明细!$R:$R,$AK66,明细!$C:$C,BD$1,明细!$AL:$AL,"网点超23H未关闭"))*20=0,"-",(COUNTIFS(明细!$R:$R,$AK66,明细!$C:$C,BD$1,明细!$AK:$AK,"网点超50分钟未响应")+COUNTIFS(明细!$R:$R,$AK66,明细!$C:$C,BD$1,明细!$AL:$AL,"网点超23H未关闭"))*20)</f>
        <v>-</v>
      </c>
      <c r="BE66" s="12" t="str">
        <f>IF((COUNTIFS(明细!$R:$R,$AK66,明细!$C:$C,BE$1,明细!$AK:$AK,"网点超50分钟未响应")+COUNTIFS(明细!$R:$R,$AK66,明细!$C:$C,BE$1,明细!$AL:$AL,"网点超23H未关闭"))*20=0,"-",(COUNTIFS(明细!$R:$R,$AK66,明细!$C:$C,BE$1,明细!$AK:$AK,"网点超50分钟未响应")+COUNTIFS(明细!$R:$R,$AK66,明细!$C:$C,BE$1,明细!$AL:$AL,"网点超23H未关闭"))*20)</f>
        <v>-</v>
      </c>
      <c r="BF66" s="12" t="str">
        <f>IF((COUNTIFS(明细!$R:$R,$AK66,明细!$C:$C,BF$1,明细!$AK:$AK,"网点超50分钟未响应")+COUNTIFS(明细!$R:$R,$AK66,明细!$C:$C,BF$1,明细!$AL:$AL,"网点超23H未关闭"))*20=0,"-",(COUNTIFS(明细!$R:$R,$AK66,明细!$C:$C,BF$1,明细!$AK:$AK,"网点超50分钟未响应")+COUNTIFS(明细!$R:$R,$AK66,明细!$C:$C,BF$1,明细!$AL:$AL,"网点超23H未关闭"))*20)</f>
        <v>-</v>
      </c>
      <c r="BG66" s="12" t="str">
        <f>IF((COUNTIFS(明细!$R:$R,$AK66,明细!$C:$C,BG$1,明细!$AK:$AK,"网点超50分钟未响应")+COUNTIFS(明细!$R:$R,$AK66,明细!$C:$C,BG$1,明细!$AL:$AL,"网点超23H未关闭"))*20=0,"-",(COUNTIFS(明细!$R:$R,$AK66,明细!$C:$C,BG$1,明细!$AK:$AK,"网点超50分钟未响应")+COUNTIFS(明细!$R:$R,$AK66,明细!$C:$C,BG$1,明细!$AL:$AL,"网点超23H未关闭"))*20)</f>
        <v>-</v>
      </c>
      <c r="BH66" s="12" t="str">
        <f>IF((COUNTIFS(明细!$R:$R,$AK66,明细!$C:$C,BH$1,明细!$AK:$AK,"网点超50分钟未响应")+COUNTIFS(明细!$R:$R,$AK66,明细!$C:$C,BH$1,明细!$AL:$AL,"网点超23H未关闭"))*20=0,"-",(COUNTIFS(明细!$R:$R,$AK66,明细!$C:$C,BH$1,明细!$AK:$AK,"网点超50分钟未响应")+COUNTIFS(明细!$R:$R,$AK66,明细!$C:$C,BH$1,明细!$AL:$AL,"网点超23H未关闭"))*20)</f>
        <v>-</v>
      </c>
      <c r="BI66" s="12" t="str">
        <f>IF((COUNTIFS(明细!$R:$R,$AK66,明细!$C:$C,BI$1,明细!$AK:$AK,"网点超50分钟未响应")+COUNTIFS(明细!$R:$R,$AK66,明细!$C:$C,BI$1,明细!$AL:$AL,"网点超23H未关闭"))*20=0,"-",(COUNTIFS(明细!$R:$R,$AK66,明细!$C:$C,BI$1,明细!$AK:$AK,"网点超50分钟未响应")+COUNTIFS(明细!$R:$R,$AK66,明细!$C:$C,BI$1,明细!$AL:$AL,"网点超23H未关闭"))*20)</f>
        <v>-</v>
      </c>
      <c r="BJ66" s="12" t="str">
        <f>IF((COUNTIFS(明细!$R:$R,$AK66,明细!$C:$C,BJ$1,明细!$AK:$AK,"网点超50分钟未响应")+COUNTIFS(明细!$R:$R,$AK66,明细!$C:$C,BJ$1,明细!$AL:$AL,"网点超23H未关闭"))*20=0,"-",(COUNTIFS(明细!$R:$R,$AK66,明细!$C:$C,BJ$1,明细!$AK:$AK,"网点超50分钟未响应")+COUNTIFS(明细!$R:$R,$AK66,明细!$C:$C,BJ$1,明细!$AL:$AL,"网点超23H未关闭"))*20)</f>
        <v>-</v>
      </c>
      <c r="BK66" s="12" t="str">
        <f>IF((COUNTIFS(明细!$R:$R,$AK66,明细!$C:$C,BK$1,明细!$AK:$AK,"网点超50分钟未响应")+COUNTIFS(明细!$R:$R,$AK66,明细!$C:$C,BK$1,明细!$AL:$AL,"网点超23H未关闭"))*20=0,"-",(COUNTIFS(明细!$R:$R,$AK66,明细!$C:$C,BK$1,明细!$AK:$AK,"网点超50分钟未响应")+COUNTIFS(明细!$R:$R,$AK66,明细!$C:$C,BK$1,明细!$AL:$AL,"网点超23H未关闭"))*20)</f>
        <v>-</v>
      </c>
      <c r="BL66" s="12" t="str">
        <f>IF((COUNTIFS(明细!$R:$R,$AK66,明细!$C:$C,BL$1,明细!$AK:$AK,"网点超50分钟未响应")+COUNTIFS(明细!$R:$R,$AK66,明细!$C:$C,BL$1,明细!$AL:$AL,"网点超23H未关闭"))*20=0,"-",(COUNTIFS(明细!$R:$R,$AK66,明细!$C:$C,BL$1,明细!$AK:$AK,"网点超50分钟未响应")+COUNTIFS(明细!$R:$R,$AK66,明细!$C:$C,BL$1,明细!$AL:$AL,"网点超23H未关闭"))*20)</f>
        <v>-</v>
      </c>
      <c r="BM66" s="12" t="str">
        <f>IF((COUNTIFS(明细!$R:$R,$AK66,明细!$C:$C,BM$1,明细!$AK:$AK,"网点超50分钟未响应")+COUNTIFS(明细!$R:$R,$AK66,明细!$C:$C,BM$1,明细!$AL:$AL,"网点超23H未关闭"))*20=0,"-",(COUNTIFS(明细!$R:$R,$AK66,明细!$C:$C,BM$1,明细!$AK:$AK,"网点超50分钟未响应")+COUNTIFS(明细!$R:$R,$AK66,明细!$C:$C,BM$1,明细!$AL:$AL,"网点超23H未关闭"))*20)</f>
        <v>-</v>
      </c>
      <c r="BN66" s="12" t="str">
        <f>IF((COUNTIFS(明细!$R:$R,$AK66,明细!$C:$C,BN$1,明细!$AK:$AK,"网点超50分钟未响应")+COUNTIFS(明细!$R:$R,$AK66,明细!$C:$C,BN$1,明细!$AL:$AL,"网点超23H未关闭"))*20=0,"-",(COUNTIFS(明细!$R:$R,$AK66,明细!$C:$C,BN$1,明细!$AK:$AK,"网点超50分钟未响应")+COUNTIFS(明细!$R:$R,$AK66,明细!$C:$C,BN$1,明细!$AL:$AL,"网点超23H未关闭"))*20)</f>
        <v>-</v>
      </c>
      <c r="BO66" s="12" t="str">
        <f>IF((COUNTIFS(明细!$R:$R,$AK66,明细!$C:$C,BO$1,明细!$AK:$AK,"网点超50分钟未响应")+COUNTIFS(明细!$R:$R,$AK66,明细!$C:$C,BO$1,明细!$AL:$AL,"网点超23H未关闭"))*20=0,"-",(COUNTIFS(明细!$R:$R,$AK66,明细!$C:$C,BO$1,明细!$AK:$AK,"网点超50分钟未响应")+COUNTIFS(明细!$R:$R,$AK66,明细!$C:$C,BO$1,明细!$AL:$AL,"网点超23H未关闭"))*20)</f>
        <v>-</v>
      </c>
      <c r="BP66" s="12" t="str">
        <f>IF((COUNTIFS(明细!$R:$R,$AK66,明细!$C:$C,BP$1,明细!$AK:$AK,"网点超50分钟未响应")+COUNTIFS(明细!$R:$R,$AK66,明细!$C:$C,BP$1,明细!$AL:$AL,"网点超23H未关闭"))*20=0,"-",(COUNTIFS(明细!$R:$R,$AK66,明细!$C:$C,BP$1,明细!$AK:$AK,"网点超50分钟未响应")+COUNTIFS(明细!$R:$R,$AK66,明细!$C:$C,BP$1,明细!$AL:$AL,"网点超23H未关闭"))*20)</f>
        <v>-</v>
      </c>
    </row>
    <row r="67" customHeight="1" spans="36:68">
      <c r="AJ67" s="12">
        <f>RANK(AL67,AL$3:AL$356)</f>
        <v>57</v>
      </c>
      <c r="AK67" s="4" t="s">
        <v>103</v>
      </c>
      <c r="AL67" s="12">
        <f>SUM(AM67:BP67)</f>
        <v>80</v>
      </c>
      <c r="AM67" s="12">
        <f>IF((COUNTIFS(明细!$R:$R,$AK67,明细!$C:$C,AM$1,明细!$AK:$AK,"网点超50分钟未响应")+COUNTIFS(明细!$R:$R,$AK67,明细!$C:$C,AM$1,明细!$AL:$AL,"网点超23H未关闭"))*20=0,"-",(COUNTIFS(明细!$R:$R,$AK67,明细!$C:$C,AM$1,明细!$AK:$AK,"网点超50分钟未响应")+COUNTIFS(明细!$R:$R,$AK67,明细!$C:$C,AM$1,明细!$AL:$AL,"网点超23H未关闭"))*20)</f>
        <v>20</v>
      </c>
      <c r="AN67" s="12" t="str">
        <f>IF((COUNTIFS(明细!$R:$R,$AK67,明细!$C:$C,AN$1,明细!$AK:$AK,"网点超50分钟未响应")+COUNTIFS(明细!$R:$R,$AK67,明细!$C:$C,AN$1,明细!$AL:$AL,"网点超23H未关闭"))*20=0,"-",(COUNTIFS(明细!$R:$R,$AK67,明细!$C:$C,AN$1,明细!$AK:$AK,"网点超50分钟未响应")+COUNTIFS(明细!$R:$R,$AK67,明细!$C:$C,AN$1,明细!$AL:$AL,"网点超23H未关闭"))*20)</f>
        <v>-</v>
      </c>
      <c r="AO67" s="12" t="str">
        <f>IF((COUNTIFS(明细!$R:$R,$AK67,明细!$C:$C,AO$1,明细!$AK:$AK,"网点超50分钟未响应")+COUNTIFS(明细!$R:$R,$AK67,明细!$C:$C,AO$1,明细!$AL:$AL,"网点超23H未关闭"))*20=0,"-",(COUNTIFS(明细!$R:$R,$AK67,明细!$C:$C,AO$1,明细!$AK:$AK,"网点超50分钟未响应")+COUNTIFS(明细!$R:$R,$AK67,明细!$C:$C,AO$1,明细!$AL:$AL,"网点超23H未关闭"))*20)</f>
        <v>-</v>
      </c>
      <c r="AP67" s="12" t="str">
        <f>IF((COUNTIFS(明细!$R:$R,$AK67,明细!$C:$C,AP$1,明细!$AK:$AK,"网点超50分钟未响应")+COUNTIFS(明细!$R:$R,$AK67,明细!$C:$C,AP$1,明细!$AL:$AL,"网点超23H未关闭"))*20=0,"-",(COUNTIFS(明细!$R:$R,$AK67,明细!$C:$C,AP$1,明细!$AK:$AK,"网点超50分钟未响应")+COUNTIFS(明细!$R:$R,$AK67,明细!$C:$C,AP$1,明细!$AL:$AL,"网点超23H未关闭"))*20)</f>
        <v>-</v>
      </c>
      <c r="AQ67" s="12" t="str">
        <f>IF((COUNTIFS(明细!$R:$R,$AK67,明细!$C:$C,AQ$1,明细!$AK:$AK,"网点超50分钟未响应")+COUNTIFS(明细!$R:$R,$AK67,明细!$C:$C,AQ$1,明细!$AL:$AL,"网点超23H未关闭"))*20=0,"-",(COUNTIFS(明细!$R:$R,$AK67,明细!$C:$C,AQ$1,明细!$AK:$AK,"网点超50分钟未响应")+COUNTIFS(明细!$R:$R,$AK67,明细!$C:$C,AQ$1,明细!$AL:$AL,"网点超23H未关闭"))*20)</f>
        <v>-</v>
      </c>
      <c r="AR67" s="12" t="str">
        <f>IF((COUNTIFS(明细!$R:$R,$AK67,明细!$C:$C,AR$1,明细!$AK:$AK,"网点超50分钟未响应")+COUNTIFS(明细!$R:$R,$AK67,明细!$C:$C,AR$1,明细!$AL:$AL,"网点超23H未关闭"))*20=0,"-",(COUNTIFS(明细!$R:$R,$AK67,明细!$C:$C,AR$1,明细!$AK:$AK,"网点超50分钟未响应")+COUNTIFS(明细!$R:$R,$AK67,明细!$C:$C,AR$1,明细!$AL:$AL,"网点超23H未关闭"))*20)</f>
        <v>-</v>
      </c>
      <c r="AS67" s="12" t="str">
        <f>IF((COUNTIFS(明细!$R:$R,$AK67,明细!$C:$C,AS$1,明细!$AK:$AK,"网点超50分钟未响应")+COUNTIFS(明细!$R:$R,$AK67,明细!$C:$C,AS$1,明细!$AL:$AL,"网点超23H未关闭"))*20=0,"-",(COUNTIFS(明细!$R:$R,$AK67,明细!$C:$C,AS$1,明细!$AK:$AK,"网点超50分钟未响应")+COUNTIFS(明细!$R:$R,$AK67,明细!$C:$C,AS$1,明细!$AL:$AL,"网点超23H未关闭"))*20)</f>
        <v>-</v>
      </c>
      <c r="AT67" s="12">
        <f>IF((COUNTIFS(明细!$R:$R,$AK67,明细!$C:$C,AT$1,明细!$AK:$AK,"网点超50分钟未响应")+COUNTIFS(明细!$R:$R,$AK67,明细!$C:$C,AT$1,明细!$AL:$AL,"网点超23H未关闭"))*20=0,"-",(COUNTIFS(明细!$R:$R,$AK67,明细!$C:$C,AT$1,明细!$AK:$AK,"网点超50分钟未响应")+COUNTIFS(明细!$R:$R,$AK67,明细!$C:$C,AT$1,明细!$AL:$AL,"网点超23H未关闭"))*20)</f>
        <v>20</v>
      </c>
      <c r="AU67" s="12">
        <f>IF((COUNTIFS(明细!$R:$R,$AK67,明细!$C:$C,AU$1,明细!$AK:$AK,"网点超50分钟未响应")+COUNTIFS(明细!$R:$R,$AK67,明细!$C:$C,AU$1,明细!$AL:$AL,"网点超23H未关闭"))*20=0,"-",(COUNTIFS(明细!$R:$R,$AK67,明细!$C:$C,AU$1,明细!$AK:$AK,"网点超50分钟未响应")+COUNTIFS(明细!$R:$R,$AK67,明细!$C:$C,AU$1,明细!$AL:$AL,"网点超23H未关闭"))*20)</f>
        <v>40</v>
      </c>
      <c r="AV67" s="12" t="str">
        <f>IF((COUNTIFS(明细!$R:$R,$AK67,明细!$C:$C,AV$1,明细!$AK:$AK,"网点超50分钟未响应")+COUNTIFS(明细!$R:$R,$AK67,明细!$C:$C,AV$1,明细!$AL:$AL,"网点超23H未关闭"))*20=0,"-",(COUNTIFS(明细!$R:$R,$AK67,明细!$C:$C,AV$1,明细!$AK:$AK,"网点超50分钟未响应")+COUNTIFS(明细!$R:$R,$AK67,明细!$C:$C,AV$1,明细!$AL:$AL,"网点超23H未关闭"))*20)</f>
        <v>-</v>
      </c>
      <c r="AW67" s="12" t="str">
        <f>IF((COUNTIFS(明细!$R:$R,$AK67,明细!$C:$C,AW$1,明细!$AK:$AK,"网点超50分钟未响应")+COUNTIFS(明细!$R:$R,$AK67,明细!$C:$C,AW$1,明细!$AL:$AL,"网点超23H未关闭"))*20=0,"-",(COUNTIFS(明细!$R:$R,$AK67,明细!$C:$C,AW$1,明细!$AK:$AK,"网点超50分钟未响应")+COUNTIFS(明细!$R:$R,$AK67,明细!$C:$C,AW$1,明细!$AL:$AL,"网点超23H未关闭"))*20)</f>
        <v>-</v>
      </c>
      <c r="AX67" s="12" t="str">
        <f>IF((COUNTIFS(明细!$R:$R,$AK67,明细!$C:$C,AX$1,明细!$AK:$AK,"网点超50分钟未响应")+COUNTIFS(明细!$R:$R,$AK67,明细!$C:$C,AX$1,明细!$AL:$AL,"网点超23H未关闭"))*20=0,"-",(COUNTIFS(明细!$R:$R,$AK67,明细!$C:$C,AX$1,明细!$AK:$AK,"网点超50分钟未响应")+COUNTIFS(明细!$R:$R,$AK67,明细!$C:$C,AX$1,明细!$AL:$AL,"网点超23H未关闭"))*20)</f>
        <v>-</v>
      </c>
      <c r="AY67" s="12" t="str">
        <f>IF((COUNTIFS(明细!$R:$R,$AK67,明细!$C:$C,AY$1,明细!$AK:$AK,"网点超50分钟未响应")+COUNTIFS(明细!$R:$R,$AK67,明细!$C:$C,AY$1,明细!$AL:$AL,"网点超23H未关闭"))*20=0,"-",(COUNTIFS(明细!$R:$R,$AK67,明细!$C:$C,AY$1,明细!$AK:$AK,"网点超50分钟未响应")+COUNTIFS(明细!$R:$R,$AK67,明细!$C:$C,AY$1,明细!$AL:$AL,"网点超23H未关闭"))*20)</f>
        <v>-</v>
      </c>
      <c r="AZ67" s="12" t="str">
        <f>IF((COUNTIFS(明细!$R:$R,$AK67,明细!$C:$C,AZ$1,明细!$AK:$AK,"网点超50分钟未响应")+COUNTIFS(明细!$R:$R,$AK67,明细!$C:$C,AZ$1,明细!$AL:$AL,"网点超23H未关闭"))*20=0,"-",(COUNTIFS(明细!$R:$R,$AK67,明细!$C:$C,AZ$1,明细!$AK:$AK,"网点超50分钟未响应")+COUNTIFS(明细!$R:$R,$AK67,明细!$C:$C,AZ$1,明细!$AL:$AL,"网点超23H未关闭"))*20)</f>
        <v>-</v>
      </c>
      <c r="BA67" s="12" t="str">
        <f>IF((COUNTIFS(明细!$R:$R,$AK67,明细!$C:$C,BA$1,明细!$AK:$AK,"网点超50分钟未响应")+COUNTIFS(明细!$R:$R,$AK67,明细!$C:$C,BA$1,明细!$AL:$AL,"网点超23H未关闭"))*20=0,"-",(COUNTIFS(明细!$R:$R,$AK67,明细!$C:$C,BA$1,明细!$AK:$AK,"网点超50分钟未响应")+COUNTIFS(明细!$R:$R,$AK67,明细!$C:$C,BA$1,明细!$AL:$AL,"网点超23H未关闭"))*20)</f>
        <v>-</v>
      </c>
      <c r="BB67" s="12" t="str">
        <f>IF((COUNTIFS(明细!$R:$R,$AK67,明细!$C:$C,BB$1,明细!$AK:$AK,"网点超50分钟未响应")+COUNTIFS(明细!$R:$R,$AK67,明细!$C:$C,BB$1,明细!$AL:$AL,"网点超23H未关闭"))*20=0,"-",(COUNTIFS(明细!$R:$R,$AK67,明细!$C:$C,BB$1,明细!$AK:$AK,"网点超50分钟未响应")+COUNTIFS(明细!$R:$R,$AK67,明细!$C:$C,BB$1,明细!$AL:$AL,"网点超23H未关闭"))*20)</f>
        <v>-</v>
      </c>
      <c r="BC67" s="12" t="str">
        <f>IF((COUNTIFS(明细!$R:$R,$AK67,明细!$C:$C,BC$1,明细!$AK:$AK,"网点超50分钟未响应")+COUNTIFS(明细!$R:$R,$AK67,明细!$C:$C,BC$1,明细!$AL:$AL,"网点超23H未关闭"))*20=0,"-",(COUNTIFS(明细!$R:$R,$AK67,明细!$C:$C,BC$1,明细!$AK:$AK,"网点超50分钟未响应")+COUNTIFS(明细!$R:$R,$AK67,明细!$C:$C,BC$1,明细!$AL:$AL,"网点超23H未关闭"))*20)</f>
        <v>-</v>
      </c>
      <c r="BD67" s="12" t="str">
        <f>IF((COUNTIFS(明细!$R:$R,$AK67,明细!$C:$C,BD$1,明细!$AK:$AK,"网点超50分钟未响应")+COUNTIFS(明细!$R:$R,$AK67,明细!$C:$C,BD$1,明细!$AL:$AL,"网点超23H未关闭"))*20=0,"-",(COUNTIFS(明细!$R:$R,$AK67,明细!$C:$C,BD$1,明细!$AK:$AK,"网点超50分钟未响应")+COUNTIFS(明细!$R:$R,$AK67,明细!$C:$C,BD$1,明细!$AL:$AL,"网点超23H未关闭"))*20)</f>
        <v>-</v>
      </c>
      <c r="BE67" s="12" t="str">
        <f>IF((COUNTIFS(明细!$R:$R,$AK67,明细!$C:$C,BE$1,明细!$AK:$AK,"网点超50分钟未响应")+COUNTIFS(明细!$R:$R,$AK67,明细!$C:$C,BE$1,明细!$AL:$AL,"网点超23H未关闭"))*20=0,"-",(COUNTIFS(明细!$R:$R,$AK67,明细!$C:$C,BE$1,明细!$AK:$AK,"网点超50分钟未响应")+COUNTIFS(明细!$R:$R,$AK67,明细!$C:$C,BE$1,明细!$AL:$AL,"网点超23H未关闭"))*20)</f>
        <v>-</v>
      </c>
      <c r="BF67" s="12" t="str">
        <f>IF((COUNTIFS(明细!$R:$R,$AK67,明细!$C:$C,BF$1,明细!$AK:$AK,"网点超50分钟未响应")+COUNTIFS(明细!$R:$R,$AK67,明细!$C:$C,BF$1,明细!$AL:$AL,"网点超23H未关闭"))*20=0,"-",(COUNTIFS(明细!$R:$R,$AK67,明细!$C:$C,BF$1,明细!$AK:$AK,"网点超50分钟未响应")+COUNTIFS(明细!$R:$R,$AK67,明细!$C:$C,BF$1,明细!$AL:$AL,"网点超23H未关闭"))*20)</f>
        <v>-</v>
      </c>
      <c r="BG67" s="12" t="str">
        <f>IF((COUNTIFS(明细!$R:$R,$AK67,明细!$C:$C,BG$1,明细!$AK:$AK,"网点超50分钟未响应")+COUNTIFS(明细!$R:$R,$AK67,明细!$C:$C,BG$1,明细!$AL:$AL,"网点超23H未关闭"))*20=0,"-",(COUNTIFS(明细!$R:$R,$AK67,明细!$C:$C,BG$1,明细!$AK:$AK,"网点超50分钟未响应")+COUNTIFS(明细!$R:$R,$AK67,明细!$C:$C,BG$1,明细!$AL:$AL,"网点超23H未关闭"))*20)</f>
        <v>-</v>
      </c>
      <c r="BH67" s="12" t="str">
        <f>IF((COUNTIFS(明细!$R:$R,$AK67,明细!$C:$C,BH$1,明细!$AK:$AK,"网点超50分钟未响应")+COUNTIFS(明细!$R:$R,$AK67,明细!$C:$C,BH$1,明细!$AL:$AL,"网点超23H未关闭"))*20=0,"-",(COUNTIFS(明细!$R:$R,$AK67,明细!$C:$C,BH$1,明细!$AK:$AK,"网点超50分钟未响应")+COUNTIFS(明细!$R:$R,$AK67,明细!$C:$C,BH$1,明细!$AL:$AL,"网点超23H未关闭"))*20)</f>
        <v>-</v>
      </c>
      <c r="BI67" s="12" t="str">
        <f>IF((COUNTIFS(明细!$R:$R,$AK67,明细!$C:$C,BI$1,明细!$AK:$AK,"网点超50分钟未响应")+COUNTIFS(明细!$R:$R,$AK67,明细!$C:$C,BI$1,明细!$AL:$AL,"网点超23H未关闭"))*20=0,"-",(COUNTIFS(明细!$R:$R,$AK67,明细!$C:$C,BI$1,明细!$AK:$AK,"网点超50分钟未响应")+COUNTIFS(明细!$R:$R,$AK67,明细!$C:$C,BI$1,明细!$AL:$AL,"网点超23H未关闭"))*20)</f>
        <v>-</v>
      </c>
      <c r="BJ67" s="12" t="str">
        <f>IF((COUNTIFS(明细!$R:$R,$AK67,明细!$C:$C,BJ$1,明细!$AK:$AK,"网点超50分钟未响应")+COUNTIFS(明细!$R:$R,$AK67,明细!$C:$C,BJ$1,明细!$AL:$AL,"网点超23H未关闭"))*20=0,"-",(COUNTIFS(明细!$R:$R,$AK67,明细!$C:$C,BJ$1,明细!$AK:$AK,"网点超50分钟未响应")+COUNTIFS(明细!$R:$R,$AK67,明细!$C:$C,BJ$1,明细!$AL:$AL,"网点超23H未关闭"))*20)</f>
        <v>-</v>
      </c>
      <c r="BK67" s="12" t="str">
        <f>IF((COUNTIFS(明细!$R:$R,$AK67,明细!$C:$C,BK$1,明细!$AK:$AK,"网点超50分钟未响应")+COUNTIFS(明细!$R:$R,$AK67,明细!$C:$C,BK$1,明细!$AL:$AL,"网点超23H未关闭"))*20=0,"-",(COUNTIFS(明细!$R:$R,$AK67,明细!$C:$C,BK$1,明细!$AK:$AK,"网点超50分钟未响应")+COUNTIFS(明细!$R:$R,$AK67,明细!$C:$C,BK$1,明细!$AL:$AL,"网点超23H未关闭"))*20)</f>
        <v>-</v>
      </c>
      <c r="BL67" s="12" t="str">
        <f>IF((COUNTIFS(明细!$R:$R,$AK67,明细!$C:$C,BL$1,明细!$AK:$AK,"网点超50分钟未响应")+COUNTIFS(明细!$R:$R,$AK67,明细!$C:$C,BL$1,明细!$AL:$AL,"网点超23H未关闭"))*20=0,"-",(COUNTIFS(明细!$R:$R,$AK67,明细!$C:$C,BL$1,明细!$AK:$AK,"网点超50分钟未响应")+COUNTIFS(明细!$R:$R,$AK67,明细!$C:$C,BL$1,明细!$AL:$AL,"网点超23H未关闭"))*20)</f>
        <v>-</v>
      </c>
      <c r="BM67" s="12" t="str">
        <f>IF((COUNTIFS(明细!$R:$R,$AK67,明细!$C:$C,BM$1,明细!$AK:$AK,"网点超50分钟未响应")+COUNTIFS(明细!$R:$R,$AK67,明细!$C:$C,BM$1,明细!$AL:$AL,"网点超23H未关闭"))*20=0,"-",(COUNTIFS(明细!$R:$R,$AK67,明细!$C:$C,BM$1,明细!$AK:$AK,"网点超50分钟未响应")+COUNTIFS(明细!$R:$R,$AK67,明细!$C:$C,BM$1,明细!$AL:$AL,"网点超23H未关闭"))*20)</f>
        <v>-</v>
      </c>
      <c r="BN67" s="12" t="str">
        <f>IF((COUNTIFS(明细!$R:$R,$AK67,明细!$C:$C,BN$1,明细!$AK:$AK,"网点超50分钟未响应")+COUNTIFS(明细!$R:$R,$AK67,明细!$C:$C,BN$1,明细!$AL:$AL,"网点超23H未关闭"))*20=0,"-",(COUNTIFS(明细!$R:$R,$AK67,明细!$C:$C,BN$1,明细!$AK:$AK,"网点超50分钟未响应")+COUNTIFS(明细!$R:$R,$AK67,明细!$C:$C,BN$1,明细!$AL:$AL,"网点超23H未关闭"))*20)</f>
        <v>-</v>
      </c>
      <c r="BO67" s="12" t="str">
        <f>IF((COUNTIFS(明细!$R:$R,$AK67,明细!$C:$C,BO$1,明细!$AK:$AK,"网点超50分钟未响应")+COUNTIFS(明细!$R:$R,$AK67,明细!$C:$C,BO$1,明细!$AL:$AL,"网点超23H未关闭"))*20=0,"-",(COUNTIFS(明细!$R:$R,$AK67,明细!$C:$C,BO$1,明细!$AK:$AK,"网点超50分钟未响应")+COUNTIFS(明细!$R:$R,$AK67,明细!$C:$C,BO$1,明细!$AL:$AL,"网点超23H未关闭"))*20)</f>
        <v>-</v>
      </c>
      <c r="BP67" s="12" t="str">
        <f>IF((COUNTIFS(明细!$R:$R,$AK67,明细!$C:$C,BP$1,明细!$AK:$AK,"网点超50分钟未响应")+COUNTIFS(明细!$R:$R,$AK67,明细!$C:$C,BP$1,明细!$AL:$AL,"网点超23H未关闭"))*20=0,"-",(COUNTIFS(明细!$R:$R,$AK67,明细!$C:$C,BP$1,明细!$AK:$AK,"网点超50分钟未响应")+COUNTIFS(明细!$R:$R,$AK67,明细!$C:$C,BP$1,明细!$AL:$AL,"网点超23H未关闭"))*20)</f>
        <v>-</v>
      </c>
    </row>
    <row r="68" customHeight="1" spans="36:68">
      <c r="AJ68" s="12">
        <f>RANK(AL68,AL$3:AL$356)</f>
        <v>66</v>
      </c>
      <c r="AK68" s="4" t="s">
        <v>104</v>
      </c>
      <c r="AL68" s="12">
        <f>SUM(AM68:BP68)</f>
        <v>60</v>
      </c>
      <c r="AM68" s="12">
        <f>IF((COUNTIFS(明细!$R:$R,$AK68,明细!$C:$C,AM$1,明细!$AK:$AK,"网点超50分钟未响应")+COUNTIFS(明细!$R:$R,$AK68,明细!$C:$C,AM$1,明细!$AL:$AL,"网点超23H未关闭"))*20=0,"-",(COUNTIFS(明细!$R:$R,$AK68,明细!$C:$C,AM$1,明细!$AK:$AK,"网点超50分钟未响应")+COUNTIFS(明细!$R:$R,$AK68,明细!$C:$C,AM$1,明细!$AL:$AL,"网点超23H未关闭"))*20)</f>
        <v>40</v>
      </c>
      <c r="AN68" s="12">
        <f>IF((COUNTIFS(明细!$R:$R,$AK68,明细!$C:$C,AN$1,明细!$AK:$AK,"网点超50分钟未响应")+COUNTIFS(明细!$R:$R,$AK68,明细!$C:$C,AN$1,明细!$AL:$AL,"网点超23H未关闭"))*20=0,"-",(COUNTIFS(明细!$R:$R,$AK68,明细!$C:$C,AN$1,明细!$AK:$AK,"网点超50分钟未响应")+COUNTIFS(明细!$R:$R,$AK68,明细!$C:$C,AN$1,明细!$AL:$AL,"网点超23H未关闭"))*20)</f>
        <v>20</v>
      </c>
      <c r="AO68" s="12" t="str">
        <f>IF((COUNTIFS(明细!$R:$R,$AK68,明细!$C:$C,AO$1,明细!$AK:$AK,"网点超50分钟未响应")+COUNTIFS(明细!$R:$R,$AK68,明细!$C:$C,AO$1,明细!$AL:$AL,"网点超23H未关闭"))*20=0,"-",(COUNTIFS(明细!$R:$R,$AK68,明细!$C:$C,AO$1,明细!$AK:$AK,"网点超50分钟未响应")+COUNTIFS(明细!$R:$R,$AK68,明细!$C:$C,AO$1,明细!$AL:$AL,"网点超23H未关闭"))*20)</f>
        <v>-</v>
      </c>
      <c r="AP68" s="12" t="str">
        <f>IF((COUNTIFS(明细!$R:$R,$AK68,明细!$C:$C,AP$1,明细!$AK:$AK,"网点超50分钟未响应")+COUNTIFS(明细!$R:$R,$AK68,明细!$C:$C,AP$1,明细!$AL:$AL,"网点超23H未关闭"))*20=0,"-",(COUNTIFS(明细!$R:$R,$AK68,明细!$C:$C,AP$1,明细!$AK:$AK,"网点超50分钟未响应")+COUNTIFS(明细!$R:$R,$AK68,明细!$C:$C,AP$1,明细!$AL:$AL,"网点超23H未关闭"))*20)</f>
        <v>-</v>
      </c>
      <c r="AQ68" s="12" t="str">
        <f>IF((COUNTIFS(明细!$R:$R,$AK68,明细!$C:$C,AQ$1,明细!$AK:$AK,"网点超50分钟未响应")+COUNTIFS(明细!$R:$R,$AK68,明细!$C:$C,AQ$1,明细!$AL:$AL,"网点超23H未关闭"))*20=0,"-",(COUNTIFS(明细!$R:$R,$AK68,明细!$C:$C,AQ$1,明细!$AK:$AK,"网点超50分钟未响应")+COUNTIFS(明细!$R:$R,$AK68,明细!$C:$C,AQ$1,明细!$AL:$AL,"网点超23H未关闭"))*20)</f>
        <v>-</v>
      </c>
      <c r="AR68" s="12" t="str">
        <f>IF((COUNTIFS(明细!$R:$R,$AK68,明细!$C:$C,AR$1,明细!$AK:$AK,"网点超50分钟未响应")+COUNTIFS(明细!$R:$R,$AK68,明细!$C:$C,AR$1,明细!$AL:$AL,"网点超23H未关闭"))*20=0,"-",(COUNTIFS(明细!$R:$R,$AK68,明细!$C:$C,AR$1,明细!$AK:$AK,"网点超50分钟未响应")+COUNTIFS(明细!$R:$R,$AK68,明细!$C:$C,AR$1,明细!$AL:$AL,"网点超23H未关闭"))*20)</f>
        <v>-</v>
      </c>
      <c r="AS68" s="12" t="str">
        <f>IF((COUNTIFS(明细!$R:$R,$AK68,明细!$C:$C,AS$1,明细!$AK:$AK,"网点超50分钟未响应")+COUNTIFS(明细!$R:$R,$AK68,明细!$C:$C,AS$1,明细!$AL:$AL,"网点超23H未关闭"))*20=0,"-",(COUNTIFS(明细!$R:$R,$AK68,明细!$C:$C,AS$1,明细!$AK:$AK,"网点超50分钟未响应")+COUNTIFS(明细!$R:$R,$AK68,明细!$C:$C,AS$1,明细!$AL:$AL,"网点超23H未关闭"))*20)</f>
        <v>-</v>
      </c>
      <c r="AT68" s="12" t="str">
        <f>IF((COUNTIFS(明细!$R:$R,$AK68,明细!$C:$C,AT$1,明细!$AK:$AK,"网点超50分钟未响应")+COUNTIFS(明细!$R:$R,$AK68,明细!$C:$C,AT$1,明细!$AL:$AL,"网点超23H未关闭"))*20=0,"-",(COUNTIFS(明细!$R:$R,$AK68,明细!$C:$C,AT$1,明细!$AK:$AK,"网点超50分钟未响应")+COUNTIFS(明细!$R:$R,$AK68,明细!$C:$C,AT$1,明细!$AL:$AL,"网点超23H未关闭"))*20)</f>
        <v>-</v>
      </c>
      <c r="AU68" s="12" t="str">
        <f>IF((COUNTIFS(明细!$R:$R,$AK68,明细!$C:$C,AU$1,明细!$AK:$AK,"网点超50分钟未响应")+COUNTIFS(明细!$R:$R,$AK68,明细!$C:$C,AU$1,明细!$AL:$AL,"网点超23H未关闭"))*20=0,"-",(COUNTIFS(明细!$R:$R,$AK68,明细!$C:$C,AU$1,明细!$AK:$AK,"网点超50分钟未响应")+COUNTIFS(明细!$R:$R,$AK68,明细!$C:$C,AU$1,明细!$AL:$AL,"网点超23H未关闭"))*20)</f>
        <v>-</v>
      </c>
      <c r="AV68" s="12" t="str">
        <f>IF((COUNTIFS(明细!$R:$R,$AK68,明细!$C:$C,AV$1,明细!$AK:$AK,"网点超50分钟未响应")+COUNTIFS(明细!$R:$R,$AK68,明细!$C:$C,AV$1,明细!$AL:$AL,"网点超23H未关闭"))*20=0,"-",(COUNTIFS(明细!$R:$R,$AK68,明细!$C:$C,AV$1,明细!$AK:$AK,"网点超50分钟未响应")+COUNTIFS(明细!$R:$R,$AK68,明细!$C:$C,AV$1,明细!$AL:$AL,"网点超23H未关闭"))*20)</f>
        <v>-</v>
      </c>
      <c r="AW68" s="12" t="str">
        <f>IF((COUNTIFS(明细!$R:$R,$AK68,明细!$C:$C,AW$1,明细!$AK:$AK,"网点超50分钟未响应")+COUNTIFS(明细!$R:$R,$AK68,明细!$C:$C,AW$1,明细!$AL:$AL,"网点超23H未关闭"))*20=0,"-",(COUNTIFS(明细!$R:$R,$AK68,明细!$C:$C,AW$1,明细!$AK:$AK,"网点超50分钟未响应")+COUNTIFS(明细!$R:$R,$AK68,明细!$C:$C,AW$1,明细!$AL:$AL,"网点超23H未关闭"))*20)</f>
        <v>-</v>
      </c>
      <c r="AX68" s="12" t="str">
        <f>IF((COUNTIFS(明细!$R:$R,$AK68,明细!$C:$C,AX$1,明细!$AK:$AK,"网点超50分钟未响应")+COUNTIFS(明细!$R:$R,$AK68,明细!$C:$C,AX$1,明细!$AL:$AL,"网点超23H未关闭"))*20=0,"-",(COUNTIFS(明细!$R:$R,$AK68,明细!$C:$C,AX$1,明细!$AK:$AK,"网点超50分钟未响应")+COUNTIFS(明细!$R:$R,$AK68,明细!$C:$C,AX$1,明细!$AL:$AL,"网点超23H未关闭"))*20)</f>
        <v>-</v>
      </c>
      <c r="AY68" s="12" t="str">
        <f>IF((COUNTIFS(明细!$R:$R,$AK68,明细!$C:$C,AY$1,明细!$AK:$AK,"网点超50分钟未响应")+COUNTIFS(明细!$R:$R,$AK68,明细!$C:$C,AY$1,明细!$AL:$AL,"网点超23H未关闭"))*20=0,"-",(COUNTIFS(明细!$R:$R,$AK68,明细!$C:$C,AY$1,明细!$AK:$AK,"网点超50分钟未响应")+COUNTIFS(明细!$R:$R,$AK68,明细!$C:$C,AY$1,明细!$AL:$AL,"网点超23H未关闭"))*20)</f>
        <v>-</v>
      </c>
      <c r="AZ68" s="12" t="str">
        <f>IF((COUNTIFS(明细!$R:$R,$AK68,明细!$C:$C,AZ$1,明细!$AK:$AK,"网点超50分钟未响应")+COUNTIFS(明细!$R:$R,$AK68,明细!$C:$C,AZ$1,明细!$AL:$AL,"网点超23H未关闭"))*20=0,"-",(COUNTIFS(明细!$R:$R,$AK68,明细!$C:$C,AZ$1,明细!$AK:$AK,"网点超50分钟未响应")+COUNTIFS(明细!$R:$R,$AK68,明细!$C:$C,AZ$1,明细!$AL:$AL,"网点超23H未关闭"))*20)</f>
        <v>-</v>
      </c>
      <c r="BA68" s="12" t="str">
        <f>IF((COUNTIFS(明细!$R:$R,$AK68,明细!$C:$C,BA$1,明细!$AK:$AK,"网点超50分钟未响应")+COUNTIFS(明细!$R:$R,$AK68,明细!$C:$C,BA$1,明细!$AL:$AL,"网点超23H未关闭"))*20=0,"-",(COUNTIFS(明细!$R:$R,$AK68,明细!$C:$C,BA$1,明细!$AK:$AK,"网点超50分钟未响应")+COUNTIFS(明细!$R:$R,$AK68,明细!$C:$C,BA$1,明细!$AL:$AL,"网点超23H未关闭"))*20)</f>
        <v>-</v>
      </c>
      <c r="BB68" s="12" t="str">
        <f>IF((COUNTIFS(明细!$R:$R,$AK68,明细!$C:$C,BB$1,明细!$AK:$AK,"网点超50分钟未响应")+COUNTIFS(明细!$R:$R,$AK68,明细!$C:$C,BB$1,明细!$AL:$AL,"网点超23H未关闭"))*20=0,"-",(COUNTIFS(明细!$R:$R,$AK68,明细!$C:$C,BB$1,明细!$AK:$AK,"网点超50分钟未响应")+COUNTIFS(明细!$R:$R,$AK68,明细!$C:$C,BB$1,明细!$AL:$AL,"网点超23H未关闭"))*20)</f>
        <v>-</v>
      </c>
      <c r="BC68" s="12" t="str">
        <f>IF((COUNTIFS(明细!$R:$R,$AK68,明细!$C:$C,BC$1,明细!$AK:$AK,"网点超50分钟未响应")+COUNTIFS(明细!$R:$R,$AK68,明细!$C:$C,BC$1,明细!$AL:$AL,"网点超23H未关闭"))*20=0,"-",(COUNTIFS(明细!$R:$R,$AK68,明细!$C:$C,BC$1,明细!$AK:$AK,"网点超50分钟未响应")+COUNTIFS(明细!$R:$R,$AK68,明细!$C:$C,BC$1,明细!$AL:$AL,"网点超23H未关闭"))*20)</f>
        <v>-</v>
      </c>
      <c r="BD68" s="12" t="str">
        <f>IF((COUNTIFS(明细!$R:$R,$AK68,明细!$C:$C,BD$1,明细!$AK:$AK,"网点超50分钟未响应")+COUNTIFS(明细!$R:$R,$AK68,明细!$C:$C,BD$1,明细!$AL:$AL,"网点超23H未关闭"))*20=0,"-",(COUNTIFS(明细!$R:$R,$AK68,明细!$C:$C,BD$1,明细!$AK:$AK,"网点超50分钟未响应")+COUNTIFS(明细!$R:$R,$AK68,明细!$C:$C,BD$1,明细!$AL:$AL,"网点超23H未关闭"))*20)</f>
        <v>-</v>
      </c>
      <c r="BE68" s="12" t="str">
        <f>IF((COUNTIFS(明细!$R:$R,$AK68,明细!$C:$C,BE$1,明细!$AK:$AK,"网点超50分钟未响应")+COUNTIFS(明细!$R:$R,$AK68,明细!$C:$C,BE$1,明细!$AL:$AL,"网点超23H未关闭"))*20=0,"-",(COUNTIFS(明细!$R:$R,$AK68,明细!$C:$C,BE$1,明细!$AK:$AK,"网点超50分钟未响应")+COUNTIFS(明细!$R:$R,$AK68,明细!$C:$C,BE$1,明细!$AL:$AL,"网点超23H未关闭"))*20)</f>
        <v>-</v>
      </c>
      <c r="BF68" s="12" t="str">
        <f>IF((COUNTIFS(明细!$R:$R,$AK68,明细!$C:$C,BF$1,明细!$AK:$AK,"网点超50分钟未响应")+COUNTIFS(明细!$R:$R,$AK68,明细!$C:$C,BF$1,明细!$AL:$AL,"网点超23H未关闭"))*20=0,"-",(COUNTIFS(明细!$R:$R,$AK68,明细!$C:$C,BF$1,明细!$AK:$AK,"网点超50分钟未响应")+COUNTIFS(明细!$R:$R,$AK68,明细!$C:$C,BF$1,明细!$AL:$AL,"网点超23H未关闭"))*20)</f>
        <v>-</v>
      </c>
      <c r="BG68" s="12" t="str">
        <f>IF((COUNTIFS(明细!$R:$R,$AK68,明细!$C:$C,BG$1,明细!$AK:$AK,"网点超50分钟未响应")+COUNTIFS(明细!$R:$R,$AK68,明细!$C:$C,BG$1,明细!$AL:$AL,"网点超23H未关闭"))*20=0,"-",(COUNTIFS(明细!$R:$R,$AK68,明细!$C:$C,BG$1,明细!$AK:$AK,"网点超50分钟未响应")+COUNTIFS(明细!$R:$R,$AK68,明细!$C:$C,BG$1,明细!$AL:$AL,"网点超23H未关闭"))*20)</f>
        <v>-</v>
      </c>
      <c r="BH68" s="12" t="str">
        <f>IF((COUNTIFS(明细!$R:$R,$AK68,明细!$C:$C,BH$1,明细!$AK:$AK,"网点超50分钟未响应")+COUNTIFS(明细!$R:$R,$AK68,明细!$C:$C,BH$1,明细!$AL:$AL,"网点超23H未关闭"))*20=0,"-",(COUNTIFS(明细!$R:$R,$AK68,明细!$C:$C,BH$1,明细!$AK:$AK,"网点超50分钟未响应")+COUNTIFS(明细!$R:$R,$AK68,明细!$C:$C,BH$1,明细!$AL:$AL,"网点超23H未关闭"))*20)</f>
        <v>-</v>
      </c>
      <c r="BI68" s="12" t="str">
        <f>IF((COUNTIFS(明细!$R:$R,$AK68,明细!$C:$C,BI$1,明细!$AK:$AK,"网点超50分钟未响应")+COUNTIFS(明细!$R:$R,$AK68,明细!$C:$C,BI$1,明细!$AL:$AL,"网点超23H未关闭"))*20=0,"-",(COUNTIFS(明细!$R:$R,$AK68,明细!$C:$C,BI$1,明细!$AK:$AK,"网点超50分钟未响应")+COUNTIFS(明细!$R:$R,$AK68,明细!$C:$C,BI$1,明细!$AL:$AL,"网点超23H未关闭"))*20)</f>
        <v>-</v>
      </c>
      <c r="BJ68" s="12" t="str">
        <f>IF((COUNTIFS(明细!$R:$R,$AK68,明细!$C:$C,BJ$1,明细!$AK:$AK,"网点超50分钟未响应")+COUNTIFS(明细!$R:$R,$AK68,明细!$C:$C,BJ$1,明细!$AL:$AL,"网点超23H未关闭"))*20=0,"-",(COUNTIFS(明细!$R:$R,$AK68,明细!$C:$C,BJ$1,明细!$AK:$AK,"网点超50分钟未响应")+COUNTIFS(明细!$R:$R,$AK68,明细!$C:$C,BJ$1,明细!$AL:$AL,"网点超23H未关闭"))*20)</f>
        <v>-</v>
      </c>
      <c r="BK68" s="12" t="str">
        <f>IF((COUNTIFS(明细!$R:$R,$AK68,明细!$C:$C,BK$1,明细!$AK:$AK,"网点超50分钟未响应")+COUNTIFS(明细!$R:$R,$AK68,明细!$C:$C,BK$1,明细!$AL:$AL,"网点超23H未关闭"))*20=0,"-",(COUNTIFS(明细!$R:$R,$AK68,明细!$C:$C,BK$1,明细!$AK:$AK,"网点超50分钟未响应")+COUNTIFS(明细!$R:$R,$AK68,明细!$C:$C,BK$1,明细!$AL:$AL,"网点超23H未关闭"))*20)</f>
        <v>-</v>
      </c>
      <c r="BL68" s="12" t="str">
        <f>IF((COUNTIFS(明细!$R:$R,$AK68,明细!$C:$C,BL$1,明细!$AK:$AK,"网点超50分钟未响应")+COUNTIFS(明细!$R:$R,$AK68,明细!$C:$C,BL$1,明细!$AL:$AL,"网点超23H未关闭"))*20=0,"-",(COUNTIFS(明细!$R:$R,$AK68,明细!$C:$C,BL$1,明细!$AK:$AK,"网点超50分钟未响应")+COUNTIFS(明细!$R:$R,$AK68,明细!$C:$C,BL$1,明细!$AL:$AL,"网点超23H未关闭"))*20)</f>
        <v>-</v>
      </c>
      <c r="BM68" s="12" t="str">
        <f>IF((COUNTIFS(明细!$R:$R,$AK68,明细!$C:$C,BM$1,明细!$AK:$AK,"网点超50分钟未响应")+COUNTIFS(明细!$R:$R,$AK68,明细!$C:$C,BM$1,明细!$AL:$AL,"网点超23H未关闭"))*20=0,"-",(COUNTIFS(明细!$R:$R,$AK68,明细!$C:$C,BM$1,明细!$AK:$AK,"网点超50分钟未响应")+COUNTIFS(明细!$R:$R,$AK68,明细!$C:$C,BM$1,明细!$AL:$AL,"网点超23H未关闭"))*20)</f>
        <v>-</v>
      </c>
      <c r="BN68" s="12" t="str">
        <f>IF((COUNTIFS(明细!$R:$R,$AK68,明细!$C:$C,BN$1,明细!$AK:$AK,"网点超50分钟未响应")+COUNTIFS(明细!$R:$R,$AK68,明细!$C:$C,BN$1,明细!$AL:$AL,"网点超23H未关闭"))*20=0,"-",(COUNTIFS(明细!$R:$R,$AK68,明细!$C:$C,BN$1,明细!$AK:$AK,"网点超50分钟未响应")+COUNTIFS(明细!$R:$R,$AK68,明细!$C:$C,BN$1,明细!$AL:$AL,"网点超23H未关闭"))*20)</f>
        <v>-</v>
      </c>
      <c r="BO68" s="12" t="str">
        <f>IF((COUNTIFS(明细!$R:$R,$AK68,明细!$C:$C,BO$1,明细!$AK:$AK,"网点超50分钟未响应")+COUNTIFS(明细!$R:$R,$AK68,明细!$C:$C,BO$1,明细!$AL:$AL,"网点超23H未关闭"))*20=0,"-",(COUNTIFS(明细!$R:$R,$AK68,明细!$C:$C,BO$1,明细!$AK:$AK,"网点超50分钟未响应")+COUNTIFS(明细!$R:$R,$AK68,明细!$C:$C,BO$1,明细!$AL:$AL,"网点超23H未关闭"))*20)</f>
        <v>-</v>
      </c>
      <c r="BP68" s="12" t="str">
        <f>IF((COUNTIFS(明细!$R:$R,$AK68,明细!$C:$C,BP$1,明细!$AK:$AK,"网点超50分钟未响应")+COUNTIFS(明细!$R:$R,$AK68,明细!$C:$C,BP$1,明细!$AL:$AL,"网点超23H未关闭"))*20=0,"-",(COUNTIFS(明细!$R:$R,$AK68,明细!$C:$C,BP$1,明细!$AK:$AK,"网点超50分钟未响应")+COUNTIFS(明细!$R:$R,$AK68,明细!$C:$C,BP$1,明细!$AL:$AL,"网点超23H未关闭"))*20)</f>
        <v>-</v>
      </c>
    </row>
    <row r="69" customHeight="1" spans="36:68">
      <c r="AJ69" s="12">
        <f>RANK(AL69,AL$3:AL$356)</f>
        <v>66</v>
      </c>
      <c r="AK69" s="4" t="s">
        <v>105</v>
      </c>
      <c r="AL69" s="12">
        <f>SUM(AM69:BP69)</f>
        <v>60</v>
      </c>
      <c r="AM69" s="12">
        <f>IF((COUNTIFS(明细!$R:$R,$AK69,明细!$C:$C,AM$1,明细!$AK:$AK,"网点超50分钟未响应")+COUNTIFS(明细!$R:$R,$AK69,明细!$C:$C,AM$1,明细!$AL:$AL,"网点超23H未关闭"))*20=0,"-",(COUNTIFS(明细!$R:$R,$AK69,明细!$C:$C,AM$1,明细!$AK:$AK,"网点超50分钟未响应")+COUNTIFS(明细!$R:$R,$AK69,明细!$C:$C,AM$1,明细!$AL:$AL,"网点超23H未关闭"))*20)</f>
        <v>60</v>
      </c>
      <c r="AN69" s="12" t="str">
        <f>IF((COUNTIFS(明细!$R:$R,$AK69,明细!$C:$C,AN$1,明细!$AK:$AK,"网点超50分钟未响应")+COUNTIFS(明细!$R:$R,$AK69,明细!$C:$C,AN$1,明细!$AL:$AL,"网点超23H未关闭"))*20=0,"-",(COUNTIFS(明细!$R:$R,$AK69,明细!$C:$C,AN$1,明细!$AK:$AK,"网点超50分钟未响应")+COUNTIFS(明细!$R:$R,$AK69,明细!$C:$C,AN$1,明细!$AL:$AL,"网点超23H未关闭"))*20)</f>
        <v>-</v>
      </c>
      <c r="AO69" s="12" t="str">
        <f>IF((COUNTIFS(明细!$R:$R,$AK69,明细!$C:$C,AO$1,明细!$AK:$AK,"网点超50分钟未响应")+COUNTIFS(明细!$R:$R,$AK69,明细!$C:$C,AO$1,明细!$AL:$AL,"网点超23H未关闭"))*20=0,"-",(COUNTIFS(明细!$R:$R,$AK69,明细!$C:$C,AO$1,明细!$AK:$AK,"网点超50分钟未响应")+COUNTIFS(明细!$R:$R,$AK69,明细!$C:$C,AO$1,明细!$AL:$AL,"网点超23H未关闭"))*20)</f>
        <v>-</v>
      </c>
      <c r="AP69" s="12" t="str">
        <f>IF((COUNTIFS(明细!$R:$R,$AK69,明细!$C:$C,AP$1,明细!$AK:$AK,"网点超50分钟未响应")+COUNTIFS(明细!$R:$R,$AK69,明细!$C:$C,AP$1,明细!$AL:$AL,"网点超23H未关闭"))*20=0,"-",(COUNTIFS(明细!$R:$R,$AK69,明细!$C:$C,AP$1,明细!$AK:$AK,"网点超50分钟未响应")+COUNTIFS(明细!$R:$R,$AK69,明细!$C:$C,AP$1,明细!$AL:$AL,"网点超23H未关闭"))*20)</f>
        <v>-</v>
      </c>
      <c r="AQ69" s="12" t="str">
        <f>IF((COUNTIFS(明细!$R:$R,$AK69,明细!$C:$C,AQ$1,明细!$AK:$AK,"网点超50分钟未响应")+COUNTIFS(明细!$R:$R,$AK69,明细!$C:$C,AQ$1,明细!$AL:$AL,"网点超23H未关闭"))*20=0,"-",(COUNTIFS(明细!$R:$R,$AK69,明细!$C:$C,AQ$1,明细!$AK:$AK,"网点超50分钟未响应")+COUNTIFS(明细!$R:$R,$AK69,明细!$C:$C,AQ$1,明细!$AL:$AL,"网点超23H未关闭"))*20)</f>
        <v>-</v>
      </c>
      <c r="AR69" s="12" t="str">
        <f>IF((COUNTIFS(明细!$R:$R,$AK69,明细!$C:$C,AR$1,明细!$AK:$AK,"网点超50分钟未响应")+COUNTIFS(明细!$R:$R,$AK69,明细!$C:$C,AR$1,明细!$AL:$AL,"网点超23H未关闭"))*20=0,"-",(COUNTIFS(明细!$R:$R,$AK69,明细!$C:$C,AR$1,明细!$AK:$AK,"网点超50分钟未响应")+COUNTIFS(明细!$R:$R,$AK69,明细!$C:$C,AR$1,明细!$AL:$AL,"网点超23H未关闭"))*20)</f>
        <v>-</v>
      </c>
      <c r="AS69" s="12" t="str">
        <f>IF((COUNTIFS(明细!$R:$R,$AK69,明细!$C:$C,AS$1,明细!$AK:$AK,"网点超50分钟未响应")+COUNTIFS(明细!$R:$R,$AK69,明细!$C:$C,AS$1,明细!$AL:$AL,"网点超23H未关闭"))*20=0,"-",(COUNTIFS(明细!$R:$R,$AK69,明细!$C:$C,AS$1,明细!$AK:$AK,"网点超50分钟未响应")+COUNTIFS(明细!$R:$R,$AK69,明细!$C:$C,AS$1,明细!$AL:$AL,"网点超23H未关闭"))*20)</f>
        <v>-</v>
      </c>
      <c r="AT69" s="12" t="str">
        <f>IF((COUNTIFS(明细!$R:$R,$AK69,明细!$C:$C,AT$1,明细!$AK:$AK,"网点超50分钟未响应")+COUNTIFS(明细!$R:$R,$AK69,明细!$C:$C,AT$1,明细!$AL:$AL,"网点超23H未关闭"))*20=0,"-",(COUNTIFS(明细!$R:$R,$AK69,明细!$C:$C,AT$1,明细!$AK:$AK,"网点超50分钟未响应")+COUNTIFS(明细!$R:$R,$AK69,明细!$C:$C,AT$1,明细!$AL:$AL,"网点超23H未关闭"))*20)</f>
        <v>-</v>
      </c>
      <c r="AU69" s="12" t="str">
        <f>IF((COUNTIFS(明细!$R:$R,$AK69,明细!$C:$C,AU$1,明细!$AK:$AK,"网点超50分钟未响应")+COUNTIFS(明细!$R:$R,$AK69,明细!$C:$C,AU$1,明细!$AL:$AL,"网点超23H未关闭"))*20=0,"-",(COUNTIFS(明细!$R:$R,$AK69,明细!$C:$C,AU$1,明细!$AK:$AK,"网点超50分钟未响应")+COUNTIFS(明细!$R:$R,$AK69,明细!$C:$C,AU$1,明细!$AL:$AL,"网点超23H未关闭"))*20)</f>
        <v>-</v>
      </c>
      <c r="AV69" s="12" t="str">
        <f>IF((COUNTIFS(明细!$R:$R,$AK69,明细!$C:$C,AV$1,明细!$AK:$AK,"网点超50分钟未响应")+COUNTIFS(明细!$R:$R,$AK69,明细!$C:$C,AV$1,明细!$AL:$AL,"网点超23H未关闭"))*20=0,"-",(COUNTIFS(明细!$R:$R,$AK69,明细!$C:$C,AV$1,明细!$AK:$AK,"网点超50分钟未响应")+COUNTIFS(明细!$R:$R,$AK69,明细!$C:$C,AV$1,明细!$AL:$AL,"网点超23H未关闭"))*20)</f>
        <v>-</v>
      </c>
      <c r="AW69" s="12" t="str">
        <f>IF((COUNTIFS(明细!$R:$R,$AK69,明细!$C:$C,AW$1,明细!$AK:$AK,"网点超50分钟未响应")+COUNTIFS(明细!$R:$R,$AK69,明细!$C:$C,AW$1,明细!$AL:$AL,"网点超23H未关闭"))*20=0,"-",(COUNTIFS(明细!$R:$R,$AK69,明细!$C:$C,AW$1,明细!$AK:$AK,"网点超50分钟未响应")+COUNTIFS(明细!$R:$R,$AK69,明细!$C:$C,AW$1,明细!$AL:$AL,"网点超23H未关闭"))*20)</f>
        <v>-</v>
      </c>
      <c r="AX69" s="12" t="str">
        <f>IF((COUNTIFS(明细!$R:$R,$AK69,明细!$C:$C,AX$1,明细!$AK:$AK,"网点超50分钟未响应")+COUNTIFS(明细!$R:$R,$AK69,明细!$C:$C,AX$1,明细!$AL:$AL,"网点超23H未关闭"))*20=0,"-",(COUNTIFS(明细!$R:$R,$AK69,明细!$C:$C,AX$1,明细!$AK:$AK,"网点超50分钟未响应")+COUNTIFS(明细!$R:$R,$AK69,明细!$C:$C,AX$1,明细!$AL:$AL,"网点超23H未关闭"))*20)</f>
        <v>-</v>
      </c>
      <c r="AY69" s="12" t="str">
        <f>IF((COUNTIFS(明细!$R:$R,$AK69,明细!$C:$C,AY$1,明细!$AK:$AK,"网点超50分钟未响应")+COUNTIFS(明细!$R:$R,$AK69,明细!$C:$C,AY$1,明细!$AL:$AL,"网点超23H未关闭"))*20=0,"-",(COUNTIFS(明细!$R:$R,$AK69,明细!$C:$C,AY$1,明细!$AK:$AK,"网点超50分钟未响应")+COUNTIFS(明细!$R:$R,$AK69,明细!$C:$C,AY$1,明细!$AL:$AL,"网点超23H未关闭"))*20)</f>
        <v>-</v>
      </c>
      <c r="AZ69" s="12" t="str">
        <f>IF((COUNTIFS(明细!$R:$R,$AK69,明细!$C:$C,AZ$1,明细!$AK:$AK,"网点超50分钟未响应")+COUNTIFS(明细!$R:$R,$AK69,明细!$C:$C,AZ$1,明细!$AL:$AL,"网点超23H未关闭"))*20=0,"-",(COUNTIFS(明细!$R:$R,$AK69,明细!$C:$C,AZ$1,明细!$AK:$AK,"网点超50分钟未响应")+COUNTIFS(明细!$R:$R,$AK69,明细!$C:$C,AZ$1,明细!$AL:$AL,"网点超23H未关闭"))*20)</f>
        <v>-</v>
      </c>
      <c r="BA69" s="12" t="str">
        <f>IF((COUNTIFS(明细!$R:$R,$AK69,明细!$C:$C,BA$1,明细!$AK:$AK,"网点超50分钟未响应")+COUNTIFS(明细!$R:$R,$AK69,明细!$C:$C,BA$1,明细!$AL:$AL,"网点超23H未关闭"))*20=0,"-",(COUNTIFS(明细!$R:$R,$AK69,明细!$C:$C,BA$1,明细!$AK:$AK,"网点超50分钟未响应")+COUNTIFS(明细!$R:$R,$AK69,明细!$C:$C,BA$1,明细!$AL:$AL,"网点超23H未关闭"))*20)</f>
        <v>-</v>
      </c>
      <c r="BB69" s="12" t="str">
        <f>IF((COUNTIFS(明细!$R:$R,$AK69,明细!$C:$C,BB$1,明细!$AK:$AK,"网点超50分钟未响应")+COUNTIFS(明细!$R:$R,$AK69,明细!$C:$C,BB$1,明细!$AL:$AL,"网点超23H未关闭"))*20=0,"-",(COUNTIFS(明细!$R:$R,$AK69,明细!$C:$C,BB$1,明细!$AK:$AK,"网点超50分钟未响应")+COUNTIFS(明细!$R:$R,$AK69,明细!$C:$C,BB$1,明细!$AL:$AL,"网点超23H未关闭"))*20)</f>
        <v>-</v>
      </c>
      <c r="BC69" s="12" t="str">
        <f>IF((COUNTIFS(明细!$R:$R,$AK69,明细!$C:$C,BC$1,明细!$AK:$AK,"网点超50分钟未响应")+COUNTIFS(明细!$R:$R,$AK69,明细!$C:$C,BC$1,明细!$AL:$AL,"网点超23H未关闭"))*20=0,"-",(COUNTIFS(明细!$R:$R,$AK69,明细!$C:$C,BC$1,明细!$AK:$AK,"网点超50分钟未响应")+COUNTIFS(明细!$R:$R,$AK69,明细!$C:$C,BC$1,明细!$AL:$AL,"网点超23H未关闭"))*20)</f>
        <v>-</v>
      </c>
      <c r="BD69" s="12" t="str">
        <f>IF((COUNTIFS(明细!$R:$R,$AK69,明细!$C:$C,BD$1,明细!$AK:$AK,"网点超50分钟未响应")+COUNTIFS(明细!$R:$R,$AK69,明细!$C:$C,BD$1,明细!$AL:$AL,"网点超23H未关闭"))*20=0,"-",(COUNTIFS(明细!$R:$R,$AK69,明细!$C:$C,BD$1,明细!$AK:$AK,"网点超50分钟未响应")+COUNTIFS(明细!$R:$R,$AK69,明细!$C:$C,BD$1,明细!$AL:$AL,"网点超23H未关闭"))*20)</f>
        <v>-</v>
      </c>
      <c r="BE69" s="12" t="str">
        <f>IF((COUNTIFS(明细!$R:$R,$AK69,明细!$C:$C,BE$1,明细!$AK:$AK,"网点超50分钟未响应")+COUNTIFS(明细!$R:$R,$AK69,明细!$C:$C,BE$1,明细!$AL:$AL,"网点超23H未关闭"))*20=0,"-",(COUNTIFS(明细!$R:$R,$AK69,明细!$C:$C,BE$1,明细!$AK:$AK,"网点超50分钟未响应")+COUNTIFS(明细!$R:$R,$AK69,明细!$C:$C,BE$1,明细!$AL:$AL,"网点超23H未关闭"))*20)</f>
        <v>-</v>
      </c>
      <c r="BF69" s="12" t="str">
        <f>IF((COUNTIFS(明细!$R:$R,$AK69,明细!$C:$C,BF$1,明细!$AK:$AK,"网点超50分钟未响应")+COUNTIFS(明细!$R:$R,$AK69,明细!$C:$C,BF$1,明细!$AL:$AL,"网点超23H未关闭"))*20=0,"-",(COUNTIFS(明细!$R:$R,$AK69,明细!$C:$C,BF$1,明细!$AK:$AK,"网点超50分钟未响应")+COUNTIFS(明细!$R:$R,$AK69,明细!$C:$C,BF$1,明细!$AL:$AL,"网点超23H未关闭"))*20)</f>
        <v>-</v>
      </c>
      <c r="BG69" s="12" t="str">
        <f>IF((COUNTIFS(明细!$R:$R,$AK69,明细!$C:$C,BG$1,明细!$AK:$AK,"网点超50分钟未响应")+COUNTIFS(明细!$R:$R,$AK69,明细!$C:$C,BG$1,明细!$AL:$AL,"网点超23H未关闭"))*20=0,"-",(COUNTIFS(明细!$R:$R,$AK69,明细!$C:$C,BG$1,明细!$AK:$AK,"网点超50分钟未响应")+COUNTIFS(明细!$R:$R,$AK69,明细!$C:$C,BG$1,明细!$AL:$AL,"网点超23H未关闭"))*20)</f>
        <v>-</v>
      </c>
      <c r="BH69" s="12" t="str">
        <f>IF((COUNTIFS(明细!$R:$R,$AK69,明细!$C:$C,BH$1,明细!$AK:$AK,"网点超50分钟未响应")+COUNTIFS(明细!$R:$R,$AK69,明细!$C:$C,BH$1,明细!$AL:$AL,"网点超23H未关闭"))*20=0,"-",(COUNTIFS(明细!$R:$R,$AK69,明细!$C:$C,BH$1,明细!$AK:$AK,"网点超50分钟未响应")+COUNTIFS(明细!$R:$R,$AK69,明细!$C:$C,BH$1,明细!$AL:$AL,"网点超23H未关闭"))*20)</f>
        <v>-</v>
      </c>
      <c r="BI69" s="12" t="str">
        <f>IF((COUNTIFS(明细!$R:$R,$AK69,明细!$C:$C,BI$1,明细!$AK:$AK,"网点超50分钟未响应")+COUNTIFS(明细!$R:$R,$AK69,明细!$C:$C,BI$1,明细!$AL:$AL,"网点超23H未关闭"))*20=0,"-",(COUNTIFS(明细!$R:$R,$AK69,明细!$C:$C,BI$1,明细!$AK:$AK,"网点超50分钟未响应")+COUNTIFS(明细!$R:$R,$AK69,明细!$C:$C,BI$1,明细!$AL:$AL,"网点超23H未关闭"))*20)</f>
        <v>-</v>
      </c>
      <c r="BJ69" s="12" t="str">
        <f>IF((COUNTIFS(明细!$R:$R,$AK69,明细!$C:$C,BJ$1,明细!$AK:$AK,"网点超50分钟未响应")+COUNTIFS(明细!$R:$R,$AK69,明细!$C:$C,BJ$1,明细!$AL:$AL,"网点超23H未关闭"))*20=0,"-",(COUNTIFS(明细!$R:$R,$AK69,明细!$C:$C,BJ$1,明细!$AK:$AK,"网点超50分钟未响应")+COUNTIFS(明细!$R:$R,$AK69,明细!$C:$C,BJ$1,明细!$AL:$AL,"网点超23H未关闭"))*20)</f>
        <v>-</v>
      </c>
      <c r="BK69" s="12" t="str">
        <f>IF((COUNTIFS(明细!$R:$R,$AK69,明细!$C:$C,BK$1,明细!$AK:$AK,"网点超50分钟未响应")+COUNTIFS(明细!$R:$R,$AK69,明细!$C:$C,BK$1,明细!$AL:$AL,"网点超23H未关闭"))*20=0,"-",(COUNTIFS(明细!$R:$R,$AK69,明细!$C:$C,BK$1,明细!$AK:$AK,"网点超50分钟未响应")+COUNTIFS(明细!$R:$R,$AK69,明细!$C:$C,BK$1,明细!$AL:$AL,"网点超23H未关闭"))*20)</f>
        <v>-</v>
      </c>
      <c r="BL69" s="12" t="str">
        <f>IF((COUNTIFS(明细!$R:$R,$AK69,明细!$C:$C,BL$1,明细!$AK:$AK,"网点超50分钟未响应")+COUNTIFS(明细!$R:$R,$AK69,明细!$C:$C,BL$1,明细!$AL:$AL,"网点超23H未关闭"))*20=0,"-",(COUNTIFS(明细!$R:$R,$AK69,明细!$C:$C,BL$1,明细!$AK:$AK,"网点超50分钟未响应")+COUNTIFS(明细!$R:$R,$AK69,明细!$C:$C,BL$1,明细!$AL:$AL,"网点超23H未关闭"))*20)</f>
        <v>-</v>
      </c>
      <c r="BM69" s="12" t="str">
        <f>IF((COUNTIFS(明细!$R:$R,$AK69,明细!$C:$C,BM$1,明细!$AK:$AK,"网点超50分钟未响应")+COUNTIFS(明细!$R:$R,$AK69,明细!$C:$C,BM$1,明细!$AL:$AL,"网点超23H未关闭"))*20=0,"-",(COUNTIFS(明细!$R:$R,$AK69,明细!$C:$C,BM$1,明细!$AK:$AK,"网点超50分钟未响应")+COUNTIFS(明细!$R:$R,$AK69,明细!$C:$C,BM$1,明细!$AL:$AL,"网点超23H未关闭"))*20)</f>
        <v>-</v>
      </c>
      <c r="BN69" s="12" t="str">
        <f>IF((COUNTIFS(明细!$R:$R,$AK69,明细!$C:$C,BN$1,明细!$AK:$AK,"网点超50分钟未响应")+COUNTIFS(明细!$R:$R,$AK69,明细!$C:$C,BN$1,明细!$AL:$AL,"网点超23H未关闭"))*20=0,"-",(COUNTIFS(明细!$R:$R,$AK69,明细!$C:$C,BN$1,明细!$AK:$AK,"网点超50分钟未响应")+COUNTIFS(明细!$R:$R,$AK69,明细!$C:$C,BN$1,明细!$AL:$AL,"网点超23H未关闭"))*20)</f>
        <v>-</v>
      </c>
      <c r="BO69" s="12" t="str">
        <f>IF((COUNTIFS(明细!$R:$R,$AK69,明细!$C:$C,BO$1,明细!$AK:$AK,"网点超50分钟未响应")+COUNTIFS(明细!$R:$R,$AK69,明细!$C:$C,BO$1,明细!$AL:$AL,"网点超23H未关闭"))*20=0,"-",(COUNTIFS(明细!$R:$R,$AK69,明细!$C:$C,BO$1,明细!$AK:$AK,"网点超50分钟未响应")+COUNTIFS(明细!$R:$R,$AK69,明细!$C:$C,BO$1,明细!$AL:$AL,"网点超23H未关闭"))*20)</f>
        <v>-</v>
      </c>
      <c r="BP69" s="12" t="str">
        <f>IF((COUNTIFS(明细!$R:$R,$AK69,明细!$C:$C,BP$1,明细!$AK:$AK,"网点超50分钟未响应")+COUNTIFS(明细!$R:$R,$AK69,明细!$C:$C,BP$1,明细!$AL:$AL,"网点超23H未关闭"))*20=0,"-",(COUNTIFS(明细!$R:$R,$AK69,明细!$C:$C,BP$1,明细!$AK:$AK,"网点超50分钟未响应")+COUNTIFS(明细!$R:$R,$AK69,明细!$C:$C,BP$1,明细!$AL:$AL,"网点超23H未关闭"))*20)</f>
        <v>-</v>
      </c>
    </row>
    <row r="70" customHeight="1" spans="36:68">
      <c r="AJ70" s="12">
        <f>RANK(AL70,AL$3:AL$356)</f>
        <v>66</v>
      </c>
      <c r="AK70" s="4" t="s">
        <v>106</v>
      </c>
      <c r="AL70" s="12">
        <f>SUM(AM70:BP70)</f>
        <v>60</v>
      </c>
      <c r="AM70" s="12" t="str">
        <f>IF((COUNTIFS(明细!$R:$R,$AK70,明细!$C:$C,AM$1,明细!$AK:$AK,"网点超50分钟未响应")+COUNTIFS(明细!$R:$R,$AK70,明细!$C:$C,AM$1,明细!$AL:$AL,"网点超23H未关闭"))*20=0,"-",(COUNTIFS(明细!$R:$R,$AK70,明细!$C:$C,AM$1,明细!$AK:$AK,"网点超50分钟未响应")+COUNTIFS(明细!$R:$R,$AK70,明细!$C:$C,AM$1,明细!$AL:$AL,"网点超23H未关闭"))*20)</f>
        <v>-</v>
      </c>
      <c r="AN70" s="12" t="str">
        <f>IF((COUNTIFS(明细!$R:$R,$AK70,明细!$C:$C,AN$1,明细!$AK:$AK,"网点超50分钟未响应")+COUNTIFS(明细!$R:$R,$AK70,明细!$C:$C,AN$1,明细!$AL:$AL,"网点超23H未关闭"))*20=0,"-",(COUNTIFS(明细!$R:$R,$AK70,明细!$C:$C,AN$1,明细!$AK:$AK,"网点超50分钟未响应")+COUNTIFS(明细!$R:$R,$AK70,明细!$C:$C,AN$1,明细!$AL:$AL,"网点超23H未关闭"))*20)</f>
        <v>-</v>
      </c>
      <c r="AO70" s="12" t="str">
        <f>IF((COUNTIFS(明细!$R:$R,$AK70,明细!$C:$C,AO$1,明细!$AK:$AK,"网点超50分钟未响应")+COUNTIFS(明细!$R:$R,$AK70,明细!$C:$C,AO$1,明细!$AL:$AL,"网点超23H未关闭"))*20=0,"-",(COUNTIFS(明细!$R:$R,$AK70,明细!$C:$C,AO$1,明细!$AK:$AK,"网点超50分钟未响应")+COUNTIFS(明细!$R:$R,$AK70,明细!$C:$C,AO$1,明细!$AL:$AL,"网点超23H未关闭"))*20)</f>
        <v>-</v>
      </c>
      <c r="AP70" s="12">
        <f>IF((COUNTIFS(明细!$R:$R,$AK70,明细!$C:$C,AP$1,明细!$AK:$AK,"网点超50分钟未响应")+COUNTIFS(明细!$R:$R,$AK70,明细!$C:$C,AP$1,明细!$AL:$AL,"网点超23H未关闭"))*20=0,"-",(COUNTIFS(明细!$R:$R,$AK70,明细!$C:$C,AP$1,明细!$AK:$AK,"网点超50分钟未响应")+COUNTIFS(明细!$R:$R,$AK70,明细!$C:$C,AP$1,明细!$AL:$AL,"网点超23H未关闭"))*20)</f>
        <v>60</v>
      </c>
      <c r="AQ70" s="12" t="str">
        <f>IF((COUNTIFS(明细!$R:$R,$AK70,明细!$C:$C,AQ$1,明细!$AK:$AK,"网点超50分钟未响应")+COUNTIFS(明细!$R:$R,$AK70,明细!$C:$C,AQ$1,明细!$AL:$AL,"网点超23H未关闭"))*20=0,"-",(COUNTIFS(明细!$R:$R,$AK70,明细!$C:$C,AQ$1,明细!$AK:$AK,"网点超50分钟未响应")+COUNTIFS(明细!$R:$R,$AK70,明细!$C:$C,AQ$1,明细!$AL:$AL,"网点超23H未关闭"))*20)</f>
        <v>-</v>
      </c>
      <c r="AR70" s="12" t="str">
        <f>IF((COUNTIFS(明细!$R:$R,$AK70,明细!$C:$C,AR$1,明细!$AK:$AK,"网点超50分钟未响应")+COUNTIFS(明细!$R:$R,$AK70,明细!$C:$C,AR$1,明细!$AL:$AL,"网点超23H未关闭"))*20=0,"-",(COUNTIFS(明细!$R:$R,$AK70,明细!$C:$C,AR$1,明细!$AK:$AK,"网点超50分钟未响应")+COUNTIFS(明细!$R:$R,$AK70,明细!$C:$C,AR$1,明细!$AL:$AL,"网点超23H未关闭"))*20)</f>
        <v>-</v>
      </c>
      <c r="AS70" s="12" t="str">
        <f>IF((COUNTIFS(明细!$R:$R,$AK70,明细!$C:$C,AS$1,明细!$AK:$AK,"网点超50分钟未响应")+COUNTIFS(明细!$R:$R,$AK70,明细!$C:$C,AS$1,明细!$AL:$AL,"网点超23H未关闭"))*20=0,"-",(COUNTIFS(明细!$R:$R,$AK70,明细!$C:$C,AS$1,明细!$AK:$AK,"网点超50分钟未响应")+COUNTIFS(明细!$R:$R,$AK70,明细!$C:$C,AS$1,明细!$AL:$AL,"网点超23H未关闭"))*20)</f>
        <v>-</v>
      </c>
      <c r="AT70" s="12" t="str">
        <f>IF((COUNTIFS(明细!$R:$R,$AK70,明细!$C:$C,AT$1,明细!$AK:$AK,"网点超50分钟未响应")+COUNTIFS(明细!$R:$R,$AK70,明细!$C:$C,AT$1,明细!$AL:$AL,"网点超23H未关闭"))*20=0,"-",(COUNTIFS(明细!$R:$R,$AK70,明细!$C:$C,AT$1,明细!$AK:$AK,"网点超50分钟未响应")+COUNTIFS(明细!$R:$R,$AK70,明细!$C:$C,AT$1,明细!$AL:$AL,"网点超23H未关闭"))*20)</f>
        <v>-</v>
      </c>
      <c r="AU70" s="12" t="str">
        <f>IF((COUNTIFS(明细!$R:$R,$AK70,明细!$C:$C,AU$1,明细!$AK:$AK,"网点超50分钟未响应")+COUNTIFS(明细!$R:$R,$AK70,明细!$C:$C,AU$1,明细!$AL:$AL,"网点超23H未关闭"))*20=0,"-",(COUNTIFS(明细!$R:$R,$AK70,明细!$C:$C,AU$1,明细!$AK:$AK,"网点超50分钟未响应")+COUNTIFS(明细!$R:$R,$AK70,明细!$C:$C,AU$1,明细!$AL:$AL,"网点超23H未关闭"))*20)</f>
        <v>-</v>
      </c>
      <c r="AV70" s="12" t="str">
        <f>IF((COUNTIFS(明细!$R:$R,$AK70,明细!$C:$C,AV$1,明细!$AK:$AK,"网点超50分钟未响应")+COUNTIFS(明细!$R:$R,$AK70,明细!$C:$C,AV$1,明细!$AL:$AL,"网点超23H未关闭"))*20=0,"-",(COUNTIFS(明细!$R:$R,$AK70,明细!$C:$C,AV$1,明细!$AK:$AK,"网点超50分钟未响应")+COUNTIFS(明细!$R:$R,$AK70,明细!$C:$C,AV$1,明细!$AL:$AL,"网点超23H未关闭"))*20)</f>
        <v>-</v>
      </c>
      <c r="AW70" s="12" t="str">
        <f>IF((COUNTIFS(明细!$R:$R,$AK70,明细!$C:$C,AW$1,明细!$AK:$AK,"网点超50分钟未响应")+COUNTIFS(明细!$R:$R,$AK70,明细!$C:$C,AW$1,明细!$AL:$AL,"网点超23H未关闭"))*20=0,"-",(COUNTIFS(明细!$R:$R,$AK70,明细!$C:$C,AW$1,明细!$AK:$AK,"网点超50分钟未响应")+COUNTIFS(明细!$R:$R,$AK70,明细!$C:$C,AW$1,明细!$AL:$AL,"网点超23H未关闭"))*20)</f>
        <v>-</v>
      </c>
      <c r="AX70" s="12" t="str">
        <f>IF((COUNTIFS(明细!$R:$R,$AK70,明细!$C:$C,AX$1,明细!$AK:$AK,"网点超50分钟未响应")+COUNTIFS(明细!$R:$R,$AK70,明细!$C:$C,AX$1,明细!$AL:$AL,"网点超23H未关闭"))*20=0,"-",(COUNTIFS(明细!$R:$R,$AK70,明细!$C:$C,AX$1,明细!$AK:$AK,"网点超50分钟未响应")+COUNTIFS(明细!$R:$R,$AK70,明细!$C:$C,AX$1,明细!$AL:$AL,"网点超23H未关闭"))*20)</f>
        <v>-</v>
      </c>
      <c r="AY70" s="12" t="str">
        <f>IF((COUNTIFS(明细!$R:$R,$AK70,明细!$C:$C,AY$1,明细!$AK:$AK,"网点超50分钟未响应")+COUNTIFS(明细!$R:$R,$AK70,明细!$C:$C,AY$1,明细!$AL:$AL,"网点超23H未关闭"))*20=0,"-",(COUNTIFS(明细!$R:$R,$AK70,明细!$C:$C,AY$1,明细!$AK:$AK,"网点超50分钟未响应")+COUNTIFS(明细!$R:$R,$AK70,明细!$C:$C,AY$1,明细!$AL:$AL,"网点超23H未关闭"))*20)</f>
        <v>-</v>
      </c>
      <c r="AZ70" s="12" t="str">
        <f>IF((COUNTIFS(明细!$R:$R,$AK70,明细!$C:$C,AZ$1,明细!$AK:$AK,"网点超50分钟未响应")+COUNTIFS(明细!$R:$R,$AK70,明细!$C:$C,AZ$1,明细!$AL:$AL,"网点超23H未关闭"))*20=0,"-",(COUNTIFS(明细!$R:$R,$AK70,明细!$C:$C,AZ$1,明细!$AK:$AK,"网点超50分钟未响应")+COUNTIFS(明细!$R:$R,$AK70,明细!$C:$C,AZ$1,明细!$AL:$AL,"网点超23H未关闭"))*20)</f>
        <v>-</v>
      </c>
      <c r="BA70" s="12" t="str">
        <f>IF((COUNTIFS(明细!$R:$R,$AK70,明细!$C:$C,BA$1,明细!$AK:$AK,"网点超50分钟未响应")+COUNTIFS(明细!$R:$R,$AK70,明细!$C:$C,BA$1,明细!$AL:$AL,"网点超23H未关闭"))*20=0,"-",(COUNTIFS(明细!$R:$R,$AK70,明细!$C:$C,BA$1,明细!$AK:$AK,"网点超50分钟未响应")+COUNTIFS(明细!$R:$R,$AK70,明细!$C:$C,BA$1,明细!$AL:$AL,"网点超23H未关闭"))*20)</f>
        <v>-</v>
      </c>
      <c r="BB70" s="12" t="str">
        <f>IF((COUNTIFS(明细!$R:$R,$AK70,明细!$C:$C,BB$1,明细!$AK:$AK,"网点超50分钟未响应")+COUNTIFS(明细!$R:$R,$AK70,明细!$C:$C,BB$1,明细!$AL:$AL,"网点超23H未关闭"))*20=0,"-",(COUNTIFS(明细!$R:$R,$AK70,明细!$C:$C,BB$1,明细!$AK:$AK,"网点超50分钟未响应")+COUNTIFS(明细!$R:$R,$AK70,明细!$C:$C,BB$1,明细!$AL:$AL,"网点超23H未关闭"))*20)</f>
        <v>-</v>
      </c>
      <c r="BC70" s="12" t="str">
        <f>IF((COUNTIFS(明细!$R:$R,$AK70,明细!$C:$C,BC$1,明细!$AK:$AK,"网点超50分钟未响应")+COUNTIFS(明细!$R:$R,$AK70,明细!$C:$C,BC$1,明细!$AL:$AL,"网点超23H未关闭"))*20=0,"-",(COUNTIFS(明细!$R:$R,$AK70,明细!$C:$C,BC$1,明细!$AK:$AK,"网点超50分钟未响应")+COUNTIFS(明细!$R:$R,$AK70,明细!$C:$C,BC$1,明细!$AL:$AL,"网点超23H未关闭"))*20)</f>
        <v>-</v>
      </c>
      <c r="BD70" s="12" t="str">
        <f>IF((COUNTIFS(明细!$R:$R,$AK70,明细!$C:$C,BD$1,明细!$AK:$AK,"网点超50分钟未响应")+COUNTIFS(明细!$R:$R,$AK70,明细!$C:$C,BD$1,明细!$AL:$AL,"网点超23H未关闭"))*20=0,"-",(COUNTIFS(明细!$R:$R,$AK70,明细!$C:$C,BD$1,明细!$AK:$AK,"网点超50分钟未响应")+COUNTIFS(明细!$R:$R,$AK70,明细!$C:$C,BD$1,明细!$AL:$AL,"网点超23H未关闭"))*20)</f>
        <v>-</v>
      </c>
      <c r="BE70" s="12" t="str">
        <f>IF((COUNTIFS(明细!$R:$R,$AK70,明细!$C:$C,BE$1,明细!$AK:$AK,"网点超50分钟未响应")+COUNTIFS(明细!$R:$R,$AK70,明细!$C:$C,BE$1,明细!$AL:$AL,"网点超23H未关闭"))*20=0,"-",(COUNTIFS(明细!$R:$R,$AK70,明细!$C:$C,BE$1,明细!$AK:$AK,"网点超50分钟未响应")+COUNTIFS(明细!$R:$R,$AK70,明细!$C:$C,BE$1,明细!$AL:$AL,"网点超23H未关闭"))*20)</f>
        <v>-</v>
      </c>
      <c r="BF70" s="12" t="str">
        <f>IF((COUNTIFS(明细!$R:$R,$AK70,明细!$C:$C,BF$1,明细!$AK:$AK,"网点超50分钟未响应")+COUNTIFS(明细!$R:$R,$AK70,明细!$C:$C,BF$1,明细!$AL:$AL,"网点超23H未关闭"))*20=0,"-",(COUNTIFS(明细!$R:$R,$AK70,明细!$C:$C,BF$1,明细!$AK:$AK,"网点超50分钟未响应")+COUNTIFS(明细!$R:$R,$AK70,明细!$C:$C,BF$1,明细!$AL:$AL,"网点超23H未关闭"))*20)</f>
        <v>-</v>
      </c>
      <c r="BG70" s="12" t="str">
        <f>IF((COUNTIFS(明细!$R:$R,$AK70,明细!$C:$C,BG$1,明细!$AK:$AK,"网点超50分钟未响应")+COUNTIFS(明细!$R:$R,$AK70,明细!$C:$C,BG$1,明细!$AL:$AL,"网点超23H未关闭"))*20=0,"-",(COUNTIFS(明细!$R:$R,$AK70,明细!$C:$C,BG$1,明细!$AK:$AK,"网点超50分钟未响应")+COUNTIFS(明细!$R:$R,$AK70,明细!$C:$C,BG$1,明细!$AL:$AL,"网点超23H未关闭"))*20)</f>
        <v>-</v>
      </c>
      <c r="BH70" s="12" t="str">
        <f>IF((COUNTIFS(明细!$R:$R,$AK70,明细!$C:$C,BH$1,明细!$AK:$AK,"网点超50分钟未响应")+COUNTIFS(明细!$R:$R,$AK70,明细!$C:$C,BH$1,明细!$AL:$AL,"网点超23H未关闭"))*20=0,"-",(COUNTIFS(明细!$R:$R,$AK70,明细!$C:$C,BH$1,明细!$AK:$AK,"网点超50分钟未响应")+COUNTIFS(明细!$R:$R,$AK70,明细!$C:$C,BH$1,明细!$AL:$AL,"网点超23H未关闭"))*20)</f>
        <v>-</v>
      </c>
      <c r="BI70" s="12" t="str">
        <f>IF((COUNTIFS(明细!$R:$R,$AK70,明细!$C:$C,BI$1,明细!$AK:$AK,"网点超50分钟未响应")+COUNTIFS(明细!$R:$R,$AK70,明细!$C:$C,BI$1,明细!$AL:$AL,"网点超23H未关闭"))*20=0,"-",(COUNTIFS(明细!$R:$R,$AK70,明细!$C:$C,BI$1,明细!$AK:$AK,"网点超50分钟未响应")+COUNTIFS(明细!$R:$R,$AK70,明细!$C:$C,BI$1,明细!$AL:$AL,"网点超23H未关闭"))*20)</f>
        <v>-</v>
      </c>
      <c r="BJ70" s="12" t="str">
        <f>IF((COUNTIFS(明细!$R:$R,$AK70,明细!$C:$C,BJ$1,明细!$AK:$AK,"网点超50分钟未响应")+COUNTIFS(明细!$R:$R,$AK70,明细!$C:$C,BJ$1,明细!$AL:$AL,"网点超23H未关闭"))*20=0,"-",(COUNTIFS(明细!$R:$R,$AK70,明细!$C:$C,BJ$1,明细!$AK:$AK,"网点超50分钟未响应")+COUNTIFS(明细!$R:$R,$AK70,明细!$C:$C,BJ$1,明细!$AL:$AL,"网点超23H未关闭"))*20)</f>
        <v>-</v>
      </c>
      <c r="BK70" s="12" t="str">
        <f>IF((COUNTIFS(明细!$R:$R,$AK70,明细!$C:$C,BK$1,明细!$AK:$AK,"网点超50分钟未响应")+COUNTIFS(明细!$R:$R,$AK70,明细!$C:$C,BK$1,明细!$AL:$AL,"网点超23H未关闭"))*20=0,"-",(COUNTIFS(明细!$R:$R,$AK70,明细!$C:$C,BK$1,明细!$AK:$AK,"网点超50分钟未响应")+COUNTIFS(明细!$R:$R,$AK70,明细!$C:$C,BK$1,明细!$AL:$AL,"网点超23H未关闭"))*20)</f>
        <v>-</v>
      </c>
      <c r="BL70" s="12" t="str">
        <f>IF((COUNTIFS(明细!$R:$R,$AK70,明细!$C:$C,BL$1,明细!$AK:$AK,"网点超50分钟未响应")+COUNTIFS(明细!$R:$R,$AK70,明细!$C:$C,BL$1,明细!$AL:$AL,"网点超23H未关闭"))*20=0,"-",(COUNTIFS(明细!$R:$R,$AK70,明细!$C:$C,BL$1,明细!$AK:$AK,"网点超50分钟未响应")+COUNTIFS(明细!$R:$R,$AK70,明细!$C:$C,BL$1,明细!$AL:$AL,"网点超23H未关闭"))*20)</f>
        <v>-</v>
      </c>
      <c r="BM70" s="12" t="str">
        <f>IF((COUNTIFS(明细!$R:$R,$AK70,明细!$C:$C,BM$1,明细!$AK:$AK,"网点超50分钟未响应")+COUNTIFS(明细!$R:$R,$AK70,明细!$C:$C,BM$1,明细!$AL:$AL,"网点超23H未关闭"))*20=0,"-",(COUNTIFS(明细!$R:$R,$AK70,明细!$C:$C,BM$1,明细!$AK:$AK,"网点超50分钟未响应")+COUNTIFS(明细!$R:$R,$AK70,明细!$C:$C,BM$1,明细!$AL:$AL,"网点超23H未关闭"))*20)</f>
        <v>-</v>
      </c>
      <c r="BN70" s="12" t="str">
        <f>IF((COUNTIFS(明细!$R:$R,$AK70,明细!$C:$C,BN$1,明细!$AK:$AK,"网点超50分钟未响应")+COUNTIFS(明细!$R:$R,$AK70,明细!$C:$C,BN$1,明细!$AL:$AL,"网点超23H未关闭"))*20=0,"-",(COUNTIFS(明细!$R:$R,$AK70,明细!$C:$C,BN$1,明细!$AK:$AK,"网点超50分钟未响应")+COUNTIFS(明细!$R:$R,$AK70,明细!$C:$C,BN$1,明细!$AL:$AL,"网点超23H未关闭"))*20)</f>
        <v>-</v>
      </c>
      <c r="BO70" s="12" t="str">
        <f>IF((COUNTIFS(明细!$R:$R,$AK70,明细!$C:$C,BO$1,明细!$AK:$AK,"网点超50分钟未响应")+COUNTIFS(明细!$R:$R,$AK70,明细!$C:$C,BO$1,明细!$AL:$AL,"网点超23H未关闭"))*20=0,"-",(COUNTIFS(明细!$R:$R,$AK70,明细!$C:$C,BO$1,明细!$AK:$AK,"网点超50分钟未响应")+COUNTIFS(明细!$R:$R,$AK70,明细!$C:$C,BO$1,明细!$AL:$AL,"网点超23H未关闭"))*20)</f>
        <v>-</v>
      </c>
      <c r="BP70" s="12" t="str">
        <f>IF((COUNTIFS(明细!$R:$R,$AK70,明细!$C:$C,BP$1,明细!$AK:$AK,"网点超50分钟未响应")+COUNTIFS(明细!$R:$R,$AK70,明细!$C:$C,BP$1,明细!$AL:$AL,"网点超23H未关闭"))*20=0,"-",(COUNTIFS(明细!$R:$R,$AK70,明细!$C:$C,BP$1,明细!$AK:$AK,"网点超50分钟未响应")+COUNTIFS(明细!$R:$R,$AK70,明细!$C:$C,BP$1,明细!$AL:$AL,"网点超23H未关闭"))*20)</f>
        <v>-</v>
      </c>
    </row>
    <row r="71" customHeight="1" spans="36:68">
      <c r="AJ71" s="12">
        <f>RANK(AL71,AL$3:AL$356)</f>
        <v>66</v>
      </c>
      <c r="AK71" s="6" t="s">
        <v>107</v>
      </c>
      <c r="AL71" s="12">
        <f>SUM(AM71:BP71)</f>
        <v>60</v>
      </c>
      <c r="AM71" s="12" t="str">
        <f>IF((COUNTIFS(明细!$R:$R,$AK71,明细!$C:$C,AM$1,明细!$AK:$AK,"网点超50分钟未响应")+COUNTIFS(明细!$R:$R,$AK71,明细!$C:$C,AM$1,明细!$AL:$AL,"网点超23H未关闭"))*20=0,"-",(COUNTIFS(明细!$R:$R,$AK71,明细!$C:$C,AM$1,明细!$AK:$AK,"网点超50分钟未响应")+COUNTIFS(明细!$R:$R,$AK71,明细!$C:$C,AM$1,明细!$AL:$AL,"网点超23H未关闭"))*20)</f>
        <v>-</v>
      </c>
      <c r="AN71" s="12" t="str">
        <f>IF((COUNTIFS(明细!$R:$R,$AK71,明细!$C:$C,AN$1,明细!$AK:$AK,"网点超50分钟未响应")+COUNTIFS(明细!$R:$R,$AK71,明细!$C:$C,AN$1,明细!$AL:$AL,"网点超23H未关闭"))*20=0,"-",(COUNTIFS(明细!$R:$R,$AK71,明细!$C:$C,AN$1,明细!$AK:$AK,"网点超50分钟未响应")+COUNTIFS(明细!$R:$R,$AK71,明细!$C:$C,AN$1,明细!$AL:$AL,"网点超23H未关闭"))*20)</f>
        <v>-</v>
      </c>
      <c r="AO71" s="12" t="str">
        <f>IF((COUNTIFS(明细!$R:$R,$AK71,明细!$C:$C,AO$1,明细!$AK:$AK,"网点超50分钟未响应")+COUNTIFS(明细!$R:$R,$AK71,明细!$C:$C,AO$1,明细!$AL:$AL,"网点超23H未关闭"))*20=0,"-",(COUNTIFS(明细!$R:$R,$AK71,明细!$C:$C,AO$1,明细!$AK:$AK,"网点超50分钟未响应")+COUNTIFS(明细!$R:$R,$AK71,明细!$C:$C,AO$1,明细!$AL:$AL,"网点超23H未关闭"))*20)</f>
        <v>-</v>
      </c>
      <c r="AP71" s="12">
        <f>IF((COUNTIFS(明细!$R:$R,$AK71,明细!$C:$C,AP$1,明细!$AK:$AK,"网点超50分钟未响应")+COUNTIFS(明细!$R:$R,$AK71,明细!$C:$C,AP$1,明细!$AL:$AL,"网点超23H未关闭"))*20=0,"-",(COUNTIFS(明细!$R:$R,$AK71,明细!$C:$C,AP$1,明细!$AK:$AK,"网点超50分钟未响应")+COUNTIFS(明细!$R:$R,$AK71,明细!$C:$C,AP$1,明细!$AL:$AL,"网点超23H未关闭"))*20)</f>
        <v>60</v>
      </c>
      <c r="AQ71" s="12" t="str">
        <f>IF((COUNTIFS(明细!$R:$R,$AK71,明细!$C:$C,AQ$1,明细!$AK:$AK,"网点超50分钟未响应")+COUNTIFS(明细!$R:$R,$AK71,明细!$C:$C,AQ$1,明细!$AL:$AL,"网点超23H未关闭"))*20=0,"-",(COUNTIFS(明细!$R:$R,$AK71,明细!$C:$C,AQ$1,明细!$AK:$AK,"网点超50分钟未响应")+COUNTIFS(明细!$R:$R,$AK71,明细!$C:$C,AQ$1,明细!$AL:$AL,"网点超23H未关闭"))*20)</f>
        <v>-</v>
      </c>
      <c r="AR71" s="12" t="str">
        <f>IF((COUNTIFS(明细!$R:$R,$AK71,明细!$C:$C,AR$1,明细!$AK:$AK,"网点超50分钟未响应")+COUNTIFS(明细!$R:$R,$AK71,明细!$C:$C,AR$1,明细!$AL:$AL,"网点超23H未关闭"))*20=0,"-",(COUNTIFS(明细!$R:$R,$AK71,明细!$C:$C,AR$1,明细!$AK:$AK,"网点超50分钟未响应")+COUNTIFS(明细!$R:$R,$AK71,明细!$C:$C,AR$1,明细!$AL:$AL,"网点超23H未关闭"))*20)</f>
        <v>-</v>
      </c>
      <c r="AS71" s="12" t="str">
        <f>IF((COUNTIFS(明细!$R:$R,$AK71,明细!$C:$C,AS$1,明细!$AK:$AK,"网点超50分钟未响应")+COUNTIFS(明细!$R:$R,$AK71,明细!$C:$C,AS$1,明细!$AL:$AL,"网点超23H未关闭"))*20=0,"-",(COUNTIFS(明细!$R:$R,$AK71,明细!$C:$C,AS$1,明细!$AK:$AK,"网点超50分钟未响应")+COUNTIFS(明细!$R:$R,$AK71,明细!$C:$C,AS$1,明细!$AL:$AL,"网点超23H未关闭"))*20)</f>
        <v>-</v>
      </c>
      <c r="AT71" s="12" t="str">
        <f>IF((COUNTIFS(明细!$R:$R,$AK71,明细!$C:$C,AT$1,明细!$AK:$AK,"网点超50分钟未响应")+COUNTIFS(明细!$R:$R,$AK71,明细!$C:$C,AT$1,明细!$AL:$AL,"网点超23H未关闭"))*20=0,"-",(COUNTIFS(明细!$R:$R,$AK71,明细!$C:$C,AT$1,明细!$AK:$AK,"网点超50分钟未响应")+COUNTIFS(明细!$R:$R,$AK71,明细!$C:$C,AT$1,明细!$AL:$AL,"网点超23H未关闭"))*20)</f>
        <v>-</v>
      </c>
      <c r="AU71" s="12" t="str">
        <f>IF((COUNTIFS(明细!$R:$R,$AK71,明细!$C:$C,AU$1,明细!$AK:$AK,"网点超50分钟未响应")+COUNTIFS(明细!$R:$R,$AK71,明细!$C:$C,AU$1,明细!$AL:$AL,"网点超23H未关闭"))*20=0,"-",(COUNTIFS(明细!$R:$R,$AK71,明细!$C:$C,AU$1,明细!$AK:$AK,"网点超50分钟未响应")+COUNTIFS(明细!$R:$R,$AK71,明细!$C:$C,AU$1,明细!$AL:$AL,"网点超23H未关闭"))*20)</f>
        <v>-</v>
      </c>
      <c r="AV71" s="12" t="str">
        <f>IF((COUNTIFS(明细!$R:$R,$AK71,明细!$C:$C,AV$1,明细!$AK:$AK,"网点超50分钟未响应")+COUNTIFS(明细!$R:$R,$AK71,明细!$C:$C,AV$1,明细!$AL:$AL,"网点超23H未关闭"))*20=0,"-",(COUNTIFS(明细!$R:$R,$AK71,明细!$C:$C,AV$1,明细!$AK:$AK,"网点超50分钟未响应")+COUNTIFS(明细!$R:$R,$AK71,明细!$C:$C,AV$1,明细!$AL:$AL,"网点超23H未关闭"))*20)</f>
        <v>-</v>
      </c>
      <c r="AW71" s="12" t="str">
        <f>IF((COUNTIFS(明细!$R:$R,$AK71,明细!$C:$C,AW$1,明细!$AK:$AK,"网点超50分钟未响应")+COUNTIFS(明细!$R:$R,$AK71,明细!$C:$C,AW$1,明细!$AL:$AL,"网点超23H未关闭"))*20=0,"-",(COUNTIFS(明细!$R:$R,$AK71,明细!$C:$C,AW$1,明细!$AK:$AK,"网点超50分钟未响应")+COUNTIFS(明细!$R:$R,$AK71,明细!$C:$C,AW$1,明细!$AL:$AL,"网点超23H未关闭"))*20)</f>
        <v>-</v>
      </c>
      <c r="AX71" s="12" t="str">
        <f>IF((COUNTIFS(明细!$R:$R,$AK71,明细!$C:$C,AX$1,明细!$AK:$AK,"网点超50分钟未响应")+COUNTIFS(明细!$R:$R,$AK71,明细!$C:$C,AX$1,明细!$AL:$AL,"网点超23H未关闭"))*20=0,"-",(COUNTIFS(明细!$R:$R,$AK71,明细!$C:$C,AX$1,明细!$AK:$AK,"网点超50分钟未响应")+COUNTIFS(明细!$R:$R,$AK71,明细!$C:$C,AX$1,明细!$AL:$AL,"网点超23H未关闭"))*20)</f>
        <v>-</v>
      </c>
      <c r="AY71" s="12" t="str">
        <f>IF((COUNTIFS(明细!$R:$R,$AK71,明细!$C:$C,AY$1,明细!$AK:$AK,"网点超50分钟未响应")+COUNTIFS(明细!$R:$R,$AK71,明细!$C:$C,AY$1,明细!$AL:$AL,"网点超23H未关闭"))*20=0,"-",(COUNTIFS(明细!$R:$R,$AK71,明细!$C:$C,AY$1,明细!$AK:$AK,"网点超50分钟未响应")+COUNTIFS(明细!$R:$R,$AK71,明细!$C:$C,AY$1,明细!$AL:$AL,"网点超23H未关闭"))*20)</f>
        <v>-</v>
      </c>
      <c r="AZ71" s="12" t="str">
        <f>IF((COUNTIFS(明细!$R:$R,$AK71,明细!$C:$C,AZ$1,明细!$AK:$AK,"网点超50分钟未响应")+COUNTIFS(明细!$R:$R,$AK71,明细!$C:$C,AZ$1,明细!$AL:$AL,"网点超23H未关闭"))*20=0,"-",(COUNTIFS(明细!$R:$R,$AK71,明细!$C:$C,AZ$1,明细!$AK:$AK,"网点超50分钟未响应")+COUNTIFS(明细!$R:$R,$AK71,明细!$C:$C,AZ$1,明细!$AL:$AL,"网点超23H未关闭"))*20)</f>
        <v>-</v>
      </c>
      <c r="BA71" s="12" t="str">
        <f>IF((COUNTIFS(明细!$R:$R,$AK71,明细!$C:$C,BA$1,明细!$AK:$AK,"网点超50分钟未响应")+COUNTIFS(明细!$R:$R,$AK71,明细!$C:$C,BA$1,明细!$AL:$AL,"网点超23H未关闭"))*20=0,"-",(COUNTIFS(明细!$R:$R,$AK71,明细!$C:$C,BA$1,明细!$AK:$AK,"网点超50分钟未响应")+COUNTIFS(明细!$R:$R,$AK71,明细!$C:$C,BA$1,明细!$AL:$AL,"网点超23H未关闭"))*20)</f>
        <v>-</v>
      </c>
      <c r="BB71" s="12" t="str">
        <f>IF((COUNTIFS(明细!$R:$R,$AK71,明细!$C:$C,BB$1,明细!$AK:$AK,"网点超50分钟未响应")+COUNTIFS(明细!$R:$R,$AK71,明细!$C:$C,BB$1,明细!$AL:$AL,"网点超23H未关闭"))*20=0,"-",(COUNTIFS(明细!$R:$R,$AK71,明细!$C:$C,BB$1,明细!$AK:$AK,"网点超50分钟未响应")+COUNTIFS(明细!$R:$R,$AK71,明细!$C:$C,BB$1,明细!$AL:$AL,"网点超23H未关闭"))*20)</f>
        <v>-</v>
      </c>
      <c r="BC71" s="12" t="str">
        <f>IF((COUNTIFS(明细!$R:$R,$AK71,明细!$C:$C,BC$1,明细!$AK:$AK,"网点超50分钟未响应")+COUNTIFS(明细!$R:$R,$AK71,明细!$C:$C,BC$1,明细!$AL:$AL,"网点超23H未关闭"))*20=0,"-",(COUNTIFS(明细!$R:$R,$AK71,明细!$C:$C,BC$1,明细!$AK:$AK,"网点超50分钟未响应")+COUNTIFS(明细!$R:$R,$AK71,明细!$C:$C,BC$1,明细!$AL:$AL,"网点超23H未关闭"))*20)</f>
        <v>-</v>
      </c>
      <c r="BD71" s="12" t="str">
        <f>IF((COUNTIFS(明细!$R:$R,$AK71,明细!$C:$C,BD$1,明细!$AK:$AK,"网点超50分钟未响应")+COUNTIFS(明细!$R:$R,$AK71,明细!$C:$C,BD$1,明细!$AL:$AL,"网点超23H未关闭"))*20=0,"-",(COUNTIFS(明细!$R:$R,$AK71,明细!$C:$C,BD$1,明细!$AK:$AK,"网点超50分钟未响应")+COUNTIFS(明细!$R:$R,$AK71,明细!$C:$C,BD$1,明细!$AL:$AL,"网点超23H未关闭"))*20)</f>
        <v>-</v>
      </c>
      <c r="BE71" s="12" t="str">
        <f>IF((COUNTIFS(明细!$R:$R,$AK71,明细!$C:$C,BE$1,明细!$AK:$AK,"网点超50分钟未响应")+COUNTIFS(明细!$R:$R,$AK71,明细!$C:$C,BE$1,明细!$AL:$AL,"网点超23H未关闭"))*20=0,"-",(COUNTIFS(明细!$R:$R,$AK71,明细!$C:$C,BE$1,明细!$AK:$AK,"网点超50分钟未响应")+COUNTIFS(明细!$R:$R,$AK71,明细!$C:$C,BE$1,明细!$AL:$AL,"网点超23H未关闭"))*20)</f>
        <v>-</v>
      </c>
      <c r="BF71" s="12" t="str">
        <f>IF((COUNTIFS(明细!$R:$R,$AK71,明细!$C:$C,BF$1,明细!$AK:$AK,"网点超50分钟未响应")+COUNTIFS(明细!$R:$R,$AK71,明细!$C:$C,BF$1,明细!$AL:$AL,"网点超23H未关闭"))*20=0,"-",(COUNTIFS(明细!$R:$R,$AK71,明细!$C:$C,BF$1,明细!$AK:$AK,"网点超50分钟未响应")+COUNTIFS(明细!$R:$R,$AK71,明细!$C:$C,BF$1,明细!$AL:$AL,"网点超23H未关闭"))*20)</f>
        <v>-</v>
      </c>
      <c r="BG71" s="12" t="str">
        <f>IF((COUNTIFS(明细!$R:$R,$AK71,明细!$C:$C,BG$1,明细!$AK:$AK,"网点超50分钟未响应")+COUNTIFS(明细!$R:$R,$AK71,明细!$C:$C,BG$1,明细!$AL:$AL,"网点超23H未关闭"))*20=0,"-",(COUNTIFS(明细!$R:$R,$AK71,明细!$C:$C,BG$1,明细!$AK:$AK,"网点超50分钟未响应")+COUNTIFS(明细!$R:$R,$AK71,明细!$C:$C,BG$1,明细!$AL:$AL,"网点超23H未关闭"))*20)</f>
        <v>-</v>
      </c>
      <c r="BH71" s="12" t="str">
        <f>IF((COUNTIFS(明细!$R:$R,$AK71,明细!$C:$C,BH$1,明细!$AK:$AK,"网点超50分钟未响应")+COUNTIFS(明细!$R:$R,$AK71,明细!$C:$C,BH$1,明细!$AL:$AL,"网点超23H未关闭"))*20=0,"-",(COUNTIFS(明细!$R:$R,$AK71,明细!$C:$C,BH$1,明细!$AK:$AK,"网点超50分钟未响应")+COUNTIFS(明细!$R:$R,$AK71,明细!$C:$C,BH$1,明细!$AL:$AL,"网点超23H未关闭"))*20)</f>
        <v>-</v>
      </c>
      <c r="BI71" s="12" t="str">
        <f>IF((COUNTIFS(明细!$R:$R,$AK71,明细!$C:$C,BI$1,明细!$AK:$AK,"网点超50分钟未响应")+COUNTIFS(明细!$R:$R,$AK71,明细!$C:$C,BI$1,明细!$AL:$AL,"网点超23H未关闭"))*20=0,"-",(COUNTIFS(明细!$R:$R,$AK71,明细!$C:$C,BI$1,明细!$AK:$AK,"网点超50分钟未响应")+COUNTIFS(明细!$R:$R,$AK71,明细!$C:$C,BI$1,明细!$AL:$AL,"网点超23H未关闭"))*20)</f>
        <v>-</v>
      </c>
      <c r="BJ71" s="12" t="str">
        <f>IF((COUNTIFS(明细!$R:$R,$AK71,明细!$C:$C,BJ$1,明细!$AK:$AK,"网点超50分钟未响应")+COUNTIFS(明细!$R:$R,$AK71,明细!$C:$C,BJ$1,明细!$AL:$AL,"网点超23H未关闭"))*20=0,"-",(COUNTIFS(明细!$R:$R,$AK71,明细!$C:$C,BJ$1,明细!$AK:$AK,"网点超50分钟未响应")+COUNTIFS(明细!$R:$R,$AK71,明细!$C:$C,BJ$1,明细!$AL:$AL,"网点超23H未关闭"))*20)</f>
        <v>-</v>
      </c>
      <c r="BK71" s="12" t="str">
        <f>IF((COUNTIFS(明细!$R:$R,$AK71,明细!$C:$C,BK$1,明细!$AK:$AK,"网点超50分钟未响应")+COUNTIFS(明细!$R:$R,$AK71,明细!$C:$C,BK$1,明细!$AL:$AL,"网点超23H未关闭"))*20=0,"-",(COUNTIFS(明细!$R:$R,$AK71,明细!$C:$C,BK$1,明细!$AK:$AK,"网点超50分钟未响应")+COUNTIFS(明细!$R:$R,$AK71,明细!$C:$C,BK$1,明细!$AL:$AL,"网点超23H未关闭"))*20)</f>
        <v>-</v>
      </c>
      <c r="BL71" s="12" t="str">
        <f>IF((COUNTIFS(明细!$R:$R,$AK71,明细!$C:$C,BL$1,明细!$AK:$AK,"网点超50分钟未响应")+COUNTIFS(明细!$R:$R,$AK71,明细!$C:$C,BL$1,明细!$AL:$AL,"网点超23H未关闭"))*20=0,"-",(COUNTIFS(明细!$R:$R,$AK71,明细!$C:$C,BL$1,明细!$AK:$AK,"网点超50分钟未响应")+COUNTIFS(明细!$R:$R,$AK71,明细!$C:$C,BL$1,明细!$AL:$AL,"网点超23H未关闭"))*20)</f>
        <v>-</v>
      </c>
      <c r="BM71" s="12" t="str">
        <f>IF((COUNTIFS(明细!$R:$R,$AK71,明细!$C:$C,BM$1,明细!$AK:$AK,"网点超50分钟未响应")+COUNTIFS(明细!$R:$R,$AK71,明细!$C:$C,BM$1,明细!$AL:$AL,"网点超23H未关闭"))*20=0,"-",(COUNTIFS(明细!$R:$R,$AK71,明细!$C:$C,BM$1,明细!$AK:$AK,"网点超50分钟未响应")+COUNTIFS(明细!$R:$R,$AK71,明细!$C:$C,BM$1,明细!$AL:$AL,"网点超23H未关闭"))*20)</f>
        <v>-</v>
      </c>
      <c r="BN71" s="12" t="str">
        <f>IF((COUNTIFS(明细!$R:$R,$AK71,明细!$C:$C,BN$1,明细!$AK:$AK,"网点超50分钟未响应")+COUNTIFS(明细!$R:$R,$AK71,明细!$C:$C,BN$1,明细!$AL:$AL,"网点超23H未关闭"))*20=0,"-",(COUNTIFS(明细!$R:$R,$AK71,明细!$C:$C,BN$1,明细!$AK:$AK,"网点超50分钟未响应")+COUNTIFS(明细!$R:$R,$AK71,明细!$C:$C,BN$1,明细!$AL:$AL,"网点超23H未关闭"))*20)</f>
        <v>-</v>
      </c>
      <c r="BO71" s="12" t="str">
        <f>IF((COUNTIFS(明细!$R:$R,$AK71,明细!$C:$C,BO$1,明细!$AK:$AK,"网点超50分钟未响应")+COUNTIFS(明细!$R:$R,$AK71,明细!$C:$C,BO$1,明细!$AL:$AL,"网点超23H未关闭"))*20=0,"-",(COUNTIFS(明细!$R:$R,$AK71,明细!$C:$C,BO$1,明细!$AK:$AK,"网点超50分钟未响应")+COUNTIFS(明细!$R:$R,$AK71,明细!$C:$C,BO$1,明细!$AL:$AL,"网点超23H未关闭"))*20)</f>
        <v>-</v>
      </c>
      <c r="BP71" s="12" t="str">
        <f>IF((COUNTIFS(明细!$R:$R,$AK71,明细!$C:$C,BP$1,明细!$AK:$AK,"网点超50分钟未响应")+COUNTIFS(明细!$R:$R,$AK71,明细!$C:$C,BP$1,明细!$AL:$AL,"网点超23H未关闭"))*20=0,"-",(COUNTIFS(明细!$R:$R,$AK71,明细!$C:$C,BP$1,明细!$AK:$AK,"网点超50分钟未响应")+COUNTIFS(明细!$R:$R,$AK71,明细!$C:$C,BP$1,明细!$AL:$AL,"网点超23H未关闭"))*20)</f>
        <v>-</v>
      </c>
    </row>
    <row r="72" customHeight="1" spans="36:68">
      <c r="AJ72" s="12">
        <f>RANK(AL72,AL$3:AL$356)</f>
        <v>66</v>
      </c>
      <c r="AK72" s="6" t="s">
        <v>108</v>
      </c>
      <c r="AL72" s="12">
        <f>SUM(AM72:BP72)</f>
        <v>60</v>
      </c>
      <c r="AM72" s="12" t="str">
        <f>IF((COUNTIFS(明细!$R:$R,$AK72,明细!$C:$C,AM$1,明细!$AK:$AK,"网点超50分钟未响应")+COUNTIFS(明细!$R:$R,$AK72,明细!$C:$C,AM$1,明细!$AL:$AL,"网点超23H未关闭"))*20=0,"-",(COUNTIFS(明细!$R:$R,$AK72,明细!$C:$C,AM$1,明细!$AK:$AK,"网点超50分钟未响应")+COUNTIFS(明细!$R:$R,$AK72,明细!$C:$C,AM$1,明细!$AL:$AL,"网点超23H未关闭"))*20)</f>
        <v>-</v>
      </c>
      <c r="AN72" s="12" t="str">
        <f>IF((COUNTIFS(明细!$R:$R,$AK72,明细!$C:$C,AN$1,明细!$AK:$AK,"网点超50分钟未响应")+COUNTIFS(明细!$R:$R,$AK72,明细!$C:$C,AN$1,明细!$AL:$AL,"网点超23H未关闭"))*20=0,"-",(COUNTIFS(明细!$R:$R,$AK72,明细!$C:$C,AN$1,明细!$AK:$AK,"网点超50分钟未响应")+COUNTIFS(明细!$R:$R,$AK72,明细!$C:$C,AN$1,明细!$AL:$AL,"网点超23H未关闭"))*20)</f>
        <v>-</v>
      </c>
      <c r="AO72" s="12">
        <f>IF((COUNTIFS(明细!$R:$R,$AK72,明细!$C:$C,AO$1,明细!$AK:$AK,"网点超50分钟未响应")+COUNTIFS(明细!$R:$R,$AK72,明细!$C:$C,AO$1,明细!$AL:$AL,"网点超23H未关闭"))*20=0,"-",(COUNTIFS(明细!$R:$R,$AK72,明细!$C:$C,AO$1,明细!$AK:$AK,"网点超50分钟未响应")+COUNTIFS(明细!$R:$R,$AK72,明细!$C:$C,AO$1,明细!$AL:$AL,"网点超23H未关闭"))*20)</f>
        <v>20</v>
      </c>
      <c r="AP72" s="12" t="str">
        <f>IF((COUNTIFS(明细!$R:$R,$AK72,明细!$C:$C,AP$1,明细!$AK:$AK,"网点超50分钟未响应")+COUNTIFS(明细!$R:$R,$AK72,明细!$C:$C,AP$1,明细!$AL:$AL,"网点超23H未关闭"))*20=0,"-",(COUNTIFS(明细!$R:$R,$AK72,明细!$C:$C,AP$1,明细!$AK:$AK,"网点超50分钟未响应")+COUNTIFS(明细!$R:$R,$AK72,明细!$C:$C,AP$1,明细!$AL:$AL,"网点超23H未关闭"))*20)</f>
        <v>-</v>
      </c>
      <c r="AQ72" s="12">
        <f>IF((COUNTIFS(明细!$R:$R,$AK72,明细!$C:$C,AQ$1,明细!$AK:$AK,"网点超50分钟未响应")+COUNTIFS(明细!$R:$R,$AK72,明细!$C:$C,AQ$1,明细!$AL:$AL,"网点超23H未关闭"))*20=0,"-",(COUNTIFS(明细!$R:$R,$AK72,明细!$C:$C,AQ$1,明细!$AK:$AK,"网点超50分钟未响应")+COUNTIFS(明细!$R:$R,$AK72,明细!$C:$C,AQ$1,明细!$AL:$AL,"网点超23H未关闭"))*20)</f>
        <v>40</v>
      </c>
      <c r="AR72" s="12" t="str">
        <f>IF((COUNTIFS(明细!$R:$R,$AK72,明细!$C:$C,AR$1,明细!$AK:$AK,"网点超50分钟未响应")+COUNTIFS(明细!$R:$R,$AK72,明细!$C:$C,AR$1,明细!$AL:$AL,"网点超23H未关闭"))*20=0,"-",(COUNTIFS(明细!$R:$R,$AK72,明细!$C:$C,AR$1,明细!$AK:$AK,"网点超50分钟未响应")+COUNTIFS(明细!$R:$R,$AK72,明细!$C:$C,AR$1,明细!$AL:$AL,"网点超23H未关闭"))*20)</f>
        <v>-</v>
      </c>
      <c r="AS72" s="12" t="str">
        <f>IF((COUNTIFS(明细!$R:$R,$AK72,明细!$C:$C,AS$1,明细!$AK:$AK,"网点超50分钟未响应")+COUNTIFS(明细!$R:$R,$AK72,明细!$C:$C,AS$1,明细!$AL:$AL,"网点超23H未关闭"))*20=0,"-",(COUNTIFS(明细!$R:$R,$AK72,明细!$C:$C,AS$1,明细!$AK:$AK,"网点超50分钟未响应")+COUNTIFS(明细!$R:$R,$AK72,明细!$C:$C,AS$1,明细!$AL:$AL,"网点超23H未关闭"))*20)</f>
        <v>-</v>
      </c>
      <c r="AT72" s="12" t="str">
        <f>IF((COUNTIFS(明细!$R:$R,$AK72,明细!$C:$C,AT$1,明细!$AK:$AK,"网点超50分钟未响应")+COUNTIFS(明细!$R:$R,$AK72,明细!$C:$C,AT$1,明细!$AL:$AL,"网点超23H未关闭"))*20=0,"-",(COUNTIFS(明细!$R:$R,$AK72,明细!$C:$C,AT$1,明细!$AK:$AK,"网点超50分钟未响应")+COUNTIFS(明细!$R:$R,$AK72,明细!$C:$C,AT$1,明细!$AL:$AL,"网点超23H未关闭"))*20)</f>
        <v>-</v>
      </c>
      <c r="AU72" s="12" t="str">
        <f>IF((COUNTIFS(明细!$R:$R,$AK72,明细!$C:$C,AU$1,明细!$AK:$AK,"网点超50分钟未响应")+COUNTIFS(明细!$R:$R,$AK72,明细!$C:$C,AU$1,明细!$AL:$AL,"网点超23H未关闭"))*20=0,"-",(COUNTIFS(明细!$R:$R,$AK72,明细!$C:$C,AU$1,明细!$AK:$AK,"网点超50分钟未响应")+COUNTIFS(明细!$R:$R,$AK72,明细!$C:$C,AU$1,明细!$AL:$AL,"网点超23H未关闭"))*20)</f>
        <v>-</v>
      </c>
      <c r="AV72" s="12" t="str">
        <f>IF((COUNTIFS(明细!$R:$R,$AK72,明细!$C:$C,AV$1,明细!$AK:$AK,"网点超50分钟未响应")+COUNTIFS(明细!$R:$R,$AK72,明细!$C:$C,AV$1,明细!$AL:$AL,"网点超23H未关闭"))*20=0,"-",(COUNTIFS(明细!$R:$R,$AK72,明细!$C:$C,AV$1,明细!$AK:$AK,"网点超50分钟未响应")+COUNTIFS(明细!$R:$R,$AK72,明细!$C:$C,AV$1,明细!$AL:$AL,"网点超23H未关闭"))*20)</f>
        <v>-</v>
      </c>
      <c r="AW72" s="12" t="str">
        <f>IF((COUNTIFS(明细!$R:$R,$AK72,明细!$C:$C,AW$1,明细!$AK:$AK,"网点超50分钟未响应")+COUNTIFS(明细!$R:$R,$AK72,明细!$C:$C,AW$1,明细!$AL:$AL,"网点超23H未关闭"))*20=0,"-",(COUNTIFS(明细!$R:$R,$AK72,明细!$C:$C,AW$1,明细!$AK:$AK,"网点超50分钟未响应")+COUNTIFS(明细!$R:$R,$AK72,明细!$C:$C,AW$1,明细!$AL:$AL,"网点超23H未关闭"))*20)</f>
        <v>-</v>
      </c>
      <c r="AX72" s="12" t="str">
        <f>IF((COUNTIFS(明细!$R:$R,$AK72,明细!$C:$C,AX$1,明细!$AK:$AK,"网点超50分钟未响应")+COUNTIFS(明细!$R:$R,$AK72,明细!$C:$C,AX$1,明细!$AL:$AL,"网点超23H未关闭"))*20=0,"-",(COUNTIFS(明细!$R:$R,$AK72,明细!$C:$C,AX$1,明细!$AK:$AK,"网点超50分钟未响应")+COUNTIFS(明细!$R:$R,$AK72,明细!$C:$C,AX$1,明细!$AL:$AL,"网点超23H未关闭"))*20)</f>
        <v>-</v>
      </c>
      <c r="AY72" s="12" t="str">
        <f>IF((COUNTIFS(明细!$R:$R,$AK72,明细!$C:$C,AY$1,明细!$AK:$AK,"网点超50分钟未响应")+COUNTIFS(明细!$R:$R,$AK72,明细!$C:$C,AY$1,明细!$AL:$AL,"网点超23H未关闭"))*20=0,"-",(COUNTIFS(明细!$R:$R,$AK72,明细!$C:$C,AY$1,明细!$AK:$AK,"网点超50分钟未响应")+COUNTIFS(明细!$R:$R,$AK72,明细!$C:$C,AY$1,明细!$AL:$AL,"网点超23H未关闭"))*20)</f>
        <v>-</v>
      </c>
      <c r="AZ72" s="12" t="str">
        <f>IF((COUNTIFS(明细!$R:$R,$AK72,明细!$C:$C,AZ$1,明细!$AK:$AK,"网点超50分钟未响应")+COUNTIFS(明细!$R:$R,$AK72,明细!$C:$C,AZ$1,明细!$AL:$AL,"网点超23H未关闭"))*20=0,"-",(COUNTIFS(明细!$R:$R,$AK72,明细!$C:$C,AZ$1,明细!$AK:$AK,"网点超50分钟未响应")+COUNTIFS(明细!$R:$R,$AK72,明细!$C:$C,AZ$1,明细!$AL:$AL,"网点超23H未关闭"))*20)</f>
        <v>-</v>
      </c>
      <c r="BA72" s="12" t="str">
        <f>IF((COUNTIFS(明细!$R:$R,$AK72,明细!$C:$C,BA$1,明细!$AK:$AK,"网点超50分钟未响应")+COUNTIFS(明细!$R:$R,$AK72,明细!$C:$C,BA$1,明细!$AL:$AL,"网点超23H未关闭"))*20=0,"-",(COUNTIFS(明细!$R:$R,$AK72,明细!$C:$C,BA$1,明细!$AK:$AK,"网点超50分钟未响应")+COUNTIFS(明细!$R:$R,$AK72,明细!$C:$C,BA$1,明细!$AL:$AL,"网点超23H未关闭"))*20)</f>
        <v>-</v>
      </c>
      <c r="BB72" s="12" t="str">
        <f>IF((COUNTIFS(明细!$R:$R,$AK72,明细!$C:$C,BB$1,明细!$AK:$AK,"网点超50分钟未响应")+COUNTIFS(明细!$R:$R,$AK72,明细!$C:$C,BB$1,明细!$AL:$AL,"网点超23H未关闭"))*20=0,"-",(COUNTIFS(明细!$R:$R,$AK72,明细!$C:$C,BB$1,明细!$AK:$AK,"网点超50分钟未响应")+COUNTIFS(明细!$R:$R,$AK72,明细!$C:$C,BB$1,明细!$AL:$AL,"网点超23H未关闭"))*20)</f>
        <v>-</v>
      </c>
      <c r="BC72" s="12" t="str">
        <f>IF((COUNTIFS(明细!$R:$R,$AK72,明细!$C:$C,BC$1,明细!$AK:$AK,"网点超50分钟未响应")+COUNTIFS(明细!$R:$R,$AK72,明细!$C:$C,BC$1,明细!$AL:$AL,"网点超23H未关闭"))*20=0,"-",(COUNTIFS(明细!$R:$R,$AK72,明细!$C:$C,BC$1,明细!$AK:$AK,"网点超50分钟未响应")+COUNTIFS(明细!$R:$R,$AK72,明细!$C:$C,BC$1,明细!$AL:$AL,"网点超23H未关闭"))*20)</f>
        <v>-</v>
      </c>
      <c r="BD72" s="12" t="str">
        <f>IF((COUNTIFS(明细!$R:$R,$AK72,明细!$C:$C,BD$1,明细!$AK:$AK,"网点超50分钟未响应")+COUNTIFS(明细!$R:$R,$AK72,明细!$C:$C,BD$1,明细!$AL:$AL,"网点超23H未关闭"))*20=0,"-",(COUNTIFS(明细!$R:$R,$AK72,明细!$C:$C,BD$1,明细!$AK:$AK,"网点超50分钟未响应")+COUNTIFS(明细!$R:$R,$AK72,明细!$C:$C,BD$1,明细!$AL:$AL,"网点超23H未关闭"))*20)</f>
        <v>-</v>
      </c>
      <c r="BE72" s="12" t="str">
        <f>IF((COUNTIFS(明细!$R:$R,$AK72,明细!$C:$C,BE$1,明细!$AK:$AK,"网点超50分钟未响应")+COUNTIFS(明细!$R:$R,$AK72,明细!$C:$C,BE$1,明细!$AL:$AL,"网点超23H未关闭"))*20=0,"-",(COUNTIFS(明细!$R:$R,$AK72,明细!$C:$C,BE$1,明细!$AK:$AK,"网点超50分钟未响应")+COUNTIFS(明细!$R:$R,$AK72,明细!$C:$C,BE$1,明细!$AL:$AL,"网点超23H未关闭"))*20)</f>
        <v>-</v>
      </c>
      <c r="BF72" s="12" t="str">
        <f>IF((COUNTIFS(明细!$R:$R,$AK72,明细!$C:$C,BF$1,明细!$AK:$AK,"网点超50分钟未响应")+COUNTIFS(明细!$R:$R,$AK72,明细!$C:$C,BF$1,明细!$AL:$AL,"网点超23H未关闭"))*20=0,"-",(COUNTIFS(明细!$R:$R,$AK72,明细!$C:$C,BF$1,明细!$AK:$AK,"网点超50分钟未响应")+COUNTIFS(明细!$R:$R,$AK72,明细!$C:$C,BF$1,明细!$AL:$AL,"网点超23H未关闭"))*20)</f>
        <v>-</v>
      </c>
      <c r="BG72" s="12" t="str">
        <f>IF((COUNTIFS(明细!$R:$R,$AK72,明细!$C:$C,BG$1,明细!$AK:$AK,"网点超50分钟未响应")+COUNTIFS(明细!$R:$R,$AK72,明细!$C:$C,BG$1,明细!$AL:$AL,"网点超23H未关闭"))*20=0,"-",(COUNTIFS(明细!$R:$R,$AK72,明细!$C:$C,BG$1,明细!$AK:$AK,"网点超50分钟未响应")+COUNTIFS(明细!$R:$R,$AK72,明细!$C:$C,BG$1,明细!$AL:$AL,"网点超23H未关闭"))*20)</f>
        <v>-</v>
      </c>
      <c r="BH72" s="12" t="str">
        <f>IF((COUNTIFS(明细!$R:$R,$AK72,明细!$C:$C,BH$1,明细!$AK:$AK,"网点超50分钟未响应")+COUNTIFS(明细!$R:$R,$AK72,明细!$C:$C,BH$1,明细!$AL:$AL,"网点超23H未关闭"))*20=0,"-",(COUNTIFS(明细!$R:$R,$AK72,明细!$C:$C,BH$1,明细!$AK:$AK,"网点超50分钟未响应")+COUNTIFS(明细!$R:$R,$AK72,明细!$C:$C,BH$1,明细!$AL:$AL,"网点超23H未关闭"))*20)</f>
        <v>-</v>
      </c>
      <c r="BI72" s="12" t="str">
        <f>IF((COUNTIFS(明细!$R:$R,$AK72,明细!$C:$C,BI$1,明细!$AK:$AK,"网点超50分钟未响应")+COUNTIFS(明细!$R:$R,$AK72,明细!$C:$C,BI$1,明细!$AL:$AL,"网点超23H未关闭"))*20=0,"-",(COUNTIFS(明细!$R:$R,$AK72,明细!$C:$C,BI$1,明细!$AK:$AK,"网点超50分钟未响应")+COUNTIFS(明细!$R:$R,$AK72,明细!$C:$C,BI$1,明细!$AL:$AL,"网点超23H未关闭"))*20)</f>
        <v>-</v>
      </c>
      <c r="BJ72" s="12" t="str">
        <f>IF((COUNTIFS(明细!$R:$R,$AK72,明细!$C:$C,BJ$1,明细!$AK:$AK,"网点超50分钟未响应")+COUNTIFS(明细!$R:$R,$AK72,明细!$C:$C,BJ$1,明细!$AL:$AL,"网点超23H未关闭"))*20=0,"-",(COUNTIFS(明细!$R:$R,$AK72,明细!$C:$C,BJ$1,明细!$AK:$AK,"网点超50分钟未响应")+COUNTIFS(明细!$R:$R,$AK72,明细!$C:$C,BJ$1,明细!$AL:$AL,"网点超23H未关闭"))*20)</f>
        <v>-</v>
      </c>
      <c r="BK72" s="12" t="str">
        <f>IF((COUNTIFS(明细!$R:$R,$AK72,明细!$C:$C,BK$1,明细!$AK:$AK,"网点超50分钟未响应")+COUNTIFS(明细!$R:$R,$AK72,明细!$C:$C,BK$1,明细!$AL:$AL,"网点超23H未关闭"))*20=0,"-",(COUNTIFS(明细!$R:$R,$AK72,明细!$C:$C,BK$1,明细!$AK:$AK,"网点超50分钟未响应")+COUNTIFS(明细!$R:$R,$AK72,明细!$C:$C,BK$1,明细!$AL:$AL,"网点超23H未关闭"))*20)</f>
        <v>-</v>
      </c>
      <c r="BL72" s="12" t="str">
        <f>IF((COUNTIFS(明细!$R:$R,$AK72,明细!$C:$C,BL$1,明细!$AK:$AK,"网点超50分钟未响应")+COUNTIFS(明细!$R:$R,$AK72,明细!$C:$C,BL$1,明细!$AL:$AL,"网点超23H未关闭"))*20=0,"-",(COUNTIFS(明细!$R:$R,$AK72,明细!$C:$C,BL$1,明细!$AK:$AK,"网点超50分钟未响应")+COUNTIFS(明细!$R:$R,$AK72,明细!$C:$C,BL$1,明细!$AL:$AL,"网点超23H未关闭"))*20)</f>
        <v>-</v>
      </c>
      <c r="BM72" s="12" t="str">
        <f>IF((COUNTIFS(明细!$R:$R,$AK72,明细!$C:$C,BM$1,明细!$AK:$AK,"网点超50分钟未响应")+COUNTIFS(明细!$R:$R,$AK72,明细!$C:$C,BM$1,明细!$AL:$AL,"网点超23H未关闭"))*20=0,"-",(COUNTIFS(明细!$R:$R,$AK72,明细!$C:$C,BM$1,明细!$AK:$AK,"网点超50分钟未响应")+COUNTIFS(明细!$R:$R,$AK72,明细!$C:$C,BM$1,明细!$AL:$AL,"网点超23H未关闭"))*20)</f>
        <v>-</v>
      </c>
      <c r="BN72" s="12" t="str">
        <f>IF((COUNTIFS(明细!$R:$R,$AK72,明细!$C:$C,BN$1,明细!$AK:$AK,"网点超50分钟未响应")+COUNTIFS(明细!$R:$R,$AK72,明细!$C:$C,BN$1,明细!$AL:$AL,"网点超23H未关闭"))*20=0,"-",(COUNTIFS(明细!$R:$R,$AK72,明细!$C:$C,BN$1,明细!$AK:$AK,"网点超50分钟未响应")+COUNTIFS(明细!$R:$R,$AK72,明细!$C:$C,BN$1,明细!$AL:$AL,"网点超23H未关闭"))*20)</f>
        <v>-</v>
      </c>
      <c r="BO72" s="12" t="str">
        <f>IF((COUNTIFS(明细!$R:$R,$AK72,明细!$C:$C,BO$1,明细!$AK:$AK,"网点超50分钟未响应")+COUNTIFS(明细!$R:$R,$AK72,明细!$C:$C,BO$1,明细!$AL:$AL,"网点超23H未关闭"))*20=0,"-",(COUNTIFS(明细!$R:$R,$AK72,明细!$C:$C,BO$1,明细!$AK:$AK,"网点超50分钟未响应")+COUNTIFS(明细!$R:$R,$AK72,明细!$C:$C,BO$1,明细!$AL:$AL,"网点超23H未关闭"))*20)</f>
        <v>-</v>
      </c>
      <c r="BP72" s="12" t="str">
        <f>IF((COUNTIFS(明细!$R:$R,$AK72,明细!$C:$C,BP$1,明细!$AK:$AK,"网点超50分钟未响应")+COUNTIFS(明细!$R:$R,$AK72,明细!$C:$C,BP$1,明细!$AL:$AL,"网点超23H未关闭"))*20=0,"-",(COUNTIFS(明细!$R:$R,$AK72,明细!$C:$C,BP$1,明细!$AK:$AK,"网点超50分钟未响应")+COUNTIFS(明细!$R:$R,$AK72,明细!$C:$C,BP$1,明细!$AL:$AL,"网点超23H未关闭"))*20)</f>
        <v>-</v>
      </c>
    </row>
    <row r="73" customHeight="1" spans="36:68">
      <c r="AJ73" s="12">
        <f>RANK(AL73,AL$3:AL$356)</f>
        <v>66</v>
      </c>
      <c r="AK73" s="4" t="s">
        <v>109</v>
      </c>
      <c r="AL73" s="12">
        <f>SUM(AM73:BP73)</f>
        <v>60</v>
      </c>
      <c r="AM73" s="12">
        <f>IF((COUNTIFS(明细!$R:$R,$AK73,明细!$C:$C,AM$1,明细!$AK:$AK,"网点超50分钟未响应")+COUNTIFS(明细!$R:$R,$AK73,明细!$C:$C,AM$1,明细!$AL:$AL,"网点超23H未关闭"))*20=0,"-",(COUNTIFS(明细!$R:$R,$AK73,明细!$C:$C,AM$1,明细!$AK:$AK,"网点超50分钟未响应")+COUNTIFS(明细!$R:$R,$AK73,明细!$C:$C,AM$1,明细!$AL:$AL,"网点超23H未关闭"))*20)</f>
        <v>40</v>
      </c>
      <c r="AN73" s="12" t="str">
        <f>IF((COUNTIFS(明细!$R:$R,$AK73,明细!$C:$C,AN$1,明细!$AK:$AK,"网点超50分钟未响应")+COUNTIFS(明细!$R:$R,$AK73,明细!$C:$C,AN$1,明细!$AL:$AL,"网点超23H未关闭"))*20=0,"-",(COUNTIFS(明细!$R:$R,$AK73,明细!$C:$C,AN$1,明细!$AK:$AK,"网点超50分钟未响应")+COUNTIFS(明细!$R:$R,$AK73,明细!$C:$C,AN$1,明细!$AL:$AL,"网点超23H未关闭"))*20)</f>
        <v>-</v>
      </c>
      <c r="AO73" s="12" t="str">
        <f>IF((COUNTIFS(明细!$R:$R,$AK73,明细!$C:$C,AO$1,明细!$AK:$AK,"网点超50分钟未响应")+COUNTIFS(明细!$R:$R,$AK73,明细!$C:$C,AO$1,明细!$AL:$AL,"网点超23H未关闭"))*20=0,"-",(COUNTIFS(明细!$R:$R,$AK73,明细!$C:$C,AO$1,明细!$AK:$AK,"网点超50分钟未响应")+COUNTIFS(明细!$R:$R,$AK73,明细!$C:$C,AO$1,明细!$AL:$AL,"网点超23H未关闭"))*20)</f>
        <v>-</v>
      </c>
      <c r="AP73" s="12" t="str">
        <f>IF((COUNTIFS(明细!$R:$R,$AK73,明细!$C:$C,AP$1,明细!$AK:$AK,"网点超50分钟未响应")+COUNTIFS(明细!$R:$R,$AK73,明细!$C:$C,AP$1,明细!$AL:$AL,"网点超23H未关闭"))*20=0,"-",(COUNTIFS(明细!$R:$R,$AK73,明细!$C:$C,AP$1,明细!$AK:$AK,"网点超50分钟未响应")+COUNTIFS(明细!$R:$R,$AK73,明细!$C:$C,AP$1,明细!$AL:$AL,"网点超23H未关闭"))*20)</f>
        <v>-</v>
      </c>
      <c r="AQ73" s="12" t="str">
        <f>IF((COUNTIFS(明细!$R:$R,$AK73,明细!$C:$C,AQ$1,明细!$AK:$AK,"网点超50分钟未响应")+COUNTIFS(明细!$R:$R,$AK73,明细!$C:$C,AQ$1,明细!$AL:$AL,"网点超23H未关闭"))*20=0,"-",(COUNTIFS(明细!$R:$R,$AK73,明细!$C:$C,AQ$1,明细!$AK:$AK,"网点超50分钟未响应")+COUNTIFS(明细!$R:$R,$AK73,明细!$C:$C,AQ$1,明细!$AL:$AL,"网点超23H未关闭"))*20)</f>
        <v>-</v>
      </c>
      <c r="AR73" s="12" t="str">
        <f>IF((COUNTIFS(明细!$R:$R,$AK73,明细!$C:$C,AR$1,明细!$AK:$AK,"网点超50分钟未响应")+COUNTIFS(明细!$R:$R,$AK73,明细!$C:$C,AR$1,明细!$AL:$AL,"网点超23H未关闭"))*20=0,"-",(COUNTIFS(明细!$R:$R,$AK73,明细!$C:$C,AR$1,明细!$AK:$AK,"网点超50分钟未响应")+COUNTIFS(明细!$R:$R,$AK73,明细!$C:$C,AR$1,明细!$AL:$AL,"网点超23H未关闭"))*20)</f>
        <v>-</v>
      </c>
      <c r="AS73" s="12">
        <f>IF((COUNTIFS(明细!$R:$R,$AK73,明细!$C:$C,AS$1,明细!$AK:$AK,"网点超50分钟未响应")+COUNTIFS(明细!$R:$R,$AK73,明细!$C:$C,AS$1,明细!$AL:$AL,"网点超23H未关闭"))*20=0,"-",(COUNTIFS(明细!$R:$R,$AK73,明细!$C:$C,AS$1,明细!$AK:$AK,"网点超50分钟未响应")+COUNTIFS(明细!$R:$R,$AK73,明细!$C:$C,AS$1,明细!$AL:$AL,"网点超23H未关闭"))*20)</f>
        <v>20</v>
      </c>
      <c r="AT73" s="12" t="str">
        <f>IF((COUNTIFS(明细!$R:$R,$AK73,明细!$C:$C,AT$1,明细!$AK:$AK,"网点超50分钟未响应")+COUNTIFS(明细!$R:$R,$AK73,明细!$C:$C,AT$1,明细!$AL:$AL,"网点超23H未关闭"))*20=0,"-",(COUNTIFS(明细!$R:$R,$AK73,明细!$C:$C,AT$1,明细!$AK:$AK,"网点超50分钟未响应")+COUNTIFS(明细!$R:$R,$AK73,明细!$C:$C,AT$1,明细!$AL:$AL,"网点超23H未关闭"))*20)</f>
        <v>-</v>
      </c>
      <c r="AU73" s="12" t="str">
        <f>IF((COUNTIFS(明细!$R:$R,$AK73,明细!$C:$C,AU$1,明细!$AK:$AK,"网点超50分钟未响应")+COUNTIFS(明细!$R:$R,$AK73,明细!$C:$C,AU$1,明细!$AL:$AL,"网点超23H未关闭"))*20=0,"-",(COUNTIFS(明细!$R:$R,$AK73,明细!$C:$C,AU$1,明细!$AK:$AK,"网点超50分钟未响应")+COUNTIFS(明细!$R:$R,$AK73,明细!$C:$C,AU$1,明细!$AL:$AL,"网点超23H未关闭"))*20)</f>
        <v>-</v>
      </c>
      <c r="AV73" s="12" t="str">
        <f>IF((COUNTIFS(明细!$R:$R,$AK73,明细!$C:$C,AV$1,明细!$AK:$AK,"网点超50分钟未响应")+COUNTIFS(明细!$R:$R,$AK73,明细!$C:$C,AV$1,明细!$AL:$AL,"网点超23H未关闭"))*20=0,"-",(COUNTIFS(明细!$R:$R,$AK73,明细!$C:$C,AV$1,明细!$AK:$AK,"网点超50分钟未响应")+COUNTIFS(明细!$R:$R,$AK73,明细!$C:$C,AV$1,明细!$AL:$AL,"网点超23H未关闭"))*20)</f>
        <v>-</v>
      </c>
      <c r="AW73" s="12" t="str">
        <f>IF((COUNTIFS(明细!$R:$R,$AK73,明细!$C:$C,AW$1,明细!$AK:$AK,"网点超50分钟未响应")+COUNTIFS(明细!$R:$R,$AK73,明细!$C:$C,AW$1,明细!$AL:$AL,"网点超23H未关闭"))*20=0,"-",(COUNTIFS(明细!$R:$R,$AK73,明细!$C:$C,AW$1,明细!$AK:$AK,"网点超50分钟未响应")+COUNTIFS(明细!$R:$R,$AK73,明细!$C:$C,AW$1,明细!$AL:$AL,"网点超23H未关闭"))*20)</f>
        <v>-</v>
      </c>
      <c r="AX73" s="12" t="str">
        <f>IF((COUNTIFS(明细!$R:$R,$AK73,明细!$C:$C,AX$1,明细!$AK:$AK,"网点超50分钟未响应")+COUNTIFS(明细!$R:$R,$AK73,明细!$C:$C,AX$1,明细!$AL:$AL,"网点超23H未关闭"))*20=0,"-",(COUNTIFS(明细!$R:$R,$AK73,明细!$C:$C,AX$1,明细!$AK:$AK,"网点超50分钟未响应")+COUNTIFS(明细!$R:$R,$AK73,明细!$C:$C,AX$1,明细!$AL:$AL,"网点超23H未关闭"))*20)</f>
        <v>-</v>
      </c>
      <c r="AY73" s="12" t="str">
        <f>IF((COUNTIFS(明细!$R:$R,$AK73,明细!$C:$C,AY$1,明细!$AK:$AK,"网点超50分钟未响应")+COUNTIFS(明细!$R:$R,$AK73,明细!$C:$C,AY$1,明细!$AL:$AL,"网点超23H未关闭"))*20=0,"-",(COUNTIFS(明细!$R:$R,$AK73,明细!$C:$C,AY$1,明细!$AK:$AK,"网点超50分钟未响应")+COUNTIFS(明细!$R:$R,$AK73,明细!$C:$C,AY$1,明细!$AL:$AL,"网点超23H未关闭"))*20)</f>
        <v>-</v>
      </c>
      <c r="AZ73" s="12" t="str">
        <f>IF((COUNTIFS(明细!$R:$R,$AK73,明细!$C:$C,AZ$1,明细!$AK:$AK,"网点超50分钟未响应")+COUNTIFS(明细!$R:$R,$AK73,明细!$C:$C,AZ$1,明细!$AL:$AL,"网点超23H未关闭"))*20=0,"-",(COUNTIFS(明细!$R:$R,$AK73,明细!$C:$C,AZ$1,明细!$AK:$AK,"网点超50分钟未响应")+COUNTIFS(明细!$R:$R,$AK73,明细!$C:$C,AZ$1,明细!$AL:$AL,"网点超23H未关闭"))*20)</f>
        <v>-</v>
      </c>
      <c r="BA73" s="12" t="str">
        <f>IF((COUNTIFS(明细!$R:$R,$AK73,明细!$C:$C,BA$1,明细!$AK:$AK,"网点超50分钟未响应")+COUNTIFS(明细!$R:$R,$AK73,明细!$C:$C,BA$1,明细!$AL:$AL,"网点超23H未关闭"))*20=0,"-",(COUNTIFS(明细!$R:$R,$AK73,明细!$C:$C,BA$1,明细!$AK:$AK,"网点超50分钟未响应")+COUNTIFS(明细!$R:$R,$AK73,明细!$C:$C,BA$1,明细!$AL:$AL,"网点超23H未关闭"))*20)</f>
        <v>-</v>
      </c>
      <c r="BB73" s="12" t="str">
        <f>IF((COUNTIFS(明细!$R:$R,$AK73,明细!$C:$C,BB$1,明细!$AK:$AK,"网点超50分钟未响应")+COUNTIFS(明细!$R:$R,$AK73,明细!$C:$C,BB$1,明细!$AL:$AL,"网点超23H未关闭"))*20=0,"-",(COUNTIFS(明细!$R:$R,$AK73,明细!$C:$C,BB$1,明细!$AK:$AK,"网点超50分钟未响应")+COUNTIFS(明细!$R:$R,$AK73,明细!$C:$C,BB$1,明细!$AL:$AL,"网点超23H未关闭"))*20)</f>
        <v>-</v>
      </c>
      <c r="BC73" s="12" t="str">
        <f>IF((COUNTIFS(明细!$R:$R,$AK73,明细!$C:$C,BC$1,明细!$AK:$AK,"网点超50分钟未响应")+COUNTIFS(明细!$R:$R,$AK73,明细!$C:$C,BC$1,明细!$AL:$AL,"网点超23H未关闭"))*20=0,"-",(COUNTIFS(明细!$R:$R,$AK73,明细!$C:$C,BC$1,明细!$AK:$AK,"网点超50分钟未响应")+COUNTIFS(明细!$R:$R,$AK73,明细!$C:$C,BC$1,明细!$AL:$AL,"网点超23H未关闭"))*20)</f>
        <v>-</v>
      </c>
      <c r="BD73" s="12" t="str">
        <f>IF((COUNTIFS(明细!$R:$R,$AK73,明细!$C:$C,BD$1,明细!$AK:$AK,"网点超50分钟未响应")+COUNTIFS(明细!$R:$R,$AK73,明细!$C:$C,BD$1,明细!$AL:$AL,"网点超23H未关闭"))*20=0,"-",(COUNTIFS(明细!$R:$R,$AK73,明细!$C:$C,BD$1,明细!$AK:$AK,"网点超50分钟未响应")+COUNTIFS(明细!$R:$R,$AK73,明细!$C:$C,BD$1,明细!$AL:$AL,"网点超23H未关闭"))*20)</f>
        <v>-</v>
      </c>
      <c r="BE73" s="12" t="str">
        <f>IF((COUNTIFS(明细!$R:$R,$AK73,明细!$C:$C,BE$1,明细!$AK:$AK,"网点超50分钟未响应")+COUNTIFS(明细!$R:$R,$AK73,明细!$C:$C,BE$1,明细!$AL:$AL,"网点超23H未关闭"))*20=0,"-",(COUNTIFS(明细!$R:$R,$AK73,明细!$C:$C,BE$1,明细!$AK:$AK,"网点超50分钟未响应")+COUNTIFS(明细!$R:$R,$AK73,明细!$C:$C,BE$1,明细!$AL:$AL,"网点超23H未关闭"))*20)</f>
        <v>-</v>
      </c>
      <c r="BF73" s="12" t="str">
        <f>IF((COUNTIFS(明细!$R:$R,$AK73,明细!$C:$C,BF$1,明细!$AK:$AK,"网点超50分钟未响应")+COUNTIFS(明细!$R:$R,$AK73,明细!$C:$C,BF$1,明细!$AL:$AL,"网点超23H未关闭"))*20=0,"-",(COUNTIFS(明细!$R:$R,$AK73,明细!$C:$C,BF$1,明细!$AK:$AK,"网点超50分钟未响应")+COUNTIFS(明细!$R:$R,$AK73,明细!$C:$C,BF$1,明细!$AL:$AL,"网点超23H未关闭"))*20)</f>
        <v>-</v>
      </c>
      <c r="BG73" s="12" t="str">
        <f>IF((COUNTIFS(明细!$R:$R,$AK73,明细!$C:$C,BG$1,明细!$AK:$AK,"网点超50分钟未响应")+COUNTIFS(明细!$R:$R,$AK73,明细!$C:$C,BG$1,明细!$AL:$AL,"网点超23H未关闭"))*20=0,"-",(COUNTIFS(明细!$R:$R,$AK73,明细!$C:$C,BG$1,明细!$AK:$AK,"网点超50分钟未响应")+COUNTIFS(明细!$R:$R,$AK73,明细!$C:$C,BG$1,明细!$AL:$AL,"网点超23H未关闭"))*20)</f>
        <v>-</v>
      </c>
      <c r="BH73" s="12" t="str">
        <f>IF((COUNTIFS(明细!$R:$R,$AK73,明细!$C:$C,BH$1,明细!$AK:$AK,"网点超50分钟未响应")+COUNTIFS(明细!$R:$R,$AK73,明细!$C:$C,BH$1,明细!$AL:$AL,"网点超23H未关闭"))*20=0,"-",(COUNTIFS(明细!$R:$R,$AK73,明细!$C:$C,BH$1,明细!$AK:$AK,"网点超50分钟未响应")+COUNTIFS(明细!$R:$R,$AK73,明细!$C:$C,BH$1,明细!$AL:$AL,"网点超23H未关闭"))*20)</f>
        <v>-</v>
      </c>
      <c r="BI73" s="12" t="str">
        <f>IF((COUNTIFS(明细!$R:$R,$AK73,明细!$C:$C,BI$1,明细!$AK:$AK,"网点超50分钟未响应")+COUNTIFS(明细!$R:$R,$AK73,明细!$C:$C,BI$1,明细!$AL:$AL,"网点超23H未关闭"))*20=0,"-",(COUNTIFS(明细!$R:$R,$AK73,明细!$C:$C,BI$1,明细!$AK:$AK,"网点超50分钟未响应")+COUNTIFS(明细!$R:$R,$AK73,明细!$C:$C,BI$1,明细!$AL:$AL,"网点超23H未关闭"))*20)</f>
        <v>-</v>
      </c>
      <c r="BJ73" s="12" t="str">
        <f>IF((COUNTIFS(明细!$R:$R,$AK73,明细!$C:$C,BJ$1,明细!$AK:$AK,"网点超50分钟未响应")+COUNTIFS(明细!$R:$R,$AK73,明细!$C:$C,BJ$1,明细!$AL:$AL,"网点超23H未关闭"))*20=0,"-",(COUNTIFS(明细!$R:$R,$AK73,明细!$C:$C,BJ$1,明细!$AK:$AK,"网点超50分钟未响应")+COUNTIFS(明细!$R:$R,$AK73,明细!$C:$C,BJ$1,明细!$AL:$AL,"网点超23H未关闭"))*20)</f>
        <v>-</v>
      </c>
      <c r="BK73" s="12" t="str">
        <f>IF((COUNTIFS(明细!$R:$R,$AK73,明细!$C:$C,BK$1,明细!$AK:$AK,"网点超50分钟未响应")+COUNTIFS(明细!$R:$R,$AK73,明细!$C:$C,BK$1,明细!$AL:$AL,"网点超23H未关闭"))*20=0,"-",(COUNTIFS(明细!$R:$R,$AK73,明细!$C:$C,BK$1,明细!$AK:$AK,"网点超50分钟未响应")+COUNTIFS(明细!$R:$R,$AK73,明细!$C:$C,BK$1,明细!$AL:$AL,"网点超23H未关闭"))*20)</f>
        <v>-</v>
      </c>
      <c r="BL73" s="12" t="str">
        <f>IF((COUNTIFS(明细!$R:$R,$AK73,明细!$C:$C,BL$1,明细!$AK:$AK,"网点超50分钟未响应")+COUNTIFS(明细!$R:$R,$AK73,明细!$C:$C,BL$1,明细!$AL:$AL,"网点超23H未关闭"))*20=0,"-",(COUNTIFS(明细!$R:$R,$AK73,明细!$C:$C,BL$1,明细!$AK:$AK,"网点超50分钟未响应")+COUNTIFS(明细!$R:$R,$AK73,明细!$C:$C,BL$1,明细!$AL:$AL,"网点超23H未关闭"))*20)</f>
        <v>-</v>
      </c>
      <c r="BM73" s="12" t="str">
        <f>IF((COUNTIFS(明细!$R:$R,$AK73,明细!$C:$C,BM$1,明细!$AK:$AK,"网点超50分钟未响应")+COUNTIFS(明细!$R:$R,$AK73,明细!$C:$C,BM$1,明细!$AL:$AL,"网点超23H未关闭"))*20=0,"-",(COUNTIFS(明细!$R:$R,$AK73,明细!$C:$C,BM$1,明细!$AK:$AK,"网点超50分钟未响应")+COUNTIFS(明细!$R:$R,$AK73,明细!$C:$C,BM$1,明细!$AL:$AL,"网点超23H未关闭"))*20)</f>
        <v>-</v>
      </c>
      <c r="BN73" s="12" t="str">
        <f>IF((COUNTIFS(明细!$R:$R,$AK73,明细!$C:$C,BN$1,明细!$AK:$AK,"网点超50分钟未响应")+COUNTIFS(明细!$R:$R,$AK73,明细!$C:$C,BN$1,明细!$AL:$AL,"网点超23H未关闭"))*20=0,"-",(COUNTIFS(明细!$R:$R,$AK73,明细!$C:$C,BN$1,明细!$AK:$AK,"网点超50分钟未响应")+COUNTIFS(明细!$R:$R,$AK73,明细!$C:$C,BN$1,明细!$AL:$AL,"网点超23H未关闭"))*20)</f>
        <v>-</v>
      </c>
      <c r="BO73" s="12" t="str">
        <f>IF((COUNTIFS(明细!$R:$R,$AK73,明细!$C:$C,BO$1,明细!$AK:$AK,"网点超50分钟未响应")+COUNTIFS(明细!$R:$R,$AK73,明细!$C:$C,BO$1,明细!$AL:$AL,"网点超23H未关闭"))*20=0,"-",(COUNTIFS(明细!$R:$R,$AK73,明细!$C:$C,BO$1,明细!$AK:$AK,"网点超50分钟未响应")+COUNTIFS(明细!$R:$R,$AK73,明细!$C:$C,BO$1,明细!$AL:$AL,"网点超23H未关闭"))*20)</f>
        <v>-</v>
      </c>
      <c r="BP73" s="12" t="str">
        <f>IF((COUNTIFS(明细!$R:$R,$AK73,明细!$C:$C,BP$1,明细!$AK:$AK,"网点超50分钟未响应")+COUNTIFS(明细!$R:$R,$AK73,明细!$C:$C,BP$1,明细!$AL:$AL,"网点超23H未关闭"))*20=0,"-",(COUNTIFS(明细!$R:$R,$AK73,明细!$C:$C,BP$1,明细!$AK:$AK,"网点超50分钟未响应")+COUNTIFS(明细!$R:$R,$AK73,明细!$C:$C,BP$1,明细!$AL:$AL,"网点超23H未关闭"))*20)</f>
        <v>-</v>
      </c>
    </row>
    <row r="74" customHeight="1" spans="36:68">
      <c r="AJ74" s="12">
        <f>RANK(AL74,AL$3:AL$356)</f>
        <v>66</v>
      </c>
      <c r="AK74" s="38" t="s">
        <v>110</v>
      </c>
      <c r="AL74" s="12">
        <f>SUM(AM74:BP74)</f>
        <v>60</v>
      </c>
      <c r="AM74" s="12">
        <f>IF((COUNTIFS(明细!$R:$R,$AK74,明细!$C:$C,AM$1,明细!$AK:$AK,"网点超50分钟未响应")+COUNTIFS(明细!$R:$R,$AK74,明细!$C:$C,AM$1,明细!$AL:$AL,"网点超23H未关闭"))*20=0,"-",(COUNTIFS(明细!$R:$R,$AK74,明细!$C:$C,AM$1,明细!$AK:$AK,"网点超50分钟未响应")+COUNTIFS(明细!$R:$R,$AK74,明细!$C:$C,AM$1,明细!$AL:$AL,"网点超23H未关闭"))*20)</f>
        <v>20</v>
      </c>
      <c r="AN74" s="12">
        <f>IF((COUNTIFS(明细!$R:$R,$AK74,明细!$C:$C,AN$1,明细!$AK:$AK,"网点超50分钟未响应")+COUNTIFS(明细!$R:$R,$AK74,明细!$C:$C,AN$1,明细!$AL:$AL,"网点超23H未关闭"))*20=0,"-",(COUNTIFS(明细!$R:$R,$AK74,明细!$C:$C,AN$1,明细!$AK:$AK,"网点超50分钟未响应")+COUNTIFS(明细!$R:$R,$AK74,明细!$C:$C,AN$1,明细!$AL:$AL,"网点超23H未关闭"))*20)</f>
        <v>20</v>
      </c>
      <c r="AO74" s="12" t="str">
        <f>IF((COUNTIFS(明细!$R:$R,$AK74,明细!$C:$C,AO$1,明细!$AK:$AK,"网点超50分钟未响应")+COUNTIFS(明细!$R:$R,$AK74,明细!$C:$C,AO$1,明细!$AL:$AL,"网点超23H未关闭"))*20=0,"-",(COUNTIFS(明细!$R:$R,$AK74,明细!$C:$C,AO$1,明细!$AK:$AK,"网点超50分钟未响应")+COUNTIFS(明细!$R:$R,$AK74,明细!$C:$C,AO$1,明细!$AL:$AL,"网点超23H未关闭"))*20)</f>
        <v>-</v>
      </c>
      <c r="AP74" s="12" t="str">
        <f>IF((COUNTIFS(明细!$R:$R,$AK74,明细!$C:$C,AP$1,明细!$AK:$AK,"网点超50分钟未响应")+COUNTIFS(明细!$R:$R,$AK74,明细!$C:$C,AP$1,明细!$AL:$AL,"网点超23H未关闭"))*20=0,"-",(COUNTIFS(明细!$R:$R,$AK74,明细!$C:$C,AP$1,明细!$AK:$AK,"网点超50分钟未响应")+COUNTIFS(明细!$R:$R,$AK74,明细!$C:$C,AP$1,明细!$AL:$AL,"网点超23H未关闭"))*20)</f>
        <v>-</v>
      </c>
      <c r="AQ74" s="12" t="str">
        <f>IF((COUNTIFS(明细!$R:$R,$AK74,明细!$C:$C,AQ$1,明细!$AK:$AK,"网点超50分钟未响应")+COUNTIFS(明细!$R:$R,$AK74,明细!$C:$C,AQ$1,明细!$AL:$AL,"网点超23H未关闭"))*20=0,"-",(COUNTIFS(明细!$R:$R,$AK74,明细!$C:$C,AQ$1,明细!$AK:$AK,"网点超50分钟未响应")+COUNTIFS(明细!$R:$R,$AK74,明细!$C:$C,AQ$1,明细!$AL:$AL,"网点超23H未关闭"))*20)</f>
        <v>-</v>
      </c>
      <c r="AR74" s="12" t="str">
        <f>IF((COUNTIFS(明细!$R:$R,$AK74,明细!$C:$C,AR$1,明细!$AK:$AK,"网点超50分钟未响应")+COUNTIFS(明细!$R:$R,$AK74,明细!$C:$C,AR$1,明细!$AL:$AL,"网点超23H未关闭"))*20=0,"-",(COUNTIFS(明细!$R:$R,$AK74,明细!$C:$C,AR$1,明细!$AK:$AK,"网点超50分钟未响应")+COUNTIFS(明细!$R:$R,$AK74,明细!$C:$C,AR$1,明细!$AL:$AL,"网点超23H未关闭"))*20)</f>
        <v>-</v>
      </c>
      <c r="AS74" s="12">
        <f>IF((COUNTIFS(明细!$R:$R,$AK74,明细!$C:$C,AS$1,明细!$AK:$AK,"网点超50分钟未响应")+COUNTIFS(明细!$R:$R,$AK74,明细!$C:$C,AS$1,明细!$AL:$AL,"网点超23H未关闭"))*20=0,"-",(COUNTIFS(明细!$R:$R,$AK74,明细!$C:$C,AS$1,明细!$AK:$AK,"网点超50分钟未响应")+COUNTIFS(明细!$R:$R,$AK74,明细!$C:$C,AS$1,明细!$AL:$AL,"网点超23H未关闭"))*20)</f>
        <v>20</v>
      </c>
      <c r="AT74" s="12" t="str">
        <f>IF((COUNTIFS(明细!$R:$R,$AK74,明细!$C:$C,AT$1,明细!$AK:$AK,"网点超50分钟未响应")+COUNTIFS(明细!$R:$R,$AK74,明细!$C:$C,AT$1,明细!$AL:$AL,"网点超23H未关闭"))*20=0,"-",(COUNTIFS(明细!$R:$R,$AK74,明细!$C:$C,AT$1,明细!$AK:$AK,"网点超50分钟未响应")+COUNTIFS(明细!$R:$R,$AK74,明细!$C:$C,AT$1,明细!$AL:$AL,"网点超23H未关闭"))*20)</f>
        <v>-</v>
      </c>
      <c r="AU74" s="12" t="str">
        <f>IF((COUNTIFS(明细!$R:$R,$AK74,明细!$C:$C,AU$1,明细!$AK:$AK,"网点超50分钟未响应")+COUNTIFS(明细!$R:$R,$AK74,明细!$C:$C,AU$1,明细!$AL:$AL,"网点超23H未关闭"))*20=0,"-",(COUNTIFS(明细!$R:$R,$AK74,明细!$C:$C,AU$1,明细!$AK:$AK,"网点超50分钟未响应")+COUNTIFS(明细!$R:$R,$AK74,明细!$C:$C,AU$1,明细!$AL:$AL,"网点超23H未关闭"))*20)</f>
        <v>-</v>
      </c>
      <c r="AV74" s="12" t="str">
        <f>IF((COUNTIFS(明细!$R:$R,$AK74,明细!$C:$C,AV$1,明细!$AK:$AK,"网点超50分钟未响应")+COUNTIFS(明细!$R:$R,$AK74,明细!$C:$C,AV$1,明细!$AL:$AL,"网点超23H未关闭"))*20=0,"-",(COUNTIFS(明细!$R:$R,$AK74,明细!$C:$C,AV$1,明细!$AK:$AK,"网点超50分钟未响应")+COUNTIFS(明细!$R:$R,$AK74,明细!$C:$C,AV$1,明细!$AL:$AL,"网点超23H未关闭"))*20)</f>
        <v>-</v>
      </c>
      <c r="AW74" s="12" t="str">
        <f>IF((COUNTIFS(明细!$R:$R,$AK74,明细!$C:$C,AW$1,明细!$AK:$AK,"网点超50分钟未响应")+COUNTIFS(明细!$R:$R,$AK74,明细!$C:$C,AW$1,明细!$AL:$AL,"网点超23H未关闭"))*20=0,"-",(COUNTIFS(明细!$R:$R,$AK74,明细!$C:$C,AW$1,明细!$AK:$AK,"网点超50分钟未响应")+COUNTIFS(明细!$R:$R,$AK74,明细!$C:$C,AW$1,明细!$AL:$AL,"网点超23H未关闭"))*20)</f>
        <v>-</v>
      </c>
      <c r="AX74" s="12" t="str">
        <f>IF((COUNTIFS(明细!$R:$R,$AK74,明细!$C:$C,AX$1,明细!$AK:$AK,"网点超50分钟未响应")+COUNTIFS(明细!$R:$R,$AK74,明细!$C:$C,AX$1,明细!$AL:$AL,"网点超23H未关闭"))*20=0,"-",(COUNTIFS(明细!$R:$R,$AK74,明细!$C:$C,AX$1,明细!$AK:$AK,"网点超50分钟未响应")+COUNTIFS(明细!$R:$R,$AK74,明细!$C:$C,AX$1,明细!$AL:$AL,"网点超23H未关闭"))*20)</f>
        <v>-</v>
      </c>
      <c r="AY74" s="12" t="str">
        <f>IF((COUNTIFS(明细!$R:$R,$AK74,明细!$C:$C,AY$1,明细!$AK:$AK,"网点超50分钟未响应")+COUNTIFS(明细!$R:$R,$AK74,明细!$C:$C,AY$1,明细!$AL:$AL,"网点超23H未关闭"))*20=0,"-",(COUNTIFS(明细!$R:$R,$AK74,明细!$C:$C,AY$1,明细!$AK:$AK,"网点超50分钟未响应")+COUNTIFS(明细!$R:$R,$AK74,明细!$C:$C,AY$1,明细!$AL:$AL,"网点超23H未关闭"))*20)</f>
        <v>-</v>
      </c>
      <c r="AZ74" s="12" t="str">
        <f>IF((COUNTIFS(明细!$R:$R,$AK74,明细!$C:$C,AZ$1,明细!$AK:$AK,"网点超50分钟未响应")+COUNTIFS(明细!$R:$R,$AK74,明细!$C:$C,AZ$1,明细!$AL:$AL,"网点超23H未关闭"))*20=0,"-",(COUNTIFS(明细!$R:$R,$AK74,明细!$C:$C,AZ$1,明细!$AK:$AK,"网点超50分钟未响应")+COUNTIFS(明细!$R:$R,$AK74,明细!$C:$C,AZ$1,明细!$AL:$AL,"网点超23H未关闭"))*20)</f>
        <v>-</v>
      </c>
      <c r="BA74" s="12" t="str">
        <f>IF((COUNTIFS(明细!$R:$R,$AK74,明细!$C:$C,BA$1,明细!$AK:$AK,"网点超50分钟未响应")+COUNTIFS(明细!$R:$R,$AK74,明细!$C:$C,BA$1,明细!$AL:$AL,"网点超23H未关闭"))*20=0,"-",(COUNTIFS(明细!$R:$R,$AK74,明细!$C:$C,BA$1,明细!$AK:$AK,"网点超50分钟未响应")+COUNTIFS(明细!$R:$R,$AK74,明细!$C:$C,BA$1,明细!$AL:$AL,"网点超23H未关闭"))*20)</f>
        <v>-</v>
      </c>
      <c r="BB74" s="12" t="str">
        <f>IF((COUNTIFS(明细!$R:$R,$AK74,明细!$C:$C,BB$1,明细!$AK:$AK,"网点超50分钟未响应")+COUNTIFS(明细!$R:$R,$AK74,明细!$C:$C,BB$1,明细!$AL:$AL,"网点超23H未关闭"))*20=0,"-",(COUNTIFS(明细!$R:$R,$AK74,明细!$C:$C,BB$1,明细!$AK:$AK,"网点超50分钟未响应")+COUNTIFS(明细!$R:$R,$AK74,明细!$C:$C,BB$1,明细!$AL:$AL,"网点超23H未关闭"))*20)</f>
        <v>-</v>
      </c>
      <c r="BC74" s="12" t="str">
        <f>IF((COUNTIFS(明细!$R:$R,$AK74,明细!$C:$C,BC$1,明细!$AK:$AK,"网点超50分钟未响应")+COUNTIFS(明细!$R:$R,$AK74,明细!$C:$C,BC$1,明细!$AL:$AL,"网点超23H未关闭"))*20=0,"-",(COUNTIFS(明细!$R:$R,$AK74,明细!$C:$C,BC$1,明细!$AK:$AK,"网点超50分钟未响应")+COUNTIFS(明细!$R:$R,$AK74,明细!$C:$C,BC$1,明细!$AL:$AL,"网点超23H未关闭"))*20)</f>
        <v>-</v>
      </c>
      <c r="BD74" s="12" t="str">
        <f>IF((COUNTIFS(明细!$R:$R,$AK74,明细!$C:$C,BD$1,明细!$AK:$AK,"网点超50分钟未响应")+COUNTIFS(明细!$R:$R,$AK74,明细!$C:$C,BD$1,明细!$AL:$AL,"网点超23H未关闭"))*20=0,"-",(COUNTIFS(明细!$R:$R,$AK74,明细!$C:$C,BD$1,明细!$AK:$AK,"网点超50分钟未响应")+COUNTIFS(明细!$R:$R,$AK74,明细!$C:$C,BD$1,明细!$AL:$AL,"网点超23H未关闭"))*20)</f>
        <v>-</v>
      </c>
      <c r="BE74" s="12" t="str">
        <f>IF((COUNTIFS(明细!$R:$R,$AK74,明细!$C:$C,BE$1,明细!$AK:$AK,"网点超50分钟未响应")+COUNTIFS(明细!$R:$R,$AK74,明细!$C:$C,BE$1,明细!$AL:$AL,"网点超23H未关闭"))*20=0,"-",(COUNTIFS(明细!$R:$R,$AK74,明细!$C:$C,BE$1,明细!$AK:$AK,"网点超50分钟未响应")+COUNTIFS(明细!$R:$R,$AK74,明细!$C:$C,BE$1,明细!$AL:$AL,"网点超23H未关闭"))*20)</f>
        <v>-</v>
      </c>
      <c r="BF74" s="12" t="str">
        <f>IF((COUNTIFS(明细!$R:$R,$AK74,明细!$C:$C,BF$1,明细!$AK:$AK,"网点超50分钟未响应")+COUNTIFS(明细!$R:$R,$AK74,明细!$C:$C,BF$1,明细!$AL:$AL,"网点超23H未关闭"))*20=0,"-",(COUNTIFS(明细!$R:$R,$AK74,明细!$C:$C,BF$1,明细!$AK:$AK,"网点超50分钟未响应")+COUNTIFS(明细!$R:$R,$AK74,明细!$C:$C,BF$1,明细!$AL:$AL,"网点超23H未关闭"))*20)</f>
        <v>-</v>
      </c>
      <c r="BG74" s="12" t="str">
        <f>IF((COUNTIFS(明细!$R:$R,$AK74,明细!$C:$C,BG$1,明细!$AK:$AK,"网点超50分钟未响应")+COUNTIFS(明细!$R:$R,$AK74,明细!$C:$C,BG$1,明细!$AL:$AL,"网点超23H未关闭"))*20=0,"-",(COUNTIFS(明细!$R:$R,$AK74,明细!$C:$C,BG$1,明细!$AK:$AK,"网点超50分钟未响应")+COUNTIFS(明细!$R:$R,$AK74,明细!$C:$C,BG$1,明细!$AL:$AL,"网点超23H未关闭"))*20)</f>
        <v>-</v>
      </c>
      <c r="BH74" s="12" t="str">
        <f>IF((COUNTIFS(明细!$R:$R,$AK74,明细!$C:$C,BH$1,明细!$AK:$AK,"网点超50分钟未响应")+COUNTIFS(明细!$R:$R,$AK74,明细!$C:$C,BH$1,明细!$AL:$AL,"网点超23H未关闭"))*20=0,"-",(COUNTIFS(明细!$R:$R,$AK74,明细!$C:$C,BH$1,明细!$AK:$AK,"网点超50分钟未响应")+COUNTIFS(明细!$R:$R,$AK74,明细!$C:$C,BH$1,明细!$AL:$AL,"网点超23H未关闭"))*20)</f>
        <v>-</v>
      </c>
      <c r="BI74" s="12" t="str">
        <f>IF((COUNTIFS(明细!$R:$R,$AK74,明细!$C:$C,BI$1,明细!$AK:$AK,"网点超50分钟未响应")+COUNTIFS(明细!$R:$R,$AK74,明细!$C:$C,BI$1,明细!$AL:$AL,"网点超23H未关闭"))*20=0,"-",(COUNTIFS(明细!$R:$R,$AK74,明细!$C:$C,BI$1,明细!$AK:$AK,"网点超50分钟未响应")+COUNTIFS(明细!$R:$R,$AK74,明细!$C:$C,BI$1,明细!$AL:$AL,"网点超23H未关闭"))*20)</f>
        <v>-</v>
      </c>
      <c r="BJ74" s="12" t="str">
        <f>IF((COUNTIFS(明细!$R:$R,$AK74,明细!$C:$C,BJ$1,明细!$AK:$AK,"网点超50分钟未响应")+COUNTIFS(明细!$R:$R,$AK74,明细!$C:$C,BJ$1,明细!$AL:$AL,"网点超23H未关闭"))*20=0,"-",(COUNTIFS(明细!$R:$R,$AK74,明细!$C:$C,BJ$1,明细!$AK:$AK,"网点超50分钟未响应")+COUNTIFS(明细!$R:$R,$AK74,明细!$C:$C,BJ$1,明细!$AL:$AL,"网点超23H未关闭"))*20)</f>
        <v>-</v>
      </c>
      <c r="BK74" s="12" t="str">
        <f>IF((COUNTIFS(明细!$R:$R,$AK74,明细!$C:$C,BK$1,明细!$AK:$AK,"网点超50分钟未响应")+COUNTIFS(明细!$R:$R,$AK74,明细!$C:$C,BK$1,明细!$AL:$AL,"网点超23H未关闭"))*20=0,"-",(COUNTIFS(明细!$R:$R,$AK74,明细!$C:$C,BK$1,明细!$AK:$AK,"网点超50分钟未响应")+COUNTIFS(明细!$R:$R,$AK74,明细!$C:$C,BK$1,明细!$AL:$AL,"网点超23H未关闭"))*20)</f>
        <v>-</v>
      </c>
      <c r="BL74" s="12" t="str">
        <f>IF((COUNTIFS(明细!$R:$R,$AK74,明细!$C:$C,BL$1,明细!$AK:$AK,"网点超50分钟未响应")+COUNTIFS(明细!$R:$R,$AK74,明细!$C:$C,BL$1,明细!$AL:$AL,"网点超23H未关闭"))*20=0,"-",(COUNTIFS(明细!$R:$R,$AK74,明细!$C:$C,BL$1,明细!$AK:$AK,"网点超50分钟未响应")+COUNTIFS(明细!$R:$R,$AK74,明细!$C:$C,BL$1,明细!$AL:$AL,"网点超23H未关闭"))*20)</f>
        <v>-</v>
      </c>
      <c r="BM74" s="12" t="str">
        <f>IF((COUNTIFS(明细!$R:$R,$AK74,明细!$C:$C,BM$1,明细!$AK:$AK,"网点超50分钟未响应")+COUNTIFS(明细!$R:$R,$AK74,明细!$C:$C,BM$1,明细!$AL:$AL,"网点超23H未关闭"))*20=0,"-",(COUNTIFS(明细!$R:$R,$AK74,明细!$C:$C,BM$1,明细!$AK:$AK,"网点超50分钟未响应")+COUNTIFS(明细!$R:$R,$AK74,明细!$C:$C,BM$1,明细!$AL:$AL,"网点超23H未关闭"))*20)</f>
        <v>-</v>
      </c>
      <c r="BN74" s="12" t="str">
        <f>IF((COUNTIFS(明细!$R:$R,$AK74,明细!$C:$C,BN$1,明细!$AK:$AK,"网点超50分钟未响应")+COUNTIFS(明细!$R:$R,$AK74,明细!$C:$C,BN$1,明细!$AL:$AL,"网点超23H未关闭"))*20=0,"-",(COUNTIFS(明细!$R:$R,$AK74,明细!$C:$C,BN$1,明细!$AK:$AK,"网点超50分钟未响应")+COUNTIFS(明细!$R:$R,$AK74,明细!$C:$C,BN$1,明细!$AL:$AL,"网点超23H未关闭"))*20)</f>
        <v>-</v>
      </c>
      <c r="BO74" s="12" t="str">
        <f>IF((COUNTIFS(明细!$R:$R,$AK74,明细!$C:$C,BO$1,明细!$AK:$AK,"网点超50分钟未响应")+COUNTIFS(明细!$R:$R,$AK74,明细!$C:$C,BO$1,明细!$AL:$AL,"网点超23H未关闭"))*20=0,"-",(COUNTIFS(明细!$R:$R,$AK74,明细!$C:$C,BO$1,明细!$AK:$AK,"网点超50分钟未响应")+COUNTIFS(明细!$R:$R,$AK74,明细!$C:$C,BO$1,明细!$AL:$AL,"网点超23H未关闭"))*20)</f>
        <v>-</v>
      </c>
      <c r="BP74" s="12" t="str">
        <f>IF((COUNTIFS(明细!$R:$R,$AK74,明细!$C:$C,BP$1,明细!$AK:$AK,"网点超50分钟未响应")+COUNTIFS(明细!$R:$R,$AK74,明细!$C:$C,BP$1,明细!$AL:$AL,"网点超23H未关闭"))*20=0,"-",(COUNTIFS(明细!$R:$R,$AK74,明细!$C:$C,BP$1,明细!$AK:$AK,"网点超50分钟未响应")+COUNTIFS(明细!$R:$R,$AK74,明细!$C:$C,BP$1,明细!$AL:$AL,"网点超23H未关闭"))*20)</f>
        <v>-</v>
      </c>
    </row>
    <row r="75" customHeight="1" spans="36:68">
      <c r="AJ75" s="12">
        <f>RANK(AL75,AL$3:AL$356)</f>
        <v>66</v>
      </c>
      <c r="AK75" s="6" t="s">
        <v>111</v>
      </c>
      <c r="AL75" s="12">
        <f>SUM(AM75:BP75)</f>
        <v>60</v>
      </c>
      <c r="AM75" s="12">
        <f>IF((COUNTIFS(明细!$R:$R,$AK75,明细!$C:$C,AM$1,明细!$AK:$AK,"网点超50分钟未响应")+COUNTIFS(明细!$R:$R,$AK75,明细!$C:$C,AM$1,明细!$AL:$AL,"网点超23H未关闭"))*20=0,"-",(COUNTIFS(明细!$R:$R,$AK75,明细!$C:$C,AM$1,明细!$AK:$AK,"网点超50分钟未响应")+COUNTIFS(明细!$R:$R,$AK75,明细!$C:$C,AM$1,明细!$AL:$AL,"网点超23H未关闭"))*20)</f>
        <v>20</v>
      </c>
      <c r="AN75" s="12" t="str">
        <f>IF((COUNTIFS(明细!$R:$R,$AK75,明细!$C:$C,AN$1,明细!$AK:$AK,"网点超50分钟未响应")+COUNTIFS(明细!$R:$R,$AK75,明细!$C:$C,AN$1,明细!$AL:$AL,"网点超23H未关闭"))*20=0,"-",(COUNTIFS(明细!$R:$R,$AK75,明细!$C:$C,AN$1,明细!$AK:$AK,"网点超50分钟未响应")+COUNTIFS(明细!$R:$R,$AK75,明细!$C:$C,AN$1,明细!$AL:$AL,"网点超23H未关闭"))*20)</f>
        <v>-</v>
      </c>
      <c r="AO75" s="12" t="str">
        <f>IF((COUNTIFS(明细!$R:$R,$AK75,明细!$C:$C,AO$1,明细!$AK:$AK,"网点超50分钟未响应")+COUNTIFS(明细!$R:$R,$AK75,明细!$C:$C,AO$1,明细!$AL:$AL,"网点超23H未关闭"))*20=0,"-",(COUNTIFS(明细!$R:$R,$AK75,明细!$C:$C,AO$1,明细!$AK:$AK,"网点超50分钟未响应")+COUNTIFS(明细!$R:$R,$AK75,明细!$C:$C,AO$1,明细!$AL:$AL,"网点超23H未关闭"))*20)</f>
        <v>-</v>
      </c>
      <c r="AP75" s="12">
        <f>IF((COUNTIFS(明细!$R:$R,$AK75,明细!$C:$C,AP$1,明细!$AK:$AK,"网点超50分钟未响应")+COUNTIFS(明细!$R:$R,$AK75,明细!$C:$C,AP$1,明细!$AL:$AL,"网点超23H未关闭"))*20=0,"-",(COUNTIFS(明细!$R:$R,$AK75,明细!$C:$C,AP$1,明细!$AK:$AK,"网点超50分钟未响应")+COUNTIFS(明细!$R:$R,$AK75,明细!$C:$C,AP$1,明细!$AL:$AL,"网点超23H未关闭"))*20)</f>
        <v>20</v>
      </c>
      <c r="AQ75" s="12" t="str">
        <f>IF((COUNTIFS(明细!$R:$R,$AK75,明细!$C:$C,AQ$1,明细!$AK:$AK,"网点超50分钟未响应")+COUNTIFS(明细!$R:$R,$AK75,明细!$C:$C,AQ$1,明细!$AL:$AL,"网点超23H未关闭"))*20=0,"-",(COUNTIFS(明细!$R:$R,$AK75,明细!$C:$C,AQ$1,明细!$AK:$AK,"网点超50分钟未响应")+COUNTIFS(明细!$R:$R,$AK75,明细!$C:$C,AQ$1,明细!$AL:$AL,"网点超23H未关闭"))*20)</f>
        <v>-</v>
      </c>
      <c r="AR75" s="12" t="str">
        <f>IF((COUNTIFS(明细!$R:$R,$AK75,明细!$C:$C,AR$1,明细!$AK:$AK,"网点超50分钟未响应")+COUNTIFS(明细!$R:$R,$AK75,明细!$C:$C,AR$1,明细!$AL:$AL,"网点超23H未关闭"))*20=0,"-",(COUNTIFS(明细!$R:$R,$AK75,明细!$C:$C,AR$1,明细!$AK:$AK,"网点超50分钟未响应")+COUNTIFS(明细!$R:$R,$AK75,明细!$C:$C,AR$1,明细!$AL:$AL,"网点超23H未关闭"))*20)</f>
        <v>-</v>
      </c>
      <c r="AS75" s="12">
        <f>IF((COUNTIFS(明细!$R:$R,$AK75,明细!$C:$C,AS$1,明细!$AK:$AK,"网点超50分钟未响应")+COUNTIFS(明细!$R:$R,$AK75,明细!$C:$C,AS$1,明细!$AL:$AL,"网点超23H未关闭"))*20=0,"-",(COUNTIFS(明细!$R:$R,$AK75,明细!$C:$C,AS$1,明细!$AK:$AK,"网点超50分钟未响应")+COUNTIFS(明细!$R:$R,$AK75,明细!$C:$C,AS$1,明细!$AL:$AL,"网点超23H未关闭"))*20)</f>
        <v>20</v>
      </c>
      <c r="AT75" s="12" t="str">
        <f>IF((COUNTIFS(明细!$R:$R,$AK75,明细!$C:$C,AT$1,明细!$AK:$AK,"网点超50分钟未响应")+COUNTIFS(明细!$R:$R,$AK75,明细!$C:$C,AT$1,明细!$AL:$AL,"网点超23H未关闭"))*20=0,"-",(COUNTIFS(明细!$R:$R,$AK75,明细!$C:$C,AT$1,明细!$AK:$AK,"网点超50分钟未响应")+COUNTIFS(明细!$R:$R,$AK75,明细!$C:$C,AT$1,明细!$AL:$AL,"网点超23H未关闭"))*20)</f>
        <v>-</v>
      </c>
      <c r="AU75" s="12" t="str">
        <f>IF((COUNTIFS(明细!$R:$R,$AK75,明细!$C:$C,AU$1,明细!$AK:$AK,"网点超50分钟未响应")+COUNTIFS(明细!$R:$R,$AK75,明细!$C:$C,AU$1,明细!$AL:$AL,"网点超23H未关闭"))*20=0,"-",(COUNTIFS(明细!$R:$R,$AK75,明细!$C:$C,AU$1,明细!$AK:$AK,"网点超50分钟未响应")+COUNTIFS(明细!$R:$R,$AK75,明细!$C:$C,AU$1,明细!$AL:$AL,"网点超23H未关闭"))*20)</f>
        <v>-</v>
      </c>
      <c r="AV75" s="12" t="str">
        <f>IF((COUNTIFS(明细!$R:$R,$AK75,明细!$C:$C,AV$1,明细!$AK:$AK,"网点超50分钟未响应")+COUNTIFS(明细!$R:$R,$AK75,明细!$C:$C,AV$1,明细!$AL:$AL,"网点超23H未关闭"))*20=0,"-",(COUNTIFS(明细!$R:$R,$AK75,明细!$C:$C,AV$1,明细!$AK:$AK,"网点超50分钟未响应")+COUNTIFS(明细!$R:$R,$AK75,明细!$C:$C,AV$1,明细!$AL:$AL,"网点超23H未关闭"))*20)</f>
        <v>-</v>
      </c>
      <c r="AW75" s="12" t="str">
        <f>IF((COUNTIFS(明细!$R:$R,$AK75,明细!$C:$C,AW$1,明细!$AK:$AK,"网点超50分钟未响应")+COUNTIFS(明细!$R:$R,$AK75,明细!$C:$C,AW$1,明细!$AL:$AL,"网点超23H未关闭"))*20=0,"-",(COUNTIFS(明细!$R:$R,$AK75,明细!$C:$C,AW$1,明细!$AK:$AK,"网点超50分钟未响应")+COUNTIFS(明细!$R:$R,$AK75,明细!$C:$C,AW$1,明细!$AL:$AL,"网点超23H未关闭"))*20)</f>
        <v>-</v>
      </c>
      <c r="AX75" s="12" t="str">
        <f>IF((COUNTIFS(明细!$R:$R,$AK75,明细!$C:$C,AX$1,明细!$AK:$AK,"网点超50分钟未响应")+COUNTIFS(明细!$R:$R,$AK75,明细!$C:$C,AX$1,明细!$AL:$AL,"网点超23H未关闭"))*20=0,"-",(COUNTIFS(明细!$R:$R,$AK75,明细!$C:$C,AX$1,明细!$AK:$AK,"网点超50分钟未响应")+COUNTIFS(明细!$R:$R,$AK75,明细!$C:$C,AX$1,明细!$AL:$AL,"网点超23H未关闭"))*20)</f>
        <v>-</v>
      </c>
      <c r="AY75" s="12" t="str">
        <f>IF((COUNTIFS(明细!$R:$R,$AK75,明细!$C:$C,AY$1,明细!$AK:$AK,"网点超50分钟未响应")+COUNTIFS(明细!$R:$R,$AK75,明细!$C:$C,AY$1,明细!$AL:$AL,"网点超23H未关闭"))*20=0,"-",(COUNTIFS(明细!$R:$R,$AK75,明细!$C:$C,AY$1,明细!$AK:$AK,"网点超50分钟未响应")+COUNTIFS(明细!$R:$R,$AK75,明细!$C:$C,AY$1,明细!$AL:$AL,"网点超23H未关闭"))*20)</f>
        <v>-</v>
      </c>
      <c r="AZ75" s="12" t="str">
        <f>IF((COUNTIFS(明细!$R:$R,$AK75,明细!$C:$C,AZ$1,明细!$AK:$AK,"网点超50分钟未响应")+COUNTIFS(明细!$R:$R,$AK75,明细!$C:$C,AZ$1,明细!$AL:$AL,"网点超23H未关闭"))*20=0,"-",(COUNTIFS(明细!$R:$R,$AK75,明细!$C:$C,AZ$1,明细!$AK:$AK,"网点超50分钟未响应")+COUNTIFS(明细!$R:$R,$AK75,明细!$C:$C,AZ$1,明细!$AL:$AL,"网点超23H未关闭"))*20)</f>
        <v>-</v>
      </c>
      <c r="BA75" s="12" t="str">
        <f>IF((COUNTIFS(明细!$R:$R,$AK75,明细!$C:$C,BA$1,明细!$AK:$AK,"网点超50分钟未响应")+COUNTIFS(明细!$R:$R,$AK75,明细!$C:$C,BA$1,明细!$AL:$AL,"网点超23H未关闭"))*20=0,"-",(COUNTIFS(明细!$R:$R,$AK75,明细!$C:$C,BA$1,明细!$AK:$AK,"网点超50分钟未响应")+COUNTIFS(明细!$R:$R,$AK75,明细!$C:$C,BA$1,明细!$AL:$AL,"网点超23H未关闭"))*20)</f>
        <v>-</v>
      </c>
      <c r="BB75" s="12" t="str">
        <f>IF((COUNTIFS(明细!$R:$R,$AK75,明细!$C:$C,BB$1,明细!$AK:$AK,"网点超50分钟未响应")+COUNTIFS(明细!$R:$R,$AK75,明细!$C:$C,BB$1,明细!$AL:$AL,"网点超23H未关闭"))*20=0,"-",(COUNTIFS(明细!$R:$R,$AK75,明细!$C:$C,BB$1,明细!$AK:$AK,"网点超50分钟未响应")+COUNTIFS(明细!$R:$R,$AK75,明细!$C:$C,BB$1,明细!$AL:$AL,"网点超23H未关闭"))*20)</f>
        <v>-</v>
      </c>
      <c r="BC75" s="12" t="str">
        <f>IF((COUNTIFS(明细!$R:$R,$AK75,明细!$C:$C,BC$1,明细!$AK:$AK,"网点超50分钟未响应")+COUNTIFS(明细!$R:$R,$AK75,明细!$C:$C,BC$1,明细!$AL:$AL,"网点超23H未关闭"))*20=0,"-",(COUNTIFS(明细!$R:$R,$AK75,明细!$C:$C,BC$1,明细!$AK:$AK,"网点超50分钟未响应")+COUNTIFS(明细!$R:$R,$AK75,明细!$C:$C,BC$1,明细!$AL:$AL,"网点超23H未关闭"))*20)</f>
        <v>-</v>
      </c>
      <c r="BD75" s="12" t="str">
        <f>IF((COUNTIFS(明细!$R:$R,$AK75,明细!$C:$C,BD$1,明细!$AK:$AK,"网点超50分钟未响应")+COUNTIFS(明细!$R:$R,$AK75,明细!$C:$C,BD$1,明细!$AL:$AL,"网点超23H未关闭"))*20=0,"-",(COUNTIFS(明细!$R:$R,$AK75,明细!$C:$C,BD$1,明细!$AK:$AK,"网点超50分钟未响应")+COUNTIFS(明细!$R:$R,$AK75,明细!$C:$C,BD$1,明细!$AL:$AL,"网点超23H未关闭"))*20)</f>
        <v>-</v>
      </c>
      <c r="BE75" s="12" t="str">
        <f>IF((COUNTIFS(明细!$R:$R,$AK75,明细!$C:$C,BE$1,明细!$AK:$AK,"网点超50分钟未响应")+COUNTIFS(明细!$R:$R,$AK75,明细!$C:$C,BE$1,明细!$AL:$AL,"网点超23H未关闭"))*20=0,"-",(COUNTIFS(明细!$R:$R,$AK75,明细!$C:$C,BE$1,明细!$AK:$AK,"网点超50分钟未响应")+COUNTIFS(明细!$R:$R,$AK75,明细!$C:$C,BE$1,明细!$AL:$AL,"网点超23H未关闭"))*20)</f>
        <v>-</v>
      </c>
      <c r="BF75" s="12" t="str">
        <f>IF((COUNTIFS(明细!$R:$R,$AK75,明细!$C:$C,BF$1,明细!$AK:$AK,"网点超50分钟未响应")+COUNTIFS(明细!$R:$R,$AK75,明细!$C:$C,BF$1,明细!$AL:$AL,"网点超23H未关闭"))*20=0,"-",(COUNTIFS(明细!$R:$R,$AK75,明细!$C:$C,BF$1,明细!$AK:$AK,"网点超50分钟未响应")+COUNTIFS(明细!$R:$R,$AK75,明细!$C:$C,BF$1,明细!$AL:$AL,"网点超23H未关闭"))*20)</f>
        <v>-</v>
      </c>
      <c r="BG75" s="12" t="str">
        <f>IF((COUNTIFS(明细!$R:$R,$AK75,明细!$C:$C,BG$1,明细!$AK:$AK,"网点超50分钟未响应")+COUNTIFS(明细!$R:$R,$AK75,明细!$C:$C,BG$1,明细!$AL:$AL,"网点超23H未关闭"))*20=0,"-",(COUNTIFS(明细!$R:$R,$AK75,明细!$C:$C,BG$1,明细!$AK:$AK,"网点超50分钟未响应")+COUNTIFS(明细!$R:$R,$AK75,明细!$C:$C,BG$1,明细!$AL:$AL,"网点超23H未关闭"))*20)</f>
        <v>-</v>
      </c>
      <c r="BH75" s="12" t="str">
        <f>IF((COUNTIFS(明细!$R:$R,$AK75,明细!$C:$C,BH$1,明细!$AK:$AK,"网点超50分钟未响应")+COUNTIFS(明细!$R:$R,$AK75,明细!$C:$C,BH$1,明细!$AL:$AL,"网点超23H未关闭"))*20=0,"-",(COUNTIFS(明细!$R:$R,$AK75,明细!$C:$C,BH$1,明细!$AK:$AK,"网点超50分钟未响应")+COUNTIFS(明细!$R:$R,$AK75,明细!$C:$C,BH$1,明细!$AL:$AL,"网点超23H未关闭"))*20)</f>
        <v>-</v>
      </c>
      <c r="BI75" s="12" t="str">
        <f>IF((COUNTIFS(明细!$R:$R,$AK75,明细!$C:$C,BI$1,明细!$AK:$AK,"网点超50分钟未响应")+COUNTIFS(明细!$R:$R,$AK75,明细!$C:$C,BI$1,明细!$AL:$AL,"网点超23H未关闭"))*20=0,"-",(COUNTIFS(明细!$R:$R,$AK75,明细!$C:$C,BI$1,明细!$AK:$AK,"网点超50分钟未响应")+COUNTIFS(明细!$R:$R,$AK75,明细!$C:$C,BI$1,明细!$AL:$AL,"网点超23H未关闭"))*20)</f>
        <v>-</v>
      </c>
      <c r="BJ75" s="12" t="str">
        <f>IF((COUNTIFS(明细!$R:$R,$AK75,明细!$C:$C,BJ$1,明细!$AK:$AK,"网点超50分钟未响应")+COUNTIFS(明细!$R:$R,$AK75,明细!$C:$C,BJ$1,明细!$AL:$AL,"网点超23H未关闭"))*20=0,"-",(COUNTIFS(明细!$R:$R,$AK75,明细!$C:$C,BJ$1,明细!$AK:$AK,"网点超50分钟未响应")+COUNTIFS(明细!$R:$R,$AK75,明细!$C:$C,BJ$1,明细!$AL:$AL,"网点超23H未关闭"))*20)</f>
        <v>-</v>
      </c>
      <c r="BK75" s="12" t="str">
        <f>IF((COUNTIFS(明细!$R:$R,$AK75,明细!$C:$C,BK$1,明细!$AK:$AK,"网点超50分钟未响应")+COUNTIFS(明细!$R:$R,$AK75,明细!$C:$C,BK$1,明细!$AL:$AL,"网点超23H未关闭"))*20=0,"-",(COUNTIFS(明细!$R:$R,$AK75,明细!$C:$C,BK$1,明细!$AK:$AK,"网点超50分钟未响应")+COUNTIFS(明细!$R:$R,$AK75,明细!$C:$C,BK$1,明细!$AL:$AL,"网点超23H未关闭"))*20)</f>
        <v>-</v>
      </c>
      <c r="BL75" s="12" t="str">
        <f>IF((COUNTIFS(明细!$R:$R,$AK75,明细!$C:$C,BL$1,明细!$AK:$AK,"网点超50分钟未响应")+COUNTIFS(明细!$R:$R,$AK75,明细!$C:$C,BL$1,明细!$AL:$AL,"网点超23H未关闭"))*20=0,"-",(COUNTIFS(明细!$R:$R,$AK75,明细!$C:$C,BL$1,明细!$AK:$AK,"网点超50分钟未响应")+COUNTIFS(明细!$R:$R,$AK75,明细!$C:$C,BL$1,明细!$AL:$AL,"网点超23H未关闭"))*20)</f>
        <v>-</v>
      </c>
      <c r="BM75" s="12" t="str">
        <f>IF((COUNTIFS(明细!$R:$R,$AK75,明细!$C:$C,BM$1,明细!$AK:$AK,"网点超50分钟未响应")+COUNTIFS(明细!$R:$R,$AK75,明细!$C:$C,BM$1,明细!$AL:$AL,"网点超23H未关闭"))*20=0,"-",(COUNTIFS(明细!$R:$R,$AK75,明细!$C:$C,BM$1,明细!$AK:$AK,"网点超50分钟未响应")+COUNTIFS(明细!$R:$R,$AK75,明细!$C:$C,BM$1,明细!$AL:$AL,"网点超23H未关闭"))*20)</f>
        <v>-</v>
      </c>
      <c r="BN75" s="12" t="str">
        <f>IF((COUNTIFS(明细!$R:$R,$AK75,明细!$C:$C,BN$1,明细!$AK:$AK,"网点超50分钟未响应")+COUNTIFS(明细!$R:$R,$AK75,明细!$C:$C,BN$1,明细!$AL:$AL,"网点超23H未关闭"))*20=0,"-",(COUNTIFS(明细!$R:$R,$AK75,明细!$C:$C,BN$1,明细!$AK:$AK,"网点超50分钟未响应")+COUNTIFS(明细!$R:$R,$AK75,明细!$C:$C,BN$1,明细!$AL:$AL,"网点超23H未关闭"))*20)</f>
        <v>-</v>
      </c>
      <c r="BO75" s="12" t="str">
        <f>IF((COUNTIFS(明细!$R:$R,$AK75,明细!$C:$C,BO$1,明细!$AK:$AK,"网点超50分钟未响应")+COUNTIFS(明细!$R:$R,$AK75,明细!$C:$C,BO$1,明细!$AL:$AL,"网点超23H未关闭"))*20=0,"-",(COUNTIFS(明细!$R:$R,$AK75,明细!$C:$C,BO$1,明细!$AK:$AK,"网点超50分钟未响应")+COUNTIFS(明细!$R:$R,$AK75,明细!$C:$C,BO$1,明细!$AL:$AL,"网点超23H未关闭"))*20)</f>
        <v>-</v>
      </c>
      <c r="BP75" s="12" t="str">
        <f>IF((COUNTIFS(明细!$R:$R,$AK75,明细!$C:$C,BP$1,明细!$AK:$AK,"网点超50分钟未响应")+COUNTIFS(明细!$R:$R,$AK75,明细!$C:$C,BP$1,明细!$AL:$AL,"网点超23H未关闭"))*20=0,"-",(COUNTIFS(明细!$R:$R,$AK75,明细!$C:$C,BP$1,明细!$AK:$AK,"网点超50分钟未响应")+COUNTIFS(明细!$R:$R,$AK75,明细!$C:$C,BP$1,明细!$AL:$AL,"网点超23H未关闭"))*20)</f>
        <v>-</v>
      </c>
    </row>
    <row r="76" customHeight="1" spans="36:68">
      <c r="AJ76" s="12">
        <f>RANK(AL76,AL$3:AL$356)</f>
        <v>66</v>
      </c>
      <c r="AK76" s="4" t="s">
        <v>112</v>
      </c>
      <c r="AL76" s="12">
        <f>SUM(AM76:BP76)</f>
        <v>60</v>
      </c>
      <c r="AM76" s="12" t="str">
        <f>IF((COUNTIFS(明细!$R:$R,$AK76,明细!$C:$C,AM$1,明细!$AK:$AK,"网点超50分钟未响应")+COUNTIFS(明细!$R:$R,$AK76,明细!$C:$C,AM$1,明细!$AL:$AL,"网点超23H未关闭"))*20=0,"-",(COUNTIFS(明细!$R:$R,$AK76,明细!$C:$C,AM$1,明细!$AK:$AK,"网点超50分钟未响应")+COUNTIFS(明细!$R:$R,$AK76,明细!$C:$C,AM$1,明细!$AL:$AL,"网点超23H未关闭"))*20)</f>
        <v>-</v>
      </c>
      <c r="AN76" s="12">
        <f>IF((COUNTIFS(明细!$R:$R,$AK76,明细!$C:$C,AN$1,明细!$AK:$AK,"网点超50分钟未响应")+COUNTIFS(明细!$R:$R,$AK76,明细!$C:$C,AN$1,明细!$AL:$AL,"网点超23H未关闭"))*20=0,"-",(COUNTIFS(明细!$R:$R,$AK76,明细!$C:$C,AN$1,明细!$AK:$AK,"网点超50分钟未响应")+COUNTIFS(明细!$R:$R,$AK76,明细!$C:$C,AN$1,明细!$AL:$AL,"网点超23H未关闭"))*20)</f>
        <v>20</v>
      </c>
      <c r="AO76" s="12" t="str">
        <f>IF((COUNTIFS(明细!$R:$R,$AK76,明细!$C:$C,AO$1,明细!$AK:$AK,"网点超50分钟未响应")+COUNTIFS(明细!$R:$R,$AK76,明细!$C:$C,AO$1,明细!$AL:$AL,"网点超23H未关闭"))*20=0,"-",(COUNTIFS(明细!$R:$R,$AK76,明细!$C:$C,AO$1,明细!$AK:$AK,"网点超50分钟未响应")+COUNTIFS(明细!$R:$R,$AK76,明细!$C:$C,AO$1,明细!$AL:$AL,"网点超23H未关闭"))*20)</f>
        <v>-</v>
      </c>
      <c r="AP76" s="12">
        <f>IF((COUNTIFS(明细!$R:$R,$AK76,明细!$C:$C,AP$1,明细!$AK:$AK,"网点超50分钟未响应")+COUNTIFS(明细!$R:$R,$AK76,明细!$C:$C,AP$1,明细!$AL:$AL,"网点超23H未关闭"))*20=0,"-",(COUNTIFS(明细!$R:$R,$AK76,明细!$C:$C,AP$1,明细!$AK:$AK,"网点超50分钟未响应")+COUNTIFS(明细!$R:$R,$AK76,明细!$C:$C,AP$1,明细!$AL:$AL,"网点超23H未关闭"))*20)</f>
        <v>20</v>
      </c>
      <c r="AQ76" s="12" t="str">
        <f>IF((COUNTIFS(明细!$R:$R,$AK76,明细!$C:$C,AQ$1,明细!$AK:$AK,"网点超50分钟未响应")+COUNTIFS(明细!$R:$R,$AK76,明细!$C:$C,AQ$1,明细!$AL:$AL,"网点超23H未关闭"))*20=0,"-",(COUNTIFS(明细!$R:$R,$AK76,明细!$C:$C,AQ$1,明细!$AK:$AK,"网点超50分钟未响应")+COUNTIFS(明细!$R:$R,$AK76,明细!$C:$C,AQ$1,明细!$AL:$AL,"网点超23H未关闭"))*20)</f>
        <v>-</v>
      </c>
      <c r="AR76" s="12" t="str">
        <f>IF((COUNTIFS(明细!$R:$R,$AK76,明细!$C:$C,AR$1,明细!$AK:$AK,"网点超50分钟未响应")+COUNTIFS(明细!$R:$R,$AK76,明细!$C:$C,AR$1,明细!$AL:$AL,"网点超23H未关闭"))*20=0,"-",(COUNTIFS(明细!$R:$R,$AK76,明细!$C:$C,AR$1,明细!$AK:$AK,"网点超50分钟未响应")+COUNTIFS(明细!$R:$R,$AK76,明细!$C:$C,AR$1,明细!$AL:$AL,"网点超23H未关闭"))*20)</f>
        <v>-</v>
      </c>
      <c r="AS76" s="12" t="str">
        <f>IF((COUNTIFS(明细!$R:$R,$AK76,明细!$C:$C,AS$1,明细!$AK:$AK,"网点超50分钟未响应")+COUNTIFS(明细!$R:$R,$AK76,明细!$C:$C,AS$1,明细!$AL:$AL,"网点超23H未关闭"))*20=0,"-",(COUNTIFS(明细!$R:$R,$AK76,明细!$C:$C,AS$1,明细!$AK:$AK,"网点超50分钟未响应")+COUNTIFS(明细!$R:$R,$AK76,明细!$C:$C,AS$1,明细!$AL:$AL,"网点超23H未关闭"))*20)</f>
        <v>-</v>
      </c>
      <c r="AT76" s="12">
        <f>IF((COUNTIFS(明细!$R:$R,$AK76,明细!$C:$C,AT$1,明细!$AK:$AK,"网点超50分钟未响应")+COUNTIFS(明细!$R:$R,$AK76,明细!$C:$C,AT$1,明细!$AL:$AL,"网点超23H未关闭"))*20=0,"-",(COUNTIFS(明细!$R:$R,$AK76,明细!$C:$C,AT$1,明细!$AK:$AK,"网点超50分钟未响应")+COUNTIFS(明细!$R:$R,$AK76,明细!$C:$C,AT$1,明细!$AL:$AL,"网点超23H未关闭"))*20)</f>
        <v>20</v>
      </c>
      <c r="AU76" s="12" t="str">
        <f>IF((COUNTIFS(明细!$R:$R,$AK76,明细!$C:$C,AU$1,明细!$AK:$AK,"网点超50分钟未响应")+COUNTIFS(明细!$R:$R,$AK76,明细!$C:$C,AU$1,明细!$AL:$AL,"网点超23H未关闭"))*20=0,"-",(COUNTIFS(明细!$R:$R,$AK76,明细!$C:$C,AU$1,明细!$AK:$AK,"网点超50分钟未响应")+COUNTIFS(明细!$R:$R,$AK76,明细!$C:$C,AU$1,明细!$AL:$AL,"网点超23H未关闭"))*20)</f>
        <v>-</v>
      </c>
      <c r="AV76" s="12" t="str">
        <f>IF((COUNTIFS(明细!$R:$R,$AK76,明细!$C:$C,AV$1,明细!$AK:$AK,"网点超50分钟未响应")+COUNTIFS(明细!$R:$R,$AK76,明细!$C:$C,AV$1,明细!$AL:$AL,"网点超23H未关闭"))*20=0,"-",(COUNTIFS(明细!$R:$R,$AK76,明细!$C:$C,AV$1,明细!$AK:$AK,"网点超50分钟未响应")+COUNTIFS(明细!$R:$R,$AK76,明细!$C:$C,AV$1,明细!$AL:$AL,"网点超23H未关闭"))*20)</f>
        <v>-</v>
      </c>
      <c r="AW76" s="12" t="str">
        <f>IF((COUNTIFS(明细!$R:$R,$AK76,明细!$C:$C,AW$1,明细!$AK:$AK,"网点超50分钟未响应")+COUNTIFS(明细!$R:$R,$AK76,明细!$C:$C,AW$1,明细!$AL:$AL,"网点超23H未关闭"))*20=0,"-",(COUNTIFS(明细!$R:$R,$AK76,明细!$C:$C,AW$1,明细!$AK:$AK,"网点超50分钟未响应")+COUNTIFS(明细!$R:$R,$AK76,明细!$C:$C,AW$1,明细!$AL:$AL,"网点超23H未关闭"))*20)</f>
        <v>-</v>
      </c>
      <c r="AX76" s="12" t="str">
        <f>IF((COUNTIFS(明细!$R:$R,$AK76,明细!$C:$C,AX$1,明细!$AK:$AK,"网点超50分钟未响应")+COUNTIFS(明细!$R:$R,$AK76,明细!$C:$C,AX$1,明细!$AL:$AL,"网点超23H未关闭"))*20=0,"-",(COUNTIFS(明细!$R:$R,$AK76,明细!$C:$C,AX$1,明细!$AK:$AK,"网点超50分钟未响应")+COUNTIFS(明细!$R:$R,$AK76,明细!$C:$C,AX$1,明细!$AL:$AL,"网点超23H未关闭"))*20)</f>
        <v>-</v>
      </c>
      <c r="AY76" s="12" t="str">
        <f>IF((COUNTIFS(明细!$R:$R,$AK76,明细!$C:$C,AY$1,明细!$AK:$AK,"网点超50分钟未响应")+COUNTIFS(明细!$R:$R,$AK76,明细!$C:$C,AY$1,明细!$AL:$AL,"网点超23H未关闭"))*20=0,"-",(COUNTIFS(明细!$R:$R,$AK76,明细!$C:$C,AY$1,明细!$AK:$AK,"网点超50分钟未响应")+COUNTIFS(明细!$R:$R,$AK76,明细!$C:$C,AY$1,明细!$AL:$AL,"网点超23H未关闭"))*20)</f>
        <v>-</v>
      </c>
      <c r="AZ76" s="12" t="str">
        <f>IF((COUNTIFS(明细!$R:$R,$AK76,明细!$C:$C,AZ$1,明细!$AK:$AK,"网点超50分钟未响应")+COUNTIFS(明细!$R:$R,$AK76,明细!$C:$C,AZ$1,明细!$AL:$AL,"网点超23H未关闭"))*20=0,"-",(COUNTIFS(明细!$R:$R,$AK76,明细!$C:$C,AZ$1,明细!$AK:$AK,"网点超50分钟未响应")+COUNTIFS(明细!$R:$R,$AK76,明细!$C:$C,AZ$1,明细!$AL:$AL,"网点超23H未关闭"))*20)</f>
        <v>-</v>
      </c>
      <c r="BA76" s="12" t="str">
        <f>IF((COUNTIFS(明细!$R:$R,$AK76,明细!$C:$C,BA$1,明细!$AK:$AK,"网点超50分钟未响应")+COUNTIFS(明细!$R:$R,$AK76,明细!$C:$C,BA$1,明细!$AL:$AL,"网点超23H未关闭"))*20=0,"-",(COUNTIFS(明细!$R:$R,$AK76,明细!$C:$C,BA$1,明细!$AK:$AK,"网点超50分钟未响应")+COUNTIFS(明细!$R:$R,$AK76,明细!$C:$C,BA$1,明细!$AL:$AL,"网点超23H未关闭"))*20)</f>
        <v>-</v>
      </c>
      <c r="BB76" s="12" t="str">
        <f>IF((COUNTIFS(明细!$R:$R,$AK76,明细!$C:$C,BB$1,明细!$AK:$AK,"网点超50分钟未响应")+COUNTIFS(明细!$R:$R,$AK76,明细!$C:$C,BB$1,明细!$AL:$AL,"网点超23H未关闭"))*20=0,"-",(COUNTIFS(明细!$R:$R,$AK76,明细!$C:$C,BB$1,明细!$AK:$AK,"网点超50分钟未响应")+COUNTIFS(明细!$R:$R,$AK76,明细!$C:$C,BB$1,明细!$AL:$AL,"网点超23H未关闭"))*20)</f>
        <v>-</v>
      </c>
      <c r="BC76" s="12" t="str">
        <f>IF((COUNTIFS(明细!$R:$R,$AK76,明细!$C:$C,BC$1,明细!$AK:$AK,"网点超50分钟未响应")+COUNTIFS(明细!$R:$R,$AK76,明细!$C:$C,BC$1,明细!$AL:$AL,"网点超23H未关闭"))*20=0,"-",(COUNTIFS(明细!$R:$R,$AK76,明细!$C:$C,BC$1,明细!$AK:$AK,"网点超50分钟未响应")+COUNTIFS(明细!$R:$R,$AK76,明细!$C:$C,BC$1,明细!$AL:$AL,"网点超23H未关闭"))*20)</f>
        <v>-</v>
      </c>
      <c r="BD76" s="12" t="str">
        <f>IF((COUNTIFS(明细!$R:$R,$AK76,明细!$C:$C,BD$1,明细!$AK:$AK,"网点超50分钟未响应")+COUNTIFS(明细!$R:$R,$AK76,明细!$C:$C,BD$1,明细!$AL:$AL,"网点超23H未关闭"))*20=0,"-",(COUNTIFS(明细!$R:$R,$AK76,明细!$C:$C,BD$1,明细!$AK:$AK,"网点超50分钟未响应")+COUNTIFS(明细!$R:$R,$AK76,明细!$C:$C,BD$1,明细!$AL:$AL,"网点超23H未关闭"))*20)</f>
        <v>-</v>
      </c>
      <c r="BE76" s="12" t="str">
        <f>IF((COUNTIFS(明细!$R:$R,$AK76,明细!$C:$C,BE$1,明细!$AK:$AK,"网点超50分钟未响应")+COUNTIFS(明细!$R:$R,$AK76,明细!$C:$C,BE$1,明细!$AL:$AL,"网点超23H未关闭"))*20=0,"-",(COUNTIFS(明细!$R:$R,$AK76,明细!$C:$C,BE$1,明细!$AK:$AK,"网点超50分钟未响应")+COUNTIFS(明细!$R:$R,$AK76,明细!$C:$C,BE$1,明细!$AL:$AL,"网点超23H未关闭"))*20)</f>
        <v>-</v>
      </c>
      <c r="BF76" s="12" t="str">
        <f>IF((COUNTIFS(明细!$R:$R,$AK76,明细!$C:$C,BF$1,明细!$AK:$AK,"网点超50分钟未响应")+COUNTIFS(明细!$R:$R,$AK76,明细!$C:$C,BF$1,明细!$AL:$AL,"网点超23H未关闭"))*20=0,"-",(COUNTIFS(明细!$R:$R,$AK76,明细!$C:$C,BF$1,明细!$AK:$AK,"网点超50分钟未响应")+COUNTIFS(明细!$R:$R,$AK76,明细!$C:$C,BF$1,明细!$AL:$AL,"网点超23H未关闭"))*20)</f>
        <v>-</v>
      </c>
      <c r="BG76" s="12" t="str">
        <f>IF((COUNTIFS(明细!$R:$R,$AK76,明细!$C:$C,BG$1,明细!$AK:$AK,"网点超50分钟未响应")+COUNTIFS(明细!$R:$R,$AK76,明细!$C:$C,BG$1,明细!$AL:$AL,"网点超23H未关闭"))*20=0,"-",(COUNTIFS(明细!$R:$R,$AK76,明细!$C:$C,BG$1,明细!$AK:$AK,"网点超50分钟未响应")+COUNTIFS(明细!$R:$R,$AK76,明细!$C:$C,BG$1,明细!$AL:$AL,"网点超23H未关闭"))*20)</f>
        <v>-</v>
      </c>
      <c r="BH76" s="12" t="str">
        <f>IF((COUNTIFS(明细!$R:$R,$AK76,明细!$C:$C,BH$1,明细!$AK:$AK,"网点超50分钟未响应")+COUNTIFS(明细!$R:$R,$AK76,明细!$C:$C,BH$1,明细!$AL:$AL,"网点超23H未关闭"))*20=0,"-",(COUNTIFS(明细!$R:$R,$AK76,明细!$C:$C,BH$1,明细!$AK:$AK,"网点超50分钟未响应")+COUNTIFS(明细!$R:$R,$AK76,明细!$C:$C,BH$1,明细!$AL:$AL,"网点超23H未关闭"))*20)</f>
        <v>-</v>
      </c>
      <c r="BI76" s="12" t="str">
        <f>IF((COUNTIFS(明细!$R:$R,$AK76,明细!$C:$C,BI$1,明细!$AK:$AK,"网点超50分钟未响应")+COUNTIFS(明细!$R:$R,$AK76,明细!$C:$C,BI$1,明细!$AL:$AL,"网点超23H未关闭"))*20=0,"-",(COUNTIFS(明细!$R:$R,$AK76,明细!$C:$C,BI$1,明细!$AK:$AK,"网点超50分钟未响应")+COUNTIFS(明细!$R:$R,$AK76,明细!$C:$C,BI$1,明细!$AL:$AL,"网点超23H未关闭"))*20)</f>
        <v>-</v>
      </c>
      <c r="BJ76" s="12" t="str">
        <f>IF((COUNTIFS(明细!$R:$R,$AK76,明细!$C:$C,BJ$1,明细!$AK:$AK,"网点超50分钟未响应")+COUNTIFS(明细!$R:$R,$AK76,明细!$C:$C,BJ$1,明细!$AL:$AL,"网点超23H未关闭"))*20=0,"-",(COUNTIFS(明细!$R:$R,$AK76,明细!$C:$C,BJ$1,明细!$AK:$AK,"网点超50分钟未响应")+COUNTIFS(明细!$R:$R,$AK76,明细!$C:$C,BJ$1,明细!$AL:$AL,"网点超23H未关闭"))*20)</f>
        <v>-</v>
      </c>
      <c r="BK76" s="12" t="str">
        <f>IF((COUNTIFS(明细!$R:$R,$AK76,明细!$C:$C,BK$1,明细!$AK:$AK,"网点超50分钟未响应")+COUNTIFS(明细!$R:$R,$AK76,明细!$C:$C,BK$1,明细!$AL:$AL,"网点超23H未关闭"))*20=0,"-",(COUNTIFS(明细!$R:$R,$AK76,明细!$C:$C,BK$1,明细!$AK:$AK,"网点超50分钟未响应")+COUNTIFS(明细!$R:$R,$AK76,明细!$C:$C,BK$1,明细!$AL:$AL,"网点超23H未关闭"))*20)</f>
        <v>-</v>
      </c>
      <c r="BL76" s="12" t="str">
        <f>IF((COUNTIFS(明细!$R:$R,$AK76,明细!$C:$C,BL$1,明细!$AK:$AK,"网点超50分钟未响应")+COUNTIFS(明细!$R:$R,$AK76,明细!$C:$C,BL$1,明细!$AL:$AL,"网点超23H未关闭"))*20=0,"-",(COUNTIFS(明细!$R:$R,$AK76,明细!$C:$C,BL$1,明细!$AK:$AK,"网点超50分钟未响应")+COUNTIFS(明细!$R:$R,$AK76,明细!$C:$C,BL$1,明细!$AL:$AL,"网点超23H未关闭"))*20)</f>
        <v>-</v>
      </c>
      <c r="BM76" s="12" t="str">
        <f>IF((COUNTIFS(明细!$R:$R,$AK76,明细!$C:$C,BM$1,明细!$AK:$AK,"网点超50分钟未响应")+COUNTIFS(明细!$R:$R,$AK76,明细!$C:$C,BM$1,明细!$AL:$AL,"网点超23H未关闭"))*20=0,"-",(COUNTIFS(明细!$R:$R,$AK76,明细!$C:$C,BM$1,明细!$AK:$AK,"网点超50分钟未响应")+COUNTIFS(明细!$R:$R,$AK76,明细!$C:$C,BM$1,明细!$AL:$AL,"网点超23H未关闭"))*20)</f>
        <v>-</v>
      </c>
      <c r="BN76" s="12" t="str">
        <f>IF((COUNTIFS(明细!$R:$R,$AK76,明细!$C:$C,BN$1,明细!$AK:$AK,"网点超50分钟未响应")+COUNTIFS(明细!$R:$R,$AK76,明细!$C:$C,BN$1,明细!$AL:$AL,"网点超23H未关闭"))*20=0,"-",(COUNTIFS(明细!$R:$R,$AK76,明细!$C:$C,BN$1,明细!$AK:$AK,"网点超50分钟未响应")+COUNTIFS(明细!$R:$R,$AK76,明细!$C:$C,BN$1,明细!$AL:$AL,"网点超23H未关闭"))*20)</f>
        <v>-</v>
      </c>
      <c r="BO76" s="12" t="str">
        <f>IF((COUNTIFS(明细!$R:$R,$AK76,明细!$C:$C,BO$1,明细!$AK:$AK,"网点超50分钟未响应")+COUNTIFS(明细!$R:$R,$AK76,明细!$C:$C,BO$1,明细!$AL:$AL,"网点超23H未关闭"))*20=0,"-",(COUNTIFS(明细!$R:$R,$AK76,明细!$C:$C,BO$1,明细!$AK:$AK,"网点超50分钟未响应")+COUNTIFS(明细!$R:$R,$AK76,明细!$C:$C,BO$1,明细!$AL:$AL,"网点超23H未关闭"))*20)</f>
        <v>-</v>
      </c>
      <c r="BP76" s="12" t="str">
        <f>IF((COUNTIFS(明细!$R:$R,$AK76,明细!$C:$C,BP$1,明细!$AK:$AK,"网点超50分钟未响应")+COUNTIFS(明细!$R:$R,$AK76,明细!$C:$C,BP$1,明细!$AL:$AL,"网点超23H未关闭"))*20=0,"-",(COUNTIFS(明细!$R:$R,$AK76,明细!$C:$C,BP$1,明细!$AK:$AK,"网点超50分钟未响应")+COUNTIFS(明细!$R:$R,$AK76,明细!$C:$C,BP$1,明细!$AL:$AL,"网点超23H未关闭"))*20)</f>
        <v>-</v>
      </c>
    </row>
    <row r="77" customHeight="1" spans="36:68">
      <c r="AJ77" s="12">
        <f>RANK(AL77,AL$3:AL$356)</f>
        <v>66</v>
      </c>
      <c r="AK77" s="35" t="s">
        <v>113</v>
      </c>
      <c r="AL77" s="12">
        <f>SUM(AM77:BP77)</f>
        <v>60</v>
      </c>
      <c r="AM77" s="12">
        <f>IF((COUNTIFS(明细!$R:$R,$AK77,明细!$C:$C,AM$1,明细!$AK:$AK,"网点超50分钟未响应")+COUNTIFS(明细!$R:$R,$AK77,明细!$C:$C,AM$1,明细!$AL:$AL,"网点超23H未关闭"))*20=0,"-",(COUNTIFS(明细!$R:$R,$AK77,明细!$C:$C,AM$1,明细!$AK:$AK,"网点超50分钟未响应")+COUNTIFS(明细!$R:$R,$AK77,明细!$C:$C,AM$1,明细!$AL:$AL,"网点超23H未关闭"))*20)</f>
        <v>20</v>
      </c>
      <c r="AN77" s="12" t="str">
        <f>IF((COUNTIFS(明细!$R:$R,$AK77,明细!$C:$C,AN$1,明细!$AK:$AK,"网点超50分钟未响应")+COUNTIFS(明细!$R:$R,$AK77,明细!$C:$C,AN$1,明细!$AL:$AL,"网点超23H未关闭"))*20=0,"-",(COUNTIFS(明细!$R:$R,$AK77,明细!$C:$C,AN$1,明细!$AK:$AK,"网点超50分钟未响应")+COUNTIFS(明细!$R:$R,$AK77,明细!$C:$C,AN$1,明细!$AL:$AL,"网点超23H未关闭"))*20)</f>
        <v>-</v>
      </c>
      <c r="AO77" s="12" t="str">
        <f>IF((COUNTIFS(明细!$R:$R,$AK77,明细!$C:$C,AO$1,明细!$AK:$AK,"网点超50分钟未响应")+COUNTIFS(明细!$R:$R,$AK77,明细!$C:$C,AO$1,明细!$AL:$AL,"网点超23H未关闭"))*20=0,"-",(COUNTIFS(明细!$R:$R,$AK77,明细!$C:$C,AO$1,明细!$AK:$AK,"网点超50分钟未响应")+COUNTIFS(明细!$R:$R,$AK77,明细!$C:$C,AO$1,明细!$AL:$AL,"网点超23H未关闭"))*20)</f>
        <v>-</v>
      </c>
      <c r="AP77" s="12" t="str">
        <f>IF((COUNTIFS(明细!$R:$R,$AK77,明细!$C:$C,AP$1,明细!$AK:$AK,"网点超50分钟未响应")+COUNTIFS(明细!$R:$R,$AK77,明细!$C:$C,AP$1,明细!$AL:$AL,"网点超23H未关闭"))*20=0,"-",(COUNTIFS(明细!$R:$R,$AK77,明细!$C:$C,AP$1,明细!$AK:$AK,"网点超50分钟未响应")+COUNTIFS(明细!$R:$R,$AK77,明细!$C:$C,AP$1,明细!$AL:$AL,"网点超23H未关闭"))*20)</f>
        <v>-</v>
      </c>
      <c r="AQ77" s="12" t="str">
        <f>IF((COUNTIFS(明细!$R:$R,$AK77,明细!$C:$C,AQ$1,明细!$AK:$AK,"网点超50分钟未响应")+COUNTIFS(明细!$R:$R,$AK77,明细!$C:$C,AQ$1,明细!$AL:$AL,"网点超23H未关闭"))*20=0,"-",(COUNTIFS(明细!$R:$R,$AK77,明细!$C:$C,AQ$1,明细!$AK:$AK,"网点超50分钟未响应")+COUNTIFS(明细!$R:$R,$AK77,明细!$C:$C,AQ$1,明细!$AL:$AL,"网点超23H未关闭"))*20)</f>
        <v>-</v>
      </c>
      <c r="AR77" s="12" t="str">
        <f>IF((COUNTIFS(明细!$R:$R,$AK77,明细!$C:$C,AR$1,明细!$AK:$AK,"网点超50分钟未响应")+COUNTIFS(明细!$R:$R,$AK77,明细!$C:$C,AR$1,明细!$AL:$AL,"网点超23H未关闭"))*20=0,"-",(COUNTIFS(明细!$R:$R,$AK77,明细!$C:$C,AR$1,明细!$AK:$AK,"网点超50分钟未响应")+COUNTIFS(明细!$R:$R,$AK77,明细!$C:$C,AR$1,明细!$AL:$AL,"网点超23H未关闭"))*20)</f>
        <v>-</v>
      </c>
      <c r="AS77" s="12" t="str">
        <f>IF((COUNTIFS(明细!$R:$R,$AK77,明细!$C:$C,AS$1,明细!$AK:$AK,"网点超50分钟未响应")+COUNTIFS(明细!$R:$R,$AK77,明细!$C:$C,AS$1,明细!$AL:$AL,"网点超23H未关闭"))*20=0,"-",(COUNTIFS(明细!$R:$R,$AK77,明细!$C:$C,AS$1,明细!$AK:$AK,"网点超50分钟未响应")+COUNTIFS(明细!$R:$R,$AK77,明细!$C:$C,AS$1,明细!$AL:$AL,"网点超23H未关闭"))*20)</f>
        <v>-</v>
      </c>
      <c r="AT77" s="12">
        <f>IF((COUNTIFS(明细!$R:$R,$AK77,明细!$C:$C,AT$1,明细!$AK:$AK,"网点超50分钟未响应")+COUNTIFS(明细!$R:$R,$AK77,明细!$C:$C,AT$1,明细!$AL:$AL,"网点超23H未关闭"))*20=0,"-",(COUNTIFS(明细!$R:$R,$AK77,明细!$C:$C,AT$1,明细!$AK:$AK,"网点超50分钟未响应")+COUNTIFS(明细!$R:$R,$AK77,明细!$C:$C,AT$1,明细!$AL:$AL,"网点超23H未关闭"))*20)</f>
        <v>40</v>
      </c>
      <c r="AU77" s="12" t="str">
        <f>IF((COUNTIFS(明细!$R:$R,$AK77,明细!$C:$C,AU$1,明细!$AK:$AK,"网点超50分钟未响应")+COUNTIFS(明细!$R:$R,$AK77,明细!$C:$C,AU$1,明细!$AL:$AL,"网点超23H未关闭"))*20=0,"-",(COUNTIFS(明细!$R:$R,$AK77,明细!$C:$C,AU$1,明细!$AK:$AK,"网点超50分钟未响应")+COUNTIFS(明细!$R:$R,$AK77,明细!$C:$C,AU$1,明细!$AL:$AL,"网点超23H未关闭"))*20)</f>
        <v>-</v>
      </c>
      <c r="AV77" s="12" t="str">
        <f>IF((COUNTIFS(明细!$R:$R,$AK77,明细!$C:$C,AV$1,明细!$AK:$AK,"网点超50分钟未响应")+COUNTIFS(明细!$R:$R,$AK77,明细!$C:$C,AV$1,明细!$AL:$AL,"网点超23H未关闭"))*20=0,"-",(COUNTIFS(明细!$R:$R,$AK77,明细!$C:$C,AV$1,明细!$AK:$AK,"网点超50分钟未响应")+COUNTIFS(明细!$R:$R,$AK77,明细!$C:$C,AV$1,明细!$AL:$AL,"网点超23H未关闭"))*20)</f>
        <v>-</v>
      </c>
      <c r="AW77" s="12" t="str">
        <f>IF((COUNTIFS(明细!$R:$R,$AK77,明细!$C:$C,AW$1,明细!$AK:$AK,"网点超50分钟未响应")+COUNTIFS(明细!$R:$R,$AK77,明细!$C:$C,AW$1,明细!$AL:$AL,"网点超23H未关闭"))*20=0,"-",(COUNTIFS(明细!$R:$R,$AK77,明细!$C:$C,AW$1,明细!$AK:$AK,"网点超50分钟未响应")+COUNTIFS(明细!$R:$R,$AK77,明细!$C:$C,AW$1,明细!$AL:$AL,"网点超23H未关闭"))*20)</f>
        <v>-</v>
      </c>
      <c r="AX77" s="12" t="str">
        <f>IF((COUNTIFS(明细!$R:$R,$AK77,明细!$C:$C,AX$1,明细!$AK:$AK,"网点超50分钟未响应")+COUNTIFS(明细!$R:$R,$AK77,明细!$C:$C,AX$1,明细!$AL:$AL,"网点超23H未关闭"))*20=0,"-",(COUNTIFS(明细!$R:$R,$AK77,明细!$C:$C,AX$1,明细!$AK:$AK,"网点超50分钟未响应")+COUNTIFS(明细!$R:$R,$AK77,明细!$C:$C,AX$1,明细!$AL:$AL,"网点超23H未关闭"))*20)</f>
        <v>-</v>
      </c>
      <c r="AY77" s="12" t="str">
        <f>IF((COUNTIFS(明细!$R:$R,$AK77,明细!$C:$C,AY$1,明细!$AK:$AK,"网点超50分钟未响应")+COUNTIFS(明细!$R:$R,$AK77,明细!$C:$C,AY$1,明细!$AL:$AL,"网点超23H未关闭"))*20=0,"-",(COUNTIFS(明细!$R:$R,$AK77,明细!$C:$C,AY$1,明细!$AK:$AK,"网点超50分钟未响应")+COUNTIFS(明细!$R:$R,$AK77,明细!$C:$C,AY$1,明细!$AL:$AL,"网点超23H未关闭"))*20)</f>
        <v>-</v>
      </c>
      <c r="AZ77" s="12" t="str">
        <f>IF((COUNTIFS(明细!$R:$R,$AK77,明细!$C:$C,AZ$1,明细!$AK:$AK,"网点超50分钟未响应")+COUNTIFS(明细!$R:$R,$AK77,明细!$C:$C,AZ$1,明细!$AL:$AL,"网点超23H未关闭"))*20=0,"-",(COUNTIFS(明细!$R:$R,$AK77,明细!$C:$C,AZ$1,明细!$AK:$AK,"网点超50分钟未响应")+COUNTIFS(明细!$R:$R,$AK77,明细!$C:$C,AZ$1,明细!$AL:$AL,"网点超23H未关闭"))*20)</f>
        <v>-</v>
      </c>
      <c r="BA77" s="12" t="str">
        <f>IF((COUNTIFS(明细!$R:$R,$AK77,明细!$C:$C,BA$1,明细!$AK:$AK,"网点超50分钟未响应")+COUNTIFS(明细!$R:$R,$AK77,明细!$C:$C,BA$1,明细!$AL:$AL,"网点超23H未关闭"))*20=0,"-",(COUNTIFS(明细!$R:$R,$AK77,明细!$C:$C,BA$1,明细!$AK:$AK,"网点超50分钟未响应")+COUNTIFS(明细!$R:$R,$AK77,明细!$C:$C,BA$1,明细!$AL:$AL,"网点超23H未关闭"))*20)</f>
        <v>-</v>
      </c>
      <c r="BB77" s="12" t="str">
        <f>IF((COUNTIFS(明细!$R:$R,$AK77,明细!$C:$C,BB$1,明细!$AK:$AK,"网点超50分钟未响应")+COUNTIFS(明细!$R:$R,$AK77,明细!$C:$C,BB$1,明细!$AL:$AL,"网点超23H未关闭"))*20=0,"-",(COUNTIFS(明细!$R:$R,$AK77,明细!$C:$C,BB$1,明细!$AK:$AK,"网点超50分钟未响应")+COUNTIFS(明细!$R:$R,$AK77,明细!$C:$C,BB$1,明细!$AL:$AL,"网点超23H未关闭"))*20)</f>
        <v>-</v>
      </c>
      <c r="BC77" s="12" t="str">
        <f>IF((COUNTIFS(明细!$R:$R,$AK77,明细!$C:$C,BC$1,明细!$AK:$AK,"网点超50分钟未响应")+COUNTIFS(明细!$R:$R,$AK77,明细!$C:$C,BC$1,明细!$AL:$AL,"网点超23H未关闭"))*20=0,"-",(COUNTIFS(明细!$R:$R,$AK77,明细!$C:$C,BC$1,明细!$AK:$AK,"网点超50分钟未响应")+COUNTIFS(明细!$R:$R,$AK77,明细!$C:$C,BC$1,明细!$AL:$AL,"网点超23H未关闭"))*20)</f>
        <v>-</v>
      </c>
      <c r="BD77" s="12" t="str">
        <f>IF((COUNTIFS(明细!$R:$R,$AK77,明细!$C:$C,BD$1,明细!$AK:$AK,"网点超50分钟未响应")+COUNTIFS(明细!$R:$R,$AK77,明细!$C:$C,BD$1,明细!$AL:$AL,"网点超23H未关闭"))*20=0,"-",(COUNTIFS(明细!$R:$R,$AK77,明细!$C:$C,BD$1,明细!$AK:$AK,"网点超50分钟未响应")+COUNTIFS(明细!$R:$R,$AK77,明细!$C:$C,BD$1,明细!$AL:$AL,"网点超23H未关闭"))*20)</f>
        <v>-</v>
      </c>
      <c r="BE77" s="12" t="str">
        <f>IF((COUNTIFS(明细!$R:$R,$AK77,明细!$C:$C,BE$1,明细!$AK:$AK,"网点超50分钟未响应")+COUNTIFS(明细!$R:$R,$AK77,明细!$C:$C,BE$1,明细!$AL:$AL,"网点超23H未关闭"))*20=0,"-",(COUNTIFS(明细!$R:$R,$AK77,明细!$C:$C,BE$1,明细!$AK:$AK,"网点超50分钟未响应")+COUNTIFS(明细!$R:$R,$AK77,明细!$C:$C,BE$1,明细!$AL:$AL,"网点超23H未关闭"))*20)</f>
        <v>-</v>
      </c>
      <c r="BF77" s="12" t="str">
        <f>IF((COUNTIFS(明细!$R:$R,$AK77,明细!$C:$C,BF$1,明细!$AK:$AK,"网点超50分钟未响应")+COUNTIFS(明细!$R:$R,$AK77,明细!$C:$C,BF$1,明细!$AL:$AL,"网点超23H未关闭"))*20=0,"-",(COUNTIFS(明细!$R:$R,$AK77,明细!$C:$C,BF$1,明细!$AK:$AK,"网点超50分钟未响应")+COUNTIFS(明细!$R:$R,$AK77,明细!$C:$C,BF$1,明细!$AL:$AL,"网点超23H未关闭"))*20)</f>
        <v>-</v>
      </c>
      <c r="BG77" s="12" t="str">
        <f>IF((COUNTIFS(明细!$R:$R,$AK77,明细!$C:$C,BG$1,明细!$AK:$AK,"网点超50分钟未响应")+COUNTIFS(明细!$R:$R,$AK77,明细!$C:$C,BG$1,明细!$AL:$AL,"网点超23H未关闭"))*20=0,"-",(COUNTIFS(明细!$R:$R,$AK77,明细!$C:$C,BG$1,明细!$AK:$AK,"网点超50分钟未响应")+COUNTIFS(明细!$R:$R,$AK77,明细!$C:$C,BG$1,明细!$AL:$AL,"网点超23H未关闭"))*20)</f>
        <v>-</v>
      </c>
      <c r="BH77" s="12" t="str">
        <f>IF((COUNTIFS(明细!$R:$R,$AK77,明细!$C:$C,BH$1,明细!$AK:$AK,"网点超50分钟未响应")+COUNTIFS(明细!$R:$R,$AK77,明细!$C:$C,BH$1,明细!$AL:$AL,"网点超23H未关闭"))*20=0,"-",(COUNTIFS(明细!$R:$R,$AK77,明细!$C:$C,BH$1,明细!$AK:$AK,"网点超50分钟未响应")+COUNTIFS(明细!$R:$R,$AK77,明细!$C:$C,BH$1,明细!$AL:$AL,"网点超23H未关闭"))*20)</f>
        <v>-</v>
      </c>
      <c r="BI77" s="12" t="str">
        <f>IF((COUNTIFS(明细!$R:$R,$AK77,明细!$C:$C,BI$1,明细!$AK:$AK,"网点超50分钟未响应")+COUNTIFS(明细!$R:$R,$AK77,明细!$C:$C,BI$1,明细!$AL:$AL,"网点超23H未关闭"))*20=0,"-",(COUNTIFS(明细!$R:$R,$AK77,明细!$C:$C,BI$1,明细!$AK:$AK,"网点超50分钟未响应")+COUNTIFS(明细!$R:$R,$AK77,明细!$C:$C,BI$1,明细!$AL:$AL,"网点超23H未关闭"))*20)</f>
        <v>-</v>
      </c>
      <c r="BJ77" s="12" t="str">
        <f>IF((COUNTIFS(明细!$R:$R,$AK77,明细!$C:$C,BJ$1,明细!$AK:$AK,"网点超50分钟未响应")+COUNTIFS(明细!$R:$R,$AK77,明细!$C:$C,BJ$1,明细!$AL:$AL,"网点超23H未关闭"))*20=0,"-",(COUNTIFS(明细!$R:$R,$AK77,明细!$C:$C,BJ$1,明细!$AK:$AK,"网点超50分钟未响应")+COUNTIFS(明细!$R:$R,$AK77,明细!$C:$C,BJ$1,明细!$AL:$AL,"网点超23H未关闭"))*20)</f>
        <v>-</v>
      </c>
      <c r="BK77" s="12" t="str">
        <f>IF((COUNTIFS(明细!$R:$R,$AK77,明细!$C:$C,BK$1,明细!$AK:$AK,"网点超50分钟未响应")+COUNTIFS(明细!$R:$R,$AK77,明细!$C:$C,BK$1,明细!$AL:$AL,"网点超23H未关闭"))*20=0,"-",(COUNTIFS(明细!$R:$R,$AK77,明细!$C:$C,BK$1,明细!$AK:$AK,"网点超50分钟未响应")+COUNTIFS(明细!$R:$R,$AK77,明细!$C:$C,BK$1,明细!$AL:$AL,"网点超23H未关闭"))*20)</f>
        <v>-</v>
      </c>
      <c r="BL77" s="12" t="str">
        <f>IF((COUNTIFS(明细!$R:$R,$AK77,明细!$C:$C,BL$1,明细!$AK:$AK,"网点超50分钟未响应")+COUNTIFS(明细!$R:$R,$AK77,明细!$C:$C,BL$1,明细!$AL:$AL,"网点超23H未关闭"))*20=0,"-",(COUNTIFS(明细!$R:$R,$AK77,明细!$C:$C,BL$1,明细!$AK:$AK,"网点超50分钟未响应")+COUNTIFS(明细!$R:$R,$AK77,明细!$C:$C,BL$1,明细!$AL:$AL,"网点超23H未关闭"))*20)</f>
        <v>-</v>
      </c>
      <c r="BM77" s="12" t="str">
        <f>IF((COUNTIFS(明细!$R:$R,$AK77,明细!$C:$C,BM$1,明细!$AK:$AK,"网点超50分钟未响应")+COUNTIFS(明细!$R:$R,$AK77,明细!$C:$C,BM$1,明细!$AL:$AL,"网点超23H未关闭"))*20=0,"-",(COUNTIFS(明细!$R:$R,$AK77,明细!$C:$C,BM$1,明细!$AK:$AK,"网点超50分钟未响应")+COUNTIFS(明细!$R:$R,$AK77,明细!$C:$C,BM$1,明细!$AL:$AL,"网点超23H未关闭"))*20)</f>
        <v>-</v>
      </c>
      <c r="BN77" s="12" t="str">
        <f>IF((COUNTIFS(明细!$R:$R,$AK77,明细!$C:$C,BN$1,明细!$AK:$AK,"网点超50分钟未响应")+COUNTIFS(明细!$R:$R,$AK77,明细!$C:$C,BN$1,明细!$AL:$AL,"网点超23H未关闭"))*20=0,"-",(COUNTIFS(明细!$R:$R,$AK77,明细!$C:$C,BN$1,明细!$AK:$AK,"网点超50分钟未响应")+COUNTIFS(明细!$R:$R,$AK77,明细!$C:$C,BN$1,明细!$AL:$AL,"网点超23H未关闭"))*20)</f>
        <v>-</v>
      </c>
      <c r="BO77" s="12" t="str">
        <f>IF((COUNTIFS(明细!$R:$R,$AK77,明细!$C:$C,BO$1,明细!$AK:$AK,"网点超50分钟未响应")+COUNTIFS(明细!$R:$R,$AK77,明细!$C:$C,BO$1,明细!$AL:$AL,"网点超23H未关闭"))*20=0,"-",(COUNTIFS(明细!$R:$R,$AK77,明细!$C:$C,BO$1,明细!$AK:$AK,"网点超50分钟未响应")+COUNTIFS(明细!$R:$R,$AK77,明细!$C:$C,BO$1,明细!$AL:$AL,"网点超23H未关闭"))*20)</f>
        <v>-</v>
      </c>
      <c r="BP77" s="12" t="str">
        <f>IF((COUNTIFS(明细!$R:$R,$AK77,明细!$C:$C,BP$1,明细!$AK:$AK,"网点超50分钟未响应")+COUNTIFS(明细!$R:$R,$AK77,明细!$C:$C,BP$1,明细!$AL:$AL,"网点超23H未关闭"))*20=0,"-",(COUNTIFS(明细!$R:$R,$AK77,明细!$C:$C,BP$1,明细!$AK:$AK,"网点超50分钟未响应")+COUNTIFS(明细!$R:$R,$AK77,明细!$C:$C,BP$1,明细!$AL:$AL,"网点超23H未关闭"))*20)</f>
        <v>-</v>
      </c>
    </row>
    <row r="78" customHeight="1" spans="36:68">
      <c r="AJ78" s="12">
        <f>RANK(AL78,AL$3:AL$356)</f>
        <v>66</v>
      </c>
      <c r="AK78" s="35" t="s">
        <v>114</v>
      </c>
      <c r="AL78" s="12">
        <f>SUM(AM78:BP78)</f>
        <v>60</v>
      </c>
      <c r="AM78" s="12" t="str">
        <f>IF((COUNTIFS(明细!$R:$R,$AK78,明细!$C:$C,AM$1,明细!$AK:$AK,"网点超50分钟未响应")+COUNTIFS(明细!$R:$R,$AK78,明细!$C:$C,AM$1,明细!$AL:$AL,"网点超23H未关闭"))*20=0,"-",(COUNTIFS(明细!$R:$R,$AK78,明细!$C:$C,AM$1,明细!$AK:$AK,"网点超50分钟未响应")+COUNTIFS(明细!$R:$R,$AK78,明细!$C:$C,AM$1,明细!$AL:$AL,"网点超23H未关闭"))*20)</f>
        <v>-</v>
      </c>
      <c r="AN78" s="12">
        <f>IF((COUNTIFS(明细!$R:$R,$AK78,明细!$C:$C,AN$1,明细!$AK:$AK,"网点超50分钟未响应")+COUNTIFS(明细!$R:$R,$AK78,明细!$C:$C,AN$1,明细!$AL:$AL,"网点超23H未关闭"))*20=0,"-",(COUNTIFS(明细!$R:$R,$AK78,明细!$C:$C,AN$1,明细!$AK:$AK,"网点超50分钟未响应")+COUNTIFS(明细!$R:$R,$AK78,明细!$C:$C,AN$1,明细!$AL:$AL,"网点超23H未关闭"))*20)</f>
        <v>20</v>
      </c>
      <c r="AO78" s="12" t="str">
        <f>IF((COUNTIFS(明细!$R:$R,$AK78,明细!$C:$C,AO$1,明细!$AK:$AK,"网点超50分钟未响应")+COUNTIFS(明细!$R:$R,$AK78,明细!$C:$C,AO$1,明细!$AL:$AL,"网点超23H未关闭"))*20=0,"-",(COUNTIFS(明细!$R:$R,$AK78,明细!$C:$C,AO$1,明细!$AK:$AK,"网点超50分钟未响应")+COUNTIFS(明细!$R:$R,$AK78,明细!$C:$C,AO$1,明细!$AL:$AL,"网点超23H未关闭"))*20)</f>
        <v>-</v>
      </c>
      <c r="AP78" s="12">
        <f>IF((COUNTIFS(明细!$R:$R,$AK78,明细!$C:$C,AP$1,明细!$AK:$AK,"网点超50分钟未响应")+COUNTIFS(明细!$R:$R,$AK78,明细!$C:$C,AP$1,明细!$AL:$AL,"网点超23H未关闭"))*20=0,"-",(COUNTIFS(明细!$R:$R,$AK78,明细!$C:$C,AP$1,明细!$AK:$AK,"网点超50分钟未响应")+COUNTIFS(明细!$R:$R,$AK78,明细!$C:$C,AP$1,明细!$AL:$AL,"网点超23H未关闭"))*20)</f>
        <v>20</v>
      </c>
      <c r="AQ78" s="12" t="str">
        <f>IF((COUNTIFS(明细!$R:$R,$AK78,明细!$C:$C,AQ$1,明细!$AK:$AK,"网点超50分钟未响应")+COUNTIFS(明细!$R:$R,$AK78,明细!$C:$C,AQ$1,明细!$AL:$AL,"网点超23H未关闭"))*20=0,"-",(COUNTIFS(明细!$R:$R,$AK78,明细!$C:$C,AQ$1,明细!$AK:$AK,"网点超50分钟未响应")+COUNTIFS(明细!$R:$R,$AK78,明细!$C:$C,AQ$1,明细!$AL:$AL,"网点超23H未关闭"))*20)</f>
        <v>-</v>
      </c>
      <c r="AR78" s="12" t="str">
        <f>IF((COUNTIFS(明细!$R:$R,$AK78,明细!$C:$C,AR$1,明细!$AK:$AK,"网点超50分钟未响应")+COUNTIFS(明细!$R:$R,$AK78,明细!$C:$C,AR$1,明细!$AL:$AL,"网点超23H未关闭"))*20=0,"-",(COUNTIFS(明细!$R:$R,$AK78,明细!$C:$C,AR$1,明细!$AK:$AK,"网点超50分钟未响应")+COUNTIFS(明细!$R:$R,$AK78,明细!$C:$C,AR$1,明细!$AL:$AL,"网点超23H未关闭"))*20)</f>
        <v>-</v>
      </c>
      <c r="AS78" s="12" t="str">
        <f>IF((COUNTIFS(明细!$R:$R,$AK78,明细!$C:$C,AS$1,明细!$AK:$AK,"网点超50分钟未响应")+COUNTIFS(明细!$R:$R,$AK78,明细!$C:$C,AS$1,明细!$AL:$AL,"网点超23H未关闭"))*20=0,"-",(COUNTIFS(明细!$R:$R,$AK78,明细!$C:$C,AS$1,明细!$AK:$AK,"网点超50分钟未响应")+COUNTIFS(明细!$R:$R,$AK78,明细!$C:$C,AS$1,明细!$AL:$AL,"网点超23H未关闭"))*20)</f>
        <v>-</v>
      </c>
      <c r="AT78" s="12" t="str">
        <f>IF((COUNTIFS(明细!$R:$R,$AK78,明细!$C:$C,AT$1,明细!$AK:$AK,"网点超50分钟未响应")+COUNTIFS(明细!$R:$R,$AK78,明细!$C:$C,AT$1,明细!$AL:$AL,"网点超23H未关闭"))*20=0,"-",(COUNTIFS(明细!$R:$R,$AK78,明细!$C:$C,AT$1,明细!$AK:$AK,"网点超50分钟未响应")+COUNTIFS(明细!$R:$R,$AK78,明细!$C:$C,AT$1,明细!$AL:$AL,"网点超23H未关闭"))*20)</f>
        <v>-</v>
      </c>
      <c r="AU78" s="12">
        <f>IF((COUNTIFS(明细!$R:$R,$AK78,明细!$C:$C,AU$1,明细!$AK:$AK,"网点超50分钟未响应")+COUNTIFS(明细!$R:$R,$AK78,明细!$C:$C,AU$1,明细!$AL:$AL,"网点超23H未关闭"))*20=0,"-",(COUNTIFS(明细!$R:$R,$AK78,明细!$C:$C,AU$1,明细!$AK:$AK,"网点超50分钟未响应")+COUNTIFS(明细!$R:$R,$AK78,明细!$C:$C,AU$1,明细!$AL:$AL,"网点超23H未关闭"))*20)</f>
        <v>20</v>
      </c>
      <c r="AV78" s="12" t="str">
        <f>IF((COUNTIFS(明细!$R:$R,$AK78,明细!$C:$C,AV$1,明细!$AK:$AK,"网点超50分钟未响应")+COUNTIFS(明细!$R:$R,$AK78,明细!$C:$C,AV$1,明细!$AL:$AL,"网点超23H未关闭"))*20=0,"-",(COUNTIFS(明细!$R:$R,$AK78,明细!$C:$C,AV$1,明细!$AK:$AK,"网点超50分钟未响应")+COUNTIFS(明细!$R:$R,$AK78,明细!$C:$C,AV$1,明细!$AL:$AL,"网点超23H未关闭"))*20)</f>
        <v>-</v>
      </c>
      <c r="AW78" s="12" t="str">
        <f>IF((COUNTIFS(明细!$R:$R,$AK78,明细!$C:$C,AW$1,明细!$AK:$AK,"网点超50分钟未响应")+COUNTIFS(明细!$R:$R,$AK78,明细!$C:$C,AW$1,明细!$AL:$AL,"网点超23H未关闭"))*20=0,"-",(COUNTIFS(明细!$R:$R,$AK78,明细!$C:$C,AW$1,明细!$AK:$AK,"网点超50分钟未响应")+COUNTIFS(明细!$R:$R,$AK78,明细!$C:$C,AW$1,明细!$AL:$AL,"网点超23H未关闭"))*20)</f>
        <v>-</v>
      </c>
      <c r="AX78" s="12" t="str">
        <f>IF((COUNTIFS(明细!$R:$R,$AK78,明细!$C:$C,AX$1,明细!$AK:$AK,"网点超50分钟未响应")+COUNTIFS(明细!$R:$R,$AK78,明细!$C:$C,AX$1,明细!$AL:$AL,"网点超23H未关闭"))*20=0,"-",(COUNTIFS(明细!$R:$R,$AK78,明细!$C:$C,AX$1,明细!$AK:$AK,"网点超50分钟未响应")+COUNTIFS(明细!$R:$R,$AK78,明细!$C:$C,AX$1,明细!$AL:$AL,"网点超23H未关闭"))*20)</f>
        <v>-</v>
      </c>
      <c r="AY78" s="12" t="str">
        <f>IF((COUNTIFS(明细!$R:$R,$AK78,明细!$C:$C,AY$1,明细!$AK:$AK,"网点超50分钟未响应")+COUNTIFS(明细!$R:$R,$AK78,明细!$C:$C,AY$1,明细!$AL:$AL,"网点超23H未关闭"))*20=0,"-",(COUNTIFS(明细!$R:$R,$AK78,明细!$C:$C,AY$1,明细!$AK:$AK,"网点超50分钟未响应")+COUNTIFS(明细!$R:$R,$AK78,明细!$C:$C,AY$1,明细!$AL:$AL,"网点超23H未关闭"))*20)</f>
        <v>-</v>
      </c>
      <c r="AZ78" s="12" t="str">
        <f>IF((COUNTIFS(明细!$R:$R,$AK78,明细!$C:$C,AZ$1,明细!$AK:$AK,"网点超50分钟未响应")+COUNTIFS(明细!$R:$R,$AK78,明细!$C:$C,AZ$1,明细!$AL:$AL,"网点超23H未关闭"))*20=0,"-",(COUNTIFS(明细!$R:$R,$AK78,明细!$C:$C,AZ$1,明细!$AK:$AK,"网点超50分钟未响应")+COUNTIFS(明细!$R:$R,$AK78,明细!$C:$C,AZ$1,明细!$AL:$AL,"网点超23H未关闭"))*20)</f>
        <v>-</v>
      </c>
      <c r="BA78" s="12" t="str">
        <f>IF((COUNTIFS(明细!$R:$R,$AK78,明细!$C:$C,BA$1,明细!$AK:$AK,"网点超50分钟未响应")+COUNTIFS(明细!$R:$R,$AK78,明细!$C:$C,BA$1,明细!$AL:$AL,"网点超23H未关闭"))*20=0,"-",(COUNTIFS(明细!$R:$R,$AK78,明细!$C:$C,BA$1,明细!$AK:$AK,"网点超50分钟未响应")+COUNTIFS(明细!$R:$R,$AK78,明细!$C:$C,BA$1,明细!$AL:$AL,"网点超23H未关闭"))*20)</f>
        <v>-</v>
      </c>
      <c r="BB78" s="12" t="str">
        <f>IF((COUNTIFS(明细!$R:$R,$AK78,明细!$C:$C,BB$1,明细!$AK:$AK,"网点超50分钟未响应")+COUNTIFS(明细!$R:$R,$AK78,明细!$C:$C,BB$1,明细!$AL:$AL,"网点超23H未关闭"))*20=0,"-",(COUNTIFS(明细!$R:$R,$AK78,明细!$C:$C,BB$1,明细!$AK:$AK,"网点超50分钟未响应")+COUNTIFS(明细!$R:$R,$AK78,明细!$C:$C,BB$1,明细!$AL:$AL,"网点超23H未关闭"))*20)</f>
        <v>-</v>
      </c>
      <c r="BC78" s="12" t="str">
        <f>IF((COUNTIFS(明细!$R:$R,$AK78,明细!$C:$C,BC$1,明细!$AK:$AK,"网点超50分钟未响应")+COUNTIFS(明细!$R:$R,$AK78,明细!$C:$C,BC$1,明细!$AL:$AL,"网点超23H未关闭"))*20=0,"-",(COUNTIFS(明细!$R:$R,$AK78,明细!$C:$C,BC$1,明细!$AK:$AK,"网点超50分钟未响应")+COUNTIFS(明细!$R:$R,$AK78,明细!$C:$C,BC$1,明细!$AL:$AL,"网点超23H未关闭"))*20)</f>
        <v>-</v>
      </c>
      <c r="BD78" s="12" t="str">
        <f>IF((COUNTIFS(明细!$R:$R,$AK78,明细!$C:$C,BD$1,明细!$AK:$AK,"网点超50分钟未响应")+COUNTIFS(明细!$R:$R,$AK78,明细!$C:$C,BD$1,明细!$AL:$AL,"网点超23H未关闭"))*20=0,"-",(COUNTIFS(明细!$R:$R,$AK78,明细!$C:$C,BD$1,明细!$AK:$AK,"网点超50分钟未响应")+COUNTIFS(明细!$R:$R,$AK78,明细!$C:$C,BD$1,明细!$AL:$AL,"网点超23H未关闭"))*20)</f>
        <v>-</v>
      </c>
      <c r="BE78" s="12" t="str">
        <f>IF((COUNTIFS(明细!$R:$R,$AK78,明细!$C:$C,BE$1,明细!$AK:$AK,"网点超50分钟未响应")+COUNTIFS(明细!$R:$R,$AK78,明细!$C:$C,BE$1,明细!$AL:$AL,"网点超23H未关闭"))*20=0,"-",(COUNTIFS(明细!$R:$R,$AK78,明细!$C:$C,BE$1,明细!$AK:$AK,"网点超50分钟未响应")+COUNTIFS(明细!$R:$R,$AK78,明细!$C:$C,BE$1,明细!$AL:$AL,"网点超23H未关闭"))*20)</f>
        <v>-</v>
      </c>
      <c r="BF78" s="12" t="str">
        <f>IF((COUNTIFS(明细!$R:$R,$AK78,明细!$C:$C,BF$1,明细!$AK:$AK,"网点超50分钟未响应")+COUNTIFS(明细!$R:$R,$AK78,明细!$C:$C,BF$1,明细!$AL:$AL,"网点超23H未关闭"))*20=0,"-",(COUNTIFS(明细!$R:$R,$AK78,明细!$C:$C,BF$1,明细!$AK:$AK,"网点超50分钟未响应")+COUNTIFS(明细!$R:$R,$AK78,明细!$C:$C,BF$1,明细!$AL:$AL,"网点超23H未关闭"))*20)</f>
        <v>-</v>
      </c>
      <c r="BG78" s="12" t="str">
        <f>IF((COUNTIFS(明细!$R:$R,$AK78,明细!$C:$C,BG$1,明细!$AK:$AK,"网点超50分钟未响应")+COUNTIFS(明细!$R:$R,$AK78,明细!$C:$C,BG$1,明细!$AL:$AL,"网点超23H未关闭"))*20=0,"-",(COUNTIFS(明细!$R:$R,$AK78,明细!$C:$C,BG$1,明细!$AK:$AK,"网点超50分钟未响应")+COUNTIFS(明细!$R:$R,$AK78,明细!$C:$C,BG$1,明细!$AL:$AL,"网点超23H未关闭"))*20)</f>
        <v>-</v>
      </c>
      <c r="BH78" s="12" t="str">
        <f>IF((COUNTIFS(明细!$R:$R,$AK78,明细!$C:$C,BH$1,明细!$AK:$AK,"网点超50分钟未响应")+COUNTIFS(明细!$R:$R,$AK78,明细!$C:$C,BH$1,明细!$AL:$AL,"网点超23H未关闭"))*20=0,"-",(COUNTIFS(明细!$R:$R,$AK78,明细!$C:$C,BH$1,明细!$AK:$AK,"网点超50分钟未响应")+COUNTIFS(明细!$R:$R,$AK78,明细!$C:$C,BH$1,明细!$AL:$AL,"网点超23H未关闭"))*20)</f>
        <v>-</v>
      </c>
      <c r="BI78" s="12" t="str">
        <f>IF((COUNTIFS(明细!$R:$R,$AK78,明细!$C:$C,BI$1,明细!$AK:$AK,"网点超50分钟未响应")+COUNTIFS(明细!$R:$R,$AK78,明细!$C:$C,BI$1,明细!$AL:$AL,"网点超23H未关闭"))*20=0,"-",(COUNTIFS(明细!$R:$R,$AK78,明细!$C:$C,BI$1,明细!$AK:$AK,"网点超50分钟未响应")+COUNTIFS(明细!$R:$R,$AK78,明细!$C:$C,BI$1,明细!$AL:$AL,"网点超23H未关闭"))*20)</f>
        <v>-</v>
      </c>
      <c r="BJ78" s="12" t="str">
        <f>IF((COUNTIFS(明细!$R:$R,$AK78,明细!$C:$C,BJ$1,明细!$AK:$AK,"网点超50分钟未响应")+COUNTIFS(明细!$R:$R,$AK78,明细!$C:$C,BJ$1,明细!$AL:$AL,"网点超23H未关闭"))*20=0,"-",(COUNTIFS(明细!$R:$R,$AK78,明细!$C:$C,BJ$1,明细!$AK:$AK,"网点超50分钟未响应")+COUNTIFS(明细!$R:$R,$AK78,明细!$C:$C,BJ$1,明细!$AL:$AL,"网点超23H未关闭"))*20)</f>
        <v>-</v>
      </c>
      <c r="BK78" s="12" t="str">
        <f>IF((COUNTIFS(明细!$R:$R,$AK78,明细!$C:$C,BK$1,明细!$AK:$AK,"网点超50分钟未响应")+COUNTIFS(明细!$R:$R,$AK78,明细!$C:$C,BK$1,明细!$AL:$AL,"网点超23H未关闭"))*20=0,"-",(COUNTIFS(明细!$R:$R,$AK78,明细!$C:$C,BK$1,明细!$AK:$AK,"网点超50分钟未响应")+COUNTIFS(明细!$R:$R,$AK78,明细!$C:$C,BK$1,明细!$AL:$AL,"网点超23H未关闭"))*20)</f>
        <v>-</v>
      </c>
      <c r="BL78" s="12" t="str">
        <f>IF((COUNTIFS(明细!$R:$R,$AK78,明细!$C:$C,BL$1,明细!$AK:$AK,"网点超50分钟未响应")+COUNTIFS(明细!$R:$R,$AK78,明细!$C:$C,BL$1,明细!$AL:$AL,"网点超23H未关闭"))*20=0,"-",(COUNTIFS(明细!$R:$R,$AK78,明细!$C:$C,BL$1,明细!$AK:$AK,"网点超50分钟未响应")+COUNTIFS(明细!$R:$R,$AK78,明细!$C:$C,BL$1,明细!$AL:$AL,"网点超23H未关闭"))*20)</f>
        <v>-</v>
      </c>
      <c r="BM78" s="12" t="str">
        <f>IF((COUNTIFS(明细!$R:$R,$AK78,明细!$C:$C,BM$1,明细!$AK:$AK,"网点超50分钟未响应")+COUNTIFS(明细!$R:$R,$AK78,明细!$C:$C,BM$1,明细!$AL:$AL,"网点超23H未关闭"))*20=0,"-",(COUNTIFS(明细!$R:$R,$AK78,明细!$C:$C,BM$1,明细!$AK:$AK,"网点超50分钟未响应")+COUNTIFS(明细!$R:$R,$AK78,明细!$C:$C,BM$1,明细!$AL:$AL,"网点超23H未关闭"))*20)</f>
        <v>-</v>
      </c>
      <c r="BN78" s="12" t="str">
        <f>IF((COUNTIFS(明细!$R:$R,$AK78,明细!$C:$C,BN$1,明细!$AK:$AK,"网点超50分钟未响应")+COUNTIFS(明细!$R:$R,$AK78,明细!$C:$C,BN$1,明细!$AL:$AL,"网点超23H未关闭"))*20=0,"-",(COUNTIFS(明细!$R:$R,$AK78,明细!$C:$C,BN$1,明细!$AK:$AK,"网点超50分钟未响应")+COUNTIFS(明细!$R:$R,$AK78,明细!$C:$C,BN$1,明细!$AL:$AL,"网点超23H未关闭"))*20)</f>
        <v>-</v>
      </c>
      <c r="BO78" s="12" t="str">
        <f>IF((COUNTIFS(明细!$R:$R,$AK78,明细!$C:$C,BO$1,明细!$AK:$AK,"网点超50分钟未响应")+COUNTIFS(明细!$R:$R,$AK78,明细!$C:$C,BO$1,明细!$AL:$AL,"网点超23H未关闭"))*20=0,"-",(COUNTIFS(明细!$R:$R,$AK78,明细!$C:$C,BO$1,明细!$AK:$AK,"网点超50分钟未响应")+COUNTIFS(明细!$R:$R,$AK78,明细!$C:$C,BO$1,明细!$AL:$AL,"网点超23H未关闭"))*20)</f>
        <v>-</v>
      </c>
      <c r="BP78" s="12" t="str">
        <f>IF((COUNTIFS(明细!$R:$R,$AK78,明细!$C:$C,BP$1,明细!$AK:$AK,"网点超50分钟未响应")+COUNTIFS(明细!$R:$R,$AK78,明细!$C:$C,BP$1,明细!$AL:$AL,"网点超23H未关闭"))*20=0,"-",(COUNTIFS(明细!$R:$R,$AK78,明细!$C:$C,BP$1,明细!$AK:$AK,"网点超50分钟未响应")+COUNTIFS(明细!$R:$R,$AK78,明细!$C:$C,BP$1,明细!$AL:$AL,"网点超23H未关闭"))*20)</f>
        <v>-</v>
      </c>
    </row>
    <row r="79" customHeight="1" spans="36:68">
      <c r="AJ79" s="12">
        <f>RANK(AL79,AL$3:AL$356)</f>
        <v>66</v>
      </c>
      <c r="AK79" s="4" t="s">
        <v>115</v>
      </c>
      <c r="AL79" s="12">
        <f>SUM(AM79:BP79)</f>
        <v>60</v>
      </c>
      <c r="AM79" s="12" t="str">
        <f>IF((COUNTIFS(明细!$R:$R,$AK79,明细!$C:$C,AM$1,明细!$AK:$AK,"网点超50分钟未响应")+COUNTIFS(明细!$R:$R,$AK79,明细!$C:$C,AM$1,明细!$AL:$AL,"网点超23H未关闭"))*20=0,"-",(COUNTIFS(明细!$R:$R,$AK79,明细!$C:$C,AM$1,明细!$AK:$AK,"网点超50分钟未响应")+COUNTIFS(明细!$R:$R,$AK79,明细!$C:$C,AM$1,明细!$AL:$AL,"网点超23H未关闭"))*20)</f>
        <v>-</v>
      </c>
      <c r="AN79" s="12">
        <f>IF((COUNTIFS(明细!$R:$R,$AK79,明细!$C:$C,AN$1,明细!$AK:$AK,"网点超50分钟未响应")+COUNTIFS(明细!$R:$R,$AK79,明细!$C:$C,AN$1,明细!$AL:$AL,"网点超23H未关闭"))*20=0,"-",(COUNTIFS(明细!$R:$R,$AK79,明细!$C:$C,AN$1,明细!$AK:$AK,"网点超50分钟未响应")+COUNTIFS(明细!$R:$R,$AK79,明细!$C:$C,AN$1,明细!$AL:$AL,"网点超23H未关闭"))*20)</f>
        <v>20</v>
      </c>
      <c r="AO79" s="12" t="str">
        <f>IF((COUNTIFS(明细!$R:$R,$AK79,明细!$C:$C,AO$1,明细!$AK:$AK,"网点超50分钟未响应")+COUNTIFS(明细!$R:$R,$AK79,明细!$C:$C,AO$1,明细!$AL:$AL,"网点超23H未关闭"))*20=0,"-",(COUNTIFS(明细!$R:$R,$AK79,明细!$C:$C,AO$1,明细!$AK:$AK,"网点超50分钟未响应")+COUNTIFS(明细!$R:$R,$AK79,明细!$C:$C,AO$1,明细!$AL:$AL,"网点超23H未关闭"))*20)</f>
        <v>-</v>
      </c>
      <c r="AP79" s="12" t="str">
        <f>IF((COUNTIFS(明细!$R:$R,$AK79,明细!$C:$C,AP$1,明细!$AK:$AK,"网点超50分钟未响应")+COUNTIFS(明细!$R:$R,$AK79,明细!$C:$C,AP$1,明细!$AL:$AL,"网点超23H未关闭"))*20=0,"-",(COUNTIFS(明细!$R:$R,$AK79,明细!$C:$C,AP$1,明细!$AK:$AK,"网点超50分钟未响应")+COUNTIFS(明细!$R:$R,$AK79,明细!$C:$C,AP$1,明细!$AL:$AL,"网点超23H未关闭"))*20)</f>
        <v>-</v>
      </c>
      <c r="AQ79" s="12" t="str">
        <f>IF((COUNTIFS(明细!$R:$R,$AK79,明细!$C:$C,AQ$1,明细!$AK:$AK,"网点超50分钟未响应")+COUNTIFS(明细!$R:$R,$AK79,明细!$C:$C,AQ$1,明细!$AL:$AL,"网点超23H未关闭"))*20=0,"-",(COUNTIFS(明细!$R:$R,$AK79,明细!$C:$C,AQ$1,明细!$AK:$AK,"网点超50分钟未响应")+COUNTIFS(明细!$R:$R,$AK79,明细!$C:$C,AQ$1,明细!$AL:$AL,"网点超23H未关闭"))*20)</f>
        <v>-</v>
      </c>
      <c r="AR79" s="12" t="str">
        <f>IF((COUNTIFS(明细!$R:$R,$AK79,明细!$C:$C,AR$1,明细!$AK:$AK,"网点超50分钟未响应")+COUNTIFS(明细!$R:$R,$AK79,明细!$C:$C,AR$1,明细!$AL:$AL,"网点超23H未关闭"))*20=0,"-",(COUNTIFS(明细!$R:$R,$AK79,明细!$C:$C,AR$1,明细!$AK:$AK,"网点超50分钟未响应")+COUNTIFS(明细!$R:$R,$AK79,明细!$C:$C,AR$1,明细!$AL:$AL,"网点超23H未关闭"))*20)</f>
        <v>-</v>
      </c>
      <c r="AS79" s="12" t="str">
        <f>IF((COUNTIFS(明细!$R:$R,$AK79,明细!$C:$C,AS$1,明细!$AK:$AK,"网点超50分钟未响应")+COUNTIFS(明细!$R:$R,$AK79,明细!$C:$C,AS$1,明细!$AL:$AL,"网点超23H未关闭"))*20=0,"-",(COUNTIFS(明细!$R:$R,$AK79,明细!$C:$C,AS$1,明细!$AK:$AK,"网点超50分钟未响应")+COUNTIFS(明细!$R:$R,$AK79,明细!$C:$C,AS$1,明细!$AL:$AL,"网点超23H未关闭"))*20)</f>
        <v>-</v>
      </c>
      <c r="AT79" s="12" t="str">
        <f>IF((COUNTIFS(明细!$R:$R,$AK79,明细!$C:$C,AT$1,明细!$AK:$AK,"网点超50分钟未响应")+COUNTIFS(明细!$R:$R,$AK79,明细!$C:$C,AT$1,明细!$AL:$AL,"网点超23H未关闭"))*20=0,"-",(COUNTIFS(明细!$R:$R,$AK79,明细!$C:$C,AT$1,明细!$AK:$AK,"网点超50分钟未响应")+COUNTIFS(明细!$R:$R,$AK79,明细!$C:$C,AT$1,明细!$AL:$AL,"网点超23H未关闭"))*20)</f>
        <v>-</v>
      </c>
      <c r="AU79" s="12">
        <f>IF((COUNTIFS(明细!$R:$R,$AK79,明细!$C:$C,AU$1,明细!$AK:$AK,"网点超50分钟未响应")+COUNTIFS(明细!$R:$R,$AK79,明细!$C:$C,AU$1,明细!$AL:$AL,"网点超23H未关闭"))*20=0,"-",(COUNTIFS(明细!$R:$R,$AK79,明细!$C:$C,AU$1,明细!$AK:$AK,"网点超50分钟未响应")+COUNTIFS(明细!$R:$R,$AK79,明细!$C:$C,AU$1,明细!$AL:$AL,"网点超23H未关闭"))*20)</f>
        <v>40</v>
      </c>
      <c r="AV79" s="12" t="str">
        <f>IF((COUNTIFS(明细!$R:$R,$AK79,明细!$C:$C,AV$1,明细!$AK:$AK,"网点超50分钟未响应")+COUNTIFS(明细!$R:$R,$AK79,明细!$C:$C,AV$1,明细!$AL:$AL,"网点超23H未关闭"))*20=0,"-",(COUNTIFS(明细!$R:$R,$AK79,明细!$C:$C,AV$1,明细!$AK:$AK,"网点超50分钟未响应")+COUNTIFS(明细!$R:$R,$AK79,明细!$C:$C,AV$1,明细!$AL:$AL,"网点超23H未关闭"))*20)</f>
        <v>-</v>
      </c>
      <c r="AW79" s="12" t="str">
        <f>IF((COUNTIFS(明细!$R:$R,$AK79,明细!$C:$C,AW$1,明细!$AK:$AK,"网点超50分钟未响应")+COUNTIFS(明细!$R:$R,$AK79,明细!$C:$C,AW$1,明细!$AL:$AL,"网点超23H未关闭"))*20=0,"-",(COUNTIFS(明细!$R:$R,$AK79,明细!$C:$C,AW$1,明细!$AK:$AK,"网点超50分钟未响应")+COUNTIFS(明细!$R:$R,$AK79,明细!$C:$C,AW$1,明细!$AL:$AL,"网点超23H未关闭"))*20)</f>
        <v>-</v>
      </c>
      <c r="AX79" s="12" t="str">
        <f>IF((COUNTIFS(明细!$R:$R,$AK79,明细!$C:$C,AX$1,明细!$AK:$AK,"网点超50分钟未响应")+COUNTIFS(明细!$R:$R,$AK79,明细!$C:$C,AX$1,明细!$AL:$AL,"网点超23H未关闭"))*20=0,"-",(COUNTIFS(明细!$R:$R,$AK79,明细!$C:$C,AX$1,明细!$AK:$AK,"网点超50分钟未响应")+COUNTIFS(明细!$R:$R,$AK79,明细!$C:$C,AX$1,明细!$AL:$AL,"网点超23H未关闭"))*20)</f>
        <v>-</v>
      </c>
      <c r="AY79" s="12" t="str">
        <f>IF((COUNTIFS(明细!$R:$R,$AK79,明细!$C:$C,AY$1,明细!$AK:$AK,"网点超50分钟未响应")+COUNTIFS(明细!$R:$R,$AK79,明细!$C:$C,AY$1,明细!$AL:$AL,"网点超23H未关闭"))*20=0,"-",(COUNTIFS(明细!$R:$R,$AK79,明细!$C:$C,AY$1,明细!$AK:$AK,"网点超50分钟未响应")+COUNTIFS(明细!$R:$R,$AK79,明细!$C:$C,AY$1,明细!$AL:$AL,"网点超23H未关闭"))*20)</f>
        <v>-</v>
      </c>
      <c r="AZ79" s="12" t="str">
        <f>IF((COUNTIFS(明细!$R:$R,$AK79,明细!$C:$C,AZ$1,明细!$AK:$AK,"网点超50分钟未响应")+COUNTIFS(明细!$R:$R,$AK79,明细!$C:$C,AZ$1,明细!$AL:$AL,"网点超23H未关闭"))*20=0,"-",(COUNTIFS(明细!$R:$R,$AK79,明细!$C:$C,AZ$1,明细!$AK:$AK,"网点超50分钟未响应")+COUNTIFS(明细!$R:$R,$AK79,明细!$C:$C,AZ$1,明细!$AL:$AL,"网点超23H未关闭"))*20)</f>
        <v>-</v>
      </c>
      <c r="BA79" s="12" t="str">
        <f>IF((COUNTIFS(明细!$R:$R,$AK79,明细!$C:$C,BA$1,明细!$AK:$AK,"网点超50分钟未响应")+COUNTIFS(明细!$R:$R,$AK79,明细!$C:$C,BA$1,明细!$AL:$AL,"网点超23H未关闭"))*20=0,"-",(COUNTIFS(明细!$R:$R,$AK79,明细!$C:$C,BA$1,明细!$AK:$AK,"网点超50分钟未响应")+COUNTIFS(明细!$R:$R,$AK79,明细!$C:$C,BA$1,明细!$AL:$AL,"网点超23H未关闭"))*20)</f>
        <v>-</v>
      </c>
      <c r="BB79" s="12" t="str">
        <f>IF((COUNTIFS(明细!$R:$R,$AK79,明细!$C:$C,BB$1,明细!$AK:$AK,"网点超50分钟未响应")+COUNTIFS(明细!$R:$R,$AK79,明细!$C:$C,BB$1,明细!$AL:$AL,"网点超23H未关闭"))*20=0,"-",(COUNTIFS(明细!$R:$R,$AK79,明细!$C:$C,BB$1,明细!$AK:$AK,"网点超50分钟未响应")+COUNTIFS(明细!$R:$R,$AK79,明细!$C:$C,BB$1,明细!$AL:$AL,"网点超23H未关闭"))*20)</f>
        <v>-</v>
      </c>
      <c r="BC79" s="12" t="str">
        <f>IF((COUNTIFS(明细!$R:$R,$AK79,明细!$C:$C,BC$1,明细!$AK:$AK,"网点超50分钟未响应")+COUNTIFS(明细!$R:$R,$AK79,明细!$C:$C,BC$1,明细!$AL:$AL,"网点超23H未关闭"))*20=0,"-",(COUNTIFS(明细!$R:$R,$AK79,明细!$C:$C,BC$1,明细!$AK:$AK,"网点超50分钟未响应")+COUNTIFS(明细!$R:$R,$AK79,明细!$C:$C,BC$1,明细!$AL:$AL,"网点超23H未关闭"))*20)</f>
        <v>-</v>
      </c>
      <c r="BD79" s="12" t="str">
        <f>IF((COUNTIFS(明细!$R:$R,$AK79,明细!$C:$C,BD$1,明细!$AK:$AK,"网点超50分钟未响应")+COUNTIFS(明细!$R:$R,$AK79,明细!$C:$C,BD$1,明细!$AL:$AL,"网点超23H未关闭"))*20=0,"-",(COUNTIFS(明细!$R:$R,$AK79,明细!$C:$C,BD$1,明细!$AK:$AK,"网点超50分钟未响应")+COUNTIFS(明细!$R:$R,$AK79,明细!$C:$C,BD$1,明细!$AL:$AL,"网点超23H未关闭"))*20)</f>
        <v>-</v>
      </c>
      <c r="BE79" s="12" t="str">
        <f>IF((COUNTIFS(明细!$R:$R,$AK79,明细!$C:$C,BE$1,明细!$AK:$AK,"网点超50分钟未响应")+COUNTIFS(明细!$R:$R,$AK79,明细!$C:$C,BE$1,明细!$AL:$AL,"网点超23H未关闭"))*20=0,"-",(COUNTIFS(明细!$R:$R,$AK79,明细!$C:$C,BE$1,明细!$AK:$AK,"网点超50分钟未响应")+COUNTIFS(明细!$R:$R,$AK79,明细!$C:$C,BE$1,明细!$AL:$AL,"网点超23H未关闭"))*20)</f>
        <v>-</v>
      </c>
      <c r="BF79" s="12" t="str">
        <f>IF((COUNTIFS(明细!$R:$R,$AK79,明细!$C:$C,BF$1,明细!$AK:$AK,"网点超50分钟未响应")+COUNTIFS(明细!$R:$R,$AK79,明细!$C:$C,BF$1,明细!$AL:$AL,"网点超23H未关闭"))*20=0,"-",(COUNTIFS(明细!$R:$R,$AK79,明细!$C:$C,BF$1,明细!$AK:$AK,"网点超50分钟未响应")+COUNTIFS(明细!$R:$R,$AK79,明细!$C:$C,BF$1,明细!$AL:$AL,"网点超23H未关闭"))*20)</f>
        <v>-</v>
      </c>
      <c r="BG79" s="12" t="str">
        <f>IF((COUNTIFS(明细!$R:$R,$AK79,明细!$C:$C,BG$1,明细!$AK:$AK,"网点超50分钟未响应")+COUNTIFS(明细!$R:$R,$AK79,明细!$C:$C,BG$1,明细!$AL:$AL,"网点超23H未关闭"))*20=0,"-",(COUNTIFS(明细!$R:$R,$AK79,明细!$C:$C,BG$1,明细!$AK:$AK,"网点超50分钟未响应")+COUNTIFS(明细!$R:$R,$AK79,明细!$C:$C,BG$1,明细!$AL:$AL,"网点超23H未关闭"))*20)</f>
        <v>-</v>
      </c>
      <c r="BH79" s="12" t="str">
        <f>IF((COUNTIFS(明细!$R:$R,$AK79,明细!$C:$C,BH$1,明细!$AK:$AK,"网点超50分钟未响应")+COUNTIFS(明细!$R:$R,$AK79,明细!$C:$C,BH$1,明细!$AL:$AL,"网点超23H未关闭"))*20=0,"-",(COUNTIFS(明细!$R:$R,$AK79,明细!$C:$C,BH$1,明细!$AK:$AK,"网点超50分钟未响应")+COUNTIFS(明细!$R:$R,$AK79,明细!$C:$C,BH$1,明细!$AL:$AL,"网点超23H未关闭"))*20)</f>
        <v>-</v>
      </c>
      <c r="BI79" s="12" t="str">
        <f>IF((COUNTIFS(明细!$R:$R,$AK79,明细!$C:$C,BI$1,明细!$AK:$AK,"网点超50分钟未响应")+COUNTIFS(明细!$R:$R,$AK79,明细!$C:$C,BI$1,明细!$AL:$AL,"网点超23H未关闭"))*20=0,"-",(COUNTIFS(明细!$R:$R,$AK79,明细!$C:$C,BI$1,明细!$AK:$AK,"网点超50分钟未响应")+COUNTIFS(明细!$R:$R,$AK79,明细!$C:$C,BI$1,明细!$AL:$AL,"网点超23H未关闭"))*20)</f>
        <v>-</v>
      </c>
      <c r="BJ79" s="12" t="str">
        <f>IF((COUNTIFS(明细!$R:$R,$AK79,明细!$C:$C,BJ$1,明细!$AK:$AK,"网点超50分钟未响应")+COUNTIFS(明细!$R:$R,$AK79,明细!$C:$C,BJ$1,明细!$AL:$AL,"网点超23H未关闭"))*20=0,"-",(COUNTIFS(明细!$R:$R,$AK79,明细!$C:$C,BJ$1,明细!$AK:$AK,"网点超50分钟未响应")+COUNTIFS(明细!$R:$R,$AK79,明细!$C:$C,BJ$1,明细!$AL:$AL,"网点超23H未关闭"))*20)</f>
        <v>-</v>
      </c>
      <c r="BK79" s="12" t="str">
        <f>IF((COUNTIFS(明细!$R:$R,$AK79,明细!$C:$C,BK$1,明细!$AK:$AK,"网点超50分钟未响应")+COUNTIFS(明细!$R:$R,$AK79,明细!$C:$C,BK$1,明细!$AL:$AL,"网点超23H未关闭"))*20=0,"-",(COUNTIFS(明细!$R:$R,$AK79,明细!$C:$C,BK$1,明细!$AK:$AK,"网点超50分钟未响应")+COUNTIFS(明细!$R:$R,$AK79,明细!$C:$C,BK$1,明细!$AL:$AL,"网点超23H未关闭"))*20)</f>
        <v>-</v>
      </c>
      <c r="BL79" s="12" t="str">
        <f>IF((COUNTIFS(明细!$R:$R,$AK79,明细!$C:$C,BL$1,明细!$AK:$AK,"网点超50分钟未响应")+COUNTIFS(明细!$R:$R,$AK79,明细!$C:$C,BL$1,明细!$AL:$AL,"网点超23H未关闭"))*20=0,"-",(COUNTIFS(明细!$R:$R,$AK79,明细!$C:$C,BL$1,明细!$AK:$AK,"网点超50分钟未响应")+COUNTIFS(明细!$R:$R,$AK79,明细!$C:$C,BL$1,明细!$AL:$AL,"网点超23H未关闭"))*20)</f>
        <v>-</v>
      </c>
      <c r="BM79" s="12" t="str">
        <f>IF((COUNTIFS(明细!$R:$R,$AK79,明细!$C:$C,BM$1,明细!$AK:$AK,"网点超50分钟未响应")+COUNTIFS(明细!$R:$R,$AK79,明细!$C:$C,BM$1,明细!$AL:$AL,"网点超23H未关闭"))*20=0,"-",(COUNTIFS(明细!$R:$R,$AK79,明细!$C:$C,BM$1,明细!$AK:$AK,"网点超50分钟未响应")+COUNTIFS(明细!$R:$R,$AK79,明细!$C:$C,BM$1,明细!$AL:$AL,"网点超23H未关闭"))*20)</f>
        <v>-</v>
      </c>
      <c r="BN79" s="12" t="str">
        <f>IF((COUNTIFS(明细!$R:$R,$AK79,明细!$C:$C,BN$1,明细!$AK:$AK,"网点超50分钟未响应")+COUNTIFS(明细!$R:$R,$AK79,明细!$C:$C,BN$1,明细!$AL:$AL,"网点超23H未关闭"))*20=0,"-",(COUNTIFS(明细!$R:$R,$AK79,明细!$C:$C,BN$1,明细!$AK:$AK,"网点超50分钟未响应")+COUNTIFS(明细!$R:$R,$AK79,明细!$C:$C,BN$1,明细!$AL:$AL,"网点超23H未关闭"))*20)</f>
        <v>-</v>
      </c>
      <c r="BO79" s="12" t="str">
        <f>IF((COUNTIFS(明细!$R:$R,$AK79,明细!$C:$C,BO$1,明细!$AK:$AK,"网点超50分钟未响应")+COUNTIFS(明细!$R:$R,$AK79,明细!$C:$C,BO$1,明细!$AL:$AL,"网点超23H未关闭"))*20=0,"-",(COUNTIFS(明细!$R:$R,$AK79,明细!$C:$C,BO$1,明细!$AK:$AK,"网点超50分钟未响应")+COUNTIFS(明细!$R:$R,$AK79,明细!$C:$C,BO$1,明细!$AL:$AL,"网点超23H未关闭"))*20)</f>
        <v>-</v>
      </c>
      <c r="BP79" s="12" t="str">
        <f>IF((COUNTIFS(明细!$R:$R,$AK79,明细!$C:$C,BP$1,明细!$AK:$AK,"网点超50分钟未响应")+COUNTIFS(明细!$R:$R,$AK79,明细!$C:$C,BP$1,明细!$AL:$AL,"网点超23H未关闭"))*20=0,"-",(COUNTIFS(明细!$R:$R,$AK79,明细!$C:$C,BP$1,明细!$AK:$AK,"网点超50分钟未响应")+COUNTIFS(明细!$R:$R,$AK79,明细!$C:$C,BP$1,明细!$AL:$AL,"网点超23H未关闭"))*20)</f>
        <v>-</v>
      </c>
    </row>
    <row r="80" customHeight="1" spans="36:68">
      <c r="AJ80" s="12">
        <f>RANK(AL80,AL$3:AL$356)</f>
        <v>66</v>
      </c>
      <c r="AK80" s="4" t="s">
        <v>116</v>
      </c>
      <c r="AL80" s="12">
        <f>SUM(AM80:BP80)</f>
        <v>60</v>
      </c>
      <c r="AM80" s="12" t="str">
        <f>IF((COUNTIFS(明细!$R:$R,$AK80,明细!$C:$C,AM$1,明细!$AK:$AK,"网点超50分钟未响应")+COUNTIFS(明细!$R:$R,$AK80,明细!$C:$C,AM$1,明细!$AL:$AL,"网点超23H未关闭"))*20=0,"-",(COUNTIFS(明细!$R:$R,$AK80,明细!$C:$C,AM$1,明细!$AK:$AK,"网点超50分钟未响应")+COUNTIFS(明细!$R:$R,$AK80,明细!$C:$C,AM$1,明细!$AL:$AL,"网点超23H未关闭"))*20)</f>
        <v>-</v>
      </c>
      <c r="AN80" s="12">
        <f>IF((COUNTIFS(明细!$R:$R,$AK80,明细!$C:$C,AN$1,明细!$AK:$AK,"网点超50分钟未响应")+COUNTIFS(明细!$R:$R,$AK80,明细!$C:$C,AN$1,明细!$AL:$AL,"网点超23H未关闭"))*20=0,"-",(COUNTIFS(明细!$R:$R,$AK80,明细!$C:$C,AN$1,明细!$AK:$AK,"网点超50分钟未响应")+COUNTIFS(明细!$R:$R,$AK80,明细!$C:$C,AN$1,明细!$AL:$AL,"网点超23H未关闭"))*20)</f>
        <v>20</v>
      </c>
      <c r="AO80" s="12" t="str">
        <f>IF((COUNTIFS(明细!$R:$R,$AK80,明细!$C:$C,AO$1,明细!$AK:$AK,"网点超50分钟未响应")+COUNTIFS(明细!$R:$R,$AK80,明细!$C:$C,AO$1,明细!$AL:$AL,"网点超23H未关闭"))*20=0,"-",(COUNTIFS(明细!$R:$R,$AK80,明细!$C:$C,AO$1,明细!$AK:$AK,"网点超50分钟未响应")+COUNTIFS(明细!$R:$R,$AK80,明细!$C:$C,AO$1,明细!$AL:$AL,"网点超23H未关闭"))*20)</f>
        <v>-</v>
      </c>
      <c r="AP80" s="12" t="str">
        <f>IF((COUNTIFS(明细!$R:$R,$AK80,明细!$C:$C,AP$1,明细!$AK:$AK,"网点超50分钟未响应")+COUNTIFS(明细!$R:$R,$AK80,明细!$C:$C,AP$1,明细!$AL:$AL,"网点超23H未关闭"))*20=0,"-",(COUNTIFS(明细!$R:$R,$AK80,明细!$C:$C,AP$1,明细!$AK:$AK,"网点超50分钟未响应")+COUNTIFS(明细!$R:$R,$AK80,明细!$C:$C,AP$1,明细!$AL:$AL,"网点超23H未关闭"))*20)</f>
        <v>-</v>
      </c>
      <c r="AQ80" s="12" t="str">
        <f>IF((COUNTIFS(明细!$R:$R,$AK80,明细!$C:$C,AQ$1,明细!$AK:$AK,"网点超50分钟未响应")+COUNTIFS(明细!$R:$R,$AK80,明细!$C:$C,AQ$1,明细!$AL:$AL,"网点超23H未关闭"))*20=0,"-",(COUNTIFS(明细!$R:$R,$AK80,明细!$C:$C,AQ$1,明细!$AK:$AK,"网点超50分钟未响应")+COUNTIFS(明细!$R:$R,$AK80,明细!$C:$C,AQ$1,明细!$AL:$AL,"网点超23H未关闭"))*20)</f>
        <v>-</v>
      </c>
      <c r="AR80" s="12" t="str">
        <f>IF((COUNTIFS(明细!$R:$R,$AK80,明细!$C:$C,AR$1,明细!$AK:$AK,"网点超50分钟未响应")+COUNTIFS(明细!$R:$R,$AK80,明细!$C:$C,AR$1,明细!$AL:$AL,"网点超23H未关闭"))*20=0,"-",(COUNTIFS(明细!$R:$R,$AK80,明细!$C:$C,AR$1,明细!$AK:$AK,"网点超50分钟未响应")+COUNTIFS(明细!$R:$R,$AK80,明细!$C:$C,AR$1,明细!$AL:$AL,"网点超23H未关闭"))*20)</f>
        <v>-</v>
      </c>
      <c r="AS80" s="12" t="str">
        <f>IF((COUNTIFS(明细!$R:$R,$AK80,明细!$C:$C,AS$1,明细!$AK:$AK,"网点超50分钟未响应")+COUNTIFS(明细!$R:$R,$AK80,明细!$C:$C,AS$1,明细!$AL:$AL,"网点超23H未关闭"))*20=0,"-",(COUNTIFS(明细!$R:$R,$AK80,明细!$C:$C,AS$1,明细!$AK:$AK,"网点超50分钟未响应")+COUNTIFS(明细!$R:$R,$AK80,明细!$C:$C,AS$1,明细!$AL:$AL,"网点超23H未关闭"))*20)</f>
        <v>-</v>
      </c>
      <c r="AT80" s="12" t="str">
        <f>IF((COUNTIFS(明细!$R:$R,$AK80,明细!$C:$C,AT$1,明细!$AK:$AK,"网点超50分钟未响应")+COUNTIFS(明细!$R:$R,$AK80,明细!$C:$C,AT$1,明细!$AL:$AL,"网点超23H未关闭"))*20=0,"-",(COUNTIFS(明细!$R:$R,$AK80,明细!$C:$C,AT$1,明细!$AK:$AK,"网点超50分钟未响应")+COUNTIFS(明细!$R:$R,$AK80,明细!$C:$C,AT$1,明细!$AL:$AL,"网点超23H未关闭"))*20)</f>
        <v>-</v>
      </c>
      <c r="AU80" s="12">
        <f>IF((COUNTIFS(明细!$R:$R,$AK80,明细!$C:$C,AU$1,明细!$AK:$AK,"网点超50分钟未响应")+COUNTIFS(明细!$R:$R,$AK80,明细!$C:$C,AU$1,明细!$AL:$AL,"网点超23H未关闭"))*20=0,"-",(COUNTIFS(明细!$R:$R,$AK80,明细!$C:$C,AU$1,明细!$AK:$AK,"网点超50分钟未响应")+COUNTIFS(明细!$R:$R,$AK80,明细!$C:$C,AU$1,明细!$AL:$AL,"网点超23H未关闭"))*20)</f>
        <v>40</v>
      </c>
      <c r="AV80" s="12" t="str">
        <f>IF((COUNTIFS(明细!$R:$R,$AK80,明细!$C:$C,AV$1,明细!$AK:$AK,"网点超50分钟未响应")+COUNTIFS(明细!$R:$R,$AK80,明细!$C:$C,AV$1,明细!$AL:$AL,"网点超23H未关闭"))*20=0,"-",(COUNTIFS(明细!$R:$R,$AK80,明细!$C:$C,AV$1,明细!$AK:$AK,"网点超50分钟未响应")+COUNTIFS(明细!$R:$R,$AK80,明细!$C:$C,AV$1,明细!$AL:$AL,"网点超23H未关闭"))*20)</f>
        <v>-</v>
      </c>
      <c r="AW80" s="12" t="str">
        <f>IF((COUNTIFS(明细!$R:$R,$AK80,明细!$C:$C,AW$1,明细!$AK:$AK,"网点超50分钟未响应")+COUNTIFS(明细!$R:$R,$AK80,明细!$C:$C,AW$1,明细!$AL:$AL,"网点超23H未关闭"))*20=0,"-",(COUNTIFS(明细!$R:$R,$AK80,明细!$C:$C,AW$1,明细!$AK:$AK,"网点超50分钟未响应")+COUNTIFS(明细!$R:$R,$AK80,明细!$C:$C,AW$1,明细!$AL:$AL,"网点超23H未关闭"))*20)</f>
        <v>-</v>
      </c>
      <c r="AX80" s="12" t="str">
        <f>IF((COUNTIFS(明细!$R:$R,$AK80,明细!$C:$C,AX$1,明细!$AK:$AK,"网点超50分钟未响应")+COUNTIFS(明细!$R:$R,$AK80,明细!$C:$C,AX$1,明细!$AL:$AL,"网点超23H未关闭"))*20=0,"-",(COUNTIFS(明细!$R:$R,$AK80,明细!$C:$C,AX$1,明细!$AK:$AK,"网点超50分钟未响应")+COUNTIFS(明细!$R:$R,$AK80,明细!$C:$C,AX$1,明细!$AL:$AL,"网点超23H未关闭"))*20)</f>
        <v>-</v>
      </c>
      <c r="AY80" s="12" t="str">
        <f>IF((COUNTIFS(明细!$R:$R,$AK80,明细!$C:$C,AY$1,明细!$AK:$AK,"网点超50分钟未响应")+COUNTIFS(明细!$R:$R,$AK80,明细!$C:$C,AY$1,明细!$AL:$AL,"网点超23H未关闭"))*20=0,"-",(COUNTIFS(明细!$R:$R,$AK80,明细!$C:$C,AY$1,明细!$AK:$AK,"网点超50分钟未响应")+COUNTIFS(明细!$R:$R,$AK80,明细!$C:$C,AY$1,明细!$AL:$AL,"网点超23H未关闭"))*20)</f>
        <v>-</v>
      </c>
      <c r="AZ80" s="12" t="str">
        <f>IF((COUNTIFS(明细!$R:$R,$AK80,明细!$C:$C,AZ$1,明细!$AK:$AK,"网点超50分钟未响应")+COUNTIFS(明细!$R:$R,$AK80,明细!$C:$C,AZ$1,明细!$AL:$AL,"网点超23H未关闭"))*20=0,"-",(COUNTIFS(明细!$R:$R,$AK80,明细!$C:$C,AZ$1,明细!$AK:$AK,"网点超50分钟未响应")+COUNTIFS(明细!$R:$R,$AK80,明细!$C:$C,AZ$1,明细!$AL:$AL,"网点超23H未关闭"))*20)</f>
        <v>-</v>
      </c>
      <c r="BA80" s="12" t="str">
        <f>IF((COUNTIFS(明细!$R:$R,$AK80,明细!$C:$C,BA$1,明细!$AK:$AK,"网点超50分钟未响应")+COUNTIFS(明细!$R:$R,$AK80,明细!$C:$C,BA$1,明细!$AL:$AL,"网点超23H未关闭"))*20=0,"-",(COUNTIFS(明细!$R:$R,$AK80,明细!$C:$C,BA$1,明细!$AK:$AK,"网点超50分钟未响应")+COUNTIFS(明细!$R:$R,$AK80,明细!$C:$C,BA$1,明细!$AL:$AL,"网点超23H未关闭"))*20)</f>
        <v>-</v>
      </c>
      <c r="BB80" s="12" t="str">
        <f>IF((COUNTIFS(明细!$R:$R,$AK80,明细!$C:$C,BB$1,明细!$AK:$AK,"网点超50分钟未响应")+COUNTIFS(明细!$R:$R,$AK80,明细!$C:$C,BB$1,明细!$AL:$AL,"网点超23H未关闭"))*20=0,"-",(COUNTIFS(明细!$R:$R,$AK80,明细!$C:$C,BB$1,明细!$AK:$AK,"网点超50分钟未响应")+COUNTIFS(明细!$R:$R,$AK80,明细!$C:$C,BB$1,明细!$AL:$AL,"网点超23H未关闭"))*20)</f>
        <v>-</v>
      </c>
      <c r="BC80" s="12" t="str">
        <f>IF((COUNTIFS(明细!$R:$R,$AK80,明细!$C:$C,BC$1,明细!$AK:$AK,"网点超50分钟未响应")+COUNTIFS(明细!$R:$R,$AK80,明细!$C:$C,BC$1,明细!$AL:$AL,"网点超23H未关闭"))*20=0,"-",(COUNTIFS(明细!$R:$R,$AK80,明细!$C:$C,BC$1,明细!$AK:$AK,"网点超50分钟未响应")+COUNTIFS(明细!$R:$R,$AK80,明细!$C:$C,BC$1,明细!$AL:$AL,"网点超23H未关闭"))*20)</f>
        <v>-</v>
      </c>
      <c r="BD80" s="12" t="str">
        <f>IF((COUNTIFS(明细!$R:$R,$AK80,明细!$C:$C,BD$1,明细!$AK:$AK,"网点超50分钟未响应")+COUNTIFS(明细!$R:$R,$AK80,明细!$C:$C,BD$1,明细!$AL:$AL,"网点超23H未关闭"))*20=0,"-",(COUNTIFS(明细!$R:$R,$AK80,明细!$C:$C,BD$1,明细!$AK:$AK,"网点超50分钟未响应")+COUNTIFS(明细!$R:$R,$AK80,明细!$C:$C,BD$1,明细!$AL:$AL,"网点超23H未关闭"))*20)</f>
        <v>-</v>
      </c>
      <c r="BE80" s="12" t="str">
        <f>IF((COUNTIFS(明细!$R:$R,$AK80,明细!$C:$C,BE$1,明细!$AK:$AK,"网点超50分钟未响应")+COUNTIFS(明细!$R:$R,$AK80,明细!$C:$C,BE$1,明细!$AL:$AL,"网点超23H未关闭"))*20=0,"-",(COUNTIFS(明细!$R:$R,$AK80,明细!$C:$C,BE$1,明细!$AK:$AK,"网点超50分钟未响应")+COUNTIFS(明细!$R:$R,$AK80,明细!$C:$C,BE$1,明细!$AL:$AL,"网点超23H未关闭"))*20)</f>
        <v>-</v>
      </c>
      <c r="BF80" s="12" t="str">
        <f>IF((COUNTIFS(明细!$R:$R,$AK80,明细!$C:$C,BF$1,明细!$AK:$AK,"网点超50分钟未响应")+COUNTIFS(明细!$R:$R,$AK80,明细!$C:$C,BF$1,明细!$AL:$AL,"网点超23H未关闭"))*20=0,"-",(COUNTIFS(明细!$R:$R,$AK80,明细!$C:$C,BF$1,明细!$AK:$AK,"网点超50分钟未响应")+COUNTIFS(明细!$R:$R,$AK80,明细!$C:$C,BF$1,明细!$AL:$AL,"网点超23H未关闭"))*20)</f>
        <v>-</v>
      </c>
      <c r="BG80" s="12" t="str">
        <f>IF((COUNTIFS(明细!$R:$R,$AK80,明细!$C:$C,BG$1,明细!$AK:$AK,"网点超50分钟未响应")+COUNTIFS(明细!$R:$R,$AK80,明细!$C:$C,BG$1,明细!$AL:$AL,"网点超23H未关闭"))*20=0,"-",(COUNTIFS(明细!$R:$R,$AK80,明细!$C:$C,BG$1,明细!$AK:$AK,"网点超50分钟未响应")+COUNTIFS(明细!$R:$R,$AK80,明细!$C:$C,BG$1,明细!$AL:$AL,"网点超23H未关闭"))*20)</f>
        <v>-</v>
      </c>
      <c r="BH80" s="12" t="str">
        <f>IF((COUNTIFS(明细!$R:$R,$AK80,明细!$C:$C,BH$1,明细!$AK:$AK,"网点超50分钟未响应")+COUNTIFS(明细!$R:$R,$AK80,明细!$C:$C,BH$1,明细!$AL:$AL,"网点超23H未关闭"))*20=0,"-",(COUNTIFS(明细!$R:$R,$AK80,明细!$C:$C,BH$1,明细!$AK:$AK,"网点超50分钟未响应")+COUNTIFS(明细!$R:$R,$AK80,明细!$C:$C,BH$1,明细!$AL:$AL,"网点超23H未关闭"))*20)</f>
        <v>-</v>
      </c>
      <c r="BI80" s="12" t="str">
        <f>IF((COUNTIFS(明细!$R:$R,$AK80,明细!$C:$C,BI$1,明细!$AK:$AK,"网点超50分钟未响应")+COUNTIFS(明细!$R:$R,$AK80,明细!$C:$C,BI$1,明细!$AL:$AL,"网点超23H未关闭"))*20=0,"-",(COUNTIFS(明细!$R:$R,$AK80,明细!$C:$C,BI$1,明细!$AK:$AK,"网点超50分钟未响应")+COUNTIFS(明细!$R:$R,$AK80,明细!$C:$C,BI$1,明细!$AL:$AL,"网点超23H未关闭"))*20)</f>
        <v>-</v>
      </c>
      <c r="BJ80" s="12" t="str">
        <f>IF((COUNTIFS(明细!$R:$R,$AK80,明细!$C:$C,BJ$1,明细!$AK:$AK,"网点超50分钟未响应")+COUNTIFS(明细!$R:$R,$AK80,明细!$C:$C,BJ$1,明细!$AL:$AL,"网点超23H未关闭"))*20=0,"-",(COUNTIFS(明细!$R:$R,$AK80,明细!$C:$C,BJ$1,明细!$AK:$AK,"网点超50分钟未响应")+COUNTIFS(明细!$R:$R,$AK80,明细!$C:$C,BJ$1,明细!$AL:$AL,"网点超23H未关闭"))*20)</f>
        <v>-</v>
      </c>
      <c r="BK80" s="12" t="str">
        <f>IF((COUNTIFS(明细!$R:$R,$AK80,明细!$C:$C,BK$1,明细!$AK:$AK,"网点超50分钟未响应")+COUNTIFS(明细!$R:$R,$AK80,明细!$C:$C,BK$1,明细!$AL:$AL,"网点超23H未关闭"))*20=0,"-",(COUNTIFS(明细!$R:$R,$AK80,明细!$C:$C,BK$1,明细!$AK:$AK,"网点超50分钟未响应")+COUNTIFS(明细!$R:$R,$AK80,明细!$C:$C,BK$1,明细!$AL:$AL,"网点超23H未关闭"))*20)</f>
        <v>-</v>
      </c>
      <c r="BL80" s="12" t="str">
        <f>IF((COUNTIFS(明细!$R:$R,$AK80,明细!$C:$C,BL$1,明细!$AK:$AK,"网点超50分钟未响应")+COUNTIFS(明细!$R:$R,$AK80,明细!$C:$C,BL$1,明细!$AL:$AL,"网点超23H未关闭"))*20=0,"-",(COUNTIFS(明细!$R:$R,$AK80,明细!$C:$C,BL$1,明细!$AK:$AK,"网点超50分钟未响应")+COUNTIFS(明细!$R:$R,$AK80,明细!$C:$C,BL$1,明细!$AL:$AL,"网点超23H未关闭"))*20)</f>
        <v>-</v>
      </c>
      <c r="BM80" s="12" t="str">
        <f>IF((COUNTIFS(明细!$R:$R,$AK80,明细!$C:$C,BM$1,明细!$AK:$AK,"网点超50分钟未响应")+COUNTIFS(明细!$R:$R,$AK80,明细!$C:$C,BM$1,明细!$AL:$AL,"网点超23H未关闭"))*20=0,"-",(COUNTIFS(明细!$R:$R,$AK80,明细!$C:$C,BM$1,明细!$AK:$AK,"网点超50分钟未响应")+COUNTIFS(明细!$R:$R,$AK80,明细!$C:$C,BM$1,明细!$AL:$AL,"网点超23H未关闭"))*20)</f>
        <v>-</v>
      </c>
      <c r="BN80" s="12" t="str">
        <f>IF((COUNTIFS(明细!$R:$R,$AK80,明细!$C:$C,BN$1,明细!$AK:$AK,"网点超50分钟未响应")+COUNTIFS(明细!$R:$R,$AK80,明细!$C:$C,BN$1,明细!$AL:$AL,"网点超23H未关闭"))*20=0,"-",(COUNTIFS(明细!$R:$R,$AK80,明细!$C:$C,BN$1,明细!$AK:$AK,"网点超50分钟未响应")+COUNTIFS(明细!$R:$R,$AK80,明细!$C:$C,BN$1,明细!$AL:$AL,"网点超23H未关闭"))*20)</f>
        <v>-</v>
      </c>
      <c r="BO80" s="12" t="str">
        <f>IF((COUNTIFS(明细!$R:$R,$AK80,明细!$C:$C,BO$1,明细!$AK:$AK,"网点超50分钟未响应")+COUNTIFS(明细!$R:$R,$AK80,明细!$C:$C,BO$1,明细!$AL:$AL,"网点超23H未关闭"))*20=0,"-",(COUNTIFS(明细!$R:$R,$AK80,明细!$C:$C,BO$1,明细!$AK:$AK,"网点超50分钟未响应")+COUNTIFS(明细!$R:$R,$AK80,明细!$C:$C,BO$1,明细!$AL:$AL,"网点超23H未关闭"))*20)</f>
        <v>-</v>
      </c>
      <c r="BP80" s="12" t="str">
        <f>IF((COUNTIFS(明细!$R:$R,$AK80,明细!$C:$C,BP$1,明细!$AK:$AK,"网点超50分钟未响应")+COUNTIFS(明细!$R:$R,$AK80,明细!$C:$C,BP$1,明细!$AL:$AL,"网点超23H未关闭"))*20=0,"-",(COUNTIFS(明细!$R:$R,$AK80,明细!$C:$C,BP$1,明细!$AK:$AK,"网点超50分钟未响应")+COUNTIFS(明细!$R:$R,$AK80,明细!$C:$C,BP$1,明细!$AL:$AL,"网点超23H未关闭"))*20)</f>
        <v>-</v>
      </c>
    </row>
    <row r="81" customHeight="1" spans="36:68">
      <c r="AJ81" s="12">
        <f>RANK(AL81,AL$3:AL$356)</f>
        <v>66</v>
      </c>
      <c r="AK81" s="4" t="s">
        <v>117</v>
      </c>
      <c r="AL81" s="12">
        <f>SUM(AM81:BP81)</f>
        <v>60</v>
      </c>
      <c r="AM81" s="12" t="str">
        <f>IF((COUNTIFS(明细!$R:$R,$AK81,明细!$C:$C,AM$1,明细!$AK:$AK,"网点超50分钟未响应")+COUNTIFS(明细!$R:$R,$AK81,明细!$C:$C,AM$1,明细!$AL:$AL,"网点超23H未关闭"))*20=0,"-",(COUNTIFS(明细!$R:$R,$AK81,明细!$C:$C,AM$1,明细!$AK:$AK,"网点超50分钟未响应")+COUNTIFS(明细!$R:$R,$AK81,明细!$C:$C,AM$1,明细!$AL:$AL,"网点超23H未关闭"))*20)</f>
        <v>-</v>
      </c>
      <c r="AN81" s="12" t="str">
        <f>IF((COUNTIFS(明细!$R:$R,$AK81,明细!$C:$C,AN$1,明细!$AK:$AK,"网点超50分钟未响应")+COUNTIFS(明细!$R:$R,$AK81,明细!$C:$C,AN$1,明细!$AL:$AL,"网点超23H未关闭"))*20=0,"-",(COUNTIFS(明细!$R:$R,$AK81,明细!$C:$C,AN$1,明细!$AK:$AK,"网点超50分钟未响应")+COUNTIFS(明细!$R:$R,$AK81,明细!$C:$C,AN$1,明细!$AL:$AL,"网点超23H未关闭"))*20)</f>
        <v>-</v>
      </c>
      <c r="AO81" s="12" t="str">
        <f>IF((COUNTIFS(明细!$R:$R,$AK81,明细!$C:$C,AO$1,明细!$AK:$AK,"网点超50分钟未响应")+COUNTIFS(明细!$R:$R,$AK81,明细!$C:$C,AO$1,明细!$AL:$AL,"网点超23H未关闭"))*20=0,"-",(COUNTIFS(明细!$R:$R,$AK81,明细!$C:$C,AO$1,明细!$AK:$AK,"网点超50分钟未响应")+COUNTIFS(明细!$R:$R,$AK81,明细!$C:$C,AO$1,明细!$AL:$AL,"网点超23H未关闭"))*20)</f>
        <v>-</v>
      </c>
      <c r="AP81" s="12" t="str">
        <f>IF((COUNTIFS(明细!$R:$R,$AK81,明细!$C:$C,AP$1,明细!$AK:$AK,"网点超50分钟未响应")+COUNTIFS(明细!$R:$R,$AK81,明细!$C:$C,AP$1,明细!$AL:$AL,"网点超23H未关闭"))*20=0,"-",(COUNTIFS(明细!$R:$R,$AK81,明细!$C:$C,AP$1,明细!$AK:$AK,"网点超50分钟未响应")+COUNTIFS(明细!$R:$R,$AK81,明细!$C:$C,AP$1,明细!$AL:$AL,"网点超23H未关闭"))*20)</f>
        <v>-</v>
      </c>
      <c r="AQ81" s="12">
        <f>IF((COUNTIFS(明细!$R:$R,$AK81,明细!$C:$C,AQ$1,明细!$AK:$AK,"网点超50分钟未响应")+COUNTIFS(明细!$R:$R,$AK81,明细!$C:$C,AQ$1,明细!$AL:$AL,"网点超23H未关闭"))*20=0,"-",(COUNTIFS(明细!$R:$R,$AK81,明细!$C:$C,AQ$1,明细!$AK:$AK,"网点超50分钟未响应")+COUNTIFS(明细!$R:$R,$AK81,明细!$C:$C,AQ$1,明细!$AL:$AL,"网点超23H未关闭"))*20)</f>
        <v>20</v>
      </c>
      <c r="AR81" s="12" t="str">
        <f>IF((COUNTIFS(明细!$R:$R,$AK81,明细!$C:$C,AR$1,明细!$AK:$AK,"网点超50分钟未响应")+COUNTIFS(明细!$R:$R,$AK81,明细!$C:$C,AR$1,明细!$AL:$AL,"网点超23H未关闭"))*20=0,"-",(COUNTIFS(明细!$R:$R,$AK81,明细!$C:$C,AR$1,明细!$AK:$AK,"网点超50分钟未响应")+COUNTIFS(明细!$R:$R,$AK81,明细!$C:$C,AR$1,明细!$AL:$AL,"网点超23H未关闭"))*20)</f>
        <v>-</v>
      </c>
      <c r="AS81" s="12" t="str">
        <f>IF((COUNTIFS(明细!$R:$R,$AK81,明细!$C:$C,AS$1,明细!$AK:$AK,"网点超50分钟未响应")+COUNTIFS(明细!$R:$R,$AK81,明细!$C:$C,AS$1,明细!$AL:$AL,"网点超23H未关闭"))*20=0,"-",(COUNTIFS(明细!$R:$R,$AK81,明细!$C:$C,AS$1,明细!$AK:$AK,"网点超50分钟未响应")+COUNTIFS(明细!$R:$R,$AK81,明细!$C:$C,AS$1,明细!$AL:$AL,"网点超23H未关闭"))*20)</f>
        <v>-</v>
      </c>
      <c r="AT81" s="12" t="str">
        <f>IF((COUNTIFS(明细!$R:$R,$AK81,明细!$C:$C,AT$1,明细!$AK:$AK,"网点超50分钟未响应")+COUNTIFS(明细!$R:$R,$AK81,明细!$C:$C,AT$1,明细!$AL:$AL,"网点超23H未关闭"))*20=0,"-",(COUNTIFS(明细!$R:$R,$AK81,明细!$C:$C,AT$1,明细!$AK:$AK,"网点超50分钟未响应")+COUNTIFS(明细!$R:$R,$AK81,明细!$C:$C,AT$1,明细!$AL:$AL,"网点超23H未关闭"))*20)</f>
        <v>-</v>
      </c>
      <c r="AU81" s="12">
        <f>IF((COUNTIFS(明细!$R:$R,$AK81,明细!$C:$C,AU$1,明细!$AK:$AK,"网点超50分钟未响应")+COUNTIFS(明细!$R:$R,$AK81,明细!$C:$C,AU$1,明细!$AL:$AL,"网点超23H未关闭"))*20=0,"-",(COUNTIFS(明细!$R:$R,$AK81,明细!$C:$C,AU$1,明细!$AK:$AK,"网点超50分钟未响应")+COUNTIFS(明细!$R:$R,$AK81,明细!$C:$C,AU$1,明细!$AL:$AL,"网点超23H未关闭"))*20)</f>
        <v>40</v>
      </c>
      <c r="AV81" s="12" t="str">
        <f>IF((COUNTIFS(明细!$R:$R,$AK81,明细!$C:$C,AV$1,明细!$AK:$AK,"网点超50分钟未响应")+COUNTIFS(明细!$R:$R,$AK81,明细!$C:$C,AV$1,明细!$AL:$AL,"网点超23H未关闭"))*20=0,"-",(COUNTIFS(明细!$R:$R,$AK81,明细!$C:$C,AV$1,明细!$AK:$AK,"网点超50分钟未响应")+COUNTIFS(明细!$R:$R,$AK81,明细!$C:$C,AV$1,明细!$AL:$AL,"网点超23H未关闭"))*20)</f>
        <v>-</v>
      </c>
      <c r="AW81" s="12" t="str">
        <f>IF((COUNTIFS(明细!$R:$R,$AK81,明细!$C:$C,AW$1,明细!$AK:$AK,"网点超50分钟未响应")+COUNTIFS(明细!$R:$R,$AK81,明细!$C:$C,AW$1,明细!$AL:$AL,"网点超23H未关闭"))*20=0,"-",(COUNTIFS(明细!$R:$R,$AK81,明细!$C:$C,AW$1,明细!$AK:$AK,"网点超50分钟未响应")+COUNTIFS(明细!$R:$R,$AK81,明细!$C:$C,AW$1,明细!$AL:$AL,"网点超23H未关闭"))*20)</f>
        <v>-</v>
      </c>
      <c r="AX81" s="12" t="str">
        <f>IF((COUNTIFS(明细!$R:$R,$AK81,明细!$C:$C,AX$1,明细!$AK:$AK,"网点超50分钟未响应")+COUNTIFS(明细!$R:$R,$AK81,明细!$C:$C,AX$1,明细!$AL:$AL,"网点超23H未关闭"))*20=0,"-",(COUNTIFS(明细!$R:$R,$AK81,明细!$C:$C,AX$1,明细!$AK:$AK,"网点超50分钟未响应")+COUNTIFS(明细!$R:$R,$AK81,明细!$C:$C,AX$1,明细!$AL:$AL,"网点超23H未关闭"))*20)</f>
        <v>-</v>
      </c>
      <c r="AY81" s="12" t="str">
        <f>IF((COUNTIFS(明细!$R:$R,$AK81,明细!$C:$C,AY$1,明细!$AK:$AK,"网点超50分钟未响应")+COUNTIFS(明细!$R:$R,$AK81,明细!$C:$C,AY$1,明细!$AL:$AL,"网点超23H未关闭"))*20=0,"-",(COUNTIFS(明细!$R:$R,$AK81,明细!$C:$C,AY$1,明细!$AK:$AK,"网点超50分钟未响应")+COUNTIFS(明细!$R:$R,$AK81,明细!$C:$C,AY$1,明细!$AL:$AL,"网点超23H未关闭"))*20)</f>
        <v>-</v>
      </c>
      <c r="AZ81" s="12" t="str">
        <f>IF((COUNTIFS(明细!$R:$R,$AK81,明细!$C:$C,AZ$1,明细!$AK:$AK,"网点超50分钟未响应")+COUNTIFS(明细!$R:$R,$AK81,明细!$C:$C,AZ$1,明细!$AL:$AL,"网点超23H未关闭"))*20=0,"-",(COUNTIFS(明细!$R:$R,$AK81,明细!$C:$C,AZ$1,明细!$AK:$AK,"网点超50分钟未响应")+COUNTIFS(明细!$R:$R,$AK81,明细!$C:$C,AZ$1,明细!$AL:$AL,"网点超23H未关闭"))*20)</f>
        <v>-</v>
      </c>
      <c r="BA81" s="12" t="str">
        <f>IF((COUNTIFS(明细!$R:$R,$AK81,明细!$C:$C,BA$1,明细!$AK:$AK,"网点超50分钟未响应")+COUNTIFS(明细!$R:$R,$AK81,明细!$C:$C,BA$1,明细!$AL:$AL,"网点超23H未关闭"))*20=0,"-",(COUNTIFS(明细!$R:$R,$AK81,明细!$C:$C,BA$1,明细!$AK:$AK,"网点超50分钟未响应")+COUNTIFS(明细!$R:$R,$AK81,明细!$C:$C,BA$1,明细!$AL:$AL,"网点超23H未关闭"))*20)</f>
        <v>-</v>
      </c>
      <c r="BB81" s="12" t="str">
        <f>IF((COUNTIFS(明细!$R:$R,$AK81,明细!$C:$C,BB$1,明细!$AK:$AK,"网点超50分钟未响应")+COUNTIFS(明细!$R:$R,$AK81,明细!$C:$C,BB$1,明细!$AL:$AL,"网点超23H未关闭"))*20=0,"-",(COUNTIFS(明细!$R:$R,$AK81,明细!$C:$C,BB$1,明细!$AK:$AK,"网点超50分钟未响应")+COUNTIFS(明细!$R:$R,$AK81,明细!$C:$C,BB$1,明细!$AL:$AL,"网点超23H未关闭"))*20)</f>
        <v>-</v>
      </c>
      <c r="BC81" s="12" t="str">
        <f>IF((COUNTIFS(明细!$R:$R,$AK81,明细!$C:$C,BC$1,明细!$AK:$AK,"网点超50分钟未响应")+COUNTIFS(明细!$R:$R,$AK81,明细!$C:$C,BC$1,明细!$AL:$AL,"网点超23H未关闭"))*20=0,"-",(COUNTIFS(明细!$R:$R,$AK81,明细!$C:$C,BC$1,明细!$AK:$AK,"网点超50分钟未响应")+COUNTIFS(明细!$R:$R,$AK81,明细!$C:$C,BC$1,明细!$AL:$AL,"网点超23H未关闭"))*20)</f>
        <v>-</v>
      </c>
      <c r="BD81" s="12" t="str">
        <f>IF((COUNTIFS(明细!$R:$R,$AK81,明细!$C:$C,BD$1,明细!$AK:$AK,"网点超50分钟未响应")+COUNTIFS(明细!$R:$R,$AK81,明细!$C:$C,BD$1,明细!$AL:$AL,"网点超23H未关闭"))*20=0,"-",(COUNTIFS(明细!$R:$R,$AK81,明细!$C:$C,BD$1,明细!$AK:$AK,"网点超50分钟未响应")+COUNTIFS(明细!$R:$R,$AK81,明细!$C:$C,BD$1,明细!$AL:$AL,"网点超23H未关闭"))*20)</f>
        <v>-</v>
      </c>
      <c r="BE81" s="12" t="str">
        <f>IF((COUNTIFS(明细!$R:$R,$AK81,明细!$C:$C,BE$1,明细!$AK:$AK,"网点超50分钟未响应")+COUNTIFS(明细!$R:$R,$AK81,明细!$C:$C,BE$1,明细!$AL:$AL,"网点超23H未关闭"))*20=0,"-",(COUNTIFS(明细!$R:$R,$AK81,明细!$C:$C,BE$1,明细!$AK:$AK,"网点超50分钟未响应")+COUNTIFS(明细!$R:$R,$AK81,明细!$C:$C,BE$1,明细!$AL:$AL,"网点超23H未关闭"))*20)</f>
        <v>-</v>
      </c>
      <c r="BF81" s="12" t="str">
        <f>IF((COUNTIFS(明细!$R:$R,$AK81,明细!$C:$C,BF$1,明细!$AK:$AK,"网点超50分钟未响应")+COUNTIFS(明细!$R:$R,$AK81,明细!$C:$C,BF$1,明细!$AL:$AL,"网点超23H未关闭"))*20=0,"-",(COUNTIFS(明细!$R:$R,$AK81,明细!$C:$C,BF$1,明细!$AK:$AK,"网点超50分钟未响应")+COUNTIFS(明细!$R:$R,$AK81,明细!$C:$C,BF$1,明细!$AL:$AL,"网点超23H未关闭"))*20)</f>
        <v>-</v>
      </c>
      <c r="BG81" s="12" t="str">
        <f>IF((COUNTIFS(明细!$R:$R,$AK81,明细!$C:$C,BG$1,明细!$AK:$AK,"网点超50分钟未响应")+COUNTIFS(明细!$R:$R,$AK81,明细!$C:$C,BG$1,明细!$AL:$AL,"网点超23H未关闭"))*20=0,"-",(COUNTIFS(明细!$R:$R,$AK81,明细!$C:$C,BG$1,明细!$AK:$AK,"网点超50分钟未响应")+COUNTIFS(明细!$R:$R,$AK81,明细!$C:$C,BG$1,明细!$AL:$AL,"网点超23H未关闭"))*20)</f>
        <v>-</v>
      </c>
      <c r="BH81" s="12" t="str">
        <f>IF((COUNTIFS(明细!$R:$R,$AK81,明细!$C:$C,BH$1,明细!$AK:$AK,"网点超50分钟未响应")+COUNTIFS(明细!$R:$R,$AK81,明细!$C:$C,BH$1,明细!$AL:$AL,"网点超23H未关闭"))*20=0,"-",(COUNTIFS(明细!$R:$R,$AK81,明细!$C:$C,BH$1,明细!$AK:$AK,"网点超50分钟未响应")+COUNTIFS(明细!$R:$R,$AK81,明细!$C:$C,BH$1,明细!$AL:$AL,"网点超23H未关闭"))*20)</f>
        <v>-</v>
      </c>
      <c r="BI81" s="12" t="str">
        <f>IF((COUNTIFS(明细!$R:$R,$AK81,明细!$C:$C,BI$1,明细!$AK:$AK,"网点超50分钟未响应")+COUNTIFS(明细!$R:$R,$AK81,明细!$C:$C,BI$1,明细!$AL:$AL,"网点超23H未关闭"))*20=0,"-",(COUNTIFS(明细!$R:$R,$AK81,明细!$C:$C,BI$1,明细!$AK:$AK,"网点超50分钟未响应")+COUNTIFS(明细!$R:$R,$AK81,明细!$C:$C,BI$1,明细!$AL:$AL,"网点超23H未关闭"))*20)</f>
        <v>-</v>
      </c>
      <c r="BJ81" s="12" t="str">
        <f>IF((COUNTIFS(明细!$R:$R,$AK81,明细!$C:$C,BJ$1,明细!$AK:$AK,"网点超50分钟未响应")+COUNTIFS(明细!$R:$R,$AK81,明细!$C:$C,BJ$1,明细!$AL:$AL,"网点超23H未关闭"))*20=0,"-",(COUNTIFS(明细!$R:$R,$AK81,明细!$C:$C,BJ$1,明细!$AK:$AK,"网点超50分钟未响应")+COUNTIFS(明细!$R:$R,$AK81,明细!$C:$C,BJ$1,明细!$AL:$AL,"网点超23H未关闭"))*20)</f>
        <v>-</v>
      </c>
      <c r="BK81" s="12" t="str">
        <f>IF((COUNTIFS(明细!$R:$R,$AK81,明细!$C:$C,BK$1,明细!$AK:$AK,"网点超50分钟未响应")+COUNTIFS(明细!$R:$R,$AK81,明细!$C:$C,BK$1,明细!$AL:$AL,"网点超23H未关闭"))*20=0,"-",(COUNTIFS(明细!$R:$R,$AK81,明细!$C:$C,BK$1,明细!$AK:$AK,"网点超50分钟未响应")+COUNTIFS(明细!$R:$R,$AK81,明细!$C:$C,BK$1,明细!$AL:$AL,"网点超23H未关闭"))*20)</f>
        <v>-</v>
      </c>
      <c r="BL81" s="12" t="str">
        <f>IF((COUNTIFS(明细!$R:$R,$AK81,明细!$C:$C,BL$1,明细!$AK:$AK,"网点超50分钟未响应")+COUNTIFS(明细!$R:$R,$AK81,明细!$C:$C,BL$1,明细!$AL:$AL,"网点超23H未关闭"))*20=0,"-",(COUNTIFS(明细!$R:$R,$AK81,明细!$C:$C,BL$1,明细!$AK:$AK,"网点超50分钟未响应")+COUNTIFS(明细!$R:$R,$AK81,明细!$C:$C,BL$1,明细!$AL:$AL,"网点超23H未关闭"))*20)</f>
        <v>-</v>
      </c>
      <c r="BM81" s="12" t="str">
        <f>IF((COUNTIFS(明细!$R:$R,$AK81,明细!$C:$C,BM$1,明细!$AK:$AK,"网点超50分钟未响应")+COUNTIFS(明细!$R:$R,$AK81,明细!$C:$C,BM$1,明细!$AL:$AL,"网点超23H未关闭"))*20=0,"-",(COUNTIFS(明细!$R:$R,$AK81,明细!$C:$C,BM$1,明细!$AK:$AK,"网点超50分钟未响应")+COUNTIFS(明细!$R:$R,$AK81,明细!$C:$C,BM$1,明细!$AL:$AL,"网点超23H未关闭"))*20)</f>
        <v>-</v>
      </c>
      <c r="BN81" s="12" t="str">
        <f>IF((COUNTIFS(明细!$R:$R,$AK81,明细!$C:$C,BN$1,明细!$AK:$AK,"网点超50分钟未响应")+COUNTIFS(明细!$R:$R,$AK81,明细!$C:$C,BN$1,明细!$AL:$AL,"网点超23H未关闭"))*20=0,"-",(COUNTIFS(明细!$R:$R,$AK81,明细!$C:$C,BN$1,明细!$AK:$AK,"网点超50分钟未响应")+COUNTIFS(明细!$R:$R,$AK81,明细!$C:$C,BN$1,明细!$AL:$AL,"网点超23H未关闭"))*20)</f>
        <v>-</v>
      </c>
      <c r="BO81" s="12" t="str">
        <f>IF((COUNTIFS(明细!$R:$R,$AK81,明细!$C:$C,BO$1,明细!$AK:$AK,"网点超50分钟未响应")+COUNTIFS(明细!$R:$R,$AK81,明细!$C:$C,BO$1,明细!$AL:$AL,"网点超23H未关闭"))*20=0,"-",(COUNTIFS(明细!$R:$R,$AK81,明细!$C:$C,BO$1,明细!$AK:$AK,"网点超50分钟未响应")+COUNTIFS(明细!$R:$R,$AK81,明细!$C:$C,BO$1,明细!$AL:$AL,"网点超23H未关闭"))*20)</f>
        <v>-</v>
      </c>
      <c r="BP81" s="12" t="str">
        <f>IF((COUNTIFS(明细!$R:$R,$AK81,明细!$C:$C,BP$1,明细!$AK:$AK,"网点超50分钟未响应")+COUNTIFS(明细!$R:$R,$AK81,明细!$C:$C,BP$1,明细!$AL:$AL,"网点超23H未关闭"))*20=0,"-",(COUNTIFS(明细!$R:$R,$AK81,明细!$C:$C,BP$1,明细!$AK:$AK,"网点超50分钟未响应")+COUNTIFS(明细!$R:$R,$AK81,明细!$C:$C,BP$1,明细!$AL:$AL,"网点超23H未关闭"))*20)</f>
        <v>-</v>
      </c>
    </row>
    <row r="82" customHeight="1" spans="36:68">
      <c r="AJ82" s="12">
        <f>RANK(AL82,AL$3:AL$356)</f>
        <v>80</v>
      </c>
      <c r="AK82" s="35" t="s">
        <v>118</v>
      </c>
      <c r="AL82" s="12">
        <f>SUM(AM82:BP82)</f>
        <v>40</v>
      </c>
      <c r="AM82" s="12">
        <f>IF((COUNTIFS(明细!$R:$R,$AK82,明细!$C:$C,AM$1,明细!$AK:$AK,"网点超50分钟未响应")+COUNTIFS(明细!$R:$R,$AK82,明细!$C:$C,AM$1,明细!$AL:$AL,"网点超23H未关闭"))*20=0,"-",(COUNTIFS(明细!$R:$R,$AK82,明细!$C:$C,AM$1,明细!$AK:$AK,"网点超50分钟未响应")+COUNTIFS(明细!$R:$R,$AK82,明细!$C:$C,AM$1,明细!$AL:$AL,"网点超23H未关闭"))*20)</f>
        <v>40</v>
      </c>
      <c r="AN82" s="12" t="str">
        <f>IF((COUNTIFS(明细!$R:$R,$AK82,明细!$C:$C,AN$1,明细!$AK:$AK,"网点超50分钟未响应")+COUNTIFS(明细!$R:$R,$AK82,明细!$C:$C,AN$1,明细!$AL:$AL,"网点超23H未关闭"))*20=0,"-",(COUNTIFS(明细!$R:$R,$AK82,明细!$C:$C,AN$1,明细!$AK:$AK,"网点超50分钟未响应")+COUNTIFS(明细!$R:$R,$AK82,明细!$C:$C,AN$1,明细!$AL:$AL,"网点超23H未关闭"))*20)</f>
        <v>-</v>
      </c>
      <c r="AO82" s="12" t="str">
        <f>IF((COUNTIFS(明细!$R:$R,$AK82,明细!$C:$C,AO$1,明细!$AK:$AK,"网点超50分钟未响应")+COUNTIFS(明细!$R:$R,$AK82,明细!$C:$C,AO$1,明细!$AL:$AL,"网点超23H未关闭"))*20=0,"-",(COUNTIFS(明细!$R:$R,$AK82,明细!$C:$C,AO$1,明细!$AK:$AK,"网点超50分钟未响应")+COUNTIFS(明细!$R:$R,$AK82,明细!$C:$C,AO$1,明细!$AL:$AL,"网点超23H未关闭"))*20)</f>
        <v>-</v>
      </c>
      <c r="AP82" s="12" t="str">
        <f>IF((COUNTIFS(明细!$R:$R,$AK82,明细!$C:$C,AP$1,明细!$AK:$AK,"网点超50分钟未响应")+COUNTIFS(明细!$R:$R,$AK82,明细!$C:$C,AP$1,明细!$AL:$AL,"网点超23H未关闭"))*20=0,"-",(COUNTIFS(明细!$R:$R,$AK82,明细!$C:$C,AP$1,明细!$AK:$AK,"网点超50分钟未响应")+COUNTIFS(明细!$R:$R,$AK82,明细!$C:$C,AP$1,明细!$AL:$AL,"网点超23H未关闭"))*20)</f>
        <v>-</v>
      </c>
      <c r="AQ82" s="12" t="str">
        <f>IF((COUNTIFS(明细!$R:$R,$AK82,明细!$C:$C,AQ$1,明细!$AK:$AK,"网点超50分钟未响应")+COUNTIFS(明细!$R:$R,$AK82,明细!$C:$C,AQ$1,明细!$AL:$AL,"网点超23H未关闭"))*20=0,"-",(COUNTIFS(明细!$R:$R,$AK82,明细!$C:$C,AQ$1,明细!$AK:$AK,"网点超50分钟未响应")+COUNTIFS(明细!$R:$R,$AK82,明细!$C:$C,AQ$1,明细!$AL:$AL,"网点超23H未关闭"))*20)</f>
        <v>-</v>
      </c>
      <c r="AR82" s="12" t="str">
        <f>IF((COUNTIFS(明细!$R:$R,$AK82,明细!$C:$C,AR$1,明细!$AK:$AK,"网点超50分钟未响应")+COUNTIFS(明细!$R:$R,$AK82,明细!$C:$C,AR$1,明细!$AL:$AL,"网点超23H未关闭"))*20=0,"-",(COUNTIFS(明细!$R:$R,$AK82,明细!$C:$C,AR$1,明细!$AK:$AK,"网点超50分钟未响应")+COUNTIFS(明细!$R:$R,$AK82,明细!$C:$C,AR$1,明细!$AL:$AL,"网点超23H未关闭"))*20)</f>
        <v>-</v>
      </c>
      <c r="AS82" s="12" t="str">
        <f>IF((COUNTIFS(明细!$R:$R,$AK82,明细!$C:$C,AS$1,明细!$AK:$AK,"网点超50分钟未响应")+COUNTIFS(明细!$R:$R,$AK82,明细!$C:$C,AS$1,明细!$AL:$AL,"网点超23H未关闭"))*20=0,"-",(COUNTIFS(明细!$R:$R,$AK82,明细!$C:$C,AS$1,明细!$AK:$AK,"网点超50分钟未响应")+COUNTIFS(明细!$R:$R,$AK82,明细!$C:$C,AS$1,明细!$AL:$AL,"网点超23H未关闭"))*20)</f>
        <v>-</v>
      </c>
      <c r="AT82" s="12" t="str">
        <f>IF((COUNTIFS(明细!$R:$R,$AK82,明细!$C:$C,AT$1,明细!$AK:$AK,"网点超50分钟未响应")+COUNTIFS(明细!$R:$R,$AK82,明细!$C:$C,AT$1,明细!$AL:$AL,"网点超23H未关闭"))*20=0,"-",(COUNTIFS(明细!$R:$R,$AK82,明细!$C:$C,AT$1,明细!$AK:$AK,"网点超50分钟未响应")+COUNTIFS(明细!$R:$R,$AK82,明细!$C:$C,AT$1,明细!$AL:$AL,"网点超23H未关闭"))*20)</f>
        <v>-</v>
      </c>
      <c r="AU82" s="12" t="str">
        <f>IF((COUNTIFS(明细!$R:$R,$AK82,明细!$C:$C,AU$1,明细!$AK:$AK,"网点超50分钟未响应")+COUNTIFS(明细!$R:$R,$AK82,明细!$C:$C,AU$1,明细!$AL:$AL,"网点超23H未关闭"))*20=0,"-",(COUNTIFS(明细!$R:$R,$AK82,明细!$C:$C,AU$1,明细!$AK:$AK,"网点超50分钟未响应")+COUNTIFS(明细!$R:$R,$AK82,明细!$C:$C,AU$1,明细!$AL:$AL,"网点超23H未关闭"))*20)</f>
        <v>-</v>
      </c>
      <c r="AV82" s="12" t="str">
        <f>IF((COUNTIFS(明细!$R:$R,$AK82,明细!$C:$C,AV$1,明细!$AK:$AK,"网点超50分钟未响应")+COUNTIFS(明细!$R:$R,$AK82,明细!$C:$C,AV$1,明细!$AL:$AL,"网点超23H未关闭"))*20=0,"-",(COUNTIFS(明细!$R:$R,$AK82,明细!$C:$C,AV$1,明细!$AK:$AK,"网点超50分钟未响应")+COUNTIFS(明细!$R:$R,$AK82,明细!$C:$C,AV$1,明细!$AL:$AL,"网点超23H未关闭"))*20)</f>
        <v>-</v>
      </c>
      <c r="AW82" s="12" t="str">
        <f>IF((COUNTIFS(明细!$R:$R,$AK82,明细!$C:$C,AW$1,明细!$AK:$AK,"网点超50分钟未响应")+COUNTIFS(明细!$R:$R,$AK82,明细!$C:$C,AW$1,明细!$AL:$AL,"网点超23H未关闭"))*20=0,"-",(COUNTIFS(明细!$R:$R,$AK82,明细!$C:$C,AW$1,明细!$AK:$AK,"网点超50分钟未响应")+COUNTIFS(明细!$R:$R,$AK82,明细!$C:$C,AW$1,明细!$AL:$AL,"网点超23H未关闭"))*20)</f>
        <v>-</v>
      </c>
      <c r="AX82" s="12" t="str">
        <f>IF((COUNTIFS(明细!$R:$R,$AK82,明细!$C:$C,AX$1,明细!$AK:$AK,"网点超50分钟未响应")+COUNTIFS(明细!$R:$R,$AK82,明细!$C:$C,AX$1,明细!$AL:$AL,"网点超23H未关闭"))*20=0,"-",(COUNTIFS(明细!$R:$R,$AK82,明细!$C:$C,AX$1,明细!$AK:$AK,"网点超50分钟未响应")+COUNTIFS(明细!$R:$R,$AK82,明细!$C:$C,AX$1,明细!$AL:$AL,"网点超23H未关闭"))*20)</f>
        <v>-</v>
      </c>
      <c r="AY82" s="12" t="str">
        <f>IF((COUNTIFS(明细!$R:$R,$AK82,明细!$C:$C,AY$1,明细!$AK:$AK,"网点超50分钟未响应")+COUNTIFS(明细!$R:$R,$AK82,明细!$C:$C,AY$1,明细!$AL:$AL,"网点超23H未关闭"))*20=0,"-",(COUNTIFS(明细!$R:$R,$AK82,明细!$C:$C,AY$1,明细!$AK:$AK,"网点超50分钟未响应")+COUNTIFS(明细!$R:$R,$AK82,明细!$C:$C,AY$1,明细!$AL:$AL,"网点超23H未关闭"))*20)</f>
        <v>-</v>
      </c>
      <c r="AZ82" s="12" t="str">
        <f>IF((COUNTIFS(明细!$R:$R,$AK82,明细!$C:$C,AZ$1,明细!$AK:$AK,"网点超50分钟未响应")+COUNTIFS(明细!$R:$R,$AK82,明细!$C:$C,AZ$1,明细!$AL:$AL,"网点超23H未关闭"))*20=0,"-",(COUNTIFS(明细!$R:$R,$AK82,明细!$C:$C,AZ$1,明细!$AK:$AK,"网点超50分钟未响应")+COUNTIFS(明细!$R:$R,$AK82,明细!$C:$C,AZ$1,明细!$AL:$AL,"网点超23H未关闭"))*20)</f>
        <v>-</v>
      </c>
      <c r="BA82" s="12" t="str">
        <f>IF((COUNTIFS(明细!$R:$R,$AK82,明细!$C:$C,BA$1,明细!$AK:$AK,"网点超50分钟未响应")+COUNTIFS(明细!$R:$R,$AK82,明细!$C:$C,BA$1,明细!$AL:$AL,"网点超23H未关闭"))*20=0,"-",(COUNTIFS(明细!$R:$R,$AK82,明细!$C:$C,BA$1,明细!$AK:$AK,"网点超50分钟未响应")+COUNTIFS(明细!$R:$R,$AK82,明细!$C:$C,BA$1,明细!$AL:$AL,"网点超23H未关闭"))*20)</f>
        <v>-</v>
      </c>
      <c r="BB82" s="12" t="str">
        <f>IF((COUNTIFS(明细!$R:$R,$AK82,明细!$C:$C,BB$1,明细!$AK:$AK,"网点超50分钟未响应")+COUNTIFS(明细!$R:$R,$AK82,明细!$C:$C,BB$1,明细!$AL:$AL,"网点超23H未关闭"))*20=0,"-",(COUNTIFS(明细!$R:$R,$AK82,明细!$C:$C,BB$1,明细!$AK:$AK,"网点超50分钟未响应")+COUNTIFS(明细!$R:$R,$AK82,明细!$C:$C,BB$1,明细!$AL:$AL,"网点超23H未关闭"))*20)</f>
        <v>-</v>
      </c>
      <c r="BC82" s="12" t="str">
        <f>IF((COUNTIFS(明细!$R:$R,$AK82,明细!$C:$C,BC$1,明细!$AK:$AK,"网点超50分钟未响应")+COUNTIFS(明细!$R:$R,$AK82,明细!$C:$C,BC$1,明细!$AL:$AL,"网点超23H未关闭"))*20=0,"-",(COUNTIFS(明细!$R:$R,$AK82,明细!$C:$C,BC$1,明细!$AK:$AK,"网点超50分钟未响应")+COUNTIFS(明细!$R:$R,$AK82,明细!$C:$C,BC$1,明细!$AL:$AL,"网点超23H未关闭"))*20)</f>
        <v>-</v>
      </c>
      <c r="BD82" s="12" t="str">
        <f>IF((COUNTIFS(明细!$R:$R,$AK82,明细!$C:$C,BD$1,明细!$AK:$AK,"网点超50分钟未响应")+COUNTIFS(明细!$R:$R,$AK82,明细!$C:$C,BD$1,明细!$AL:$AL,"网点超23H未关闭"))*20=0,"-",(COUNTIFS(明细!$R:$R,$AK82,明细!$C:$C,BD$1,明细!$AK:$AK,"网点超50分钟未响应")+COUNTIFS(明细!$R:$R,$AK82,明细!$C:$C,BD$1,明细!$AL:$AL,"网点超23H未关闭"))*20)</f>
        <v>-</v>
      </c>
      <c r="BE82" s="12" t="str">
        <f>IF((COUNTIFS(明细!$R:$R,$AK82,明细!$C:$C,BE$1,明细!$AK:$AK,"网点超50分钟未响应")+COUNTIFS(明细!$R:$R,$AK82,明细!$C:$C,BE$1,明细!$AL:$AL,"网点超23H未关闭"))*20=0,"-",(COUNTIFS(明细!$R:$R,$AK82,明细!$C:$C,BE$1,明细!$AK:$AK,"网点超50分钟未响应")+COUNTIFS(明细!$R:$R,$AK82,明细!$C:$C,BE$1,明细!$AL:$AL,"网点超23H未关闭"))*20)</f>
        <v>-</v>
      </c>
      <c r="BF82" s="12" t="str">
        <f>IF((COUNTIFS(明细!$R:$R,$AK82,明细!$C:$C,BF$1,明细!$AK:$AK,"网点超50分钟未响应")+COUNTIFS(明细!$R:$R,$AK82,明细!$C:$C,BF$1,明细!$AL:$AL,"网点超23H未关闭"))*20=0,"-",(COUNTIFS(明细!$R:$R,$AK82,明细!$C:$C,BF$1,明细!$AK:$AK,"网点超50分钟未响应")+COUNTIFS(明细!$R:$R,$AK82,明细!$C:$C,BF$1,明细!$AL:$AL,"网点超23H未关闭"))*20)</f>
        <v>-</v>
      </c>
      <c r="BG82" s="12" t="str">
        <f>IF((COUNTIFS(明细!$R:$R,$AK82,明细!$C:$C,BG$1,明细!$AK:$AK,"网点超50分钟未响应")+COUNTIFS(明细!$R:$R,$AK82,明细!$C:$C,BG$1,明细!$AL:$AL,"网点超23H未关闭"))*20=0,"-",(COUNTIFS(明细!$R:$R,$AK82,明细!$C:$C,BG$1,明细!$AK:$AK,"网点超50分钟未响应")+COUNTIFS(明细!$R:$R,$AK82,明细!$C:$C,BG$1,明细!$AL:$AL,"网点超23H未关闭"))*20)</f>
        <v>-</v>
      </c>
      <c r="BH82" s="12" t="str">
        <f>IF((COUNTIFS(明细!$R:$R,$AK82,明细!$C:$C,BH$1,明细!$AK:$AK,"网点超50分钟未响应")+COUNTIFS(明细!$R:$R,$AK82,明细!$C:$C,BH$1,明细!$AL:$AL,"网点超23H未关闭"))*20=0,"-",(COUNTIFS(明细!$R:$R,$AK82,明细!$C:$C,BH$1,明细!$AK:$AK,"网点超50分钟未响应")+COUNTIFS(明细!$R:$R,$AK82,明细!$C:$C,BH$1,明细!$AL:$AL,"网点超23H未关闭"))*20)</f>
        <v>-</v>
      </c>
      <c r="BI82" s="12" t="str">
        <f>IF((COUNTIFS(明细!$R:$R,$AK82,明细!$C:$C,BI$1,明细!$AK:$AK,"网点超50分钟未响应")+COUNTIFS(明细!$R:$R,$AK82,明细!$C:$C,BI$1,明细!$AL:$AL,"网点超23H未关闭"))*20=0,"-",(COUNTIFS(明细!$R:$R,$AK82,明细!$C:$C,BI$1,明细!$AK:$AK,"网点超50分钟未响应")+COUNTIFS(明细!$R:$R,$AK82,明细!$C:$C,BI$1,明细!$AL:$AL,"网点超23H未关闭"))*20)</f>
        <v>-</v>
      </c>
      <c r="BJ82" s="12" t="str">
        <f>IF((COUNTIFS(明细!$R:$R,$AK82,明细!$C:$C,BJ$1,明细!$AK:$AK,"网点超50分钟未响应")+COUNTIFS(明细!$R:$R,$AK82,明细!$C:$C,BJ$1,明细!$AL:$AL,"网点超23H未关闭"))*20=0,"-",(COUNTIFS(明细!$R:$R,$AK82,明细!$C:$C,BJ$1,明细!$AK:$AK,"网点超50分钟未响应")+COUNTIFS(明细!$R:$R,$AK82,明细!$C:$C,BJ$1,明细!$AL:$AL,"网点超23H未关闭"))*20)</f>
        <v>-</v>
      </c>
      <c r="BK82" s="12" t="str">
        <f>IF((COUNTIFS(明细!$R:$R,$AK82,明细!$C:$C,BK$1,明细!$AK:$AK,"网点超50分钟未响应")+COUNTIFS(明细!$R:$R,$AK82,明细!$C:$C,BK$1,明细!$AL:$AL,"网点超23H未关闭"))*20=0,"-",(COUNTIFS(明细!$R:$R,$AK82,明细!$C:$C,BK$1,明细!$AK:$AK,"网点超50分钟未响应")+COUNTIFS(明细!$R:$R,$AK82,明细!$C:$C,BK$1,明细!$AL:$AL,"网点超23H未关闭"))*20)</f>
        <v>-</v>
      </c>
      <c r="BL82" s="12" t="str">
        <f>IF((COUNTIFS(明细!$R:$R,$AK82,明细!$C:$C,BL$1,明细!$AK:$AK,"网点超50分钟未响应")+COUNTIFS(明细!$R:$R,$AK82,明细!$C:$C,BL$1,明细!$AL:$AL,"网点超23H未关闭"))*20=0,"-",(COUNTIFS(明细!$R:$R,$AK82,明细!$C:$C,BL$1,明细!$AK:$AK,"网点超50分钟未响应")+COUNTIFS(明细!$R:$R,$AK82,明细!$C:$C,BL$1,明细!$AL:$AL,"网点超23H未关闭"))*20)</f>
        <v>-</v>
      </c>
      <c r="BM82" s="12" t="str">
        <f>IF((COUNTIFS(明细!$R:$R,$AK82,明细!$C:$C,BM$1,明细!$AK:$AK,"网点超50分钟未响应")+COUNTIFS(明细!$R:$R,$AK82,明细!$C:$C,BM$1,明细!$AL:$AL,"网点超23H未关闭"))*20=0,"-",(COUNTIFS(明细!$R:$R,$AK82,明细!$C:$C,BM$1,明细!$AK:$AK,"网点超50分钟未响应")+COUNTIFS(明细!$R:$R,$AK82,明细!$C:$C,BM$1,明细!$AL:$AL,"网点超23H未关闭"))*20)</f>
        <v>-</v>
      </c>
      <c r="BN82" s="12" t="str">
        <f>IF((COUNTIFS(明细!$R:$R,$AK82,明细!$C:$C,BN$1,明细!$AK:$AK,"网点超50分钟未响应")+COUNTIFS(明细!$R:$R,$AK82,明细!$C:$C,BN$1,明细!$AL:$AL,"网点超23H未关闭"))*20=0,"-",(COUNTIFS(明细!$R:$R,$AK82,明细!$C:$C,BN$1,明细!$AK:$AK,"网点超50分钟未响应")+COUNTIFS(明细!$R:$R,$AK82,明细!$C:$C,BN$1,明细!$AL:$AL,"网点超23H未关闭"))*20)</f>
        <v>-</v>
      </c>
      <c r="BO82" s="12" t="str">
        <f>IF((COUNTIFS(明细!$R:$R,$AK82,明细!$C:$C,BO$1,明细!$AK:$AK,"网点超50分钟未响应")+COUNTIFS(明细!$R:$R,$AK82,明细!$C:$C,BO$1,明细!$AL:$AL,"网点超23H未关闭"))*20=0,"-",(COUNTIFS(明细!$R:$R,$AK82,明细!$C:$C,BO$1,明细!$AK:$AK,"网点超50分钟未响应")+COUNTIFS(明细!$R:$R,$AK82,明细!$C:$C,BO$1,明细!$AL:$AL,"网点超23H未关闭"))*20)</f>
        <v>-</v>
      </c>
      <c r="BP82" s="12" t="str">
        <f>IF((COUNTIFS(明细!$R:$R,$AK82,明细!$C:$C,BP$1,明细!$AK:$AK,"网点超50分钟未响应")+COUNTIFS(明细!$R:$R,$AK82,明细!$C:$C,BP$1,明细!$AL:$AL,"网点超23H未关闭"))*20=0,"-",(COUNTIFS(明细!$R:$R,$AK82,明细!$C:$C,BP$1,明细!$AK:$AK,"网点超50分钟未响应")+COUNTIFS(明细!$R:$R,$AK82,明细!$C:$C,BP$1,明细!$AL:$AL,"网点超23H未关闭"))*20)</f>
        <v>-</v>
      </c>
    </row>
    <row r="83" customHeight="1" spans="36:68">
      <c r="AJ83" s="12">
        <f>RANK(AL83,AL$3:AL$356)</f>
        <v>80</v>
      </c>
      <c r="AK83" s="4" t="s">
        <v>119</v>
      </c>
      <c r="AL83" s="12">
        <f>SUM(AM83:BP83)</f>
        <v>40</v>
      </c>
      <c r="AM83" s="12" t="str">
        <f>IF((COUNTIFS(明细!$R:$R,$AK83,明细!$C:$C,AM$1,明细!$AK:$AK,"网点超50分钟未响应")+COUNTIFS(明细!$R:$R,$AK83,明细!$C:$C,AM$1,明细!$AL:$AL,"网点超23H未关闭"))*20=0,"-",(COUNTIFS(明细!$R:$R,$AK83,明细!$C:$C,AM$1,明细!$AK:$AK,"网点超50分钟未响应")+COUNTIFS(明细!$R:$R,$AK83,明细!$C:$C,AM$1,明细!$AL:$AL,"网点超23H未关闭"))*20)</f>
        <v>-</v>
      </c>
      <c r="AN83" s="12">
        <f>IF((COUNTIFS(明细!$R:$R,$AK83,明细!$C:$C,AN$1,明细!$AK:$AK,"网点超50分钟未响应")+COUNTIFS(明细!$R:$R,$AK83,明细!$C:$C,AN$1,明细!$AL:$AL,"网点超23H未关闭"))*20=0,"-",(COUNTIFS(明细!$R:$R,$AK83,明细!$C:$C,AN$1,明细!$AK:$AK,"网点超50分钟未响应")+COUNTIFS(明细!$R:$R,$AK83,明细!$C:$C,AN$1,明细!$AL:$AL,"网点超23H未关闭"))*20)</f>
        <v>40</v>
      </c>
      <c r="AO83" s="12" t="str">
        <f>IF((COUNTIFS(明细!$R:$R,$AK83,明细!$C:$C,AO$1,明细!$AK:$AK,"网点超50分钟未响应")+COUNTIFS(明细!$R:$R,$AK83,明细!$C:$C,AO$1,明细!$AL:$AL,"网点超23H未关闭"))*20=0,"-",(COUNTIFS(明细!$R:$R,$AK83,明细!$C:$C,AO$1,明细!$AK:$AK,"网点超50分钟未响应")+COUNTIFS(明细!$R:$R,$AK83,明细!$C:$C,AO$1,明细!$AL:$AL,"网点超23H未关闭"))*20)</f>
        <v>-</v>
      </c>
      <c r="AP83" s="12" t="str">
        <f>IF((COUNTIFS(明细!$R:$R,$AK83,明细!$C:$C,AP$1,明细!$AK:$AK,"网点超50分钟未响应")+COUNTIFS(明细!$R:$R,$AK83,明细!$C:$C,AP$1,明细!$AL:$AL,"网点超23H未关闭"))*20=0,"-",(COUNTIFS(明细!$R:$R,$AK83,明细!$C:$C,AP$1,明细!$AK:$AK,"网点超50分钟未响应")+COUNTIFS(明细!$R:$R,$AK83,明细!$C:$C,AP$1,明细!$AL:$AL,"网点超23H未关闭"))*20)</f>
        <v>-</v>
      </c>
      <c r="AQ83" s="12" t="str">
        <f>IF((COUNTIFS(明细!$R:$R,$AK83,明细!$C:$C,AQ$1,明细!$AK:$AK,"网点超50分钟未响应")+COUNTIFS(明细!$R:$R,$AK83,明细!$C:$C,AQ$1,明细!$AL:$AL,"网点超23H未关闭"))*20=0,"-",(COUNTIFS(明细!$R:$R,$AK83,明细!$C:$C,AQ$1,明细!$AK:$AK,"网点超50分钟未响应")+COUNTIFS(明细!$R:$R,$AK83,明细!$C:$C,AQ$1,明细!$AL:$AL,"网点超23H未关闭"))*20)</f>
        <v>-</v>
      </c>
      <c r="AR83" s="12" t="str">
        <f>IF((COUNTIFS(明细!$R:$R,$AK83,明细!$C:$C,AR$1,明细!$AK:$AK,"网点超50分钟未响应")+COUNTIFS(明细!$R:$R,$AK83,明细!$C:$C,AR$1,明细!$AL:$AL,"网点超23H未关闭"))*20=0,"-",(COUNTIFS(明细!$R:$R,$AK83,明细!$C:$C,AR$1,明细!$AK:$AK,"网点超50分钟未响应")+COUNTIFS(明细!$R:$R,$AK83,明细!$C:$C,AR$1,明细!$AL:$AL,"网点超23H未关闭"))*20)</f>
        <v>-</v>
      </c>
      <c r="AS83" s="12" t="str">
        <f>IF((COUNTIFS(明细!$R:$R,$AK83,明细!$C:$C,AS$1,明细!$AK:$AK,"网点超50分钟未响应")+COUNTIFS(明细!$R:$R,$AK83,明细!$C:$C,AS$1,明细!$AL:$AL,"网点超23H未关闭"))*20=0,"-",(COUNTIFS(明细!$R:$R,$AK83,明细!$C:$C,AS$1,明细!$AK:$AK,"网点超50分钟未响应")+COUNTIFS(明细!$R:$R,$AK83,明细!$C:$C,AS$1,明细!$AL:$AL,"网点超23H未关闭"))*20)</f>
        <v>-</v>
      </c>
      <c r="AT83" s="12" t="str">
        <f>IF((COUNTIFS(明细!$R:$R,$AK83,明细!$C:$C,AT$1,明细!$AK:$AK,"网点超50分钟未响应")+COUNTIFS(明细!$R:$R,$AK83,明细!$C:$C,AT$1,明细!$AL:$AL,"网点超23H未关闭"))*20=0,"-",(COUNTIFS(明细!$R:$R,$AK83,明细!$C:$C,AT$1,明细!$AK:$AK,"网点超50分钟未响应")+COUNTIFS(明细!$R:$R,$AK83,明细!$C:$C,AT$1,明细!$AL:$AL,"网点超23H未关闭"))*20)</f>
        <v>-</v>
      </c>
      <c r="AU83" s="12" t="str">
        <f>IF((COUNTIFS(明细!$R:$R,$AK83,明细!$C:$C,AU$1,明细!$AK:$AK,"网点超50分钟未响应")+COUNTIFS(明细!$R:$R,$AK83,明细!$C:$C,AU$1,明细!$AL:$AL,"网点超23H未关闭"))*20=0,"-",(COUNTIFS(明细!$R:$R,$AK83,明细!$C:$C,AU$1,明细!$AK:$AK,"网点超50分钟未响应")+COUNTIFS(明细!$R:$R,$AK83,明细!$C:$C,AU$1,明细!$AL:$AL,"网点超23H未关闭"))*20)</f>
        <v>-</v>
      </c>
      <c r="AV83" s="12" t="str">
        <f>IF((COUNTIFS(明细!$R:$R,$AK83,明细!$C:$C,AV$1,明细!$AK:$AK,"网点超50分钟未响应")+COUNTIFS(明细!$R:$R,$AK83,明细!$C:$C,AV$1,明细!$AL:$AL,"网点超23H未关闭"))*20=0,"-",(COUNTIFS(明细!$R:$R,$AK83,明细!$C:$C,AV$1,明细!$AK:$AK,"网点超50分钟未响应")+COUNTIFS(明细!$R:$R,$AK83,明细!$C:$C,AV$1,明细!$AL:$AL,"网点超23H未关闭"))*20)</f>
        <v>-</v>
      </c>
      <c r="AW83" s="12" t="str">
        <f>IF((COUNTIFS(明细!$R:$R,$AK83,明细!$C:$C,AW$1,明细!$AK:$AK,"网点超50分钟未响应")+COUNTIFS(明细!$R:$R,$AK83,明细!$C:$C,AW$1,明细!$AL:$AL,"网点超23H未关闭"))*20=0,"-",(COUNTIFS(明细!$R:$R,$AK83,明细!$C:$C,AW$1,明细!$AK:$AK,"网点超50分钟未响应")+COUNTIFS(明细!$R:$R,$AK83,明细!$C:$C,AW$1,明细!$AL:$AL,"网点超23H未关闭"))*20)</f>
        <v>-</v>
      </c>
      <c r="AX83" s="12" t="str">
        <f>IF((COUNTIFS(明细!$R:$R,$AK83,明细!$C:$C,AX$1,明细!$AK:$AK,"网点超50分钟未响应")+COUNTIFS(明细!$R:$R,$AK83,明细!$C:$C,AX$1,明细!$AL:$AL,"网点超23H未关闭"))*20=0,"-",(COUNTIFS(明细!$R:$R,$AK83,明细!$C:$C,AX$1,明细!$AK:$AK,"网点超50分钟未响应")+COUNTIFS(明细!$R:$R,$AK83,明细!$C:$C,AX$1,明细!$AL:$AL,"网点超23H未关闭"))*20)</f>
        <v>-</v>
      </c>
      <c r="AY83" s="12" t="str">
        <f>IF((COUNTIFS(明细!$R:$R,$AK83,明细!$C:$C,AY$1,明细!$AK:$AK,"网点超50分钟未响应")+COUNTIFS(明细!$R:$R,$AK83,明细!$C:$C,AY$1,明细!$AL:$AL,"网点超23H未关闭"))*20=0,"-",(COUNTIFS(明细!$R:$R,$AK83,明细!$C:$C,AY$1,明细!$AK:$AK,"网点超50分钟未响应")+COUNTIFS(明细!$R:$R,$AK83,明细!$C:$C,AY$1,明细!$AL:$AL,"网点超23H未关闭"))*20)</f>
        <v>-</v>
      </c>
      <c r="AZ83" s="12" t="str">
        <f>IF((COUNTIFS(明细!$R:$R,$AK83,明细!$C:$C,AZ$1,明细!$AK:$AK,"网点超50分钟未响应")+COUNTIFS(明细!$R:$R,$AK83,明细!$C:$C,AZ$1,明细!$AL:$AL,"网点超23H未关闭"))*20=0,"-",(COUNTIFS(明细!$R:$R,$AK83,明细!$C:$C,AZ$1,明细!$AK:$AK,"网点超50分钟未响应")+COUNTIFS(明细!$R:$R,$AK83,明细!$C:$C,AZ$1,明细!$AL:$AL,"网点超23H未关闭"))*20)</f>
        <v>-</v>
      </c>
      <c r="BA83" s="12" t="str">
        <f>IF((COUNTIFS(明细!$R:$R,$AK83,明细!$C:$C,BA$1,明细!$AK:$AK,"网点超50分钟未响应")+COUNTIFS(明细!$R:$R,$AK83,明细!$C:$C,BA$1,明细!$AL:$AL,"网点超23H未关闭"))*20=0,"-",(COUNTIFS(明细!$R:$R,$AK83,明细!$C:$C,BA$1,明细!$AK:$AK,"网点超50分钟未响应")+COUNTIFS(明细!$R:$R,$AK83,明细!$C:$C,BA$1,明细!$AL:$AL,"网点超23H未关闭"))*20)</f>
        <v>-</v>
      </c>
      <c r="BB83" s="12" t="str">
        <f>IF((COUNTIFS(明细!$R:$R,$AK83,明细!$C:$C,BB$1,明细!$AK:$AK,"网点超50分钟未响应")+COUNTIFS(明细!$R:$R,$AK83,明细!$C:$C,BB$1,明细!$AL:$AL,"网点超23H未关闭"))*20=0,"-",(COUNTIFS(明细!$R:$R,$AK83,明细!$C:$C,BB$1,明细!$AK:$AK,"网点超50分钟未响应")+COUNTIFS(明细!$R:$R,$AK83,明细!$C:$C,BB$1,明细!$AL:$AL,"网点超23H未关闭"))*20)</f>
        <v>-</v>
      </c>
      <c r="BC83" s="12" t="str">
        <f>IF((COUNTIFS(明细!$R:$R,$AK83,明细!$C:$C,BC$1,明细!$AK:$AK,"网点超50分钟未响应")+COUNTIFS(明细!$R:$R,$AK83,明细!$C:$C,BC$1,明细!$AL:$AL,"网点超23H未关闭"))*20=0,"-",(COUNTIFS(明细!$R:$R,$AK83,明细!$C:$C,BC$1,明细!$AK:$AK,"网点超50分钟未响应")+COUNTIFS(明细!$R:$R,$AK83,明细!$C:$C,BC$1,明细!$AL:$AL,"网点超23H未关闭"))*20)</f>
        <v>-</v>
      </c>
      <c r="BD83" s="12" t="str">
        <f>IF((COUNTIFS(明细!$R:$R,$AK83,明细!$C:$C,BD$1,明细!$AK:$AK,"网点超50分钟未响应")+COUNTIFS(明细!$R:$R,$AK83,明细!$C:$C,BD$1,明细!$AL:$AL,"网点超23H未关闭"))*20=0,"-",(COUNTIFS(明细!$R:$R,$AK83,明细!$C:$C,BD$1,明细!$AK:$AK,"网点超50分钟未响应")+COUNTIFS(明细!$R:$R,$AK83,明细!$C:$C,BD$1,明细!$AL:$AL,"网点超23H未关闭"))*20)</f>
        <v>-</v>
      </c>
      <c r="BE83" s="12" t="str">
        <f>IF((COUNTIFS(明细!$R:$R,$AK83,明细!$C:$C,BE$1,明细!$AK:$AK,"网点超50分钟未响应")+COUNTIFS(明细!$R:$R,$AK83,明细!$C:$C,BE$1,明细!$AL:$AL,"网点超23H未关闭"))*20=0,"-",(COUNTIFS(明细!$R:$R,$AK83,明细!$C:$C,BE$1,明细!$AK:$AK,"网点超50分钟未响应")+COUNTIFS(明细!$R:$R,$AK83,明细!$C:$C,BE$1,明细!$AL:$AL,"网点超23H未关闭"))*20)</f>
        <v>-</v>
      </c>
      <c r="BF83" s="12" t="str">
        <f>IF((COUNTIFS(明细!$R:$R,$AK83,明细!$C:$C,BF$1,明细!$AK:$AK,"网点超50分钟未响应")+COUNTIFS(明细!$R:$R,$AK83,明细!$C:$C,BF$1,明细!$AL:$AL,"网点超23H未关闭"))*20=0,"-",(COUNTIFS(明细!$R:$R,$AK83,明细!$C:$C,BF$1,明细!$AK:$AK,"网点超50分钟未响应")+COUNTIFS(明细!$R:$R,$AK83,明细!$C:$C,BF$1,明细!$AL:$AL,"网点超23H未关闭"))*20)</f>
        <v>-</v>
      </c>
      <c r="BG83" s="12" t="str">
        <f>IF((COUNTIFS(明细!$R:$R,$AK83,明细!$C:$C,BG$1,明细!$AK:$AK,"网点超50分钟未响应")+COUNTIFS(明细!$R:$R,$AK83,明细!$C:$C,BG$1,明细!$AL:$AL,"网点超23H未关闭"))*20=0,"-",(COUNTIFS(明细!$R:$R,$AK83,明细!$C:$C,BG$1,明细!$AK:$AK,"网点超50分钟未响应")+COUNTIFS(明细!$R:$R,$AK83,明细!$C:$C,BG$1,明细!$AL:$AL,"网点超23H未关闭"))*20)</f>
        <v>-</v>
      </c>
      <c r="BH83" s="12" t="str">
        <f>IF((COUNTIFS(明细!$R:$R,$AK83,明细!$C:$C,BH$1,明细!$AK:$AK,"网点超50分钟未响应")+COUNTIFS(明细!$R:$R,$AK83,明细!$C:$C,BH$1,明细!$AL:$AL,"网点超23H未关闭"))*20=0,"-",(COUNTIFS(明细!$R:$R,$AK83,明细!$C:$C,BH$1,明细!$AK:$AK,"网点超50分钟未响应")+COUNTIFS(明细!$R:$R,$AK83,明细!$C:$C,BH$1,明细!$AL:$AL,"网点超23H未关闭"))*20)</f>
        <v>-</v>
      </c>
      <c r="BI83" s="12" t="str">
        <f>IF((COUNTIFS(明细!$R:$R,$AK83,明细!$C:$C,BI$1,明细!$AK:$AK,"网点超50分钟未响应")+COUNTIFS(明细!$R:$R,$AK83,明细!$C:$C,BI$1,明细!$AL:$AL,"网点超23H未关闭"))*20=0,"-",(COUNTIFS(明细!$R:$R,$AK83,明细!$C:$C,BI$1,明细!$AK:$AK,"网点超50分钟未响应")+COUNTIFS(明细!$R:$R,$AK83,明细!$C:$C,BI$1,明细!$AL:$AL,"网点超23H未关闭"))*20)</f>
        <v>-</v>
      </c>
      <c r="BJ83" s="12" t="str">
        <f>IF((COUNTIFS(明细!$R:$R,$AK83,明细!$C:$C,BJ$1,明细!$AK:$AK,"网点超50分钟未响应")+COUNTIFS(明细!$R:$R,$AK83,明细!$C:$C,BJ$1,明细!$AL:$AL,"网点超23H未关闭"))*20=0,"-",(COUNTIFS(明细!$R:$R,$AK83,明细!$C:$C,BJ$1,明细!$AK:$AK,"网点超50分钟未响应")+COUNTIFS(明细!$R:$R,$AK83,明细!$C:$C,BJ$1,明细!$AL:$AL,"网点超23H未关闭"))*20)</f>
        <v>-</v>
      </c>
      <c r="BK83" s="12" t="str">
        <f>IF((COUNTIFS(明细!$R:$R,$AK83,明细!$C:$C,BK$1,明细!$AK:$AK,"网点超50分钟未响应")+COUNTIFS(明细!$R:$R,$AK83,明细!$C:$C,BK$1,明细!$AL:$AL,"网点超23H未关闭"))*20=0,"-",(COUNTIFS(明细!$R:$R,$AK83,明细!$C:$C,BK$1,明细!$AK:$AK,"网点超50分钟未响应")+COUNTIFS(明细!$R:$R,$AK83,明细!$C:$C,BK$1,明细!$AL:$AL,"网点超23H未关闭"))*20)</f>
        <v>-</v>
      </c>
      <c r="BL83" s="12" t="str">
        <f>IF((COUNTIFS(明细!$R:$R,$AK83,明细!$C:$C,BL$1,明细!$AK:$AK,"网点超50分钟未响应")+COUNTIFS(明细!$R:$R,$AK83,明细!$C:$C,BL$1,明细!$AL:$AL,"网点超23H未关闭"))*20=0,"-",(COUNTIFS(明细!$R:$R,$AK83,明细!$C:$C,BL$1,明细!$AK:$AK,"网点超50分钟未响应")+COUNTIFS(明细!$R:$R,$AK83,明细!$C:$C,BL$1,明细!$AL:$AL,"网点超23H未关闭"))*20)</f>
        <v>-</v>
      </c>
      <c r="BM83" s="12" t="str">
        <f>IF((COUNTIFS(明细!$R:$R,$AK83,明细!$C:$C,BM$1,明细!$AK:$AK,"网点超50分钟未响应")+COUNTIFS(明细!$R:$R,$AK83,明细!$C:$C,BM$1,明细!$AL:$AL,"网点超23H未关闭"))*20=0,"-",(COUNTIFS(明细!$R:$R,$AK83,明细!$C:$C,BM$1,明细!$AK:$AK,"网点超50分钟未响应")+COUNTIFS(明细!$R:$R,$AK83,明细!$C:$C,BM$1,明细!$AL:$AL,"网点超23H未关闭"))*20)</f>
        <v>-</v>
      </c>
      <c r="BN83" s="12" t="str">
        <f>IF((COUNTIFS(明细!$R:$R,$AK83,明细!$C:$C,BN$1,明细!$AK:$AK,"网点超50分钟未响应")+COUNTIFS(明细!$R:$R,$AK83,明细!$C:$C,BN$1,明细!$AL:$AL,"网点超23H未关闭"))*20=0,"-",(COUNTIFS(明细!$R:$R,$AK83,明细!$C:$C,BN$1,明细!$AK:$AK,"网点超50分钟未响应")+COUNTIFS(明细!$R:$R,$AK83,明细!$C:$C,BN$1,明细!$AL:$AL,"网点超23H未关闭"))*20)</f>
        <v>-</v>
      </c>
      <c r="BO83" s="12" t="str">
        <f>IF((COUNTIFS(明细!$R:$R,$AK83,明细!$C:$C,BO$1,明细!$AK:$AK,"网点超50分钟未响应")+COUNTIFS(明细!$R:$R,$AK83,明细!$C:$C,BO$1,明细!$AL:$AL,"网点超23H未关闭"))*20=0,"-",(COUNTIFS(明细!$R:$R,$AK83,明细!$C:$C,BO$1,明细!$AK:$AK,"网点超50分钟未响应")+COUNTIFS(明细!$R:$R,$AK83,明细!$C:$C,BO$1,明细!$AL:$AL,"网点超23H未关闭"))*20)</f>
        <v>-</v>
      </c>
      <c r="BP83" s="12" t="str">
        <f>IF((COUNTIFS(明细!$R:$R,$AK83,明细!$C:$C,BP$1,明细!$AK:$AK,"网点超50分钟未响应")+COUNTIFS(明细!$R:$R,$AK83,明细!$C:$C,BP$1,明细!$AL:$AL,"网点超23H未关闭"))*20=0,"-",(COUNTIFS(明细!$R:$R,$AK83,明细!$C:$C,BP$1,明细!$AK:$AK,"网点超50分钟未响应")+COUNTIFS(明细!$R:$R,$AK83,明细!$C:$C,BP$1,明细!$AL:$AL,"网点超23H未关闭"))*20)</f>
        <v>-</v>
      </c>
    </row>
    <row r="84" customHeight="1" spans="36:68">
      <c r="AJ84" s="12">
        <f>RANK(AL84,AL$3:AL$356)</f>
        <v>80</v>
      </c>
      <c r="AK84" s="4" t="s">
        <v>120</v>
      </c>
      <c r="AL84" s="12">
        <f>SUM(AM84:BP84)</f>
        <v>40</v>
      </c>
      <c r="AM84" s="12">
        <f>IF((COUNTIFS(明细!$R:$R,$AK84,明细!$C:$C,AM$1,明细!$AK:$AK,"网点超50分钟未响应")+COUNTIFS(明细!$R:$R,$AK84,明细!$C:$C,AM$1,明细!$AL:$AL,"网点超23H未关闭"))*20=0,"-",(COUNTIFS(明细!$R:$R,$AK84,明细!$C:$C,AM$1,明细!$AK:$AK,"网点超50分钟未响应")+COUNTIFS(明细!$R:$R,$AK84,明细!$C:$C,AM$1,明细!$AL:$AL,"网点超23H未关闭"))*20)</f>
        <v>20</v>
      </c>
      <c r="AN84" s="12">
        <f>IF((COUNTIFS(明细!$R:$R,$AK84,明细!$C:$C,AN$1,明细!$AK:$AK,"网点超50分钟未响应")+COUNTIFS(明细!$R:$R,$AK84,明细!$C:$C,AN$1,明细!$AL:$AL,"网点超23H未关闭"))*20=0,"-",(COUNTIFS(明细!$R:$R,$AK84,明细!$C:$C,AN$1,明细!$AK:$AK,"网点超50分钟未响应")+COUNTIFS(明细!$R:$R,$AK84,明细!$C:$C,AN$1,明细!$AL:$AL,"网点超23H未关闭"))*20)</f>
        <v>20</v>
      </c>
      <c r="AO84" s="12" t="str">
        <f>IF((COUNTIFS(明细!$R:$R,$AK84,明细!$C:$C,AO$1,明细!$AK:$AK,"网点超50分钟未响应")+COUNTIFS(明细!$R:$R,$AK84,明细!$C:$C,AO$1,明细!$AL:$AL,"网点超23H未关闭"))*20=0,"-",(COUNTIFS(明细!$R:$R,$AK84,明细!$C:$C,AO$1,明细!$AK:$AK,"网点超50分钟未响应")+COUNTIFS(明细!$R:$R,$AK84,明细!$C:$C,AO$1,明细!$AL:$AL,"网点超23H未关闭"))*20)</f>
        <v>-</v>
      </c>
      <c r="AP84" s="12" t="str">
        <f>IF((COUNTIFS(明细!$R:$R,$AK84,明细!$C:$C,AP$1,明细!$AK:$AK,"网点超50分钟未响应")+COUNTIFS(明细!$R:$R,$AK84,明细!$C:$C,AP$1,明细!$AL:$AL,"网点超23H未关闭"))*20=0,"-",(COUNTIFS(明细!$R:$R,$AK84,明细!$C:$C,AP$1,明细!$AK:$AK,"网点超50分钟未响应")+COUNTIFS(明细!$R:$R,$AK84,明细!$C:$C,AP$1,明细!$AL:$AL,"网点超23H未关闭"))*20)</f>
        <v>-</v>
      </c>
      <c r="AQ84" s="12" t="str">
        <f>IF((COUNTIFS(明细!$R:$R,$AK84,明细!$C:$C,AQ$1,明细!$AK:$AK,"网点超50分钟未响应")+COUNTIFS(明细!$R:$R,$AK84,明细!$C:$C,AQ$1,明细!$AL:$AL,"网点超23H未关闭"))*20=0,"-",(COUNTIFS(明细!$R:$R,$AK84,明细!$C:$C,AQ$1,明细!$AK:$AK,"网点超50分钟未响应")+COUNTIFS(明细!$R:$R,$AK84,明细!$C:$C,AQ$1,明细!$AL:$AL,"网点超23H未关闭"))*20)</f>
        <v>-</v>
      </c>
      <c r="AR84" s="12" t="str">
        <f>IF((COUNTIFS(明细!$R:$R,$AK84,明细!$C:$C,AR$1,明细!$AK:$AK,"网点超50分钟未响应")+COUNTIFS(明细!$R:$R,$AK84,明细!$C:$C,AR$1,明细!$AL:$AL,"网点超23H未关闭"))*20=0,"-",(COUNTIFS(明细!$R:$R,$AK84,明细!$C:$C,AR$1,明细!$AK:$AK,"网点超50分钟未响应")+COUNTIFS(明细!$R:$R,$AK84,明细!$C:$C,AR$1,明细!$AL:$AL,"网点超23H未关闭"))*20)</f>
        <v>-</v>
      </c>
      <c r="AS84" s="12" t="str">
        <f>IF((COUNTIFS(明细!$R:$R,$AK84,明细!$C:$C,AS$1,明细!$AK:$AK,"网点超50分钟未响应")+COUNTIFS(明细!$R:$R,$AK84,明细!$C:$C,AS$1,明细!$AL:$AL,"网点超23H未关闭"))*20=0,"-",(COUNTIFS(明细!$R:$R,$AK84,明细!$C:$C,AS$1,明细!$AK:$AK,"网点超50分钟未响应")+COUNTIFS(明细!$R:$R,$AK84,明细!$C:$C,AS$1,明细!$AL:$AL,"网点超23H未关闭"))*20)</f>
        <v>-</v>
      </c>
      <c r="AT84" s="12" t="str">
        <f>IF((COUNTIFS(明细!$R:$R,$AK84,明细!$C:$C,AT$1,明细!$AK:$AK,"网点超50分钟未响应")+COUNTIFS(明细!$R:$R,$AK84,明细!$C:$C,AT$1,明细!$AL:$AL,"网点超23H未关闭"))*20=0,"-",(COUNTIFS(明细!$R:$R,$AK84,明细!$C:$C,AT$1,明细!$AK:$AK,"网点超50分钟未响应")+COUNTIFS(明细!$R:$R,$AK84,明细!$C:$C,AT$1,明细!$AL:$AL,"网点超23H未关闭"))*20)</f>
        <v>-</v>
      </c>
      <c r="AU84" s="12" t="str">
        <f>IF((COUNTIFS(明细!$R:$R,$AK84,明细!$C:$C,AU$1,明细!$AK:$AK,"网点超50分钟未响应")+COUNTIFS(明细!$R:$R,$AK84,明细!$C:$C,AU$1,明细!$AL:$AL,"网点超23H未关闭"))*20=0,"-",(COUNTIFS(明细!$R:$R,$AK84,明细!$C:$C,AU$1,明细!$AK:$AK,"网点超50分钟未响应")+COUNTIFS(明细!$R:$R,$AK84,明细!$C:$C,AU$1,明细!$AL:$AL,"网点超23H未关闭"))*20)</f>
        <v>-</v>
      </c>
      <c r="AV84" s="12" t="str">
        <f>IF((COUNTIFS(明细!$R:$R,$AK84,明细!$C:$C,AV$1,明细!$AK:$AK,"网点超50分钟未响应")+COUNTIFS(明细!$R:$R,$AK84,明细!$C:$C,AV$1,明细!$AL:$AL,"网点超23H未关闭"))*20=0,"-",(COUNTIFS(明细!$R:$R,$AK84,明细!$C:$C,AV$1,明细!$AK:$AK,"网点超50分钟未响应")+COUNTIFS(明细!$R:$R,$AK84,明细!$C:$C,AV$1,明细!$AL:$AL,"网点超23H未关闭"))*20)</f>
        <v>-</v>
      </c>
      <c r="AW84" s="12" t="str">
        <f>IF((COUNTIFS(明细!$R:$R,$AK84,明细!$C:$C,AW$1,明细!$AK:$AK,"网点超50分钟未响应")+COUNTIFS(明细!$R:$R,$AK84,明细!$C:$C,AW$1,明细!$AL:$AL,"网点超23H未关闭"))*20=0,"-",(COUNTIFS(明细!$R:$R,$AK84,明细!$C:$C,AW$1,明细!$AK:$AK,"网点超50分钟未响应")+COUNTIFS(明细!$R:$R,$AK84,明细!$C:$C,AW$1,明细!$AL:$AL,"网点超23H未关闭"))*20)</f>
        <v>-</v>
      </c>
      <c r="AX84" s="12" t="str">
        <f>IF((COUNTIFS(明细!$R:$R,$AK84,明细!$C:$C,AX$1,明细!$AK:$AK,"网点超50分钟未响应")+COUNTIFS(明细!$R:$R,$AK84,明细!$C:$C,AX$1,明细!$AL:$AL,"网点超23H未关闭"))*20=0,"-",(COUNTIFS(明细!$R:$R,$AK84,明细!$C:$C,AX$1,明细!$AK:$AK,"网点超50分钟未响应")+COUNTIFS(明细!$R:$R,$AK84,明细!$C:$C,AX$1,明细!$AL:$AL,"网点超23H未关闭"))*20)</f>
        <v>-</v>
      </c>
      <c r="AY84" s="12" t="str">
        <f>IF((COUNTIFS(明细!$R:$R,$AK84,明细!$C:$C,AY$1,明细!$AK:$AK,"网点超50分钟未响应")+COUNTIFS(明细!$R:$R,$AK84,明细!$C:$C,AY$1,明细!$AL:$AL,"网点超23H未关闭"))*20=0,"-",(COUNTIFS(明细!$R:$R,$AK84,明细!$C:$C,AY$1,明细!$AK:$AK,"网点超50分钟未响应")+COUNTIFS(明细!$R:$R,$AK84,明细!$C:$C,AY$1,明细!$AL:$AL,"网点超23H未关闭"))*20)</f>
        <v>-</v>
      </c>
      <c r="AZ84" s="12" t="str">
        <f>IF((COUNTIFS(明细!$R:$R,$AK84,明细!$C:$C,AZ$1,明细!$AK:$AK,"网点超50分钟未响应")+COUNTIFS(明细!$R:$R,$AK84,明细!$C:$C,AZ$1,明细!$AL:$AL,"网点超23H未关闭"))*20=0,"-",(COUNTIFS(明细!$R:$R,$AK84,明细!$C:$C,AZ$1,明细!$AK:$AK,"网点超50分钟未响应")+COUNTIFS(明细!$R:$R,$AK84,明细!$C:$C,AZ$1,明细!$AL:$AL,"网点超23H未关闭"))*20)</f>
        <v>-</v>
      </c>
      <c r="BA84" s="12" t="str">
        <f>IF((COUNTIFS(明细!$R:$R,$AK84,明细!$C:$C,BA$1,明细!$AK:$AK,"网点超50分钟未响应")+COUNTIFS(明细!$R:$R,$AK84,明细!$C:$C,BA$1,明细!$AL:$AL,"网点超23H未关闭"))*20=0,"-",(COUNTIFS(明细!$R:$R,$AK84,明细!$C:$C,BA$1,明细!$AK:$AK,"网点超50分钟未响应")+COUNTIFS(明细!$R:$R,$AK84,明细!$C:$C,BA$1,明细!$AL:$AL,"网点超23H未关闭"))*20)</f>
        <v>-</v>
      </c>
      <c r="BB84" s="12" t="str">
        <f>IF((COUNTIFS(明细!$R:$R,$AK84,明细!$C:$C,BB$1,明细!$AK:$AK,"网点超50分钟未响应")+COUNTIFS(明细!$R:$R,$AK84,明细!$C:$C,BB$1,明细!$AL:$AL,"网点超23H未关闭"))*20=0,"-",(COUNTIFS(明细!$R:$R,$AK84,明细!$C:$C,BB$1,明细!$AK:$AK,"网点超50分钟未响应")+COUNTIFS(明细!$R:$R,$AK84,明细!$C:$C,BB$1,明细!$AL:$AL,"网点超23H未关闭"))*20)</f>
        <v>-</v>
      </c>
      <c r="BC84" s="12" t="str">
        <f>IF((COUNTIFS(明细!$R:$R,$AK84,明细!$C:$C,BC$1,明细!$AK:$AK,"网点超50分钟未响应")+COUNTIFS(明细!$R:$R,$AK84,明细!$C:$C,BC$1,明细!$AL:$AL,"网点超23H未关闭"))*20=0,"-",(COUNTIFS(明细!$R:$R,$AK84,明细!$C:$C,BC$1,明细!$AK:$AK,"网点超50分钟未响应")+COUNTIFS(明细!$R:$R,$AK84,明细!$C:$C,BC$1,明细!$AL:$AL,"网点超23H未关闭"))*20)</f>
        <v>-</v>
      </c>
      <c r="BD84" s="12" t="str">
        <f>IF((COUNTIFS(明细!$R:$R,$AK84,明细!$C:$C,BD$1,明细!$AK:$AK,"网点超50分钟未响应")+COUNTIFS(明细!$R:$R,$AK84,明细!$C:$C,BD$1,明细!$AL:$AL,"网点超23H未关闭"))*20=0,"-",(COUNTIFS(明细!$R:$R,$AK84,明细!$C:$C,BD$1,明细!$AK:$AK,"网点超50分钟未响应")+COUNTIFS(明细!$R:$R,$AK84,明细!$C:$C,BD$1,明细!$AL:$AL,"网点超23H未关闭"))*20)</f>
        <v>-</v>
      </c>
      <c r="BE84" s="12" t="str">
        <f>IF((COUNTIFS(明细!$R:$R,$AK84,明细!$C:$C,BE$1,明细!$AK:$AK,"网点超50分钟未响应")+COUNTIFS(明细!$R:$R,$AK84,明细!$C:$C,BE$1,明细!$AL:$AL,"网点超23H未关闭"))*20=0,"-",(COUNTIFS(明细!$R:$R,$AK84,明细!$C:$C,BE$1,明细!$AK:$AK,"网点超50分钟未响应")+COUNTIFS(明细!$R:$R,$AK84,明细!$C:$C,BE$1,明细!$AL:$AL,"网点超23H未关闭"))*20)</f>
        <v>-</v>
      </c>
      <c r="BF84" s="12" t="str">
        <f>IF((COUNTIFS(明细!$R:$R,$AK84,明细!$C:$C,BF$1,明细!$AK:$AK,"网点超50分钟未响应")+COUNTIFS(明细!$R:$R,$AK84,明细!$C:$C,BF$1,明细!$AL:$AL,"网点超23H未关闭"))*20=0,"-",(COUNTIFS(明细!$R:$R,$AK84,明细!$C:$C,BF$1,明细!$AK:$AK,"网点超50分钟未响应")+COUNTIFS(明细!$R:$R,$AK84,明细!$C:$C,BF$1,明细!$AL:$AL,"网点超23H未关闭"))*20)</f>
        <v>-</v>
      </c>
      <c r="BG84" s="12" t="str">
        <f>IF((COUNTIFS(明细!$R:$R,$AK84,明细!$C:$C,BG$1,明细!$AK:$AK,"网点超50分钟未响应")+COUNTIFS(明细!$R:$R,$AK84,明细!$C:$C,BG$1,明细!$AL:$AL,"网点超23H未关闭"))*20=0,"-",(COUNTIFS(明细!$R:$R,$AK84,明细!$C:$C,BG$1,明细!$AK:$AK,"网点超50分钟未响应")+COUNTIFS(明细!$R:$R,$AK84,明细!$C:$C,BG$1,明细!$AL:$AL,"网点超23H未关闭"))*20)</f>
        <v>-</v>
      </c>
      <c r="BH84" s="12" t="str">
        <f>IF((COUNTIFS(明细!$R:$R,$AK84,明细!$C:$C,BH$1,明细!$AK:$AK,"网点超50分钟未响应")+COUNTIFS(明细!$R:$R,$AK84,明细!$C:$C,BH$1,明细!$AL:$AL,"网点超23H未关闭"))*20=0,"-",(COUNTIFS(明细!$R:$R,$AK84,明细!$C:$C,BH$1,明细!$AK:$AK,"网点超50分钟未响应")+COUNTIFS(明细!$R:$R,$AK84,明细!$C:$C,BH$1,明细!$AL:$AL,"网点超23H未关闭"))*20)</f>
        <v>-</v>
      </c>
      <c r="BI84" s="12" t="str">
        <f>IF((COUNTIFS(明细!$R:$R,$AK84,明细!$C:$C,BI$1,明细!$AK:$AK,"网点超50分钟未响应")+COUNTIFS(明细!$R:$R,$AK84,明细!$C:$C,BI$1,明细!$AL:$AL,"网点超23H未关闭"))*20=0,"-",(COUNTIFS(明细!$R:$R,$AK84,明细!$C:$C,BI$1,明细!$AK:$AK,"网点超50分钟未响应")+COUNTIFS(明细!$R:$R,$AK84,明细!$C:$C,BI$1,明细!$AL:$AL,"网点超23H未关闭"))*20)</f>
        <v>-</v>
      </c>
      <c r="BJ84" s="12" t="str">
        <f>IF((COUNTIFS(明细!$R:$R,$AK84,明细!$C:$C,BJ$1,明细!$AK:$AK,"网点超50分钟未响应")+COUNTIFS(明细!$R:$R,$AK84,明细!$C:$C,BJ$1,明细!$AL:$AL,"网点超23H未关闭"))*20=0,"-",(COUNTIFS(明细!$R:$R,$AK84,明细!$C:$C,BJ$1,明细!$AK:$AK,"网点超50分钟未响应")+COUNTIFS(明细!$R:$R,$AK84,明细!$C:$C,BJ$1,明细!$AL:$AL,"网点超23H未关闭"))*20)</f>
        <v>-</v>
      </c>
      <c r="BK84" s="12" t="str">
        <f>IF((COUNTIFS(明细!$R:$R,$AK84,明细!$C:$C,BK$1,明细!$AK:$AK,"网点超50分钟未响应")+COUNTIFS(明细!$R:$R,$AK84,明细!$C:$C,BK$1,明细!$AL:$AL,"网点超23H未关闭"))*20=0,"-",(COUNTIFS(明细!$R:$R,$AK84,明细!$C:$C,BK$1,明细!$AK:$AK,"网点超50分钟未响应")+COUNTIFS(明细!$R:$R,$AK84,明细!$C:$C,BK$1,明细!$AL:$AL,"网点超23H未关闭"))*20)</f>
        <v>-</v>
      </c>
      <c r="BL84" s="12" t="str">
        <f>IF((COUNTIFS(明细!$R:$R,$AK84,明细!$C:$C,BL$1,明细!$AK:$AK,"网点超50分钟未响应")+COUNTIFS(明细!$R:$R,$AK84,明细!$C:$C,BL$1,明细!$AL:$AL,"网点超23H未关闭"))*20=0,"-",(COUNTIFS(明细!$R:$R,$AK84,明细!$C:$C,BL$1,明细!$AK:$AK,"网点超50分钟未响应")+COUNTIFS(明细!$R:$R,$AK84,明细!$C:$C,BL$1,明细!$AL:$AL,"网点超23H未关闭"))*20)</f>
        <v>-</v>
      </c>
      <c r="BM84" s="12" t="str">
        <f>IF((COUNTIFS(明细!$R:$R,$AK84,明细!$C:$C,BM$1,明细!$AK:$AK,"网点超50分钟未响应")+COUNTIFS(明细!$R:$R,$AK84,明细!$C:$C,BM$1,明细!$AL:$AL,"网点超23H未关闭"))*20=0,"-",(COUNTIFS(明细!$R:$R,$AK84,明细!$C:$C,BM$1,明细!$AK:$AK,"网点超50分钟未响应")+COUNTIFS(明细!$R:$R,$AK84,明细!$C:$C,BM$1,明细!$AL:$AL,"网点超23H未关闭"))*20)</f>
        <v>-</v>
      </c>
      <c r="BN84" s="12" t="str">
        <f>IF((COUNTIFS(明细!$R:$R,$AK84,明细!$C:$C,BN$1,明细!$AK:$AK,"网点超50分钟未响应")+COUNTIFS(明细!$R:$R,$AK84,明细!$C:$C,BN$1,明细!$AL:$AL,"网点超23H未关闭"))*20=0,"-",(COUNTIFS(明细!$R:$R,$AK84,明细!$C:$C,BN$1,明细!$AK:$AK,"网点超50分钟未响应")+COUNTIFS(明细!$R:$R,$AK84,明细!$C:$C,BN$1,明细!$AL:$AL,"网点超23H未关闭"))*20)</f>
        <v>-</v>
      </c>
      <c r="BO84" s="12" t="str">
        <f>IF((COUNTIFS(明细!$R:$R,$AK84,明细!$C:$C,BO$1,明细!$AK:$AK,"网点超50分钟未响应")+COUNTIFS(明细!$R:$R,$AK84,明细!$C:$C,BO$1,明细!$AL:$AL,"网点超23H未关闭"))*20=0,"-",(COUNTIFS(明细!$R:$R,$AK84,明细!$C:$C,BO$1,明细!$AK:$AK,"网点超50分钟未响应")+COUNTIFS(明细!$R:$R,$AK84,明细!$C:$C,BO$1,明细!$AL:$AL,"网点超23H未关闭"))*20)</f>
        <v>-</v>
      </c>
      <c r="BP84" s="12" t="str">
        <f>IF((COUNTIFS(明细!$R:$R,$AK84,明细!$C:$C,BP$1,明细!$AK:$AK,"网点超50分钟未响应")+COUNTIFS(明细!$R:$R,$AK84,明细!$C:$C,BP$1,明细!$AL:$AL,"网点超23H未关闭"))*20=0,"-",(COUNTIFS(明细!$R:$R,$AK84,明细!$C:$C,BP$1,明细!$AK:$AK,"网点超50分钟未响应")+COUNTIFS(明细!$R:$R,$AK84,明细!$C:$C,BP$1,明细!$AL:$AL,"网点超23H未关闭"))*20)</f>
        <v>-</v>
      </c>
    </row>
    <row r="85" customHeight="1" spans="36:68">
      <c r="AJ85" s="12">
        <f>RANK(AL85,AL$3:AL$356)</f>
        <v>80</v>
      </c>
      <c r="AK85" s="4" t="s">
        <v>121</v>
      </c>
      <c r="AL85" s="12">
        <f>SUM(AM85:BP85)</f>
        <v>40</v>
      </c>
      <c r="AM85" s="12" t="str">
        <f>IF((COUNTIFS(明细!$R:$R,$AK85,明细!$C:$C,AM$1,明细!$AK:$AK,"网点超50分钟未响应")+COUNTIFS(明细!$R:$R,$AK85,明细!$C:$C,AM$1,明细!$AL:$AL,"网点超23H未关闭"))*20=0,"-",(COUNTIFS(明细!$R:$R,$AK85,明细!$C:$C,AM$1,明细!$AK:$AK,"网点超50分钟未响应")+COUNTIFS(明细!$R:$R,$AK85,明细!$C:$C,AM$1,明细!$AL:$AL,"网点超23H未关闭"))*20)</f>
        <v>-</v>
      </c>
      <c r="AN85" s="12">
        <f>IF((COUNTIFS(明细!$R:$R,$AK85,明细!$C:$C,AN$1,明细!$AK:$AK,"网点超50分钟未响应")+COUNTIFS(明细!$R:$R,$AK85,明细!$C:$C,AN$1,明细!$AL:$AL,"网点超23H未关闭"))*20=0,"-",(COUNTIFS(明细!$R:$R,$AK85,明细!$C:$C,AN$1,明细!$AK:$AK,"网点超50分钟未响应")+COUNTIFS(明细!$R:$R,$AK85,明细!$C:$C,AN$1,明细!$AL:$AL,"网点超23H未关闭"))*20)</f>
        <v>40</v>
      </c>
      <c r="AO85" s="12" t="str">
        <f>IF((COUNTIFS(明细!$R:$R,$AK85,明细!$C:$C,AO$1,明细!$AK:$AK,"网点超50分钟未响应")+COUNTIFS(明细!$R:$R,$AK85,明细!$C:$C,AO$1,明细!$AL:$AL,"网点超23H未关闭"))*20=0,"-",(COUNTIFS(明细!$R:$R,$AK85,明细!$C:$C,AO$1,明细!$AK:$AK,"网点超50分钟未响应")+COUNTIFS(明细!$R:$R,$AK85,明细!$C:$C,AO$1,明细!$AL:$AL,"网点超23H未关闭"))*20)</f>
        <v>-</v>
      </c>
      <c r="AP85" s="12" t="str">
        <f>IF((COUNTIFS(明细!$R:$R,$AK85,明细!$C:$C,AP$1,明细!$AK:$AK,"网点超50分钟未响应")+COUNTIFS(明细!$R:$R,$AK85,明细!$C:$C,AP$1,明细!$AL:$AL,"网点超23H未关闭"))*20=0,"-",(COUNTIFS(明细!$R:$R,$AK85,明细!$C:$C,AP$1,明细!$AK:$AK,"网点超50分钟未响应")+COUNTIFS(明细!$R:$R,$AK85,明细!$C:$C,AP$1,明细!$AL:$AL,"网点超23H未关闭"))*20)</f>
        <v>-</v>
      </c>
      <c r="AQ85" s="12" t="str">
        <f>IF((COUNTIFS(明细!$R:$R,$AK85,明细!$C:$C,AQ$1,明细!$AK:$AK,"网点超50分钟未响应")+COUNTIFS(明细!$R:$R,$AK85,明细!$C:$C,AQ$1,明细!$AL:$AL,"网点超23H未关闭"))*20=0,"-",(COUNTIFS(明细!$R:$R,$AK85,明细!$C:$C,AQ$1,明细!$AK:$AK,"网点超50分钟未响应")+COUNTIFS(明细!$R:$R,$AK85,明细!$C:$C,AQ$1,明细!$AL:$AL,"网点超23H未关闭"))*20)</f>
        <v>-</v>
      </c>
      <c r="AR85" s="12" t="str">
        <f>IF((COUNTIFS(明细!$R:$R,$AK85,明细!$C:$C,AR$1,明细!$AK:$AK,"网点超50分钟未响应")+COUNTIFS(明细!$R:$R,$AK85,明细!$C:$C,AR$1,明细!$AL:$AL,"网点超23H未关闭"))*20=0,"-",(COUNTIFS(明细!$R:$R,$AK85,明细!$C:$C,AR$1,明细!$AK:$AK,"网点超50分钟未响应")+COUNTIFS(明细!$R:$R,$AK85,明细!$C:$C,AR$1,明细!$AL:$AL,"网点超23H未关闭"))*20)</f>
        <v>-</v>
      </c>
      <c r="AS85" s="12" t="str">
        <f>IF((COUNTIFS(明细!$R:$R,$AK85,明细!$C:$C,AS$1,明细!$AK:$AK,"网点超50分钟未响应")+COUNTIFS(明细!$R:$R,$AK85,明细!$C:$C,AS$1,明细!$AL:$AL,"网点超23H未关闭"))*20=0,"-",(COUNTIFS(明细!$R:$R,$AK85,明细!$C:$C,AS$1,明细!$AK:$AK,"网点超50分钟未响应")+COUNTIFS(明细!$R:$R,$AK85,明细!$C:$C,AS$1,明细!$AL:$AL,"网点超23H未关闭"))*20)</f>
        <v>-</v>
      </c>
      <c r="AT85" s="12" t="str">
        <f>IF((COUNTIFS(明细!$R:$R,$AK85,明细!$C:$C,AT$1,明细!$AK:$AK,"网点超50分钟未响应")+COUNTIFS(明细!$R:$R,$AK85,明细!$C:$C,AT$1,明细!$AL:$AL,"网点超23H未关闭"))*20=0,"-",(COUNTIFS(明细!$R:$R,$AK85,明细!$C:$C,AT$1,明细!$AK:$AK,"网点超50分钟未响应")+COUNTIFS(明细!$R:$R,$AK85,明细!$C:$C,AT$1,明细!$AL:$AL,"网点超23H未关闭"))*20)</f>
        <v>-</v>
      </c>
      <c r="AU85" s="12" t="str">
        <f>IF((COUNTIFS(明细!$R:$R,$AK85,明细!$C:$C,AU$1,明细!$AK:$AK,"网点超50分钟未响应")+COUNTIFS(明细!$R:$R,$AK85,明细!$C:$C,AU$1,明细!$AL:$AL,"网点超23H未关闭"))*20=0,"-",(COUNTIFS(明细!$R:$R,$AK85,明细!$C:$C,AU$1,明细!$AK:$AK,"网点超50分钟未响应")+COUNTIFS(明细!$R:$R,$AK85,明细!$C:$C,AU$1,明细!$AL:$AL,"网点超23H未关闭"))*20)</f>
        <v>-</v>
      </c>
      <c r="AV85" s="12" t="str">
        <f>IF((COUNTIFS(明细!$R:$R,$AK85,明细!$C:$C,AV$1,明细!$AK:$AK,"网点超50分钟未响应")+COUNTIFS(明细!$R:$R,$AK85,明细!$C:$C,AV$1,明细!$AL:$AL,"网点超23H未关闭"))*20=0,"-",(COUNTIFS(明细!$R:$R,$AK85,明细!$C:$C,AV$1,明细!$AK:$AK,"网点超50分钟未响应")+COUNTIFS(明细!$R:$R,$AK85,明细!$C:$C,AV$1,明细!$AL:$AL,"网点超23H未关闭"))*20)</f>
        <v>-</v>
      </c>
      <c r="AW85" s="12" t="str">
        <f>IF((COUNTIFS(明细!$R:$R,$AK85,明细!$C:$C,AW$1,明细!$AK:$AK,"网点超50分钟未响应")+COUNTIFS(明细!$R:$R,$AK85,明细!$C:$C,AW$1,明细!$AL:$AL,"网点超23H未关闭"))*20=0,"-",(COUNTIFS(明细!$R:$R,$AK85,明细!$C:$C,AW$1,明细!$AK:$AK,"网点超50分钟未响应")+COUNTIFS(明细!$R:$R,$AK85,明细!$C:$C,AW$1,明细!$AL:$AL,"网点超23H未关闭"))*20)</f>
        <v>-</v>
      </c>
      <c r="AX85" s="12" t="str">
        <f>IF((COUNTIFS(明细!$R:$R,$AK85,明细!$C:$C,AX$1,明细!$AK:$AK,"网点超50分钟未响应")+COUNTIFS(明细!$R:$R,$AK85,明细!$C:$C,AX$1,明细!$AL:$AL,"网点超23H未关闭"))*20=0,"-",(COUNTIFS(明细!$R:$R,$AK85,明细!$C:$C,AX$1,明细!$AK:$AK,"网点超50分钟未响应")+COUNTIFS(明细!$R:$R,$AK85,明细!$C:$C,AX$1,明细!$AL:$AL,"网点超23H未关闭"))*20)</f>
        <v>-</v>
      </c>
      <c r="AY85" s="12" t="str">
        <f>IF((COUNTIFS(明细!$R:$R,$AK85,明细!$C:$C,AY$1,明细!$AK:$AK,"网点超50分钟未响应")+COUNTIFS(明细!$R:$R,$AK85,明细!$C:$C,AY$1,明细!$AL:$AL,"网点超23H未关闭"))*20=0,"-",(COUNTIFS(明细!$R:$R,$AK85,明细!$C:$C,AY$1,明细!$AK:$AK,"网点超50分钟未响应")+COUNTIFS(明细!$R:$R,$AK85,明细!$C:$C,AY$1,明细!$AL:$AL,"网点超23H未关闭"))*20)</f>
        <v>-</v>
      </c>
      <c r="AZ85" s="12" t="str">
        <f>IF((COUNTIFS(明细!$R:$R,$AK85,明细!$C:$C,AZ$1,明细!$AK:$AK,"网点超50分钟未响应")+COUNTIFS(明细!$R:$R,$AK85,明细!$C:$C,AZ$1,明细!$AL:$AL,"网点超23H未关闭"))*20=0,"-",(COUNTIFS(明细!$R:$R,$AK85,明细!$C:$C,AZ$1,明细!$AK:$AK,"网点超50分钟未响应")+COUNTIFS(明细!$R:$R,$AK85,明细!$C:$C,AZ$1,明细!$AL:$AL,"网点超23H未关闭"))*20)</f>
        <v>-</v>
      </c>
      <c r="BA85" s="12" t="str">
        <f>IF((COUNTIFS(明细!$R:$R,$AK85,明细!$C:$C,BA$1,明细!$AK:$AK,"网点超50分钟未响应")+COUNTIFS(明细!$R:$R,$AK85,明细!$C:$C,BA$1,明细!$AL:$AL,"网点超23H未关闭"))*20=0,"-",(COUNTIFS(明细!$R:$R,$AK85,明细!$C:$C,BA$1,明细!$AK:$AK,"网点超50分钟未响应")+COUNTIFS(明细!$R:$R,$AK85,明细!$C:$C,BA$1,明细!$AL:$AL,"网点超23H未关闭"))*20)</f>
        <v>-</v>
      </c>
      <c r="BB85" s="12" t="str">
        <f>IF((COUNTIFS(明细!$R:$R,$AK85,明细!$C:$C,BB$1,明细!$AK:$AK,"网点超50分钟未响应")+COUNTIFS(明细!$R:$R,$AK85,明细!$C:$C,BB$1,明细!$AL:$AL,"网点超23H未关闭"))*20=0,"-",(COUNTIFS(明细!$R:$R,$AK85,明细!$C:$C,BB$1,明细!$AK:$AK,"网点超50分钟未响应")+COUNTIFS(明细!$R:$R,$AK85,明细!$C:$C,BB$1,明细!$AL:$AL,"网点超23H未关闭"))*20)</f>
        <v>-</v>
      </c>
      <c r="BC85" s="12" t="str">
        <f>IF((COUNTIFS(明细!$R:$R,$AK85,明细!$C:$C,BC$1,明细!$AK:$AK,"网点超50分钟未响应")+COUNTIFS(明细!$R:$R,$AK85,明细!$C:$C,BC$1,明细!$AL:$AL,"网点超23H未关闭"))*20=0,"-",(COUNTIFS(明细!$R:$R,$AK85,明细!$C:$C,BC$1,明细!$AK:$AK,"网点超50分钟未响应")+COUNTIFS(明细!$R:$R,$AK85,明细!$C:$C,BC$1,明细!$AL:$AL,"网点超23H未关闭"))*20)</f>
        <v>-</v>
      </c>
      <c r="BD85" s="12" t="str">
        <f>IF((COUNTIFS(明细!$R:$R,$AK85,明细!$C:$C,BD$1,明细!$AK:$AK,"网点超50分钟未响应")+COUNTIFS(明细!$R:$R,$AK85,明细!$C:$C,BD$1,明细!$AL:$AL,"网点超23H未关闭"))*20=0,"-",(COUNTIFS(明细!$R:$R,$AK85,明细!$C:$C,BD$1,明细!$AK:$AK,"网点超50分钟未响应")+COUNTIFS(明细!$R:$R,$AK85,明细!$C:$C,BD$1,明细!$AL:$AL,"网点超23H未关闭"))*20)</f>
        <v>-</v>
      </c>
      <c r="BE85" s="12" t="str">
        <f>IF((COUNTIFS(明细!$R:$R,$AK85,明细!$C:$C,BE$1,明细!$AK:$AK,"网点超50分钟未响应")+COUNTIFS(明细!$R:$R,$AK85,明细!$C:$C,BE$1,明细!$AL:$AL,"网点超23H未关闭"))*20=0,"-",(COUNTIFS(明细!$R:$R,$AK85,明细!$C:$C,BE$1,明细!$AK:$AK,"网点超50分钟未响应")+COUNTIFS(明细!$R:$R,$AK85,明细!$C:$C,BE$1,明细!$AL:$AL,"网点超23H未关闭"))*20)</f>
        <v>-</v>
      </c>
      <c r="BF85" s="12" t="str">
        <f>IF((COUNTIFS(明细!$R:$R,$AK85,明细!$C:$C,BF$1,明细!$AK:$AK,"网点超50分钟未响应")+COUNTIFS(明细!$R:$R,$AK85,明细!$C:$C,BF$1,明细!$AL:$AL,"网点超23H未关闭"))*20=0,"-",(COUNTIFS(明细!$R:$R,$AK85,明细!$C:$C,BF$1,明细!$AK:$AK,"网点超50分钟未响应")+COUNTIFS(明细!$R:$R,$AK85,明细!$C:$C,BF$1,明细!$AL:$AL,"网点超23H未关闭"))*20)</f>
        <v>-</v>
      </c>
      <c r="BG85" s="12" t="str">
        <f>IF((COUNTIFS(明细!$R:$R,$AK85,明细!$C:$C,BG$1,明细!$AK:$AK,"网点超50分钟未响应")+COUNTIFS(明细!$R:$R,$AK85,明细!$C:$C,BG$1,明细!$AL:$AL,"网点超23H未关闭"))*20=0,"-",(COUNTIFS(明细!$R:$R,$AK85,明细!$C:$C,BG$1,明细!$AK:$AK,"网点超50分钟未响应")+COUNTIFS(明细!$R:$R,$AK85,明细!$C:$C,BG$1,明细!$AL:$AL,"网点超23H未关闭"))*20)</f>
        <v>-</v>
      </c>
      <c r="BH85" s="12" t="str">
        <f>IF((COUNTIFS(明细!$R:$R,$AK85,明细!$C:$C,BH$1,明细!$AK:$AK,"网点超50分钟未响应")+COUNTIFS(明细!$R:$R,$AK85,明细!$C:$C,BH$1,明细!$AL:$AL,"网点超23H未关闭"))*20=0,"-",(COUNTIFS(明细!$R:$R,$AK85,明细!$C:$C,BH$1,明细!$AK:$AK,"网点超50分钟未响应")+COUNTIFS(明细!$R:$R,$AK85,明细!$C:$C,BH$1,明细!$AL:$AL,"网点超23H未关闭"))*20)</f>
        <v>-</v>
      </c>
      <c r="BI85" s="12" t="str">
        <f>IF((COUNTIFS(明细!$R:$R,$AK85,明细!$C:$C,BI$1,明细!$AK:$AK,"网点超50分钟未响应")+COUNTIFS(明细!$R:$R,$AK85,明细!$C:$C,BI$1,明细!$AL:$AL,"网点超23H未关闭"))*20=0,"-",(COUNTIFS(明细!$R:$R,$AK85,明细!$C:$C,BI$1,明细!$AK:$AK,"网点超50分钟未响应")+COUNTIFS(明细!$R:$R,$AK85,明细!$C:$C,BI$1,明细!$AL:$AL,"网点超23H未关闭"))*20)</f>
        <v>-</v>
      </c>
      <c r="BJ85" s="12" t="str">
        <f>IF((COUNTIFS(明细!$R:$R,$AK85,明细!$C:$C,BJ$1,明细!$AK:$AK,"网点超50分钟未响应")+COUNTIFS(明细!$R:$R,$AK85,明细!$C:$C,BJ$1,明细!$AL:$AL,"网点超23H未关闭"))*20=0,"-",(COUNTIFS(明细!$R:$R,$AK85,明细!$C:$C,BJ$1,明细!$AK:$AK,"网点超50分钟未响应")+COUNTIFS(明细!$R:$R,$AK85,明细!$C:$C,BJ$1,明细!$AL:$AL,"网点超23H未关闭"))*20)</f>
        <v>-</v>
      </c>
      <c r="BK85" s="12" t="str">
        <f>IF((COUNTIFS(明细!$R:$R,$AK85,明细!$C:$C,BK$1,明细!$AK:$AK,"网点超50分钟未响应")+COUNTIFS(明细!$R:$R,$AK85,明细!$C:$C,BK$1,明细!$AL:$AL,"网点超23H未关闭"))*20=0,"-",(COUNTIFS(明细!$R:$R,$AK85,明细!$C:$C,BK$1,明细!$AK:$AK,"网点超50分钟未响应")+COUNTIFS(明细!$R:$R,$AK85,明细!$C:$C,BK$1,明细!$AL:$AL,"网点超23H未关闭"))*20)</f>
        <v>-</v>
      </c>
      <c r="BL85" s="12" t="str">
        <f>IF((COUNTIFS(明细!$R:$R,$AK85,明细!$C:$C,BL$1,明细!$AK:$AK,"网点超50分钟未响应")+COUNTIFS(明细!$R:$R,$AK85,明细!$C:$C,BL$1,明细!$AL:$AL,"网点超23H未关闭"))*20=0,"-",(COUNTIFS(明细!$R:$R,$AK85,明细!$C:$C,BL$1,明细!$AK:$AK,"网点超50分钟未响应")+COUNTIFS(明细!$R:$R,$AK85,明细!$C:$C,BL$1,明细!$AL:$AL,"网点超23H未关闭"))*20)</f>
        <v>-</v>
      </c>
      <c r="BM85" s="12" t="str">
        <f>IF((COUNTIFS(明细!$R:$R,$AK85,明细!$C:$C,BM$1,明细!$AK:$AK,"网点超50分钟未响应")+COUNTIFS(明细!$R:$R,$AK85,明细!$C:$C,BM$1,明细!$AL:$AL,"网点超23H未关闭"))*20=0,"-",(COUNTIFS(明细!$R:$R,$AK85,明细!$C:$C,BM$1,明细!$AK:$AK,"网点超50分钟未响应")+COUNTIFS(明细!$R:$R,$AK85,明细!$C:$C,BM$1,明细!$AL:$AL,"网点超23H未关闭"))*20)</f>
        <v>-</v>
      </c>
      <c r="BN85" s="12" t="str">
        <f>IF((COUNTIFS(明细!$R:$R,$AK85,明细!$C:$C,BN$1,明细!$AK:$AK,"网点超50分钟未响应")+COUNTIFS(明细!$R:$R,$AK85,明细!$C:$C,BN$1,明细!$AL:$AL,"网点超23H未关闭"))*20=0,"-",(COUNTIFS(明细!$R:$R,$AK85,明细!$C:$C,BN$1,明细!$AK:$AK,"网点超50分钟未响应")+COUNTIFS(明细!$R:$R,$AK85,明细!$C:$C,BN$1,明细!$AL:$AL,"网点超23H未关闭"))*20)</f>
        <v>-</v>
      </c>
      <c r="BO85" s="12" t="str">
        <f>IF((COUNTIFS(明细!$R:$R,$AK85,明细!$C:$C,BO$1,明细!$AK:$AK,"网点超50分钟未响应")+COUNTIFS(明细!$R:$R,$AK85,明细!$C:$C,BO$1,明细!$AL:$AL,"网点超23H未关闭"))*20=0,"-",(COUNTIFS(明细!$R:$R,$AK85,明细!$C:$C,BO$1,明细!$AK:$AK,"网点超50分钟未响应")+COUNTIFS(明细!$R:$R,$AK85,明细!$C:$C,BO$1,明细!$AL:$AL,"网点超23H未关闭"))*20)</f>
        <v>-</v>
      </c>
      <c r="BP85" s="12" t="str">
        <f>IF((COUNTIFS(明细!$R:$R,$AK85,明细!$C:$C,BP$1,明细!$AK:$AK,"网点超50分钟未响应")+COUNTIFS(明细!$R:$R,$AK85,明细!$C:$C,BP$1,明细!$AL:$AL,"网点超23H未关闭"))*20=0,"-",(COUNTIFS(明细!$R:$R,$AK85,明细!$C:$C,BP$1,明细!$AK:$AK,"网点超50分钟未响应")+COUNTIFS(明细!$R:$R,$AK85,明细!$C:$C,BP$1,明细!$AL:$AL,"网点超23H未关闭"))*20)</f>
        <v>-</v>
      </c>
    </row>
    <row r="86" customHeight="1" spans="36:68">
      <c r="AJ86" s="12">
        <f>RANK(AL86,AL$3:AL$356)</f>
        <v>80</v>
      </c>
      <c r="AK86" s="36" t="s">
        <v>122</v>
      </c>
      <c r="AL86" s="12">
        <f>SUM(AM86:BP86)</f>
        <v>40</v>
      </c>
      <c r="AM86" s="12">
        <f>IF((COUNTIFS(明细!$R:$R,$AK86,明细!$C:$C,AM$1,明细!$AK:$AK,"网点超50分钟未响应")+COUNTIFS(明细!$R:$R,$AK86,明细!$C:$C,AM$1,明细!$AL:$AL,"网点超23H未关闭"))*20=0,"-",(COUNTIFS(明细!$R:$R,$AK86,明细!$C:$C,AM$1,明细!$AK:$AK,"网点超50分钟未响应")+COUNTIFS(明细!$R:$R,$AK86,明细!$C:$C,AM$1,明细!$AL:$AL,"网点超23H未关闭"))*20)</f>
        <v>20</v>
      </c>
      <c r="AN86" s="12">
        <f>IF((COUNTIFS(明细!$R:$R,$AK86,明细!$C:$C,AN$1,明细!$AK:$AK,"网点超50分钟未响应")+COUNTIFS(明细!$R:$R,$AK86,明细!$C:$C,AN$1,明细!$AL:$AL,"网点超23H未关闭"))*20=0,"-",(COUNTIFS(明细!$R:$R,$AK86,明细!$C:$C,AN$1,明细!$AK:$AK,"网点超50分钟未响应")+COUNTIFS(明细!$R:$R,$AK86,明细!$C:$C,AN$1,明细!$AL:$AL,"网点超23H未关闭"))*20)</f>
        <v>20</v>
      </c>
      <c r="AO86" s="12" t="str">
        <f>IF((COUNTIFS(明细!$R:$R,$AK86,明细!$C:$C,AO$1,明细!$AK:$AK,"网点超50分钟未响应")+COUNTIFS(明细!$R:$R,$AK86,明细!$C:$C,AO$1,明细!$AL:$AL,"网点超23H未关闭"))*20=0,"-",(COUNTIFS(明细!$R:$R,$AK86,明细!$C:$C,AO$1,明细!$AK:$AK,"网点超50分钟未响应")+COUNTIFS(明细!$R:$R,$AK86,明细!$C:$C,AO$1,明细!$AL:$AL,"网点超23H未关闭"))*20)</f>
        <v>-</v>
      </c>
      <c r="AP86" s="12" t="str">
        <f>IF((COUNTIFS(明细!$R:$R,$AK86,明细!$C:$C,AP$1,明细!$AK:$AK,"网点超50分钟未响应")+COUNTIFS(明细!$R:$R,$AK86,明细!$C:$C,AP$1,明细!$AL:$AL,"网点超23H未关闭"))*20=0,"-",(COUNTIFS(明细!$R:$R,$AK86,明细!$C:$C,AP$1,明细!$AK:$AK,"网点超50分钟未响应")+COUNTIFS(明细!$R:$R,$AK86,明细!$C:$C,AP$1,明细!$AL:$AL,"网点超23H未关闭"))*20)</f>
        <v>-</v>
      </c>
      <c r="AQ86" s="12" t="str">
        <f>IF((COUNTIFS(明细!$R:$R,$AK86,明细!$C:$C,AQ$1,明细!$AK:$AK,"网点超50分钟未响应")+COUNTIFS(明细!$R:$R,$AK86,明细!$C:$C,AQ$1,明细!$AL:$AL,"网点超23H未关闭"))*20=0,"-",(COUNTIFS(明细!$R:$R,$AK86,明细!$C:$C,AQ$1,明细!$AK:$AK,"网点超50分钟未响应")+COUNTIFS(明细!$R:$R,$AK86,明细!$C:$C,AQ$1,明细!$AL:$AL,"网点超23H未关闭"))*20)</f>
        <v>-</v>
      </c>
      <c r="AR86" s="12" t="str">
        <f>IF((COUNTIFS(明细!$R:$R,$AK86,明细!$C:$C,AR$1,明细!$AK:$AK,"网点超50分钟未响应")+COUNTIFS(明细!$R:$R,$AK86,明细!$C:$C,AR$1,明细!$AL:$AL,"网点超23H未关闭"))*20=0,"-",(COUNTIFS(明细!$R:$R,$AK86,明细!$C:$C,AR$1,明细!$AK:$AK,"网点超50分钟未响应")+COUNTIFS(明细!$R:$R,$AK86,明细!$C:$C,AR$1,明细!$AL:$AL,"网点超23H未关闭"))*20)</f>
        <v>-</v>
      </c>
      <c r="AS86" s="12" t="str">
        <f>IF((COUNTIFS(明细!$R:$R,$AK86,明细!$C:$C,AS$1,明细!$AK:$AK,"网点超50分钟未响应")+COUNTIFS(明细!$R:$R,$AK86,明细!$C:$C,AS$1,明细!$AL:$AL,"网点超23H未关闭"))*20=0,"-",(COUNTIFS(明细!$R:$R,$AK86,明细!$C:$C,AS$1,明细!$AK:$AK,"网点超50分钟未响应")+COUNTIFS(明细!$R:$R,$AK86,明细!$C:$C,AS$1,明细!$AL:$AL,"网点超23H未关闭"))*20)</f>
        <v>-</v>
      </c>
      <c r="AT86" s="12" t="str">
        <f>IF((COUNTIFS(明细!$R:$R,$AK86,明细!$C:$C,AT$1,明细!$AK:$AK,"网点超50分钟未响应")+COUNTIFS(明细!$R:$R,$AK86,明细!$C:$C,AT$1,明细!$AL:$AL,"网点超23H未关闭"))*20=0,"-",(COUNTIFS(明细!$R:$R,$AK86,明细!$C:$C,AT$1,明细!$AK:$AK,"网点超50分钟未响应")+COUNTIFS(明细!$R:$R,$AK86,明细!$C:$C,AT$1,明细!$AL:$AL,"网点超23H未关闭"))*20)</f>
        <v>-</v>
      </c>
      <c r="AU86" s="12" t="str">
        <f>IF((COUNTIFS(明细!$R:$R,$AK86,明细!$C:$C,AU$1,明细!$AK:$AK,"网点超50分钟未响应")+COUNTIFS(明细!$R:$R,$AK86,明细!$C:$C,AU$1,明细!$AL:$AL,"网点超23H未关闭"))*20=0,"-",(COUNTIFS(明细!$R:$R,$AK86,明细!$C:$C,AU$1,明细!$AK:$AK,"网点超50分钟未响应")+COUNTIFS(明细!$R:$R,$AK86,明细!$C:$C,AU$1,明细!$AL:$AL,"网点超23H未关闭"))*20)</f>
        <v>-</v>
      </c>
      <c r="AV86" s="12" t="str">
        <f>IF((COUNTIFS(明细!$R:$R,$AK86,明细!$C:$C,AV$1,明细!$AK:$AK,"网点超50分钟未响应")+COUNTIFS(明细!$R:$R,$AK86,明细!$C:$C,AV$1,明细!$AL:$AL,"网点超23H未关闭"))*20=0,"-",(COUNTIFS(明细!$R:$R,$AK86,明细!$C:$C,AV$1,明细!$AK:$AK,"网点超50分钟未响应")+COUNTIFS(明细!$R:$R,$AK86,明细!$C:$C,AV$1,明细!$AL:$AL,"网点超23H未关闭"))*20)</f>
        <v>-</v>
      </c>
      <c r="AW86" s="12" t="str">
        <f>IF((COUNTIFS(明细!$R:$R,$AK86,明细!$C:$C,AW$1,明细!$AK:$AK,"网点超50分钟未响应")+COUNTIFS(明细!$R:$R,$AK86,明细!$C:$C,AW$1,明细!$AL:$AL,"网点超23H未关闭"))*20=0,"-",(COUNTIFS(明细!$R:$R,$AK86,明细!$C:$C,AW$1,明细!$AK:$AK,"网点超50分钟未响应")+COUNTIFS(明细!$R:$R,$AK86,明细!$C:$C,AW$1,明细!$AL:$AL,"网点超23H未关闭"))*20)</f>
        <v>-</v>
      </c>
      <c r="AX86" s="12" t="str">
        <f>IF((COUNTIFS(明细!$R:$R,$AK86,明细!$C:$C,AX$1,明细!$AK:$AK,"网点超50分钟未响应")+COUNTIFS(明细!$R:$R,$AK86,明细!$C:$C,AX$1,明细!$AL:$AL,"网点超23H未关闭"))*20=0,"-",(COUNTIFS(明细!$R:$R,$AK86,明细!$C:$C,AX$1,明细!$AK:$AK,"网点超50分钟未响应")+COUNTIFS(明细!$R:$R,$AK86,明细!$C:$C,AX$1,明细!$AL:$AL,"网点超23H未关闭"))*20)</f>
        <v>-</v>
      </c>
      <c r="AY86" s="12" t="str">
        <f>IF((COUNTIFS(明细!$R:$R,$AK86,明细!$C:$C,AY$1,明细!$AK:$AK,"网点超50分钟未响应")+COUNTIFS(明细!$R:$R,$AK86,明细!$C:$C,AY$1,明细!$AL:$AL,"网点超23H未关闭"))*20=0,"-",(COUNTIFS(明细!$R:$R,$AK86,明细!$C:$C,AY$1,明细!$AK:$AK,"网点超50分钟未响应")+COUNTIFS(明细!$R:$R,$AK86,明细!$C:$C,AY$1,明细!$AL:$AL,"网点超23H未关闭"))*20)</f>
        <v>-</v>
      </c>
      <c r="AZ86" s="12" t="str">
        <f>IF((COUNTIFS(明细!$R:$R,$AK86,明细!$C:$C,AZ$1,明细!$AK:$AK,"网点超50分钟未响应")+COUNTIFS(明细!$R:$R,$AK86,明细!$C:$C,AZ$1,明细!$AL:$AL,"网点超23H未关闭"))*20=0,"-",(COUNTIFS(明细!$R:$R,$AK86,明细!$C:$C,AZ$1,明细!$AK:$AK,"网点超50分钟未响应")+COUNTIFS(明细!$R:$R,$AK86,明细!$C:$C,AZ$1,明细!$AL:$AL,"网点超23H未关闭"))*20)</f>
        <v>-</v>
      </c>
      <c r="BA86" s="12" t="str">
        <f>IF((COUNTIFS(明细!$R:$R,$AK86,明细!$C:$C,BA$1,明细!$AK:$AK,"网点超50分钟未响应")+COUNTIFS(明细!$R:$R,$AK86,明细!$C:$C,BA$1,明细!$AL:$AL,"网点超23H未关闭"))*20=0,"-",(COUNTIFS(明细!$R:$R,$AK86,明细!$C:$C,BA$1,明细!$AK:$AK,"网点超50分钟未响应")+COUNTIFS(明细!$R:$R,$AK86,明细!$C:$C,BA$1,明细!$AL:$AL,"网点超23H未关闭"))*20)</f>
        <v>-</v>
      </c>
      <c r="BB86" s="12" t="str">
        <f>IF((COUNTIFS(明细!$R:$R,$AK86,明细!$C:$C,BB$1,明细!$AK:$AK,"网点超50分钟未响应")+COUNTIFS(明细!$R:$R,$AK86,明细!$C:$C,BB$1,明细!$AL:$AL,"网点超23H未关闭"))*20=0,"-",(COUNTIFS(明细!$R:$R,$AK86,明细!$C:$C,BB$1,明细!$AK:$AK,"网点超50分钟未响应")+COUNTIFS(明细!$R:$R,$AK86,明细!$C:$C,BB$1,明细!$AL:$AL,"网点超23H未关闭"))*20)</f>
        <v>-</v>
      </c>
      <c r="BC86" s="12" t="str">
        <f>IF((COUNTIFS(明细!$R:$R,$AK86,明细!$C:$C,BC$1,明细!$AK:$AK,"网点超50分钟未响应")+COUNTIFS(明细!$R:$R,$AK86,明细!$C:$C,BC$1,明细!$AL:$AL,"网点超23H未关闭"))*20=0,"-",(COUNTIFS(明细!$R:$R,$AK86,明细!$C:$C,BC$1,明细!$AK:$AK,"网点超50分钟未响应")+COUNTIFS(明细!$R:$R,$AK86,明细!$C:$C,BC$1,明细!$AL:$AL,"网点超23H未关闭"))*20)</f>
        <v>-</v>
      </c>
      <c r="BD86" s="12" t="str">
        <f>IF((COUNTIFS(明细!$R:$R,$AK86,明细!$C:$C,BD$1,明细!$AK:$AK,"网点超50分钟未响应")+COUNTIFS(明细!$R:$R,$AK86,明细!$C:$C,BD$1,明细!$AL:$AL,"网点超23H未关闭"))*20=0,"-",(COUNTIFS(明细!$R:$R,$AK86,明细!$C:$C,BD$1,明细!$AK:$AK,"网点超50分钟未响应")+COUNTIFS(明细!$R:$R,$AK86,明细!$C:$C,BD$1,明细!$AL:$AL,"网点超23H未关闭"))*20)</f>
        <v>-</v>
      </c>
      <c r="BE86" s="12" t="str">
        <f>IF((COUNTIFS(明细!$R:$R,$AK86,明细!$C:$C,BE$1,明细!$AK:$AK,"网点超50分钟未响应")+COUNTIFS(明细!$R:$R,$AK86,明细!$C:$C,BE$1,明细!$AL:$AL,"网点超23H未关闭"))*20=0,"-",(COUNTIFS(明细!$R:$R,$AK86,明细!$C:$C,BE$1,明细!$AK:$AK,"网点超50分钟未响应")+COUNTIFS(明细!$R:$R,$AK86,明细!$C:$C,BE$1,明细!$AL:$AL,"网点超23H未关闭"))*20)</f>
        <v>-</v>
      </c>
      <c r="BF86" s="12" t="str">
        <f>IF((COUNTIFS(明细!$R:$R,$AK86,明细!$C:$C,BF$1,明细!$AK:$AK,"网点超50分钟未响应")+COUNTIFS(明细!$R:$R,$AK86,明细!$C:$C,BF$1,明细!$AL:$AL,"网点超23H未关闭"))*20=0,"-",(COUNTIFS(明细!$R:$R,$AK86,明细!$C:$C,BF$1,明细!$AK:$AK,"网点超50分钟未响应")+COUNTIFS(明细!$R:$R,$AK86,明细!$C:$C,BF$1,明细!$AL:$AL,"网点超23H未关闭"))*20)</f>
        <v>-</v>
      </c>
      <c r="BG86" s="12" t="str">
        <f>IF((COUNTIFS(明细!$R:$R,$AK86,明细!$C:$C,BG$1,明细!$AK:$AK,"网点超50分钟未响应")+COUNTIFS(明细!$R:$R,$AK86,明细!$C:$C,BG$1,明细!$AL:$AL,"网点超23H未关闭"))*20=0,"-",(COUNTIFS(明细!$R:$R,$AK86,明细!$C:$C,BG$1,明细!$AK:$AK,"网点超50分钟未响应")+COUNTIFS(明细!$R:$R,$AK86,明细!$C:$C,BG$1,明细!$AL:$AL,"网点超23H未关闭"))*20)</f>
        <v>-</v>
      </c>
      <c r="BH86" s="12" t="str">
        <f>IF((COUNTIFS(明细!$R:$R,$AK86,明细!$C:$C,BH$1,明细!$AK:$AK,"网点超50分钟未响应")+COUNTIFS(明细!$R:$R,$AK86,明细!$C:$C,BH$1,明细!$AL:$AL,"网点超23H未关闭"))*20=0,"-",(COUNTIFS(明细!$R:$R,$AK86,明细!$C:$C,BH$1,明细!$AK:$AK,"网点超50分钟未响应")+COUNTIFS(明细!$R:$R,$AK86,明细!$C:$C,BH$1,明细!$AL:$AL,"网点超23H未关闭"))*20)</f>
        <v>-</v>
      </c>
      <c r="BI86" s="12" t="str">
        <f>IF((COUNTIFS(明细!$R:$R,$AK86,明细!$C:$C,BI$1,明细!$AK:$AK,"网点超50分钟未响应")+COUNTIFS(明细!$R:$R,$AK86,明细!$C:$C,BI$1,明细!$AL:$AL,"网点超23H未关闭"))*20=0,"-",(COUNTIFS(明细!$R:$R,$AK86,明细!$C:$C,BI$1,明细!$AK:$AK,"网点超50分钟未响应")+COUNTIFS(明细!$R:$R,$AK86,明细!$C:$C,BI$1,明细!$AL:$AL,"网点超23H未关闭"))*20)</f>
        <v>-</v>
      </c>
      <c r="BJ86" s="12" t="str">
        <f>IF((COUNTIFS(明细!$R:$R,$AK86,明细!$C:$C,BJ$1,明细!$AK:$AK,"网点超50分钟未响应")+COUNTIFS(明细!$R:$R,$AK86,明细!$C:$C,BJ$1,明细!$AL:$AL,"网点超23H未关闭"))*20=0,"-",(COUNTIFS(明细!$R:$R,$AK86,明细!$C:$C,BJ$1,明细!$AK:$AK,"网点超50分钟未响应")+COUNTIFS(明细!$R:$R,$AK86,明细!$C:$C,BJ$1,明细!$AL:$AL,"网点超23H未关闭"))*20)</f>
        <v>-</v>
      </c>
      <c r="BK86" s="12" t="str">
        <f>IF((COUNTIFS(明细!$R:$R,$AK86,明细!$C:$C,BK$1,明细!$AK:$AK,"网点超50分钟未响应")+COUNTIFS(明细!$R:$R,$AK86,明细!$C:$C,BK$1,明细!$AL:$AL,"网点超23H未关闭"))*20=0,"-",(COUNTIFS(明细!$R:$R,$AK86,明细!$C:$C,BK$1,明细!$AK:$AK,"网点超50分钟未响应")+COUNTIFS(明细!$R:$R,$AK86,明细!$C:$C,BK$1,明细!$AL:$AL,"网点超23H未关闭"))*20)</f>
        <v>-</v>
      </c>
      <c r="BL86" s="12" t="str">
        <f>IF((COUNTIFS(明细!$R:$R,$AK86,明细!$C:$C,BL$1,明细!$AK:$AK,"网点超50分钟未响应")+COUNTIFS(明细!$R:$R,$AK86,明细!$C:$C,BL$1,明细!$AL:$AL,"网点超23H未关闭"))*20=0,"-",(COUNTIFS(明细!$R:$R,$AK86,明细!$C:$C,BL$1,明细!$AK:$AK,"网点超50分钟未响应")+COUNTIFS(明细!$R:$R,$AK86,明细!$C:$C,BL$1,明细!$AL:$AL,"网点超23H未关闭"))*20)</f>
        <v>-</v>
      </c>
      <c r="BM86" s="12" t="str">
        <f>IF((COUNTIFS(明细!$R:$R,$AK86,明细!$C:$C,BM$1,明细!$AK:$AK,"网点超50分钟未响应")+COUNTIFS(明细!$R:$R,$AK86,明细!$C:$C,BM$1,明细!$AL:$AL,"网点超23H未关闭"))*20=0,"-",(COUNTIFS(明细!$R:$R,$AK86,明细!$C:$C,BM$1,明细!$AK:$AK,"网点超50分钟未响应")+COUNTIFS(明细!$R:$R,$AK86,明细!$C:$C,BM$1,明细!$AL:$AL,"网点超23H未关闭"))*20)</f>
        <v>-</v>
      </c>
      <c r="BN86" s="12" t="str">
        <f>IF((COUNTIFS(明细!$R:$R,$AK86,明细!$C:$C,BN$1,明细!$AK:$AK,"网点超50分钟未响应")+COUNTIFS(明细!$R:$R,$AK86,明细!$C:$C,BN$1,明细!$AL:$AL,"网点超23H未关闭"))*20=0,"-",(COUNTIFS(明细!$R:$R,$AK86,明细!$C:$C,BN$1,明细!$AK:$AK,"网点超50分钟未响应")+COUNTIFS(明细!$R:$R,$AK86,明细!$C:$C,BN$1,明细!$AL:$AL,"网点超23H未关闭"))*20)</f>
        <v>-</v>
      </c>
      <c r="BO86" s="12" t="str">
        <f>IF((COUNTIFS(明细!$R:$R,$AK86,明细!$C:$C,BO$1,明细!$AK:$AK,"网点超50分钟未响应")+COUNTIFS(明细!$R:$R,$AK86,明细!$C:$C,BO$1,明细!$AL:$AL,"网点超23H未关闭"))*20=0,"-",(COUNTIFS(明细!$R:$R,$AK86,明细!$C:$C,BO$1,明细!$AK:$AK,"网点超50分钟未响应")+COUNTIFS(明细!$R:$R,$AK86,明细!$C:$C,BO$1,明细!$AL:$AL,"网点超23H未关闭"))*20)</f>
        <v>-</v>
      </c>
      <c r="BP86" s="12" t="str">
        <f>IF((COUNTIFS(明细!$R:$R,$AK86,明细!$C:$C,BP$1,明细!$AK:$AK,"网点超50分钟未响应")+COUNTIFS(明细!$R:$R,$AK86,明细!$C:$C,BP$1,明细!$AL:$AL,"网点超23H未关闭"))*20=0,"-",(COUNTIFS(明细!$R:$R,$AK86,明细!$C:$C,BP$1,明细!$AK:$AK,"网点超50分钟未响应")+COUNTIFS(明细!$R:$R,$AK86,明细!$C:$C,BP$1,明细!$AL:$AL,"网点超23H未关闭"))*20)</f>
        <v>-</v>
      </c>
    </row>
    <row r="87" customHeight="1" spans="36:68">
      <c r="AJ87" s="12">
        <f>RANK(AL87,AL$3:AL$356)</f>
        <v>80</v>
      </c>
      <c r="AK87" s="4" t="s">
        <v>123</v>
      </c>
      <c r="AL87" s="12">
        <f>SUM(AM87:BP87)</f>
        <v>40</v>
      </c>
      <c r="AM87" s="12" t="str">
        <f>IF((COUNTIFS(明细!$R:$R,$AK87,明细!$C:$C,AM$1,明细!$AK:$AK,"网点超50分钟未响应")+COUNTIFS(明细!$R:$R,$AK87,明细!$C:$C,AM$1,明细!$AL:$AL,"网点超23H未关闭"))*20=0,"-",(COUNTIFS(明细!$R:$R,$AK87,明细!$C:$C,AM$1,明细!$AK:$AK,"网点超50分钟未响应")+COUNTIFS(明细!$R:$R,$AK87,明细!$C:$C,AM$1,明细!$AL:$AL,"网点超23H未关闭"))*20)</f>
        <v>-</v>
      </c>
      <c r="AN87" s="12">
        <f>IF((COUNTIFS(明细!$R:$R,$AK87,明细!$C:$C,AN$1,明细!$AK:$AK,"网点超50分钟未响应")+COUNTIFS(明细!$R:$R,$AK87,明细!$C:$C,AN$1,明细!$AL:$AL,"网点超23H未关闭"))*20=0,"-",(COUNTIFS(明细!$R:$R,$AK87,明细!$C:$C,AN$1,明细!$AK:$AK,"网点超50分钟未响应")+COUNTIFS(明细!$R:$R,$AK87,明细!$C:$C,AN$1,明细!$AL:$AL,"网点超23H未关闭"))*20)</f>
        <v>20</v>
      </c>
      <c r="AO87" s="12">
        <f>IF((COUNTIFS(明细!$R:$R,$AK87,明细!$C:$C,AO$1,明细!$AK:$AK,"网点超50分钟未响应")+COUNTIFS(明细!$R:$R,$AK87,明细!$C:$C,AO$1,明细!$AL:$AL,"网点超23H未关闭"))*20=0,"-",(COUNTIFS(明细!$R:$R,$AK87,明细!$C:$C,AO$1,明细!$AK:$AK,"网点超50分钟未响应")+COUNTIFS(明细!$R:$R,$AK87,明细!$C:$C,AO$1,明细!$AL:$AL,"网点超23H未关闭"))*20)</f>
        <v>20</v>
      </c>
      <c r="AP87" s="12" t="str">
        <f>IF((COUNTIFS(明细!$R:$R,$AK87,明细!$C:$C,AP$1,明细!$AK:$AK,"网点超50分钟未响应")+COUNTIFS(明细!$R:$R,$AK87,明细!$C:$C,AP$1,明细!$AL:$AL,"网点超23H未关闭"))*20=0,"-",(COUNTIFS(明细!$R:$R,$AK87,明细!$C:$C,AP$1,明细!$AK:$AK,"网点超50分钟未响应")+COUNTIFS(明细!$R:$R,$AK87,明细!$C:$C,AP$1,明细!$AL:$AL,"网点超23H未关闭"))*20)</f>
        <v>-</v>
      </c>
      <c r="AQ87" s="12" t="str">
        <f>IF((COUNTIFS(明细!$R:$R,$AK87,明细!$C:$C,AQ$1,明细!$AK:$AK,"网点超50分钟未响应")+COUNTIFS(明细!$R:$R,$AK87,明细!$C:$C,AQ$1,明细!$AL:$AL,"网点超23H未关闭"))*20=0,"-",(COUNTIFS(明细!$R:$R,$AK87,明细!$C:$C,AQ$1,明细!$AK:$AK,"网点超50分钟未响应")+COUNTIFS(明细!$R:$R,$AK87,明细!$C:$C,AQ$1,明细!$AL:$AL,"网点超23H未关闭"))*20)</f>
        <v>-</v>
      </c>
      <c r="AR87" s="12" t="str">
        <f>IF((COUNTIFS(明细!$R:$R,$AK87,明细!$C:$C,AR$1,明细!$AK:$AK,"网点超50分钟未响应")+COUNTIFS(明细!$R:$R,$AK87,明细!$C:$C,AR$1,明细!$AL:$AL,"网点超23H未关闭"))*20=0,"-",(COUNTIFS(明细!$R:$R,$AK87,明细!$C:$C,AR$1,明细!$AK:$AK,"网点超50分钟未响应")+COUNTIFS(明细!$R:$R,$AK87,明细!$C:$C,AR$1,明细!$AL:$AL,"网点超23H未关闭"))*20)</f>
        <v>-</v>
      </c>
      <c r="AS87" s="12" t="str">
        <f>IF((COUNTIFS(明细!$R:$R,$AK87,明细!$C:$C,AS$1,明细!$AK:$AK,"网点超50分钟未响应")+COUNTIFS(明细!$R:$R,$AK87,明细!$C:$C,AS$1,明细!$AL:$AL,"网点超23H未关闭"))*20=0,"-",(COUNTIFS(明细!$R:$R,$AK87,明细!$C:$C,AS$1,明细!$AK:$AK,"网点超50分钟未响应")+COUNTIFS(明细!$R:$R,$AK87,明细!$C:$C,AS$1,明细!$AL:$AL,"网点超23H未关闭"))*20)</f>
        <v>-</v>
      </c>
      <c r="AT87" s="12" t="str">
        <f>IF((COUNTIFS(明细!$R:$R,$AK87,明细!$C:$C,AT$1,明细!$AK:$AK,"网点超50分钟未响应")+COUNTIFS(明细!$R:$R,$AK87,明细!$C:$C,AT$1,明细!$AL:$AL,"网点超23H未关闭"))*20=0,"-",(COUNTIFS(明细!$R:$R,$AK87,明细!$C:$C,AT$1,明细!$AK:$AK,"网点超50分钟未响应")+COUNTIFS(明细!$R:$R,$AK87,明细!$C:$C,AT$1,明细!$AL:$AL,"网点超23H未关闭"))*20)</f>
        <v>-</v>
      </c>
      <c r="AU87" s="12" t="str">
        <f>IF((COUNTIFS(明细!$R:$R,$AK87,明细!$C:$C,AU$1,明细!$AK:$AK,"网点超50分钟未响应")+COUNTIFS(明细!$R:$R,$AK87,明细!$C:$C,AU$1,明细!$AL:$AL,"网点超23H未关闭"))*20=0,"-",(COUNTIFS(明细!$R:$R,$AK87,明细!$C:$C,AU$1,明细!$AK:$AK,"网点超50分钟未响应")+COUNTIFS(明细!$R:$R,$AK87,明细!$C:$C,AU$1,明细!$AL:$AL,"网点超23H未关闭"))*20)</f>
        <v>-</v>
      </c>
      <c r="AV87" s="12" t="str">
        <f>IF((COUNTIFS(明细!$R:$R,$AK87,明细!$C:$C,AV$1,明细!$AK:$AK,"网点超50分钟未响应")+COUNTIFS(明细!$R:$R,$AK87,明细!$C:$C,AV$1,明细!$AL:$AL,"网点超23H未关闭"))*20=0,"-",(COUNTIFS(明细!$R:$R,$AK87,明细!$C:$C,AV$1,明细!$AK:$AK,"网点超50分钟未响应")+COUNTIFS(明细!$R:$R,$AK87,明细!$C:$C,AV$1,明细!$AL:$AL,"网点超23H未关闭"))*20)</f>
        <v>-</v>
      </c>
      <c r="AW87" s="12" t="str">
        <f>IF((COUNTIFS(明细!$R:$R,$AK87,明细!$C:$C,AW$1,明细!$AK:$AK,"网点超50分钟未响应")+COUNTIFS(明细!$R:$R,$AK87,明细!$C:$C,AW$1,明细!$AL:$AL,"网点超23H未关闭"))*20=0,"-",(COUNTIFS(明细!$R:$R,$AK87,明细!$C:$C,AW$1,明细!$AK:$AK,"网点超50分钟未响应")+COUNTIFS(明细!$R:$R,$AK87,明细!$C:$C,AW$1,明细!$AL:$AL,"网点超23H未关闭"))*20)</f>
        <v>-</v>
      </c>
      <c r="AX87" s="12" t="str">
        <f>IF((COUNTIFS(明细!$R:$R,$AK87,明细!$C:$C,AX$1,明细!$AK:$AK,"网点超50分钟未响应")+COUNTIFS(明细!$R:$R,$AK87,明细!$C:$C,AX$1,明细!$AL:$AL,"网点超23H未关闭"))*20=0,"-",(COUNTIFS(明细!$R:$R,$AK87,明细!$C:$C,AX$1,明细!$AK:$AK,"网点超50分钟未响应")+COUNTIFS(明细!$R:$R,$AK87,明细!$C:$C,AX$1,明细!$AL:$AL,"网点超23H未关闭"))*20)</f>
        <v>-</v>
      </c>
      <c r="AY87" s="12" t="str">
        <f>IF((COUNTIFS(明细!$R:$R,$AK87,明细!$C:$C,AY$1,明细!$AK:$AK,"网点超50分钟未响应")+COUNTIFS(明细!$R:$R,$AK87,明细!$C:$C,AY$1,明细!$AL:$AL,"网点超23H未关闭"))*20=0,"-",(COUNTIFS(明细!$R:$R,$AK87,明细!$C:$C,AY$1,明细!$AK:$AK,"网点超50分钟未响应")+COUNTIFS(明细!$R:$R,$AK87,明细!$C:$C,AY$1,明细!$AL:$AL,"网点超23H未关闭"))*20)</f>
        <v>-</v>
      </c>
      <c r="AZ87" s="12" t="str">
        <f>IF((COUNTIFS(明细!$R:$R,$AK87,明细!$C:$C,AZ$1,明细!$AK:$AK,"网点超50分钟未响应")+COUNTIFS(明细!$R:$R,$AK87,明细!$C:$C,AZ$1,明细!$AL:$AL,"网点超23H未关闭"))*20=0,"-",(COUNTIFS(明细!$R:$R,$AK87,明细!$C:$C,AZ$1,明细!$AK:$AK,"网点超50分钟未响应")+COUNTIFS(明细!$R:$R,$AK87,明细!$C:$C,AZ$1,明细!$AL:$AL,"网点超23H未关闭"))*20)</f>
        <v>-</v>
      </c>
      <c r="BA87" s="12" t="str">
        <f>IF((COUNTIFS(明细!$R:$R,$AK87,明细!$C:$C,BA$1,明细!$AK:$AK,"网点超50分钟未响应")+COUNTIFS(明细!$R:$R,$AK87,明细!$C:$C,BA$1,明细!$AL:$AL,"网点超23H未关闭"))*20=0,"-",(COUNTIFS(明细!$R:$R,$AK87,明细!$C:$C,BA$1,明细!$AK:$AK,"网点超50分钟未响应")+COUNTIFS(明细!$R:$R,$AK87,明细!$C:$C,BA$1,明细!$AL:$AL,"网点超23H未关闭"))*20)</f>
        <v>-</v>
      </c>
      <c r="BB87" s="12" t="str">
        <f>IF((COUNTIFS(明细!$R:$R,$AK87,明细!$C:$C,BB$1,明细!$AK:$AK,"网点超50分钟未响应")+COUNTIFS(明细!$R:$R,$AK87,明细!$C:$C,BB$1,明细!$AL:$AL,"网点超23H未关闭"))*20=0,"-",(COUNTIFS(明细!$R:$R,$AK87,明细!$C:$C,BB$1,明细!$AK:$AK,"网点超50分钟未响应")+COUNTIFS(明细!$R:$R,$AK87,明细!$C:$C,BB$1,明细!$AL:$AL,"网点超23H未关闭"))*20)</f>
        <v>-</v>
      </c>
      <c r="BC87" s="12" t="str">
        <f>IF((COUNTIFS(明细!$R:$R,$AK87,明细!$C:$C,BC$1,明细!$AK:$AK,"网点超50分钟未响应")+COUNTIFS(明细!$R:$R,$AK87,明细!$C:$C,BC$1,明细!$AL:$AL,"网点超23H未关闭"))*20=0,"-",(COUNTIFS(明细!$R:$R,$AK87,明细!$C:$C,BC$1,明细!$AK:$AK,"网点超50分钟未响应")+COUNTIFS(明细!$R:$R,$AK87,明细!$C:$C,BC$1,明细!$AL:$AL,"网点超23H未关闭"))*20)</f>
        <v>-</v>
      </c>
      <c r="BD87" s="12" t="str">
        <f>IF((COUNTIFS(明细!$R:$R,$AK87,明细!$C:$C,BD$1,明细!$AK:$AK,"网点超50分钟未响应")+COUNTIFS(明细!$R:$R,$AK87,明细!$C:$C,BD$1,明细!$AL:$AL,"网点超23H未关闭"))*20=0,"-",(COUNTIFS(明细!$R:$R,$AK87,明细!$C:$C,BD$1,明细!$AK:$AK,"网点超50分钟未响应")+COUNTIFS(明细!$R:$R,$AK87,明细!$C:$C,BD$1,明细!$AL:$AL,"网点超23H未关闭"))*20)</f>
        <v>-</v>
      </c>
      <c r="BE87" s="12" t="str">
        <f>IF((COUNTIFS(明细!$R:$R,$AK87,明细!$C:$C,BE$1,明细!$AK:$AK,"网点超50分钟未响应")+COUNTIFS(明细!$R:$R,$AK87,明细!$C:$C,BE$1,明细!$AL:$AL,"网点超23H未关闭"))*20=0,"-",(COUNTIFS(明细!$R:$R,$AK87,明细!$C:$C,BE$1,明细!$AK:$AK,"网点超50分钟未响应")+COUNTIFS(明细!$R:$R,$AK87,明细!$C:$C,BE$1,明细!$AL:$AL,"网点超23H未关闭"))*20)</f>
        <v>-</v>
      </c>
      <c r="BF87" s="12" t="str">
        <f>IF((COUNTIFS(明细!$R:$R,$AK87,明细!$C:$C,BF$1,明细!$AK:$AK,"网点超50分钟未响应")+COUNTIFS(明细!$R:$R,$AK87,明细!$C:$C,BF$1,明细!$AL:$AL,"网点超23H未关闭"))*20=0,"-",(COUNTIFS(明细!$R:$R,$AK87,明细!$C:$C,BF$1,明细!$AK:$AK,"网点超50分钟未响应")+COUNTIFS(明细!$R:$R,$AK87,明细!$C:$C,BF$1,明细!$AL:$AL,"网点超23H未关闭"))*20)</f>
        <v>-</v>
      </c>
      <c r="BG87" s="12" t="str">
        <f>IF((COUNTIFS(明细!$R:$R,$AK87,明细!$C:$C,BG$1,明细!$AK:$AK,"网点超50分钟未响应")+COUNTIFS(明细!$R:$R,$AK87,明细!$C:$C,BG$1,明细!$AL:$AL,"网点超23H未关闭"))*20=0,"-",(COUNTIFS(明细!$R:$R,$AK87,明细!$C:$C,BG$1,明细!$AK:$AK,"网点超50分钟未响应")+COUNTIFS(明细!$R:$R,$AK87,明细!$C:$C,BG$1,明细!$AL:$AL,"网点超23H未关闭"))*20)</f>
        <v>-</v>
      </c>
      <c r="BH87" s="12" t="str">
        <f>IF((COUNTIFS(明细!$R:$R,$AK87,明细!$C:$C,BH$1,明细!$AK:$AK,"网点超50分钟未响应")+COUNTIFS(明细!$R:$R,$AK87,明细!$C:$C,BH$1,明细!$AL:$AL,"网点超23H未关闭"))*20=0,"-",(COUNTIFS(明细!$R:$R,$AK87,明细!$C:$C,BH$1,明细!$AK:$AK,"网点超50分钟未响应")+COUNTIFS(明细!$R:$R,$AK87,明细!$C:$C,BH$1,明细!$AL:$AL,"网点超23H未关闭"))*20)</f>
        <v>-</v>
      </c>
      <c r="BI87" s="12" t="str">
        <f>IF((COUNTIFS(明细!$R:$R,$AK87,明细!$C:$C,BI$1,明细!$AK:$AK,"网点超50分钟未响应")+COUNTIFS(明细!$R:$R,$AK87,明细!$C:$C,BI$1,明细!$AL:$AL,"网点超23H未关闭"))*20=0,"-",(COUNTIFS(明细!$R:$R,$AK87,明细!$C:$C,BI$1,明细!$AK:$AK,"网点超50分钟未响应")+COUNTIFS(明细!$R:$R,$AK87,明细!$C:$C,BI$1,明细!$AL:$AL,"网点超23H未关闭"))*20)</f>
        <v>-</v>
      </c>
      <c r="BJ87" s="12" t="str">
        <f>IF((COUNTIFS(明细!$R:$R,$AK87,明细!$C:$C,BJ$1,明细!$AK:$AK,"网点超50分钟未响应")+COUNTIFS(明细!$R:$R,$AK87,明细!$C:$C,BJ$1,明细!$AL:$AL,"网点超23H未关闭"))*20=0,"-",(COUNTIFS(明细!$R:$R,$AK87,明细!$C:$C,BJ$1,明细!$AK:$AK,"网点超50分钟未响应")+COUNTIFS(明细!$R:$R,$AK87,明细!$C:$C,BJ$1,明细!$AL:$AL,"网点超23H未关闭"))*20)</f>
        <v>-</v>
      </c>
      <c r="BK87" s="12" t="str">
        <f>IF((COUNTIFS(明细!$R:$R,$AK87,明细!$C:$C,BK$1,明细!$AK:$AK,"网点超50分钟未响应")+COUNTIFS(明细!$R:$R,$AK87,明细!$C:$C,BK$1,明细!$AL:$AL,"网点超23H未关闭"))*20=0,"-",(COUNTIFS(明细!$R:$R,$AK87,明细!$C:$C,BK$1,明细!$AK:$AK,"网点超50分钟未响应")+COUNTIFS(明细!$R:$R,$AK87,明细!$C:$C,BK$1,明细!$AL:$AL,"网点超23H未关闭"))*20)</f>
        <v>-</v>
      </c>
      <c r="BL87" s="12" t="str">
        <f>IF((COUNTIFS(明细!$R:$R,$AK87,明细!$C:$C,BL$1,明细!$AK:$AK,"网点超50分钟未响应")+COUNTIFS(明细!$R:$R,$AK87,明细!$C:$C,BL$1,明细!$AL:$AL,"网点超23H未关闭"))*20=0,"-",(COUNTIFS(明细!$R:$R,$AK87,明细!$C:$C,BL$1,明细!$AK:$AK,"网点超50分钟未响应")+COUNTIFS(明细!$R:$R,$AK87,明细!$C:$C,BL$1,明细!$AL:$AL,"网点超23H未关闭"))*20)</f>
        <v>-</v>
      </c>
      <c r="BM87" s="12" t="str">
        <f>IF((COUNTIFS(明细!$R:$R,$AK87,明细!$C:$C,BM$1,明细!$AK:$AK,"网点超50分钟未响应")+COUNTIFS(明细!$R:$R,$AK87,明细!$C:$C,BM$1,明细!$AL:$AL,"网点超23H未关闭"))*20=0,"-",(COUNTIFS(明细!$R:$R,$AK87,明细!$C:$C,BM$1,明细!$AK:$AK,"网点超50分钟未响应")+COUNTIFS(明细!$R:$R,$AK87,明细!$C:$C,BM$1,明细!$AL:$AL,"网点超23H未关闭"))*20)</f>
        <v>-</v>
      </c>
      <c r="BN87" s="12" t="str">
        <f>IF((COUNTIFS(明细!$R:$R,$AK87,明细!$C:$C,BN$1,明细!$AK:$AK,"网点超50分钟未响应")+COUNTIFS(明细!$R:$R,$AK87,明细!$C:$C,BN$1,明细!$AL:$AL,"网点超23H未关闭"))*20=0,"-",(COUNTIFS(明细!$R:$R,$AK87,明细!$C:$C,BN$1,明细!$AK:$AK,"网点超50分钟未响应")+COUNTIFS(明细!$R:$R,$AK87,明细!$C:$C,BN$1,明细!$AL:$AL,"网点超23H未关闭"))*20)</f>
        <v>-</v>
      </c>
      <c r="BO87" s="12" t="str">
        <f>IF((COUNTIFS(明细!$R:$R,$AK87,明细!$C:$C,BO$1,明细!$AK:$AK,"网点超50分钟未响应")+COUNTIFS(明细!$R:$R,$AK87,明细!$C:$C,BO$1,明细!$AL:$AL,"网点超23H未关闭"))*20=0,"-",(COUNTIFS(明细!$R:$R,$AK87,明细!$C:$C,BO$1,明细!$AK:$AK,"网点超50分钟未响应")+COUNTIFS(明细!$R:$R,$AK87,明细!$C:$C,BO$1,明细!$AL:$AL,"网点超23H未关闭"))*20)</f>
        <v>-</v>
      </c>
      <c r="BP87" s="12" t="str">
        <f>IF((COUNTIFS(明细!$R:$R,$AK87,明细!$C:$C,BP$1,明细!$AK:$AK,"网点超50分钟未响应")+COUNTIFS(明细!$R:$R,$AK87,明细!$C:$C,BP$1,明细!$AL:$AL,"网点超23H未关闭"))*20=0,"-",(COUNTIFS(明细!$R:$R,$AK87,明细!$C:$C,BP$1,明细!$AK:$AK,"网点超50分钟未响应")+COUNTIFS(明细!$R:$R,$AK87,明细!$C:$C,BP$1,明细!$AL:$AL,"网点超23H未关闭"))*20)</f>
        <v>-</v>
      </c>
    </row>
    <row r="88" customHeight="1" spans="36:68">
      <c r="AJ88" s="12">
        <f>RANK(AL88,AL$3:AL$356)</f>
        <v>80</v>
      </c>
      <c r="AK88" s="4" t="s">
        <v>124</v>
      </c>
      <c r="AL88" s="12">
        <f>SUM(AM88:BP88)</f>
        <v>40</v>
      </c>
      <c r="AM88" s="12" t="str">
        <f>IF((COUNTIFS(明细!$R:$R,$AK88,明细!$C:$C,AM$1,明细!$AK:$AK,"网点超50分钟未响应")+COUNTIFS(明细!$R:$R,$AK88,明细!$C:$C,AM$1,明细!$AL:$AL,"网点超23H未关闭"))*20=0,"-",(COUNTIFS(明细!$R:$R,$AK88,明细!$C:$C,AM$1,明细!$AK:$AK,"网点超50分钟未响应")+COUNTIFS(明细!$R:$R,$AK88,明细!$C:$C,AM$1,明细!$AL:$AL,"网点超23H未关闭"))*20)</f>
        <v>-</v>
      </c>
      <c r="AN88" s="12">
        <f>IF((COUNTIFS(明细!$R:$R,$AK88,明细!$C:$C,AN$1,明细!$AK:$AK,"网点超50分钟未响应")+COUNTIFS(明细!$R:$R,$AK88,明细!$C:$C,AN$1,明细!$AL:$AL,"网点超23H未关闭"))*20=0,"-",(COUNTIFS(明细!$R:$R,$AK88,明细!$C:$C,AN$1,明细!$AK:$AK,"网点超50分钟未响应")+COUNTIFS(明细!$R:$R,$AK88,明细!$C:$C,AN$1,明细!$AL:$AL,"网点超23H未关闭"))*20)</f>
        <v>20</v>
      </c>
      <c r="AO88" s="12">
        <f>IF((COUNTIFS(明细!$R:$R,$AK88,明细!$C:$C,AO$1,明细!$AK:$AK,"网点超50分钟未响应")+COUNTIFS(明细!$R:$R,$AK88,明细!$C:$C,AO$1,明细!$AL:$AL,"网点超23H未关闭"))*20=0,"-",(COUNTIFS(明细!$R:$R,$AK88,明细!$C:$C,AO$1,明细!$AK:$AK,"网点超50分钟未响应")+COUNTIFS(明细!$R:$R,$AK88,明细!$C:$C,AO$1,明细!$AL:$AL,"网点超23H未关闭"))*20)</f>
        <v>20</v>
      </c>
      <c r="AP88" s="12" t="str">
        <f>IF((COUNTIFS(明细!$R:$R,$AK88,明细!$C:$C,AP$1,明细!$AK:$AK,"网点超50分钟未响应")+COUNTIFS(明细!$R:$R,$AK88,明细!$C:$C,AP$1,明细!$AL:$AL,"网点超23H未关闭"))*20=0,"-",(COUNTIFS(明细!$R:$R,$AK88,明细!$C:$C,AP$1,明细!$AK:$AK,"网点超50分钟未响应")+COUNTIFS(明细!$R:$R,$AK88,明细!$C:$C,AP$1,明细!$AL:$AL,"网点超23H未关闭"))*20)</f>
        <v>-</v>
      </c>
      <c r="AQ88" s="12" t="str">
        <f>IF((COUNTIFS(明细!$R:$R,$AK88,明细!$C:$C,AQ$1,明细!$AK:$AK,"网点超50分钟未响应")+COUNTIFS(明细!$R:$R,$AK88,明细!$C:$C,AQ$1,明细!$AL:$AL,"网点超23H未关闭"))*20=0,"-",(COUNTIFS(明细!$R:$R,$AK88,明细!$C:$C,AQ$1,明细!$AK:$AK,"网点超50分钟未响应")+COUNTIFS(明细!$R:$R,$AK88,明细!$C:$C,AQ$1,明细!$AL:$AL,"网点超23H未关闭"))*20)</f>
        <v>-</v>
      </c>
      <c r="AR88" s="12" t="str">
        <f>IF((COUNTIFS(明细!$R:$R,$AK88,明细!$C:$C,AR$1,明细!$AK:$AK,"网点超50分钟未响应")+COUNTIFS(明细!$R:$R,$AK88,明细!$C:$C,AR$1,明细!$AL:$AL,"网点超23H未关闭"))*20=0,"-",(COUNTIFS(明细!$R:$R,$AK88,明细!$C:$C,AR$1,明细!$AK:$AK,"网点超50分钟未响应")+COUNTIFS(明细!$R:$R,$AK88,明细!$C:$C,AR$1,明细!$AL:$AL,"网点超23H未关闭"))*20)</f>
        <v>-</v>
      </c>
      <c r="AS88" s="12" t="str">
        <f>IF((COUNTIFS(明细!$R:$R,$AK88,明细!$C:$C,AS$1,明细!$AK:$AK,"网点超50分钟未响应")+COUNTIFS(明细!$R:$R,$AK88,明细!$C:$C,AS$1,明细!$AL:$AL,"网点超23H未关闭"))*20=0,"-",(COUNTIFS(明细!$R:$R,$AK88,明细!$C:$C,AS$1,明细!$AK:$AK,"网点超50分钟未响应")+COUNTIFS(明细!$R:$R,$AK88,明细!$C:$C,AS$1,明细!$AL:$AL,"网点超23H未关闭"))*20)</f>
        <v>-</v>
      </c>
      <c r="AT88" s="12" t="str">
        <f>IF((COUNTIFS(明细!$R:$R,$AK88,明细!$C:$C,AT$1,明细!$AK:$AK,"网点超50分钟未响应")+COUNTIFS(明细!$R:$R,$AK88,明细!$C:$C,AT$1,明细!$AL:$AL,"网点超23H未关闭"))*20=0,"-",(COUNTIFS(明细!$R:$R,$AK88,明细!$C:$C,AT$1,明细!$AK:$AK,"网点超50分钟未响应")+COUNTIFS(明细!$R:$R,$AK88,明细!$C:$C,AT$1,明细!$AL:$AL,"网点超23H未关闭"))*20)</f>
        <v>-</v>
      </c>
      <c r="AU88" s="12" t="str">
        <f>IF((COUNTIFS(明细!$R:$R,$AK88,明细!$C:$C,AU$1,明细!$AK:$AK,"网点超50分钟未响应")+COUNTIFS(明细!$R:$R,$AK88,明细!$C:$C,AU$1,明细!$AL:$AL,"网点超23H未关闭"))*20=0,"-",(COUNTIFS(明细!$R:$R,$AK88,明细!$C:$C,AU$1,明细!$AK:$AK,"网点超50分钟未响应")+COUNTIFS(明细!$R:$R,$AK88,明细!$C:$C,AU$1,明细!$AL:$AL,"网点超23H未关闭"))*20)</f>
        <v>-</v>
      </c>
      <c r="AV88" s="12" t="str">
        <f>IF((COUNTIFS(明细!$R:$R,$AK88,明细!$C:$C,AV$1,明细!$AK:$AK,"网点超50分钟未响应")+COUNTIFS(明细!$R:$R,$AK88,明细!$C:$C,AV$1,明细!$AL:$AL,"网点超23H未关闭"))*20=0,"-",(COUNTIFS(明细!$R:$R,$AK88,明细!$C:$C,AV$1,明细!$AK:$AK,"网点超50分钟未响应")+COUNTIFS(明细!$R:$R,$AK88,明细!$C:$C,AV$1,明细!$AL:$AL,"网点超23H未关闭"))*20)</f>
        <v>-</v>
      </c>
      <c r="AW88" s="12" t="str">
        <f>IF((COUNTIFS(明细!$R:$R,$AK88,明细!$C:$C,AW$1,明细!$AK:$AK,"网点超50分钟未响应")+COUNTIFS(明细!$R:$R,$AK88,明细!$C:$C,AW$1,明细!$AL:$AL,"网点超23H未关闭"))*20=0,"-",(COUNTIFS(明细!$R:$R,$AK88,明细!$C:$C,AW$1,明细!$AK:$AK,"网点超50分钟未响应")+COUNTIFS(明细!$R:$R,$AK88,明细!$C:$C,AW$1,明细!$AL:$AL,"网点超23H未关闭"))*20)</f>
        <v>-</v>
      </c>
      <c r="AX88" s="12" t="str">
        <f>IF((COUNTIFS(明细!$R:$R,$AK88,明细!$C:$C,AX$1,明细!$AK:$AK,"网点超50分钟未响应")+COUNTIFS(明细!$R:$R,$AK88,明细!$C:$C,AX$1,明细!$AL:$AL,"网点超23H未关闭"))*20=0,"-",(COUNTIFS(明细!$R:$R,$AK88,明细!$C:$C,AX$1,明细!$AK:$AK,"网点超50分钟未响应")+COUNTIFS(明细!$R:$R,$AK88,明细!$C:$C,AX$1,明细!$AL:$AL,"网点超23H未关闭"))*20)</f>
        <v>-</v>
      </c>
      <c r="AY88" s="12" t="str">
        <f>IF((COUNTIFS(明细!$R:$R,$AK88,明细!$C:$C,AY$1,明细!$AK:$AK,"网点超50分钟未响应")+COUNTIFS(明细!$R:$R,$AK88,明细!$C:$C,AY$1,明细!$AL:$AL,"网点超23H未关闭"))*20=0,"-",(COUNTIFS(明细!$R:$R,$AK88,明细!$C:$C,AY$1,明细!$AK:$AK,"网点超50分钟未响应")+COUNTIFS(明细!$R:$R,$AK88,明细!$C:$C,AY$1,明细!$AL:$AL,"网点超23H未关闭"))*20)</f>
        <v>-</v>
      </c>
      <c r="AZ88" s="12" t="str">
        <f>IF((COUNTIFS(明细!$R:$R,$AK88,明细!$C:$C,AZ$1,明细!$AK:$AK,"网点超50分钟未响应")+COUNTIFS(明细!$R:$R,$AK88,明细!$C:$C,AZ$1,明细!$AL:$AL,"网点超23H未关闭"))*20=0,"-",(COUNTIFS(明细!$R:$R,$AK88,明细!$C:$C,AZ$1,明细!$AK:$AK,"网点超50分钟未响应")+COUNTIFS(明细!$R:$R,$AK88,明细!$C:$C,AZ$1,明细!$AL:$AL,"网点超23H未关闭"))*20)</f>
        <v>-</v>
      </c>
      <c r="BA88" s="12" t="str">
        <f>IF((COUNTIFS(明细!$R:$R,$AK88,明细!$C:$C,BA$1,明细!$AK:$AK,"网点超50分钟未响应")+COUNTIFS(明细!$R:$R,$AK88,明细!$C:$C,BA$1,明细!$AL:$AL,"网点超23H未关闭"))*20=0,"-",(COUNTIFS(明细!$R:$R,$AK88,明细!$C:$C,BA$1,明细!$AK:$AK,"网点超50分钟未响应")+COUNTIFS(明细!$R:$R,$AK88,明细!$C:$C,BA$1,明细!$AL:$AL,"网点超23H未关闭"))*20)</f>
        <v>-</v>
      </c>
      <c r="BB88" s="12" t="str">
        <f>IF((COUNTIFS(明细!$R:$R,$AK88,明细!$C:$C,BB$1,明细!$AK:$AK,"网点超50分钟未响应")+COUNTIFS(明细!$R:$R,$AK88,明细!$C:$C,BB$1,明细!$AL:$AL,"网点超23H未关闭"))*20=0,"-",(COUNTIFS(明细!$R:$R,$AK88,明细!$C:$C,BB$1,明细!$AK:$AK,"网点超50分钟未响应")+COUNTIFS(明细!$R:$R,$AK88,明细!$C:$C,BB$1,明细!$AL:$AL,"网点超23H未关闭"))*20)</f>
        <v>-</v>
      </c>
      <c r="BC88" s="12" t="str">
        <f>IF((COUNTIFS(明细!$R:$R,$AK88,明细!$C:$C,BC$1,明细!$AK:$AK,"网点超50分钟未响应")+COUNTIFS(明细!$R:$R,$AK88,明细!$C:$C,BC$1,明细!$AL:$AL,"网点超23H未关闭"))*20=0,"-",(COUNTIFS(明细!$R:$R,$AK88,明细!$C:$C,BC$1,明细!$AK:$AK,"网点超50分钟未响应")+COUNTIFS(明细!$R:$R,$AK88,明细!$C:$C,BC$1,明细!$AL:$AL,"网点超23H未关闭"))*20)</f>
        <v>-</v>
      </c>
      <c r="BD88" s="12" t="str">
        <f>IF((COUNTIFS(明细!$R:$R,$AK88,明细!$C:$C,BD$1,明细!$AK:$AK,"网点超50分钟未响应")+COUNTIFS(明细!$R:$R,$AK88,明细!$C:$C,BD$1,明细!$AL:$AL,"网点超23H未关闭"))*20=0,"-",(COUNTIFS(明细!$R:$R,$AK88,明细!$C:$C,BD$1,明细!$AK:$AK,"网点超50分钟未响应")+COUNTIFS(明细!$R:$R,$AK88,明细!$C:$C,BD$1,明细!$AL:$AL,"网点超23H未关闭"))*20)</f>
        <v>-</v>
      </c>
      <c r="BE88" s="12" t="str">
        <f>IF((COUNTIFS(明细!$R:$R,$AK88,明细!$C:$C,BE$1,明细!$AK:$AK,"网点超50分钟未响应")+COUNTIFS(明细!$R:$R,$AK88,明细!$C:$C,BE$1,明细!$AL:$AL,"网点超23H未关闭"))*20=0,"-",(COUNTIFS(明细!$R:$R,$AK88,明细!$C:$C,BE$1,明细!$AK:$AK,"网点超50分钟未响应")+COUNTIFS(明细!$R:$R,$AK88,明细!$C:$C,BE$1,明细!$AL:$AL,"网点超23H未关闭"))*20)</f>
        <v>-</v>
      </c>
      <c r="BF88" s="12" t="str">
        <f>IF((COUNTIFS(明细!$R:$R,$AK88,明细!$C:$C,BF$1,明细!$AK:$AK,"网点超50分钟未响应")+COUNTIFS(明细!$R:$R,$AK88,明细!$C:$C,BF$1,明细!$AL:$AL,"网点超23H未关闭"))*20=0,"-",(COUNTIFS(明细!$R:$R,$AK88,明细!$C:$C,BF$1,明细!$AK:$AK,"网点超50分钟未响应")+COUNTIFS(明细!$R:$R,$AK88,明细!$C:$C,BF$1,明细!$AL:$AL,"网点超23H未关闭"))*20)</f>
        <v>-</v>
      </c>
      <c r="BG88" s="12" t="str">
        <f>IF((COUNTIFS(明细!$R:$R,$AK88,明细!$C:$C,BG$1,明细!$AK:$AK,"网点超50分钟未响应")+COUNTIFS(明细!$R:$R,$AK88,明细!$C:$C,BG$1,明细!$AL:$AL,"网点超23H未关闭"))*20=0,"-",(COUNTIFS(明细!$R:$R,$AK88,明细!$C:$C,BG$1,明细!$AK:$AK,"网点超50分钟未响应")+COUNTIFS(明细!$R:$R,$AK88,明细!$C:$C,BG$1,明细!$AL:$AL,"网点超23H未关闭"))*20)</f>
        <v>-</v>
      </c>
      <c r="BH88" s="12" t="str">
        <f>IF((COUNTIFS(明细!$R:$R,$AK88,明细!$C:$C,BH$1,明细!$AK:$AK,"网点超50分钟未响应")+COUNTIFS(明细!$R:$R,$AK88,明细!$C:$C,BH$1,明细!$AL:$AL,"网点超23H未关闭"))*20=0,"-",(COUNTIFS(明细!$R:$R,$AK88,明细!$C:$C,BH$1,明细!$AK:$AK,"网点超50分钟未响应")+COUNTIFS(明细!$R:$R,$AK88,明细!$C:$C,BH$1,明细!$AL:$AL,"网点超23H未关闭"))*20)</f>
        <v>-</v>
      </c>
      <c r="BI88" s="12" t="str">
        <f>IF((COUNTIFS(明细!$R:$R,$AK88,明细!$C:$C,BI$1,明细!$AK:$AK,"网点超50分钟未响应")+COUNTIFS(明细!$R:$R,$AK88,明细!$C:$C,BI$1,明细!$AL:$AL,"网点超23H未关闭"))*20=0,"-",(COUNTIFS(明细!$R:$R,$AK88,明细!$C:$C,BI$1,明细!$AK:$AK,"网点超50分钟未响应")+COUNTIFS(明细!$R:$R,$AK88,明细!$C:$C,BI$1,明细!$AL:$AL,"网点超23H未关闭"))*20)</f>
        <v>-</v>
      </c>
      <c r="BJ88" s="12" t="str">
        <f>IF((COUNTIFS(明细!$R:$R,$AK88,明细!$C:$C,BJ$1,明细!$AK:$AK,"网点超50分钟未响应")+COUNTIFS(明细!$R:$R,$AK88,明细!$C:$C,BJ$1,明细!$AL:$AL,"网点超23H未关闭"))*20=0,"-",(COUNTIFS(明细!$R:$R,$AK88,明细!$C:$C,BJ$1,明细!$AK:$AK,"网点超50分钟未响应")+COUNTIFS(明细!$R:$R,$AK88,明细!$C:$C,BJ$1,明细!$AL:$AL,"网点超23H未关闭"))*20)</f>
        <v>-</v>
      </c>
      <c r="BK88" s="12" t="str">
        <f>IF((COUNTIFS(明细!$R:$R,$AK88,明细!$C:$C,BK$1,明细!$AK:$AK,"网点超50分钟未响应")+COUNTIFS(明细!$R:$R,$AK88,明细!$C:$C,BK$1,明细!$AL:$AL,"网点超23H未关闭"))*20=0,"-",(COUNTIFS(明细!$R:$R,$AK88,明细!$C:$C,BK$1,明细!$AK:$AK,"网点超50分钟未响应")+COUNTIFS(明细!$R:$R,$AK88,明细!$C:$C,BK$1,明细!$AL:$AL,"网点超23H未关闭"))*20)</f>
        <v>-</v>
      </c>
      <c r="BL88" s="12" t="str">
        <f>IF((COUNTIFS(明细!$R:$R,$AK88,明细!$C:$C,BL$1,明细!$AK:$AK,"网点超50分钟未响应")+COUNTIFS(明细!$R:$R,$AK88,明细!$C:$C,BL$1,明细!$AL:$AL,"网点超23H未关闭"))*20=0,"-",(COUNTIFS(明细!$R:$R,$AK88,明细!$C:$C,BL$1,明细!$AK:$AK,"网点超50分钟未响应")+COUNTIFS(明细!$R:$R,$AK88,明细!$C:$C,BL$1,明细!$AL:$AL,"网点超23H未关闭"))*20)</f>
        <v>-</v>
      </c>
      <c r="BM88" s="12" t="str">
        <f>IF((COUNTIFS(明细!$R:$R,$AK88,明细!$C:$C,BM$1,明细!$AK:$AK,"网点超50分钟未响应")+COUNTIFS(明细!$R:$R,$AK88,明细!$C:$C,BM$1,明细!$AL:$AL,"网点超23H未关闭"))*20=0,"-",(COUNTIFS(明细!$R:$R,$AK88,明细!$C:$C,BM$1,明细!$AK:$AK,"网点超50分钟未响应")+COUNTIFS(明细!$R:$R,$AK88,明细!$C:$C,BM$1,明细!$AL:$AL,"网点超23H未关闭"))*20)</f>
        <v>-</v>
      </c>
      <c r="BN88" s="12" t="str">
        <f>IF((COUNTIFS(明细!$R:$R,$AK88,明细!$C:$C,BN$1,明细!$AK:$AK,"网点超50分钟未响应")+COUNTIFS(明细!$R:$R,$AK88,明细!$C:$C,BN$1,明细!$AL:$AL,"网点超23H未关闭"))*20=0,"-",(COUNTIFS(明细!$R:$R,$AK88,明细!$C:$C,BN$1,明细!$AK:$AK,"网点超50分钟未响应")+COUNTIFS(明细!$R:$R,$AK88,明细!$C:$C,BN$1,明细!$AL:$AL,"网点超23H未关闭"))*20)</f>
        <v>-</v>
      </c>
      <c r="BO88" s="12" t="str">
        <f>IF((COUNTIFS(明细!$R:$R,$AK88,明细!$C:$C,BO$1,明细!$AK:$AK,"网点超50分钟未响应")+COUNTIFS(明细!$R:$R,$AK88,明细!$C:$C,BO$1,明细!$AL:$AL,"网点超23H未关闭"))*20=0,"-",(COUNTIFS(明细!$R:$R,$AK88,明细!$C:$C,BO$1,明细!$AK:$AK,"网点超50分钟未响应")+COUNTIFS(明细!$R:$R,$AK88,明细!$C:$C,BO$1,明细!$AL:$AL,"网点超23H未关闭"))*20)</f>
        <v>-</v>
      </c>
      <c r="BP88" s="12" t="str">
        <f>IF((COUNTIFS(明细!$R:$R,$AK88,明细!$C:$C,BP$1,明细!$AK:$AK,"网点超50分钟未响应")+COUNTIFS(明细!$R:$R,$AK88,明细!$C:$C,BP$1,明细!$AL:$AL,"网点超23H未关闭"))*20=0,"-",(COUNTIFS(明细!$R:$R,$AK88,明细!$C:$C,BP$1,明细!$AK:$AK,"网点超50分钟未响应")+COUNTIFS(明细!$R:$R,$AK88,明细!$C:$C,BP$1,明细!$AL:$AL,"网点超23H未关闭"))*20)</f>
        <v>-</v>
      </c>
    </row>
    <row r="89" customHeight="1" spans="36:68">
      <c r="AJ89" s="12">
        <f>RANK(AL89,AL$3:AL$356)</f>
        <v>80</v>
      </c>
      <c r="AK89" s="4" t="s">
        <v>125</v>
      </c>
      <c r="AL89" s="12">
        <f>SUM(AM89:BP89)</f>
        <v>40</v>
      </c>
      <c r="AM89" s="12">
        <f>IF((COUNTIFS(明细!$R:$R,$AK89,明细!$C:$C,AM$1,明细!$AK:$AK,"网点超50分钟未响应")+COUNTIFS(明细!$R:$R,$AK89,明细!$C:$C,AM$1,明细!$AL:$AL,"网点超23H未关闭"))*20=0,"-",(COUNTIFS(明细!$R:$R,$AK89,明细!$C:$C,AM$1,明细!$AK:$AK,"网点超50分钟未响应")+COUNTIFS(明细!$R:$R,$AK89,明细!$C:$C,AM$1,明细!$AL:$AL,"网点超23H未关闭"))*20)</f>
        <v>20</v>
      </c>
      <c r="AN89" s="12" t="str">
        <f>IF((COUNTIFS(明细!$R:$R,$AK89,明细!$C:$C,AN$1,明细!$AK:$AK,"网点超50分钟未响应")+COUNTIFS(明细!$R:$R,$AK89,明细!$C:$C,AN$1,明细!$AL:$AL,"网点超23H未关闭"))*20=0,"-",(COUNTIFS(明细!$R:$R,$AK89,明细!$C:$C,AN$1,明细!$AK:$AK,"网点超50分钟未响应")+COUNTIFS(明细!$R:$R,$AK89,明细!$C:$C,AN$1,明细!$AL:$AL,"网点超23H未关闭"))*20)</f>
        <v>-</v>
      </c>
      <c r="AO89" s="12" t="str">
        <f>IF((COUNTIFS(明细!$R:$R,$AK89,明细!$C:$C,AO$1,明细!$AK:$AK,"网点超50分钟未响应")+COUNTIFS(明细!$R:$R,$AK89,明细!$C:$C,AO$1,明细!$AL:$AL,"网点超23H未关闭"))*20=0,"-",(COUNTIFS(明细!$R:$R,$AK89,明细!$C:$C,AO$1,明细!$AK:$AK,"网点超50分钟未响应")+COUNTIFS(明细!$R:$R,$AK89,明细!$C:$C,AO$1,明细!$AL:$AL,"网点超23H未关闭"))*20)</f>
        <v>-</v>
      </c>
      <c r="AP89" s="12" t="str">
        <f>IF((COUNTIFS(明细!$R:$R,$AK89,明细!$C:$C,AP$1,明细!$AK:$AK,"网点超50分钟未响应")+COUNTIFS(明细!$R:$R,$AK89,明细!$C:$C,AP$1,明细!$AL:$AL,"网点超23H未关闭"))*20=0,"-",(COUNTIFS(明细!$R:$R,$AK89,明细!$C:$C,AP$1,明细!$AK:$AK,"网点超50分钟未响应")+COUNTIFS(明细!$R:$R,$AK89,明细!$C:$C,AP$1,明细!$AL:$AL,"网点超23H未关闭"))*20)</f>
        <v>-</v>
      </c>
      <c r="AQ89" s="12">
        <f>IF((COUNTIFS(明细!$R:$R,$AK89,明细!$C:$C,AQ$1,明细!$AK:$AK,"网点超50分钟未响应")+COUNTIFS(明细!$R:$R,$AK89,明细!$C:$C,AQ$1,明细!$AL:$AL,"网点超23H未关闭"))*20=0,"-",(COUNTIFS(明细!$R:$R,$AK89,明细!$C:$C,AQ$1,明细!$AK:$AK,"网点超50分钟未响应")+COUNTIFS(明细!$R:$R,$AK89,明细!$C:$C,AQ$1,明细!$AL:$AL,"网点超23H未关闭"))*20)</f>
        <v>20</v>
      </c>
      <c r="AR89" s="12" t="str">
        <f>IF((COUNTIFS(明细!$R:$R,$AK89,明细!$C:$C,AR$1,明细!$AK:$AK,"网点超50分钟未响应")+COUNTIFS(明细!$R:$R,$AK89,明细!$C:$C,AR$1,明细!$AL:$AL,"网点超23H未关闭"))*20=0,"-",(COUNTIFS(明细!$R:$R,$AK89,明细!$C:$C,AR$1,明细!$AK:$AK,"网点超50分钟未响应")+COUNTIFS(明细!$R:$R,$AK89,明细!$C:$C,AR$1,明细!$AL:$AL,"网点超23H未关闭"))*20)</f>
        <v>-</v>
      </c>
      <c r="AS89" s="12" t="str">
        <f>IF((COUNTIFS(明细!$R:$R,$AK89,明细!$C:$C,AS$1,明细!$AK:$AK,"网点超50分钟未响应")+COUNTIFS(明细!$R:$R,$AK89,明细!$C:$C,AS$1,明细!$AL:$AL,"网点超23H未关闭"))*20=0,"-",(COUNTIFS(明细!$R:$R,$AK89,明细!$C:$C,AS$1,明细!$AK:$AK,"网点超50分钟未响应")+COUNTIFS(明细!$R:$R,$AK89,明细!$C:$C,AS$1,明细!$AL:$AL,"网点超23H未关闭"))*20)</f>
        <v>-</v>
      </c>
      <c r="AT89" s="12" t="str">
        <f>IF((COUNTIFS(明细!$R:$R,$AK89,明细!$C:$C,AT$1,明细!$AK:$AK,"网点超50分钟未响应")+COUNTIFS(明细!$R:$R,$AK89,明细!$C:$C,AT$1,明细!$AL:$AL,"网点超23H未关闭"))*20=0,"-",(COUNTIFS(明细!$R:$R,$AK89,明细!$C:$C,AT$1,明细!$AK:$AK,"网点超50分钟未响应")+COUNTIFS(明细!$R:$R,$AK89,明细!$C:$C,AT$1,明细!$AL:$AL,"网点超23H未关闭"))*20)</f>
        <v>-</v>
      </c>
      <c r="AU89" s="12" t="str">
        <f>IF((COUNTIFS(明细!$R:$R,$AK89,明细!$C:$C,AU$1,明细!$AK:$AK,"网点超50分钟未响应")+COUNTIFS(明细!$R:$R,$AK89,明细!$C:$C,AU$1,明细!$AL:$AL,"网点超23H未关闭"))*20=0,"-",(COUNTIFS(明细!$R:$R,$AK89,明细!$C:$C,AU$1,明细!$AK:$AK,"网点超50分钟未响应")+COUNTIFS(明细!$R:$R,$AK89,明细!$C:$C,AU$1,明细!$AL:$AL,"网点超23H未关闭"))*20)</f>
        <v>-</v>
      </c>
      <c r="AV89" s="12" t="str">
        <f>IF((COUNTIFS(明细!$R:$R,$AK89,明细!$C:$C,AV$1,明细!$AK:$AK,"网点超50分钟未响应")+COUNTIFS(明细!$R:$R,$AK89,明细!$C:$C,AV$1,明细!$AL:$AL,"网点超23H未关闭"))*20=0,"-",(COUNTIFS(明细!$R:$R,$AK89,明细!$C:$C,AV$1,明细!$AK:$AK,"网点超50分钟未响应")+COUNTIFS(明细!$R:$R,$AK89,明细!$C:$C,AV$1,明细!$AL:$AL,"网点超23H未关闭"))*20)</f>
        <v>-</v>
      </c>
      <c r="AW89" s="12" t="str">
        <f>IF((COUNTIFS(明细!$R:$R,$AK89,明细!$C:$C,AW$1,明细!$AK:$AK,"网点超50分钟未响应")+COUNTIFS(明细!$R:$R,$AK89,明细!$C:$C,AW$1,明细!$AL:$AL,"网点超23H未关闭"))*20=0,"-",(COUNTIFS(明细!$R:$R,$AK89,明细!$C:$C,AW$1,明细!$AK:$AK,"网点超50分钟未响应")+COUNTIFS(明细!$R:$R,$AK89,明细!$C:$C,AW$1,明细!$AL:$AL,"网点超23H未关闭"))*20)</f>
        <v>-</v>
      </c>
      <c r="AX89" s="12" t="str">
        <f>IF((COUNTIFS(明细!$R:$R,$AK89,明细!$C:$C,AX$1,明细!$AK:$AK,"网点超50分钟未响应")+COUNTIFS(明细!$R:$R,$AK89,明细!$C:$C,AX$1,明细!$AL:$AL,"网点超23H未关闭"))*20=0,"-",(COUNTIFS(明细!$R:$R,$AK89,明细!$C:$C,AX$1,明细!$AK:$AK,"网点超50分钟未响应")+COUNTIFS(明细!$R:$R,$AK89,明细!$C:$C,AX$1,明细!$AL:$AL,"网点超23H未关闭"))*20)</f>
        <v>-</v>
      </c>
      <c r="AY89" s="12" t="str">
        <f>IF((COUNTIFS(明细!$R:$R,$AK89,明细!$C:$C,AY$1,明细!$AK:$AK,"网点超50分钟未响应")+COUNTIFS(明细!$R:$R,$AK89,明细!$C:$C,AY$1,明细!$AL:$AL,"网点超23H未关闭"))*20=0,"-",(COUNTIFS(明细!$R:$R,$AK89,明细!$C:$C,AY$1,明细!$AK:$AK,"网点超50分钟未响应")+COUNTIFS(明细!$R:$R,$AK89,明细!$C:$C,AY$1,明细!$AL:$AL,"网点超23H未关闭"))*20)</f>
        <v>-</v>
      </c>
      <c r="AZ89" s="12" t="str">
        <f>IF((COUNTIFS(明细!$R:$R,$AK89,明细!$C:$C,AZ$1,明细!$AK:$AK,"网点超50分钟未响应")+COUNTIFS(明细!$R:$R,$AK89,明细!$C:$C,AZ$1,明细!$AL:$AL,"网点超23H未关闭"))*20=0,"-",(COUNTIFS(明细!$R:$R,$AK89,明细!$C:$C,AZ$1,明细!$AK:$AK,"网点超50分钟未响应")+COUNTIFS(明细!$R:$R,$AK89,明细!$C:$C,AZ$1,明细!$AL:$AL,"网点超23H未关闭"))*20)</f>
        <v>-</v>
      </c>
      <c r="BA89" s="12" t="str">
        <f>IF((COUNTIFS(明细!$R:$R,$AK89,明细!$C:$C,BA$1,明细!$AK:$AK,"网点超50分钟未响应")+COUNTIFS(明细!$R:$R,$AK89,明细!$C:$C,BA$1,明细!$AL:$AL,"网点超23H未关闭"))*20=0,"-",(COUNTIFS(明细!$R:$R,$AK89,明细!$C:$C,BA$1,明细!$AK:$AK,"网点超50分钟未响应")+COUNTIFS(明细!$R:$R,$AK89,明细!$C:$C,BA$1,明细!$AL:$AL,"网点超23H未关闭"))*20)</f>
        <v>-</v>
      </c>
      <c r="BB89" s="12" t="str">
        <f>IF((COUNTIFS(明细!$R:$R,$AK89,明细!$C:$C,BB$1,明细!$AK:$AK,"网点超50分钟未响应")+COUNTIFS(明细!$R:$R,$AK89,明细!$C:$C,BB$1,明细!$AL:$AL,"网点超23H未关闭"))*20=0,"-",(COUNTIFS(明细!$R:$R,$AK89,明细!$C:$C,BB$1,明细!$AK:$AK,"网点超50分钟未响应")+COUNTIFS(明细!$R:$R,$AK89,明细!$C:$C,BB$1,明细!$AL:$AL,"网点超23H未关闭"))*20)</f>
        <v>-</v>
      </c>
      <c r="BC89" s="12" t="str">
        <f>IF((COUNTIFS(明细!$R:$R,$AK89,明细!$C:$C,BC$1,明细!$AK:$AK,"网点超50分钟未响应")+COUNTIFS(明细!$R:$R,$AK89,明细!$C:$C,BC$1,明细!$AL:$AL,"网点超23H未关闭"))*20=0,"-",(COUNTIFS(明细!$R:$R,$AK89,明细!$C:$C,BC$1,明细!$AK:$AK,"网点超50分钟未响应")+COUNTIFS(明细!$R:$R,$AK89,明细!$C:$C,BC$1,明细!$AL:$AL,"网点超23H未关闭"))*20)</f>
        <v>-</v>
      </c>
      <c r="BD89" s="12" t="str">
        <f>IF((COUNTIFS(明细!$R:$R,$AK89,明细!$C:$C,BD$1,明细!$AK:$AK,"网点超50分钟未响应")+COUNTIFS(明细!$R:$R,$AK89,明细!$C:$C,BD$1,明细!$AL:$AL,"网点超23H未关闭"))*20=0,"-",(COUNTIFS(明细!$R:$R,$AK89,明细!$C:$C,BD$1,明细!$AK:$AK,"网点超50分钟未响应")+COUNTIFS(明细!$R:$R,$AK89,明细!$C:$C,BD$1,明细!$AL:$AL,"网点超23H未关闭"))*20)</f>
        <v>-</v>
      </c>
      <c r="BE89" s="12" t="str">
        <f>IF((COUNTIFS(明细!$R:$R,$AK89,明细!$C:$C,BE$1,明细!$AK:$AK,"网点超50分钟未响应")+COUNTIFS(明细!$R:$R,$AK89,明细!$C:$C,BE$1,明细!$AL:$AL,"网点超23H未关闭"))*20=0,"-",(COUNTIFS(明细!$R:$R,$AK89,明细!$C:$C,BE$1,明细!$AK:$AK,"网点超50分钟未响应")+COUNTIFS(明细!$R:$R,$AK89,明细!$C:$C,BE$1,明细!$AL:$AL,"网点超23H未关闭"))*20)</f>
        <v>-</v>
      </c>
      <c r="BF89" s="12" t="str">
        <f>IF((COUNTIFS(明细!$R:$R,$AK89,明细!$C:$C,BF$1,明细!$AK:$AK,"网点超50分钟未响应")+COUNTIFS(明细!$R:$R,$AK89,明细!$C:$C,BF$1,明细!$AL:$AL,"网点超23H未关闭"))*20=0,"-",(COUNTIFS(明细!$R:$R,$AK89,明细!$C:$C,BF$1,明细!$AK:$AK,"网点超50分钟未响应")+COUNTIFS(明细!$R:$R,$AK89,明细!$C:$C,BF$1,明细!$AL:$AL,"网点超23H未关闭"))*20)</f>
        <v>-</v>
      </c>
      <c r="BG89" s="12" t="str">
        <f>IF((COUNTIFS(明细!$R:$R,$AK89,明细!$C:$C,BG$1,明细!$AK:$AK,"网点超50分钟未响应")+COUNTIFS(明细!$R:$R,$AK89,明细!$C:$C,BG$1,明细!$AL:$AL,"网点超23H未关闭"))*20=0,"-",(COUNTIFS(明细!$R:$R,$AK89,明细!$C:$C,BG$1,明细!$AK:$AK,"网点超50分钟未响应")+COUNTIFS(明细!$R:$R,$AK89,明细!$C:$C,BG$1,明细!$AL:$AL,"网点超23H未关闭"))*20)</f>
        <v>-</v>
      </c>
      <c r="BH89" s="12" t="str">
        <f>IF((COUNTIFS(明细!$R:$R,$AK89,明细!$C:$C,BH$1,明细!$AK:$AK,"网点超50分钟未响应")+COUNTIFS(明细!$R:$R,$AK89,明细!$C:$C,BH$1,明细!$AL:$AL,"网点超23H未关闭"))*20=0,"-",(COUNTIFS(明细!$R:$R,$AK89,明细!$C:$C,BH$1,明细!$AK:$AK,"网点超50分钟未响应")+COUNTIFS(明细!$R:$R,$AK89,明细!$C:$C,BH$1,明细!$AL:$AL,"网点超23H未关闭"))*20)</f>
        <v>-</v>
      </c>
      <c r="BI89" s="12" t="str">
        <f>IF((COUNTIFS(明细!$R:$R,$AK89,明细!$C:$C,BI$1,明细!$AK:$AK,"网点超50分钟未响应")+COUNTIFS(明细!$R:$R,$AK89,明细!$C:$C,BI$1,明细!$AL:$AL,"网点超23H未关闭"))*20=0,"-",(COUNTIFS(明细!$R:$R,$AK89,明细!$C:$C,BI$1,明细!$AK:$AK,"网点超50分钟未响应")+COUNTIFS(明细!$R:$R,$AK89,明细!$C:$C,BI$1,明细!$AL:$AL,"网点超23H未关闭"))*20)</f>
        <v>-</v>
      </c>
      <c r="BJ89" s="12" t="str">
        <f>IF((COUNTIFS(明细!$R:$R,$AK89,明细!$C:$C,BJ$1,明细!$AK:$AK,"网点超50分钟未响应")+COUNTIFS(明细!$R:$R,$AK89,明细!$C:$C,BJ$1,明细!$AL:$AL,"网点超23H未关闭"))*20=0,"-",(COUNTIFS(明细!$R:$R,$AK89,明细!$C:$C,BJ$1,明细!$AK:$AK,"网点超50分钟未响应")+COUNTIFS(明细!$R:$R,$AK89,明细!$C:$C,BJ$1,明细!$AL:$AL,"网点超23H未关闭"))*20)</f>
        <v>-</v>
      </c>
      <c r="BK89" s="12" t="str">
        <f>IF((COUNTIFS(明细!$R:$R,$AK89,明细!$C:$C,BK$1,明细!$AK:$AK,"网点超50分钟未响应")+COUNTIFS(明细!$R:$R,$AK89,明细!$C:$C,BK$1,明细!$AL:$AL,"网点超23H未关闭"))*20=0,"-",(COUNTIFS(明细!$R:$R,$AK89,明细!$C:$C,BK$1,明细!$AK:$AK,"网点超50分钟未响应")+COUNTIFS(明细!$R:$R,$AK89,明细!$C:$C,BK$1,明细!$AL:$AL,"网点超23H未关闭"))*20)</f>
        <v>-</v>
      </c>
      <c r="BL89" s="12" t="str">
        <f>IF((COUNTIFS(明细!$R:$R,$AK89,明细!$C:$C,BL$1,明细!$AK:$AK,"网点超50分钟未响应")+COUNTIFS(明细!$R:$R,$AK89,明细!$C:$C,BL$1,明细!$AL:$AL,"网点超23H未关闭"))*20=0,"-",(COUNTIFS(明细!$R:$R,$AK89,明细!$C:$C,BL$1,明细!$AK:$AK,"网点超50分钟未响应")+COUNTIFS(明细!$R:$R,$AK89,明细!$C:$C,BL$1,明细!$AL:$AL,"网点超23H未关闭"))*20)</f>
        <v>-</v>
      </c>
      <c r="BM89" s="12" t="str">
        <f>IF((COUNTIFS(明细!$R:$R,$AK89,明细!$C:$C,BM$1,明细!$AK:$AK,"网点超50分钟未响应")+COUNTIFS(明细!$R:$R,$AK89,明细!$C:$C,BM$1,明细!$AL:$AL,"网点超23H未关闭"))*20=0,"-",(COUNTIFS(明细!$R:$R,$AK89,明细!$C:$C,BM$1,明细!$AK:$AK,"网点超50分钟未响应")+COUNTIFS(明细!$R:$R,$AK89,明细!$C:$C,BM$1,明细!$AL:$AL,"网点超23H未关闭"))*20)</f>
        <v>-</v>
      </c>
      <c r="BN89" s="12" t="str">
        <f>IF((COUNTIFS(明细!$R:$R,$AK89,明细!$C:$C,BN$1,明细!$AK:$AK,"网点超50分钟未响应")+COUNTIFS(明细!$R:$R,$AK89,明细!$C:$C,BN$1,明细!$AL:$AL,"网点超23H未关闭"))*20=0,"-",(COUNTIFS(明细!$R:$R,$AK89,明细!$C:$C,BN$1,明细!$AK:$AK,"网点超50分钟未响应")+COUNTIFS(明细!$R:$R,$AK89,明细!$C:$C,BN$1,明细!$AL:$AL,"网点超23H未关闭"))*20)</f>
        <v>-</v>
      </c>
      <c r="BO89" s="12" t="str">
        <f>IF((COUNTIFS(明细!$R:$R,$AK89,明细!$C:$C,BO$1,明细!$AK:$AK,"网点超50分钟未响应")+COUNTIFS(明细!$R:$R,$AK89,明细!$C:$C,BO$1,明细!$AL:$AL,"网点超23H未关闭"))*20=0,"-",(COUNTIFS(明细!$R:$R,$AK89,明细!$C:$C,BO$1,明细!$AK:$AK,"网点超50分钟未响应")+COUNTIFS(明细!$R:$R,$AK89,明细!$C:$C,BO$1,明细!$AL:$AL,"网点超23H未关闭"))*20)</f>
        <v>-</v>
      </c>
      <c r="BP89" s="12" t="str">
        <f>IF((COUNTIFS(明细!$R:$R,$AK89,明细!$C:$C,BP$1,明细!$AK:$AK,"网点超50分钟未响应")+COUNTIFS(明细!$R:$R,$AK89,明细!$C:$C,BP$1,明细!$AL:$AL,"网点超23H未关闭"))*20=0,"-",(COUNTIFS(明细!$R:$R,$AK89,明细!$C:$C,BP$1,明细!$AK:$AK,"网点超50分钟未响应")+COUNTIFS(明细!$R:$R,$AK89,明细!$C:$C,BP$1,明细!$AL:$AL,"网点超23H未关闭"))*20)</f>
        <v>-</v>
      </c>
    </row>
    <row r="90" customHeight="1" spans="36:68">
      <c r="AJ90" s="12">
        <f>RANK(AL90,AL$3:AL$356)</f>
        <v>80</v>
      </c>
      <c r="AK90" s="35" t="s">
        <v>126</v>
      </c>
      <c r="AL90" s="12">
        <f>SUM(AM90:BP90)</f>
        <v>40</v>
      </c>
      <c r="AM90" s="12" t="str">
        <f>IF((COUNTIFS(明细!$R:$R,$AK90,明细!$C:$C,AM$1,明细!$AK:$AK,"网点超50分钟未响应")+COUNTIFS(明细!$R:$R,$AK90,明细!$C:$C,AM$1,明细!$AL:$AL,"网点超23H未关闭"))*20=0,"-",(COUNTIFS(明细!$R:$R,$AK90,明细!$C:$C,AM$1,明细!$AK:$AK,"网点超50分钟未响应")+COUNTIFS(明细!$R:$R,$AK90,明细!$C:$C,AM$1,明细!$AL:$AL,"网点超23H未关闭"))*20)</f>
        <v>-</v>
      </c>
      <c r="AN90" s="12">
        <f>IF((COUNTIFS(明细!$R:$R,$AK90,明细!$C:$C,AN$1,明细!$AK:$AK,"网点超50分钟未响应")+COUNTIFS(明细!$R:$R,$AK90,明细!$C:$C,AN$1,明细!$AL:$AL,"网点超23H未关闭"))*20=0,"-",(COUNTIFS(明细!$R:$R,$AK90,明细!$C:$C,AN$1,明细!$AK:$AK,"网点超50分钟未响应")+COUNTIFS(明细!$R:$R,$AK90,明细!$C:$C,AN$1,明细!$AL:$AL,"网点超23H未关闭"))*20)</f>
        <v>20</v>
      </c>
      <c r="AO90" s="12" t="str">
        <f>IF((COUNTIFS(明细!$R:$R,$AK90,明细!$C:$C,AO$1,明细!$AK:$AK,"网点超50分钟未响应")+COUNTIFS(明细!$R:$R,$AK90,明细!$C:$C,AO$1,明细!$AL:$AL,"网点超23H未关闭"))*20=0,"-",(COUNTIFS(明细!$R:$R,$AK90,明细!$C:$C,AO$1,明细!$AK:$AK,"网点超50分钟未响应")+COUNTIFS(明细!$R:$R,$AK90,明细!$C:$C,AO$1,明细!$AL:$AL,"网点超23H未关闭"))*20)</f>
        <v>-</v>
      </c>
      <c r="AP90" s="12" t="str">
        <f>IF((COUNTIFS(明细!$R:$R,$AK90,明细!$C:$C,AP$1,明细!$AK:$AK,"网点超50分钟未响应")+COUNTIFS(明细!$R:$R,$AK90,明细!$C:$C,AP$1,明细!$AL:$AL,"网点超23H未关闭"))*20=0,"-",(COUNTIFS(明细!$R:$R,$AK90,明细!$C:$C,AP$1,明细!$AK:$AK,"网点超50分钟未响应")+COUNTIFS(明细!$R:$R,$AK90,明细!$C:$C,AP$1,明细!$AL:$AL,"网点超23H未关闭"))*20)</f>
        <v>-</v>
      </c>
      <c r="AQ90" s="12">
        <f>IF((COUNTIFS(明细!$R:$R,$AK90,明细!$C:$C,AQ$1,明细!$AK:$AK,"网点超50分钟未响应")+COUNTIFS(明细!$R:$R,$AK90,明细!$C:$C,AQ$1,明细!$AL:$AL,"网点超23H未关闭"))*20=0,"-",(COUNTIFS(明细!$R:$R,$AK90,明细!$C:$C,AQ$1,明细!$AK:$AK,"网点超50分钟未响应")+COUNTIFS(明细!$R:$R,$AK90,明细!$C:$C,AQ$1,明细!$AL:$AL,"网点超23H未关闭"))*20)</f>
        <v>20</v>
      </c>
      <c r="AR90" s="12" t="str">
        <f>IF((COUNTIFS(明细!$R:$R,$AK90,明细!$C:$C,AR$1,明细!$AK:$AK,"网点超50分钟未响应")+COUNTIFS(明细!$R:$R,$AK90,明细!$C:$C,AR$1,明细!$AL:$AL,"网点超23H未关闭"))*20=0,"-",(COUNTIFS(明细!$R:$R,$AK90,明细!$C:$C,AR$1,明细!$AK:$AK,"网点超50分钟未响应")+COUNTIFS(明细!$R:$R,$AK90,明细!$C:$C,AR$1,明细!$AL:$AL,"网点超23H未关闭"))*20)</f>
        <v>-</v>
      </c>
      <c r="AS90" s="12" t="str">
        <f>IF((COUNTIFS(明细!$R:$R,$AK90,明细!$C:$C,AS$1,明细!$AK:$AK,"网点超50分钟未响应")+COUNTIFS(明细!$R:$R,$AK90,明细!$C:$C,AS$1,明细!$AL:$AL,"网点超23H未关闭"))*20=0,"-",(COUNTIFS(明细!$R:$R,$AK90,明细!$C:$C,AS$1,明细!$AK:$AK,"网点超50分钟未响应")+COUNTIFS(明细!$R:$R,$AK90,明细!$C:$C,AS$1,明细!$AL:$AL,"网点超23H未关闭"))*20)</f>
        <v>-</v>
      </c>
      <c r="AT90" s="12" t="str">
        <f>IF((COUNTIFS(明细!$R:$R,$AK90,明细!$C:$C,AT$1,明细!$AK:$AK,"网点超50分钟未响应")+COUNTIFS(明细!$R:$R,$AK90,明细!$C:$C,AT$1,明细!$AL:$AL,"网点超23H未关闭"))*20=0,"-",(COUNTIFS(明细!$R:$R,$AK90,明细!$C:$C,AT$1,明细!$AK:$AK,"网点超50分钟未响应")+COUNTIFS(明细!$R:$R,$AK90,明细!$C:$C,AT$1,明细!$AL:$AL,"网点超23H未关闭"))*20)</f>
        <v>-</v>
      </c>
      <c r="AU90" s="12" t="str">
        <f>IF((COUNTIFS(明细!$R:$R,$AK90,明细!$C:$C,AU$1,明细!$AK:$AK,"网点超50分钟未响应")+COUNTIFS(明细!$R:$R,$AK90,明细!$C:$C,AU$1,明细!$AL:$AL,"网点超23H未关闭"))*20=0,"-",(COUNTIFS(明细!$R:$R,$AK90,明细!$C:$C,AU$1,明细!$AK:$AK,"网点超50分钟未响应")+COUNTIFS(明细!$R:$R,$AK90,明细!$C:$C,AU$1,明细!$AL:$AL,"网点超23H未关闭"))*20)</f>
        <v>-</v>
      </c>
      <c r="AV90" s="12" t="str">
        <f>IF((COUNTIFS(明细!$R:$R,$AK90,明细!$C:$C,AV$1,明细!$AK:$AK,"网点超50分钟未响应")+COUNTIFS(明细!$R:$R,$AK90,明细!$C:$C,AV$1,明细!$AL:$AL,"网点超23H未关闭"))*20=0,"-",(COUNTIFS(明细!$R:$R,$AK90,明细!$C:$C,AV$1,明细!$AK:$AK,"网点超50分钟未响应")+COUNTIFS(明细!$R:$R,$AK90,明细!$C:$C,AV$1,明细!$AL:$AL,"网点超23H未关闭"))*20)</f>
        <v>-</v>
      </c>
      <c r="AW90" s="12" t="str">
        <f>IF((COUNTIFS(明细!$R:$R,$AK90,明细!$C:$C,AW$1,明细!$AK:$AK,"网点超50分钟未响应")+COUNTIFS(明细!$R:$R,$AK90,明细!$C:$C,AW$1,明细!$AL:$AL,"网点超23H未关闭"))*20=0,"-",(COUNTIFS(明细!$R:$R,$AK90,明细!$C:$C,AW$1,明细!$AK:$AK,"网点超50分钟未响应")+COUNTIFS(明细!$R:$R,$AK90,明细!$C:$C,AW$1,明细!$AL:$AL,"网点超23H未关闭"))*20)</f>
        <v>-</v>
      </c>
      <c r="AX90" s="12" t="str">
        <f>IF((COUNTIFS(明细!$R:$R,$AK90,明细!$C:$C,AX$1,明细!$AK:$AK,"网点超50分钟未响应")+COUNTIFS(明细!$R:$R,$AK90,明细!$C:$C,AX$1,明细!$AL:$AL,"网点超23H未关闭"))*20=0,"-",(COUNTIFS(明细!$R:$R,$AK90,明细!$C:$C,AX$1,明细!$AK:$AK,"网点超50分钟未响应")+COUNTIFS(明细!$R:$R,$AK90,明细!$C:$C,AX$1,明细!$AL:$AL,"网点超23H未关闭"))*20)</f>
        <v>-</v>
      </c>
      <c r="AY90" s="12" t="str">
        <f>IF((COUNTIFS(明细!$R:$R,$AK90,明细!$C:$C,AY$1,明细!$AK:$AK,"网点超50分钟未响应")+COUNTIFS(明细!$R:$R,$AK90,明细!$C:$C,AY$1,明细!$AL:$AL,"网点超23H未关闭"))*20=0,"-",(COUNTIFS(明细!$R:$R,$AK90,明细!$C:$C,AY$1,明细!$AK:$AK,"网点超50分钟未响应")+COUNTIFS(明细!$R:$R,$AK90,明细!$C:$C,AY$1,明细!$AL:$AL,"网点超23H未关闭"))*20)</f>
        <v>-</v>
      </c>
      <c r="AZ90" s="12" t="str">
        <f>IF((COUNTIFS(明细!$R:$R,$AK90,明细!$C:$C,AZ$1,明细!$AK:$AK,"网点超50分钟未响应")+COUNTIFS(明细!$R:$R,$AK90,明细!$C:$C,AZ$1,明细!$AL:$AL,"网点超23H未关闭"))*20=0,"-",(COUNTIFS(明细!$R:$R,$AK90,明细!$C:$C,AZ$1,明细!$AK:$AK,"网点超50分钟未响应")+COUNTIFS(明细!$R:$R,$AK90,明细!$C:$C,AZ$1,明细!$AL:$AL,"网点超23H未关闭"))*20)</f>
        <v>-</v>
      </c>
      <c r="BA90" s="12" t="str">
        <f>IF((COUNTIFS(明细!$R:$R,$AK90,明细!$C:$C,BA$1,明细!$AK:$AK,"网点超50分钟未响应")+COUNTIFS(明细!$R:$R,$AK90,明细!$C:$C,BA$1,明细!$AL:$AL,"网点超23H未关闭"))*20=0,"-",(COUNTIFS(明细!$R:$R,$AK90,明细!$C:$C,BA$1,明细!$AK:$AK,"网点超50分钟未响应")+COUNTIFS(明细!$R:$R,$AK90,明细!$C:$C,BA$1,明细!$AL:$AL,"网点超23H未关闭"))*20)</f>
        <v>-</v>
      </c>
      <c r="BB90" s="12" t="str">
        <f>IF((COUNTIFS(明细!$R:$R,$AK90,明细!$C:$C,BB$1,明细!$AK:$AK,"网点超50分钟未响应")+COUNTIFS(明细!$R:$R,$AK90,明细!$C:$C,BB$1,明细!$AL:$AL,"网点超23H未关闭"))*20=0,"-",(COUNTIFS(明细!$R:$R,$AK90,明细!$C:$C,BB$1,明细!$AK:$AK,"网点超50分钟未响应")+COUNTIFS(明细!$R:$R,$AK90,明细!$C:$C,BB$1,明细!$AL:$AL,"网点超23H未关闭"))*20)</f>
        <v>-</v>
      </c>
      <c r="BC90" s="12" t="str">
        <f>IF((COUNTIFS(明细!$R:$R,$AK90,明细!$C:$C,BC$1,明细!$AK:$AK,"网点超50分钟未响应")+COUNTIFS(明细!$R:$R,$AK90,明细!$C:$C,BC$1,明细!$AL:$AL,"网点超23H未关闭"))*20=0,"-",(COUNTIFS(明细!$R:$R,$AK90,明细!$C:$C,BC$1,明细!$AK:$AK,"网点超50分钟未响应")+COUNTIFS(明细!$R:$R,$AK90,明细!$C:$C,BC$1,明细!$AL:$AL,"网点超23H未关闭"))*20)</f>
        <v>-</v>
      </c>
      <c r="BD90" s="12" t="str">
        <f>IF((COUNTIFS(明细!$R:$R,$AK90,明细!$C:$C,BD$1,明细!$AK:$AK,"网点超50分钟未响应")+COUNTIFS(明细!$R:$R,$AK90,明细!$C:$C,BD$1,明细!$AL:$AL,"网点超23H未关闭"))*20=0,"-",(COUNTIFS(明细!$R:$R,$AK90,明细!$C:$C,BD$1,明细!$AK:$AK,"网点超50分钟未响应")+COUNTIFS(明细!$R:$R,$AK90,明细!$C:$C,BD$1,明细!$AL:$AL,"网点超23H未关闭"))*20)</f>
        <v>-</v>
      </c>
      <c r="BE90" s="12" t="str">
        <f>IF((COUNTIFS(明细!$R:$R,$AK90,明细!$C:$C,BE$1,明细!$AK:$AK,"网点超50分钟未响应")+COUNTIFS(明细!$R:$R,$AK90,明细!$C:$C,BE$1,明细!$AL:$AL,"网点超23H未关闭"))*20=0,"-",(COUNTIFS(明细!$R:$R,$AK90,明细!$C:$C,BE$1,明细!$AK:$AK,"网点超50分钟未响应")+COUNTIFS(明细!$R:$R,$AK90,明细!$C:$C,BE$1,明细!$AL:$AL,"网点超23H未关闭"))*20)</f>
        <v>-</v>
      </c>
      <c r="BF90" s="12" t="str">
        <f>IF((COUNTIFS(明细!$R:$R,$AK90,明细!$C:$C,BF$1,明细!$AK:$AK,"网点超50分钟未响应")+COUNTIFS(明细!$R:$R,$AK90,明细!$C:$C,BF$1,明细!$AL:$AL,"网点超23H未关闭"))*20=0,"-",(COUNTIFS(明细!$R:$R,$AK90,明细!$C:$C,BF$1,明细!$AK:$AK,"网点超50分钟未响应")+COUNTIFS(明细!$R:$R,$AK90,明细!$C:$C,BF$1,明细!$AL:$AL,"网点超23H未关闭"))*20)</f>
        <v>-</v>
      </c>
      <c r="BG90" s="12" t="str">
        <f>IF((COUNTIFS(明细!$R:$R,$AK90,明细!$C:$C,BG$1,明细!$AK:$AK,"网点超50分钟未响应")+COUNTIFS(明细!$R:$R,$AK90,明细!$C:$C,BG$1,明细!$AL:$AL,"网点超23H未关闭"))*20=0,"-",(COUNTIFS(明细!$R:$R,$AK90,明细!$C:$C,BG$1,明细!$AK:$AK,"网点超50分钟未响应")+COUNTIFS(明细!$R:$R,$AK90,明细!$C:$C,BG$1,明细!$AL:$AL,"网点超23H未关闭"))*20)</f>
        <v>-</v>
      </c>
      <c r="BH90" s="12" t="str">
        <f>IF((COUNTIFS(明细!$R:$R,$AK90,明细!$C:$C,BH$1,明细!$AK:$AK,"网点超50分钟未响应")+COUNTIFS(明细!$R:$R,$AK90,明细!$C:$C,BH$1,明细!$AL:$AL,"网点超23H未关闭"))*20=0,"-",(COUNTIFS(明细!$R:$R,$AK90,明细!$C:$C,BH$1,明细!$AK:$AK,"网点超50分钟未响应")+COUNTIFS(明细!$R:$R,$AK90,明细!$C:$C,BH$1,明细!$AL:$AL,"网点超23H未关闭"))*20)</f>
        <v>-</v>
      </c>
      <c r="BI90" s="12" t="str">
        <f>IF((COUNTIFS(明细!$R:$R,$AK90,明细!$C:$C,BI$1,明细!$AK:$AK,"网点超50分钟未响应")+COUNTIFS(明细!$R:$R,$AK90,明细!$C:$C,BI$1,明细!$AL:$AL,"网点超23H未关闭"))*20=0,"-",(COUNTIFS(明细!$R:$R,$AK90,明细!$C:$C,BI$1,明细!$AK:$AK,"网点超50分钟未响应")+COUNTIFS(明细!$R:$R,$AK90,明细!$C:$C,BI$1,明细!$AL:$AL,"网点超23H未关闭"))*20)</f>
        <v>-</v>
      </c>
      <c r="BJ90" s="12" t="str">
        <f>IF((COUNTIFS(明细!$R:$R,$AK90,明细!$C:$C,BJ$1,明细!$AK:$AK,"网点超50分钟未响应")+COUNTIFS(明细!$R:$R,$AK90,明细!$C:$C,BJ$1,明细!$AL:$AL,"网点超23H未关闭"))*20=0,"-",(COUNTIFS(明细!$R:$R,$AK90,明细!$C:$C,BJ$1,明细!$AK:$AK,"网点超50分钟未响应")+COUNTIFS(明细!$R:$R,$AK90,明细!$C:$C,BJ$1,明细!$AL:$AL,"网点超23H未关闭"))*20)</f>
        <v>-</v>
      </c>
      <c r="BK90" s="12" t="str">
        <f>IF((COUNTIFS(明细!$R:$R,$AK90,明细!$C:$C,BK$1,明细!$AK:$AK,"网点超50分钟未响应")+COUNTIFS(明细!$R:$R,$AK90,明细!$C:$C,BK$1,明细!$AL:$AL,"网点超23H未关闭"))*20=0,"-",(COUNTIFS(明细!$R:$R,$AK90,明细!$C:$C,BK$1,明细!$AK:$AK,"网点超50分钟未响应")+COUNTIFS(明细!$R:$R,$AK90,明细!$C:$C,BK$1,明细!$AL:$AL,"网点超23H未关闭"))*20)</f>
        <v>-</v>
      </c>
      <c r="BL90" s="12" t="str">
        <f>IF((COUNTIFS(明细!$R:$R,$AK90,明细!$C:$C,BL$1,明细!$AK:$AK,"网点超50分钟未响应")+COUNTIFS(明细!$R:$R,$AK90,明细!$C:$C,BL$1,明细!$AL:$AL,"网点超23H未关闭"))*20=0,"-",(COUNTIFS(明细!$R:$R,$AK90,明细!$C:$C,BL$1,明细!$AK:$AK,"网点超50分钟未响应")+COUNTIFS(明细!$R:$R,$AK90,明细!$C:$C,BL$1,明细!$AL:$AL,"网点超23H未关闭"))*20)</f>
        <v>-</v>
      </c>
      <c r="BM90" s="12" t="str">
        <f>IF((COUNTIFS(明细!$R:$R,$AK90,明细!$C:$C,BM$1,明细!$AK:$AK,"网点超50分钟未响应")+COUNTIFS(明细!$R:$R,$AK90,明细!$C:$C,BM$1,明细!$AL:$AL,"网点超23H未关闭"))*20=0,"-",(COUNTIFS(明细!$R:$R,$AK90,明细!$C:$C,BM$1,明细!$AK:$AK,"网点超50分钟未响应")+COUNTIFS(明细!$R:$R,$AK90,明细!$C:$C,BM$1,明细!$AL:$AL,"网点超23H未关闭"))*20)</f>
        <v>-</v>
      </c>
      <c r="BN90" s="12" t="str">
        <f>IF((COUNTIFS(明细!$R:$R,$AK90,明细!$C:$C,BN$1,明细!$AK:$AK,"网点超50分钟未响应")+COUNTIFS(明细!$R:$R,$AK90,明细!$C:$C,BN$1,明细!$AL:$AL,"网点超23H未关闭"))*20=0,"-",(COUNTIFS(明细!$R:$R,$AK90,明细!$C:$C,BN$1,明细!$AK:$AK,"网点超50分钟未响应")+COUNTIFS(明细!$R:$R,$AK90,明细!$C:$C,BN$1,明细!$AL:$AL,"网点超23H未关闭"))*20)</f>
        <v>-</v>
      </c>
      <c r="BO90" s="12" t="str">
        <f>IF((COUNTIFS(明细!$R:$R,$AK90,明细!$C:$C,BO$1,明细!$AK:$AK,"网点超50分钟未响应")+COUNTIFS(明细!$R:$R,$AK90,明细!$C:$C,BO$1,明细!$AL:$AL,"网点超23H未关闭"))*20=0,"-",(COUNTIFS(明细!$R:$R,$AK90,明细!$C:$C,BO$1,明细!$AK:$AK,"网点超50分钟未响应")+COUNTIFS(明细!$R:$R,$AK90,明细!$C:$C,BO$1,明细!$AL:$AL,"网点超23H未关闭"))*20)</f>
        <v>-</v>
      </c>
      <c r="BP90" s="12" t="str">
        <f>IF((COUNTIFS(明细!$R:$R,$AK90,明细!$C:$C,BP$1,明细!$AK:$AK,"网点超50分钟未响应")+COUNTIFS(明细!$R:$R,$AK90,明细!$C:$C,BP$1,明细!$AL:$AL,"网点超23H未关闭"))*20=0,"-",(COUNTIFS(明细!$R:$R,$AK90,明细!$C:$C,BP$1,明细!$AK:$AK,"网点超50分钟未响应")+COUNTIFS(明细!$R:$R,$AK90,明细!$C:$C,BP$1,明细!$AL:$AL,"网点超23H未关闭"))*20)</f>
        <v>-</v>
      </c>
    </row>
    <row r="91" customHeight="1" spans="36:68">
      <c r="AJ91" s="12">
        <f>RANK(AL91,AL$3:AL$356)</f>
        <v>80</v>
      </c>
      <c r="AK91" s="39" t="s">
        <v>127</v>
      </c>
      <c r="AL91" s="12">
        <f>SUM(AM91:BP91)</f>
        <v>40</v>
      </c>
      <c r="AM91" s="12" t="str">
        <f>IF((COUNTIFS(明细!$R:$R,$AK91,明细!$C:$C,AM$1,明细!$AK:$AK,"网点超50分钟未响应")+COUNTIFS(明细!$R:$R,$AK91,明细!$C:$C,AM$1,明细!$AL:$AL,"网点超23H未关闭"))*20=0,"-",(COUNTIFS(明细!$R:$R,$AK91,明细!$C:$C,AM$1,明细!$AK:$AK,"网点超50分钟未响应")+COUNTIFS(明细!$R:$R,$AK91,明细!$C:$C,AM$1,明细!$AL:$AL,"网点超23H未关闭"))*20)</f>
        <v>-</v>
      </c>
      <c r="AN91" s="12" t="str">
        <f>IF((COUNTIFS(明细!$R:$R,$AK91,明细!$C:$C,AN$1,明细!$AK:$AK,"网点超50分钟未响应")+COUNTIFS(明细!$R:$R,$AK91,明细!$C:$C,AN$1,明细!$AL:$AL,"网点超23H未关闭"))*20=0,"-",(COUNTIFS(明细!$R:$R,$AK91,明细!$C:$C,AN$1,明细!$AK:$AK,"网点超50分钟未响应")+COUNTIFS(明细!$R:$R,$AK91,明细!$C:$C,AN$1,明细!$AL:$AL,"网点超23H未关闭"))*20)</f>
        <v>-</v>
      </c>
      <c r="AO91" s="12">
        <f>IF((COUNTIFS(明细!$R:$R,$AK91,明细!$C:$C,AO$1,明细!$AK:$AK,"网点超50分钟未响应")+COUNTIFS(明细!$R:$R,$AK91,明细!$C:$C,AO$1,明细!$AL:$AL,"网点超23H未关闭"))*20=0,"-",(COUNTIFS(明细!$R:$R,$AK91,明细!$C:$C,AO$1,明细!$AK:$AK,"网点超50分钟未响应")+COUNTIFS(明细!$R:$R,$AK91,明细!$C:$C,AO$1,明细!$AL:$AL,"网点超23H未关闭"))*20)</f>
        <v>20</v>
      </c>
      <c r="AP91" s="12" t="str">
        <f>IF((COUNTIFS(明细!$R:$R,$AK91,明细!$C:$C,AP$1,明细!$AK:$AK,"网点超50分钟未响应")+COUNTIFS(明细!$R:$R,$AK91,明细!$C:$C,AP$1,明细!$AL:$AL,"网点超23H未关闭"))*20=0,"-",(COUNTIFS(明细!$R:$R,$AK91,明细!$C:$C,AP$1,明细!$AK:$AK,"网点超50分钟未响应")+COUNTIFS(明细!$R:$R,$AK91,明细!$C:$C,AP$1,明细!$AL:$AL,"网点超23H未关闭"))*20)</f>
        <v>-</v>
      </c>
      <c r="AQ91" s="12">
        <f>IF((COUNTIFS(明细!$R:$R,$AK91,明细!$C:$C,AQ$1,明细!$AK:$AK,"网点超50分钟未响应")+COUNTIFS(明细!$R:$R,$AK91,明细!$C:$C,AQ$1,明细!$AL:$AL,"网点超23H未关闭"))*20=0,"-",(COUNTIFS(明细!$R:$R,$AK91,明细!$C:$C,AQ$1,明细!$AK:$AK,"网点超50分钟未响应")+COUNTIFS(明细!$R:$R,$AK91,明细!$C:$C,AQ$1,明细!$AL:$AL,"网点超23H未关闭"))*20)</f>
        <v>20</v>
      </c>
      <c r="AR91" s="12" t="str">
        <f>IF((COUNTIFS(明细!$R:$R,$AK91,明细!$C:$C,AR$1,明细!$AK:$AK,"网点超50分钟未响应")+COUNTIFS(明细!$R:$R,$AK91,明细!$C:$C,AR$1,明细!$AL:$AL,"网点超23H未关闭"))*20=0,"-",(COUNTIFS(明细!$R:$R,$AK91,明细!$C:$C,AR$1,明细!$AK:$AK,"网点超50分钟未响应")+COUNTIFS(明细!$R:$R,$AK91,明细!$C:$C,AR$1,明细!$AL:$AL,"网点超23H未关闭"))*20)</f>
        <v>-</v>
      </c>
      <c r="AS91" s="12" t="str">
        <f>IF((COUNTIFS(明细!$R:$R,$AK91,明细!$C:$C,AS$1,明细!$AK:$AK,"网点超50分钟未响应")+COUNTIFS(明细!$R:$R,$AK91,明细!$C:$C,AS$1,明细!$AL:$AL,"网点超23H未关闭"))*20=0,"-",(COUNTIFS(明细!$R:$R,$AK91,明细!$C:$C,AS$1,明细!$AK:$AK,"网点超50分钟未响应")+COUNTIFS(明细!$R:$R,$AK91,明细!$C:$C,AS$1,明细!$AL:$AL,"网点超23H未关闭"))*20)</f>
        <v>-</v>
      </c>
      <c r="AT91" s="12" t="str">
        <f>IF((COUNTIFS(明细!$R:$R,$AK91,明细!$C:$C,AT$1,明细!$AK:$AK,"网点超50分钟未响应")+COUNTIFS(明细!$R:$R,$AK91,明细!$C:$C,AT$1,明细!$AL:$AL,"网点超23H未关闭"))*20=0,"-",(COUNTIFS(明细!$R:$R,$AK91,明细!$C:$C,AT$1,明细!$AK:$AK,"网点超50分钟未响应")+COUNTIFS(明细!$R:$R,$AK91,明细!$C:$C,AT$1,明细!$AL:$AL,"网点超23H未关闭"))*20)</f>
        <v>-</v>
      </c>
      <c r="AU91" s="12" t="str">
        <f>IF((COUNTIFS(明细!$R:$R,$AK91,明细!$C:$C,AU$1,明细!$AK:$AK,"网点超50分钟未响应")+COUNTIFS(明细!$R:$R,$AK91,明细!$C:$C,AU$1,明细!$AL:$AL,"网点超23H未关闭"))*20=0,"-",(COUNTIFS(明细!$R:$R,$AK91,明细!$C:$C,AU$1,明细!$AK:$AK,"网点超50分钟未响应")+COUNTIFS(明细!$R:$R,$AK91,明细!$C:$C,AU$1,明细!$AL:$AL,"网点超23H未关闭"))*20)</f>
        <v>-</v>
      </c>
      <c r="AV91" s="12" t="str">
        <f>IF((COUNTIFS(明细!$R:$R,$AK91,明细!$C:$C,AV$1,明细!$AK:$AK,"网点超50分钟未响应")+COUNTIFS(明细!$R:$R,$AK91,明细!$C:$C,AV$1,明细!$AL:$AL,"网点超23H未关闭"))*20=0,"-",(COUNTIFS(明细!$R:$R,$AK91,明细!$C:$C,AV$1,明细!$AK:$AK,"网点超50分钟未响应")+COUNTIFS(明细!$R:$R,$AK91,明细!$C:$C,AV$1,明细!$AL:$AL,"网点超23H未关闭"))*20)</f>
        <v>-</v>
      </c>
      <c r="AW91" s="12" t="str">
        <f>IF((COUNTIFS(明细!$R:$R,$AK91,明细!$C:$C,AW$1,明细!$AK:$AK,"网点超50分钟未响应")+COUNTIFS(明细!$R:$R,$AK91,明细!$C:$C,AW$1,明细!$AL:$AL,"网点超23H未关闭"))*20=0,"-",(COUNTIFS(明细!$R:$R,$AK91,明细!$C:$C,AW$1,明细!$AK:$AK,"网点超50分钟未响应")+COUNTIFS(明细!$R:$R,$AK91,明细!$C:$C,AW$1,明细!$AL:$AL,"网点超23H未关闭"))*20)</f>
        <v>-</v>
      </c>
      <c r="AX91" s="12" t="str">
        <f>IF((COUNTIFS(明细!$R:$R,$AK91,明细!$C:$C,AX$1,明细!$AK:$AK,"网点超50分钟未响应")+COUNTIFS(明细!$R:$R,$AK91,明细!$C:$C,AX$1,明细!$AL:$AL,"网点超23H未关闭"))*20=0,"-",(COUNTIFS(明细!$R:$R,$AK91,明细!$C:$C,AX$1,明细!$AK:$AK,"网点超50分钟未响应")+COUNTIFS(明细!$R:$R,$AK91,明细!$C:$C,AX$1,明细!$AL:$AL,"网点超23H未关闭"))*20)</f>
        <v>-</v>
      </c>
      <c r="AY91" s="12" t="str">
        <f>IF((COUNTIFS(明细!$R:$R,$AK91,明细!$C:$C,AY$1,明细!$AK:$AK,"网点超50分钟未响应")+COUNTIFS(明细!$R:$R,$AK91,明细!$C:$C,AY$1,明细!$AL:$AL,"网点超23H未关闭"))*20=0,"-",(COUNTIFS(明细!$R:$R,$AK91,明细!$C:$C,AY$1,明细!$AK:$AK,"网点超50分钟未响应")+COUNTIFS(明细!$R:$R,$AK91,明细!$C:$C,AY$1,明细!$AL:$AL,"网点超23H未关闭"))*20)</f>
        <v>-</v>
      </c>
      <c r="AZ91" s="12" t="str">
        <f>IF((COUNTIFS(明细!$R:$R,$AK91,明细!$C:$C,AZ$1,明细!$AK:$AK,"网点超50分钟未响应")+COUNTIFS(明细!$R:$R,$AK91,明细!$C:$C,AZ$1,明细!$AL:$AL,"网点超23H未关闭"))*20=0,"-",(COUNTIFS(明细!$R:$R,$AK91,明细!$C:$C,AZ$1,明细!$AK:$AK,"网点超50分钟未响应")+COUNTIFS(明细!$R:$R,$AK91,明细!$C:$C,AZ$1,明细!$AL:$AL,"网点超23H未关闭"))*20)</f>
        <v>-</v>
      </c>
      <c r="BA91" s="12" t="str">
        <f>IF((COUNTIFS(明细!$R:$R,$AK91,明细!$C:$C,BA$1,明细!$AK:$AK,"网点超50分钟未响应")+COUNTIFS(明细!$R:$R,$AK91,明细!$C:$C,BA$1,明细!$AL:$AL,"网点超23H未关闭"))*20=0,"-",(COUNTIFS(明细!$R:$R,$AK91,明细!$C:$C,BA$1,明细!$AK:$AK,"网点超50分钟未响应")+COUNTIFS(明细!$R:$R,$AK91,明细!$C:$C,BA$1,明细!$AL:$AL,"网点超23H未关闭"))*20)</f>
        <v>-</v>
      </c>
      <c r="BB91" s="12" t="str">
        <f>IF((COUNTIFS(明细!$R:$R,$AK91,明细!$C:$C,BB$1,明细!$AK:$AK,"网点超50分钟未响应")+COUNTIFS(明细!$R:$R,$AK91,明细!$C:$C,BB$1,明细!$AL:$AL,"网点超23H未关闭"))*20=0,"-",(COUNTIFS(明细!$R:$R,$AK91,明细!$C:$C,BB$1,明细!$AK:$AK,"网点超50分钟未响应")+COUNTIFS(明细!$R:$R,$AK91,明细!$C:$C,BB$1,明细!$AL:$AL,"网点超23H未关闭"))*20)</f>
        <v>-</v>
      </c>
      <c r="BC91" s="12" t="str">
        <f>IF((COUNTIFS(明细!$R:$R,$AK91,明细!$C:$C,BC$1,明细!$AK:$AK,"网点超50分钟未响应")+COUNTIFS(明细!$R:$R,$AK91,明细!$C:$C,BC$1,明细!$AL:$AL,"网点超23H未关闭"))*20=0,"-",(COUNTIFS(明细!$R:$R,$AK91,明细!$C:$C,BC$1,明细!$AK:$AK,"网点超50分钟未响应")+COUNTIFS(明细!$R:$R,$AK91,明细!$C:$C,BC$1,明细!$AL:$AL,"网点超23H未关闭"))*20)</f>
        <v>-</v>
      </c>
      <c r="BD91" s="12" t="str">
        <f>IF((COUNTIFS(明细!$R:$R,$AK91,明细!$C:$C,BD$1,明细!$AK:$AK,"网点超50分钟未响应")+COUNTIFS(明细!$R:$R,$AK91,明细!$C:$C,BD$1,明细!$AL:$AL,"网点超23H未关闭"))*20=0,"-",(COUNTIFS(明细!$R:$R,$AK91,明细!$C:$C,BD$1,明细!$AK:$AK,"网点超50分钟未响应")+COUNTIFS(明细!$R:$R,$AK91,明细!$C:$C,BD$1,明细!$AL:$AL,"网点超23H未关闭"))*20)</f>
        <v>-</v>
      </c>
      <c r="BE91" s="12" t="str">
        <f>IF((COUNTIFS(明细!$R:$R,$AK91,明细!$C:$C,BE$1,明细!$AK:$AK,"网点超50分钟未响应")+COUNTIFS(明细!$R:$R,$AK91,明细!$C:$C,BE$1,明细!$AL:$AL,"网点超23H未关闭"))*20=0,"-",(COUNTIFS(明细!$R:$R,$AK91,明细!$C:$C,BE$1,明细!$AK:$AK,"网点超50分钟未响应")+COUNTIFS(明细!$R:$R,$AK91,明细!$C:$C,BE$1,明细!$AL:$AL,"网点超23H未关闭"))*20)</f>
        <v>-</v>
      </c>
      <c r="BF91" s="12" t="str">
        <f>IF((COUNTIFS(明细!$R:$R,$AK91,明细!$C:$C,BF$1,明细!$AK:$AK,"网点超50分钟未响应")+COUNTIFS(明细!$R:$R,$AK91,明细!$C:$C,BF$1,明细!$AL:$AL,"网点超23H未关闭"))*20=0,"-",(COUNTIFS(明细!$R:$R,$AK91,明细!$C:$C,BF$1,明细!$AK:$AK,"网点超50分钟未响应")+COUNTIFS(明细!$R:$R,$AK91,明细!$C:$C,BF$1,明细!$AL:$AL,"网点超23H未关闭"))*20)</f>
        <v>-</v>
      </c>
      <c r="BG91" s="12" t="str">
        <f>IF((COUNTIFS(明细!$R:$R,$AK91,明细!$C:$C,BG$1,明细!$AK:$AK,"网点超50分钟未响应")+COUNTIFS(明细!$R:$R,$AK91,明细!$C:$C,BG$1,明细!$AL:$AL,"网点超23H未关闭"))*20=0,"-",(COUNTIFS(明细!$R:$R,$AK91,明细!$C:$C,BG$1,明细!$AK:$AK,"网点超50分钟未响应")+COUNTIFS(明细!$R:$R,$AK91,明细!$C:$C,BG$1,明细!$AL:$AL,"网点超23H未关闭"))*20)</f>
        <v>-</v>
      </c>
      <c r="BH91" s="12" t="str">
        <f>IF((COUNTIFS(明细!$R:$R,$AK91,明细!$C:$C,BH$1,明细!$AK:$AK,"网点超50分钟未响应")+COUNTIFS(明细!$R:$R,$AK91,明细!$C:$C,BH$1,明细!$AL:$AL,"网点超23H未关闭"))*20=0,"-",(COUNTIFS(明细!$R:$R,$AK91,明细!$C:$C,BH$1,明细!$AK:$AK,"网点超50分钟未响应")+COUNTIFS(明细!$R:$R,$AK91,明细!$C:$C,BH$1,明细!$AL:$AL,"网点超23H未关闭"))*20)</f>
        <v>-</v>
      </c>
      <c r="BI91" s="12" t="str">
        <f>IF((COUNTIFS(明细!$R:$R,$AK91,明细!$C:$C,BI$1,明细!$AK:$AK,"网点超50分钟未响应")+COUNTIFS(明细!$R:$R,$AK91,明细!$C:$C,BI$1,明细!$AL:$AL,"网点超23H未关闭"))*20=0,"-",(COUNTIFS(明细!$R:$R,$AK91,明细!$C:$C,BI$1,明细!$AK:$AK,"网点超50分钟未响应")+COUNTIFS(明细!$R:$R,$AK91,明细!$C:$C,BI$1,明细!$AL:$AL,"网点超23H未关闭"))*20)</f>
        <v>-</v>
      </c>
      <c r="BJ91" s="12" t="str">
        <f>IF((COUNTIFS(明细!$R:$R,$AK91,明细!$C:$C,BJ$1,明细!$AK:$AK,"网点超50分钟未响应")+COUNTIFS(明细!$R:$R,$AK91,明细!$C:$C,BJ$1,明细!$AL:$AL,"网点超23H未关闭"))*20=0,"-",(COUNTIFS(明细!$R:$R,$AK91,明细!$C:$C,BJ$1,明细!$AK:$AK,"网点超50分钟未响应")+COUNTIFS(明细!$R:$R,$AK91,明细!$C:$C,BJ$1,明细!$AL:$AL,"网点超23H未关闭"))*20)</f>
        <v>-</v>
      </c>
      <c r="BK91" s="12" t="str">
        <f>IF((COUNTIFS(明细!$R:$R,$AK91,明细!$C:$C,BK$1,明细!$AK:$AK,"网点超50分钟未响应")+COUNTIFS(明细!$R:$R,$AK91,明细!$C:$C,BK$1,明细!$AL:$AL,"网点超23H未关闭"))*20=0,"-",(COUNTIFS(明细!$R:$R,$AK91,明细!$C:$C,BK$1,明细!$AK:$AK,"网点超50分钟未响应")+COUNTIFS(明细!$R:$R,$AK91,明细!$C:$C,BK$1,明细!$AL:$AL,"网点超23H未关闭"))*20)</f>
        <v>-</v>
      </c>
      <c r="BL91" s="12" t="str">
        <f>IF((COUNTIFS(明细!$R:$R,$AK91,明细!$C:$C,BL$1,明细!$AK:$AK,"网点超50分钟未响应")+COUNTIFS(明细!$R:$R,$AK91,明细!$C:$C,BL$1,明细!$AL:$AL,"网点超23H未关闭"))*20=0,"-",(COUNTIFS(明细!$R:$R,$AK91,明细!$C:$C,BL$1,明细!$AK:$AK,"网点超50分钟未响应")+COUNTIFS(明细!$R:$R,$AK91,明细!$C:$C,BL$1,明细!$AL:$AL,"网点超23H未关闭"))*20)</f>
        <v>-</v>
      </c>
      <c r="BM91" s="12" t="str">
        <f>IF((COUNTIFS(明细!$R:$R,$AK91,明细!$C:$C,BM$1,明细!$AK:$AK,"网点超50分钟未响应")+COUNTIFS(明细!$R:$R,$AK91,明细!$C:$C,BM$1,明细!$AL:$AL,"网点超23H未关闭"))*20=0,"-",(COUNTIFS(明细!$R:$R,$AK91,明细!$C:$C,BM$1,明细!$AK:$AK,"网点超50分钟未响应")+COUNTIFS(明细!$R:$R,$AK91,明细!$C:$C,BM$1,明细!$AL:$AL,"网点超23H未关闭"))*20)</f>
        <v>-</v>
      </c>
      <c r="BN91" s="12" t="str">
        <f>IF((COUNTIFS(明细!$R:$R,$AK91,明细!$C:$C,BN$1,明细!$AK:$AK,"网点超50分钟未响应")+COUNTIFS(明细!$R:$R,$AK91,明细!$C:$C,BN$1,明细!$AL:$AL,"网点超23H未关闭"))*20=0,"-",(COUNTIFS(明细!$R:$R,$AK91,明细!$C:$C,BN$1,明细!$AK:$AK,"网点超50分钟未响应")+COUNTIFS(明细!$R:$R,$AK91,明细!$C:$C,BN$1,明细!$AL:$AL,"网点超23H未关闭"))*20)</f>
        <v>-</v>
      </c>
      <c r="BO91" s="12" t="str">
        <f>IF((COUNTIFS(明细!$R:$R,$AK91,明细!$C:$C,BO$1,明细!$AK:$AK,"网点超50分钟未响应")+COUNTIFS(明细!$R:$R,$AK91,明细!$C:$C,BO$1,明细!$AL:$AL,"网点超23H未关闭"))*20=0,"-",(COUNTIFS(明细!$R:$R,$AK91,明细!$C:$C,BO$1,明细!$AK:$AK,"网点超50分钟未响应")+COUNTIFS(明细!$R:$R,$AK91,明细!$C:$C,BO$1,明细!$AL:$AL,"网点超23H未关闭"))*20)</f>
        <v>-</v>
      </c>
      <c r="BP91" s="12" t="str">
        <f>IF((COUNTIFS(明细!$R:$R,$AK91,明细!$C:$C,BP$1,明细!$AK:$AK,"网点超50分钟未响应")+COUNTIFS(明细!$R:$R,$AK91,明细!$C:$C,BP$1,明细!$AL:$AL,"网点超23H未关闭"))*20=0,"-",(COUNTIFS(明细!$R:$R,$AK91,明细!$C:$C,BP$1,明细!$AK:$AK,"网点超50分钟未响应")+COUNTIFS(明细!$R:$R,$AK91,明细!$C:$C,BP$1,明细!$AL:$AL,"网点超23H未关闭"))*20)</f>
        <v>-</v>
      </c>
    </row>
    <row r="92" customHeight="1" spans="36:68">
      <c r="AJ92" s="12">
        <f>RANK(AL92,AL$3:AL$356)</f>
        <v>80</v>
      </c>
      <c r="AK92" s="4" t="s">
        <v>128</v>
      </c>
      <c r="AL92" s="12">
        <f>SUM(AM92:BP92)</f>
        <v>40</v>
      </c>
      <c r="AM92" s="12" t="str">
        <f>IF((COUNTIFS(明细!$R:$R,$AK92,明细!$C:$C,AM$1,明细!$AK:$AK,"网点超50分钟未响应")+COUNTIFS(明细!$R:$R,$AK92,明细!$C:$C,AM$1,明细!$AL:$AL,"网点超23H未关闭"))*20=0,"-",(COUNTIFS(明细!$R:$R,$AK92,明细!$C:$C,AM$1,明细!$AK:$AK,"网点超50分钟未响应")+COUNTIFS(明细!$R:$R,$AK92,明细!$C:$C,AM$1,明细!$AL:$AL,"网点超23H未关闭"))*20)</f>
        <v>-</v>
      </c>
      <c r="AN92" s="12" t="str">
        <f>IF((COUNTIFS(明细!$R:$R,$AK92,明细!$C:$C,AN$1,明细!$AK:$AK,"网点超50分钟未响应")+COUNTIFS(明细!$R:$R,$AK92,明细!$C:$C,AN$1,明细!$AL:$AL,"网点超23H未关闭"))*20=0,"-",(COUNTIFS(明细!$R:$R,$AK92,明细!$C:$C,AN$1,明细!$AK:$AK,"网点超50分钟未响应")+COUNTIFS(明细!$R:$R,$AK92,明细!$C:$C,AN$1,明细!$AL:$AL,"网点超23H未关闭"))*20)</f>
        <v>-</v>
      </c>
      <c r="AO92" s="12">
        <f>IF((COUNTIFS(明细!$R:$R,$AK92,明细!$C:$C,AO$1,明细!$AK:$AK,"网点超50分钟未响应")+COUNTIFS(明细!$R:$R,$AK92,明细!$C:$C,AO$1,明细!$AL:$AL,"网点超23H未关闭"))*20=0,"-",(COUNTIFS(明细!$R:$R,$AK92,明细!$C:$C,AO$1,明细!$AK:$AK,"网点超50分钟未响应")+COUNTIFS(明细!$R:$R,$AK92,明细!$C:$C,AO$1,明细!$AL:$AL,"网点超23H未关闭"))*20)</f>
        <v>20</v>
      </c>
      <c r="AP92" s="12" t="str">
        <f>IF((COUNTIFS(明细!$R:$R,$AK92,明细!$C:$C,AP$1,明细!$AK:$AK,"网点超50分钟未响应")+COUNTIFS(明细!$R:$R,$AK92,明细!$C:$C,AP$1,明细!$AL:$AL,"网点超23H未关闭"))*20=0,"-",(COUNTIFS(明细!$R:$R,$AK92,明细!$C:$C,AP$1,明细!$AK:$AK,"网点超50分钟未响应")+COUNTIFS(明细!$R:$R,$AK92,明细!$C:$C,AP$1,明细!$AL:$AL,"网点超23H未关闭"))*20)</f>
        <v>-</v>
      </c>
      <c r="AQ92" s="12">
        <f>IF((COUNTIFS(明细!$R:$R,$AK92,明细!$C:$C,AQ$1,明细!$AK:$AK,"网点超50分钟未响应")+COUNTIFS(明细!$R:$R,$AK92,明细!$C:$C,AQ$1,明细!$AL:$AL,"网点超23H未关闭"))*20=0,"-",(COUNTIFS(明细!$R:$R,$AK92,明细!$C:$C,AQ$1,明细!$AK:$AK,"网点超50分钟未响应")+COUNTIFS(明细!$R:$R,$AK92,明细!$C:$C,AQ$1,明细!$AL:$AL,"网点超23H未关闭"))*20)</f>
        <v>20</v>
      </c>
      <c r="AR92" s="12" t="str">
        <f>IF((COUNTIFS(明细!$R:$R,$AK92,明细!$C:$C,AR$1,明细!$AK:$AK,"网点超50分钟未响应")+COUNTIFS(明细!$R:$R,$AK92,明细!$C:$C,AR$1,明细!$AL:$AL,"网点超23H未关闭"))*20=0,"-",(COUNTIFS(明细!$R:$R,$AK92,明细!$C:$C,AR$1,明细!$AK:$AK,"网点超50分钟未响应")+COUNTIFS(明细!$R:$R,$AK92,明细!$C:$C,AR$1,明细!$AL:$AL,"网点超23H未关闭"))*20)</f>
        <v>-</v>
      </c>
      <c r="AS92" s="12" t="str">
        <f>IF((COUNTIFS(明细!$R:$R,$AK92,明细!$C:$C,AS$1,明细!$AK:$AK,"网点超50分钟未响应")+COUNTIFS(明细!$R:$R,$AK92,明细!$C:$C,AS$1,明细!$AL:$AL,"网点超23H未关闭"))*20=0,"-",(COUNTIFS(明细!$R:$R,$AK92,明细!$C:$C,AS$1,明细!$AK:$AK,"网点超50分钟未响应")+COUNTIFS(明细!$R:$R,$AK92,明细!$C:$C,AS$1,明细!$AL:$AL,"网点超23H未关闭"))*20)</f>
        <v>-</v>
      </c>
      <c r="AT92" s="12" t="str">
        <f>IF((COUNTIFS(明细!$R:$R,$AK92,明细!$C:$C,AT$1,明细!$AK:$AK,"网点超50分钟未响应")+COUNTIFS(明细!$R:$R,$AK92,明细!$C:$C,AT$1,明细!$AL:$AL,"网点超23H未关闭"))*20=0,"-",(COUNTIFS(明细!$R:$R,$AK92,明细!$C:$C,AT$1,明细!$AK:$AK,"网点超50分钟未响应")+COUNTIFS(明细!$R:$R,$AK92,明细!$C:$C,AT$1,明细!$AL:$AL,"网点超23H未关闭"))*20)</f>
        <v>-</v>
      </c>
      <c r="AU92" s="12" t="str">
        <f>IF((COUNTIFS(明细!$R:$R,$AK92,明细!$C:$C,AU$1,明细!$AK:$AK,"网点超50分钟未响应")+COUNTIFS(明细!$R:$R,$AK92,明细!$C:$C,AU$1,明细!$AL:$AL,"网点超23H未关闭"))*20=0,"-",(COUNTIFS(明细!$R:$R,$AK92,明细!$C:$C,AU$1,明细!$AK:$AK,"网点超50分钟未响应")+COUNTIFS(明细!$R:$R,$AK92,明细!$C:$C,AU$1,明细!$AL:$AL,"网点超23H未关闭"))*20)</f>
        <v>-</v>
      </c>
      <c r="AV92" s="12" t="str">
        <f>IF((COUNTIFS(明细!$R:$R,$AK92,明细!$C:$C,AV$1,明细!$AK:$AK,"网点超50分钟未响应")+COUNTIFS(明细!$R:$R,$AK92,明细!$C:$C,AV$1,明细!$AL:$AL,"网点超23H未关闭"))*20=0,"-",(COUNTIFS(明细!$R:$R,$AK92,明细!$C:$C,AV$1,明细!$AK:$AK,"网点超50分钟未响应")+COUNTIFS(明细!$R:$R,$AK92,明细!$C:$C,AV$1,明细!$AL:$AL,"网点超23H未关闭"))*20)</f>
        <v>-</v>
      </c>
      <c r="AW92" s="12" t="str">
        <f>IF((COUNTIFS(明细!$R:$R,$AK92,明细!$C:$C,AW$1,明细!$AK:$AK,"网点超50分钟未响应")+COUNTIFS(明细!$R:$R,$AK92,明细!$C:$C,AW$1,明细!$AL:$AL,"网点超23H未关闭"))*20=0,"-",(COUNTIFS(明细!$R:$R,$AK92,明细!$C:$C,AW$1,明细!$AK:$AK,"网点超50分钟未响应")+COUNTIFS(明细!$R:$R,$AK92,明细!$C:$C,AW$1,明细!$AL:$AL,"网点超23H未关闭"))*20)</f>
        <v>-</v>
      </c>
      <c r="AX92" s="12" t="str">
        <f>IF((COUNTIFS(明细!$R:$R,$AK92,明细!$C:$C,AX$1,明细!$AK:$AK,"网点超50分钟未响应")+COUNTIFS(明细!$R:$R,$AK92,明细!$C:$C,AX$1,明细!$AL:$AL,"网点超23H未关闭"))*20=0,"-",(COUNTIFS(明细!$R:$R,$AK92,明细!$C:$C,AX$1,明细!$AK:$AK,"网点超50分钟未响应")+COUNTIFS(明细!$R:$R,$AK92,明细!$C:$C,AX$1,明细!$AL:$AL,"网点超23H未关闭"))*20)</f>
        <v>-</v>
      </c>
      <c r="AY92" s="12" t="str">
        <f>IF((COUNTIFS(明细!$R:$R,$AK92,明细!$C:$C,AY$1,明细!$AK:$AK,"网点超50分钟未响应")+COUNTIFS(明细!$R:$R,$AK92,明细!$C:$C,AY$1,明细!$AL:$AL,"网点超23H未关闭"))*20=0,"-",(COUNTIFS(明细!$R:$R,$AK92,明细!$C:$C,AY$1,明细!$AK:$AK,"网点超50分钟未响应")+COUNTIFS(明细!$R:$R,$AK92,明细!$C:$C,AY$1,明细!$AL:$AL,"网点超23H未关闭"))*20)</f>
        <v>-</v>
      </c>
      <c r="AZ92" s="12" t="str">
        <f>IF((COUNTIFS(明细!$R:$R,$AK92,明细!$C:$C,AZ$1,明细!$AK:$AK,"网点超50分钟未响应")+COUNTIFS(明细!$R:$R,$AK92,明细!$C:$C,AZ$1,明细!$AL:$AL,"网点超23H未关闭"))*20=0,"-",(COUNTIFS(明细!$R:$R,$AK92,明细!$C:$C,AZ$1,明细!$AK:$AK,"网点超50分钟未响应")+COUNTIFS(明细!$R:$R,$AK92,明细!$C:$C,AZ$1,明细!$AL:$AL,"网点超23H未关闭"))*20)</f>
        <v>-</v>
      </c>
      <c r="BA92" s="12" t="str">
        <f>IF((COUNTIFS(明细!$R:$R,$AK92,明细!$C:$C,BA$1,明细!$AK:$AK,"网点超50分钟未响应")+COUNTIFS(明细!$R:$R,$AK92,明细!$C:$C,BA$1,明细!$AL:$AL,"网点超23H未关闭"))*20=0,"-",(COUNTIFS(明细!$R:$R,$AK92,明细!$C:$C,BA$1,明细!$AK:$AK,"网点超50分钟未响应")+COUNTIFS(明细!$R:$R,$AK92,明细!$C:$C,BA$1,明细!$AL:$AL,"网点超23H未关闭"))*20)</f>
        <v>-</v>
      </c>
      <c r="BB92" s="12" t="str">
        <f>IF((COUNTIFS(明细!$R:$R,$AK92,明细!$C:$C,BB$1,明细!$AK:$AK,"网点超50分钟未响应")+COUNTIFS(明细!$R:$R,$AK92,明细!$C:$C,BB$1,明细!$AL:$AL,"网点超23H未关闭"))*20=0,"-",(COUNTIFS(明细!$R:$R,$AK92,明细!$C:$C,BB$1,明细!$AK:$AK,"网点超50分钟未响应")+COUNTIFS(明细!$R:$R,$AK92,明细!$C:$C,BB$1,明细!$AL:$AL,"网点超23H未关闭"))*20)</f>
        <v>-</v>
      </c>
      <c r="BC92" s="12" t="str">
        <f>IF((COUNTIFS(明细!$R:$R,$AK92,明细!$C:$C,BC$1,明细!$AK:$AK,"网点超50分钟未响应")+COUNTIFS(明细!$R:$R,$AK92,明细!$C:$C,BC$1,明细!$AL:$AL,"网点超23H未关闭"))*20=0,"-",(COUNTIFS(明细!$R:$R,$AK92,明细!$C:$C,BC$1,明细!$AK:$AK,"网点超50分钟未响应")+COUNTIFS(明细!$R:$R,$AK92,明细!$C:$C,BC$1,明细!$AL:$AL,"网点超23H未关闭"))*20)</f>
        <v>-</v>
      </c>
      <c r="BD92" s="12" t="str">
        <f>IF((COUNTIFS(明细!$R:$R,$AK92,明细!$C:$C,BD$1,明细!$AK:$AK,"网点超50分钟未响应")+COUNTIFS(明细!$R:$R,$AK92,明细!$C:$C,BD$1,明细!$AL:$AL,"网点超23H未关闭"))*20=0,"-",(COUNTIFS(明细!$R:$R,$AK92,明细!$C:$C,BD$1,明细!$AK:$AK,"网点超50分钟未响应")+COUNTIFS(明细!$R:$R,$AK92,明细!$C:$C,BD$1,明细!$AL:$AL,"网点超23H未关闭"))*20)</f>
        <v>-</v>
      </c>
      <c r="BE92" s="12" t="str">
        <f>IF((COUNTIFS(明细!$R:$R,$AK92,明细!$C:$C,BE$1,明细!$AK:$AK,"网点超50分钟未响应")+COUNTIFS(明细!$R:$R,$AK92,明细!$C:$C,BE$1,明细!$AL:$AL,"网点超23H未关闭"))*20=0,"-",(COUNTIFS(明细!$R:$R,$AK92,明细!$C:$C,BE$1,明细!$AK:$AK,"网点超50分钟未响应")+COUNTIFS(明细!$R:$R,$AK92,明细!$C:$C,BE$1,明细!$AL:$AL,"网点超23H未关闭"))*20)</f>
        <v>-</v>
      </c>
      <c r="BF92" s="12" t="str">
        <f>IF((COUNTIFS(明细!$R:$R,$AK92,明细!$C:$C,BF$1,明细!$AK:$AK,"网点超50分钟未响应")+COUNTIFS(明细!$R:$R,$AK92,明细!$C:$C,BF$1,明细!$AL:$AL,"网点超23H未关闭"))*20=0,"-",(COUNTIFS(明细!$R:$R,$AK92,明细!$C:$C,BF$1,明细!$AK:$AK,"网点超50分钟未响应")+COUNTIFS(明细!$R:$R,$AK92,明细!$C:$C,BF$1,明细!$AL:$AL,"网点超23H未关闭"))*20)</f>
        <v>-</v>
      </c>
      <c r="BG92" s="12" t="str">
        <f>IF((COUNTIFS(明细!$R:$R,$AK92,明细!$C:$C,BG$1,明细!$AK:$AK,"网点超50分钟未响应")+COUNTIFS(明细!$R:$R,$AK92,明细!$C:$C,BG$1,明细!$AL:$AL,"网点超23H未关闭"))*20=0,"-",(COUNTIFS(明细!$R:$R,$AK92,明细!$C:$C,BG$1,明细!$AK:$AK,"网点超50分钟未响应")+COUNTIFS(明细!$R:$R,$AK92,明细!$C:$C,BG$1,明细!$AL:$AL,"网点超23H未关闭"))*20)</f>
        <v>-</v>
      </c>
      <c r="BH92" s="12" t="str">
        <f>IF((COUNTIFS(明细!$R:$R,$AK92,明细!$C:$C,BH$1,明细!$AK:$AK,"网点超50分钟未响应")+COUNTIFS(明细!$R:$R,$AK92,明细!$C:$C,BH$1,明细!$AL:$AL,"网点超23H未关闭"))*20=0,"-",(COUNTIFS(明细!$R:$R,$AK92,明细!$C:$C,BH$1,明细!$AK:$AK,"网点超50分钟未响应")+COUNTIFS(明细!$R:$R,$AK92,明细!$C:$C,BH$1,明细!$AL:$AL,"网点超23H未关闭"))*20)</f>
        <v>-</v>
      </c>
      <c r="BI92" s="12" t="str">
        <f>IF((COUNTIFS(明细!$R:$R,$AK92,明细!$C:$C,BI$1,明细!$AK:$AK,"网点超50分钟未响应")+COUNTIFS(明细!$R:$R,$AK92,明细!$C:$C,BI$1,明细!$AL:$AL,"网点超23H未关闭"))*20=0,"-",(COUNTIFS(明细!$R:$R,$AK92,明细!$C:$C,BI$1,明细!$AK:$AK,"网点超50分钟未响应")+COUNTIFS(明细!$R:$R,$AK92,明细!$C:$C,BI$1,明细!$AL:$AL,"网点超23H未关闭"))*20)</f>
        <v>-</v>
      </c>
      <c r="BJ92" s="12" t="str">
        <f>IF((COUNTIFS(明细!$R:$R,$AK92,明细!$C:$C,BJ$1,明细!$AK:$AK,"网点超50分钟未响应")+COUNTIFS(明细!$R:$R,$AK92,明细!$C:$C,BJ$1,明细!$AL:$AL,"网点超23H未关闭"))*20=0,"-",(COUNTIFS(明细!$R:$R,$AK92,明细!$C:$C,BJ$1,明细!$AK:$AK,"网点超50分钟未响应")+COUNTIFS(明细!$R:$R,$AK92,明细!$C:$C,BJ$1,明细!$AL:$AL,"网点超23H未关闭"))*20)</f>
        <v>-</v>
      </c>
      <c r="BK92" s="12" t="str">
        <f>IF((COUNTIFS(明细!$R:$R,$AK92,明细!$C:$C,BK$1,明细!$AK:$AK,"网点超50分钟未响应")+COUNTIFS(明细!$R:$R,$AK92,明细!$C:$C,BK$1,明细!$AL:$AL,"网点超23H未关闭"))*20=0,"-",(COUNTIFS(明细!$R:$R,$AK92,明细!$C:$C,BK$1,明细!$AK:$AK,"网点超50分钟未响应")+COUNTIFS(明细!$R:$R,$AK92,明细!$C:$C,BK$1,明细!$AL:$AL,"网点超23H未关闭"))*20)</f>
        <v>-</v>
      </c>
      <c r="BL92" s="12" t="str">
        <f>IF((COUNTIFS(明细!$R:$R,$AK92,明细!$C:$C,BL$1,明细!$AK:$AK,"网点超50分钟未响应")+COUNTIFS(明细!$R:$R,$AK92,明细!$C:$C,BL$1,明细!$AL:$AL,"网点超23H未关闭"))*20=0,"-",(COUNTIFS(明细!$R:$R,$AK92,明细!$C:$C,BL$1,明细!$AK:$AK,"网点超50分钟未响应")+COUNTIFS(明细!$R:$R,$AK92,明细!$C:$C,BL$1,明细!$AL:$AL,"网点超23H未关闭"))*20)</f>
        <v>-</v>
      </c>
      <c r="BM92" s="12" t="str">
        <f>IF((COUNTIFS(明细!$R:$R,$AK92,明细!$C:$C,BM$1,明细!$AK:$AK,"网点超50分钟未响应")+COUNTIFS(明细!$R:$R,$AK92,明细!$C:$C,BM$1,明细!$AL:$AL,"网点超23H未关闭"))*20=0,"-",(COUNTIFS(明细!$R:$R,$AK92,明细!$C:$C,BM$1,明细!$AK:$AK,"网点超50分钟未响应")+COUNTIFS(明细!$R:$R,$AK92,明细!$C:$C,BM$1,明细!$AL:$AL,"网点超23H未关闭"))*20)</f>
        <v>-</v>
      </c>
      <c r="BN92" s="12" t="str">
        <f>IF((COUNTIFS(明细!$R:$R,$AK92,明细!$C:$C,BN$1,明细!$AK:$AK,"网点超50分钟未响应")+COUNTIFS(明细!$R:$R,$AK92,明细!$C:$C,BN$1,明细!$AL:$AL,"网点超23H未关闭"))*20=0,"-",(COUNTIFS(明细!$R:$R,$AK92,明细!$C:$C,BN$1,明细!$AK:$AK,"网点超50分钟未响应")+COUNTIFS(明细!$R:$R,$AK92,明细!$C:$C,BN$1,明细!$AL:$AL,"网点超23H未关闭"))*20)</f>
        <v>-</v>
      </c>
      <c r="BO92" s="12" t="str">
        <f>IF((COUNTIFS(明细!$R:$R,$AK92,明细!$C:$C,BO$1,明细!$AK:$AK,"网点超50分钟未响应")+COUNTIFS(明细!$R:$R,$AK92,明细!$C:$C,BO$1,明细!$AL:$AL,"网点超23H未关闭"))*20=0,"-",(COUNTIFS(明细!$R:$R,$AK92,明细!$C:$C,BO$1,明细!$AK:$AK,"网点超50分钟未响应")+COUNTIFS(明细!$R:$R,$AK92,明细!$C:$C,BO$1,明细!$AL:$AL,"网点超23H未关闭"))*20)</f>
        <v>-</v>
      </c>
      <c r="BP92" s="12" t="str">
        <f>IF((COUNTIFS(明细!$R:$R,$AK92,明细!$C:$C,BP$1,明细!$AK:$AK,"网点超50分钟未响应")+COUNTIFS(明细!$R:$R,$AK92,明细!$C:$C,BP$1,明细!$AL:$AL,"网点超23H未关闭"))*20=0,"-",(COUNTIFS(明细!$R:$R,$AK92,明细!$C:$C,BP$1,明细!$AK:$AK,"网点超50分钟未响应")+COUNTIFS(明细!$R:$R,$AK92,明细!$C:$C,BP$1,明细!$AL:$AL,"网点超23H未关闭"))*20)</f>
        <v>-</v>
      </c>
    </row>
    <row r="93" customHeight="1" spans="36:68">
      <c r="AJ93" s="12">
        <f>RANK(AL93,AL$3:AL$356)</f>
        <v>80</v>
      </c>
      <c r="AK93" s="6" t="s">
        <v>129</v>
      </c>
      <c r="AL93" s="12">
        <f>SUM(AM93:BP93)</f>
        <v>40</v>
      </c>
      <c r="AM93" s="12" t="str">
        <f>IF((COUNTIFS(明细!$R:$R,$AK93,明细!$C:$C,AM$1,明细!$AK:$AK,"网点超50分钟未响应")+COUNTIFS(明细!$R:$R,$AK93,明细!$C:$C,AM$1,明细!$AL:$AL,"网点超23H未关闭"))*20=0,"-",(COUNTIFS(明细!$R:$R,$AK93,明细!$C:$C,AM$1,明细!$AK:$AK,"网点超50分钟未响应")+COUNTIFS(明细!$R:$R,$AK93,明细!$C:$C,AM$1,明细!$AL:$AL,"网点超23H未关闭"))*20)</f>
        <v>-</v>
      </c>
      <c r="AN93" s="12" t="str">
        <f>IF((COUNTIFS(明细!$R:$R,$AK93,明细!$C:$C,AN$1,明细!$AK:$AK,"网点超50分钟未响应")+COUNTIFS(明细!$R:$R,$AK93,明细!$C:$C,AN$1,明细!$AL:$AL,"网点超23H未关闭"))*20=0,"-",(COUNTIFS(明细!$R:$R,$AK93,明细!$C:$C,AN$1,明细!$AK:$AK,"网点超50分钟未响应")+COUNTIFS(明细!$R:$R,$AK93,明细!$C:$C,AN$1,明细!$AL:$AL,"网点超23H未关闭"))*20)</f>
        <v>-</v>
      </c>
      <c r="AO93" s="12">
        <f>IF((COUNTIFS(明细!$R:$R,$AK93,明细!$C:$C,AO$1,明细!$AK:$AK,"网点超50分钟未响应")+COUNTIFS(明细!$R:$R,$AK93,明细!$C:$C,AO$1,明细!$AL:$AL,"网点超23H未关闭"))*20=0,"-",(COUNTIFS(明细!$R:$R,$AK93,明细!$C:$C,AO$1,明细!$AK:$AK,"网点超50分钟未响应")+COUNTIFS(明细!$R:$R,$AK93,明细!$C:$C,AO$1,明细!$AL:$AL,"网点超23H未关闭"))*20)</f>
        <v>20</v>
      </c>
      <c r="AP93" s="12" t="str">
        <f>IF((COUNTIFS(明细!$R:$R,$AK93,明细!$C:$C,AP$1,明细!$AK:$AK,"网点超50分钟未响应")+COUNTIFS(明细!$R:$R,$AK93,明细!$C:$C,AP$1,明细!$AL:$AL,"网点超23H未关闭"))*20=0,"-",(COUNTIFS(明细!$R:$R,$AK93,明细!$C:$C,AP$1,明细!$AK:$AK,"网点超50分钟未响应")+COUNTIFS(明细!$R:$R,$AK93,明细!$C:$C,AP$1,明细!$AL:$AL,"网点超23H未关闭"))*20)</f>
        <v>-</v>
      </c>
      <c r="AQ93" s="12">
        <f>IF((COUNTIFS(明细!$R:$R,$AK93,明细!$C:$C,AQ$1,明细!$AK:$AK,"网点超50分钟未响应")+COUNTIFS(明细!$R:$R,$AK93,明细!$C:$C,AQ$1,明细!$AL:$AL,"网点超23H未关闭"))*20=0,"-",(COUNTIFS(明细!$R:$R,$AK93,明细!$C:$C,AQ$1,明细!$AK:$AK,"网点超50分钟未响应")+COUNTIFS(明细!$R:$R,$AK93,明细!$C:$C,AQ$1,明细!$AL:$AL,"网点超23H未关闭"))*20)</f>
        <v>20</v>
      </c>
      <c r="AR93" s="12" t="str">
        <f>IF((COUNTIFS(明细!$R:$R,$AK93,明细!$C:$C,AR$1,明细!$AK:$AK,"网点超50分钟未响应")+COUNTIFS(明细!$R:$R,$AK93,明细!$C:$C,AR$1,明细!$AL:$AL,"网点超23H未关闭"))*20=0,"-",(COUNTIFS(明细!$R:$R,$AK93,明细!$C:$C,AR$1,明细!$AK:$AK,"网点超50分钟未响应")+COUNTIFS(明细!$R:$R,$AK93,明细!$C:$C,AR$1,明细!$AL:$AL,"网点超23H未关闭"))*20)</f>
        <v>-</v>
      </c>
      <c r="AS93" s="12" t="str">
        <f>IF((COUNTIFS(明细!$R:$R,$AK93,明细!$C:$C,AS$1,明细!$AK:$AK,"网点超50分钟未响应")+COUNTIFS(明细!$R:$R,$AK93,明细!$C:$C,AS$1,明细!$AL:$AL,"网点超23H未关闭"))*20=0,"-",(COUNTIFS(明细!$R:$R,$AK93,明细!$C:$C,AS$1,明细!$AK:$AK,"网点超50分钟未响应")+COUNTIFS(明细!$R:$R,$AK93,明细!$C:$C,AS$1,明细!$AL:$AL,"网点超23H未关闭"))*20)</f>
        <v>-</v>
      </c>
      <c r="AT93" s="12" t="str">
        <f>IF((COUNTIFS(明细!$R:$R,$AK93,明细!$C:$C,AT$1,明细!$AK:$AK,"网点超50分钟未响应")+COUNTIFS(明细!$R:$R,$AK93,明细!$C:$C,AT$1,明细!$AL:$AL,"网点超23H未关闭"))*20=0,"-",(COUNTIFS(明细!$R:$R,$AK93,明细!$C:$C,AT$1,明细!$AK:$AK,"网点超50分钟未响应")+COUNTIFS(明细!$R:$R,$AK93,明细!$C:$C,AT$1,明细!$AL:$AL,"网点超23H未关闭"))*20)</f>
        <v>-</v>
      </c>
      <c r="AU93" s="12" t="str">
        <f>IF((COUNTIFS(明细!$R:$R,$AK93,明细!$C:$C,AU$1,明细!$AK:$AK,"网点超50分钟未响应")+COUNTIFS(明细!$R:$R,$AK93,明细!$C:$C,AU$1,明细!$AL:$AL,"网点超23H未关闭"))*20=0,"-",(COUNTIFS(明细!$R:$R,$AK93,明细!$C:$C,AU$1,明细!$AK:$AK,"网点超50分钟未响应")+COUNTIFS(明细!$R:$R,$AK93,明细!$C:$C,AU$1,明细!$AL:$AL,"网点超23H未关闭"))*20)</f>
        <v>-</v>
      </c>
      <c r="AV93" s="12" t="str">
        <f>IF((COUNTIFS(明细!$R:$R,$AK93,明细!$C:$C,AV$1,明细!$AK:$AK,"网点超50分钟未响应")+COUNTIFS(明细!$R:$R,$AK93,明细!$C:$C,AV$1,明细!$AL:$AL,"网点超23H未关闭"))*20=0,"-",(COUNTIFS(明细!$R:$R,$AK93,明细!$C:$C,AV$1,明细!$AK:$AK,"网点超50分钟未响应")+COUNTIFS(明细!$R:$R,$AK93,明细!$C:$C,AV$1,明细!$AL:$AL,"网点超23H未关闭"))*20)</f>
        <v>-</v>
      </c>
      <c r="AW93" s="12" t="str">
        <f>IF((COUNTIFS(明细!$R:$R,$AK93,明细!$C:$C,AW$1,明细!$AK:$AK,"网点超50分钟未响应")+COUNTIFS(明细!$R:$R,$AK93,明细!$C:$C,AW$1,明细!$AL:$AL,"网点超23H未关闭"))*20=0,"-",(COUNTIFS(明细!$R:$R,$AK93,明细!$C:$C,AW$1,明细!$AK:$AK,"网点超50分钟未响应")+COUNTIFS(明细!$R:$R,$AK93,明细!$C:$C,AW$1,明细!$AL:$AL,"网点超23H未关闭"))*20)</f>
        <v>-</v>
      </c>
      <c r="AX93" s="12" t="str">
        <f>IF((COUNTIFS(明细!$R:$R,$AK93,明细!$C:$C,AX$1,明细!$AK:$AK,"网点超50分钟未响应")+COUNTIFS(明细!$R:$R,$AK93,明细!$C:$C,AX$1,明细!$AL:$AL,"网点超23H未关闭"))*20=0,"-",(COUNTIFS(明细!$R:$R,$AK93,明细!$C:$C,AX$1,明细!$AK:$AK,"网点超50分钟未响应")+COUNTIFS(明细!$R:$R,$AK93,明细!$C:$C,AX$1,明细!$AL:$AL,"网点超23H未关闭"))*20)</f>
        <v>-</v>
      </c>
      <c r="AY93" s="12" t="str">
        <f>IF((COUNTIFS(明细!$R:$R,$AK93,明细!$C:$C,AY$1,明细!$AK:$AK,"网点超50分钟未响应")+COUNTIFS(明细!$R:$R,$AK93,明细!$C:$C,AY$1,明细!$AL:$AL,"网点超23H未关闭"))*20=0,"-",(COUNTIFS(明细!$R:$R,$AK93,明细!$C:$C,AY$1,明细!$AK:$AK,"网点超50分钟未响应")+COUNTIFS(明细!$R:$R,$AK93,明细!$C:$C,AY$1,明细!$AL:$AL,"网点超23H未关闭"))*20)</f>
        <v>-</v>
      </c>
      <c r="AZ93" s="12" t="str">
        <f>IF((COUNTIFS(明细!$R:$R,$AK93,明细!$C:$C,AZ$1,明细!$AK:$AK,"网点超50分钟未响应")+COUNTIFS(明细!$R:$R,$AK93,明细!$C:$C,AZ$1,明细!$AL:$AL,"网点超23H未关闭"))*20=0,"-",(COUNTIFS(明细!$R:$R,$AK93,明细!$C:$C,AZ$1,明细!$AK:$AK,"网点超50分钟未响应")+COUNTIFS(明细!$R:$R,$AK93,明细!$C:$C,AZ$1,明细!$AL:$AL,"网点超23H未关闭"))*20)</f>
        <v>-</v>
      </c>
      <c r="BA93" s="12" t="str">
        <f>IF((COUNTIFS(明细!$R:$R,$AK93,明细!$C:$C,BA$1,明细!$AK:$AK,"网点超50分钟未响应")+COUNTIFS(明细!$R:$R,$AK93,明细!$C:$C,BA$1,明细!$AL:$AL,"网点超23H未关闭"))*20=0,"-",(COUNTIFS(明细!$R:$R,$AK93,明细!$C:$C,BA$1,明细!$AK:$AK,"网点超50分钟未响应")+COUNTIFS(明细!$R:$R,$AK93,明细!$C:$C,BA$1,明细!$AL:$AL,"网点超23H未关闭"))*20)</f>
        <v>-</v>
      </c>
      <c r="BB93" s="12" t="str">
        <f>IF((COUNTIFS(明细!$R:$R,$AK93,明细!$C:$C,BB$1,明细!$AK:$AK,"网点超50分钟未响应")+COUNTIFS(明细!$R:$R,$AK93,明细!$C:$C,BB$1,明细!$AL:$AL,"网点超23H未关闭"))*20=0,"-",(COUNTIFS(明细!$R:$R,$AK93,明细!$C:$C,BB$1,明细!$AK:$AK,"网点超50分钟未响应")+COUNTIFS(明细!$R:$R,$AK93,明细!$C:$C,BB$1,明细!$AL:$AL,"网点超23H未关闭"))*20)</f>
        <v>-</v>
      </c>
      <c r="BC93" s="12" t="str">
        <f>IF((COUNTIFS(明细!$R:$R,$AK93,明细!$C:$C,BC$1,明细!$AK:$AK,"网点超50分钟未响应")+COUNTIFS(明细!$R:$R,$AK93,明细!$C:$C,BC$1,明细!$AL:$AL,"网点超23H未关闭"))*20=0,"-",(COUNTIFS(明细!$R:$R,$AK93,明细!$C:$C,BC$1,明细!$AK:$AK,"网点超50分钟未响应")+COUNTIFS(明细!$R:$R,$AK93,明细!$C:$C,BC$1,明细!$AL:$AL,"网点超23H未关闭"))*20)</f>
        <v>-</v>
      </c>
      <c r="BD93" s="12" t="str">
        <f>IF((COUNTIFS(明细!$R:$R,$AK93,明细!$C:$C,BD$1,明细!$AK:$AK,"网点超50分钟未响应")+COUNTIFS(明细!$R:$R,$AK93,明细!$C:$C,BD$1,明细!$AL:$AL,"网点超23H未关闭"))*20=0,"-",(COUNTIFS(明细!$R:$R,$AK93,明细!$C:$C,BD$1,明细!$AK:$AK,"网点超50分钟未响应")+COUNTIFS(明细!$R:$R,$AK93,明细!$C:$C,BD$1,明细!$AL:$AL,"网点超23H未关闭"))*20)</f>
        <v>-</v>
      </c>
      <c r="BE93" s="12" t="str">
        <f>IF((COUNTIFS(明细!$R:$R,$AK93,明细!$C:$C,BE$1,明细!$AK:$AK,"网点超50分钟未响应")+COUNTIFS(明细!$R:$R,$AK93,明细!$C:$C,BE$1,明细!$AL:$AL,"网点超23H未关闭"))*20=0,"-",(COUNTIFS(明细!$R:$R,$AK93,明细!$C:$C,BE$1,明细!$AK:$AK,"网点超50分钟未响应")+COUNTIFS(明细!$R:$R,$AK93,明细!$C:$C,BE$1,明细!$AL:$AL,"网点超23H未关闭"))*20)</f>
        <v>-</v>
      </c>
      <c r="BF93" s="12" t="str">
        <f>IF((COUNTIFS(明细!$R:$R,$AK93,明细!$C:$C,BF$1,明细!$AK:$AK,"网点超50分钟未响应")+COUNTIFS(明细!$R:$R,$AK93,明细!$C:$C,BF$1,明细!$AL:$AL,"网点超23H未关闭"))*20=0,"-",(COUNTIFS(明细!$R:$R,$AK93,明细!$C:$C,BF$1,明细!$AK:$AK,"网点超50分钟未响应")+COUNTIFS(明细!$R:$R,$AK93,明细!$C:$C,BF$1,明细!$AL:$AL,"网点超23H未关闭"))*20)</f>
        <v>-</v>
      </c>
      <c r="BG93" s="12" t="str">
        <f>IF((COUNTIFS(明细!$R:$R,$AK93,明细!$C:$C,BG$1,明细!$AK:$AK,"网点超50分钟未响应")+COUNTIFS(明细!$R:$R,$AK93,明细!$C:$C,BG$1,明细!$AL:$AL,"网点超23H未关闭"))*20=0,"-",(COUNTIFS(明细!$R:$R,$AK93,明细!$C:$C,BG$1,明细!$AK:$AK,"网点超50分钟未响应")+COUNTIFS(明细!$R:$R,$AK93,明细!$C:$C,BG$1,明细!$AL:$AL,"网点超23H未关闭"))*20)</f>
        <v>-</v>
      </c>
      <c r="BH93" s="12" t="str">
        <f>IF((COUNTIFS(明细!$R:$R,$AK93,明细!$C:$C,BH$1,明细!$AK:$AK,"网点超50分钟未响应")+COUNTIFS(明细!$R:$R,$AK93,明细!$C:$C,BH$1,明细!$AL:$AL,"网点超23H未关闭"))*20=0,"-",(COUNTIFS(明细!$R:$R,$AK93,明细!$C:$C,BH$1,明细!$AK:$AK,"网点超50分钟未响应")+COUNTIFS(明细!$R:$R,$AK93,明细!$C:$C,BH$1,明细!$AL:$AL,"网点超23H未关闭"))*20)</f>
        <v>-</v>
      </c>
      <c r="BI93" s="12" t="str">
        <f>IF((COUNTIFS(明细!$R:$R,$AK93,明细!$C:$C,BI$1,明细!$AK:$AK,"网点超50分钟未响应")+COUNTIFS(明细!$R:$R,$AK93,明细!$C:$C,BI$1,明细!$AL:$AL,"网点超23H未关闭"))*20=0,"-",(COUNTIFS(明细!$R:$R,$AK93,明细!$C:$C,BI$1,明细!$AK:$AK,"网点超50分钟未响应")+COUNTIFS(明细!$R:$R,$AK93,明细!$C:$C,BI$1,明细!$AL:$AL,"网点超23H未关闭"))*20)</f>
        <v>-</v>
      </c>
      <c r="BJ93" s="12" t="str">
        <f>IF((COUNTIFS(明细!$R:$R,$AK93,明细!$C:$C,BJ$1,明细!$AK:$AK,"网点超50分钟未响应")+COUNTIFS(明细!$R:$R,$AK93,明细!$C:$C,BJ$1,明细!$AL:$AL,"网点超23H未关闭"))*20=0,"-",(COUNTIFS(明细!$R:$R,$AK93,明细!$C:$C,BJ$1,明细!$AK:$AK,"网点超50分钟未响应")+COUNTIFS(明细!$R:$R,$AK93,明细!$C:$C,BJ$1,明细!$AL:$AL,"网点超23H未关闭"))*20)</f>
        <v>-</v>
      </c>
      <c r="BK93" s="12" t="str">
        <f>IF((COUNTIFS(明细!$R:$R,$AK93,明细!$C:$C,BK$1,明细!$AK:$AK,"网点超50分钟未响应")+COUNTIFS(明细!$R:$R,$AK93,明细!$C:$C,BK$1,明细!$AL:$AL,"网点超23H未关闭"))*20=0,"-",(COUNTIFS(明细!$R:$R,$AK93,明细!$C:$C,BK$1,明细!$AK:$AK,"网点超50分钟未响应")+COUNTIFS(明细!$R:$R,$AK93,明细!$C:$C,BK$1,明细!$AL:$AL,"网点超23H未关闭"))*20)</f>
        <v>-</v>
      </c>
      <c r="BL93" s="12" t="str">
        <f>IF((COUNTIFS(明细!$R:$R,$AK93,明细!$C:$C,BL$1,明细!$AK:$AK,"网点超50分钟未响应")+COUNTIFS(明细!$R:$R,$AK93,明细!$C:$C,BL$1,明细!$AL:$AL,"网点超23H未关闭"))*20=0,"-",(COUNTIFS(明细!$R:$R,$AK93,明细!$C:$C,BL$1,明细!$AK:$AK,"网点超50分钟未响应")+COUNTIFS(明细!$R:$R,$AK93,明细!$C:$C,BL$1,明细!$AL:$AL,"网点超23H未关闭"))*20)</f>
        <v>-</v>
      </c>
      <c r="BM93" s="12" t="str">
        <f>IF((COUNTIFS(明细!$R:$R,$AK93,明细!$C:$C,BM$1,明细!$AK:$AK,"网点超50分钟未响应")+COUNTIFS(明细!$R:$R,$AK93,明细!$C:$C,BM$1,明细!$AL:$AL,"网点超23H未关闭"))*20=0,"-",(COUNTIFS(明细!$R:$R,$AK93,明细!$C:$C,BM$1,明细!$AK:$AK,"网点超50分钟未响应")+COUNTIFS(明细!$R:$R,$AK93,明细!$C:$C,BM$1,明细!$AL:$AL,"网点超23H未关闭"))*20)</f>
        <v>-</v>
      </c>
      <c r="BN93" s="12" t="str">
        <f>IF((COUNTIFS(明细!$R:$R,$AK93,明细!$C:$C,BN$1,明细!$AK:$AK,"网点超50分钟未响应")+COUNTIFS(明细!$R:$R,$AK93,明细!$C:$C,BN$1,明细!$AL:$AL,"网点超23H未关闭"))*20=0,"-",(COUNTIFS(明细!$R:$R,$AK93,明细!$C:$C,BN$1,明细!$AK:$AK,"网点超50分钟未响应")+COUNTIFS(明细!$R:$R,$AK93,明细!$C:$C,BN$1,明细!$AL:$AL,"网点超23H未关闭"))*20)</f>
        <v>-</v>
      </c>
      <c r="BO93" s="12" t="str">
        <f>IF((COUNTIFS(明细!$R:$R,$AK93,明细!$C:$C,BO$1,明细!$AK:$AK,"网点超50分钟未响应")+COUNTIFS(明细!$R:$R,$AK93,明细!$C:$C,BO$1,明细!$AL:$AL,"网点超23H未关闭"))*20=0,"-",(COUNTIFS(明细!$R:$R,$AK93,明细!$C:$C,BO$1,明细!$AK:$AK,"网点超50分钟未响应")+COUNTIFS(明细!$R:$R,$AK93,明细!$C:$C,BO$1,明细!$AL:$AL,"网点超23H未关闭"))*20)</f>
        <v>-</v>
      </c>
      <c r="BP93" s="12" t="str">
        <f>IF((COUNTIFS(明细!$R:$R,$AK93,明细!$C:$C,BP$1,明细!$AK:$AK,"网点超50分钟未响应")+COUNTIFS(明细!$R:$R,$AK93,明细!$C:$C,BP$1,明细!$AL:$AL,"网点超23H未关闭"))*20=0,"-",(COUNTIFS(明细!$R:$R,$AK93,明细!$C:$C,BP$1,明细!$AK:$AK,"网点超50分钟未响应")+COUNTIFS(明细!$R:$R,$AK93,明细!$C:$C,BP$1,明细!$AL:$AL,"网点超23H未关闭"))*20)</f>
        <v>-</v>
      </c>
    </row>
    <row r="94" customHeight="1" spans="36:68">
      <c r="AJ94" s="12">
        <f>RANK(AL94,AL$3:AL$356)</f>
        <v>80</v>
      </c>
      <c r="AK94" s="4" t="s">
        <v>130</v>
      </c>
      <c r="AL94" s="12">
        <f>SUM(AM94:BP94)</f>
        <v>40</v>
      </c>
      <c r="AM94" s="12" t="str">
        <f>IF((COUNTIFS(明细!$R:$R,$AK94,明细!$C:$C,AM$1,明细!$AK:$AK,"网点超50分钟未响应")+COUNTIFS(明细!$R:$R,$AK94,明细!$C:$C,AM$1,明细!$AL:$AL,"网点超23H未关闭"))*20=0,"-",(COUNTIFS(明细!$R:$R,$AK94,明细!$C:$C,AM$1,明细!$AK:$AK,"网点超50分钟未响应")+COUNTIFS(明细!$R:$R,$AK94,明细!$C:$C,AM$1,明细!$AL:$AL,"网点超23H未关闭"))*20)</f>
        <v>-</v>
      </c>
      <c r="AN94" s="12" t="str">
        <f>IF((COUNTIFS(明细!$R:$R,$AK94,明细!$C:$C,AN$1,明细!$AK:$AK,"网点超50分钟未响应")+COUNTIFS(明细!$R:$R,$AK94,明细!$C:$C,AN$1,明细!$AL:$AL,"网点超23H未关闭"))*20=0,"-",(COUNTIFS(明细!$R:$R,$AK94,明细!$C:$C,AN$1,明细!$AK:$AK,"网点超50分钟未响应")+COUNTIFS(明细!$R:$R,$AK94,明细!$C:$C,AN$1,明细!$AL:$AL,"网点超23H未关闭"))*20)</f>
        <v>-</v>
      </c>
      <c r="AO94" s="12" t="str">
        <f>IF((COUNTIFS(明细!$R:$R,$AK94,明细!$C:$C,AO$1,明细!$AK:$AK,"网点超50分钟未响应")+COUNTIFS(明细!$R:$R,$AK94,明细!$C:$C,AO$1,明细!$AL:$AL,"网点超23H未关闭"))*20=0,"-",(COUNTIFS(明细!$R:$R,$AK94,明细!$C:$C,AO$1,明细!$AK:$AK,"网点超50分钟未响应")+COUNTIFS(明细!$R:$R,$AK94,明细!$C:$C,AO$1,明细!$AL:$AL,"网点超23H未关闭"))*20)</f>
        <v>-</v>
      </c>
      <c r="AP94" s="12">
        <f>IF((COUNTIFS(明细!$R:$R,$AK94,明细!$C:$C,AP$1,明细!$AK:$AK,"网点超50分钟未响应")+COUNTIFS(明细!$R:$R,$AK94,明细!$C:$C,AP$1,明细!$AL:$AL,"网点超23H未关闭"))*20=0,"-",(COUNTIFS(明细!$R:$R,$AK94,明细!$C:$C,AP$1,明细!$AK:$AK,"网点超50分钟未响应")+COUNTIFS(明细!$R:$R,$AK94,明细!$C:$C,AP$1,明细!$AL:$AL,"网点超23H未关闭"))*20)</f>
        <v>20</v>
      </c>
      <c r="AQ94" s="12">
        <f>IF((COUNTIFS(明细!$R:$R,$AK94,明细!$C:$C,AQ$1,明细!$AK:$AK,"网点超50分钟未响应")+COUNTIFS(明细!$R:$R,$AK94,明细!$C:$C,AQ$1,明细!$AL:$AL,"网点超23H未关闭"))*20=0,"-",(COUNTIFS(明细!$R:$R,$AK94,明细!$C:$C,AQ$1,明细!$AK:$AK,"网点超50分钟未响应")+COUNTIFS(明细!$R:$R,$AK94,明细!$C:$C,AQ$1,明细!$AL:$AL,"网点超23H未关闭"))*20)</f>
        <v>20</v>
      </c>
      <c r="AR94" s="12" t="str">
        <f>IF((COUNTIFS(明细!$R:$R,$AK94,明细!$C:$C,AR$1,明细!$AK:$AK,"网点超50分钟未响应")+COUNTIFS(明细!$R:$R,$AK94,明细!$C:$C,AR$1,明细!$AL:$AL,"网点超23H未关闭"))*20=0,"-",(COUNTIFS(明细!$R:$R,$AK94,明细!$C:$C,AR$1,明细!$AK:$AK,"网点超50分钟未响应")+COUNTIFS(明细!$R:$R,$AK94,明细!$C:$C,AR$1,明细!$AL:$AL,"网点超23H未关闭"))*20)</f>
        <v>-</v>
      </c>
      <c r="AS94" s="12" t="str">
        <f>IF((COUNTIFS(明细!$R:$R,$AK94,明细!$C:$C,AS$1,明细!$AK:$AK,"网点超50分钟未响应")+COUNTIFS(明细!$R:$R,$AK94,明细!$C:$C,AS$1,明细!$AL:$AL,"网点超23H未关闭"))*20=0,"-",(COUNTIFS(明细!$R:$R,$AK94,明细!$C:$C,AS$1,明细!$AK:$AK,"网点超50分钟未响应")+COUNTIFS(明细!$R:$R,$AK94,明细!$C:$C,AS$1,明细!$AL:$AL,"网点超23H未关闭"))*20)</f>
        <v>-</v>
      </c>
      <c r="AT94" s="12" t="str">
        <f>IF((COUNTIFS(明细!$R:$R,$AK94,明细!$C:$C,AT$1,明细!$AK:$AK,"网点超50分钟未响应")+COUNTIFS(明细!$R:$R,$AK94,明细!$C:$C,AT$1,明细!$AL:$AL,"网点超23H未关闭"))*20=0,"-",(COUNTIFS(明细!$R:$R,$AK94,明细!$C:$C,AT$1,明细!$AK:$AK,"网点超50分钟未响应")+COUNTIFS(明细!$R:$R,$AK94,明细!$C:$C,AT$1,明细!$AL:$AL,"网点超23H未关闭"))*20)</f>
        <v>-</v>
      </c>
      <c r="AU94" s="12" t="str">
        <f>IF((COUNTIFS(明细!$R:$R,$AK94,明细!$C:$C,AU$1,明细!$AK:$AK,"网点超50分钟未响应")+COUNTIFS(明细!$R:$R,$AK94,明细!$C:$C,AU$1,明细!$AL:$AL,"网点超23H未关闭"))*20=0,"-",(COUNTIFS(明细!$R:$R,$AK94,明细!$C:$C,AU$1,明细!$AK:$AK,"网点超50分钟未响应")+COUNTIFS(明细!$R:$R,$AK94,明细!$C:$C,AU$1,明细!$AL:$AL,"网点超23H未关闭"))*20)</f>
        <v>-</v>
      </c>
      <c r="AV94" s="12" t="str">
        <f>IF((COUNTIFS(明细!$R:$R,$AK94,明细!$C:$C,AV$1,明细!$AK:$AK,"网点超50分钟未响应")+COUNTIFS(明细!$R:$R,$AK94,明细!$C:$C,AV$1,明细!$AL:$AL,"网点超23H未关闭"))*20=0,"-",(COUNTIFS(明细!$R:$R,$AK94,明细!$C:$C,AV$1,明细!$AK:$AK,"网点超50分钟未响应")+COUNTIFS(明细!$R:$R,$AK94,明细!$C:$C,AV$1,明细!$AL:$AL,"网点超23H未关闭"))*20)</f>
        <v>-</v>
      </c>
      <c r="AW94" s="12" t="str">
        <f>IF((COUNTIFS(明细!$R:$R,$AK94,明细!$C:$C,AW$1,明细!$AK:$AK,"网点超50分钟未响应")+COUNTIFS(明细!$R:$R,$AK94,明细!$C:$C,AW$1,明细!$AL:$AL,"网点超23H未关闭"))*20=0,"-",(COUNTIFS(明细!$R:$R,$AK94,明细!$C:$C,AW$1,明细!$AK:$AK,"网点超50分钟未响应")+COUNTIFS(明细!$R:$R,$AK94,明细!$C:$C,AW$1,明细!$AL:$AL,"网点超23H未关闭"))*20)</f>
        <v>-</v>
      </c>
      <c r="AX94" s="12" t="str">
        <f>IF((COUNTIFS(明细!$R:$R,$AK94,明细!$C:$C,AX$1,明细!$AK:$AK,"网点超50分钟未响应")+COUNTIFS(明细!$R:$R,$AK94,明细!$C:$C,AX$1,明细!$AL:$AL,"网点超23H未关闭"))*20=0,"-",(COUNTIFS(明细!$R:$R,$AK94,明细!$C:$C,AX$1,明细!$AK:$AK,"网点超50分钟未响应")+COUNTIFS(明细!$R:$R,$AK94,明细!$C:$C,AX$1,明细!$AL:$AL,"网点超23H未关闭"))*20)</f>
        <v>-</v>
      </c>
      <c r="AY94" s="12" t="str">
        <f>IF((COUNTIFS(明细!$R:$R,$AK94,明细!$C:$C,AY$1,明细!$AK:$AK,"网点超50分钟未响应")+COUNTIFS(明细!$R:$R,$AK94,明细!$C:$C,AY$1,明细!$AL:$AL,"网点超23H未关闭"))*20=0,"-",(COUNTIFS(明细!$R:$R,$AK94,明细!$C:$C,AY$1,明细!$AK:$AK,"网点超50分钟未响应")+COUNTIFS(明细!$R:$R,$AK94,明细!$C:$C,AY$1,明细!$AL:$AL,"网点超23H未关闭"))*20)</f>
        <v>-</v>
      </c>
      <c r="AZ94" s="12" t="str">
        <f>IF((COUNTIFS(明细!$R:$R,$AK94,明细!$C:$C,AZ$1,明细!$AK:$AK,"网点超50分钟未响应")+COUNTIFS(明细!$R:$R,$AK94,明细!$C:$C,AZ$1,明细!$AL:$AL,"网点超23H未关闭"))*20=0,"-",(COUNTIFS(明细!$R:$R,$AK94,明细!$C:$C,AZ$1,明细!$AK:$AK,"网点超50分钟未响应")+COUNTIFS(明细!$R:$R,$AK94,明细!$C:$C,AZ$1,明细!$AL:$AL,"网点超23H未关闭"))*20)</f>
        <v>-</v>
      </c>
      <c r="BA94" s="12" t="str">
        <f>IF((COUNTIFS(明细!$R:$R,$AK94,明细!$C:$C,BA$1,明细!$AK:$AK,"网点超50分钟未响应")+COUNTIFS(明细!$R:$R,$AK94,明细!$C:$C,BA$1,明细!$AL:$AL,"网点超23H未关闭"))*20=0,"-",(COUNTIFS(明细!$R:$R,$AK94,明细!$C:$C,BA$1,明细!$AK:$AK,"网点超50分钟未响应")+COUNTIFS(明细!$R:$R,$AK94,明细!$C:$C,BA$1,明细!$AL:$AL,"网点超23H未关闭"))*20)</f>
        <v>-</v>
      </c>
      <c r="BB94" s="12" t="str">
        <f>IF((COUNTIFS(明细!$R:$R,$AK94,明细!$C:$C,BB$1,明细!$AK:$AK,"网点超50分钟未响应")+COUNTIFS(明细!$R:$R,$AK94,明细!$C:$C,BB$1,明细!$AL:$AL,"网点超23H未关闭"))*20=0,"-",(COUNTIFS(明细!$R:$R,$AK94,明细!$C:$C,BB$1,明细!$AK:$AK,"网点超50分钟未响应")+COUNTIFS(明细!$R:$R,$AK94,明细!$C:$C,BB$1,明细!$AL:$AL,"网点超23H未关闭"))*20)</f>
        <v>-</v>
      </c>
      <c r="BC94" s="12" t="str">
        <f>IF((COUNTIFS(明细!$R:$R,$AK94,明细!$C:$C,BC$1,明细!$AK:$AK,"网点超50分钟未响应")+COUNTIFS(明细!$R:$R,$AK94,明细!$C:$C,BC$1,明细!$AL:$AL,"网点超23H未关闭"))*20=0,"-",(COUNTIFS(明细!$R:$R,$AK94,明细!$C:$C,BC$1,明细!$AK:$AK,"网点超50分钟未响应")+COUNTIFS(明细!$R:$R,$AK94,明细!$C:$C,BC$1,明细!$AL:$AL,"网点超23H未关闭"))*20)</f>
        <v>-</v>
      </c>
      <c r="BD94" s="12" t="str">
        <f>IF((COUNTIFS(明细!$R:$R,$AK94,明细!$C:$C,BD$1,明细!$AK:$AK,"网点超50分钟未响应")+COUNTIFS(明细!$R:$R,$AK94,明细!$C:$C,BD$1,明细!$AL:$AL,"网点超23H未关闭"))*20=0,"-",(COUNTIFS(明细!$R:$R,$AK94,明细!$C:$C,BD$1,明细!$AK:$AK,"网点超50分钟未响应")+COUNTIFS(明细!$R:$R,$AK94,明细!$C:$C,BD$1,明细!$AL:$AL,"网点超23H未关闭"))*20)</f>
        <v>-</v>
      </c>
      <c r="BE94" s="12" t="str">
        <f>IF((COUNTIFS(明细!$R:$R,$AK94,明细!$C:$C,BE$1,明细!$AK:$AK,"网点超50分钟未响应")+COUNTIFS(明细!$R:$R,$AK94,明细!$C:$C,BE$1,明细!$AL:$AL,"网点超23H未关闭"))*20=0,"-",(COUNTIFS(明细!$R:$R,$AK94,明细!$C:$C,BE$1,明细!$AK:$AK,"网点超50分钟未响应")+COUNTIFS(明细!$R:$R,$AK94,明细!$C:$C,BE$1,明细!$AL:$AL,"网点超23H未关闭"))*20)</f>
        <v>-</v>
      </c>
      <c r="BF94" s="12" t="str">
        <f>IF((COUNTIFS(明细!$R:$R,$AK94,明细!$C:$C,BF$1,明细!$AK:$AK,"网点超50分钟未响应")+COUNTIFS(明细!$R:$R,$AK94,明细!$C:$C,BF$1,明细!$AL:$AL,"网点超23H未关闭"))*20=0,"-",(COUNTIFS(明细!$R:$R,$AK94,明细!$C:$C,BF$1,明细!$AK:$AK,"网点超50分钟未响应")+COUNTIFS(明细!$R:$R,$AK94,明细!$C:$C,BF$1,明细!$AL:$AL,"网点超23H未关闭"))*20)</f>
        <v>-</v>
      </c>
      <c r="BG94" s="12" t="str">
        <f>IF((COUNTIFS(明细!$R:$R,$AK94,明细!$C:$C,BG$1,明细!$AK:$AK,"网点超50分钟未响应")+COUNTIFS(明细!$R:$R,$AK94,明细!$C:$C,BG$1,明细!$AL:$AL,"网点超23H未关闭"))*20=0,"-",(COUNTIFS(明细!$R:$R,$AK94,明细!$C:$C,BG$1,明细!$AK:$AK,"网点超50分钟未响应")+COUNTIFS(明细!$R:$R,$AK94,明细!$C:$C,BG$1,明细!$AL:$AL,"网点超23H未关闭"))*20)</f>
        <v>-</v>
      </c>
      <c r="BH94" s="12" t="str">
        <f>IF((COUNTIFS(明细!$R:$R,$AK94,明细!$C:$C,BH$1,明细!$AK:$AK,"网点超50分钟未响应")+COUNTIFS(明细!$R:$R,$AK94,明细!$C:$C,BH$1,明细!$AL:$AL,"网点超23H未关闭"))*20=0,"-",(COUNTIFS(明细!$R:$R,$AK94,明细!$C:$C,BH$1,明细!$AK:$AK,"网点超50分钟未响应")+COUNTIFS(明细!$R:$R,$AK94,明细!$C:$C,BH$1,明细!$AL:$AL,"网点超23H未关闭"))*20)</f>
        <v>-</v>
      </c>
      <c r="BI94" s="12" t="str">
        <f>IF((COUNTIFS(明细!$R:$R,$AK94,明细!$C:$C,BI$1,明细!$AK:$AK,"网点超50分钟未响应")+COUNTIFS(明细!$R:$R,$AK94,明细!$C:$C,BI$1,明细!$AL:$AL,"网点超23H未关闭"))*20=0,"-",(COUNTIFS(明细!$R:$R,$AK94,明细!$C:$C,BI$1,明细!$AK:$AK,"网点超50分钟未响应")+COUNTIFS(明细!$R:$R,$AK94,明细!$C:$C,BI$1,明细!$AL:$AL,"网点超23H未关闭"))*20)</f>
        <v>-</v>
      </c>
      <c r="BJ94" s="12" t="str">
        <f>IF((COUNTIFS(明细!$R:$R,$AK94,明细!$C:$C,BJ$1,明细!$AK:$AK,"网点超50分钟未响应")+COUNTIFS(明细!$R:$R,$AK94,明细!$C:$C,BJ$1,明细!$AL:$AL,"网点超23H未关闭"))*20=0,"-",(COUNTIFS(明细!$R:$R,$AK94,明细!$C:$C,BJ$1,明细!$AK:$AK,"网点超50分钟未响应")+COUNTIFS(明细!$R:$R,$AK94,明细!$C:$C,BJ$1,明细!$AL:$AL,"网点超23H未关闭"))*20)</f>
        <v>-</v>
      </c>
      <c r="BK94" s="12" t="str">
        <f>IF((COUNTIFS(明细!$R:$R,$AK94,明细!$C:$C,BK$1,明细!$AK:$AK,"网点超50分钟未响应")+COUNTIFS(明细!$R:$R,$AK94,明细!$C:$C,BK$1,明细!$AL:$AL,"网点超23H未关闭"))*20=0,"-",(COUNTIFS(明细!$R:$R,$AK94,明细!$C:$C,BK$1,明细!$AK:$AK,"网点超50分钟未响应")+COUNTIFS(明细!$R:$R,$AK94,明细!$C:$C,BK$1,明细!$AL:$AL,"网点超23H未关闭"))*20)</f>
        <v>-</v>
      </c>
      <c r="BL94" s="12" t="str">
        <f>IF((COUNTIFS(明细!$R:$R,$AK94,明细!$C:$C,BL$1,明细!$AK:$AK,"网点超50分钟未响应")+COUNTIFS(明细!$R:$R,$AK94,明细!$C:$C,BL$1,明细!$AL:$AL,"网点超23H未关闭"))*20=0,"-",(COUNTIFS(明细!$R:$R,$AK94,明细!$C:$C,BL$1,明细!$AK:$AK,"网点超50分钟未响应")+COUNTIFS(明细!$R:$R,$AK94,明细!$C:$C,BL$1,明细!$AL:$AL,"网点超23H未关闭"))*20)</f>
        <v>-</v>
      </c>
      <c r="BM94" s="12" t="str">
        <f>IF((COUNTIFS(明细!$R:$R,$AK94,明细!$C:$C,BM$1,明细!$AK:$AK,"网点超50分钟未响应")+COUNTIFS(明细!$R:$R,$AK94,明细!$C:$C,BM$1,明细!$AL:$AL,"网点超23H未关闭"))*20=0,"-",(COUNTIFS(明细!$R:$R,$AK94,明细!$C:$C,BM$1,明细!$AK:$AK,"网点超50分钟未响应")+COUNTIFS(明细!$R:$R,$AK94,明细!$C:$C,BM$1,明细!$AL:$AL,"网点超23H未关闭"))*20)</f>
        <v>-</v>
      </c>
      <c r="BN94" s="12" t="str">
        <f>IF((COUNTIFS(明细!$R:$R,$AK94,明细!$C:$C,BN$1,明细!$AK:$AK,"网点超50分钟未响应")+COUNTIFS(明细!$R:$R,$AK94,明细!$C:$C,BN$1,明细!$AL:$AL,"网点超23H未关闭"))*20=0,"-",(COUNTIFS(明细!$R:$R,$AK94,明细!$C:$C,BN$1,明细!$AK:$AK,"网点超50分钟未响应")+COUNTIFS(明细!$R:$R,$AK94,明细!$C:$C,BN$1,明细!$AL:$AL,"网点超23H未关闭"))*20)</f>
        <v>-</v>
      </c>
      <c r="BO94" s="12" t="str">
        <f>IF((COUNTIFS(明细!$R:$R,$AK94,明细!$C:$C,BO$1,明细!$AK:$AK,"网点超50分钟未响应")+COUNTIFS(明细!$R:$R,$AK94,明细!$C:$C,BO$1,明细!$AL:$AL,"网点超23H未关闭"))*20=0,"-",(COUNTIFS(明细!$R:$R,$AK94,明细!$C:$C,BO$1,明细!$AK:$AK,"网点超50分钟未响应")+COUNTIFS(明细!$R:$R,$AK94,明细!$C:$C,BO$1,明细!$AL:$AL,"网点超23H未关闭"))*20)</f>
        <v>-</v>
      </c>
      <c r="BP94" s="12" t="str">
        <f>IF((COUNTIFS(明细!$R:$R,$AK94,明细!$C:$C,BP$1,明细!$AK:$AK,"网点超50分钟未响应")+COUNTIFS(明细!$R:$R,$AK94,明细!$C:$C,BP$1,明细!$AL:$AL,"网点超23H未关闭"))*20=0,"-",(COUNTIFS(明细!$R:$R,$AK94,明细!$C:$C,BP$1,明细!$AK:$AK,"网点超50分钟未响应")+COUNTIFS(明细!$R:$R,$AK94,明细!$C:$C,BP$1,明细!$AL:$AL,"网点超23H未关闭"))*20)</f>
        <v>-</v>
      </c>
    </row>
    <row r="95" customHeight="1" spans="36:68">
      <c r="AJ95" s="12">
        <f>RANK(AL95,AL$3:AL$356)</f>
        <v>80</v>
      </c>
      <c r="AK95" s="36" t="s">
        <v>131</v>
      </c>
      <c r="AL95" s="12">
        <f>SUM(AM95:BP95)</f>
        <v>40</v>
      </c>
      <c r="AM95" s="12" t="str">
        <f>IF((COUNTIFS(明细!$R:$R,$AK95,明细!$C:$C,AM$1,明细!$AK:$AK,"网点超50分钟未响应")+COUNTIFS(明细!$R:$R,$AK95,明细!$C:$C,AM$1,明细!$AL:$AL,"网点超23H未关闭"))*20=0,"-",(COUNTIFS(明细!$R:$R,$AK95,明细!$C:$C,AM$1,明细!$AK:$AK,"网点超50分钟未响应")+COUNTIFS(明细!$R:$R,$AK95,明细!$C:$C,AM$1,明细!$AL:$AL,"网点超23H未关闭"))*20)</f>
        <v>-</v>
      </c>
      <c r="AN95" s="12" t="str">
        <f>IF((COUNTIFS(明细!$R:$R,$AK95,明细!$C:$C,AN$1,明细!$AK:$AK,"网点超50分钟未响应")+COUNTIFS(明细!$R:$R,$AK95,明细!$C:$C,AN$1,明细!$AL:$AL,"网点超23H未关闭"))*20=0,"-",(COUNTIFS(明细!$R:$R,$AK95,明细!$C:$C,AN$1,明细!$AK:$AK,"网点超50分钟未响应")+COUNTIFS(明细!$R:$R,$AK95,明细!$C:$C,AN$1,明细!$AL:$AL,"网点超23H未关闭"))*20)</f>
        <v>-</v>
      </c>
      <c r="AO95" s="12" t="str">
        <f>IF((COUNTIFS(明细!$R:$R,$AK95,明细!$C:$C,AO$1,明细!$AK:$AK,"网点超50分钟未响应")+COUNTIFS(明细!$R:$R,$AK95,明细!$C:$C,AO$1,明细!$AL:$AL,"网点超23H未关闭"))*20=0,"-",(COUNTIFS(明细!$R:$R,$AK95,明细!$C:$C,AO$1,明细!$AK:$AK,"网点超50分钟未响应")+COUNTIFS(明细!$R:$R,$AK95,明细!$C:$C,AO$1,明细!$AL:$AL,"网点超23H未关闭"))*20)</f>
        <v>-</v>
      </c>
      <c r="AP95" s="12" t="str">
        <f>IF((COUNTIFS(明细!$R:$R,$AK95,明细!$C:$C,AP$1,明细!$AK:$AK,"网点超50分钟未响应")+COUNTIFS(明细!$R:$R,$AK95,明细!$C:$C,AP$1,明细!$AL:$AL,"网点超23H未关闭"))*20=0,"-",(COUNTIFS(明细!$R:$R,$AK95,明细!$C:$C,AP$1,明细!$AK:$AK,"网点超50分钟未响应")+COUNTIFS(明细!$R:$R,$AK95,明细!$C:$C,AP$1,明细!$AL:$AL,"网点超23H未关闭"))*20)</f>
        <v>-</v>
      </c>
      <c r="AQ95" s="12">
        <f>IF((COUNTIFS(明细!$R:$R,$AK95,明细!$C:$C,AQ$1,明细!$AK:$AK,"网点超50分钟未响应")+COUNTIFS(明细!$R:$R,$AK95,明细!$C:$C,AQ$1,明细!$AL:$AL,"网点超23H未关闭"))*20=0,"-",(COUNTIFS(明细!$R:$R,$AK95,明细!$C:$C,AQ$1,明细!$AK:$AK,"网点超50分钟未响应")+COUNTIFS(明细!$R:$R,$AK95,明细!$C:$C,AQ$1,明细!$AL:$AL,"网点超23H未关闭"))*20)</f>
        <v>40</v>
      </c>
      <c r="AR95" s="12" t="str">
        <f>IF((COUNTIFS(明细!$R:$R,$AK95,明细!$C:$C,AR$1,明细!$AK:$AK,"网点超50分钟未响应")+COUNTIFS(明细!$R:$R,$AK95,明细!$C:$C,AR$1,明细!$AL:$AL,"网点超23H未关闭"))*20=0,"-",(COUNTIFS(明细!$R:$R,$AK95,明细!$C:$C,AR$1,明细!$AK:$AK,"网点超50分钟未响应")+COUNTIFS(明细!$R:$R,$AK95,明细!$C:$C,AR$1,明细!$AL:$AL,"网点超23H未关闭"))*20)</f>
        <v>-</v>
      </c>
      <c r="AS95" s="12" t="str">
        <f>IF((COUNTIFS(明细!$R:$R,$AK95,明细!$C:$C,AS$1,明细!$AK:$AK,"网点超50分钟未响应")+COUNTIFS(明细!$R:$R,$AK95,明细!$C:$C,AS$1,明细!$AL:$AL,"网点超23H未关闭"))*20=0,"-",(COUNTIFS(明细!$R:$R,$AK95,明细!$C:$C,AS$1,明细!$AK:$AK,"网点超50分钟未响应")+COUNTIFS(明细!$R:$R,$AK95,明细!$C:$C,AS$1,明细!$AL:$AL,"网点超23H未关闭"))*20)</f>
        <v>-</v>
      </c>
      <c r="AT95" s="12" t="str">
        <f>IF((COUNTIFS(明细!$R:$R,$AK95,明细!$C:$C,AT$1,明细!$AK:$AK,"网点超50分钟未响应")+COUNTIFS(明细!$R:$R,$AK95,明细!$C:$C,AT$1,明细!$AL:$AL,"网点超23H未关闭"))*20=0,"-",(COUNTIFS(明细!$R:$R,$AK95,明细!$C:$C,AT$1,明细!$AK:$AK,"网点超50分钟未响应")+COUNTIFS(明细!$R:$R,$AK95,明细!$C:$C,AT$1,明细!$AL:$AL,"网点超23H未关闭"))*20)</f>
        <v>-</v>
      </c>
      <c r="AU95" s="12" t="str">
        <f>IF((COUNTIFS(明细!$R:$R,$AK95,明细!$C:$C,AU$1,明细!$AK:$AK,"网点超50分钟未响应")+COUNTIFS(明细!$R:$R,$AK95,明细!$C:$C,AU$1,明细!$AL:$AL,"网点超23H未关闭"))*20=0,"-",(COUNTIFS(明细!$R:$R,$AK95,明细!$C:$C,AU$1,明细!$AK:$AK,"网点超50分钟未响应")+COUNTIFS(明细!$R:$R,$AK95,明细!$C:$C,AU$1,明细!$AL:$AL,"网点超23H未关闭"))*20)</f>
        <v>-</v>
      </c>
      <c r="AV95" s="12" t="str">
        <f>IF((COUNTIFS(明细!$R:$R,$AK95,明细!$C:$C,AV$1,明细!$AK:$AK,"网点超50分钟未响应")+COUNTIFS(明细!$R:$R,$AK95,明细!$C:$C,AV$1,明细!$AL:$AL,"网点超23H未关闭"))*20=0,"-",(COUNTIFS(明细!$R:$R,$AK95,明细!$C:$C,AV$1,明细!$AK:$AK,"网点超50分钟未响应")+COUNTIFS(明细!$R:$R,$AK95,明细!$C:$C,AV$1,明细!$AL:$AL,"网点超23H未关闭"))*20)</f>
        <v>-</v>
      </c>
      <c r="AW95" s="12" t="str">
        <f>IF((COUNTIFS(明细!$R:$R,$AK95,明细!$C:$C,AW$1,明细!$AK:$AK,"网点超50分钟未响应")+COUNTIFS(明细!$R:$R,$AK95,明细!$C:$C,AW$1,明细!$AL:$AL,"网点超23H未关闭"))*20=0,"-",(COUNTIFS(明细!$R:$R,$AK95,明细!$C:$C,AW$1,明细!$AK:$AK,"网点超50分钟未响应")+COUNTIFS(明细!$R:$R,$AK95,明细!$C:$C,AW$1,明细!$AL:$AL,"网点超23H未关闭"))*20)</f>
        <v>-</v>
      </c>
      <c r="AX95" s="12" t="str">
        <f>IF((COUNTIFS(明细!$R:$R,$AK95,明细!$C:$C,AX$1,明细!$AK:$AK,"网点超50分钟未响应")+COUNTIFS(明细!$R:$R,$AK95,明细!$C:$C,AX$1,明细!$AL:$AL,"网点超23H未关闭"))*20=0,"-",(COUNTIFS(明细!$R:$R,$AK95,明细!$C:$C,AX$1,明细!$AK:$AK,"网点超50分钟未响应")+COUNTIFS(明细!$R:$R,$AK95,明细!$C:$C,AX$1,明细!$AL:$AL,"网点超23H未关闭"))*20)</f>
        <v>-</v>
      </c>
      <c r="AY95" s="12" t="str">
        <f>IF((COUNTIFS(明细!$R:$R,$AK95,明细!$C:$C,AY$1,明细!$AK:$AK,"网点超50分钟未响应")+COUNTIFS(明细!$R:$R,$AK95,明细!$C:$C,AY$1,明细!$AL:$AL,"网点超23H未关闭"))*20=0,"-",(COUNTIFS(明细!$R:$R,$AK95,明细!$C:$C,AY$1,明细!$AK:$AK,"网点超50分钟未响应")+COUNTIFS(明细!$R:$R,$AK95,明细!$C:$C,AY$1,明细!$AL:$AL,"网点超23H未关闭"))*20)</f>
        <v>-</v>
      </c>
      <c r="AZ95" s="12" t="str">
        <f>IF((COUNTIFS(明细!$R:$R,$AK95,明细!$C:$C,AZ$1,明细!$AK:$AK,"网点超50分钟未响应")+COUNTIFS(明细!$R:$R,$AK95,明细!$C:$C,AZ$1,明细!$AL:$AL,"网点超23H未关闭"))*20=0,"-",(COUNTIFS(明细!$R:$R,$AK95,明细!$C:$C,AZ$1,明细!$AK:$AK,"网点超50分钟未响应")+COUNTIFS(明细!$R:$R,$AK95,明细!$C:$C,AZ$1,明细!$AL:$AL,"网点超23H未关闭"))*20)</f>
        <v>-</v>
      </c>
      <c r="BA95" s="12" t="str">
        <f>IF((COUNTIFS(明细!$R:$R,$AK95,明细!$C:$C,BA$1,明细!$AK:$AK,"网点超50分钟未响应")+COUNTIFS(明细!$R:$R,$AK95,明细!$C:$C,BA$1,明细!$AL:$AL,"网点超23H未关闭"))*20=0,"-",(COUNTIFS(明细!$R:$R,$AK95,明细!$C:$C,BA$1,明细!$AK:$AK,"网点超50分钟未响应")+COUNTIFS(明细!$R:$R,$AK95,明细!$C:$C,BA$1,明细!$AL:$AL,"网点超23H未关闭"))*20)</f>
        <v>-</v>
      </c>
      <c r="BB95" s="12" t="str">
        <f>IF((COUNTIFS(明细!$R:$R,$AK95,明细!$C:$C,BB$1,明细!$AK:$AK,"网点超50分钟未响应")+COUNTIFS(明细!$R:$R,$AK95,明细!$C:$C,BB$1,明细!$AL:$AL,"网点超23H未关闭"))*20=0,"-",(COUNTIFS(明细!$R:$R,$AK95,明细!$C:$C,BB$1,明细!$AK:$AK,"网点超50分钟未响应")+COUNTIFS(明细!$R:$R,$AK95,明细!$C:$C,BB$1,明细!$AL:$AL,"网点超23H未关闭"))*20)</f>
        <v>-</v>
      </c>
      <c r="BC95" s="12" t="str">
        <f>IF((COUNTIFS(明细!$R:$R,$AK95,明细!$C:$C,BC$1,明细!$AK:$AK,"网点超50分钟未响应")+COUNTIFS(明细!$R:$R,$AK95,明细!$C:$C,BC$1,明细!$AL:$AL,"网点超23H未关闭"))*20=0,"-",(COUNTIFS(明细!$R:$R,$AK95,明细!$C:$C,BC$1,明细!$AK:$AK,"网点超50分钟未响应")+COUNTIFS(明细!$R:$R,$AK95,明细!$C:$C,BC$1,明细!$AL:$AL,"网点超23H未关闭"))*20)</f>
        <v>-</v>
      </c>
      <c r="BD95" s="12" t="str">
        <f>IF((COUNTIFS(明细!$R:$R,$AK95,明细!$C:$C,BD$1,明细!$AK:$AK,"网点超50分钟未响应")+COUNTIFS(明细!$R:$R,$AK95,明细!$C:$C,BD$1,明细!$AL:$AL,"网点超23H未关闭"))*20=0,"-",(COUNTIFS(明细!$R:$R,$AK95,明细!$C:$C,BD$1,明细!$AK:$AK,"网点超50分钟未响应")+COUNTIFS(明细!$R:$R,$AK95,明细!$C:$C,BD$1,明细!$AL:$AL,"网点超23H未关闭"))*20)</f>
        <v>-</v>
      </c>
      <c r="BE95" s="12" t="str">
        <f>IF((COUNTIFS(明细!$R:$R,$AK95,明细!$C:$C,BE$1,明细!$AK:$AK,"网点超50分钟未响应")+COUNTIFS(明细!$R:$R,$AK95,明细!$C:$C,BE$1,明细!$AL:$AL,"网点超23H未关闭"))*20=0,"-",(COUNTIFS(明细!$R:$R,$AK95,明细!$C:$C,BE$1,明细!$AK:$AK,"网点超50分钟未响应")+COUNTIFS(明细!$R:$R,$AK95,明细!$C:$C,BE$1,明细!$AL:$AL,"网点超23H未关闭"))*20)</f>
        <v>-</v>
      </c>
      <c r="BF95" s="12" t="str">
        <f>IF((COUNTIFS(明细!$R:$R,$AK95,明细!$C:$C,BF$1,明细!$AK:$AK,"网点超50分钟未响应")+COUNTIFS(明细!$R:$R,$AK95,明细!$C:$C,BF$1,明细!$AL:$AL,"网点超23H未关闭"))*20=0,"-",(COUNTIFS(明细!$R:$R,$AK95,明细!$C:$C,BF$1,明细!$AK:$AK,"网点超50分钟未响应")+COUNTIFS(明细!$R:$R,$AK95,明细!$C:$C,BF$1,明细!$AL:$AL,"网点超23H未关闭"))*20)</f>
        <v>-</v>
      </c>
      <c r="BG95" s="12" t="str">
        <f>IF((COUNTIFS(明细!$R:$R,$AK95,明细!$C:$C,BG$1,明细!$AK:$AK,"网点超50分钟未响应")+COUNTIFS(明细!$R:$R,$AK95,明细!$C:$C,BG$1,明细!$AL:$AL,"网点超23H未关闭"))*20=0,"-",(COUNTIFS(明细!$R:$R,$AK95,明细!$C:$C,BG$1,明细!$AK:$AK,"网点超50分钟未响应")+COUNTIFS(明细!$R:$R,$AK95,明细!$C:$C,BG$1,明细!$AL:$AL,"网点超23H未关闭"))*20)</f>
        <v>-</v>
      </c>
      <c r="BH95" s="12" t="str">
        <f>IF((COUNTIFS(明细!$R:$R,$AK95,明细!$C:$C,BH$1,明细!$AK:$AK,"网点超50分钟未响应")+COUNTIFS(明细!$R:$R,$AK95,明细!$C:$C,BH$1,明细!$AL:$AL,"网点超23H未关闭"))*20=0,"-",(COUNTIFS(明细!$R:$R,$AK95,明细!$C:$C,BH$1,明细!$AK:$AK,"网点超50分钟未响应")+COUNTIFS(明细!$R:$R,$AK95,明细!$C:$C,BH$1,明细!$AL:$AL,"网点超23H未关闭"))*20)</f>
        <v>-</v>
      </c>
      <c r="BI95" s="12" t="str">
        <f>IF((COUNTIFS(明细!$R:$R,$AK95,明细!$C:$C,BI$1,明细!$AK:$AK,"网点超50分钟未响应")+COUNTIFS(明细!$R:$R,$AK95,明细!$C:$C,BI$1,明细!$AL:$AL,"网点超23H未关闭"))*20=0,"-",(COUNTIFS(明细!$R:$R,$AK95,明细!$C:$C,BI$1,明细!$AK:$AK,"网点超50分钟未响应")+COUNTIFS(明细!$R:$R,$AK95,明细!$C:$C,BI$1,明细!$AL:$AL,"网点超23H未关闭"))*20)</f>
        <v>-</v>
      </c>
      <c r="BJ95" s="12" t="str">
        <f>IF((COUNTIFS(明细!$R:$R,$AK95,明细!$C:$C,BJ$1,明细!$AK:$AK,"网点超50分钟未响应")+COUNTIFS(明细!$R:$R,$AK95,明细!$C:$C,BJ$1,明细!$AL:$AL,"网点超23H未关闭"))*20=0,"-",(COUNTIFS(明细!$R:$R,$AK95,明细!$C:$C,BJ$1,明细!$AK:$AK,"网点超50分钟未响应")+COUNTIFS(明细!$R:$R,$AK95,明细!$C:$C,BJ$1,明细!$AL:$AL,"网点超23H未关闭"))*20)</f>
        <v>-</v>
      </c>
      <c r="BK95" s="12" t="str">
        <f>IF((COUNTIFS(明细!$R:$R,$AK95,明细!$C:$C,BK$1,明细!$AK:$AK,"网点超50分钟未响应")+COUNTIFS(明细!$R:$R,$AK95,明细!$C:$C,BK$1,明细!$AL:$AL,"网点超23H未关闭"))*20=0,"-",(COUNTIFS(明细!$R:$R,$AK95,明细!$C:$C,BK$1,明细!$AK:$AK,"网点超50分钟未响应")+COUNTIFS(明细!$R:$R,$AK95,明细!$C:$C,BK$1,明细!$AL:$AL,"网点超23H未关闭"))*20)</f>
        <v>-</v>
      </c>
      <c r="BL95" s="12" t="str">
        <f>IF((COUNTIFS(明细!$R:$R,$AK95,明细!$C:$C,BL$1,明细!$AK:$AK,"网点超50分钟未响应")+COUNTIFS(明细!$R:$R,$AK95,明细!$C:$C,BL$1,明细!$AL:$AL,"网点超23H未关闭"))*20=0,"-",(COUNTIFS(明细!$R:$R,$AK95,明细!$C:$C,BL$1,明细!$AK:$AK,"网点超50分钟未响应")+COUNTIFS(明细!$R:$R,$AK95,明细!$C:$C,BL$1,明细!$AL:$AL,"网点超23H未关闭"))*20)</f>
        <v>-</v>
      </c>
      <c r="BM95" s="12" t="str">
        <f>IF((COUNTIFS(明细!$R:$R,$AK95,明细!$C:$C,BM$1,明细!$AK:$AK,"网点超50分钟未响应")+COUNTIFS(明细!$R:$R,$AK95,明细!$C:$C,BM$1,明细!$AL:$AL,"网点超23H未关闭"))*20=0,"-",(COUNTIFS(明细!$R:$R,$AK95,明细!$C:$C,BM$1,明细!$AK:$AK,"网点超50分钟未响应")+COUNTIFS(明细!$R:$R,$AK95,明细!$C:$C,BM$1,明细!$AL:$AL,"网点超23H未关闭"))*20)</f>
        <v>-</v>
      </c>
      <c r="BN95" s="12" t="str">
        <f>IF((COUNTIFS(明细!$R:$R,$AK95,明细!$C:$C,BN$1,明细!$AK:$AK,"网点超50分钟未响应")+COUNTIFS(明细!$R:$R,$AK95,明细!$C:$C,BN$1,明细!$AL:$AL,"网点超23H未关闭"))*20=0,"-",(COUNTIFS(明细!$R:$R,$AK95,明细!$C:$C,BN$1,明细!$AK:$AK,"网点超50分钟未响应")+COUNTIFS(明细!$R:$R,$AK95,明细!$C:$C,BN$1,明细!$AL:$AL,"网点超23H未关闭"))*20)</f>
        <v>-</v>
      </c>
      <c r="BO95" s="12" t="str">
        <f>IF((COUNTIFS(明细!$R:$R,$AK95,明细!$C:$C,BO$1,明细!$AK:$AK,"网点超50分钟未响应")+COUNTIFS(明细!$R:$R,$AK95,明细!$C:$C,BO$1,明细!$AL:$AL,"网点超23H未关闭"))*20=0,"-",(COUNTIFS(明细!$R:$R,$AK95,明细!$C:$C,BO$1,明细!$AK:$AK,"网点超50分钟未响应")+COUNTIFS(明细!$R:$R,$AK95,明细!$C:$C,BO$1,明细!$AL:$AL,"网点超23H未关闭"))*20)</f>
        <v>-</v>
      </c>
      <c r="BP95" s="12" t="str">
        <f>IF((COUNTIFS(明细!$R:$R,$AK95,明细!$C:$C,BP$1,明细!$AK:$AK,"网点超50分钟未响应")+COUNTIFS(明细!$R:$R,$AK95,明细!$C:$C,BP$1,明细!$AL:$AL,"网点超23H未关闭"))*20=0,"-",(COUNTIFS(明细!$R:$R,$AK95,明细!$C:$C,BP$1,明细!$AK:$AK,"网点超50分钟未响应")+COUNTIFS(明细!$R:$R,$AK95,明细!$C:$C,BP$1,明细!$AL:$AL,"网点超23H未关闭"))*20)</f>
        <v>-</v>
      </c>
    </row>
    <row r="96" customHeight="1" spans="36:68">
      <c r="AJ96" s="12">
        <f>RANK(AL96,AL$3:AL$356)</f>
        <v>80</v>
      </c>
      <c r="AK96" s="4" t="s">
        <v>132</v>
      </c>
      <c r="AL96" s="12">
        <f>SUM(AM96:BP96)</f>
        <v>40</v>
      </c>
      <c r="AM96" s="12" t="str">
        <f>IF((COUNTIFS(明细!$R:$R,$AK96,明细!$C:$C,AM$1,明细!$AK:$AK,"网点超50分钟未响应")+COUNTIFS(明细!$R:$R,$AK96,明细!$C:$C,AM$1,明细!$AL:$AL,"网点超23H未关闭"))*20=0,"-",(COUNTIFS(明细!$R:$R,$AK96,明细!$C:$C,AM$1,明细!$AK:$AK,"网点超50分钟未响应")+COUNTIFS(明细!$R:$R,$AK96,明细!$C:$C,AM$1,明细!$AL:$AL,"网点超23H未关闭"))*20)</f>
        <v>-</v>
      </c>
      <c r="AN96" s="12" t="str">
        <f>IF((COUNTIFS(明细!$R:$R,$AK96,明细!$C:$C,AN$1,明细!$AK:$AK,"网点超50分钟未响应")+COUNTIFS(明细!$R:$R,$AK96,明细!$C:$C,AN$1,明细!$AL:$AL,"网点超23H未关闭"))*20=0,"-",(COUNTIFS(明细!$R:$R,$AK96,明细!$C:$C,AN$1,明细!$AK:$AK,"网点超50分钟未响应")+COUNTIFS(明细!$R:$R,$AK96,明细!$C:$C,AN$1,明细!$AL:$AL,"网点超23H未关闭"))*20)</f>
        <v>-</v>
      </c>
      <c r="AO96" s="12" t="str">
        <f>IF((COUNTIFS(明细!$R:$R,$AK96,明细!$C:$C,AO$1,明细!$AK:$AK,"网点超50分钟未响应")+COUNTIFS(明细!$R:$R,$AK96,明细!$C:$C,AO$1,明细!$AL:$AL,"网点超23H未关闭"))*20=0,"-",(COUNTIFS(明细!$R:$R,$AK96,明细!$C:$C,AO$1,明细!$AK:$AK,"网点超50分钟未响应")+COUNTIFS(明细!$R:$R,$AK96,明细!$C:$C,AO$1,明细!$AL:$AL,"网点超23H未关闭"))*20)</f>
        <v>-</v>
      </c>
      <c r="AP96" s="12" t="str">
        <f>IF((COUNTIFS(明细!$R:$R,$AK96,明细!$C:$C,AP$1,明细!$AK:$AK,"网点超50分钟未响应")+COUNTIFS(明细!$R:$R,$AK96,明细!$C:$C,AP$1,明细!$AL:$AL,"网点超23H未关闭"))*20=0,"-",(COUNTIFS(明细!$R:$R,$AK96,明细!$C:$C,AP$1,明细!$AK:$AK,"网点超50分钟未响应")+COUNTIFS(明细!$R:$R,$AK96,明细!$C:$C,AP$1,明细!$AL:$AL,"网点超23H未关闭"))*20)</f>
        <v>-</v>
      </c>
      <c r="AQ96" s="12">
        <f>IF((COUNTIFS(明细!$R:$R,$AK96,明细!$C:$C,AQ$1,明细!$AK:$AK,"网点超50分钟未响应")+COUNTIFS(明细!$R:$R,$AK96,明细!$C:$C,AQ$1,明细!$AL:$AL,"网点超23H未关闭"))*20=0,"-",(COUNTIFS(明细!$R:$R,$AK96,明细!$C:$C,AQ$1,明细!$AK:$AK,"网点超50分钟未响应")+COUNTIFS(明细!$R:$R,$AK96,明细!$C:$C,AQ$1,明细!$AL:$AL,"网点超23H未关闭"))*20)</f>
        <v>40</v>
      </c>
      <c r="AR96" s="12" t="str">
        <f>IF((COUNTIFS(明细!$R:$R,$AK96,明细!$C:$C,AR$1,明细!$AK:$AK,"网点超50分钟未响应")+COUNTIFS(明细!$R:$R,$AK96,明细!$C:$C,AR$1,明细!$AL:$AL,"网点超23H未关闭"))*20=0,"-",(COUNTIFS(明细!$R:$R,$AK96,明细!$C:$C,AR$1,明细!$AK:$AK,"网点超50分钟未响应")+COUNTIFS(明细!$R:$R,$AK96,明细!$C:$C,AR$1,明细!$AL:$AL,"网点超23H未关闭"))*20)</f>
        <v>-</v>
      </c>
      <c r="AS96" s="12" t="str">
        <f>IF((COUNTIFS(明细!$R:$R,$AK96,明细!$C:$C,AS$1,明细!$AK:$AK,"网点超50分钟未响应")+COUNTIFS(明细!$R:$R,$AK96,明细!$C:$C,AS$1,明细!$AL:$AL,"网点超23H未关闭"))*20=0,"-",(COUNTIFS(明细!$R:$R,$AK96,明细!$C:$C,AS$1,明细!$AK:$AK,"网点超50分钟未响应")+COUNTIFS(明细!$R:$R,$AK96,明细!$C:$C,AS$1,明细!$AL:$AL,"网点超23H未关闭"))*20)</f>
        <v>-</v>
      </c>
      <c r="AT96" s="12" t="str">
        <f>IF((COUNTIFS(明细!$R:$R,$AK96,明细!$C:$C,AT$1,明细!$AK:$AK,"网点超50分钟未响应")+COUNTIFS(明细!$R:$R,$AK96,明细!$C:$C,AT$1,明细!$AL:$AL,"网点超23H未关闭"))*20=0,"-",(COUNTIFS(明细!$R:$R,$AK96,明细!$C:$C,AT$1,明细!$AK:$AK,"网点超50分钟未响应")+COUNTIFS(明细!$R:$R,$AK96,明细!$C:$C,AT$1,明细!$AL:$AL,"网点超23H未关闭"))*20)</f>
        <v>-</v>
      </c>
      <c r="AU96" s="12" t="str">
        <f>IF((COUNTIFS(明细!$R:$R,$AK96,明细!$C:$C,AU$1,明细!$AK:$AK,"网点超50分钟未响应")+COUNTIFS(明细!$R:$R,$AK96,明细!$C:$C,AU$1,明细!$AL:$AL,"网点超23H未关闭"))*20=0,"-",(COUNTIFS(明细!$R:$R,$AK96,明细!$C:$C,AU$1,明细!$AK:$AK,"网点超50分钟未响应")+COUNTIFS(明细!$R:$R,$AK96,明细!$C:$C,AU$1,明细!$AL:$AL,"网点超23H未关闭"))*20)</f>
        <v>-</v>
      </c>
      <c r="AV96" s="12" t="str">
        <f>IF((COUNTIFS(明细!$R:$R,$AK96,明细!$C:$C,AV$1,明细!$AK:$AK,"网点超50分钟未响应")+COUNTIFS(明细!$R:$R,$AK96,明细!$C:$C,AV$1,明细!$AL:$AL,"网点超23H未关闭"))*20=0,"-",(COUNTIFS(明细!$R:$R,$AK96,明细!$C:$C,AV$1,明细!$AK:$AK,"网点超50分钟未响应")+COUNTIFS(明细!$R:$R,$AK96,明细!$C:$C,AV$1,明细!$AL:$AL,"网点超23H未关闭"))*20)</f>
        <v>-</v>
      </c>
      <c r="AW96" s="12" t="str">
        <f>IF((COUNTIFS(明细!$R:$R,$AK96,明细!$C:$C,AW$1,明细!$AK:$AK,"网点超50分钟未响应")+COUNTIFS(明细!$R:$R,$AK96,明细!$C:$C,AW$1,明细!$AL:$AL,"网点超23H未关闭"))*20=0,"-",(COUNTIFS(明细!$R:$R,$AK96,明细!$C:$C,AW$1,明细!$AK:$AK,"网点超50分钟未响应")+COUNTIFS(明细!$R:$R,$AK96,明细!$C:$C,AW$1,明细!$AL:$AL,"网点超23H未关闭"))*20)</f>
        <v>-</v>
      </c>
      <c r="AX96" s="12" t="str">
        <f>IF((COUNTIFS(明细!$R:$R,$AK96,明细!$C:$C,AX$1,明细!$AK:$AK,"网点超50分钟未响应")+COUNTIFS(明细!$R:$R,$AK96,明细!$C:$C,AX$1,明细!$AL:$AL,"网点超23H未关闭"))*20=0,"-",(COUNTIFS(明细!$R:$R,$AK96,明细!$C:$C,AX$1,明细!$AK:$AK,"网点超50分钟未响应")+COUNTIFS(明细!$R:$R,$AK96,明细!$C:$C,AX$1,明细!$AL:$AL,"网点超23H未关闭"))*20)</f>
        <v>-</v>
      </c>
      <c r="AY96" s="12" t="str">
        <f>IF((COUNTIFS(明细!$R:$R,$AK96,明细!$C:$C,AY$1,明细!$AK:$AK,"网点超50分钟未响应")+COUNTIFS(明细!$R:$R,$AK96,明细!$C:$C,AY$1,明细!$AL:$AL,"网点超23H未关闭"))*20=0,"-",(COUNTIFS(明细!$R:$R,$AK96,明细!$C:$C,AY$1,明细!$AK:$AK,"网点超50分钟未响应")+COUNTIFS(明细!$R:$R,$AK96,明细!$C:$C,AY$1,明细!$AL:$AL,"网点超23H未关闭"))*20)</f>
        <v>-</v>
      </c>
      <c r="AZ96" s="12" t="str">
        <f>IF((COUNTIFS(明细!$R:$R,$AK96,明细!$C:$C,AZ$1,明细!$AK:$AK,"网点超50分钟未响应")+COUNTIFS(明细!$R:$R,$AK96,明细!$C:$C,AZ$1,明细!$AL:$AL,"网点超23H未关闭"))*20=0,"-",(COUNTIFS(明细!$R:$R,$AK96,明细!$C:$C,AZ$1,明细!$AK:$AK,"网点超50分钟未响应")+COUNTIFS(明细!$R:$R,$AK96,明细!$C:$C,AZ$1,明细!$AL:$AL,"网点超23H未关闭"))*20)</f>
        <v>-</v>
      </c>
      <c r="BA96" s="12" t="str">
        <f>IF((COUNTIFS(明细!$R:$R,$AK96,明细!$C:$C,BA$1,明细!$AK:$AK,"网点超50分钟未响应")+COUNTIFS(明细!$R:$R,$AK96,明细!$C:$C,BA$1,明细!$AL:$AL,"网点超23H未关闭"))*20=0,"-",(COUNTIFS(明细!$R:$R,$AK96,明细!$C:$C,BA$1,明细!$AK:$AK,"网点超50分钟未响应")+COUNTIFS(明细!$R:$R,$AK96,明细!$C:$C,BA$1,明细!$AL:$AL,"网点超23H未关闭"))*20)</f>
        <v>-</v>
      </c>
      <c r="BB96" s="12" t="str">
        <f>IF((COUNTIFS(明细!$R:$R,$AK96,明细!$C:$C,BB$1,明细!$AK:$AK,"网点超50分钟未响应")+COUNTIFS(明细!$R:$R,$AK96,明细!$C:$C,BB$1,明细!$AL:$AL,"网点超23H未关闭"))*20=0,"-",(COUNTIFS(明细!$R:$R,$AK96,明细!$C:$C,BB$1,明细!$AK:$AK,"网点超50分钟未响应")+COUNTIFS(明细!$R:$R,$AK96,明细!$C:$C,BB$1,明细!$AL:$AL,"网点超23H未关闭"))*20)</f>
        <v>-</v>
      </c>
      <c r="BC96" s="12" t="str">
        <f>IF((COUNTIFS(明细!$R:$R,$AK96,明细!$C:$C,BC$1,明细!$AK:$AK,"网点超50分钟未响应")+COUNTIFS(明细!$R:$R,$AK96,明细!$C:$C,BC$1,明细!$AL:$AL,"网点超23H未关闭"))*20=0,"-",(COUNTIFS(明细!$R:$R,$AK96,明细!$C:$C,BC$1,明细!$AK:$AK,"网点超50分钟未响应")+COUNTIFS(明细!$R:$R,$AK96,明细!$C:$C,BC$1,明细!$AL:$AL,"网点超23H未关闭"))*20)</f>
        <v>-</v>
      </c>
      <c r="BD96" s="12" t="str">
        <f>IF((COUNTIFS(明细!$R:$R,$AK96,明细!$C:$C,BD$1,明细!$AK:$AK,"网点超50分钟未响应")+COUNTIFS(明细!$R:$R,$AK96,明细!$C:$C,BD$1,明细!$AL:$AL,"网点超23H未关闭"))*20=0,"-",(COUNTIFS(明细!$R:$R,$AK96,明细!$C:$C,BD$1,明细!$AK:$AK,"网点超50分钟未响应")+COUNTIFS(明细!$R:$R,$AK96,明细!$C:$C,BD$1,明细!$AL:$AL,"网点超23H未关闭"))*20)</f>
        <v>-</v>
      </c>
      <c r="BE96" s="12" t="str">
        <f>IF((COUNTIFS(明细!$R:$R,$AK96,明细!$C:$C,BE$1,明细!$AK:$AK,"网点超50分钟未响应")+COUNTIFS(明细!$R:$R,$AK96,明细!$C:$C,BE$1,明细!$AL:$AL,"网点超23H未关闭"))*20=0,"-",(COUNTIFS(明细!$R:$R,$AK96,明细!$C:$C,BE$1,明细!$AK:$AK,"网点超50分钟未响应")+COUNTIFS(明细!$R:$R,$AK96,明细!$C:$C,BE$1,明细!$AL:$AL,"网点超23H未关闭"))*20)</f>
        <v>-</v>
      </c>
      <c r="BF96" s="12" t="str">
        <f>IF((COUNTIFS(明细!$R:$R,$AK96,明细!$C:$C,BF$1,明细!$AK:$AK,"网点超50分钟未响应")+COUNTIFS(明细!$R:$R,$AK96,明细!$C:$C,BF$1,明细!$AL:$AL,"网点超23H未关闭"))*20=0,"-",(COUNTIFS(明细!$R:$R,$AK96,明细!$C:$C,BF$1,明细!$AK:$AK,"网点超50分钟未响应")+COUNTIFS(明细!$R:$R,$AK96,明细!$C:$C,BF$1,明细!$AL:$AL,"网点超23H未关闭"))*20)</f>
        <v>-</v>
      </c>
      <c r="BG96" s="12" t="str">
        <f>IF((COUNTIFS(明细!$R:$R,$AK96,明细!$C:$C,BG$1,明细!$AK:$AK,"网点超50分钟未响应")+COUNTIFS(明细!$R:$R,$AK96,明细!$C:$C,BG$1,明细!$AL:$AL,"网点超23H未关闭"))*20=0,"-",(COUNTIFS(明细!$R:$R,$AK96,明细!$C:$C,BG$1,明细!$AK:$AK,"网点超50分钟未响应")+COUNTIFS(明细!$R:$R,$AK96,明细!$C:$C,BG$1,明细!$AL:$AL,"网点超23H未关闭"))*20)</f>
        <v>-</v>
      </c>
      <c r="BH96" s="12" t="str">
        <f>IF((COUNTIFS(明细!$R:$R,$AK96,明细!$C:$C,BH$1,明细!$AK:$AK,"网点超50分钟未响应")+COUNTIFS(明细!$R:$R,$AK96,明细!$C:$C,BH$1,明细!$AL:$AL,"网点超23H未关闭"))*20=0,"-",(COUNTIFS(明细!$R:$R,$AK96,明细!$C:$C,BH$1,明细!$AK:$AK,"网点超50分钟未响应")+COUNTIFS(明细!$R:$R,$AK96,明细!$C:$C,BH$1,明细!$AL:$AL,"网点超23H未关闭"))*20)</f>
        <v>-</v>
      </c>
      <c r="BI96" s="12" t="str">
        <f>IF((COUNTIFS(明细!$R:$R,$AK96,明细!$C:$C,BI$1,明细!$AK:$AK,"网点超50分钟未响应")+COUNTIFS(明细!$R:$R,$AK96,明细!$C:$C,BI$1,明细!$AL:$AL,"网点超23H未关闭"))*20=0,"-",(COUNTIFS(明细!$R:$R,$AK96,明细!$C:$C,BI$1,明细!$AK:$AK,"网点超50分钟未响应")+COUNTIFS(明细!$R:$R,$AK96,明细!$C:$C,BI$1,明细!$AL:$AL,"网点超23H未关闭"))*20)</f>
        <v>-</v>
      </c>
      <c r="BJ96" s="12" t="str">
        <f>IF((COUNTIFS(明细!$R:$R,$AK96,明细!$C:$C,BJ$1,明细!$AK:$AK,"网点超50分钟未响应")+COUNTIFS(明细!$R:$R,$AK96,明细!$C:$C,BJ$1,明细!$AL:$AL,"网点超23H未关闭"))*20=0,"-",(COUNTIFS(明细!$R:$R,$AK96,明细!$C:$C,BJ$1,明细!$AK:$AK,"网点超50分钟未响应")+COUNTIFS(明细!$R:$R,$AK96,明细!$C:$C,BJ$1,明细!$AL:$AL,"网点超23H未关闭"))*20)</f>
        <v>-</v>
      </c>
      <c r="BK96" s="12" t="str">
        <f>IF((COUNTIFS(明细!$R:$R,$AK96,明细!$C:$C,BK$1,明细!$AK:$AK,"网点超50分钟未响应")+COUNTIFS(明细!$R:$R,$AK96,明细!$C:$C,BK$1,明细!$AL:$AL,"网点超23H未关闭"))*20=0,"-",(COUNTIFS(明细!$R:$R,$AK96,明细!$C:$C,BK$1,明细!$AK:$AK,"网点超50分钟未响应")+COUNTIFS(明细!$R:$R,$AK96,明细!$C:$C,BK$1,明细!$AL:$AL,"网点超23H未关闭"))*20)</f>
        <v>-</v>
      </c>
      <c r="BL96" s="12" t="str">
        <f>IF((COUNTIFS(明细!$R:$R,$AK96,明细!$C:$C,BL$1,明细!$AK:$AK,"网点超50分钟未响应")+COUNTIFS(明细!$R:$R,$AK96,明细!$C:$C,BL$1,明细!$AL:$AL,"网点超23H未关闭"))*20=0,"-",(COUNTIFS(明细!$R:$R,$AK96,明细!$C:$C,BL$1,明细!$AK:$AK,"网点超50分钟未响应")+COUNTIFS(明细!$R:$R,$AK96,明细!$C:$C,BL$1,明细!$AL:$AL,"网点超23H未关闭"))*20)</f>
        <v>-</v>
      </c>
      <c r="BM96" s="12" t="str">
        <f>IF((COUNTIFS(明细!$R:$R,$AK96,明细!$C:$C,BM$1,明细!$AK:$AK,"网点超50分钟未响应")+COUNTIFS(明细!$R:$R,$AK96,明细!$C:$C,BM$1,明细!$AL:$AL,"网点超23H未关闭"))*20=0,"-",(COUNTIFS(明细!$R:$R,$AK96,明细!$C:$C,BM$1,明细!$AK:$AK,"网点超50分钟未响应")+COUNTIFS(明细!$R:$R,$AK96,明细!$C:$C,BM$1,明细!$AL:$AL,"网点超23H未关闭"))*20)</f>
        <v>-</v>
      </c>
      <c r="BN96" s="12" t="str">
        <f>IF((COUNTIFS(明细!$R:$R,$AK96,明细!$C:$C,BN$1,明细!$AK:$AK,"网点超50分钟未响应")+COUNTIFS(明细!$R:$R,$AK96,明细!$C:$C,BN$1,明细!$AL:$AL,"网点超23H未关闭"))*20=0,"-",(COUNTIFS(明细!$R:$R,$AK96,明细!$C:$C,BN$1,明细!$AK:$AK,"网点超50分钟未响应")+COUNTIFS(明细!$R:$R,$AK96,明细!$C:$C,BN$1,明细!$AL:$AL,"网点超23H未关闭"))*20)</f>
        <v>-</v>
      </c>
      <c r="BO96" s="12" t="str">
        <f>IF((COUNTIFS(明细!$R:$R,$AK96,明细!$C:$C,BO$1,明细!$AK:$AK,"网点超50分钟未响应")+COUNTIFS(明细!$R:$R,$AK96,明细!$C:$C,BO$1,明细!$AL:$AL,"网点超23H未关闭"))*20=0,"-",(COUNTIFS(明细!$R:$R,$AK96,明细!$C:$C,BO$1,明细!$AK:$AK,"网点超50分钟未响应")+COUNTIFS(明细!$R:$R,$AK96,明细!$C:$C,BO$1,明细!$AL:$AL,"网点超23H未关闭"))*20)</f>
        <v>-</v>
      </c>
      <c r="BP96" s="12" t="str">
        <f>IF((COUNTIFS(明细!$R:$R,$AK96,明细!$C:$C,BP$1,明细!$AK:$AK,"网点超50分钟未响应")+COUNTIFS(明细!$R:$R,$AK96,明细!$C:$C,BP$1,明细!$AL:$AL,"网点超23H未关闭"))*20=0,"-",(COUNTIFS(明细!$R:$R,$AK96,明细!$C:$C,BP$1,明细!$AK:$AK,"网点超50分钟未响应")+COUNTIFS(明细!$R:$R,$AK96,明细!$C:$C,BP$1,明细!$AL:$AL,"网点超23H未关闭"))*20)</f>
        <v>-</v>
      </c>
    </row>
    <row r="97" customHeight="1" spans="36:68">
      <c r="AJ97" s="12">
        <f>RANK(AL97,AL$3:AL$356)</f>
        <v>80</v>
      </c>
      <c r="AK97" s="4" t="s">
        <v>133</v>
      </c>
      <c r="AL97" s="12">
        <f>SUM(AM97:BP97)</f>
        <v>40</v>
      </c>
      <c r="AM97" s="12">
        <f>IF((COUNTIFS(明细!$R:$R,$AK97,明细!$C:$C,AM$1,明细!$AK:$AK,"网点超50分钟未响应")+COUNTIFS(明细!$R:$R,$AK97,明细!$C:$C,AM$1,明细!$AL:$AL,"网点超23H未关闭"))*20=0,"-",(COUNTIFS(明细!$R:$R,$AK97,明细!$C:$C,AM$1,明细!$AK:$AK,"网点超50分钟未响应")+COUNTIFS(明细!$R:$R,$AK97,明细!$C:$C,AM$1,明细!$AL:$AL,"网点超23H未关闭"))*20)</f>
        <v>20</v>
      </c>
      <c r="AN97" s="12" t="str">
        <f>IF((COUNTIFS(明细!$R:$R,$AK97,明细!$C:$C,AN$1,明细!$AK:$AK,"网点超50分钟未响应")+COUNTIFS(明细!$R:$R,$AK97,明细!$C:$C,AN$1,明细!$AL:$AL,"网点超23H未关闭"))*20=0,"-",(COUNTIFS(明细!$R:$R,$AK97,明细!$C:$C,AN$1,明细!$AK:$AK,"网点超50分钟未响应")+COUNTIFS(明细!$R:$R,$AK97,明细!$C:$C,AN$1,明细!$AL:$AL,"网点超23H未关闭"))*20)</f>
        <v>-</v>
      </c>
      <c r="AO97" s="12" t="str">
        <f>IF((COUNTIFS(明细!$R:$R,$AK97,明细!$C:$C,AO$1,明细!$AK:$AK,"网点超50分钟未响应")+COUNTIFS(明细!$R:$R,$AK97,明细!$C:$C,AO$1,明细!$AL:$AL,"网点超23H未关闭"))*20=0,"-",(COUNTIFS(明细!$R:$R,$AK97,明细!$C:$C,AO$1,明细!$AK:$AK,"网点超50分钟未响应")+COUNTIFS(明细!$R:$R,$AK97,明细!$C:$C,AO$1,明细!$AL:$AL,"网点超23H未关闭"))*20)</f>
        <v>-</v>
      </c>
      <c r="AP97" s="12" t="str">
        <f>IF((COUNTIFS(明细!$R:$R,$AK97,明细!$C:$C,AP$1,明细!$AK:$AK,"网点超50分钟未响应")+COUNTIFS(明细!$R:$R,$AK97,明细!$C:$C,AP$1,明细!$AL:$AL,"网点超23H未关闭"))*20=0,"-",(COUNTIFS(明细!$R:$R,$AK97,明细!$C:$C,AP$1,明细!$AK:$AK,"网点超50分钟未响应")+COUNTIFS(明细!$R:$R,$AK97,明细!$C:$C,AP$1,明细!$AL:$AL,"网点超23H未关闭"))*20)</f>
        <v>-</v>
      </c>
      <c r="AQ97" s="12" t="str">
        <f>IF((COUNTIFS(明细!$R:$R,$AK97,明细!$C:$C,AQ$1,明细!$AK:$AK,"网点超50分钟未响应")+COUNTIFS(明细!$R:$R,$AK97,明细!$C:$C,AQ$1,明细!$AL:$AL,"网点超23H未关闭"))*20=0,"-",(COUNTIFS(明细!$R:$R,$AK97,明细!$C:$C,AQ$1,明细!$AK:$AK,"网点超50分钟未响应")+COUNTIFS(明细!$R:$R,$AK97,明细!$C:$C,AQ$1,明细!$AL:$AL,"网点超23H未关闭"))*20)</f>
        <v>-</v>
      </c>
      <c r="AR97" s="12">
        <f>IF((COUNTIFS(明细!$R:$R,$AK97,明细!$C:$C,AR$1,明细!$AK:$AK,"网点超50分钟未响应")+COUNTIFS(明细!$R:$R,$AK97,明细!$C:$C,AR$1,明细!$AL:$AL,"网点超23H未关闭"))*20=0,"-",(COUNTIFS(明细!$R:$R,$AK97,明细!$C:$C,AR$1,明细!$AK:$AK,"网点超50分钟未响应")+COUNTIFS(明细!$R:$R,$AK97,明细!$C:$C,AR$1,明细!$AL:$AL,"网点超23H未关闭"))*20)</f>
        <v>20</v>
      </c>
      <c r="AS97" s="12" t="str">
        <f>IF((COUNTIFS(明细!$R:$R,$AK97,明细!$C:$C,AS$1,明细!$AK:$AK,"网点超50分钟未响应")+COUNTIFS(明细!$R:$R,$AK97,明细!$C:$C,AS$1,明细!$AL:$AL,"网点超23H未关闭"))*20=0,"-",(COUNTIFS(明细!$R:$R,$AK97,明细!$C:$C,AS$1,明细!$AK:$AK,"网点超50分钟未响应")+COUNTIFS(明细!$R:$R,$AK97,明细!$C:$C,AS$1,明细!$AL:$AL,"网点超23H未关闭"))*20)</f>
        <v>-</v>
      </c>
      <c r="AT97" s="12" t="str">
        <f>IF((COUNTIFS(明细!$R:$R,$AK97,明细!$C:$C,AT$1,明细!$AK:$AK,"网点超50分钟未响应")+COUNTIFS(明细!$R:$R,$AK97,明细!$C:$C,AT$1,明细!$AL:$AL,"网点超23H未关闭"))*20=0,"-",(COUNTIFS(明细!$R:$R,$AK97,明细!$C:$C,AT$1,明细!$AK:$AK,"网点超50分钟未响应")+COUNTIFS(明细!$R:$R,$AK97,明细!$C:$C,AT$1,明细!$AL:$AL,"网点超23H未关闭"))*20)</f>
        <v>-</v>
      </c>
      <c r="AU97" s="12" t="str">
        <f>IF((COUNTIFS(明细!$R:$R,$AK97,明细!$C:$C,AU$1,明细!$AK:$AK,"网点超50分钟未响应")+COUNTIFS(明细!$R:$R,$AK97,明细!$C:$C,AU$1,明细!$AL:$AL,"网点超23H未关闭"))*20=0,"-",(COUNTIFS(明细!$R:$R,$AK97,明细!$C:$C,AU$1,明细!$AK:$AK,"网点超50分钟未响应")+COUNTIFS(明细!$R:$R,$AK97,明细!$C:$C,AU$1,明细!$AL:$AL,"网点超23H未关闭"))*20)</f>
        <v>-</v>
      </c>
      <c r="AV97" s="12" t="str">
        <f>IF((COUNTIFS(明细!$R:$R,$AK97,明细!$C:$C,AV$1,明细!$AK:$AK,"网点超50分钟未响应")+COUNTIFS(明细!$R:$R,$AK97,明细!$C:$C,AV$1,明细!$AL:$AL,"网点超23H未关闭"))*20=0,"-",(COUNTIFS(明细!$R:$R,$AK97,明细!$C:$C,AV$1,明细!$AK:$AK,"网点超50分钟未响应")+COUNTIFS(明细!$R:$R,$AK97,明细!$C:$C,AV$1,明细!$AL:$AL,"网点超23H未关闭"))*20)</f>
        <v>-</v>
      </c>
      <c r="AW97" s="12" t="str">
        <f>IF((COUNTIFS(明细!$R:$R,$AK97,明细!$C:$C,AW$1,明细!$AK:$AK,"网点超50分钟未响应")+COUNTIFS(明细!$R:$R,$AK97,明细!$C:$C,AW$1,明细!$AL:$AL,"网点超23H未关闭"))*20=0,"-",(COUNTIFS(明细!$R:$R,$AK97,明细!$C:$C,AW$1,明细!$AK:$AK,"网点超50分钟未响应")+COUNTIFS(明细!$R:$R,$AK97,明细!$C:$C,AW$1,明细!$AL:$AL,"网点超23H未关闭"))*20)</f>
        <v>-</v>
      </c>
      <c r="AX97" s="12" t="str">
        <f>IF((COUNTIFS(明细!$R:$R,$AK97,明细!$C:$C,AX$1,明细!$AK:$AK,"网点超50分钟未响应")+COUNTIFS(明细!$R:$R,$AK97,明细!$C:$C,AX$1,明细!$AL:$AL,"网点超23H未关闭"))*20=0,"-",(COUNTIFS(明细!$R:$R,$AK97,明细!$C:$C,AX$1,明细!$AK:$AK,"网点超50分钟未响应")+COUNTIFS(明细!$R:$R,$AK97,明细!$C:$C,AX$1,明细!$AL:$AL,"网点超23H未关闭"))*20)</f>
        <v>-</v>
      </c>
      <c r="AY97" s="12" t="str">
        <f>IF((COUNTIFS(明细!$R:$R,$AK97,明细!$C:$C,AY$1,明细!$AK:$AK,"网点超50分钟未响应")+COUNTIFS(明细!$R:$R,$AK97,明细!$C:$C,AY$1,明细!$AL:$AL,"网点超23H未关闭"))*20=0,"-",(COUNTIFS(明细!$R:$R,$AK97,明细!$C:$C,AY$1,明细!$AK:$AK,"网点超50分钟未响应")+COUNTIFS(明细!$R:$R,$AK97,明细!$C:$C,AY$1,明细!$AL:$AL,"网点超23H未关闭"))*20)</f>
        <v>-</v>
      </c>
      <c r="AZ97" s="12" t="str">
        <f>IF((COUNTIFS(明细!$R:$R,$AK97,明细!$C:$C,AZ$1,明细!$AK:$AK,"网点超50分钟未响应")+COUNTIFS(明细!$R:$R,$AK97,明细!$C:$C,AZ$1,明细!$AL:$AL,"网点超23H未关闭"))*20=0,"-",(COUNTIFS(明细!$R:$R,$AK97,明细!$C:$C,AZ$1,明细!$AK:$AK,"网点超50分钟未响应")+COUNTIFS(明细!$R:$R,$AK97,明细!$C:$C,AZ$1,明细!$AL:$AL,"网点超23H未关闭"))*20)</f>
        <v>-</v>
      </c>
      <c r="BA97" s="12" t="str">
        <f>IF((COUNTIFS(明细!$R:$R,$AK97,明细!$C:$C,BA$1,明细!$AK:$AK,"网点超50分钟未响应")+COUNTIFS(明细!$R:$R,$AK97,明细!$C:$C,BA$1,明细!$AL:$AL,"网点超23H未关闭"))*20=0,"-",(COUNTIFS(明细!$R:$R,$AK97,明细!$C:$C,BA$1,明细!$AK:$AK,"网点超50分钟未响应")+COUNTIFS(明细!$R:$R,$AK97,明细!$C:$C,BA$1,明细!$AL:$AL,"网点超23H未关闭"))*20)</f>
        <v>-</v>
      </c>
      <c r="BB97" s="12" t="str">
        <f>IF((COUNTIFS(明细!$R:$R,$AK97,明细!$C:$C,BB$1,明细!$AK:$AK,"网点超50分钟未响应")+COUNTIFS(明细!$R:$R,$AK97,明细!$C:$C,BB$1,明细!$AL:$AL,"网点超23H未关闭"))*20=0,"-",(COUNTIFS(明细!$R:$R,$AK97,明细!$C:$C,BB$1,明细!$AK:$AK,"网点超50分钟未响应")+COUNTIFS(明细!$R:$R,$AK97,明细!$C:$C,BB$1,明细!$AL:$AL,"网点超23H未关闭"))*20)</f>
        <v>-</v>
      </c>
      <c r="BC97" s="12" t="str">
        <f>IF((COUNTIFS(明细!$R:$R,$AK97,明细!$C:$C,BC$1,明细!$AK:$AK,"网点超50分钟未响应")+COUNTIFS(明细!$R:$R,$AK97,明细!$C:$C,BC$1,明细!$AL:$AL,"网点超23H未关闭"))*20=0,"-",(COUNTIFS(明细!$R:$R,$AK97,明细!$C:$C,BC$1,明细!$AK:$AK,"网点超50分钟未响应")+COUNTIFS(明细!$R:$R,$AK97,明细!$C:$C,BC$1,明细!$AL:$AL,"网点超23H未关闭"))*20)</f>
        <v>-</v>
      </c>
      <c r="BD97" s="12" t="str">
        <f>IF((COUNTIFS(明细!$R:$R,$AK97,明细!$C:$C,BD$1,明细!$AK:$AK,"网点超50分钟未响应")+COUNTIFS(明细!$R:$R,$AK97,明细!$C:$C,BD$1,明细!$AL:$AL,"网点超23H未关闭"))*20=0,"-",(COUNTIFS(明细!$R:$R,$AK97,明细!$C:$C,BD$1,明细!$AK:$AK,"网点超50分钟未响应")+COUNTIFS(明细!$R:$R,$AK97,明细!$C:$C,BD$1,明细!$AL:$AL,"网点超23H未关闭"))*20)</f>
        <v>-</v>
      </c>
      <c r="BE97" s="12" t="str">
        <f>IF((COUNTIFS(明细!$R:$R,$AK97,明细!$C:$C,BE$1,明细!$AK:$AK,"网点超50分钟未响应")+COUNTIFS(明细!$R:$R,$AK97,明细!$C:$C,BE$1,明细!$AL:$AL,"网点超23H未关闭"))*20=0,"-",(COUNTIFS(明细!$R:$R,$AK97,明细!$C:$C,BE$1,明细!$AK:$AK,"网点超50分钟未响应")+COUNTIFS(明细!$R:$R,$AK97,明细!$C:$C,BE$1,明细!$AL:$AL,"网点超23H未关闭"))*20)</f>
        <v>-</v>
      </c>
      <c r="BF97" s="12" t="str">
        <f>IF((COUNTIFS(明细!$R:$R,$AK97,明细!$C:$C,BF$1,明细!$AK:$AK,"网点超50分钟未响应")+COUNTIFS(明细!$R:$R,$AK97,明细!$C:$C,BF$1,明细!$AL:$AL,"网点超23H未关闭"))*20=0,"-",(COUNTIFS(明细!$R:$R,$AK97,明细!$C:$C,BF$1,明细!$AK:$AK,"网点超50分钟未响应")+COUNTIFS(明细!$R:$R,$AK97,明细!$C:$C,BF$1,明细!$AL:$AL,"网点超23H未关闭"))*20)</f>
        <v>-</v>
      </c>
      <c r="BG97" s="12" t="str">
        <f>IF((COUNTIFS(明细!$R:$R,$AK97,明细!$C:$C,BG$1,明细!$AK:$AK,"网点超50分钟未响应")+COUNTIFS(明细!$R:$R,$AK97,明细!$C:$C,BG$1,明细!$AL:$AL,"网点超23H未关闭"))*20=0,"-",(COUNTIFS(明细!$R:$R,$AK97,明细!$C:$C,BG$1,明细!$AK:$AK,"网点超50分钟未响应")+COUNTIFS(明细!$R:$R,$AK97,明细!$C:$C,BG$1,明细!$AL:$AL,"网点超23H未关闭"))*20)</f>
        <v>-</v>
      </c>
      <c r="BH97" s="12" t="str">
        <f>IF((COUNTIFS(明细!$R:$R,$AK97,明细!$C:$C,BH$1,明细!$AK:$AK,"网点超50分钟未响应")+COUNTIFS(明细!$R:$R,$AK97,明细!$C:$C,BH$1,明细!$AL:$AL,"网点超23H未关闭"))*20=0,"-",(COUNTIFS(明细!$R:$R,$AK97,明细!$C:$C,BH$1,明细!$AK:$AK,"网点超50分钟未响应")+COUNTIFS(明细!$R:$R,$AK97,明细!$C:$C,BH$1,明细!$AL:$AL,"网点超23H未关闭"))*20)</f>
        <v>-</v>
      </c>
      <c r="BI97" s="12" t="str">
        <f>IF((COUNTIFS(明细!$R:$R,$AK97,明细!$C:$C,BI$1,明细!$AK:$AK,"网点超50分钟未响应")+COUNTIFS(明细!$R:$R,$AK97,明细!$C:$C,BI$1,明细!$AL:$AL,"网点超23H未关闭"))*20=0,"-",(COUNTIFS(明细!$R:$R,$AK97,明细!$C:$C,BI$1,明细!$AK:$AK,"网点超50分钟未响应")+COUNTIFS(明细!$R:$R,$AK97,明细!$C:$C,BI$1,明细!$AL:$AL,"网点超23H未关闭"))*20)</f>
        <v>-</v>
      </c>
      <c r="BJ97" s="12" t="str">
        <f>IF((COUNTIFS(明细!$R:$R,$AK97,明细!$C:$C,BJ$1,明细!$AK:$AK,"网点超50分钟未响应")+COUNTIFS(明细!$R:$R,$AK97,明细!$C:$C,BJ$1,明细!$AL:$AL,"网点超23H未关闭"))*20=0,"-",(COUNTIFS(明细!$R:$R,$AK97,明细!$C:$C,BJ$1,明细!$AK:$AK,"网点超50分钟未响应")+COUNTIFS(明细!$R:$R,$AK97,明细!$C:$C,BJ$1,明细!$AL:$AL,"网点超23H未关闭"))*20)</f>
        <v>-</v>
      </c>
      <c r="BK97" s="12" t="str">
        <f>IF((COUNTIFS(明细!$R:$R,$AK97,明细!$C:$C,BK$1,明细!$AK:$AK,"网点超50分钟未响应")+COUNTIFS(明细!$R:$R,$AK97,明细!$C:$C,BK$1,明细!$AL:$AL,"网点超23H未关闭"))*20=0,"-",(COUNTIFS(明细!$R:$R,$AK97,明细!$C:$C,BK$1,明细!$AK:$AK,"网点超50分钟未响应")+COUNTIFS(明细!$R:$R,$AK97,明细!$C:$C,BK$1,明细!$AL:$AL,"网点超23H未关闭"))*20)</f>
        <v>-</v>
      </c>
      <c r="BL97" s="12" t="str">
        <f>IF((COUNTIFS(明细!$R:$R,$AK97,明细!$C:$C,BL$1,明细!$AK:$AK,"网点超50分钟未响应")+COUNTIFS(明细!$R:$R,$AK97,明细!$C:$C,BL$1,明细!$AL:$AL,"网点超23H未关闭"))*20=0,"-",(COUNTIFS(明细!$R:$R,$AK97,明细!$C:$C,BL$1,明细!$AK:$AK,"网点超50分钟未响应")+COUNTIFS(明细!$R:$R,$AK97,明细!$C:$C,BL$1,明细!$AL:$AL,"网点超23H未关闭"))*20)</f>
        <v>-</v>
      </c>
      <c r="BM97" s="12" t="str">
        <f>IF((COUNTIFS(明细!$R:$R,$AK97,明细!$C:$C,BM$1,明细!$AK:$AK,"网点超50分钟未响应")+COUNTIFS(明细!$R:$R,$AK97,明细!$C:$C,BM$1,明细!$AL:$AL,"网点超23H未关闭"))*20=0,"-",(COUNTIFS(明细!$R:$R,$AK97,明细!$C:$C,BM$1,明细!$AK:$AK,"网点超50分钟未响应")+COUNTIFS(明细!$R:$R,$AK97,明细!$C:$C,BM$1,明细!$AL:$AL,"网点超23H未关闭"))*20)</f>
        <v>-</v>
      </c>
      <c r="BN97" s="12" t="str">
        <f>IF((COUNTIFS(明细!$R:$R,$AK97,明细!$C:$C,BN$1,明细!$AK:$AK,"网点超50分钟未响应")+COUNTIFS(明细!$R:$R,$AK97,明细!$C:$C,BN$1,明细!$AL:$AL,"网点超23H未关闭"))*20=0,"-",(COUNTIFS(明细!$R:$R,$AK97,明细!$C:$C,BN$1,明细!$AK:$AK,"网点超50分钟未响应")+COUNTIFS(明细!$R:$R,$AK97,明细!$C:$C,BN$1,明细!$AL:$AL,"网点超23H未关闭"))*20)</f>
        <v>-</v>
      </c>
      <c r="BO97" s="12" t="str">
        <f>IF((COUNTIFS(明细!$R:$R,$AK97,明细!$C:$C,BO$1,明细!$AK:$AK,"网点超50分钟未响应")+COUNTIFS(明细!$R:$R,$AK97,明细!$C:$C,BO$1,明细!$AL:$AL,"网点超23H未关闭"))*20=0,"-",(COUNTIFS(明细!$R:$R,$AK97,明细!$C:$C,BO$1,明细!$AK:$AK,"网点超50分钟未响应")+COUNTIFS(明细!$R:$R,$AK97,明细!$C:$C,BO$1,明细!$AL:$AL,"网点超23H未关闭"))*20)</f>
        <v>-</v>
      </c>
      <c r="BP97" s="12" t="str">
        <f>IF((COUNTIFS(明细!$R:$R,$AK97,明细!$C:$C,BP$1,明细!$AK:$AK,"网点超50分钟未响应")+COUNTIFS(明细!$R:$R,$AK97,明细!$C:$C,BP$1,明细!$AL:$AL,"网点超23H未关闭"))*20=0,"-",(COUNTIFS(明细!$R:$R,$AK97,明细!$C:$C,BP$1,明细!$AK:$AK,"网点超50分钟未响应")+COUNTIFS(明细!$R:$R,$AK97,明细!$C:$C,BP$1,明细!$AL:$AL,"网点超23H未关闭"))*20)</f>
        <v>-</v>
      </c>
    </row>
    <row r="98" customHeight="1" spans="36:68">
      <c r="AJ98" s="12">
        <f>RANK(AL98,AL$3:AL$356)</f>
        <v>80</v>
      </c>
      <c r="AK98" s="36" t="s">
        <v>134</v>
      </c>
      <c r="AL98" s="12">
        <f>SUM(AM98:BP98)</f>
        <v>40</v>
      </c>
      <c r="AM98" s="12" t="str">
        <f>IF((COUNTIFS(明细!$R:$R,$AK98,明细!$C:$C,AM$1,明细!$AK:$AK,"网点超50分钟未响应")+COUNTIFS(明细!$R:$R,$AK98,明细!$C:$C,AM$1,明细!$AL:$AL,"网点超23H未关闭"))*20=0,"-",(COUNTIFS(明细!$R:$R,$AK98,明细!$C:$C,AM$1,明细!$AK:$AK,"网点超50分钟未响应")+COUNTIFS(明细!$R:$R,$AK98,明细!$C:$C,AM$1,明细!$AL:$AL,"网点超23H未关闭"))*20)</f>
        <v>-</v>
      </c>
      <c r="AN98" s="12">
        <f>IF((COUNTIFS(明细!$R:$R,$AK98,明细!$C:$C,AN$1,明细!$AK:$AK,"网点超50分钟未响应")+COUNTIFS(明细!$R:$R,$AK98,明细!$C:$C,AN$1,明细!$AL:$AL,"网点超23H未关闭"))*20=0,"-",(COUNTIFS(明细!$R:$R,$AK98,明细!$C:$C,AN$1,明细!$AK:$AK,"网点超50分钟未响应")+COUNTIFS(明细!$R:$R,$AK98,明细!$C:$C,AN$1,明细!$AL:$AL,"网点超23H未关闭"))*20)</f>
        <v>20</v>
      </c>
      <c r="AO98" s="12" t="str">
        <f>IF((COUNTIFS(明细!$R:$R,$AK98,明细!$C:$C,AO$1,明细!$AK:$AK,"网点超50分钟未响应")+COUNTIFS(明细!$R:$R,$AK98,明细!$C:$C,AO$1,明细!$AL:$AL,"网点超23H未关闭"))*20=0,"-",(COUNTIFS(明细!$R:$R,$AK98,明细!$C:$C,AO$1,明细!$AK:$AK,"网点超50分钟未响应")+COUNTIFS(明细!$R:$R,$AK98,明细!$C:$C,AO$1,明细!$AL:$AL,"网点超23H未关闭"))*20)</f>
        <v>-</v>
      </c>
      <c r="AP98" s="12" t="str">
        <f>IF((COUNTIFS(明细!$R:$R,$AK98,明细!$C:$C,AP$1,明细!$AK:$AK,"网点超50分钟未响应")+COUNTIFS(明细!$R:$R,$AK98,明细!$C:$C,AP$1,明细!$AL:$AL,"网点超23H未关闭"))*20=0,"-",(COUNTIFS(明细!$R:$R,$AK98,明细!$C:$C,AP$1,明细!$AK:$AK,"网点超50分钟未响应")+COUNTIFS(明细!$R:$R,$AK98,明细!$C:$C,AP$1,明细!$AL:$AL,"网点超23H未关闭"))*20)</f>
        <v>-</v>
      </c>
      <c r="AQ98" s="12" t="str">
        <f>IF((COUNTIFS(明细!$R:$R,$AK98,明细!$C:$C,AQ$1,明细!$AK:$AK,"网点超50分钟未响应")+COUNTIFS(明细!$R:$R,$AK98,明细!$C:$C,AQ$1,明细!$AL:$AL,"网点超23H未关闭"))*20=0,"-",(COUNTIFS(明细!$R:$R,$AK98,明细!$C:$C,AQ$1,明细!$AK:$AK,"网点超50分钟未响应")+COUNTIFS(明细!$R:$R,$AK98,明细!$C:$C,AQ$1,明细!$AL:$AL,"网点超23H未关闭"))*20)</f>
        <v>-</v>
      </c>
      <c r="AR98" s="12">
        <f>IF((COUNTIFS(明细!$R:$R,$AK98,明细!$C:$C,AR$1,明细!$AK:$AK,"网点超50分钟未响应")+COUNTIFS(明细!$R:$R,$AK98,明细!$C:$C,AR$1,明细!$AL:$AL,"网点超23H未关闭"))*20=0,"-",(COUNTIFS(明细!$R:$R,$AK98,明细!$C:$C,AR$1,明细!$AK:$AK,"网点超50分钟未响应")+COUNTIFS(明细!$R:$R,$AK98,明细!$C:$C,AR$1,明细!$AL:$AL,"网点超23H未关闭"))*20)</f>
        <v>20</v>
      </c>
      <c r="AS98" s="12" t="str">
        <f>IF((COUNTIFS(明细!$R:$R,$AK98,明细!$C:$C,AS$1,明细!$AK:$AK,"网点超50分钟未响应")+COUNTIFS(明细!$R:$R,$AK98,明细!$C:$C,AS$1,明细!$AL:$AL,"网点超23H未关闭"))*20=0,"-",(COUNTIFS(明细!$R:$R,$AK98,明细!$C:$C,AS$1,明细!$AK:$AK,"网点超50分钟未响应")+COUNTIFS(明细!$R:$R,$AK98,明细!$C:$C,AS$1,明细!$AL:$AL,"网点超23H未关闭"))*20)</f>
        <v>-</v>
      </c>
      <c r="AT98" s="12" t="str">
        <f>IF((COUNTIFS(明细!$R:$R,$AK98,明细!$C:$C,AT$1,明细!$AK:$AK,"网点超50分钟未响应")+COUNTIFS(明细!$R:$R,$AK98,明细!$C:$C,AT$1,明细!$AL:$AL,"网点超23H未关闭"))*20=0,"-",(COUNTIFS(明细!$R:$R,$AK98,明细!$C:$C,AT$1,明细!$AK:$AK,"网点超50分钟未响应")+COUNTIFS(明细!$R:$R,$AK98,明细!$C:$C,AT$1,明细!$AL:$AL,"网点超23H未关闭"))*20)</f>
        <v>-</v>
      </c>
      <c r="AU98" s="12" t="str">
        <f>IF((COUNTIFS(明细!$R:$R,$AK98,明细!$C:$C,AU$1,明细!$AK:$AK,"网点超50分钟未响应")+COUNTIFS(明细!$R:$R,$AK98,明细!$C:$C,AU$1,明细!$AL:$AL,"网点超23H未关闭"))*20=0,"-",(COUNTIFS(明细!$R:$R,$AK98,明细!$C:$C,AU$1,明细!$AK:$AK,"网点超50分钟未响应")+COUNTIFS(明细!$R:$R,$AK98,明细!$C:$C,AU$1,明细!$AL:$AL,"网点超23H未关闭"))*20)</f>
        <v>-</v>
      </c>
      <c r="AV98" s="12" t="str">
        <f>IF((COUNTIFS(明细!$R:$R,$AK98,明细!$C:$C,AV$1,明细!$AK:$AK,"网点超50分钟未响应")+COUNTIFS(明细!$R:$R,$AK98,明细!$C:$C,AV$1,明细!$AL:$AL,"网点超23H未关闭"))*20=0,"-",(COUNTIFS(明细!$R:$R,$AK98,明细!$C:$C,AV$1,明细!$AK:$AK,"网点超50分钟未响应")+COUNTIFS(明细!$R:$R,$AK98,明细!$C:$C,AV$1,明细!$AL:$AL,"网点超23H未关闭"))*20)</f>
        <v>-</v>
      </c>
      <c r="AW98" s="12" t="str">
        <f>IF((COUNTIFS(明细!$R:$R,$AK98,明细!$C:$C,AW$1,明细!$AK:$AK,"网点超50分钟未响应")+COUNTIFS(明细!$R:$R,$AK98,明细!$C:$C,AW$1,明细!$AL:$AL,"网点超23H未关闭"))*20=0,"-",(COUNTIFS(明细!$R:$R,$AK98,明细!$C:$C,AW$1,明细!$AK:$AK,"网点超50分钟未响应")+COUNTIFS(明细!$R:$R,$AK98,明细!$C:$C,AW$1,明细!$AL:$AL,"网点超23H未关闭"))*20)</f>
        <v>-</v>
      </c>
      <c r="AX98" s="12" t="str">
        <f>IF((COUNTIFS(明细!$R:$R,$AK98,明细!$C:$C,AX$1,明细!$AK:$AK,"网点超50分钟未响应")+COUNTIFS(明细!$R:$R,$AK98,明细!$C:$C,AX$1,明细!$AL:$AL,"网点超23H未关闭"))*20=0,"-",(COUNTIFS(明细!$R:$R,$AK98,明细!$C:$C,AX$1,明细!$AK:$AK,"网点超50分钟未响应")+COUNTIFS(明细!$R:$R,$AK98,明细!$C:$C,AX$1,明细!$AL:$AL,"网点超23H未关闭"))*20)</f>
        <v>-</v>
      </c>
      <c r="AY98" s="12" t="str">
        <f>IF((COUNTIFS(明细!$R:$R,$AK98,明细!$C:$C,AY$1,明细!$AK:$AK,"网点超50分钟未响应")+COUNTIFS(明细!$R:$R,$AK98,明细!$C:$C,AY$1,明细!$AL:$AL,"网点超23H未关闭"))*20=0,"-",(COUNTIFS(明细!$R:$R,$AK98,明细!$C:$C,AY$1,明细!$AK:$AK,"网点超50分钟未响应")+COUNTIFS(明细!$R:$R,$AK98,明细!$C:$C,AY$1,明细!$AL:$AL,"网点超23H未关闭"))*20)</f>
        <v>-</v>
      </c>
      <c r="AZ98" s="12" t="str">
        <f>IF((COUNTIFS(明细!$R:$R,$AK98,明细!$C:$C,AZ$1,明细!$AK:$AK,"网点超50分钟未响应")+COUNTIFS(明细!$R:$R,$AK98,明细!$C:$C,AZ$1,明细!$AL:$AL,"网点超23H未关闭"))*20=0,"-",(COUNTIFS(明细!$R:$R,$AK98,明细!$C:$C,AZ$1,明细!$AK:$AK,"网点超50分钟未响应")+COUNTIFS(明细!$R:$R,$AK98,明细!$C:$C,AZ$1,明细!$AL:$AL,"网点超23H未关闭"))*20)</f>
        <v>-</v>
      </c>
      <c r="BA98" s="12" t="str">
        <f>IF((COUNTIFS(明细!$R:$R,$AK98,明细!$C:$C,BA$1,明细!$AK:$AK,"网点超50分钟未响应")+COUNTIFS(明细!$R:$R,$AK98,明细!$C:$C,BA$1,明细!$AL:$AL,"网点超23H未关闭"))*20=0,"-",(COUNTIFS(明细!$R:$R,$AK98,明细!$C:$C,BA$1,明细!$AK:$AK,"网点超50分钟未响应")+COUNTIFS(明细!$R:$R,$AK98,明细!$C:$C,BA$1,明细!$AL:$AL,"网点超23H未关闭"))*20)</f>
        <v>-</v>
      </c>
      <c r="BB98" s="12" t="str">
        <f>IF((COUNTIFS(明细!$R:$R,$AK98,明细!$C:$C,BB$1,明细!$AK:$AK,"网点超50分钟未响应")+COUNTIFS(明细!$R:$R,$AK98,明细!$C:$C,BB$1,明细!$AL:$AL,"网点超23H未关闭"))*20=0,"-",(COUNTIFS(明细!$R:$R,$AK98,明细!$C:$C,BB$1,明细!$AK:$AK,"网点超50分钟未响应")+COUNTIFS(明细!$R:$R,$AK98,明细!$C:$C,BB$1,明细!$AL:$AL,"网点超23H未关闭"))*20)</f>
        <v>-</v>
      </c>
      <c r="BC98" s="12" t="str">
        <f>IF((COUNTIFS(明细!$R:$R,$AK98,明细!$C:$C,BC$1,明细!$AK:$AK,"网点超50分钟未响应")+COUNTIFS(明细!$R:$R,$AK98,明细!$C:$C,BC$1,明细!$AL:$AL,"网点超23H未关闭"))*20=0,"-",(COUNTIFS(明细!$R:$R,$AK98,明细!$C:$C,BC$1,明细!$AK:$AK,"网点超50分钟未响应")+COUNTIFS(明细!$R:$R,$AK98,明细!$C:$C,BC$1,明细!$AL:$AL,"网点超23H未关闭"))*20)</f>
        <v>-</v>
      </c>
      <c r="BD98" s="12" t="str">
        <f>IF((COUNTIFS(明细!$R:$R,$AK98,明细!$C:$C,BD$1,明细!$AK:$AK,"网点超50分钟未响应")+COUNTIFS(明细!$R:$R,$AK98,明细!$C:$C,BD$1,明细!$AL:$AL,"网点超23H未关闭"))*20=0,"-",(COUNTIFS(明细!$R:$R,$AK98,明细!$C:$C,BD$1,明细!$AK:$AK,"网点超50分钟未响应")+COUNTIFS(明细!$R:$R,$AK98,明细!$C:$C,BD$1,明细!$AL:$AL,"网点超23H未关闭"))*20)</f>
        <v>-</v>
      </c>
      <c r="BE98" s="12" t="str">
        <f>IF((COUNTIFS(明细!$R:$R,$AK98,明细!$C:$C,BE$1,明细!$AK:$AK,"网点超50分钟未响应")+COUNTIFS(明细!$R:$R,$AK98,明细!$C:$C,BE$1,明细!$AL:$AL,"网点超23H未关闭"))*20=0,"-",(COUNTIFS(明细!$R:$R,$AK98,明细!$C:$C,BE$1,明细!$AK:$AK,"网点超50分钟未响应")+COUNTIFS(明细!$R:$R,$AK98,明细!$C:$C,BE$1,明细!$AL:$AL,"网点超23H未关闭"))*20)</f>
        <v>-</v>
      </c>
      <c r="BF98" s="12" t="str">
        <f>IF((COUNTIFS(明细!$R:$R,$AK98,明细!$C:$C,BF$1,明细!$AK:$AK,"网点超50分钟未响应")+COUNTIFS(明细!$R:$R,$AK98,明细!$C:$C,BF$1,明细!$AL:$AL,"网点超23H未关闭"))*20=0,"-",(COUNTIFS(明细!$R:$R,$AK98,明细!$C:$C,BF$1,明细!$AK:$AK,"网点超50分钟未响应")+COUNTIFS(明细!$R:$R,$AK98,明细!$C:$C,BF$1,明细!$AL:$AL,"网点超23H未关闭"))*20)</f>
        <v>-</v>
      </c>
      <c r="BG98" s="12" t="str">
        <f>IF((COUNTIFS(明细!$R:$R,$AK98,明细!$C:$C,BG$1,明细!$AK:$AK,"网点超50分钟未响应")+COUNTIFS(明细!$R:$R,$AK98,明细!$C:$C,BG$1,明细!$AL:$AL,"网点超23H未关闭"))*20=0,"-",(COUNTIFS(明细!$R:$R,$AK98,明细!$C:$C,BG$1,明细!$AK:$AK,"网点超50分钟未响应")+COUNTIFS(明细!$R:$R,$AK98,明细!$C:$C,BG$1,明细!$AL:$AL,"网点超23H未关闭"))*20)</f>
        <v>-</v>
      </c>
      <c r="BH98" s="12" t="str">
        <f>IF((COUNTIFS(明细!$R:$R,$AK98,明细!$C:$C,BH$1,明细!$AK:$AK,"网点超50分钟未响应")+COUNTIFS(明细!$R:$R,$AK98,明细!$C:$C,BH$1,明细!$AL:$AL,"网点超23H未关闭"))*20=0,"-",(COUNTIFS(明细!$R:$R,$AK98,明细!$C:$C,BH$1,明细!$AK:$AK,"网点超50分钟未响应")+COUNTIFS(明细!$R:$R,$AK98,明细!$C:$C,BH$1,明细!$AL:$AL,"网点超23H未关闭"))*20)</f>
        <v>-</v>
      </c>
      <c r="BI98" s="12" t="str">
        <f>IF((COUNTIFS(明细!$R:$R,$AK98,明细!$C:$C,BI$1,明细!$AK:$AK,"网点超50分钟未响应")+COUNTIFS(明细!$R:$R,$AK98,明细!$C:$C,BI$1,明细!$AL:$AL,"网点超23H未关闭"))*20=0,"-",(COUNTIFS(明细!$R:$R,$AK98,明细!$C:$C,BI$1,明细!$AK:$AK,"网点超50分钟未响应")+COUNTIFS(明细!$R:$R,$AK98,明细!$C:$C,BI$1,明细!$AL:$AL,"网点超23H未关闭"))*20)</f>
        <v>-</v>
      </c>
      <c r="BJ98" s="12" t="str">
        <f>IF((COUNTIFS(明细!$R:$R,$AK98,明细!$C:$C,BJ$1,明细!$AK:$AK,"网点超50分钟未响应")+COUNTIFS(明细!$R:$R,$AK98,明细!$C:$C,BJ$1,明细!$AL:$AL,"网点超23H未关闭"))*20=0,"-",(COUNTIFS(明细!$R:$R,$AK98,明细!$C:$C,BJ$1,明细!$AK:$AK,"网点超50分钟未响应")+COUNTIFS(明细!$R:$R,$AK98,明细!$C:$C,BJ$1,明细!$AL:$AL,"网点超23H未关闭"))*20)</f>
        <v>-</v>
      </c>
      <c r="BK98" s="12" t="str">
        <f>IF((COUNTIFS(明细!$R:$R,$AK98,明细!$C:$C,BK$1,明细!$AK:$AK,"网点超50分钟未响应")+COUNTIFS(明细!$R:$R,$AK98,明细!$C:$C,BK$1,明细!$AL:$AL,"网点超23H未关闭"))*20=0,"-",(COUNTIFS(明细!$R:$R,$AK98,明细!$C:$C,BK$1,明细!$AK:$AK,"网点超50分钟未响应")+COUNTIFS(明细!$R:$R,$AK98,明细!$C:$C,BK$1,明细!$AL:$AL,"网点超23H未关闭"))*20)</f>
        <v>-</v>
      </c>
      <c r="BL98" s="12" t="str">
        <f>IF((COUNTIFS(明细!$R:$R,$AK98,明细!$C:$C,BL$1,明细!$AK:$AK,"网点超50分钟未响应")+COUNTIFS(明细!$R:$R,$AK98,明细!$C:$C,BL$1,明细!$AL:$AL,"网点超23H未关闭"))*20=0,"-",(COUNTIFS(明细!$R:$R,$AK98,明细!$C:$C,BL$1,明细!$AK:$AK,"网点超50分钟未响应")+COUNTIFS(明细!$R:$R,$AK98,明细!$C:$C,BL$1,明细!$AL:$AL,"网点超23H未关闭"))*20)</f>
        <v>-</v>
      </c>
      <c r="BM98" s="12" t="str">
        <f>IF((COUNTIFS(明细!$R:$R,$AK98,明细!$C:$C,BM$1,明细!$AK:$AK,"网点超50分钟未响应")+COUNTIFS(明细!$R:$R,$AK98,明细!$C:$C,BM$1,明细!$AL:$AL,"网点超23H未关闭"))*20=0,"-",(COUNTIFS(明细!$R:$R,$AK98,明细!$C:$C,BM$1,明细!$AK:$AK,"网点超50分钟未响应")+COUNTIFS(明细!$R:$R,$AK98,明细!$C:$C,BM$1,明细!$AL:$AL,"网点超23H未关闭"))*20)</f>
        <v>-</v>
      </c>
      <c r="BN98" s="12" t="str">
        <f>IF((COUNTIFS(明细!$R:$R,$AK98,明细!$C:$C,BN$1,明细!$AK:$AK,"网点超50分钟未响应")+COUNTIFS(明细!$R:$R,$AK98,明细!$C:$C,BN$1,明细!$AL:$AL,"网点超23H未关闭"))*20=0,"-",(COUNTIFS(明细!$R:$R,$AK98,明细!$C:$C,BN$1,明细!$AK:$AK,"网点超50分钟未响应")+COUNTIFS(明细!$R:$R,$AK98,明细!$C:$C,BN$1,明细!$AL:$AL,"网点超23H未关闭"))*20)</f>
        <v>-</v>
      </c>
      <c r="BO98" s="12" t="str">
        <f>IF((COUNTIFS(明细!$R:$R,$AK98,明细!$C:$C,BO$1,明细!$AK:$AK,"网点超50分钟未响应")+COUNTIFS(明细!$R:$R,$AK98,明细!$C:$C,BO$1,明细!$AL:$AL,"网点超23H未关闭"))*20=0,"-",(COUNTIFS(明细!$R:$R,$AK98,明细!$C:$C,BO$1,明细!$AK:$AK,"网点超50分钟未响应")+COUNTIFS(明细!$R:$R,$AK98,明细!$C:$C,BO$1,明细!$AL:$AL,"网点超23H未关闭"))*20)</f>
        <v>-</v>
      </c>
      <c r="BP98" s="12" t="str">
        <f>IF((COUNTIFS(明细!$R:$R,$AK98,明细!$C:$C,BP$1,明细!$AK:$AK,"网点超50分钟未响应")+COUNTIFS(明细!$R:$R,$AK98,明细!$C:$C,BP$1,明细!$AL:$AL,"网点超23H未关闭"))*20=0,"-",(COUNTIFS(明细!$R:$R,$AK98,明细!$C:$C,BP$1,明细!$AK:$AK,"网点超50分钟未响应")+COUNTIFS(明细!$R:$R,$AK98,明细!$C:$C,BP$1,明细!$AL:$AL,"网点超23H未关闭"))*20)</f>
        <v>-</v>
      </c>
    </row>
    <row r="99" customHeight="1" spans="36:68">
      <c r="AJ99" s="12">
        <f>RANK(AL99,AL$3:AL$356)</f>
        <v>80</v>
      </c>
      <c r="AK99" s="4" t="s">
        <v>135</v>
      </c>
      <c r="AL99" s="12">
        <f>SUM(AM99:BP99)</f>
        <v>40</v>
      </c>
      <c r="AM99" s="12">
        <f>IF((COUNTIFS(明细!$R:$R,$AK99,明细!$C:$C,AM$1,明细!$AK:$AK,"网点超50分钟未响应")+COUNTIFS(明细!$R:$R,$AK99,明细!$C:$C,AM$1,明细!$AL:$AL,"网点超23H未关闭"))*20=0,"-",(COUNTIFS(明细!$R:$R,$AK99,明细!$C:$C,AM$1,明细!$AK:$AK,"网点超50分钟未响应")+COUNTIFS(明细!$R:$R,$AK99,明细!$C:$C,AM$1,明细!$AL:$AL,"网点超23H未关闭"))*20)</f>
        <v>20</v>
      </c>
      <c r="AN99" s="12" t="str">
        <f>IF((COUNTIFS(明细!$R:$R,$AK99,明细!$C:$C,AN$1,明细!$AK:$AK,"网点超50分钟未响应")+COUNTIFS(明细!$R:$R,$AK99,明细!$C:$C,AN$1,明细!$AL:$AL,"网点超23H未关闭"))*20=0,"-",(COUNTIFS(明细!$R:$R,$AK99,明细!$C:$C,AN$1,明细!$AK:$AK,"网点超50分钟未响应")+COUNTIFS(明细!$R:$R,$AK99,明细!$C:$C,AN$1,明细!$AL:$AL,"网点超23H未关闭"))*20)</f>
        <v>-</v>
      </c>
      <c r="AO99" s="12" t="str">
        <f>IF((COUNTIFS(明细!$R:$R,$AK99,明细!$C:$C,AO$1,明细!$AK:$AK,"网点超50分钟未响应")+COUNTIFS(明细!$R:$R,$AK99,明细!$C:$C,AO$1,明细!$AL:$AL,"网点超23H未关闭"))*20=0,"-",(COUNTIFS(明细!$R:$R,$AK99,明细!$C:$C,AO$1,明细!$AK:$AK,"网点超50分钟未响应")+COUNTIFS(明细!$R:$R,$AK99,明细!$C:$C,AO$1,明细!$AL:$AL,"网点超23H未关闭"))*20)</f>
        <v>-</v>
      </c>
      <c r="AP99" s="12" t="str">
        <f>IF((COUNTIFS(明细!$R:$R,$AK99,明细!$C:$C,AP$1,明细!$AK:$AK,"网点超50分钟未响应")+COUNTIFS(明细!$R:$R,$AK99,明细!$C:$C,AP$1,明细!$AL:$AL,"网点超23H未关闭"))*20=0,"-",(COUNTIFS(明细!$R:$R,$AK99,明细!$C:$C,AP$1,明细!$AK:$AK,"网点超50分钟未响应")+COUNTIFS(明细!$R:$R,$AK99,明细!$C:$C,AP$1,明细!$AL:$AL,"网点超23H未关闭"))*20)</f>
        <v>-</v>
      </c>
      <c r="AQ99" s="12" t="str">
        <f>IF((COUNTIFS(明细!$R:$R,$AK99,明细!$C:$C,AQ$1,明细!$AK:$AK,"网点超50分钟未响应")+COUNTIFS(明细!$R:$R,$AK99,明细!$C:$C,AQ$1,明细!$AL:$AL,"网点超23H未关闭"))*20=0,"-",(COUNTIFS(明细!$R:$R,$AK99,明细!$C:$C,AQ$1,明细!$AK:$AK,"网点超50分钟未响应")+COUNTIFS(明细!$R:$R,$AK99,明细!$C:$C,AQ$1,明细!$AL:$AL,"网点超23H未关闭"))*20)</f>
        <v>-</v>
      </c>
      <c r="AR99" s="12">
        <f>IF((COUNTIFS(明细!$R:$R,$AK99,明细!$C:$C,AR$1,明细!$AK:$AK,"网点超50分钟未响应")+COUNTIFS(明细!$R:$R,$AK99,明细!$C:$C,AR$1,明细!$AL:$AL,"网点超23H未关闭"))*20=0,"-",(COUNTIFS(明细!$R:$R,$AK99,明细!$C:$C,AR$1,明细!$AK:$AK,"网点超50分钟未响应")+COUNTIFS(明细!$R:$R,$AK99,明细!$C:$C,AR$1,明细!$AL:$AL,"网点超23H未关闭"))*20)</f>
        <v>20</v>
      </c>
      <c r="AS99" s="12" t="str">
        <f>IF((COUNTIFS(明细!$R:$R,$AK99,明细!$C:$C,AS$1,明细!$AK:$AK,"网点超50分钟未响应")+COUNTIFS(明细!$R:$R,$AK99,明细!$C:$C,AS$1,明细!$AL:$AL,"网点超23H未关闭"))*20=0,"-",(COUNTIFS(明细!$R:$R,$AK99,明细!$C:$C,AS$1,明细!$AK:$AK,"网点超50分钟未响应")+COUNTIFS(明细!$R:$R,$AK99,明细!$C:$C,AS$1,明细!$AL:$AL,"网点超23H未关闭"))*20)</f>
        <v>-</v>
      </c>
      <c r="AT99" s="12" t="str">
        <f>IF((COUNTIFS(明细!$R:$R,$AK99,明细!$C:$C,AT$1,明细!$AK:$AK,"网点超50分钟未响应")+COUNTIFS(明细!$R:$R,$AK99,明细!$C:$C,AT$1,明细!$AL:$AL,"网点超23H未关闭"))*20=0,"-",(COUNTIFS(明细!$R:$R,$AK99,明细!$C:$C,AT$1,明细!$AK:$AK,"网点超50分钟未响应")+COUNTIFS(明细!$R:$R,$AK99,明细!$C:$C,AT$1,明细!$AL:$AL,"网点超23H未关闭"))*20)</f>
        <v>-</v>
      </c>
      <c r="AU99" s="12" t="str">
        <f>IF((COUNTIFS(明细!$R:$R,$AK99,明细!$C:$C,AU$1,明细!$AK:$AK,"网点超50分钟未响应")+COUNTIFS(明细!$R:$R,$AK99,明细!$C:$C,AU$1,明细!$AL:$AL,"网点超23H未关闭"))*20=0,"-",(COUNTIFS(明细!$R:$R,$AK99,明细!$C:$C,AU$1,明细!$AK:$AK,"网点超50分钟未响应")+COUNTIFS(明细!$R:$R,$AK99,明细!$C:$C,AU$1,明细!$AL:$AL,"网点超23H未关闭"))*20)</f>
        <v>-</v>
      </c>
      <c r="AV99" s="12" t="str">
        <f>IF((COUNTIFS(明细!$R:$R,$AK99,明细!$C:$C,AV$1,明细!$AK:$AK,"网点超50分钟未响应")+COUNTIFS(明细!$R:$R,$AK99,明细!$C:$C,AV$1,明细!$AL:$AL,"网点超23H未关闭"))*20=0,"-",(COUNTIFS(明细!$R:$R,$AK99,明细!$C:$C,AV$1,明细!$AK:$AK,"网点超50分钟未响应")+COUNTIFS(明细!$R:$R,$AK99,明细!$C:$C,AV$1,明细!$AL:$AL,"网点超23H未关闭"))*20)</f>
        <v>-</v>
      </c>
      <c r="AW99" s="12" t="str">
        <f>IF((COUNTIFS(明细!$R:$R,$AK99,明细!$C:$C,AW$1,明细!$AK:$AK,"网点超50分钟未响应")+COUNTIFS(明细!$R:$R,$AK99,明细!$C:$C,AW$1,明细!$AL:$AL,"网点超23H未关闭"))*20=0,"-",(COUNTIFS(明细!$R:$R,$AK99,明细!$C:$C,AW$1,明细!$AK:$AK,"网点超50分钟未响应")+COUNTIFS(明细!$R:$R,$AK99,明细!$C:$C,AW$1,明细!$AL:$AL,"网点超23H未关闭"))*20)</f>
        <v>-</v>
      </c>
      <c r="AX99" s="12" t="str">
        <f>IF((COUNTIFS(明细!$R:$R,$AK99,明细!$C:$C,AX$1,明细!$AK:$AK,"网点超50分钟未响应")+COUNTIFS(明细!$R:$R,$AK99,明细!$C:$C,AX$1,明细!$AL:$AL,"网点超23H未关闭"))*20=0,"-",(COUNTIFS(明细!$R:$R,$AK99,明细!$C:$C,AX$1,明细!$AK:$AK,"网点超50分钟未响应")+COUNTIFS(明细!$R:$R,$AK99,明细!$C:$C,AX$1,明细!$AL:$AL,"网点超23H未关闭"))*20)</f>
        <v>-</v>
      </c>
      <c r="AY99" s="12" t="str">
        <f>IF((COUNTIFS(明细!$R:$R,$AK99,明细!$C:$C,AY$1,明细!$AK:$AK,"网点超50分钟未响应")+COUNTIFS(明细!$R:$R,$AK99,明细!$C:$C,AY$1,明细!$AL:$AL,"网点超23H未关闭"))*20=0,"-",(COUNTIFS(明细!$R:$R,$AK99,明细!$C:$C,AY$1,明细!$AK:$AK,"网点超50分钟未响应")+COUNTIFS(明细!$R:$R,$AK99,明细!$C:$C,AY$1,明细!$AL:$AL,"网点超23H未关闭"))*20)</f>
        <v>-</v>
      </c>
      <c r="AZ99" s="12" t="str">
        <f>IF((COUNTIFS(明细!$R:$R,$AK99,明细!$C:$C,AZ$1,明细!$AK:$AK,"网点超50分钟未响应")+COUNTIFS(明细!$R:$R,$AK99,明细!$C:$C,AZ$1,明细!$AL:$AL,"网点超23H未关闭"))*20=0,"-",(COUNTIFS(明细!$R:$R,$AK99,明细!$C:$C,AZ$1,明细!$AK:$AK,"网点超50分钟未响应")+COUNTIFS(明细!$R:$R,$AK99,明细!$C:$C,AZ$1,明细!$AL:$AL,"网点超23H未关闭"))*20)</f>
        <v>-</v>
      </c>
      <c r="BA99" s="12" t="str">
        <f>IF((COUNTIFS(明细!$R:$R,$AK99,明细!$C:$C,BA$1,明细!$AK:$AK,"网点超50分钟未响应")+COUNTIFS(明细!$R:$R,$AK99,明细!$C:$C,BA$1,明细!$AL:$AL,"网点超23H未关闭"))*20=0,"-",(COUNTIFS(明细!$R:$R,$AK99,明细!$C:$C,BA$1,明细!$AK:$AK,"网点超50分钟未响应")+COUNTIFS(明细!$R:$R,$AK99,明细!$C:$C,BA$1,明细!$AL:$AL,"网点超23H未关闭"))*20)</f>
        <v>-</v>
      </c>
      <c r="BB99" s="12" t="str">
        <f>IF((COUNTIFS(明细!$R:$R,$AK99,明细!$C:$C,BB$1,明细!$AK:$AK,"网点超50分钟未响应")+COUNTIFS(明细!$R:$R,$AK99,明细!$C:$C,BB$1,明细!$AL:$AL,"网点超23H未关闭"))*20=0,"-",(COUNTIFS(明细!$R:$R,$AK99,明细!$C:$C,BB$1,明细!$AK:$AK,"网点超50分钟未响应")+COUNTIFS(明细!$R:$R,$AK99,明细!$C:$C,BB$1,明细!$AL:$AL,"网点超23H未关闭"))*20)</f>
        <v>-</v>
      </c>
      <c r="BC99" s="12" t="str">
        <f>IF((COUNTIFS(明细!$R:$R,$AK99,明细!$C:$C,BC$1,明细!$AK:$AK,"网点超50分钟未响应")+COUNTIFS(明细!$R:$R,$AK99,明细!$C:$C,BC$1,明细!$AL:$AL,"网点超23H未关闭"))*20=0,"-",(COUNTIFS(明细!$R:$R,$AK99,明细!$C:$C,BC$1,明细!$AK:$AK,"网点超50分钟未响应")+COUNTIFS(明细!$R:$R,$AK99,明细!$C:$C,BC$1,明细!$AL:$AL,"网点超23H未关闭"))*20)</f>
        <v>-</v>
      </c>
      <c r="BD99" s="12" t="str">
        <f>IF((COUNTIFS(明细!$R:$R,$AK99,明细!$C:$C,BD$1,明细!$AK:$AK,"网点超50分钟未响应")+COUNTIFS(明细!$R:$R,$AK99,明细!$C:$C,BD$1,明细!$AL:$AL,"网点超23H未关闭"))*20=0,"-",(COUNTIFS(明细!$R:$R,$AK99,明细!$C:$C,BD$1,明细!$AK:$AK,"网点超50分钟未响应")+COUNTIFS(明细!$R:$R,$AK99,明细!$C:$C,BD$1,明细!$AL:$AL,"网点超23H未关闭"))*20)</f>
        <v>-</v>
      </c>
      <c r="BE99" s="12" t="str">
        <f>IF((COUNTIFS(明细!$R:$R,$AK99,明细!$C:$C,BE$1,明细!$AK:$AK,"网点超50分钟未响应")+COUNTIFS(明细!$R:$R,$AK99,明细!$C:$C,BE$1,明细!$AL:$AL,"网点超23H未关闭"))*20=0,"-",(COUNTIFS(明细!$R:$R,$AK99,明细!$C:$C,BE$1,明细!$AK:$AK,"网点超50分钟未响应")+COUNTIFS(明细!$R:$R,$AK99,明细!$C:$C,BE$1,明细!$AL:$AL,"网点超23H未关闭"))*20)</f>
        <v>-</v>
      </c>
      <c r="BF99" s="12" t="str">
        <f>IF((COUNTIFS(明细!$R:$R,$AK99,明细!$C:$C,BF$1,明细!$AK:$AK,"网点超50分钟未响应")+COUNTIFS(明细!$R:$R,$AK99,明细!$C:$C,BF$1,明细!$AL:$AL,"网点超23H未关闭"))*20=0,"-",(COUNTIFS(明细!$R:$R,$AK99,明细!$C:$C,BF$1,明细!$AK:$AK,"网点超50分钟未响应")+COUNTIFS(明细!$R:$R,$AK99,明细!$C:$C,BF$1,明细!$AL:$AL,"网点超23H未关闭"))*20)</f>
        <v>-</v>
      </c>
      <c r="BG99" s="12" t="str">
        <f>IF((COUNTIFS(明细!$R:$R,$AK99,明细!$C:$C,BG$1,明细!$AK:$AK,"网点超50分钟未响应")+COUNTIFS(明细!$R:$R,$AK99,明细!$C:$C,BG$1,明细!$AL:$AL,"网点超23H未关闭"))*20=0,"-",(COUNTIFS(明细!$R:$R,$AK99,明细!$C:$C,BG$1,明细!$AK:$AK,"网点超50分钟未响应")+COUNTIFS(明细!$R:$R,$AK99,明细!$C:$C,BG$1,明细!$AL:$AL,"网点超23H未关闭"))*20)</f>
        <v>-</v>
      </c>
      <c r="BH99" s="12" t="str">
        <f>IF((COUNTIFS(明细!$R:$R,$AK99,明细!$C:$C,BH$1,明细!$AK:$AK,"网点超50分钟未响应")+COUNTIFS(明细!$R:$R,$AK99,明细!$C:$C,BH$1,明细!$AL:$AL,"网点超23H未关闭"))*20=0,"-",(COUNTIFS(明细!$R:$R,$AK99,明细!$C:$C,BH$1,明细!$AK:$AK,"网点超50分钟未响应")+COUNTIFS(明细!$R:$R,$AK99,明细!$C:$C,BH$1,明细!$AL:$AL,"网点超23H未关闭"))*20)</f>
        <v>-</v>
      </c>
      <c r="BI99" s="12" t="str">
        <f>IF((COUNTIFS(明细!$R:$R,$AK99,明细!$C:$C,BI$1,明细!$AK:$AK,"网点超50分钟未响应")+COUNTIFS(明细!$R:$R,$AK99,明细!$C:$C,BI$1,明细!$AL:$AL,"网点超23H未关闭"))*20=0,"-",(COUNTIFS(明细!$R:$R,$AK99,明细!$C:$C,BI$1,明细!$AK:$AK,"网点超50分钟未响应")+COUNTIFS(明细!$R:$R,$AK99,明细!$C:$C,BI$1,明细!$AL:$AL,"网点超23H未关闭"))*20)</f>
        <v>-</v>
      </c>
      <c r="BJ99" s="12" t="str">
        <f>IF((COUNTIFS(明细!$R:$R,$AK99,明细!$C:$C,BJ$1,明细!$AK:$AK,"网点超50分钟未响应")+COUNTIFS(明细!$R:$R,$AK99,明细!$C:$C,BJ$1,明细!$AL:$AL,"网点超23H未关闭"))*20=0,"-",(COUNTIFS(明细!$R:$R,$AK99,明细!$C:$C,BJ$1,明细!$AK:$AK,"网点超50分钟未响应")+COUNTIFS(明细!$R:$R,$AK99,明细!$C:$C,BJ$1,明细!$AL:$AL,"网点超23H未关闭"))*20)</f>
        <v>-</v>
      </c>
      <c r="BK99" s="12" t="str">
        <f>IF((COUNTIFS(明细!$R:$R,$AK99,明细!$C:$C,BK$1,明细!$AK:$AK,"网点超50分钟未响应")+COUNTIFS(明细!$R:$R,$AK99,明细!$C:$C,BK$1,明细!$AL:$AL,"网点超23H未关闭"))*20=0,"-",(COUNTIFS(明细!$R:$R,$AK99,明细!$C:$C,BK$1,明细!$AK:$AK,"网点超50分钟未响应")+COUNTIFS(明细!$R:$R,$AK99,明细!$C:$C,BK$1,明细!$AL:$AL,"网点超23H未关闭"))*20)</f>
        <v>-</v>
      </c>
      <c r="BL99" s="12" t="str">
        <f>IF((COUNTIFS(明细!$R:$R,$AK99,明细!$C:$C,BL$1,明细!$AK:$AK,"网点超50分钟未响应")+COUNTIFS(明细!$R:$R,$AK99,明细!$C:$C,BL$1,明细!$AL:$AL,"网点超23H未关闭"))*20=0,"-",(COUNTIFS(明细!$R:$R,$AK99,明细!$C:$C,BL$1,明细!$AK:$AK,"网点超50分钟未响应")+COUNTIFS(明细!$R:$R,$AK99,明细!$C:$C,BL$1,明细!$AL:$AL,"网点超23H未关闭"))*20)</f>
        <v>-</v>
      </c>
      <c r="BM99" s="12" t="str">
        <f>IF((COUNTIFS(明细!$R:$R,$AK99,明细!$C:$C,BM$1,明细!$AK:$AK,"网点超50分钟未响应")+COUNTIFS(明细!$R:$R,$AK99,明细!$C:$C,BM$1,明细!$AL:$AL,"网点超23H未关闭"))*20=0,"-",(COUNTIFS(明细!$R:$R,$AK99,明细!$C:$C,BM$1,明细!$AK:$AK,"网点超50分钟未响应")+COUNTIFS(明细!$R:$R,$AK99,明细!$C:$C,BM$1,明细!$AL:$AL,"网点超23H未关闭"))*20)</f>
        <v>-</v>
      </c>
      <c r="BN99" s="12" t="str">
        <f>IF((COUNTIFS(明细!$R:$R,$AK99,明细!$C:$C,BN$1,明细!$AK:$AK,"网点超50分钟未响应")+COUNTIFS(明细!$R:$R,$AK99,明细!$C:$C,BN$1,明细!$AL:$AL,"网点超23H未关闭"))*20=0,"-",(COUNTIFS(明细!$R:$R,$AK99,明细!$C:$C,BN$1,明细!$AK:$AK,"网点超50分钟未响应")+COUNTIFS(明细!$R:$R,$AK99,明细!$C:$C,BN$1,明细!$AL:$AL,"网点超23H未关闭"))*20)</f>
        <v>-</v>
      </c>
      <c r="BO99" s="12" t="str">
        <f>IF((COUNTIFS(明细!$R:$R,$AK99,明细!$C:$C,BO$1,明细!$AK:$AK,"网点超50分钟未响应")+COUNTIFS(明细!$R:$R,$AK99,明细!$C:$C,BO$1,明细!$AL:$AL,"网点超23H未关闭"))*20=0,"-",(COUNTIFS(明细!$R:$R,$AK99,明细!$C:$C,BO$1,明细!$AK:$AK,"网点超50分钟未响应")+COUNTIFS(明细!$R:$R,$AK99,明细!$C:$C,BO$1,明细!$AL:$AL,"网点超23H未关闭"))*20)</f>
        <v>-</v>
      </c>
      <c r="BP99" s="12" t="str">
        <f>IF((COUNTIFS(明细!$R:$R,$AK99,明细!$C:$C,BP$1,明细!$AK:$AK,"网点超50分钟未响应")+COUNTIFS(明细!$R:$R,$AK99,明细!$C:$C,BP$1,明细!$AL:$AL,"网点超23H未关闭"))*20=0,"-",(COUNTIFS(明细!$R:$R,$AK99,明细!$C:$C,BP$1,明细!$AK:$AK,"网点超50分钟未响应")+COUNTIFS(明细!$R:$R,$AK99,明细!$C:$C,BP$1,明细!$AL:$AL,"网点超23H未关闭"))*20)</f>
        <v>-</v>
      </c>
    </row>
    <row r="100" customHeight="1" spans="36:68">
      <c r="AJ100" s="12">
        <f>RANK(AL100,AL$3:AL$356)</f>
        <v>80</v>
      </c>
      <c r="AK100" s="6" t="s">
        <v>136</v>
      </c>
      <c r="AL100" s="12">
        <f>SUM(AM100:BP100)</f>
        <v>40</v>
      </c>
      <c r="AM100" s="12" t="str">
        <f>IF((COUNTIFS(明细!$R:$R,$AK100,明细!$C:$C,AM$1,明细!$AK:$AK,"网点超50分钟未响应")+COUNTIFS(明细!$R:$R,$AK100,明细!$C:$C,AM$1,明细!$AL:$AL,"网点超23H未关闭"))*20=0,"-",(COUNTIFS(明细!$R:$R,$AK100,明细!$C:$C,AM$1,明细!$AK:$AK,"网点超50分钟未响应")+COUNTIFS(明细!$R:$R,$AK100,明细!$C:$C,AM$1,明细!$AL:$AL,"网点超23H未关闭"))*20)</f>
        <v>-</v>
      </c>
      <c r="AN100" s="12" t="str">
        <f>IF((COUNTIFS(明细!$R:$R,$AK100,明细!$C:$C,AN$1,明细!$AK:$AK,"网点超50分钟未响应")+COUNTIFS(明细!$R:$R,$AK100,明细!$C:$C,AN$1,明细!$AL:$AL,"网点超23H未关闭"))*20=0,"-",(COUNTIFS(明细!$R:$R,$AK100,明细!$C:$C,AN$1,明细!$AK:$AK,"网点超50分钟未响应")+COUNTIFS(明细!$R:$R,$AK100,明细!$C:$C,AN$1,明细!$AL:$AL,"网点超23H未关闭"))*20)</f>
        <v>-</v>
      </c>
      <c r="AO100" s="12">
        <f>IF((COUNTIFS(明细!$R:$R,$AK100,明细!$C:$C,AO$1,明细!$AK:$AK,"网点超50分钟未响应")+COUNTIFS(明细!$R:$R,$AK100,明细!$C:$C,AO$1,明细!$AL:$AL,"网点超23H未关闭"))*20=0,"-",(COUNTIFS(明细!$R:$R,$AK100,明细!$C:$C,AO$1,明细!$AK:$AK,"网点超50分钟未响应")+COUNTIFS(明细!$R:$R,$AK100,明细!$C:$C,AO$1,明细!$AL:$AL,"网点超23H未关闭"))*20)</f>
        <v>20</v>
      </c>
      <c r="AP100" s="12" t="str">
        <f>IF((COUNTIFS(明细!$R:$R,$AK100,明细!$C:$C,AP$1,明细!$AK:$AK,"网点超50分钟未响应")+COUNTIFS(明细!$R:$R,$AK100,明细!$C:$C,AP$1,明细!$AL:$AL,"网点超23H未关闭"))*20=0,"-",(COUNTIFS(明细!$R:$R,$AK100,明细!$C:$C,AP$1,明细!$AK:$AK,"网点超50分钟未响应")+COUNTIFS(明细!$R:$R,$AK100,明细!$C:$C,AP$1,明细!$AL:$AL,"网点超23H未关闭"))*20)</f>
        <v>-</v>
      </c>
      <c r="AQ100" s="12" t="str">
        <f>IF((COUNTIFS(明细!$R:$R,$AK100,明细!$C:$C,AQ$1,明细!$AK:$AK,"网点超50分钟未响应")+COUNTIFS(明细!$R:$R,$AK100,明细!$C:$C,AQ$1,明细!$AL:$AL,"网点超23H未关闭"))*20=0,"-",(COUNTIFS(明细!$R:$R,$AK100,明细!$C:$C,AQ$1,明细!$AK:$AK,"网点超50分钟未响应")+COUNTIFS(明细!$R:$R,$AK100,明细!$C:$C,AQ$1,明细!$AL:$AL,"网点超23H未关闭"))*20)</f>
        <v>-</v>
      </c>
      <c r="AR100" s="12" t="str">
        <f>IF((COUNTIFS(明细!$R:$R,$AK100,明细!$C:$C,AR$1,明细!$AK:$AK,"网点超50分钟未响应")+COUNTIFS(明细!$R:$R,$AK100,明细!$C:$C,AR$1,明细!$AL:$AL,"网点超23H未关闭"))*20=0,"-",(COUNTIFS(明细!$R:$R,$AK100,明细!$C:$C,AR$1,明细!$AK:$AK,"网点超50分钟未响应")+COUNTIFS(明细!$R:$R,$AK100,明细!$C:$C,AR$1,明细!$AL:$AL,"网点超23H未关闭"))*20)</f>
        <v>-</v>
      </c>
      <c r="AS100" s="12">
        <f>IF((COUNTIFS(明细!$R:$R,$AK100,明细!$C:$C,AS$1,明细!$AK:$AK,"网点超50分钟未响应")+COUNTIFS(明细!$R:$R,$AK100,明细!$C:$C,AS$1,明细!$AL:$AL,"网点超23H未关闭"))*20=0,"-",(COUNTIFS(明细!$R:$R,$AK100,明细!$C:$C,AS$1,明细!$AK:$AK,"网点超50分钟未响应")+COUNTIFS(明细!$R:$R,$AK100,明细!$C:$C,AS$1,明细!$AL:$AL,"网点超23H未关闭"))*20)</f>
        <v>20</v>
      </c>
      <c r="AT100" s="12" t="str">
        <f>IF((COUNTIFS(明细!$R:$R,$AK100,明细!$C:$C,AT$1,明细!$AK:$AK,"网点超50分钟未响应")+COUNTIFS(明细!$R:$R,$AK100,明细!$C:$C,AT$1,明细!$AL:$AL,"网点超23H未关闭"))*20=0,"-",(COUNTIFS(明细!$R:$R,$AK100,明细!$C:$C,AT$1,明细!$AK:$AK,"网点超50分钟未响应")+COUNTIFS(明细!$R:$R,$AK100,明细!$C:$C,AT$1,明细!$AL:$AL,"网点超23H未关闭"))*20)</f>
        <v>-</v>
      </c>
      <c r="AU100" s="12" t="str">
        <f>IF((COUNTIFS(明细!$R:$R,$AK100,明细!$C:$C,AU$1,明细!$AK:$AK,"网点超50分钟未响应")+COUNTIFS(明细!$R:$R,$AK100,明细!$C:$C,AU$1,明细!$AL:$AL,"网点超23H未关闭"))*20=0,"-",(COUNTIFS(明细!$R:$R,$AK100,明细!$C:$C,AU$1,明细!$AK:$AK,"网点超50分钟未响应")+COUNTIFS(明细!$R:$R,$AK100,明细!$C:$C,AU$1,明细!$AL:$AL,"网点超23H未关闭"))*20)</f>
        <v>-</v>
      </c>
      <c r="AV100" s="12" t="str">
        <f>IF((COUNTIFS(明细!$R:$R,$AK100,明细!$C:$C,AV$1,明细!$AK:$AK,"网点超50分钟未响应")+COUNTIFS(明细!$R:$R,$AK100,明细!$C:$C,AV$1,明细!$AL:$AL,"网点超23H未关闭"))*20=0,"-",(COUNTIFS(明细!$R:$R,$AK100,明细!$C:$C,AV$1,明细!$AK:$AK,"网点超50分钟未响应")+COUNTIFS(明细!$R:$R,$AK100,明细!$C:$C,AV$1,明细!$AL:$AL,"网点超23H未关闭"))*20)</f>
        <v>-</v>
      </c>
      <c r="AW100" s="12" t="str">
        <f>IF((COUNTIFS(明细!$R:$R,$AK100,明细!$C:$C,AW$1,明细!$AK:$AK,"网点超50分钟未响应")+COUNTIFS(明细!$R:$R,$AK100,明细!$C:$C,AW$1,明细!$AL:$AL,"网点超23H未关闭"))*20=0,"-",(COUNTIFS(明细!$R:$R,$AK100,明细!$C:$C,AW$1,明细!$AK:$AK,"网点超50分钟未响应")+COUNTIFS(明细!$R:$R,$AK100,明细!$C:$C,AW$1,明细!$AL:$AL,"网点超23H未关闭"))*20)</f>
        <v>-</v>
      </c>
      <c r="AX100" s="12" t="str">
        <f>IF((COUNTIFS(明细!$R:$R,$AK100,明细!$C:$C,AX$1,明细!$AK:$AK,"网点超50分钟未响应")+COUNTIFS(明细!$R:$R,$AK100,明细!$C:$C,AX$1,明细!$AL:$AL,"网点超23H未关闭"))*20=0,"-",(COUNTIFS(明细!$R:$R,$AK100,明细!$C:$C,AX$1,明细!$AK:$AK,"网点超50分钟未响应")+COUNTIFS(明细!$R:$R,$AK100,明细!$C:$C,AX$1,明细!$AL:$AL,"网点超23H未关闭"))*20)</f>
        <v>-</v>
      </c>
      <c r="AY100" s="12" t="str">
        <f>IF((COUNTIFS(明细!$R:$R,$AK100,明细!$C:$C,AY$1,明细!$AK:$AK,"网点超50分钟未响应")+COUNTIFS(明细!$R:$R,$AK100,明细!$C:$C,AY$1,明细!$AL:$AL,"网点超23H未关闭"))*20=0,"-",(COUNTIFS(明细!$R:$R,$AK100,明细!$C:$C,AY$1,明细!$AK:$AK,"网点超50分钟未响应")+COUNTIFS(明细!$R:$R,$AK100,明细!$C:$C,AY$1,明细!$AL:$AL,"网点超23H未关闭"))*20)</f>
        <v>-</v>
      </c>
      <c r="AZ100" s="12" t="str">
        <f>IF((COUNTIFS(明细!$R:$R,$AK100,明细!$C:$C,AZ$1,明细!$AK:$AK,"网点超50分钟未响应")+COUNTIFS(明细!$R:$R,$AK100,明细!$C:$C,AZ$1,明细!$AL:$AL,"网点超23H未关闭"))*20=0,"-",(COUNTIFS(明细!$R:$R,$AK100,明细!$C:$C,AZ$1,明细!$AK:$AK,"网点超50分钟未响应")+COUNTIFS(明细!$R:$R,$AK100,明细!$C:$C,AZ$1,明细!$AL:$AL,"网点超23H未关闭"))*20)</f>
        <v>-</v>
      </c>
      <c r="BA100" s="12" t="str">
        <f>IF((COUNTIFS(明细!$R:$R,$AK100,明细!$C:$C,BA$1,明细!$AK:$AK,"网点超50分钟未响应")+COUNTIFS(明细!$R:$R,$AK100,明细!$C:$C,BA$1,明细!$AL:$AL,"网点超23H未关闭"))*20=0,"-",(COUNTIFS(明细!$R:$R,$AK100,明细!$C:$C,BA$1,明细!$AK:$AK,"网点超50分钟未响应")+COUNTIFS(明细!$R:$R,$AK100,明细!$C:$C,BA$1,明细!$AL:$AL,"网点超23H未关闭"))*20)</f>
        <v>-</v>
      </c>
      <c r="BB100" s="12" t="str">
        <f>IF((COUNTIFS(明细!$R:$R,$AK100,明细!$C:$C,BB$1,明细!$AK:$AK,"网点超50分钟未响应")+COUNTIFS(明细!$R:$R,$AK100,明细!$C:$C,BB$1,明细!$AL:$AL,"网点超23H未关闭"))*20=0,"-",(COUNTIFS(明细!$R:$R,$AK100,明细!$C:$C,BB$1,明细!$AK:$AK,"网点超50分钟未响应")+COUNTIFS(明细!$R:$R,$AK100,明细!$C:$C,BB$1,明细!$AL:$AL,"网点超23H未关闭"))*20)</f>
        <v>-</v>
      </c>
      <c r="BC100" s="12" t="str">
        <f>IF((COUNTIFS(明细!$R:$R,$AK100,明细!$C:$C,BC$1,明细!$AK:$AK,"网点超50分钟未响应")+COUNTIFS(明细!$R:$R,$AK100,明细!$C:$C,BC$1,明细!$AL:$AL,"网点超23H未关闭"))*20=0,"-",(COUNTIFS(明细!$R:$R,$AK100,明细!$C:$C,BC$1,明细!$AK:$AK,"网点超50分钟未响应")+COUNTIFS(明细!$R:$R,$AK100,明细!$C:$C,BC$1,明细!$AL:$AL,"网点超23H未关闭"))*20)</f>
        <v>-</v>
      </c>
      <c r="BD100" s="12" t="str">
        <f>IF((COUNTIFS(明细!$R:$R,$AK100,明细!$C:$C,BD$1,明细!$AK:$AK,"网点超50分钟未响应")+COUNTIFS(明细!$R:$R,$AK100,明细!$C:$C,BD$1,明细!$AL:$AL,"网点超23H未关闭"))*20=0,"-",(COUNTIFS(明细!$R:$R,$AK100,明细!$C:$C,BD$1,明细!$AK:$AK,"网点超50分钟未响应")+COUNTIFS(明细!$R:$R,$AK100,明细!$C:$C,BD$1,明细!$AL:$AL,"网点超23H未关闭"))*20)</f>
        <v>-</v>
      </c>
      <c r="BE100" s="12" t="str">
        <f>IF((COUNTIFS(明细!$R:$R,$AK100,明细!$C:$C,BE$1,明细!$AK:$AK,"网点超50分钟未响应")+COUNTIFS(明细!$R:$R,$AK100,明细!$C:$C,BE$1,明细!$AL:$AL,"网点超23H未关闭"))*20=0,"-",(COUNTIFS(明细!$R:$R,$AK100,明细!$C:$C,BE$1,明细!$AK:$AK,"网点超50分钟未响应")+COUNTIFS(明细!$R:$R,$AK100,明细!$C:$C,BE$1,明细!$AL:$AL,"网点超23H未关闭"))*20)</f>
        <v>-</v>
      </c>
      <c r="BF100" s="12" t="str">
        <f>IF((COUNTIFS(明细!$R:$R,$AK100,明细!$C:$C,BF$1,明细!$AK:$AK,"网点超50分钟未响应")+COUNTIFS(明细!$R:$R,$AK100,明细!$C:$C,BF$1,明细!$AL:$AL,"网点超23H未关闭"))*20=0,"-",(COUNTIFS(明细!$R:$R,$AK100,明细!$C:$C,BF$1,明细!$AK:$AK,"网点超50分钟未响应")+COUNTIFS(明细!$R:$R,$AK100,明细!$C:$C,BF$1,明细!$AL:$AL,"网点超23H未关闭"))*20)</f>
        <v>-</v>
      </c>
      <c r="BG100" s="12" t="str">
        <f>IF((COUNTIFS(明细!$R:$R,$AK100,明细!$C:$C,BG$1,明细!$AK:$AK,"网点超50分钟未响应")+COUNTIFS(明细!$R:$R,$AK100,明细!$C:$C,BG$1,明细!$AL:$AL,"网点超23H未关闭"))*20=0,"-",(COUNTIFS(明细!$R:$R,$AK100,明细!$C:$C,BG$1,明细!$AK:$AK,"网点超50分钟未响应")+COUNTIFS(明细!$R:$R,$AK100,明细!$C:$C,BG$1,明细!$AL:$AL,"网点超23H未关闭"))*20)</f>
        <v>-</v>
      </c>
      <c r="BH100" s="12" t="str">
        <f>IF((COUNTIFS(明细!$R:$R,$AK100,明细!$C:$C,BH$1,明细!$AK:$AK,"网点超50分钟未响应")+COUNTIFS(明细!$R:$R,$AK100,明细!$C:$C,BH$1,明细!$AL:$AL,"网点超23H未关闭"))*20=0,"-",(COUNTIFS(明细!$R:$R,$AK100,明细!$C:$C,BH$1,明细!$AK:$AK,"网点超50分钟未响应")+COUNTIFS(明细!$R:$R,$AK100,明细!$C:$C,BH$1,明细!$AL:$AL,"网点超23H未关闭"))*20)</f>
        <v>-</v>
      </c>
      <c r="BI100" s="12" t="str">
        <f>IF((COUNTIFS(明细!$R:$R,$AK100,明细!$C:$C,BI$1,明细!$AK:$AK,"网点超50分钟未响应")+COUNTIFS(明细!$R:$R,$AK100,明细!$C:$C,BI$1,明细!$AL:$AL,"网点超23H未关闭"))*20=0,"-",(COUNTIFS(明细!$R:$R,$AK100,明细!$C:$C,BI$1,明细!$AK:$AK,"网点超50分钟未响应")+COUNTIFS(明细!$R:$R,$AK100,明细!$C:$C,BI$1,明细!$AL:$AL,"网点超23H未关闭"))*20)</f>
        <v>-</v>
      </c>
      <c r="BJ100" s="12" t="str">
        <f>IF((COUNTIFS(明细!$R:$R,$AK100,明细!$C:$C,BJ$1,明细!$AK:$AK,"网点超50分钟未响应")+COUNTIFS(明细!$R:$R,$AK100,明细!$C:$C,BJ$1,明细!$AL:$AL,"网点超23H未关闭"))*20=0,"-",(COUNTIFS(明细!$R:$R,$AK100,明细!$C:$C,BJ$1,明细!$AK:$AK,"网点超50分钟未响应")+COUNTIFS(明细!$R:$R,$AK100,明细!$C:$C,BJ$1,明细!$AL:$AL,"网点超23H未关闭"))*20)</f>
        <v>-</v>
      </c>
      <c r="BK100" s="12" t="str">
        <f>IF((COUNTIFS(明细!$R:$R,$AK100,明细!$C:$C,BK$1,明细!$AK:$AK,"网点超50分钟未响应")+COUNTIFS(明细!$R:$R,$AK100,明细!$C:$C,BK$1,明细!$AL:$AL,"网点超23H未关闭"))*20=0,"-",(COUNTIFS(明细!$R:$R,$AK100,明细!$C:$C,BK$1,明细!$AK:$AK,"网点超50分钟未响应")+COUNTIFS(明细!$R:$R,$AK100,明细!$C:$C,BK$1,明细!$AL:$AL,"网点超23H未关闭"))*20)</f>
        <v>-</v>
      </c>
      <c r="BL100" s="12" t="str">
        <f>IF((COUNTIFS(明细!$R:$R,$AK100,明细!$C:$C,BL$1,明细!$AK:$AK,"网点超50分钟未响应")+COUNTIFS(明细!$R:$R,$AK100,明细!$C:$C,BL$1,明细!$AL:$AL,"网点超23H未关闭"))*20=0,"-",(COUNTIFS(明细!$R:$R,$AK100,明细!$C:$C,BL$1,明细!$AK:$AK,"网点超50分钟未响应")+COUNTIFS(明细!$R:$R,$AK100,明细!$C:$C,BL$1,明细!$AL:$AL,"网点超23H未关闭"))*20)</f>
        <v>-</v>
      </c>
      <c r="BM100" s="12" t="str">
        <f>IF((COUNTIFS(明细!$R:$R,$AK100,明细!$C:$C,BM$1,明细!$AK:$AK,"网点超50分钟未响应")+COUNTIFS(明细!$R:$R,$AK100,明细!$C:$C,BM$1,明细!$AL:$AL,"网点超23H未关闭"))*20=0,"-",(COUNTIFS(明细!$R:$R,$AK100,明细!$C:$C,BM$1,明细!$AK:$AK,"网点超50分钟未响应")+COUNTIFS(明细!$R:$R,$AK100,明细!$C:$C,BM$1,明细!$AL:$AL,"网点超23H未关闭"))*20)</f>
        <v>-</v>
      </c>
      <c r="BN100" s="12" t="str">
        <f>IF((COUNTIFS(明细!$R:$R,$AK100,明细!$C:$C,BN$1,明细!$AK:$AK,"网点超50分钟未响应")+COUNTIFS(明细!$R:$R,$AK100,明细!$C:$C,BN$1,明细!$AL:$AL,"网点超23H未关闭"))*20=0,"-",(COUNTIFS(明细!$R:$R,$AK100,明细!$C:$C,BN$1,明细!$AK:$AK,"网点超50分钟未响应")+COUNTIFS(明细!$R:$R,$AK100,明细!$C:$C,BN$1,明细!$AL:$AL,"网点超23H未关闭"))*20)</f>
        <v>-</v>
      </c>
      <c r="BO100" s="12" t="str">
        <f>IF((COUNTIFS(明细!$R:$R,$AK100,明细!$C:$C,BO$1,明细!$AK:$AK,"网点超50分钟未响应")+COUNTIFS(明细!$R:$R,$AK100,明细!$C:$C,BO$1,明细!$AL:$AL,"网点超23H未关闭"))*20=0,"-",(COUNTIFS(明细!$R:$R,$AK100,明细!$C:$C,BO$1,明细!$AK:$AK,"网点超50分钟未响应")+COUNTIFS(明细!$R:$R,$AK100,明细!$C:$C,BO$1,明细!$AL:$AL,"网点超23H未关闭"))*20)</f>
        <v>-</v>
      </c>
      <c r="BP100" s="12" t="str">
        <f>IF((COUNTIFS(明细!$R:$R,$AK100,明细!$C:$C,BP$1,明细!$AK:$AK,"网点超50分钟未响应")+COUNTIFS(明细!$R:$R,$AK100,明细!$C:$C,BP$1,明细!$AL:$AL,"网点超23H未关闭"))*20=0,"-",(COUNTIFS(明细!$R:$R,$AK100,明细!$C:$C,BP$1,明细!$AK:$AK,"网点超50分钟未响应")+COUNTIFS(明细!$R:$R,$AK100,明细!$C:$C,BP$1,明细!$AL:$AL,"网点超23H未关闭"))*20)</f>
        <v>-</v>
      </c>
    </row>
    <row r="101" customHeight="1" spans="36:68">
      <c r="AJ101" s="12">
        <f>RANK(AL101,AL$3:AL$356)</f>
        <v>80</v>
      </c>
      <c r="AK101" s="4" t="s">
        <v>137</v>
      </c>
      <c r="AL101" s="12">
        <f>SUM(AM101:BP101)</f>
        <v>40</v>
      </c>
      <c r="AM101" s="12" t="str">
        <f>IF((COUNTIFS(明细!$R:$R,$AK101,明细!$C:$C,AM$1,明细!$AK:$AK,"网点超50分钟未响应")+COUNTIFS(明细!$R:$R,$AK101,明细!$C:$C,AM$1,明细!$AL:$AL,"网点超23H未关闭"))*20=0,"-",(COUNTIFS(明细!$R:$R,$AK101,明细!$C:$C,AM$1,明细!$AK:$AK,"网点超50分钟未响应")+COUNTIFS(明细!$R:$R,$AK101,明细!$C:$C,AM$1,明细!$AL:$AL,"网点超23H未关闭"))*20)</f>
        <v>-</v>
      </c>
      <c r="AN101" s="12" t="str">
        <f>IF((COUNTIFS(明细!$R:$R,$AK101,明细!$C:$C,AN$1,明细!$AK:$AK,"网点超50分钟未响应")+COUNTIFS(明细!$R:$R,$AK101,明细!$C:$C,AN$1,明细!$AL:$AL,"网点超23H未关闭"))*20=0,"-",(COUNTIFS(明细!$R:$R,$AK101,明细!$C:$C,AN$1,明细!$AK:$AK,"网点超50分钟未响应")+COUNTIFS(明细!$R:$R,$AK101,明细!$C:$C,AN$1,明细!$AL:$AL,"网点超23H未关闭"))*20)</f>
        <v>-</v>
      </c>
      <c r="AO101" s="12" t="str">
        <f>IF((COUNTIFS(明细!$R:$R,$AK101,明细!$C:$C,AO$1,明细!$AK:$AK,"网点超50分钟未响应")+COUNTIFS(明细!$R:$R,$AK101,明细!$C:$C,AO$1,明细!$AL:$AL,"网点超23H未关闭"))*20=0,"-",(COUNTIFS(明细!$R:$R,$AK101,明细!$C:$C,AO$1,明细!$AK:$AK,"网点超50分钟未响应")+COUNTIFS(明细!$R:$R,$AK101,明细!$C:$C,AO$1,明细!$AL:$AL,"网点超23H未关闭"))*20)</f>
        <v>-</v>
      </c>
      <c r="AP101" s="12" t="str">
        <f>IF((COUNTIFS(明细!$R:$R,$AK101,明细!$C:$C,AP$1,明细!$AK:$AK,"网点超50分钟未响应")+COUNTIFS(明细!$R:$R,$AK101,明细!$C:$C,AP$1,明细!$AL:$AL,"网点超23H未关闭"))*20=0,"-",(COUNTIFS(明细!$R:$R,$AK101,明细!$C:$C,AP$1,明细!$AK:$AK,"网点超50分钟未响应")+COUNTIFS(明细!$R:$R,$AK101,明细!$C:$C,AP$1,明细!$AL:$AL,"网点超23H未关闭"))*20)</f>
        <v>-</v>
      </c>
      <c r="AQ101" s="12" t="str">
        <f>IF((COUNTIFS(明细!$R:$R,$AK101,明细!$C:$C,AQ$1,明细!$AK:$AK,"网点超50分钟未响应")+COUNTIFS(明细!$R:$R,$AK101,明细!$C:$C,AQ$1,明细!$AL:$AL,"网点超23H未关闭"))*20=0,"-",(COUNTIFS(明细!$R:$R,$AK101,明细!$C:$C,AQ$1,明细!$AK:$AK,"网点超50分钟未响应")+COUNTIFS(明细!$R:$R,$AK101,明细!$C:$C,AQ$1,明细!$AL:$AL,"网点超23H未关闭"))*20)</f>
        <v>-</v>
      </c>
      <c r="AR101" s="12" t="str">
        <f>IF((COUNTIFS(明细!$R:$R,$AK101,明细!$C:$C,AR$1,明细!$AK:$AK,"网点超50分钟未响应")+COUNTIFS(明细!$R:$R,$AK101,明细!$C:$C,AR$1,明细!$AL:$AL,"网点超23H未关闭"))*20=0,"-",(COUNTIFS(明细!$R:$R,$AK101,明细!$C:$C,AR$1,明细!$AK:$AK,"网点超50分钟未响应")+COUNTIFS(明细!$R:$R,$AK101,明细!$C:$C,AR$1,明细!$AL:$AL,"网点超23H未关闭"))*20)</f>
        <v>-</v>
      </c>
      <c r="AS101" s="12">
        <f>IF((COUNTIFS(明细!$R:$R,$AK101,明细!$C:$C,AS$1,明细!$AK:$AK,"网点超50分钟未响应")+COUNTIFS(明细!$R:$R,$AK101,明细!$C:$C,AS$1,明细!$AL:$AL,"网点超23H未关闭"))*20=0,"-",(COUNTIFS(明细!$R:$R,$AK101,明细!$C:$C,AS$1,明细!$AK:$AK,"网点超50分钟未响应")+COUNTIFS(明细!$R:$R,$AK101,明细!$C:$C,AS$1,明细!$AL:$AL,"网点超23H未关闭"))*20)</f>
        <v>40</v>
      </c>
      <c r="AT101" s="12" t="str">
        <f>IF((COUNTIFS(明细!$R:$R,$AK101,明细!$C:$C,AT$1,明细!$AK:$AK,"网点超50分钟未响应")+COUNTIFS(明细!$R:$R,$AK101,明细!$C:$C,AT$1,明细!$AL:$AL,"网点超23H未关闭"))*20=0,"-",(COUNTIFS(明细!$R:$R,$AK101,明细!$C:$C,AT$1,明细!$AK:$AK,"网点超50分钟未响应")+COUNTIFS(明细!$R:$R,$AK101,明细!$C:$C,AT$1,明细!$AL:$AL,"网点超23H未关闭"))*20)</f>
        <v>-</v>
      </c>
      <c r="AU101" s="12" t="str">
        <f>IF((COUNTIFS(明细!$R:$R,$AK101,明细!$C:$C,AU$1,明细!$AK:$AK,"网点超50分钟未响应")+COUNTIFS(明细!$R:$R,$AK101,明细!$C:$C,AU$1,明细!$AL:$AL,"网点超23H未关闭"))*20=0,"-",(COUNTIFS(明细!$R:$R,$AK101,明细!$C:$C,AU$1,明细!$AK:$AK,"网点超50分钟未响应")+COUNTIFS(明细!$R:$R,$AK101,明细!$C:$C,AU$1,明细!$AL:$AL,"网点超23H未关闭"))*20)</f>
        <v>-</v>
      </c>
      <c r="AV101" s="12" t="str">
        <f>IF((COUNTIFS(明细!$R:$R,$AK101,明细!$C:$C,AV$1,明细!$AK:$AK,"网点超50分钟未响应")+COUNTIFS(明细!$R:$R,$AK101,明细!$C:$C,AV$1,明细!$AL:$AL,"网点超23H未关闭"))*20=0,"-",(COUNTIFS(明细!$R:$R,$AK101,明细!$C:$C,AV$1,明细!$AK:$AK,"网点超50分钟未响应")+COUNTIFS(明细!$R:$R,$AK101,明细!$C:$C,AV$1,明细!$AL:$AL,"网点超23H未关闭"))*20)</f>
        <v>-</v>
      </c>
      <c r="AW101" s="12" t="str">
        <f>IF((COUNTIFS(明细!$R:$R,$AK101,明细!$C:$C,AW$1,明细!$AK:$AK,"网点超50分钟未响应")+COUNTIFS(明细!$R:$R,$AK101,明细!$C:$C,AW$1,明细!$AL:$AL,"网点超23H未关闭"))*20=0,"-",(COUNTIFS(明细!$R:$R,$AK101,明细!$C:$C,AW$1,明细!$AK:$AK,"网点超50分钟未响应")+COUNTIFS(明细!$R:$R,$AK101,明细!$C:$C,AW$1,明细!$AL:$AL,"网点超23H未关闭"))*20)</f>
        <v>-</v>
      </c>
      <c r="AX101" s="12" t="str">
        <f>IF((COUNTIFS(明细!$R:$R,$AK101,明细!$C:$C,AX$1,明细!$AK:$AK,"网点超50分钟未响应")+COUNTIFS(明细!$R:$R,$AK101,明细!$C:$C,AX$1,明细!$AL:$AL,"网点超23H未关闭"))*20=0,"-",(COUNTIFS(明细!$R:$R,$AK101,明细!$C:$C,AX$1,明细!$AK:$AK,"网点超50分钟未响应")+COUNTIFS(明细!$R:$R,$AK101,明细!$C:$C,AX$1,明细!$AL:$AL,"网点超23H未关闭"))*20)</f>
        <v>-</v>
      </c>
      <c r="AY101" s="12" t="str">
        <f>IF((COUNTIFS(明细!$R:$R,$AK101,明细!$C:$C,AY$1,明细!$AK:$AK,"网点超50分钟未响应")+COUNTIFS(明细!$R:$R,$AK101,明细!$C:$C,AY$1,明细!$AL:$AL,"网点超23H未关闭"))*20=0,"-",(COUNTIFS(明细!$R:$R,$AK101,明细!$C:$C,AY$1,明细!$AK:$AK,"网点超50分钟未响应")+COUNTIFS(明细!$R:$R,$AK101,明细!$C:$C,AY$1,明细!$AL:$AL,"网点超23H未关闭"))*20)</f>
        <v>-</v>
      </c>
      <c r="AZ101" s="12" t="str">
        <f>IF((COUNTIFS(明细!$R:$R,$AK101,明细!$C:$C,AZ$1,明细!$AK:$AK,"网点超50分钟未响应")+COUNTIFS(明细!$R:$R,$AK101,明细!$C:$C,AZ$1,明细!$AL:$AL,"网点超23H未关闭"))*20=0,"-",(COUNTIFS(明细!$R:$R,$AK101,明细!$C:$C,AZ$1,明细!$AK:$AK,"网点超50分钟未响应")+COUNTIFS(明细!$R:$R,$AK101,明细!$C:$C,AZ$1,明细!$AL:$AL,"网点超23H未关闭"))*20)</f>
        <v>-</v>
      </c>
      <c r="BA101" s="12" t="str">
        <f>IF((COUNTIFS(明细!$R:$R,$AK101,明细!$C:$C,BA$1,明细!$AK:$AK,"网点超50分钟未响应")+COUNTIFS(明细!$R:$R,$AK101,明细!$C:$C,BA$1,明细!$AL:$AL,"网点超23H未关闭"))*20=0,"-",(COUNTIFS(明细!$R:$R,$AK101,明细!$C:$C,BA$1,明细!$AK:$AK,"网点超50分钟未响应")+COUNTIFS(明细!$R:$R,$AK101,明细!$C:$C,BA$1,明细!$AL:$AL,"网点超23H未关闭"))*20)</f>
        <v>-</v>
      </c>
      <c r="BB101" s="12" t="str">
        <f>IF((COUNTIFS(明细!$R:$R,$AK101,明细!$C:$C,BB$1,明细!$AK:$AK,"网点超50分钟未响应")+COUNTIFS(明细!$R:$R,$AK101,明细!$C:$C,BB$1,明细!$AL:$AL,"网点超23H未关闭"))*20=0,"-",(COUNTIFS(明细!$R:$R,$AK101,明细!$C:$C,BB$1,明细!$AK:$AK,"网点超50分钟未响应")+COUNTIFS(明细!$R:$R,$AK101,明细!$C:$C,BB$1,明细!$AL:$AL,"网点超23H未关闭"))*20)</f>
        <v>-</v>
      </c>
      <c r="BC101" s="12" t="str">
        <f>IF((COUNTIFS(明细!$R:$R,$AK101,明细!$C:$C,BC$1,明细!$AK:$AK,"网点超50分钟未响应")+COUNTIFS(明细!$R:$R,$AK101,明细!$C:$C,BC$1,明细!$AL:$AL,"网点超23H未关闭"))*20=0,"-",(COUNTIFS(明细!$R:$R,$AK101,明细!$C:$C,BC$1,明细!$AK:$AK,"网点超50分钟未响应")+COUNTIFS(明细!$R:$R,$AK101,明细!$C:$C,BC$1,明细!$AL:$AL,"网点超23H未关闭"))*20)</f>
        <v>-</v>
      </c>
      <c r="BD101" s="12" t="str">
        <f>IF((COUNTIFS(明细!$R:$R,$AK101,明细!$C:$C,BD$1,明细!$AK:$AK,"网点超50分钟未响应")+COUNTIFS(明细!$R:$R,$AK101,明细!$C:$C,BD$1,明细!$AL:$AL,"网点超23H未关闭"))*20=0,"-",(COUNTIFS(明细!$R:$R,$AK101,明细!$C:$C,BD$1,明细!$AK:$AK,"网点超50分钟未响应")+COUNTIFS(明细!$R:$R,$AK101,明细!$C:$C,BD$1,明细!$AL:$AL,"网点超23H未关闭"))*20)</f>
        <v>-</v>
      </c>
      <c r="BE101" s="12" t="str">
        <f>IF((COUNTIFS(明细!$R:$R,$AK101,明细!$C:$C,BE$1,明细!$AK:$AK,"网点超50分钟未响应")+COUNTIFS(明细!$R:$R,$AK101,明细!$C:$C,BE$1,明细!$AL:$AL,"网点超23H未关闭"))*20=0,"-",(COUNTIFS(明细!$R:$R,$AK101,明细!$C:$C,BE$1,明细!$AK:$AK,"网点超50分钟未响应")+COUNTIFS(明细!$R:$R,$AK101,明细!$C:$C,BE$1,明细!$AL:$AL,"网点超23H未关闭"))*20)</f>
        <v>-</v>
      </c>
      <c r="BF101" s="12" t="str">
        <f>IF((COUNTIFS(明细!$R:$R,$AK101,明细!$C:$C,BF$1,明细!$AK:$AK,"网点超50分钟未响应")+COUNTIFS(明细!$R:$R,$AK101,明细!$C:$C,BF$1,明细!$AL:$AL,"网点超23H未关闭"))*20=0,"-",(COUNTIFS(明细!$R:$R,$AK101,明细!$C:$C,BF$1,明细!$AK:$AK,"网点超50分钟未响应")+COUNTIFS(明细!$R:$R,$AK101,明细!$C:$C,BF$1,明细!$AL:$AL,"网点超23H未关闭"))*20)</f>
        <v>-</v>
      </c>
      <c r="BG101" s="12" t="str">
        <f>IF((COUNTIFS(明细!$R:$R,$AK101,明细!$C:$C,BG$1,明细!$AK:$AK,"网点超50分钟未响应")+COUNTIFS(明细!$R:$R,$AK101,明细!$C:$C,BG$1,明细!$AL:$AL,"网点超23H未关闭"))*20=0,"-",(COUNTIFS(明细!$R:$R,$AK101,明细!$C:$C,BG$1,明细!$AK:$AK,"网点超50分钟未响应")+COUNTIFS(明细!$R:$R,$AK101,明细!$C:$C,BG$1,明细!$AL:$AL,"网点超23H未关闭"))*20)</f>
        <v>-</v>
      </c>
      <c r="BH101" s="12" t="str">
        <f>IF((COUNTIFS(明细!$R:$R,$AK101,明细!$C:$C,BH$1,明细!$AK:$AK,"网点超50分钟未响应")+COUNTIFS(明细!$R:$R,$AK101,明细!$C:$C,BH$1,明细!$AL:$AL,"网点超23H未关闭"))*20=0,"-",(COUNTIFS(明细!$R:$R,$AK101,明细!$C:$C,BH$1,明细!$AK:$AK,"网点超50分钟未响应")+COUNTIFS(明细!$R:$R,$AK101,明细!$C:$C,BH$1,明细!$AL:$AL,"网点超23H未关闭"))*20)</f>
        <v>-</v>
      </c>
      <c r="BI101" s="12" t="str">
        <f>IF((COUNTIFS(明细!$R:$R,$AK101,明细!$C:$C,BI$1,明细!$AK:$AK,"网点超50分钟未响应")+COUNTIFS(明细!$R:$R,$AK101,明细!$C:$C,BI$1,明细!$AL:$AL,"网点超23H未关闭"))*20=0,"-",(COUNTIFS(明细!$R:$R,$AK101,明细!$C:$C,BI$1,明细!$AK:$AK,"网点超50分钟未响应")+COUNTIFS(明细!$R:$R,$AK101,明细!$C:$C,BI$1,明细!$AL:$AL,"网点超23H未关闭"))*20)</f>
        <v>-</v>
      </c>
      <c r="BJ101" s="12" t="str">
        <f>IF((COUNTIFS(明细!$R:$R,$AK101,明细!$C:$C,BJ$1,明细!$AK:$AK,"网点超50分钟未响应")+COUNTIFS(明细!$R:$R,$AK101,明细!$C:$C,BJ$1,明细!$AL:$AL,"网点超23H未关闭"))*20=0,"-",(COUNTIFS(明细!$R:$R,$AK101,明细!$C:$C,BJ$1,明细!$AK:$AK,"网点超50分钟未响应")+COUNTIFS(明细!$R:$R,$AK101,明细!$C:$C,BJ$1,明细!$AL:$AL,"网点超23H未关闭"))*20)</f>
        <v>-</v>
      </c>
      <c r="BK101" s="12" t="str">
        <f>IF((COUNTIFS(明细!$R:$R,$AK101,明细!$C:$C,BK$1,明细!$AK:$AK,"网点超50分钟未响应")+COUNTIFS(明细!$R:$R,$AK101,明细!$C:$C,BK$1,明细!$AL:$AL,"网点超23H未关闭"))*20=0,"-",(COUNTIFS(明细!$R:$R,$AK101,明细!$C:$C,BK$1,明细!$AK:$AK,"网点超50分钟未响应")+COUNTIFS(明细!$R:$R,$AK101,明细!$C:$C,BK$1,明细!$AL:$AL,"网点超23H未关闭"))*20)</f>
        <v>-</v>
      </c>
      <c r="BL101" s="12" t="str">
        <f>IF((COUNTIFS(明细!$R:$R,$AK101,明细!$C:$C,BL$1,明细!$AK:$AK,"网点超50分钟未响应")+COUNTIFS(明细!$R:$R,$AK101,明细!$C:$C,BL$1,明细!$AL:$AL,"网点超23H未关闭"))*20=0,"-",(COUNTIFS(明细!$R:$R,$AK101,明细!$C:$C,BL$1,明细!$AK:$AK,"网点超50分钟未响应")+COUNTIFS(明细!$R:$R,$AK101,明细!$C:$C,BL$1,明细!$AL:$AL,"网点超23H未关闭"))*20)</f>
        <v>-</v>
      </c>
      <c r="BM101" s="12" t="str">
        <f>IF((COUNTIFS(明细!$R:$R,$AK101,明细!$C:$C,BM$1,明细!$AK:$AK,"网点超50分钟未响应")+COUNTIFS(明细!$R:$R,$AK101,明细!$C:$C,BM$1,明细!$AL:$AL,"网点超23H未关闭"))*20=0,"-",(COUNTIFS(明细!$R:$R,$AK101,明细!$C:$C,BM$1,明细!$AK:$AK,"网点超50分钟未响应")+COUNTIFS(明细!$R:$R,$AK101,明细!$C:$C,BM$1,明细!$AL:$AL,"网点超23H未关闭"))*20)</f>
        <v>-</v>
      </c>
      <c r="BN101" s="12" t="str">
        <f>IF((COUNTIFS(明细!$R:$R,$AK101,明细!$C:$C,BN$1,明细!$AK:$AK,"网点超50分钟未响应")+COUNTIFS(明细!$R:$R,$AK101,明细!$C:$C,BN$1,明细!$AL:$AL,"网点超23H未关闭"))*20=0,"-",(COUNTIFS(明细!$R:$R,$AK101,明细!$C:$C,BN$1,明细!$AK:$AK,"网点超50分钟未响应")+COUNTIFS(明细!$R:$R,$AK101,明细!$C:$C,BN$1,明细!$AL:$AL,"网点超23H未关闭"))*20)</f>
        <v>-</v>
      </c>
      <c r="BO101" s="12" t="str">
        <f>IF((COUNTIFS(明细!$R:$R,$AK101,明细!$C:$C,BO$1,明细!$AK:$AK,"网点超50分钟未响应")+COUNTIFS(明细!$R:$R,$AK101,明细!$C:$C,BO$1,明细!$AL:$AL,"网点超23H未关闭"))*20=0,"-",(COUNTIFS(明细!$R:$R,$AK101,明细!$C:$C,BO$1,明细!$AK:$AK,"网点超50分钟未响应")+COUNTIFS(明细!$R:$R,$AK101,明细!$C:$C,BO$1,明细!$AL:$AL,"网点超23H未关闭"))*20)</f>
        <v>-</v>
      </c>
      <c r="BP101" s="12" t="str">
        <f>IF((COUNTIFS(明细!$R:$R,$AK101,明细!$C:$C,BP$1,明细!$AK:$AK,"网点超50分钟未响应")+COUNTIFS(明细!$R:$R,$AK101,明细!$C:$C,BP$1,明细!$AL:$AL,"网点超23H未关闭"))*20=0,"-",(COUNTIFS(明细!$R:$R,$AK101,明细!$C:$C,BP$1,明细!$AK:$AK,"网点超50分钟未响应")+COUNTIFS(明细!$R:$R,$AK101,明细!$C:$C,BP$1,明细!$AL:$AL,"网点超23H未关闭"))*20)</f>
        <v>-</v>
      </c>
    </row>
    <row r="102" customHeight="1" spans="36:68">
      <c r="AJ102" s="12">
        <f>RANK(AL102,AL$3:AL$356)</f>
        <v>80</v>
      </c>
      <c r="AK102" s="39" t="s">
        <v>138</v>
      </c>
      <c r="AL102" s="12">
        <f>SUM(AM102:BP102)</f>
        <v>40</v>
      </c>
      <c r="AM102" s="12">
        <f>IF((COUNTIFS(明细!$R:$R,$AK102,明细!$C:$C,AM$1,明细!$AK:$AK,"网点超50分钟未响应")+COUNTIFS(明细!$R:$R,$AK102,明细!$C:$C,AM$1,明细!$AL:$AL,"网点超23H未关闭"))*20=0,"-",(COUNTIFS(明细!$R:$R,$AK102,明细!$C:$C,AM$1,明细!$AK:$AK,"网点超50分钟未响应")+COUNTIFS(明细!$R:$R,$AK102,明细!$C:$C,AM$1,明细!$AL:$AL,"网点超23H未关闭"))*20)</f>
        <v>20</v>
      </c>
      <c r="AN102" s="12" t="str">
        <f>IF((COUNTIFS(明细!$R:$R,$AK102,明细!$C:$C,AN$1,明细!$AK:$AK,"网点超50分钟未响应")+COUNTIFS(明细!$R:$R,$AK102,明细!$C:$C,AN$1,明细!$AL:$AL,"网点超23H未关闭"))*20=0,"-",(COUNTIFS(明细!$R:$R,$AK102,明细!$C:$C,AN$1,明细!$AK:$AK,"网点超50分钟未响应")+COUNTIFS(明细!$R:$R,$AK102,明细!$C:$C,AN$1,明细!$AL:$AL,"网点超23H未关闭"))*20)</f>
        <v>-</v>
      </c>
      <c r="AO102" s="12" t="str">
        <f>IF((COUNTIFS(明细!$R:$R,$AK102,明细!$C:$C,AO$1,明细!$AK:$AK,"网点超50分钟未响应")+COUNTIFS(明细!$R:$R,$AK102,明细!$C:$C,AO$1,明细!$AL:$AL,"网点超23H未关闭"))*20=0,"-",(COUNTIFS(明细!$R:$R,$AK102,明细!$C:$C,AO$1,明细!$AK:$AK,"网点超50分钟未响应")+COUNTIFS(明细!$R:$R,$AK102,明细!$C:$C,AO$1,明细!$AL:$AL,"网点超23H未关闭"))*20)</f>
        <v>-</v>
      </c>
      <c r="AP102" s="12" t="str">
        <f>IF((COUNTIFS(明细!$R:$R,$AK102,明细!$C:$C,AP$1,明细!$AK:$AK,"网点超50分钟未响应")+COUNTIFS(明细!$R:$R,$AK102,明细!$C:$C,AP$1,明细!$AL:$AL,"网点超23H未关闭"))*20=0,"-",(COUNTIFS(明细!$R:$R,$AK102,明细!$C:$C,AP$1,明细!$AK:$AK,"网点超50分钟未响应")+COUNTIFS(明细!$R:$R,$AK102,明细!$C:$C,AP$1,明细!$AL:$AL,"网点超23H未关闭"))*20)</f>
        <v>-</v>
      </c>
      <c r="AQ102" s="12" t="str">
        <f>IF((COUNTIFS(明细!$R:$R,$AK102,明细!$C:$C,AQ$1,明细!$AK:$AK,"网点超50分钟未响应")+COUNTIFS(明细!$R:$R,$AK102,明细!$C:$C,AQ$1,明细!$AL:$AL,"网点超23H未关闭"))*20=0,"-",(COUNTIFS(明细!$R:$R,$AK102,明细!$C:$C,AQ$1,明细!$AK:$AK,"网点超50分钟未响应")+COUNTIFS(明细!$R:$R,$AK102,明细!$C:$C,AQ$1,明细!$AL:$AL,"网点超23H未关闭"))*20)</f>
        <v>-</v>
      </c>
      <c r="AR102" s="12" t="str">
        <f>IF((COUNTIFS(明细!$R:$R,$AK102,明细!$C:$C,AR$1,明细!$AK:$AK,"网点超50分钟未响应")+COUNTIFS(明细!$R:$R,$AK102,明细!$C:$C,AR$1,明细!$AL:$AL,"网点超23H未关闭"))*20=0,"-",(COUNTIFS(明细!$R:$R,$AK102,明细!$C:$C,AR$1,明细!$AK:$AK,"网点超50分钟未响应")+COUNTIFS(明细!$R:$R,$AK102,明细!$C:$C,AR$1,明细!$AL:$AL,"网点超23H未关闭"))*20)</f>
        <v>-</v>
      </c>
      <c r="AS102" s="12" t="str">
        <f>IF((COUNTIFS(明细!$R:$R,$AK102,明细!$C:$C,AS$1,明细!$AK:$AK,"网点超50分钟未响应")+COUNTIFS(明细!$R:$R,$AK102,明细!$C:$C,AS$1,明细!$AL:$AL,"网点超23H未关闭"))*20=0,"-",(COUNTIFS(明细!$R:$R,$AK102,明细!$C:$C,AS$1,明细!$AK:$AK,"网点超50分钟未响应")+COUNTIFS(明细!$R:$R,$AK102,明细!$C:$C,AS$1,明细!$AL:$AL,"网点超23H未关闭"))*20)</f>
        <v>-</v>
      </c>
      <c r="AT102" s="12">
        <f>IF((COUNTIFS(明细!$R:$R,$AK102,明细!$C:$C,AT$1,明细!$AK:$AK,"网点超50分钟未响应")+COUNTIFS(明细!$R:$R,$AK102,明细!$C:$C,AT$1,明细!$AL:$AL,"网点超23H未关闭"))*20=0,"-",(COUNTIFS(明细!$R:$R,$AK102,明细!$C:$C,AT$1,明细!$AK:$AK,"网点超50分钟未响应")+COUNTIFS(明细!$R:$R,$AK102,明细!$C:$C,AT$1,明细!$AL:$AL,"网点超23H未关闭"))*20)</f>
        <v>20</v>
      </c>
      <c r="AU102" s="12" t="str">
        <f>IF((COUNTIFS(明细!$R:$R,$AK102,明细!$C:$C,AU$1,明细!$AK:$AK,"网点超50分钟未响应")+COUNTIFS(明细!$R:$R,$AK102,明细!$C:$C,AU$1,明细!$AL:$AL,"网点超23H未关闭"))*20=0,"-",(COUNTIFS(明细!$R:$R,$AK102,明细!$C:$C,AU$1,明细!$AK:$AK,"网点超50分钟未响应")+COUNTIFS(明细!$R:$R,$AK102,明细!$C:$C,AU$1,明细!$AL:$AL,"网点超23H未关闭"))*20)</f>
        <v>-</v>
      </c>
      <c r="AV102" s="12" t="str">
        <f>IF((COUNTIFS(明细!$R:$R,$AK102,明细!$C:$C,AV$1,明细!$AK:$AK,"网点超50分钟未响应")+COUNTIFS(明细!$R:$R,$AK102,明细!$C:$C,AV$1,明细!$AL:$AL,"网点超23H未关闭"))*20=0,"-",(COUNTIFS(明细!$R:$R,$AK102,明细!$C:$C,AV$1,明细!$AK:$AK,"网点超50分钟未响应")+COUNTIFS(明细!$R:$R,$AK102,明细!$C:$C,AV$1,明细!$AL:$AL,"网点超23H未关闭"))*20)</f>
        <v>-</v>
      </c>
      <c r="AW102" s="12" t="str">
        <f>IF((COUNTIFS(明细!$R:$R,$AK102,明细!$C:$C,AW$1,明细!$AK:$AK,"网点超50分钟未响应")+COUNTIFS(明细!$R:$R,$AK102,明细!$C:$C,AW$1,明细!$AL:$AL,"网点超23H未关闭"))*20=0,"-",(COUNTIFS(明细!$R:$R,$AK102,明细!$C:$C,AW$1,明细!$AK:$AK,"网点超50分钟未响应")+COUNTIFS(明细!$R:$R,$AK102,明细!$C:$C,AW$1,明细!$AL:$AL,"网点超23H未关闭"))*20)</f>
        <v>-</v>
      </c>
      <c r="AX102" s="12" t="str">
        <f>IF((COUNTIFS(明细!$R:$R,$AK102,明细!$C:$C,AX$1,明细!$AK:$AK,"网点超50分钟未响应")+COUNTIFS(明细!$R:$R,$AK102,明细!$C:$C,AX$1,明细!$AL:$AL,"网点超23H未关闭"))*20=0,"-",(COUNTIFS(明细!$R:$R,$AK102,明细!$C:$C,AX$1,明细!$AK:$AK,"网点超50分钟未响应")+COUNTIFS(明细!$R:$R,$AK102,明细!$C:$C,AX$1,明细!$AL:$AL,"网点超23H未关闭"))*20)</f>
        <v>-</v>
      </c>
      <c r="AY102" s="12" t="str">
        <f>IF((COUNTIFS(明细!$R:$R,$AK102,明细!$C:$C,AY$1,明细!$AK:$AK,"网点超50分钟未响应")+COUNTIFS(明细!$R:$R,$AK102,明细!$C:$C,AY$1,明细!$AL:$AL,"网点超23H未关闭"))*20=0,"-",(COUNTIFS(明细!$R:$R,$AK102,明细!$C:$C,AY$1,明细!$AK:$AK,"网点超50分钟未响应")+COUNTIFS(明细!$R:$R,$AK102,明细!$C:$C,AY$1,明细!$AL:$AL,"网点超23H未关闭"))*20)</f>
        <v>-</v>
      </c>
      <c r="AZ102" s="12" t="str">
        <f>IF((COUNTIFS(明细!$R:$R,$AK102,明细!$C:$C,AZ$1,明细!$AK:$AK,"网点超50分钟未响应")+COUNTIFS(明细!$R:$R,$AK102,明细!$C:$C,AZ$1,明细!$AL:$AL,"网点超23H未关闭"))*20=0,"-",(COUNTIFS(明细!$R:$R,$AK102,明细!$C:$C,AZ$1,明细!$AK:$AK,"网点超50分钟未响应")+COUNTIFS(明细!$R:$R,$AK102,明细!$C:$C,AZ$1,明细!$AL:$AL,"网点超23H未关闭"))*20)</f>
        <v>-</v>
      </c>
      <c r="BA102" s="12" t="str">
        <f>IF((COUNTIFS(明细!$R:$R,$AK102,明细!$C:$C,BA$1,明细!$AK:$AK,"网点超50分钟未响应")+COUNTIFS(明细!$R:$R,$AK102,明细!$C:$C,BA$1,明细!$AL:$AL,"网点超23H未关闭"))*20=0,"-",(COUNTIFS(明细!$R:$R,$AK102,明细!$C:$C,BA$1,明细!$AK:$AK,"网点超50分钟未响应")+COUNTIFS(明细!$R:$R,$AK102,明细!$C:$C,BA$1,明细!$AL:$AL,"网点超23H未关闭"))*20)</f>
        <v>-</v>
      </c>
      <c r="BB102" s="12" t="str">
        <f>IF((COUNTIFS(明细!$R:$R,$AK102,明细!$C:$C,BB$1,明细!$AK:$AK,"网点超50分钟未响应")+COUNTIFS(明细!$R:$R,$AK102,明细!$C:$C,BB$1,明细!$AL:$AL,"网点超23H未关闭"))*20=0,"-",(COUNTIFS(明细!$R:$R,$AK102,明细!$C:$C,BB$1,明细!$AK:$AK,"网点超50分钟未响应")+COUNTIFS(明细!$R:$R,$AK102,明细!$C:$C,BB$1,明细!$AL:$AL,"网点超23H未关闭"))*20)</f>
        <v>-</v>
      </c>
      <c r="BC102" s="12" t="str">
        <f>IF((COUNTIFS(明细!$R:$R,$AK102,明细!$C:$C,BC$1,明细!$AK:$AK,"网点超50分钟未响应")+COUNTIFS(明细!$R:$R,$AK102,明细!$C:$C,BC$1,明细!$AL:$AL,"网点超23H未关闭"))*20=0,"-",(COUNTIFS(明细!$R:$R,$AK102,明细!$C:$C,BC$1,明细!$AK:$AK,"网点超50分钟未响应")+COUNTIFS(明细!$R:$R,$AK102,明细!$C:$C,BC$1,明细!$AL:$AL,"网点超23H未关闭"))*20)</f>
        <v>-</v>
      </c>
      <c r="BD102" s="12" t="str">
        <f>IF((COUNTIFS(明细!$R:$R,$AK102,明细!$C:$C,BD$1,明细!$AK:$AK,"网点超50分钟未响应")+COUNTIFS(明细!$R:$R,$AK102,明细!$C:$C,BD$1,明细!$AL:$AL,"网点超23H未关闭"))*20=0,"-",(COUNTIFS(明细!$R:$R,$AK102,明细!$C:$C,BD$1,明细!$AK:$AK,"网点超50分钟未响应")+COUNTIFS(明细!$R:$R,$AK102,明细!$C:$C,BD$1,明细!$AL:$AL,"网点超23H未关闭"))*20)</f>
        <v>-</v>
      </c>
      <c r="BE102" s="12" t="str">
        <f>IF((COUNTIFS(明细!$R:$R,$AK102,明细!$C:$C,BE$1,明细!$AK:$AK,"网点超50分钟未响应")+COUNTIFS(明细!$R:$R,$AK102,明细!$C:$C,BE$1,明细!$AL:$AL,"网点超23H未关闭"))*20=0,"-",(COUNTIFS(明细!$R:$R,$AK102,明细!$C:$C,BE$1,明细!$AK:$AK,"网点超50分钟未响应")+COUNTIFS(明细!$R:$R,$AK102,明细!$C:$C,BE$1,明细!$AL:$AL,"网点超23H未关闭"))*20)</f>
        <v>-</v>
      </c>
      <c r="BF102" s="12" t="str">
        <f>IF((COUNTIFS(明细!$R:$R,$AK102,明细!$C:$C,BF$1,明细!$AK:$AK,"网点超50分钟未响应")+COUNTIFS(明细!$R:$R,$AK102,明细!$C:$C,BF$1,明细!$AL:$AL,"网点超23H未关闭"))*20=0,"-",(COUNTIFS(明细!$R:$R,$AK102,明细!$C:$C,BF$1,明细!$AK:$AK,"网点超50分钟未响应")+COUNTIFS(明细!$R:$R,$AK102,明细!$C:$C,BF$1,明细!$AL:$AL,"网点超23H未关闭"))*20)</f>
        <v>-</v>
      </c>
      <c r="BG102" s="12" t="str">
        <f>IF((COUNTIFS(明细!$R:$R,$AK102,明细!$C:$C,BG$1,明细!$AK:$AK,"网点超50分钟未响应")+COUNTIFS(明细!$R:$R,$AK102,明细!$C:$C,BG$1,明细!$AL:$AL,"网点超23H未关闭"))*20=0,"-",(COUNTIFS(明细!$R:$R,$AK102,明细!$C:$C,BG$1,明细!$AK:$AK,"网点超50分钟未响应")+COUNTIFS(明细!$R:$R,$AK102,明细!$C:$C,BG$1,明细!$AL:$AL,"网点超23H未关闭"))*20)</f>
        <v>-</v>
      </c>
      <c r="BH102" s="12" t="str">
        <f>IF((COUNTIFS(明细!$R:$R,$AK102,明细!$C:$C,BH$1,明细!$AK:$AK,"网点超50分钟未响应")+COUNTIFS(明细!$R:$R,$AK102,明细!$C:$C,BH$1,明细!$AL:$AL,"网点超23H未关闭"))*20=0,"-",(COUNTIFS(明细!$R:$R,$AK102,明细!$C:$C,BH$1,明细!$AK:$AK,"网点超50分钟未响应")+COUNTIFS(明细!$R:$R,$AK102,明细!$C:$C,BH$1,明细!$AL:$AL,"网点超23H未关闭"))*20)</f>
        <v>-</v>
      </c>
      <c r="BI102" s="12" t="str">
        <f>IF((COUNTIFS(明细!$R:$R,$AK102,明细!$C:$C,BI$1,明细!$AK:$AK,"网点超50分钟未响应")+COUNTIFS(明细!$R:$R,$AK102,明细!$C:$C,BI$1,明细!$AL:$AL,"网点超23H未关闭"))*20=0,"-",(COUNTIFS(明细!$R:$R,$AK102,明细!$C:$C,BI$1,明细!$AK:$AK,"网点超50分钟未响应")+COUNTIFS(明细!$R:$R,$AK102,明细!$C:$C,BI$1,明细!$AL:$AL,"网点超23H未关闭"))*20)</f>
        <v>-</v>
      </c>
      <c r="BJ102" s="12" t="str">
        <f>IF((COUNTIFS(明细!$R:$R,$AK102,明细!$C:$C,BJ$1,明细!$AK:$AK,"网点超50分钟未响应")+COUNTIFS(明细!$R:$R,$AK102,明细!$C:$C,BJ$1,明细!$AL:$AL,"网点超23H未关闭"))*20=0,"-",(COUNTIFS(明细!$R:$R,$AK102,明细!$C:$C,BJ$1,明细!$AK:$AK,"网点超50分钟未响应")+COUNTIFS(明细!$R:$R,$AK102,明细!$C:$C,BJ$1,明细!$AL:$AL,"网点超23H未关闭"))*20)</f>
        <v>-</v>
      </c>
      <c r="BK102" s="12" t="str">
        <f>IF((COUNTIFS(明细!$R:$R,$AK102,明细!$C:$C,BK$1,明细!$AK:$AK,"网点超50分钟未响应")+COUNTIFS(明细!$R:$R,$AK102,明细!$C:$C,BK$1,明细!$AL:$AL,"网点超23H未关闭"))*20=0,"-",(COUNTIFS(明细!$R:$R,$AK102,明细!$C:$C,BK$1,明细!$AK:$AK,"网点超50分钟未响应")+COUNTIFS(明细!$R:$R,$AK102,明细!$C:$C,BK$1,明细!$AL:$AL,"网点超23H未关闭"))*20)</f>
        <v>-</v>
      </c>
      <c r="BL102" s="12" t="str">
        <f>IF((COUNTIFS(明细!$R:$R,$AK102,明细!$C:$C,BL$1,明细!$AK:$AK,"网点超50分钟未响应")+COUNTIFS(明细!$R:$R,$AK102,明细!$C:$C,BL$1,明细!$AL:$AL,"网点超23H未关闭"))*20=0,"-",(COUNTIFS(明细!$R:$R,$AK102,明细!$C:$C,BL$1,明细!$AK:$AK,"网点超50分钟未响应")+COUNTIFS(明细!$R:$R,$AK102,明细!$C:$C,BL$1,明细!$AL:$AL,"网点超23H未关闭"))*20)</f>
        <v>-</v>
      </c>
      <c r="BM102" s="12" t="str">
        <f>IF((COUNTIFS(明细!$R:$R,$AK102,明细!$C:$C,BM$1,明细!$AK:$AK,"网点超50分钟未响应")+COUNTIFS(明细!$R:$R,$AK102,明细!$C:$C,BM$1,明细!$AL:$AL,"网点超23H未关闭"))*20=0,"-",(COUNTIFS(明细!$R:$R,$AK102,明细!$C:$C,BM$1,明细!$AK:$AK,"网点超50分钟未响应")+COUNTIFS(明细!$R:$R,$AK102,明细!$C:$C,BM$1,明细!$AL:$AL,"网点超23H未关闭"))*20)</f>
        <v>-</v>
      </c>
      <c r="BN102" s="12" t="str">
        <f>IF((COUNTIFS(明细!$R:$R,$AK102,明细!$C:$C,BN$1,明细!$AK:$AK,"网点超50分钟未响应")+COUNTIFS(明细!$R:$R,$AK102,明细!$C:$C,BN$1,明细!$AL:$AL,"网点超23H未关闭"))*20=0,"-",(COUNTIFS(明细!$R:$R,$AK102,明细!$C:$C,BN$1,明细!$AK:$AK,"网点超50分钟未响应")+COUNTIFS(明细!$R:$R,$AK102,明细!$C:$C,BN$1,明细!$AL:$AL,"网点超23H未关闭"))*20)</f>
        <v>-</v>
      </c>
      <c r="BO102" s="12" t="str">
        <f>IF((COUNTIFS(明细!$R:$R,$AK102,明细!$C:$C,BO$1,明细!$AK:$AK,"网点超50分钟未响应")+COUNTIFS(明细!$R:$R,$AK102,明细!$C:$C,BO$1,明细!$AL:$AL,"网点超23H未关闭"))*20=0,"-",(COUNTIFS(明细!$R:$R,$AK102,明细!$C:$C,BO$1,明细!$AK:$AK,"网点超50分钟未响应")+COUNTIFS(明细!$R:$R,$AK102,明细!$C:$C,BO$1,明细!$AL:$AL,"网点超23H未关闭"))*20)</f>
        <v>-</v>
      </c>
      <c r="BP102" s="12" t="str">
        <f>IF((COUNTIFS(明细!$R:$R,$AK102,明细!$C:$C,BP$1,明细!$AK:$AK,"网点超50分钟未响应")+COUNTIFS(明细!$R:$R,$AK102,明细!$C:$C,BP$1,明细!$AL:$AL,"网点超23H未关闭"))*20=0,"-",(COUNTIFS(明细!$R:$R,$AK102,明细!$C:$C,BP$1,明细!$AK:$AK,"网点超50分钟未响应")+COUNTIFS(明细!$R:$R,$AK102,明细!$C:$C,BP$1,明细!$AL:$AL,"网点超23H未关闭"))*20)</f>
        <v>-</v>
      </c>
    </row>
    <row r="103" customHeight="1" spans="36:68">
      <c r="AJ103" s="12">
        <f>RANK(AL103,AL$3:AL$356)</f>
        <v>80</v>
      </c>
      <c r="AK103" s="4" t="s">
        <v>139</v>
      </c>
      <c r="AL103" s="12">
        <f>SUM(AM103:BP103)</f>
        <v>40</v>
      </c>
      <c r="AM103" s="12" t="str">
        <f>IF((COUNTIFS(明细!$R:$R,$AK103,明细!$C:$C,AM$1,明细!$AK:$AK,"网点超50分钟未响应")+COUNTIFS(明细!$R:$R,$AK103,明细!$C:$C,AM$1,明细!$AL:$AL,"网点超23H未关闭"))*20=0,"-",(COUNTIFS(明细!$R:$R,$AK103,明细!$C:$C,AM$1,明细!$AK:$AK,"网点超50分钟未响应")+COUNTIFS(明细!$R:$R,$AK103,明细!$C:$C,AM$1,明细!$AL:$AL,"网点超23H未关闭"))*20)</f>
        <v>-</v>
      </c>
      <c r="AN103" s="12" t="str">
        <f>IF((COUNTIFS(明细!$R:$R,$AK103,明细!$C:$C,AN$1,明细!$AK:$AK,"网点超50分钟未响应")+COUNTIFS(明细!$R:$R,$AK103,明细!$C:$C,AN$1,明细!$AL:$AL,"网点超23H未关闭"))*20=0,"-",(COUNTIFS(明细!$R:$R,$AK103,明细!$C:$C,AN$1,明细!$AK:$AK,"网点超50分钟未响应")+COUNTIFS(明细!$R:$R,$AK103,明细!$C:$C,AN$1,明细!$AL:$AL,"网点超23H未关闭"))*20)</f>
        <v>-</v>
      </c>
      <c r="AO103" s="12" t="str">
        <f>IF((COUNTIFS(明细!$R:$R,$AK103,明细!$C:$C,AO$1,明细!$AK:$AK,"网点超50分钟未响应")+COUNTIFS(明细!$R:$R,$AK103,明细!$C:$C,AO$1,明细!$AL:$AL,"网点超23H未关闭"))*20=0,"-",(COUNTIFS(明细!$R:$R,$AK103,明细!$C:$C,AO$1,明细!$AK:$AK,"网点超50分钟未响应")+COUNTIFS(明细!$R:$R,$AK103,明细!$C:$C,AO$1,明细!$AL:$AL,"网点超23H未关闭"))*20)</f>
        <v>-</v>
      </c>
      <c r="AP103" s="12">
        <f>IF((COUNTIFS(明细!$R:$R,$AK103,明细!$C:$C,AP$1,明细!$AK:$AK,"网点超50分钟未响应")+COUNTIFS(明细!$R:$R,$AK103,明细!$C:$C,AP$1,明细!$AL:$AL,"网点超23H未关闭"))*20=0,"-",(COUNTIFS(明细!$R:$R,$AK103,明细!$C:$C,AP$1,明细!$AK:$AK,"网点超50分钟未响应")+COUNTIFS(明细!$R:$R,$AK103,明细!$C:$C,AP$1,明细!$AL:$AL,"网点超23H未关闭"))*20)</f>
        <v>20</v>
      </c>
      <c r="AQ103" s="12" t="str">
        <f>IF((COUNTIFS(明细!$R:$R,$AK103,明细!$C:$C,AQ$1,明细!$AK:$AK,"网点超50分钟未响应")+COUNTIFS(明细!$R:$R,$AK103,明细!$C:$C,AQ$1,明细!$AL:$AL,"网点超23H未关闭"))*20=0,"-",(COUNTIFS(明细!$R:$R,$AK103,明细!$C:$C,AQ$1,明细!$AK:$AK,"网点超50分钟未响应")+COUNTIFS(明细!$R:$R,$AK103,明细!$C:$C,AQ$1,明细!$AL:$AL,"网点超23H未关闭"))*20)</f>
        <v>-</v>
      </c>
      <c r="AR103" s="12" t="str">
        <f>IF((COUNTIFS(明细!$R:$R,$AK103,明细!$C:$C,AR$1,明细!$AK:$AK,"网点超50分钟未响应")+COUNTIFS(明细!$R:$R,$AK103,明细!$C:$C,AR$1,明细!$AL:$AL,"网点超23H未关闭"))*20=0,"-",(COUNTIFS(明细!$R:$R,$AK103,明细!$C:$C,AR$1,明细!$AK:$AK,"网点超50分钟未响应")+COUNTIFS(明细!$R:$R,$AK103,明细!$C:$C,AR$1,明细!$AL:$AL,"网点超23H未关闭"))*20)</f>
        <v>-</v>
      </c>
      <c r="AS103" s="12" t="str">
        <f>IF((COUNTIFS(明细!$R:$R,$AK103,明细!$C:$C,AS$1,明细!$AK:$AK,"网点超50分钟未响应")+COUNTIFS(明细!$R:$R,$AK103,明细!$C:$C,AS$1,明细!$AL:$AL,"网点超23H未关闭"))*20=0,"-",(COUNTIFS(明细!$R:$R,$AK103,明细!$C:$C,AS$1,明细!$AK:$AK,"网点超50分钟未响应")+COUNTIFS(明细!$R:$R,$AK103,明细!$C:$C,AS$1,明细!$AL:$AL,"网点超23H未关闭"))*20)</f>
        <v>-</v>
      </c>
      <c r="AT103" s="12">
        <f>IF((COUNTIFS(明细!$R:$R,$AK103,明细!$C:$C,AT$1,明细!$AK:$AK,"网点超50分钟未响应")+COUNTIFS(明细!$R:$R,$AK103,明细!$C:$C,AT$1,明细!$AL:$AL,"网点超23H未关闭"))*20=0,"-",(COUNTIFS(明细!$R:$R,$AK103,明细!$C:$C,AT$1,明细!$AK:$AK,"网点超50分钟未响应")+COUNTIFS(明细!$R:$R,$AK103,明细!$C:$C,AT$1,明细!$AL:$AL,"网点超23H未关闭"))*20)</f>
        <v>20</v>
      </c>
      <c r="AU103" s="12" t="str">
        <f>IF((COUNTIFS(明细!$R:$R,$AK103,明细!$C:$C,AU$1,明细!$AK:$AK,"网点超50分钟未响应")+COUNTIFS(明细!$R:$R,$AK103,明细!$C:$C,AU$1,明细!$AL:$AL,"网点超23H未关闭"))*20=0,"-",(COUNTIFS(明细!$R:$R,$AK103,明细!$C:$C,AU$1,明细!$AK:$AK,"网点超50分钟未响应")+COUNTIFS(明细!$R:$R,$AK103,明细!$C:$C,AU$1,明细!$AL:$AL,"网点超23H未关闭"))*20)</f>
        <v>-</v>
      </c>
      <c r="AV103" s="12" t="str">
        <f>IF((COUNTIFS(明细!$R:$R,$AK103,明细!$C:$C,AV$1,明细!$AK:$AK,"网点超50分钟未响应")+COUNTIFS(明细!$R:$R,$AK103,明细!$C:$C,AV$1,明细!$AL:$AL,"网点超23H未关闭"))*20=0,"-",(COUNTIFS(明细!$R:$R,$AK103,明细!$C:$C,AV$1,明细!$AK:$AK,"网点超50分钟未响应")+COUNTIFS(明细!$R:$R,$AK103,明细!$C:$C,AV$1,明细!$AL:$AL,"网点超23H未关闭"))*20)</f>
        <v>-</v>
      </c>
      <c r="AW103" s="12" t="str">
        <f>IF((COUNTIFS(明细!$R:$R,$AK103,明细!$C:$C,AW$1,明细!$AK:$AK,"网点超50分钟未响应")+COUNTIFS(明细!$R:$R,$AK103,明细!$C:$C,AW$1,明细!$AL:$AL,"网点超23H未关闭"))*20=0,"-",(COUNTIFS(明细!$R:$R,$AK103,明细!$C:$C,AW$1,明细!$AK:$AK,"网点超50分钟未响应")+COUNTIFS(明细!$R:$R,$AK103,明细!$C:$C,AW$1,明细!$AL:$AL,"网点超23H未关闭"))*20)</f>
        <v>-</v>
      </c>
      <c r="AX103" s="12" t="str">
        <f>IF((COUNTIFS(明细!$R:$R,$AK103,明细!$C:$C,AX$1,明细!$AK:$AK,"网点超50分钟未响应")+COUNTIFS(明细!$R:$R,$AK103,明细!$C:$C,AX$1,明细!$AL:$AL,"网点超23H未关闭"))*20=0,"-",(COUNTIFS(明细!$R:$R,$AK103,明细!$C:$C,AX$1,明细!$AK:$AK,"网点超50分钟未响应")+COUNTIFS(明细!$R:$R,$AK103,明细!$C:$C,AX$1,明细!$AL:$AL,"网点超23H未关闭"))*20)</f>
        <v>-</v>
      </c>
      <c r="AY103" s="12" t="str">
        <f>IF((COUNTIFS(明细!$R:$R,$AK103,明细!$C:$C,AY$1,明细!$AK:$AK,"网点超50分钟未响应")+COUNTIFS(明细!$R:$R,$AK103,明细!$C:$C,AY$1,明细!$AL:$AL,"网点超23H未关闭"))*20=0,"-",(COUNTIFS(明细!$R:$R,$AK103,明细!$C:$C,AY$1,明细!$AK:$AK,"网点超50分钟未响应")+COUNTIFS(明细!$R:$R,$AK103,明细!$C:$C,AY$1,明细!$AL:$AL,"网点超23H未关闭"))*20)</f>
        <v>-</v>
      </c>
      <c r="AZ103" s="12" t="str">
        <f>IF((COUNTIFS(明细!$R:$R,$AK103,明细!$C:$C,AZ$1,明细!$AK:$AK,"网点超50分钟未响应")+COUNTIFS(明细!$R:$R,$AK103,明细!$C:$C,AZ$1,明细!$AL:$AL,"网点超23H未关闭"))*20=0,"-",(COUNTIFS(明细!$R:$R,$AK103,明细!$C:$C,AZ$1,明细!$AK:$AK,"网点超50分钟未响应")+COUNTIFS(明细!$R:$R,$AK103,明细!$C:$C,AZ$1,明细!$AL:$AL,"网点超23H未关闭"))*20)</f>
        <v>-</v>
      </c>
      <c r="BA103" s="12" t="str">
        <f>IF((COUNTIFS(明细!$R:$R,$AK103,明细!$C:$C,BA$1,明细!$AK:$AK,"网点超50分钟未响应")+COUNTIFS(明细!$R:$R,$AK103,明细!$C:$C,BA$1,明细!$AL:$AL,"网点超23H未关闭"))*20=0,"-",(COUNTIFS(明细!$R:$R,$AK103,明细!$C:$C,BA$1,明细!$AK:$AK,"网点超50分钟未响应")+COUNTIFS(明细!$R:$R,$AK103,明细!$C:$C,BA$1,明细!$AL:$AL,"网点超23H未关闭"))*20)</f>
        <v>-</v>
      </c>
      <c r="BB103" s="12" t="str">
        <f>IF((COUNTIFS(明细!$R:$R,$AK103,明细!$C:$C,BB$1,明细!$AK:$AK,"网点超50分钟未响应")+COUNTIFS(明细!$R:$R,$AK103,明细!$C:$C,BB$1,明细!$AL:$AL,"网点超23H未关闭"))*20=0,"-",(COUNTIFS(明细!$R:$R,$AK103,明细!$C:$C,BB$1,明细!$AK:$AK,"网点超50分钟未响应")+COUNTIFS(明细!$R:$R,$AK103,明细!$C:$C,BB$1,明细!$AL:$AL,"网点超23H未关闭"))*20)</f>
        <v>-</v>
      </c>
      <c r="BC103" s="12" t="str">
        <f>IF((COUNTIFS(明细!$R:$R,$AK103,明细!$C:$C,BC$1,明细!$AK:$AK,"网点超50分钟未响应")+COUNTIFS(明细!$R:$R,$AK103,明细!$C:$C,BC$1,明细!$AL:$AL,"网点超23H未关闭"))*20=0,"-",(COUNTIFS(明细!$R:$R,$AK103,明细!$C:$C,BC$1,明细!$AK:$AK,"网点超50分钟未响应")+COUNTIFS(明细!$R:$R,$AK103,明细!$C:$C,BC$1,明细!$AL:$AL,"网点超23H未关闭"))*20)</f>
        <v>-</v>
      </c>
      <c r="BD103" s="12" t="str">
        <f>IF((COUNTIFS(明细!$R:$R,$AK103,明细!$C:$C,BD$1,明细!$AK:$AK,"网点超50分钟未响应")+COUNTIFS(明细!$R:$R,$AK103,明细!$C:$C,BD$1,明细!$AL:$AL,"网点超23H未关闭"))*20=0,"-",(COUNTIFS(明细!$R:$R,$AK103,明细!$C:$C,BD$1,明细!$AK:$AK,"网点超50分钟未响应")+COUNTIFS(明细!$R:$R,$AK103,明细!$C:$C,BD$1,明细!$AL:$AL,"网点超23H未关闭"))*20)</f>
        <v>-</v>
      </c>
      <c r="BE103" s="12" t="str">
        <f>IF((COUNTIFS(明细!$R:$R,$AK103,明细!$C:$C,BE$1,明细!$AK:$AK,"网点超50分钟未响应")+COUNTIFS(明细!$R:$R,$AK103,明细!$C:$C,BE$1,明细!$AL:$AL,"网点超23H未关闭"))*20=0,"-",(COUNTIFS(明细!$R:$R,$AK103,明细!$C:$C,BE$1,明细!$AK:$AK,"网点超50分钟未响应")+COUNTIFS(明细!$R:$R,$AK103,明细!$C:$C,BE$1,明细!$AL:$AL,"网点超23H未关闭"))*20)</f>
        <v>-</v>
      </c>
      <c r="BF103" s="12" t="str">
        <f>IF((COUNTIFS(明细!$R:$R,$AK103,明细!$C:$C,BF$1,明细!$AK:$AK,"网点超50分钟未响应")+COUNTIFS(明细!$R:$R,$AK103,明细!$C:$C,BF$1,明细!$AL:$AL,"网点超23H未关闭"))*20=0,"-",(COUNTIFS(明细!$R:$R,$AK103,明细!$C:$C,BF$1,明细!$AK:$AK,"网点超50分钟未响应")+COUNTIFS(明细!$R:$R,$AK103,明细!$C:$C,BF$1,明细!$AL:$AL,"网点超23H未关闭"))*20)</f>
        <v>-</v>
      </c>
      <c r="BG103" s="12" t="str">
        <f>IF((COUNTIFS(明细!$R:$R,$AK103,明细!$C:$C,BG$1,明细!$AK:$AK,"网点超50分钟未响应")+COUNTIFS(明细!$R:$R,$AK103,明细!$C:$C,BG$1,明细!$AL:$AL,"网点超23H未关闭"))*20=0,"-",(COUNTIFS(明细!$R:$R,$AK103,明细!$C:$C,BG$1,明细!$AK:$AK,"网点超50分钟未响应")+COUNTIFS(明细!$R:$R,$AK103,明细!$C:$C,BG$1,明细!$AL:$AL,"网点超23H未关闭"))*20)</f>
        <v>-</v>
      </c>
      <c r="BH103" s="12" t="str">
        <f>IF((COUNTIFS(明细!$R:$R,$AK103,明细!$C:$C,BH$1,明细!$AK:$AK,"网点超50分钟未响应")+COUNTIFS(明细!$R:$R,$AK103,明细!$C:$C,BH$1,明细!$AL:$AL,"网点超23H未关闭"))*20=0,"-",(COUNTIFS(明细!$R:$R,$AK103,明细!$C:$C,BH$1,明细!$AK:$AK,"网点超50分钟未响应")+COUNTIFS(明细!$R:$R,$AK103,明细!$C:$C,BH$1,明细!$AL:$AL,"网点超23H未关闭"))*20)</f>
        <v>-</v>
      </c>
      <c r="BI103" s="12" t="str">
        <f>IF((COUNTIFS(明细!$R:$R,$AK103,明细!$C:$C,BI$1,明细!$AK:$AK,"网点超50分钟未响应")+COUNTIFS(明细!$R:$R,$AK103,明细!$C:$C,BI$1,明细!$AL:$AL,"网点超23H未关闭"))*20=0,"-",(COUNTIFS(明细!$R:$R,$AK103,明细!$C:$C,BI$1,明细!$AK:$AK,"网点超50分钟未响应")+COUNTIFS(明细!$R:$R,$AK103,明细!$C:$C,BI$1,明细!$AL:$AL,"网点超23H未关闭"))*20)</f>
        <v>-</v>
      </c>
      <c r="BJ103" s="12" t="str">
        <f>IF((COUNTIFS(明细!$R:$R,$AK103,明细!$C:$C,BJ$1,明细!$AK:$AK,"网点超50分钟未响应")+COUNTIFS(明细!$R:$R,$AK103,明细!$C:$C,BJ$1,明细!$AL:$AL,"网点超23H未关闭"))*20=0,"-",(COUNTIFS(明细!$R:$R,$AK103,明细!$C:$C,BJ$1,明细!$AK:$AK,"网点超50分钟未响应")+COUNTIFS(明细!$R:$R,$AK103,明细!$C:$C,BJ$1,明细!$AL:$AL,"网点超23H未关闭"))*20)</f>
        <v>-</v>
      </c>
      <c r="BK103" s="12" t="str">
        <f>IF((COUNTIFS(明细!$R:$R,$AK103,明细!$C:$C,BK$1,明细!$AK:$AK,"网点超50分钟未响应")+COUNTIFS(明细!$R:$R,$AK103,明细!$C:$C,BK$1,明细!$AL:$AL,"网点超23H未关闭"))*20=0,"-",(COUNTIFS(明细!$R:$R,$AK103,明细!$C:$C,BK$1,明细!$AK:$AK,"网点超50分钟未响应")+COUNTIFS(明细!$R:$R,$AK103,明细!$C:$C,BK$1,明细!$AL:$AL,"网点超23H未关闭"))*20)</f>
        <v>-</v>
      </c>
      <c r="BL103" s="12" t="str">
        <f>IF((COUNTIFS(明细!$R:$R,$AK103,明细!$C:$C,BL$1,明细!$AK:$AK,"网点超50分钟未响应")+COUNTIFS(明细!$R:$R,$AK103,明细!$C:$C,BL$1,明细!$AL:$AL,"网点超23H未关闭"))*20=0,"-",(COUNTIFS(明细!$R:$R,$AK103,明细!$C:$C,BL$1,明细!$AK:$AK,"网点超50分钟未响应")+COUNTIFS(明细!$R:$R,$AK103,明细!$C:$C,BL$1,明细!$AL:$AL,"网点超23H未关闭"))*20)</f>
        <v>-</v>
      </c>
      <c r="BM103" s="12" t="str">
        <f>IF((COUNTIFS(明细!$R:$R,$AK103,明细!$C:$C,BM$1,明细!$AK:$AK,"网点超50分钟未响应")+COUNTIFS(明细!$R:$R,$AK103,明细!$C:$C,BM$1,明细!$AL:$AL,"网点超23H未关闭"))*20=0,"-",(COUNTIFS(明细!$R:$R,$AK103,明细!$C:$C,BM$1,明细!$AK:$AK,"网点超50分钟未响应")+COUNTIFS(明细!$R:$R,$AK103,明细!$C:$C,BM$1,明细!$AL:$AL,"网点超23H未关闭"))*20)</f>
        <v>-</v>
      </c>
      <c r="BN103" s="12" t="str">
        <f>IF((COUNTIFS(明细!$R:$R,$AK103,明细!$C:$C,BN$1,明细!$AK:$AK,"网点超50分钟未响应")+COUNTIFS(明细!$R:$R,$AK103,明细!$C:$C,BN$1,明细!$AL:$AL,"网点超23H未关闭"))*20=0,"-",(COUNTIFS(明细!$R:$R,$AK103,明细!$C:$C,BN$1,明细!$AK:$AK,"网点超50分钟未响应")+COUNTIFS(明细!$R:$R,$AK103,明细!$C:$C,BN$1,明细!$AL:$AL,"网点超23H未关闭"))*20)</f>
        <v>-</v>
      </c>
      <c r="BO103" s="12" t="str">
        <f>IF((COUNTIFS(明细!$R:$R,$AK103,明细!$C:$C,BO$1,明细!$AK:$AK,"网点超50分钟未响应")+COUNTIFS(明细!$R:$R,$AK103,明细!$C:$C,BO$1,明细!$AL:$AL,"网点超23H未关闭"))*20=0,"-",(COUNTIFS(明细!$R:$R,$AK103,明细!$C:$C,BO$1,明细!$AK:$AK,"网点超50分钟未响应")+COUNTIFS(明细!$R:$R,$AK103,明细!$C:$C,BO$1,明细!$AL:$AL,"网点超23H未关闭"))*20)</f>
        <v>-</v>
      </c>
      <c r="BP103" s="12" t="str">
        <f>IF((COUNTIFS(明细!$R:$R,$AK103,明细!$C:$C,BP$1,明细!$AK:$AK,"网点超50分钟未响应")+COUNTIFS(明细!$R:$R,$AK103,明细!$C:$C,BP$1,明细!$AL:$AL,"网点超23H未关闭"))*20=0,"-",(COUNTIFS(明细!$R:$R,$AK103,明细!$C:$C,BP$1,明细!$AK:$AK,"网点超50分钟未响应")+COUNTIFS(明细!$R:$R,$AK103,明细!$C:$C,BP$1,明细!$AL:$AL,"网点超23H未关闭"))*20)</f>
        <v>-</v>
      </c>
    </row>
    <row r="104" customHeight="1" spans="36:68">
      <c r="AJ104" s="12">
        <f>RANK(AL104,AL$3:AL$356)</f>
        <v>80</v>
      </c>
      <c r="AK104" s="4" t="s">
        <v>140</v>
      </c>
      <c r="AL104" s="12">
        <f>SUM(AM104:BP104)</f>
        <v>40</v>
      </c>
      <c r="AM104" s="12" t="str">
        <f>IF((COUNTIFS(明细!$R:$R,$AK104,明细!$C:$C,AM$1,明细!$AK:$AK,"网点超50分钟未响应")+COUNTIFS(明细!$R:$R,$AK104,明细!$C:$C,AM$1,明细!$AL:$AL,"网点超23H未关闭"))*20=0,"-",(COUNTIFS(明细!$R:$R,$AK104,明细!$C:$C,AM$1,明细!$AK:$AK,"网点超50分钟未响应")+COUNTIFS(明细!$R:$R,$AK104,明细!$C:$C,AM$1,明细!$AL:$AL,"网点超23H未关闭"))*20)</f>
        <v>-</v>
      </c>
      <c r="AN104" s="12" t="str">
        <f>IF((COUNTIFS(明细!$R:$R,$AK104,明细!$C:$C,AN$1,明细!$AK:$AK,"网点超50分钟未响应")+COUNTIFS(明细!$R:$R,$AK104,明细!$C:$C,AN$1,明细!$AL:$AL,"网点超23H未关闭"))*20=0,"-",(COUNTIFS(明细!$R:$R,$AK104,明细!$C:$C,AN$1,明细!$AK:$AK,"网点超50分钟未响应")+COUNTIFS(明细!$R:$R,$AK104,明细!$C:$C,AN$1,明细!$AL:$AL,"网点超23H未关闭"))*20)</f>
        <v>-</v>
      </c>
      <c r="AO104" s="12" t="str">
        <f>IF((COUNTIFS(明细!$R:$R,$AK104,明细!$C:$C,AO$1,明细!$AK:$AK,"网点超50分钟未响应")+COUNTIFS(明细!$R:$R,$AK104,明细!$C:$C,AO$1,明细!$AL:$AL,"网点超23H未关闭"))*20=0,"-",(COUNTIFS(明细!$R:$R,$AK104,明细!$C:$C,AO$1,明细!$AK:$AK,"网点超50分钟未响应")+COUNTIFS(明细!$R:$R,$AK104,明细!$C:$C,AO$1,明细!$AL:$AL,"网点超23H未关闭"))*20)</f>
        <v>-</v>
      </c>
      <c r="AP104" s="12" t="str">
        <f>IF((COUNTIFS(明细!$R:$R,$AK104,明细!$C:$C,AP$1,明细!$AK:$AK,"网点超50分钟未响应")+COUNTIFS(明细!$R:$R,$AK104,明细!$C:$C,AP$1,明细!$AL:$AL,"网点超23H未关闭"))*20=0,"-",(COUNTIFS(明细!$R:$R,$AK104,明细!$C:$C,AP$1,明细!$AK:$AK,"网点超50分钟未响应")+COUNTIFS(明细!$R:$R,$AK104,明细!$C:$C,AP$1,明细!$AL:$AL,"网点超23H未关闭"))*20)</f>
        <v>-</v>
      </c>
      <c r="AQ104" s="12" t="str">
        <f>IF((COUNTIFS(明细!$R:$R,$AK104,明细!$C:$C,AQ$1,明细!$AK:$AK,"网点超50分钟未响应")+COUNTIFS(明细!$R:$R,$AK104,明细!$C:$C,AQ$1,明细!$AL:$AL,"网点超23H未关闭"))*20=0,"-",(COUNTIFS(明细!$R:$R,$AK104,明细!$C:$C,AQ$1,明细!$AK:$AK,"网点超50分钟未响应")+COUNTIFS(明细!$R:$R,$AK104,明细!$C:$C,AQ$1,明细!$AL:$AL,"网点超23H未关闭"))*20)</f>
        <v>-</v>
      </c>
      <c r="AR104" s="12" t="str">
        <f>IF((COUNTIFS(明细!$R:$R,$AK104,明细!$C:$C,AR$1,明细!$AK:$AK,"网点超50分钟未响应")+COUNTIFS(明细!$R:$R,$AK104,明细!$C:$C,AR$1,明细!$AL:$AL,"网点超23H未关闭"))*20=0,"-",(COUNTIFS(明细!$R:$R,$AK104,明细!$C:$C,AR$1,明细!$AK:$AK,"网点超50分钟未响应")+COUNTIFS(明细!$R:$R,$AK104,明细!$C:$C,AR$1,明细!$AL:$AL,"网点超23H未关闭"))*20)</f>
        <v>-</v>
      </c>
      <c r="AS104" s="12">
        <f>IF((COUNTIFS(明细!$R:$R,$AK104,明细!$C:$C,AS$1,明细!$AK:$AK,"网点超50分钟未响应")+COUNTIFS(明细!$R:$R,$AK104,明细!$C:$C,AS$1,明细!$AL:$AL,"网点超23H未关闭"))*20=0,"-",(COUNTIFS(明细!$R:$R,$AK104,明细!$C:$C,AS$1,明细!$AK:$AK,"网点超50分钟未响应")+COUNTIFS(明细!$R:$R,$AK104,明细!$C:$C,AS$1,明细!$AL:$AL,"网点超23H未关闭"))*20)</f>
        <v>20</v>
      </c>
      <c r="AT104" s="12">
        <f>IF((COUNTIFS(明细!$R:$R,$AK104,明细!$C:$C,AT$1,明细!$AK:$AK,"网点超50分钟未响应")+COUNTIFS(明细!$R:$R,$AK104,明细!$C:$C,AT$1,明细!$AL:$AL,"网点超23H未关闭"))*20=0,"-",(COUNTIFS(明细!$R:$R,$AK104,明细!$C:$C,AT$1,明细!$AK:$AK,"网点超50分钟未响应")+COUNTIFS(明细!$R:$R,$AK104,明细!$C:$C,AT$1,明细!$AL:$AL,"网点超23H未关闭"))*20)</f>
        <v>20</v>
      </c>
      <c r="AU104" s="12" t="str">
        <f>IF((COUNTIFS(明细!$R:$R,$AK104,明细!$C:$C,AU$1,明细!$AK:$AK,"网点超50分钟未响应")+COUNTIFS(明细!$R:$R,$AK104,明细!$C:$C,AU$1,明细!$AL:$AL,"网点超23H未关闭"))*20=0,"-",(COUNTIFS(明细!$R:$R,$AK104,明细!$C:$C,AU$1,明细!$AK:$AK,"网点超50分钟未响应")+COUNTIFS(明细!$R:$R,$AK104,明细!$C:$C,AU$1,明细!$AL:$AL,"网点超23H未关闭"))*20)</f>
        <v>-</v>
      </c>
      <c r="AV104" s="12" t="str">
        <f>IF((COUNTIFS(明细!$R:$R,$AK104,明细!$C:$C,AV$1,明细!$AK:$AK,"网点超50分钟未响应")+COUNTIFS(明细!$R:$R,$AK104,明细!$C:$C,AV$1,明细!$AL:$AL,"网点超23H未关闭"))*20=0,"-",(COUNTIFS(明细!$R:$R,$AK104,明细!$C:$C,AV$1,明细!$AK:$AK,"网点超50分钟未响应")+COUNTIFS(明细!$R:$R,$AK104,明细!$C:$C,AV$1,明细!$AL:$AL,"网点超23H未关闭"))*20)</f>
        <v>-</v>
      </c>
      <c r="AW104" s="12" t="str">
        <f>IF((COUNTIFS(明细!$R:$R,$AK104,明细!$C:$C,AW$1,明细!$AK:$AK,"网点超50分钟未响应")+COUNTIFS(明细!$R:$R,$AK104,明细!$C:$C,AW$1,明细!$AL:$AL,"网点超23H未关闭"))*20=0,"-",(COUNTIFS(明细!$R:$R,$AK104,明细!$C:$C,AW$1,明细!$AK:$AK,"网点超50分钟未响应")+COUNTIFS(明细!$R:$R,$AK104,明细!$C:$C,AW$1,明细!$AL:$AL,"网点超23H未关闭"))*20)</f>
        <v>-</v>
      </c>
      <c r="AX104" s="12" t="str">
        <f>IF((COUNTIFS(明细!$R:$R,$AK104,明细!$C:$C,AX$1,明细!$AK:$AK,"网点超50分钟未响应")+COUNTIFS(明细!$R:$R,$AK104,明细!$C:$C,AX$1,明细!$AL:$AL,"网点超23H未关闭"))*20=0,"-",(COUNTIFS(明细!$R:$R,$AK104,明细!$C:$C,AX$1,明细!$AK:$AK,"网点超50分钟未响应")+COUNTIFS(明细!$R:$R,$AK104,明细!$C:$C,AX$1,明细!$AL:$AL,"网点超23H未关闭"))*20)</f>
        <v>-</v>
      </c>
      <c r="AY104" s="12" t="str">
        <f>IF((COUNTIFS(明细!$R:$R,$AK104,明细!$C:$C,AY$1,明细!$AK:$AK,"网点超50分钟未响应")+COUNTIFS(明细!$R:$R,$AK104,明细!$C:$C,AY$1,明细!$AL:$AL,"网点超23H未关闭"))*20=0,"-",(COUNTIFS(明细!$R:$R,$AK104,明细!$C:$C,AY$1,明细!$AK:$AK,"网点超50分钟未响应")+COUNTIFS(明细!$R:$R,$AK104,明细!$C:$C,AY$1,明细!$AL:$AL,"网点超23H未关闭"))*20)</f>
        <v>-</v>
      </c>
      <c r="AZ104" s="12" t="str">
        <f>IF((COUNTIFS(明细!$R:$R,$AK104,明细!$C:$C,AZ$1,明细!$AK:$AK,"网点超50分钟未响应")+COUNTIFS(明细!$R:$R,$AK104,明细!$C:$C,AZ$1,明细!$AL:$AL,"网点超23H未关闭"))*20=0,"-",(COUNTIFS(明细!$R:$R,$AK104,明细!$C:$C,AZ$1,明细!$AK:$AK,"网点超50分钟未响应")+COUNTIFS(明细!$R:$R,$AK104,明细!$C:$C,AZ$1,明细!$AL:$AL,"网点超23H未关闭"))*20)</f>
        <v>-</v>
      </c>
      <c r="BA104" s="12" t="str">
        <f>IF((COUNTIFS(明细!$R:$R,$AK104,明细!$C:$C,BA$1,明细!$AK:$AK,"网点超50分钟未响应")+COUNTIFS(明细!$R:$R,$AK104,明细!$C:$C,BA$1,明细!$AL:$AL,"网点超23H未关闭"))*20=0,"-",(COUNTIFS(明细!$R:$R,$AK104,明细!$C:$C,BA$1,明细!$AK:$AK,"网点超50分钟未响应")+COUNTIFS(明细!$R:$R,$AK104,明细!$C:$C,BA$1,明细!$AL:$AL,"网点超23H未关闭"))*20)</f>
        <v>-</v>
      </c>
      <c r="BB104" s="12" t="str">
        <f>IF((COUNTIFS(明细!$R:$R,$AK104,明细!$C:$C,BB$1,明细!$AK:$AK,"网点超50分钟未响应")+COUNTIFS(明细!$R:$R,$AK104,明细!$C:$C,BB$1,明细!$AL:$AL,"网点超23H未关闭"))*20=0,"-",(COUNTIFS(明细!$R:$R,$AK104,明细!$C:$C,BB$1,明细!$AK:$AK,"网点超50分钟未响应")+COUNTIFS(明细!$R:$R,$AK104,明细!$C:$C,BB$1,明细!$AL:$AL,"网点超23H未关闭"))*20)</f>
        <v>-</v>
      </c>
      <c r="BC104" s="12" t="str">
        <f>IF((COUNTIFS(明细!$R:$R,$AK104,明细!$C:$C,BC$1,明细!$AK:$AK,"网点超50分钟未响应")+COUNTIFS(明细!$R:$R,$AK104,明细!$C:$C,BC$1,明细!$AL:$AL,"网点超23H未关闭"))*20=0,"-",(COUNTIFS(明细!$R:$R,$AK104,明细!$C:$C,BC$1,明细!$AK:$AK,"网点超50分钟未响应")+COUNTIFS(明细!$R:$R,$AK104,明细!$C:$C,BC$1,明细!$AL:$AL,"网点超23H未关闭"))*20)</f>
        <v>-</v>
      </c>
      <c r="BD104" s="12" t="str">
        <f>IF((COUNTIFS(明细!$R:$R,$AK104,明细!$C:$C,BD$1,明细!$AK:$AK,"网点超50分钟未响应")+COUNTIFS(明细!$R:$R,$AK104,明细!$C:$C,BD$1,明细!$AL:$AL,"网点超23H未关闭"))*20=0,"-",(COUNTIFS(明细!$R:$R,$AK104,明细!$C:$C,BD$1,明细!$AK:$AK,"网点超50分钟未响应")+COUNTIFS(明细!$R:$R,$AK104,明细!$C:$C,BD$1,明细!$AL:$AL,"网点超23H未关闭"))*20)</f>
        <v>-</v>
      </c>
      <c r="BE104" s="12" t="str">
        <f>IF((COUNTIFS(明细!$R:$R,$AK104,明细!$C:$C,BE$1,明细!$AK:$AK,"网点超50分钟未响应")+COUNTIFS(明细!$R:$R,$AK104,明细!$C:$C,BE$1,明细!$AL:$AL,"网点超23H未关闭"))*20=0,"-",(COUNTIFS(明细!$R:$R,$AK104,明细!$C:$C,BE$1,明细!$AK:$AK,"网点超50分钟未响应")+COUNTIFS(明细!$R:$R,$AK104,明细!$C:$C,BE$1,明细!$AL:$AL,"网点超23H未关闭"))*20)</f>
        <v>-</v>
      </c>
      <c r="BF104" s="12" t="str">
        <f>IF((COUNTIFS(明细!$R:$R,$AK104,明细!$C:$C,BF$1,明细!$AK:$AK,"网点超50分钟未响应")+COUNTIFS(明细!$R:$R,$AK104,明细!$C:$C,BF$1,明细!$AL:$AL,"网点超23H未关闭"))*20=0,"-",(COUNTIFS(明细!$R:$R,$AK104,明细!$C:$C,BF$1,明细!$AK:$AK,"网点超50分钟未响应")+COUNTIFS(明细!$R:$R,$AK104,明细!$C:$C,BF$1,明细!$AL:$AL,"网点超23H未关闭"))*20)</f>
        <v>-</v>
      </c>
      <c r="BG104" s="12" t="str">
        <f>IF((COUNTIFS(明细!$R:$R,$AK104,明细!$C:$C,BG$1,明细!$AK:$AK,"网点超50分钟未响应")+COUNTIFS(明细!$R:$R,$AK104,明细!$C:$C,BG$1,明细!$AL:$AL,"网点超23H未关闭"))*20=0,"-",(COUNTIFS(明细!$R:$R,$AK104,明细!$C:$C,BG$1,明细!$AK:$AK,"网点超50分钟未响应")+COUNTIFS(明细!$R:$R,$AK104,明细!$C:$C,BG$1,明细!$AL:$AL,"网点超23H未关闭"))*20)</f>
        <v>-</v>
      </c>
      <c r="BH104" s="12" t="str">
        <f>IF((COUNTIFS(明细!$R:$R,$AK104,明细!$C:$C,BH$1,明细!$AK:$AK,"网点超50分钟未响应")+COUNTIFS(明细!$R:$R,$AK104,明细!$C:$C,BH$1,明细!$AL:$AL,"网点超23H未关闭"))*20=0,"-",(COUNTIFS(明细!$R:$R,$AK104,明细!$C:$C,BH$1,明细!$AK:$AK,"网点超50分钟未响应")+COUNTIFS(明细!$R:$R,$AK104,明细!$C:$C,BH$1,明细!$AL:$AL,"网点超23H未关闭"))*20)</f>
        <v>-</v>
      </c>
      <c r="BI104" s="12" t="str">
        <f>IF((COUNTIFS(明细!$R:$R,$AK104,明细!$C:$C,BI$1,明细!$AK:$AK,"网点超50分钟未响应")+COUNTIFS(明细!$R:$R,$AK104,明细!$C:$C,BI$1,明细!$AL:$AL,"网点超23H未关闭"))*20=0,"-",(COUNTIFS(明细!$R:$R,$AK104,明细!$C:$C,BI$1,明细!$AK:$AK,"网点超50分钟未响应")+COUNTIFS(明细!$R:$R,$AK104,明细!$C:$C,BI$1,明细!$AL:$AL,"网点超23H未关闭"))*20)</f>
        <v>-</v>
      </c>
      <c r="BJ104" s="12" t="str">
        <f>IF((COUNTIFS(明细!$R:$R,$AK104,明细!$C:$C,BJ$1,明细!$AK:$AK,"网点超50分钟未响应")+COUNTIFS(明细!$R:$R,$AK104,明细!$C:$C,BJ$1,明细!$AL:$AL,"网点超23H未关闭"))*20=0,"-",(COUNTIFS(明细!$R:$R,$AK104,明细!$C:$C,BJ$1,明细!$AK:$AK,"网点超50分钟未响应")+COUNTIFS(明细!$R:$R,$AK104,明细!$C:$C,BJ$1,明细!$AL:$AL,"网点超23H未关闭"))*20)</f>
        <v>-</v>
      </c>
      <c r="BK104" s="12" t="str">
        <f>IF((COUNTIFS(明细!$R:$R,$AK104,明细!$C:$C,BK$1,明细!$AK:$AK,"网点超50分钟未响应")+COUNTIFS(明细!$R:$R,$AK104,明细!$C:$C,BK$1,明细!$AL:$AL,"网点超23H未关闭"))*20=0,"-",(COUNTIFS(明细!$R:$R,$AK104,明细!$C:$C,BK$1,明细!$AK:$AK,"网点超50分钟未响应")+COUNTIFS(明细!$R:$R,$AK104,明细!$C:$C,BK$1,明细!$AL:$AL,"网点超23H未关闭"))*20)</f>
        <v>-</v>
      </c>
      <c r="BL104" s="12" t="str">
        <f>IF((COUNTIFS(明细!$R:$R,$AK104,明细!$C:$C,BL$1,明细!$AK:$AK,"网点超50分钟未响应")+COUNTIFS(明细!$R:$R,$AK104,明细!$C:$C,BL$1,明细!$AL:$AL,"网点超23H未关闭"))*20=0,"-",(COUNTIFS(明细!$R:$R,$AK104,明细!$C:$C,BL$1,明细!$AK:$AK,"网点超50分钟未响应")+COUNTIFS(明细!$R:$R,$AK104,明细!$C:$C,BL$1,明细!$AL:$AL,"网点超23H未关闭"))*20)</f>
        <v>-</v>
      </c>
      <c r="BM104" s="12" t="str">
        <f>IF((COUNTIFS(明细!$R:$R,$AK104,明细!$C:$C,BM$1,明细!$AK:$AK,"网点超50分钟未响应")+COUNTIFS(明细!$R:$R,$AK104,明细!$C:$C,BM$1,明细!$AL:$AL,"网点超23H未关闭"))*20=0,"-",(COUNTIFS(明细!$R:$R,$AK104,明细!$C:$C,BM$1,明细!$AK:$AK,"网点超50分钟未响应")+COUNTIFS(明细!$R:$R,$AK104,明细!$C:$C,BM$1,明细!$AL:$AL,"网点超23H未关闭"))*20)</f>
        <v>-</v>
      </c>
      <c r="BN104" s="12" t="str">
        <f>IF((COUNTIFS(明细!$R:$R,$AK104,明细!$C:$C,BN$1,明细!$AK:$AK,"网点超50分钟未响应")+COUNTIFS(明细!$R:$R,$AK104,明细!$C:$C,BN$1,明细!$AL:$AL,"网点超23H未关闭"))*20=0,"-",(COUNTIFS(明细!$R:$R,$AK104,明细!$C:$C,BN$1,明细!$AK:$AK,"网点超50分钟未响应")+COUNTIFS(明细!$R:$R,$AK104,明细!$C:$C,BN$1,明细!$AL:$AL,"网点超23H未关闭"))*20)</f>
        <v>-</v>
      </c>
      <c r="BO104" s="12" t="str">
        <f>IF((COUNTIFS(明细!$R:$R,$AK104,明细!$C:$C,BO$1,明细!$AK:$AK,"网点超50分钟未响应")+COUNTIFS(明细!$R:$R,$AK104,明细!$C:$C,BO$1,明细!$AL:$AL,"网点超23H未关闭"))*20=0,"-",(COUNTIFS(明细!$R:$R,$AK104,明细!$C:$C,BO$1,明细!$AK:$AK,"网点超50分钟未响应")+COUNTIFS(明细!$R:$R,$AK104,明细!$C:$C,BO$1,明细!$AL:$AL,"网点超23H未关闭"))*20)</f>
        <v>-</v>
      </c>
      <c r="BP104" s="12" t="str">
        <f>IF((COUNTIFS(明细!$R:$R,$AK104,明细!$C:$C,BP$1,明细!$AK:$AK,"网点超50分钟未响应")+COUNTIFS(明细!$R:$R,$AK104,明细!$C:$C,BP$1,明细!$AL:$AL,"网点超23H未关闭"))*20=0,"-",(COUNTIFS(明细!$R:$R,$AK104,明细!$C:$C,BP$1,明细!$AK:$AK,"网点超50分钟未响应")+COUNTIFS(明细!$R:$R,$AK104,明细!$C:$C,BP$1,明细!$AL:$AL,"网点超23H未关闭"))*20)</f>
        <v>-</v>
      </c>
    </row>
    <row r="105" customHeight="1" spans="36:68">
      <c r="AJ105" s="12">
        <f>RANK(AL105,AL$3:AL$356)</f>
        <v>80</v>
      </c>
      <c r="AK105" s="36" t="s">
        <v>141</v>
      </c>
      <c r="AL105" s="12">
        <f>SUM(AM105:BP105)</f>
        <v>40</v>
      </c>
      <c r="AM105" s="12" t="str">
        <f>IF((COUNTIFS(明细!$R:$R,$AK105,明细!$C:$C,AM$1,明细!$AK:$AK,"网点超50分钟未响应")+COUNTIFS(明细!$R:$R,$AK105,明细!$C:$C,AM$1,明细!$AL:$AL,"网点超23H未关闭"))*20=0,"-",(COUNTIFS(明细!$R:$R,$AK105,明细!$C:$C,AM$1,明细!$AK:$AK,"网点超50分钟未响应")+COUNTIFS(明细!$R:$R,$AK105,明细!$C:$C,AM$1,明细!$AL:$AL,"网点超23H未关闭"))*20)</f>
        <v>-</v>
      </c>
      <c r="AN105" s="12" t="str">
        <f>IF((COUNTIFS(明细!$R:$R,$AK105,明细!$C:$C,AN$1,明细!$AK:$AK,"网点超50分钟未响应")+COUNTIFS(明细!$R:$R,$AK105,明细!$C:$C,AN$1,明细!$AL:$AL,"网点超23H未关闭"))*20=0,"-",(COUNTIFS(明细!$R:$R,$AK105,明细!$C:$C,AN$1,明细!$AK:$AK,"网点超50分钟未响应")+COUNTIFS(明细!$R:$R,$AK105,明细!$C:$C,AN$1,明细!$AL:$AL,"网点超23H未关闭"))*20)</f>
        <v>-</v>
      </c>
      <c r="AO105" s="12" t="str">
        <f>IF((COUNTIFS(明细!$R:$R,$AK105,明细!$C:$C,AO$1,明细!$AK:$AK,"网点超50分钟未响应")+COUNTIFS(明细!$R:$R,$AK105,明细!$C:$C,AO$1,明细!$AL:$AL,"网点超23H未关闭"))*20=0,"-",(COUNTIFS(明细!$R:$R,$AK105,明细!$C:$C,AO$1,明细!$AK:$AK,"网点超50分钟未响应")+COUNTIFS(明细!$R:$R,$AK105,明细!$C:$C,AO$1,明细!$AL:$AL,"网点超23H未关闭"))*20)</f>
        <v>-</v>
      </c>
      <c r="AP105" s="12" t="str">
        <f>IF((COUNTIFS(明细!$R:$R,$AK105,明细!$C:$C,AP$1,明细!$AK:$AK,"网点超50分钟未响应")+COUNTIFS(明细!$R:$R,$AK105,明细!$C:$C,AP$1,明细!$AL:$AL,"网点超23H未关闭"))*20=0,"-",(COUNTIFS(明细!$R:$R,$AK105,明细!$C:$C,AP$1,明细!$AK:$AK,"网点超50分钟未响应")+COUNTIFS(明细!$R:$R,$AK105,明细!$C:$C,AP$1,明细!$AL:$AL,"网点超23H未关闭"))*20)</f>
        <v>-</v>
      </c>
      <c r="AQ105" s="12" t="str">
        <f>IF((COUNTIFS(明细!$R:$R,$AK105,明细!$C:$C,AQ$1,明细!$AK:$AK,"网点超50分钟未响应")+COUNTIFS(明细!$R:$R,$AK105,明细!$C:$C,AQ$1,明细!$AL:$AL,"网点超23H未关闭"))*20=0,"-",(COUNTIFS(明细!$R:$R,$AK105,明细!$C:$C,AQ$1,明细!$AK:$AK,"网点超50分钟未响应")+COUNTIFS(明细!$R:$R,$AK105,明细!$C:$C,AQ$1,明细!$AL:$AL,"网点超23H未关闭"))*20)</f>
        <v>-</v>
      </c>
      <c r="AR105" s="12" t="str">
        <f>IF((COUNTIFS(明细!$R:$R,$AK105,明细!$C:$C,AR$1,明细!$AK:$AK,"网点超50分钟未响应")+COUNTIFS(明细!$R:$R,$AK105,明细!$C:$C,AR$1,明细!$AL:$AL,"网点超23H未关闭"))*20=0,"-",(COUNTIFS(明细!$R:$R,$AK105,明细!$C:$C,AR$1,明细!$AK:$AK,"网点超50分钟未响应")+COUNTIFS(明细!$R:$R,$AK105,明细!$C:$C,AR$1,明细!$AL:$AL,"网点超23H未关闭"))*20)</f>
        <v>-</v>
      </c>
      <c r="AS105" s="12" t="str">
        <f>IF((COUNTIFS(明细!$R:$R,$AK105,明细!$C:$C,AS$1,明细!$AK:$AK,"网点超50分钟未响应")+COUNTIFS(明细!$R:$R,$AK105,明细!$C:$C,AS$1,明细!$AL:$AL,"网点超23H未关闭"))*20=0,"-",(COUNTIFS(明细!$R:$R,$AK105,明细!$C:$C,AS$1,明细!$AK:$AK,"网点超50分钟未响应")+COUNTIFS(明细!$R:$R,$AK105,明细!$C:$C,AS$1,明细!$AL:$AL,"网点超23H未关闭"))*20)</f>
        <v>-</v>
      </c>
      <c r="AT105" s="12">
        <f>IF((COUNTIFS(明细!$R:$R,$AK105,明细!$C:$C,AT$1,明细!$AK:$AK,"网点超50分钟未响应")+COUNTIFS(明细!$R:$R,$AK105,明细!$C:$C,AT$1,明细!$AL:$AL,"网点超23H未关闭"))*20=0,"-",(COUNTIFS(明细!$R:$R,$AK105,明细!$C:$C,AT$1,明细!$AK:$AK,"网点超50分钟未响应")+COUNTIFS(明细!$R:$R,$AK105,明细!$C:$C,AT$1,明细!$AL:$AL,"网点超23H未关闭"))*20)</f>
        <v>40</v>
      </c>
      <c r="AU105" s="12" t="str">
        <f>IF((COUNTIFS(明细!$R:$R,$AK105,明细!$C:$C,AU$1,明细!$AK:$AK,"网点超50分钟未响应")+COUNTIFS(明细!$R:$R,$AK105,明细!$C:$C,AU$1,明细!$AL:$AL,"网点超23H未关闭"))*20=0,"-",(COUNTIFS(明细!$R:$R,$AK105,明细!$C:$C,AU$1,明细!$AK:$AK,"网点超50分钟未响应")+COUNTIFS(明细!$R:$R,$AK105,明细!$C:$C,AU$1,明细!$AL:$AL,"网点超23H未关闭"))*20)</f>
        <v>-</v>
      </c>
      <c r="AV105" s="12" t="str">
        <f>IF((COUNTIFS(明细!$R:$R,$AK105,明细!$C:$C,AV$1,明细!$AK:$AK,"网点超50分钟未响应")+COUNTIFS(明细!$R:$R,$AK105,明细!$C:$C,AV$1,明细!$AL:$AL,"网点超23H未关闭"))*20=0,"-",(COUNTIFS(明细!$R:$R,$AK105,明细!$C:$C,AV$1,明细!$AK:$AK,"网点超50分钟未响应")+COUNTIFS(明细!$R:$R,$AK105,明细!$C:$C,AV$1,明细!$AL:$AL,"网点超23H未关闭"))*20)</f>
        <v>-</v>
      </c>
      <c r="AW105" s="12" t="str">
        <f>IF((COUNTIFS(明细!$R:$R,$AK105,明细!$C:$C,AW$1,明细!$AK:$AK,"网点超50分钟未响应")+COUNTIFS(明细!$R:$R,$AK105,明细!$C:$C,AW$1,明细!$AL:$AL,"网点超23H未关闭"))*20=0,"-",(COUNTIFS(明细!$R:$R,$AK105,明细!$C:$C,AW$1,明细!$AK:$AK,"网点超50分钟未响应")+COUNTIFS(明细!$R:$R,$AK105,明细!$C:$C,AW$1,明细!$AL:$AL,"网点超23H未关闭"))*20)</f>
        <v>-</v>
      </c>
      <c r="AX105" s="12" t="str">
        <f>IF((COUNTIFS(明细!$R:$R,$AK105,明细!$C:$C,AX$1,明细!$AK:$AK,"网点超50分钟未响应")+COUNTIFS(明细!$R:$R,$AK105,明细!$C:$C,AX$1,明细!$AL:$AL,"网点超23H未关闭"))*20=0,"-",(COUNTIFS(明细!$R:$R,$AK105,明细!$C:$C,AX$1,明细!$AK:$AK,"网点超50分钟未响应")+COUNTIFS(明细!$R:$R,$AK105,明细!$C:$C,AX$1,明细!$AL:$AL,"网点超23H未关闭"))*20)</f>
        <v>-</v>
      </c>
      <c r="AY105" s="12" t="str">
        <f>IF((COUNTIFS(明细!$R:$R,$AK105,明细!$C:$C,AY$1,明细!$AK:$AK,"网点超50分钟未响应")+COUNTIFS(明细!$R:$R,$AK105,明细!$C:$C,AY$1,明细!$AL:$AL,"网点超23H未关闭"))*20=0,"-",(COUNTIFS(明细!$R:$R,$AK105,明细!$C:$C,AY$1,明细!$AK:$AK,"网点超50分钟未响应")+COUNTIFS(明细!$R:$R,$AK105,明细!$C:$C,AY$1,明细!$AL:$AL,"网点超23H未关闭"))*20)</f>
        <v>-</v>
      </c>
      <c r="AZ105" s="12" t="str">
        <f>IF((COUNTIFS(明细!$R:$R,$AK105,明细!$C:$C,AZ$1,明细!$AK:$AK,"网点超50分钟未响应")+COUNTIFS(明细!$R:$R,$AK105,明细!$C:$C,AZ$1,明细!$AL:$AL,"网点超23H未关闭"))*20=0,"-",(COUNTIFS(明细!$R:$R,$AK105,明细!$C:$C,AZ$1,明细!$AK:$AK,"网点超50分钟未响应")+COUNTIFS(明细!$R:$R,$AK105,明细!$C:$C,AZ$1,明细!$AL:$AL,"网点超23H未关闭"))*20)</f>
        <v>-</v>
      </c>
      <c r="BA105" s="12" t="str">
        <f>IF((COUNTIFS(明细!$R:$R,$AK105,明细!$C:$C,BA$1,明细!$AK:$AK,"网点超50分钟未响应")+COUNTIFS(明细!$R:$R,$AK105,明细!$C:$C,BA$1,明细!$AL:$AL,"网点超23H未关闭"))*20=0,"-",(COUNTIFS(明细!$R:$R,$AK105,明细!$C:$C,BA$1,明细!$AK:$AK,"网点超50分钟未响应")+COUNTIFS(明细!$R:$R,$AK105,明细!$C:$C,BA$1,明细!$AL:$AL,"网点超23H未关闭"))*20)</f>
        <v>-</v>
      </c>
      <c r="BB105" s="12" t="str">
        <f>IF((COUNTIFS(明细!$R:$R,$AK105,明细!$C:$C,BB$1,明细!$AK:$AK,"网点超50分钟未响应")+COUNTIFS(明细!$R:$R,$AK105,明细!$C:$C,BB$1,明细!$AL:$AL,"网点超23H未关闭"))*20=0,"-",(COUNTIFS(明细!$R:$R,$AK105,明细!$C:$C,BB$1,明细!$AK:$AK,"网点超50分钟未响应")+COUNTIFS(明细!$R:$R,$AK105,明细!$C:$C,BB$1,明细!$AL:$AL,"网点超23H未关闭"))*20)</f>
        <v>-</v>
      </c>
      <c r="BC105" s="12" t="str">
        <f>IF((COUNTIFS(明细!$R:$R,$AK105,明细!$C:$C,BC$1,明细!$AK:$AK,"网点超50分钟未响应")+COUNTIFS(明细!$R:$R,$AK105,明细!$C:$C,BC$1,明细!$AL:$AL,"网点超23H未关闭"))*20=0,"-",(COUNTIFS(明细!$R:$R,$AK105,明细!$C:$C,BC$1,明细!$AK:$AK,"网点超50分钟未响应")+COUNTIFS(明细!$R:$R,$AK105,明细!$C:$C,BC$1,明细!$AL:$AL,"网点超23H未关闭"))*20)</f>
        <v>-</v>
      </c>
      <c r="BD105" s="12" t="str">
        <f>IF((COUNTIFS(明细!$R:$R,$AK105,明细!$C:$C,BD$1,明细!$AK:$AK,"网点超50分钟未响应")+COUNTIFS(明细!$R:$R,$AK105,明细!$C:$C,BD$1,明细!$AL:$AL,"网点超23H未关闭"))*20=0,"-",(COUNTIFS(明细!$R:$R,$AK105,明细!$C:$C,BD$1,明细!$AK:$AK,"网点超50分钟未响应")+COUNTIFS(明细!$R:$R,$AK105,明细!$C:$C,BD$1,明细!$AL:$AL,"网点超23H未关闭"))*20)</f>
        <v>-</v>
      </c>
      <c r="BE105" s="12" t="str">
        <f>IF((COUNTIFS(明细!$R:$R,$AK105,明细!$C:$C,BE$1,明细!$AK:$AK,"网点超50分钟未响应")+COUNTIFS(明细!$R:$R,$AK105,明细!$C:$C,BE$1,明细!$AL:$AL,"网点超23H未关闭"))*20=0,"-",(COUNTIFS(明细!$R:$R,$AK105,明细!$C:$C,BE$1,明细!$AK:$AK,"网点超50分钟未响应")+COUNTIFS(明细!$R:$R,$AK105,明细!$C:$C,BE$1,明细!$AL:$AL,"网点超23H未关闭"))*20)</f>
        <v>-</v>
      </c>
      <c r="BF105" s="12" t="str">
        <f>IF((COUNTIFS(明细!$R:$R,$AK105,明细!$C:$C,BF$1,明细!$AK:$AK,"网点超50分钟未响应")+COUNTIFS(明细!$R:$R,$AK105,明细!$C:$C,BF$1,明细!$AL:$AL,"网点超23H未关闭"))*20=0,"-",(COUNTIFS(明细!$R:$R,$AK105,明细!$C:$C,BF$1,明细!$AK:$AK,"网点超50分钟未响应")+COUNTIFS(明细!$R:$R,$AK105,明细!$C:$C,BF$1,明细!$AL:$AL,"网点超23H未关闭"))*20)</f>
        <v>-</v>
      </c>
      <c r="BG105" s="12" t="str">
        <f>IF((COUNTIFS(明细!$R:$R,$AK105,明细!$C:$C,BG$1,明细!$AK:$AK,"网点超50分钟未响应")+COUNTIFS(明细!$R:$R,$AK105,明细!$C:$C,BG$1,明细!$AL:$AL,"网点超23H未关闭"))*20=0,"-",(COUNTIFS(明细!$R:$R,$AK105,明细!$C:$C,BG$1,明细!$AK:$AK,"网点超50分钟未响应")+COUNTIFS(明细!$R:$R,$AK105,明细!$C:$C,BG$1,明细!$AL:$AL,"网点超23H未关闭"))*20)</f>
        <v>-</v>
      </c>
      <c r="BH105" s="12" t="str">
        <f>IF((COUNTIFS(明细!$R:$R,$AK105,明细!$C:$C,BH$1,明细!$AK:$AK,"网点超50分钟未响应")+COUNTIFS(明细!$R:$R,$AK105,明细!$C:$C,BH$1,明细!$AL:$AL,"网点超23H未关闭"))*20=0,"-",(COUNTIFS(明细!$R:$R,$AK105,明细!$C:$C,BH$1,明细!$AK:$AK,"网点超50分钟未响应")+COUNTIFS(明细!$R:$R,$AK105,明细!$C:$C,BH$1,明细!$AL:$AL,"网点超23H未关闭"))*20)</f>
        <v>-</v>
      </c>
      <c r="BI105" s="12" t="str">
        <f>IF((COUNTIFS(明细!$R:$R,$AK105,明细!$C:$C,BI$1,明细!$AK:$AK,"网点超50分钟未响应")+COUNTIFS(明细!$R:$R,$AK105,明细!$C:$C,BI$1,明细!$AL:$AL,"网点超23H未关闭"))*20=0,"-",(COUNTIFS(明细!$R:$R,$AK105,明细!$C:$C,BI$1,明细!$AK:$AK,"网点超50分钟未响应")+COUNTIFS(明细!$R:$R,$AK105,明细!$C:$C,BI$1,明细!$AL:$AL,"网点超23H未关闭"))*20)</f>
        <v>-</v>
      </c>
      <c r="BJ105" s="12" t="str">
        <f>IF((COUNTIFS(明细!$R:$R,$AK105,明细!$C:$C,BJ$1,明细!$AK:$AK,"网点超50分钟未响应")+COUNTIFS(明细!$R:$R,$AK105,明细!$C:$C,BJ$1,明细!$AL:$AL,"网点超23H未关闭"))*20=0,"-",(COUNTIFS(明细!$R:$R,$AK105,明细!$C:$C,BJ$1,明细!$AK:$AK,"网点超50分钟未响应")+COUNTIFS(明细!$R:$R,$AK105,明细!$C:$C,BJ$1,明细!$AL:$AL,"网点超23H未关闭"))*20)</f>
        <v>-</v>
      </c>
      <c r="BK105" s="12" t="str">
        <f>IF((COUNTIFS(明细!$R:$R,$AK105,明细!$C:$C,BK$1,明细!$AK:$AK,"网点超50分钟未响应")+COUNTIFS(明细!$R:$R,$AK105,明细!$C:$C,BK$1,明细!$AL:$AL,"网点超23H未关闭"))*20=0,"-",(COUNTIFS(明细!$R:$R,$AK105,明细!$C:$C,BK$1,明细!$AK:$AK,"网点超50分钟未响应")+COUNTIFS(明细!$R:$R,$AK105,明细!$C:$C,BK$1,明细!$AL:$AL,"网点超23H未关闭"))*20)</f>
        <v>-</v>
      </c>
      <c r="BL105" s="12" t="str">
        <f>IF((COUNTIFS(明细!$R:$R,$AK105,明细!$C:$C,BL$1,明细!$AK:$AK,"网点超50分钟未响应")+COUNTIFS(明细!$R:$R,$AK105,明细!$C:$C,BL$1,明细!$AL:$AL,"网点超23H未关闭"))*20=0,"-",(COUNTIFS(明细!$R:$R,$AK105,明细!$C:$C,BL$1,明细!$AK:$AK,"网点超50分钟未响应")+COUNTIFS(明细!$R:$R,$AK105,明细!$C:$C,BL$1,明细!$AL:$AL,"网点超23H未关闭"))*20)</f>
        <v>-</v>
      </c>
      <c r="BM105" s="12" t="str">
        <f>IF((COUNTIFS(明细!$R:$R,$AK105,明细!$C:$C,BM$1,明细!$AK:$AK,"网点超50分钟未响应")+COUNTIFS(明细!$R:$R,$AK105,明细!$C:$C,BM$1,明细!$AL:$AL,"网点超23H未关闭"))*20=0,"-",(COUNTIFS(明细!$R:$R,$AK105,明细!$C:$C,BM$1,明细!$AK:$AK,"网点超50分钟未响应")+COUNTIFS(明细!$R:$R,$AK105,明细!$C:$C,BM$1,明细!$AL:$AL,"网点超23H未关闭"))*20)</f>
        <v>-</v>
      </c>
      <c r="BN105" s="12" t="str">
        <f>IF((COUNTIFS(明细!$R:$R,$AK105,明细!$C:$C,BN$1,明细!$AK:$AK,"网点超50分钟未响应")+COUNTIFS(明细!$R:$R,$AK105,明细!$C:$C,BN$1,明细!$AL:$AL,"网点超23H未关闭"))*20=0,"-",(COUNTIFS(明细!$R:$R,$AK105,明细!$C:$C,BN$1,明细!$AK:$AK,"网点超50分钟未响应")+COUNTIFS(明细!$R:$R,$AK105,明细!$C:$C,BN$1,明细!$AL:$AL,"网点超23H未关闭"))*20)</f>
        <v>-</v>
      </c>
      <c r="BO105" s="12" t="str">
        <f>IF((COUNTIFS(明细!$R:$R,$AK105,明细!$C:$C,BO$1,明细!$AK:$AK,"网点超50分钟未响应")+COUNTIFS(明细!$R:$R,$AK105,明细!$C:$C,BO$1,明细!$AL:$AL,"网点超23H未关闭"))*20=0,"-",(COUNTIFS(明细!$R:$R,$AK105,明细!$C:$C,BO$1,明细!$AK:$AK,"网点超50分钟未响应")+COUNTIFS(明细!$R:$R,$AK105,明细!$C:$C,BO$1,明细!$AL:$AL,"网点超23H未关闭"))*20)</f>
        <v>-</v>
      </c>
      <c r="BP105" s="12" t="str">
        <f>IF((COUNTIFS(明细!$R:$R,$AK105,明细!$C:$C,BP$1,明细!$AK:$AK,"网点超50分钟未响应")+COUNTIFS(明细!$R:$R,$AK105,明细!$C:$C,BP$1,明细!$AL:$AL,"网点超23H未关闭"))*20=0,"-",(COUNTIFS(明细!$R:$R,$AK105,明细!$C:$C,BP$1,明细!$AK:$AK,"网点超50分钟未响应")+COUNTIFS(明细!$R:$R,$AK105,明细!$C:$C,BP$1,明细!$AL:$AL,"网点超23H未关闭"))*20)</f>
        <v>-</v>
      </c>
    </row>
    <row r="106" customHeight="1" spans="36:68">
      <c r="AJ106" s="12">
        <f>RANK(AL106,AL$3:AL$356)</f>
        <v>80</v>
      </c>
      <c r="AK106" s="6" t="s">
        <v>142</v>
      </c>
      <c r="AL106" s="12">
        <f>SUM(AM106:BP106)</f>
        <v>40</v>
      </c>
      <c r="AM106" s="12" t="str">
        <f>IF((COUNTIFS(明细!$R:$R,$AK106,明细!$C:$C,AM$1,明细!$AK:$AK,"网点超50分钟未响应")+COUNTIFS(明细!$R:$R,$AK106,明细!$C:$C,AM$1,明细!$AL:$AL,"网点超23H未关闭"))*20=0,"-",(COUNTIFS(明细!$R:$R,$AK106,明细!$C:$C,AM$1,明细!$AK:$AK,"网点超50分钟未响应")+COUNTIFS(明细!$R:$R,$AK106,明细!$C:$C,AM$1,明细!$AL:$AL,"网点超23H未关闭"))*20)</f>
        <v>-</v>
      </c>
      <c r="AN106" s="12" t="str">
        <f>IF((COUNTIFS(明细!$R:$R,$AK106,明细!$C:$C,AN$1,明细!$AK:$AK,"网点超50分钟未响应")+COUNTIFS(明细!$R:$R,$AK106,明细!$C:$C,AN$1,明细!$AL:$AL,"网点超23H未关闭"))*20=0,"-",(COUNTIFS(明细!$R:$R,$AK106,明细!$C:$C,AN$1,明细!$AK:$AK,"网点超50分钟未响应")+COUNTIFS(明细!$R:$R,$AK106,明细!$C:$C,AN$1,明细!$AL:$AL,"网点超23H未关闭"))*20)</f>
        <v>-</v>
      </c>
      <c r="AO106" s="12" t="str">
        <f>IF((COUNTIFS(明细!$R:$R,$AK106,明细!$C:$C,AO$1,明细!$AK:$AK,"网点超50分钟未响应")+COUNTIFS(明细!$R:$R,$AK106,明细!$C:$C,AO$1,明细!$AL:$AL,"网点超23H未关闭"))*20=0,"-",(COUNTIFS(明细!$R:$R,$AK106,明细!$C:$C,AO$1,明细!$AK:$AK,"网点超50分钟未响应")+COUNTIFS(明细!$R:$R,$AK106,明细!$C:$C,AO$1,明细!$AL:$AL,"网点超23H未关闭"))*20)</f>
        <v>-</v>
      </c>
      <c r="AP106" s="12" t="str">
        <f>IF((COUNTIFS(明细!$R:$R,$AK106,明细!$C:$C,AP$1,明细!$AK:$AK,"网点超50分钟未响应")+COUNTIFS(明细!$R:$R,$AK106,明细!$C:$C,AP$1,明细!$AL:$AL,"网点超23H未关闭"))*20=0,"-",(COUNTIFS(明细!$R:$R,$AK106,明细!$C:$C,AP$1,明细!$AK:$AK,"网点超50分钟未响应")+COUNTIFS(明细!$R:$R,$AK106,明细!$C:$C,AP$1,明细!$AL:$AL,"网点超23H未关闭"))*20)</f>
        <v>-</v>
      </c>
      <c r="AQ106" s="12" t="str">
        <f>IF((COUNTIFS(明细!$R:$R,$AK106,明细!$C:$C,AQ$1,明细!$AK:$AK,"网点超50分钟未响应")+COUNTIFS(明细!$R:$R,$AK106,明细!$C:$C,AQ$1,明细!$AL:$AL,"网点超23H未关闭"))*20=0,"-",(COUNTIFS(明细!$R:$R,$AK106,明细!$C:$C,AQ$1,明细!$AK:$AK,"网点超50分钟未响应")+COUNTIFS(明细!$R:$R,$AK106,明细!$C:$C,AQ$1,明细!$AL:$AL,"网点超23H未关闭"))*20)</f>
        <v>-</v>
      </c>
      <c r="AR106" s="12" t="str">
        <f>IF((COUNTIFS(明细!$R:$R,$AK106,明细!$C:$C,AR$1,明细!$AK:$AK,"网点超50分钟未响应")+COUNTIFS(明细!$R:$R,$AK106,明细!$C:$C,AR$1,明细!$AL:$AL,"网点超23H未关闭"))*20=0,"-",(COUNTIFS(明细!$R:$R,$AK106,明细!$C:$C,AR$1,明细!$AK:$AK,"网点超50分钟未响应")+COUNTIFS(明细!$R:$R,$AK106,明细!$C:$C,AR$1,明细!$AL:$AL,"网点超23H未关闭"))*20)</f>
        <v>-</v>
      </c>
      <c r="AS106" s="12">
        <f>IF((COUNTIFS(明细!$R:$R,$AK106,明细!$C:$C,AS$1,明细!$AK:$AK,"网点超50分钟未响应")+COUNTIFS(明细!$R:$R,$AK106,明细!$C:$C,AS$1,明细!$AL:$AL,"网点超23H未关闭"))*20=0,"-",(COUNTIFS(明细!$R:$R,$AK106,明细!$C:$C,AS$1,明细!$AK:$AK,"网点超50分钟未响应")+COUNTIFS(明细!$R:$R,$AK106,明细!$C:$C,AS$1,明细!$AL:$AL,"网点超23H未关闭"))*20)</f>
        <v>20</v>
      </c>
      <c r="AT106" s="12">
        <f>IF((COUNTIFS(明细!$R:$R,$AK106,明细!$C:$C,AT$1,明细!$AK:$AK,"网点超50分钟未响应")+COUNTIFS(明细!$R:$R,$AK106,明细!$C:$C,AT$1,明细!$AL:$AL,"网点超23H未关闭"))*20=0,"-",(COUNTIFS(明细!$R:$R,$AK106,明细!$C:$C,AT$1,明细!$AK:$AK,"网点超50分钟未响应")+COUNTIFS(明细!$R:$R,$AK106,明细!$C:$C,AT$1,明细!$AL:$AL,"网点超23H未关闭"))*20)</f>
        <v>20</v>
      </c>
      <c r="AU106" s="12" t="str">
        <f>IF((COUNTIFS(明细!$R:$R,$AK106,明细!$C:$C,AU$1,明细!$AK:$AK,"网点超50分钟未响应")+COUNTIFS(明细!$R:$R,$AK106,明细!$C:$C,AU$1,明细!$AL:$AL,"网点超23H未关闭"))*20=0,"-",(COUNTIFS(明细!$R:$R,$AK106,明细!$C:$C,AU$1,明细!$AK:$AK,"网点超50分钟未响应")+COUNTIFS(明细!$R:$R,$AK106,明细!$C:$C,AU$1,明细!$AL:$AL,"网点超23H未关闭"))*20)</f>
        <v>-</v>
      </c>
      <c r="AV106" s="12" t="str">
        <f>IF((COUNTIFS(明细!$R:$R,$AK106,明细!$C:$C,AV$1,明细!$AK:$AK,"网点超50分钟未响应")+COUNTIFS(明细!$R:$R,$AK106,明细!$C:$C,AV$1,明细!$AL:$AL,"网点超23H未关闭"))*20=0,"-",(COUNTIFS(明细!$R:$R,$AK106,明细!$C:$C,AV$1,明细!$AK:$AK,"网点超50分钟未响应")+COUNTIFS(明细!$R:$R,$AK106,明细!$C:$C,AV$1,明细!$AL:$AL,"网点超23H未关闭"))*20)</f>
        <v>-</v>
      </c>
      <c r="AW106" s="12" t="str">
        <f>IF((COUNTIFS(明细!$R:$R,$AK106,明细!$C:$C,AW$1,明细!$AK:$AK,"网点超50分钟未响应")+COUNTIFS(明细!$R:$R,$AK106,明细!$C:$C,AW$1,明细!$AL:$AL,"网点超23H未关闭"))*20=0,"-",(COUNTIFS(明细!$R:$R,$AK106,明细!$C:$C,AW$1,明细!$AK:$AK,"网点超50分钟未响应")+COUNTIFS(明细!$R:$R,$AK106,明细!$C:$C,AW$1,明细!$AL:$AL,"网点超23H未关闭"))*20)</f>
        <v>-</v>
      </c>
      <c r="AX106" s="12" t="str">
        <f>IF((COUNTIFS(明细!$R:$R,$AK106,明细!$C:$C,AX$1,明细!$AK:$AK,"网点超50分钟未响应")+COUNTIFS(明细!$R:$R,$AK106,明细!$C:$C,AX$1,明细!$AL:$AL,"网点超23H未关闭"))*20=0,"-",(COUNTIFS(明细!$R:$R,$AK106,明细!$C:$C,AX$1,明细!$AK:$AK,"网点超50分钟未响应")+COUNTIFS(明细!$R:$R,$AK106,明细!$C:$C,AX$1,明细!$AL:$AL,"网点超23H未关闭"))*20)</f>
        <v>-</v>
      </c>
      <c r="AY106" s="12" t="str">
        <f>IF((COUNTIFS(明细!$R:$R,$AK106,明细!$C:$C,AY$1,明细!$AK:$AK,"网点超50分钟未响应")+COUNTIFS(明细!$R:$R,$AK106,明细!$C:$C,AY$1,明细!$AL:$AL,"网点超23H未关闭"))*20=0,"-",(COUNTIFS(明细!$R:$R,$AK106,明细!$C:$C,AY$1,明细!$AK:$AK,"网点超50分钟未响应")+COUNTIFS(明细!$R:$R,$AK106,明细!$C:$C,AY$1,明细!$AL:$AL,"网点超23H未关闭"))*20)</f>
        <v>-</v>
      </c>
      <c r="AZ106" s="12" t="str">
        <f>IF((COUNTIFS(明细!$R:$R,$AK106,明细!$C:$C,AZ$1,明细!$AK:$AK,"网点超50分钟未响应")+COUNTIFS(明细!$R:$R,$AK106,明细!$C:$C,AZ$1,明细!$AL:$AL,"网点超23H未关闭"))*20=0,"-",(COUNTIFS(明细!$R:$R,$AK106,明细!$C:$C,AZ$1,明细!$AK:$AK,"网点超50分钟未响应")+COUNTIFS(明细!$R:$R,$AK106,明细!$C:$C,AZ$1,明细!$AL:$AL,"网点超23H未关闭"))*20)</f>
        <v>-</v>
      </c>
      <c r="BA106" s="12" t="str">
        <f>IF((COUNTIFS(明细!$R:$R,$AK106,明细!$C:$C,BA$1,明细!$AK:$AK,"网点超50分钟未响应")+COUNTIFS(明细!$R:$R,$AK106,明细!$C:$C,BA$1,明细!$AL:$AL,"网点超23H未关闭"))*20=0,"-",(COUNTIFS(明细!$R:$R,$AK106,明细!$C:$C,BA$1,明细!$AK:$AK,"网点超50分钟未响应")+COUNTIFS(明细!$R:$R,$AK106,明细!$C:$C,BA$1,明细!$AL:$AL,"网点超23H未关闭"))*20)</f>
        <v>-</v>
      </c>
      <c r="BB106" s="12" t="str">
        <f>IF((COUNTIFS(明细!$R:$R,$AK106,明细!$C:$C,BB$1,明细!$AK:$AK,"网点超50分钟未响应")+COUNTIFS(明细!$R:$R,$AK106,明细!$C:$C,BB$1,明细!$AL:$AL,"网点超23H未关闭"))*20=0,"-",(COUNTIFS(明细!$R:$R,$AK106,明细!$C:$C,BB$1,明细!$AK:$AK,"网点超50分钟未响应")+COUNTIFS(明细!$R:$R,$AK106,明细!$C:$C,BB$1,明细!$AL:$AL,"网点超23H未关闭"))*20)</f>
        <v>-</v>
      </c>
      <c r="BC106" s="12" t="str">
        <f>IF((COUNTIFS(明细!$R:$R,$AK106,明细!$C:$C,BC$1,明细!$AK:$AK,"网点超50分钟未响应")+COUNTIFS(明细!$R:$R,$AK106,明细!$C:$C,BC$1,明细!$AL:$AL,"网点超23H未关闭"))*20=0,"-",(COUNTIFS(明细!$R:$R,$AK106,明细!$C:$C,BC$1,明细!$AK:$AK,"网点超50分钟未响应")+COUNTIFS(明细!$R:$R,$AK106,明细!$C:$C,BC$1,明细!$AL:$AL,"网点超23H未关闭"))*20)</f>
        <v>-</v>
      </c>
      <c r="BD106" s="12" t="str">
        <f>IF((COUNTIFS(明细!$R:$R,$AK106,明细!$C:$C,BD$1,明细!$AK:$AK,"网点超50分钟未响应")+COUNTIFS(明细!$R:$R,$AK106,明细!$C:$C,BD$1,明细!$AL:$AL,"网点超23H未关闭"))*20=0,"-",(COUNTIFS(明细!$R:$R,$AK106,明细!$C:$C,BD$1,明细!$AK:$AK,"网点超50分钟未响应")+COUNTIFS(明细!$R:$R,$AK106,明细!$C:$C,BD$1,明细!$AL:$AL,"网点超23H未关闭"))*20)</f>
        <v>-</v>
      </c>
      <c r="BE106" s="12" t="str">
        <f>IF((COUNTIFS(明细!$R:$R,$AK106,明细!$C:$C,BE$1,明细!$AK:$AK,"网点超50分钟未响应")+COUNTIFS(明细!$R:$R,$AK106,明细!$C:$C,BE$1,明细!$AL:$AL,"网点超23H未关闭"))*20=0,"-",(COUNTIFS(明细!$R:$R,$AK106,明细!$C:$C,BE$1,明细!$AK:$AK,"网点超50分钟未响应")+COUNTIFS(明细!$R:$R,$AK106,明细!$C:$C,BE$1,明细!$AL:$AL,"网点超23H未关闭"))*20)</f>
        <v>-</v>
      </c>
      <c r="BF106" s="12" t="str">
        <f>IF((COUNTIFS(明细!$R:$R,$AK106,明细!$C:$C,BF$1,明细!$AK:$AK,"网点超50分钟未响应")+COUNTIFS(明细!$R:$R,$AK106,明细!$C:$C,BF$1,明细!$AL:$AL,"网点超23H未关闭"))*20=0,"-",(COUNTIFS(明细!$R:$R,$AK106,明细!$C:$C,BF$1,明细!$AK:$AK,"网点超50分钟未响应")+COUNTIFS(明细!$R:$R,$AK106,明细!$C:$C,BF$1,明细!$AL:$AL,"网点超23H未关闭"))*20)</f>
        <v>-</v>
      </c>
      <c r="BG106" s="12" t="str">
        <f>IF((COUNTIFS(明细!$R:$R,$AK106,明细!$C:$C,BG$1,明细!$AK:$AK,"网点超50分钟未响应")+COUNTIFS(明细!$R:$R,$AK106,明细!$C:$C,BG$1,明细!$AL:$AL,"网点超23H未关闭"))*20=0,"-",(COUNTIFS(明细!$R:$R,$AK106,明细!$C:$C,BG$1,明细!$AK:$AK,"网点超50分钟未响应")+COUNTIFS(明细!$R:$R,$AK106,明细!$C:$C,BG$1,明细!$AL:$AL,"网点超23H未关闭"))*20)</f>
        <v>-</v>
      </c>
      <c r="BH106" s="12" t="str">
        <f>IF((COUNTIFS(明细!$R:$R,$AK106,明细!$C:$C,BH$1,明细!$AK:$AK,"网点超50分钟未响应")+COUNTIFS(明细!$R:$R,$AK106,明细!$C:$C,BH$1,明细!$AL:$AL,"网点超23H未关闭"))*20=0,"-",(COUNTIFS(明细!$R:$R,$AK106,明细!$C:$C,BH$1,明细!$AK:$AK,"网点超50分钟未响应")+COUNTIFS(明细!$R:$R,$AK106,明细!$C:$C,BH$1,明细!$AL:$AL,"网点超23H未关闭"))*20)</f>
        <v>-</v>
      </c>
      <c r="BI106" s="12" t="str">
        <f>IF((COUNTIFS(明细!$R:$R,$AK106,明细!$C:$C,BI$1,明细!$AK:$AK,"网点超50分钟未响应")+COUNTIFS(明细!$R:$R,$AK106,明细!$C:$C,BI$1,明细!$AL:$AL,"网点超23H未关闭"))*20=0,"-",(COUNTIFS(明细!$R:$R,$AK106,明细!$C:$C,BI$1,明细!$AK:$AK,"网点超50分钟未响应")+COUNTIFS(明细!$R:$R,$AK106,明细!$C:$C,BI$1,明细!$AL:$AL,"网点超23H未关闭"))*20)</f>
        <v>-</v>
      </c>
      <c r="BJ106" s="12" t="str">
        <f>IF((COUNTIFS(明细!$R:$R,$AK106,明细!$C:$C,BJ$1,明细!$AK:$AK,"网点超50分钟未响应")+COUNTIFS(明细!$R:$R,$AK106,明细!$C:$C,BJ$1,明细!$AL:$AL,"网点超23H未关闭"))*20=0,"-",(COUNTIFS(明细!$R:$R,$AK106,明细!$C:$C,BJ$1,明细!$AK:$AK,"网点超50分钟未响应")+COUNTIFS(明细!$R:$R,$AK106,明细!$C:$C,BJ$1,明细!$AL:$AL,"网点超23H未关闭"))*20)</f>
        <v>-</v>
      </c>
      <c r="BK106" s="12" t="str">
        <f>IF((COUNTIFS(明细!$R:$R,$AK106,明细!$C:$C,BK$1,明细!$AK:$AK,"网点超50分钟未响应")+COUNTIFS(明细!$R:$R,$AK106,明细!$C:$C,BK$1,明细!$AL:$AL,"网点超23H未关闭"))*20=0,"-",(COUNTIFS(明细!$R:$R,$AK106,明细!$C:$C,BK$1,明细!$AK:$AK,"网点超50分钟未响应")+COUNTIFS(明细!$R:$R,$AK106,明细!$C:$C,BK$1,明细!$AL:$AL,"网点超23H未关闭"))*20)</f>
        <v>-</v>
      </c>
      <c r="BL106" s="12" t="str">
        <f>IF((COUNTIFS(明细!$R:$R,$AK106,明细!$C:$C,BL$1,明细!$AK:$AK,"网点超50分钟未响应")+COUNTIFS(明细!$R:$R,$AK106,明细!$C:$C,BL$1,明细!$AL:$AL,"网点超23H未关闭"))*20=0,"-",(COUNTIFS(明细!$R:$R,$AK106,明细!$C:$C,BL$1,明细!$AK:$AK,"网点超50分钟未响应")+COUNTIFS(明细!$R:$R,$AK106,明细!$C:$C,BL$1,明细!$AL:$AL,"网点超23H未关闭"))*20)</f>
        <v>-</v>
      </c>
      <c r="BM106" s="12" t="str">
        <f>IF((COUNTIFS(明细!$R:$R,$AK106,明细!$C:$C,BM$1,明细!$AK:$AK,"网点超50分钟未响应")+COUNTIFS(明细!$R:$R,$AK106,明细!$C:$C,BM$1,明细!$AL:$AL,"网点超23H未关闭"))*20=0,"-",(COUNTIFS(明细!$R:$R,$AK106,明细!$C:$C,BM$1,明细!$AK:$AK,"网点超50分钟未响应")+COUNTIFS(明细!$R:$R,$AK106,明细!$C:$C,BM$1,明细!$AL:$AL,"网点超23H未关闭"))*20)</f>
        <v>-</v>
      </c>
      <c r="BN106" s="12" t="str">
        <f>IF((COUNTIFS(明细!$R:$R,$AK106,明细!$C:$C,BN$1,明细!$AK:$AK,"网点超50分钟未响应")+COUNTIFS(明细!$R:$R,$AK106,明细!$C:$C,BN$1,明细!$AL:$AL,"网点超23H未关闭"))*20=0,"-",(COUNTIFS(明细!$R:$R,$AK106,明细!$C:$C,BN$1,明细!$AK:$AK,"网点超50分钟未响应")+COUNTIFS(明细!$R:$R,$AK106,明细!$C:$C,BN$1,明细!$AL:$AL,"网点超23H未关闭"))*20)</f>
        <v>-</v>
      </c>
      <c r="BO106" s="12" t="str">
        <f>IF((COUNTIFS(明细!$R:$R,$AK106,明细!$C:$C,BO$1,明细!$AK:$AK,"网点超50分钟未响应")+COUNTIFS(明细!$R:$R,$AK106,明细!$C:$C,BO$1,明细!$AL:$AL,"网点超23H未关闭"))*20=0,"-",(COUNTIFS(明细!$R:$R,$AK106,明细!$C:$C,BO$1,明细!$AK:$AK,"网点超50分钟未响应")+COUNTIFS(明细!$R:$R,$AK106,明细!$C:$C,BO$1,明细!$AL:$AL,"网点超23H未关闭"))*20)</f>
        <v>-</v>
      </c>
      <c r="BP106" s="12" t="str">
        <f>IF((COUNTIFS(明细!$R:$R,$AK106,明细!$C:$C,BP$1,明细!$AK:$AK,"网点超50分钟未响应")+COUNTIFS(明细!$R:$R,$AK106,明细!$C:$C,BP$1,明细!$AL:$AL,"网点超23H未关闭"))*20=0,"-",(COUNTIFS(明细!$R:$R,$AK106,明细!$C:$C,BP$1,明细!$AK:$AK,"网点超50分钟未响应")+COUNTIFS(明细!$R:$R,$AK106,明细!$C:$C,BP$1,明细!$AL:$AL,"网点超23H未关闭"))*20)</f>
        <v>-</v>
      </c>
    </row>
    <row r="107" customHeight="1" spans="36:68">
      <c r="AJ107" s="12">
        <f>RANK(AL107,AL$3:AL$356)</f>
        <v>80</v>
      </c>
      <c r="AK107" s="4" t="s">
        <v>143</v>
      </c>
      <c r="AL107" s="12">
        <f>SUM(AM107:BP107)</f>
        <v>40</v>
      </c>
      <c r="AM107" s="12">
        <f>IF((COUNTIFS(明细!$R:$R,$AK107,明细!$C:$C,AM$1,明细!$AK:$AK,"网点超50分钟未响应")+COUNTIFS(明细!$R:$R,$AK107,明细!$C:$C,AM$1,明细!$AL:$AL,"网点超23H未关闭"))*20=0,"-",(COUNTIFS(明细!$R:$R,$AK107,明细!$C:$C,AM$1,明细!$AK:$AK,"网点超50分钟未响应")+COUNTIFS(明细!$R:$R,$AK107,明细!$C:$C,AM$1,明细!$AL:$AL,"网点超23H未关闭"))*20)</f>
        <v>20</v>
      </c>
      <c r="AN107" s="12" t="str">
        <f>IF((COUNTIFS(明细!$R:$R,$AK107,明细!$C:$C,AN$1,明细!$AK:$AK,"网点超50分钟未响应")+COUNTIFS(明细!$R:$R,$AK107,明细!$C:$C,AN$1,明细!$AL:$AL,"网点超23H未关闭"))*20=0,"-",(COUNTIFS(明细!$R:$R,$AK107,明细!$C:$C,AN$1,明细!$AK:$AK,"网点超50分钟未响应")+COUNTIFS(明细!$R:$R,$AK107,明细!$C:$C,AN$1,明细!$AL:$AL,"网点超23H未关闭"))*20)</f>
        <v>-</v>
      </c>
      <c r="AO107" s="12" t="str">
        <f>IF((COUNTIFS(明细!$R:$R,$AK107,明细!$C:$C,AO$1,明细!$AK:$AK,"网点超50分钟未响应")+COUNTIFS(明细!$R:$R,$AK107,明细!$C:$C,AO$1,明细!$AL:$AL,"网点超23H未关闭"))*20=0,"-",(COUNTIFS(明细!$R:$R,$AK107,明细!$C:$C,AO$1,明细!$AK:$AK,"网点超50分钟未响应")+COUNTIFS(明细!$R:$R,$AK107,明细!$C:$C,AO$1,明细!$AL:$AL,"网点超23H未关闭"))*20)</f>
        <v>-</v>
      </c>
      <c r="AP107" s="12" t="str">
        <f>IF((COUNTIFS(明细!$R:$R,$AK107,明细!$C:$C,AP$1,明细!$AK:$AK,"网点超50分钟未响应")+COUNTIFS(明细!$R:$R,$AK107,明细!$C:$C,AP$1,明细!$AL:$AL,"网点超23H未关闭"))*20=0,"-",(COUNTIFS(明细!$R:$R,$AK107,明细!$C:$C,AP$1,明细!$AK:$AK,"网点超50分钟未响应")+COUNTIFS(明细!$R:$R,$AK107,明细!$C:$C,AP$1,明细!$AL:$AL,"网点超23H未关闭"))*20)</f>
        <v>-</v>
      </c>
      <c r="AQ107" s="12" t="str">
        <f>IF((COUNTIFS(明细!$R:$R,$AK107,明细!$C:$C,AQ$1,明细!$AK:$AK,"网点超50分钟未响应")+COUNTIFS(明细!$R:$R,$AK107,明细!$C:$C,AQ$1,明细!$AL:$AL,"网点超23H未关闭"))*20=0,"-",(COUNTIFS(明细!$R:$R,$AK107,明细!$C:$C,AQ$1,明细!$AK:$AK,"网点超50分钟未响应")+COUNTIFS(明细!$R:$R,$AK107,明细!$C:$C,AQ$1,明细!$AL:$AL,"网点超23H未关闭"))*20)</f>
        <v>-</v>
      </c>
      <c r="AR107" s="12" t="str">
        <f>IF((COUNTIFS(明细!$R:$R,$AK107,明细!$C:$C,AR$1,明细!$AK:$AK,"网点超50分钟未响应")+COUNTIFS(明细!$R:$R,$AK107,明细!$C:$C,AR$1,明细!$AL:$AL,"网点超23H未关闭"))*20=0,"-",(COUNTIFS(明细!$R:$R,$AK107,明细!$C:$C,AR$1,明细!$AK:$AK,"网点超50分钟未响应")+COUNTIFS(明细!$R:$R,$AK107,明细!$C:$C,AR$1,明细!$AL:$AL,"网点超23H未关闭"))*20)</f>
        <v>-</v>
      </c>
      <c r="AS107" s="12" t="str">
        <f>IF((COUNTIFS(明细!$R:$R,$AK107,明细!$C:$C,AS$1,明细!$AK:$AK,"网点超50分钟未响应")+COUNTIFS(明细!$R:$R,$AK107,明细!$C:$C,AS$1,明细!$AL:$AL,"网点超23H未关闭"))*20=0,"-",(COUNTIFS(明细!$R:$R,$AK107,明细!$C:$C,AS$1,明细!$AK:$AK,"网点超50分钟未响应")+COUNTIFS(明细!$R:$R,$AK107,明细!$C:$C,AS$1,明细!$AL:$AL,"网点超23H未关闭"))*20)</f>
        <v>-</v>
      </c>
      <c r="AT107" s="12" t="str">
        <f>IF((COUNTIFS(明细!$R:$R,$AK107,明细!$C:$C,AT$1,明细!$AK:$AK,"网点超50分钟未响应")+COUNTIFS(明细!$R:$R,$AK107,明细!$C:$C,AT$1,明细!$AL:$AL,"网点超23H未关闭"))*20=0,"-",(COUNTIFS(明细!$R:$R,$AK107,明细!$C:$C,AT$1,明细!$AK:$AK,"网点超50分钟未响应")+COUNTIFS(明细!$R:$R,$AK107,明细!$C:$C,AT$1,明细!$AL:$AL,"网点超23H未关闭"))*20)</f>
        <v>-</v>
      </c>
      <c r="AU107" s="12">
        <f>IF((COUNTIFS(明细!$R:$R,$AK107,明细!$C:$C,AU$1,明细!$AK:$AK,"网点超50分钟未响应")+COUNTIFS(明细!$R:$R,$AK107,明细!$C:$C,AU$1,明细!$AL:$AL,"网点超23H未关闭"))*20=0,"-",(COUNTIFS(明细!$R:$R,$AK107,明细!$C:$C,AU$1,明细!$AK:$AK,"网点超50分钟未响应")+COUNTIFS(明细!$R:$R,$AK107,明细!$C:$C,AU$1,明细!$AL:$AL,"网点超23H未关闭"))*20)</f>
        <v>20</v>
      </c>
      <c r="AV107" s="12" t="str">
        <f>IF((COUNTIFS(明细!$R:$R,$AK107,明细!$C:$C,AV$1,明细!$AK:$AK,"网点超50分钟未响应")+COUNTIFS(明细!$R:$R,$AK107,明细!$C:$C,AV$1,明细!$AL:$AL,"网点超23H未关闭"))*20=0,"-",(COUNTIFS(明细!$R:$R,$AK107,明细!$C:$C,AV$1,明细!$AK:$AK,"网点超50分钟未响应")+COUNTIFS(明细!$R:$R,$AK107,明细!$C:$C,AV$1,明细!$AL:$AL,"网点超23H未关闭"))*20)</f>
        <v>-</v>
      </c>
      <c r="AW107" s="12" t="str">
        <f>IF((COUNTIFS(明细!$R:$R,$AK107,明细!$C:$C,AW$1,明细!$AK:$AK,"网点超50分钟未响应")+COUNTIFS(明细!$R:$R,$AK107,明细!$C:$C,AW$1,明细!$AL:$AL,"网点超23H未关闭"))*20=0,"-",(COUNTIFS(明细!$R:$R,$AK107,明细!$C:$C,AW$1,明细!$AK:$AK,"网点超50分钟未响应")+COUNTIFS(明细!$R:$R,$AK107,明细!$C:$C,AW$1,明细!$AL:$AL,"网点超23H未关闭"))*20)</f>
        <v>-</v>
      </c>
      <c r="AX107" s="12" t="str">
        <f>IF((COUNTIFS(明细!$R:$R,$AK107,明细!$C:$C,AX$1,明细!$AK:$AK,"网点超50分钟未响应")+COUNTIFS(明细!$R:$R,$AK107,明细!$C:$C,AX$1,明细!$AL:$AL,"网点超23H未关闭"))*20=0,"-",(COUNTIFS(明细!$R:$R,$AK107,明细!$C:$C,AX$1,明细!$AK:$AK,"网点超50分钟未响应")+COUNTIFS(明细!$R:$R,$AK107,明细!$C:$C,AX$1,明细!$AL:$AL,"网点超23H未关闭"))*20)</f>
        <v>-</v>
      </c>
      <c r="AY107" s="12" t="str">
        <f>IF((COUNTIFS(明细!$R:$R,$AK107,明细!$C:$C,AY$1,明细!$AK:$AK,"网点超50分钟未响应")+COUNTIFS(明细!$R:$R,$AK107,明细!$C:$C,AY$1,明细!$AL:$AL,"网点超23H未关闭"))*20=0,"-",(COUNTIFS(明细!$R:$R,$AK107,明细!$C:$C,AY$1,明细!$AK:$AK,"网点超50分钟未响应")+COUNTIFS(明细!$R:$R,$AK107,明细!$C:$C,AY$1,明细!$AL:$AL,"网点超23H未关闭"))*20)</f>
        <v>-</v>
      </c>
      <c r="AZ107" s="12" t="str">
        <f>IF((COUNTIFS(明细!$R:$R,$AK107,明细!$C:$C,AZ$1,明细!$AK:$AK,"网点超50分钟未响应")+COUNTIFS(明细!$R:$R,$AK107,明细!$C:$C,AZ$1,明细!$AL:$AL,"网点超23H未关闭"))*20=0,"-",(COUNTIFS(明细!$R:$R,$AK107,明细!$C:$C,AZ$1,明细!$AK:$AK,"网点超50分钟未响应")+COUNTIFS(明细!$R:$R,$AK107,明细!$C:$C,AZ$1,明细!$AL:$AL,"网点超23H未关闭"))*20)</f>
        <v>-</v>
      </c>
      <c r="BA107" s="12" t="str">
        <f>IF((COUNTIFS(明细!$R:$R,$AK107,明细!$C:$C,BA$1,明细!$AK:$AK,"网点超50分钟未响应")+COUNTIFS(明细!$R:$R,$AK107,明细!$C:$C,BA$1,明细!$AL:$AL,"网点超23H未关闭"))*20=0,"-",(COUNTIFS(明细!$R:$R,$AK107,明细!$C:$C,BA$1,明细!$AK:$AK,"网点超50分钟未响应")+COUNTIFS(明细!$R:$R,$AK107,明细!$C:$C,BA$1,明细!$AL:$AL,"网点超23H未关闭"))*20)</f>
        <v>-</v>
      </c>
      <c r="BB107" s="12" t="str">
        <f>IF((COUNTIFS(明细!$R:$R,$AK107,明细!$C:$C,BB$1,明细!$AK:$AK,"网点超50分钟未响应")+COUNTIFS(明细!$R:$R,$AK107,明细!$C:$C,BB$1,明细!$AL:$AL,"网点超23H未关闭"))*20=0,"-",(COUNTIFS(明细!$R:$R,$AK107,明细!$C:$C,BB$1,明细!$AK:$AK,"网点超50分钟未响应")+COUNTIFS(明细!$R:$R,$AK107,明细!$C:$C,BB$1,明细!$AL:$AL,"网点超23H未关闭"))*20)</f>
        <v>-</v>
      </c>
      <c r="BC107" s="12" t="str">
        <f>IF((COUNTIFS(明细!$R:$R,$AK107,明细!$C:$C,BC$1,明细!$AK:$AK,"网点超50分钟未响应")+COUNTIFS(明细!$R:$R,$AK107,明细!$C:$C,BC$1,明细!$AL:$AL,"网点超23H未关闭"))*20=0,"-",(COUNTIFS(明细!$R:$R,$AK107,明细!$C:$C,BC$1,明细!$AK:$AK,"网点超50分钟未响应")+COUNTIFS(明细!$R:$R,$AK107,明细!$C:$C,BC$1,明细!$AL:$AL,"网点超23H未关闭"))*20)</f>
        <v>-</v>
      </c>
      <c r="BD107" s="12" t="str">
        <f>IF((COUNTIFS(明细!$R:$R,$AK107,明细!$C:$C,BD$1,明细!$AK:$AK,"网点超50分钟未响应")+COUNTIFS(明细!$R:$R,$AK107,明细!$C:$C,BD$1,明细!$AL:$AL,"网点超23H未关闭"))*20=0,"-",(COUNTIFS(明细!$R:$R,$AK107,明细!$C:$C,BD$1,明细!$AK:$AK,"网点超50分钟未响应")+COUNTIFS(明细!$R:$R,$AK107,明细!$C:$C,BD$1,明细!$AL:$AL,"网点超23H未关闭"))*20)</f>
        <v>-</v>
      </c>
      <c r="BE107" s="12" t="str">
        <f>IF((COUNTIFS(明细!$R:$R,$AK107,明细!$C:$C,BE$1,明细!$AK:$AK,"网点超50分钟未响应")+COUNTIFS(明细!$R:$R,$AK107,明细!$C:$C,BE$1,明细!$AL:$AL,"网点超23H未关闭"))*20=0,"-",(COUNTIFS(明细!$R:$R,$AK107,明细!$C:$C,BE$1,明细!$AK:$AK,"网点超50分钟未响应")+COUNTIFS(明细!$R:$R,$AK107,明细!$C:$C,BE$1,明细!$AL:$AL,"网点超23H未关闭"))*20)</f>
        <v>-</v>
      </c>
      <c r="BF107" s="12" t="str">
        <f>IF((COUNTIFS(明细!$R:$R,$AK107,明细!$C:$C,BF$1,明细!$AK:$AK,"网点超50分钟未响应")+COUNTIFS(明细!$R:$R,$AK107,明细!$C:$C,BF$1,明细!$AL:$AL,"网点超23H未关闭"))*20=0,"-",(COUNTIFS(明细!$R:$R,$AK107,明细!$C:$C,BF$1,明细!$AK:$AK,"网点超50分钟未响应")+COUNTIFS(明细!$R:$R,$AK107,明细!$C:$C,BF$1,明细!$AL:$AL,"网点超23H未关闭"))*20)</f>
        <v>-</v>
      </c>
      <c r="BG107" s="12" t="str">
        <f>IF((COUNTIFS(明细!$R:$R,$AK107,明细!$C:$C,BG$1,明细!$AK:$AK,"网点超50分钟未响应")+COUNTIFS(明细!$R:$R,$AK107,明细!$C:$C,BG$1,明细!$AL:$AL,"网点超23H未关闭"))*20=0,"-",(COUNTIFS(明细!$R:$R,$AK107,明细!$C:$C,BG$1,明细!$AK:$AK,"网点超50分钟未响应")+COUNTIFS(明细!$R:$R,$AK107,明细!$C:$C,BG$1,明细!$AL:$AL,"网点超23H未关闭"))*20)</f>
        <v>-</v>
      </c>
      <c r="BH107" s="12" t="str">
        <f>IF((COUNTIFS(明细!$R:$R,$AK107,明细!$C:$C,BH$1,明细!$AK:$AK,"网点超50分钟未响应")+COUNTIFS(明细!$R:$R,$AK107,明细!$C:$C,BH$1,明细!$AL:$AL,"网点超23H未关闭"))*20=0,"-",(COUNTIFS(明细!$R:$R,$AK107,明细!$C:$C,BH$1,明细!$AK:$AK,"网点超50分钟未响应")+COUNTIFS(明细!$R:$R,$AK107,明细!$C:$C,BH$1,明细!$AL:$AL,"网点超23H未关闭"))*20)</f>
        <v>-</v>
      </c>
      <c r="BI107" s="12" t="str">
        <f>IF((COUNTIFS(明细!$R:$R,$AK107,明细!$C:$C,BI$1,明细!$AK:$AK,"网点超50分钟未响应")+COUNTIFS(明细!$R:$R,$AK107,明细!$C:$C,BI$1,明细!$AL:$AL,"网点超23H未关闭"))*20=0,"-",(COUNTIFS(明细!$R:$R,$AK107,明细!$C:$C,BI$1,明细!$AK:$AK,"网点超50分钟未响应")+COUNTIFS(明细!$R:$R,$AK107,明细!$C:$C,BI$1,明细!$AL:$AL,"网点超23H未关闭"))*20)</f>
        <v>-</v>
      </c>
      <c r="BJ107" s="12" t="str">
        <f>IF((COUNTIFS(明细!$R:$R,$AK107,明细!$C:$C,BJ$1,明细!$AK:$AK,"网点超50分钟未响应")+COUNTIFS(明细!$R:$R,$AK107,明细!$C:$C,BJ$1,明细!$AL:$AL,"网点超23H未关闭"))*20=0,"-",(COUNTIFS(明细!$R:$R,$AK107,明细!$C:$C,BJ$1,明细!$AK:$AK,"网点超50分钟未响应")+COUNTIFS(明细!$R:$R,$AK107,明细!$C:$C,BJ$1,明细!$AL:$AL,"网点超23H未关闭"))*20)</f>
        <v>-</v>
      </c>
      <c r="BK107" s="12" t="str">
        <f>IF((COUNTIFS(明细!$R:$R,$AK107,明细!$C:$C,BK$1,明细!$AK:$AK,"网点超50分钟未响应")+COUNTIFS(明细!$R:$R,$AK107,明细!$C:$C,BK$1,明细!$AL:$AL,"网点超23H未关闭"))*20=0,"-",(COUNTIFS(明细!$R:$R,$AK107,明细!$C:$C,BK$1,明细!$AK:$AK,"网点超50分钟未响应")+COUNTIFS(明细!$R:$R,$AK107,明细!$C:$C,BK$1,明细!$AL:$AL,"网点超23H未关闭"))*20)</f>
        <v>-</v>
      </c>
      <c r="BL107" s="12" t="str">
        <f>IF((COUNTIFS(明细!$R:$R,$AK107,明细!$C:$C,BL$1,明细!$AK:$AK,"网点超50分钟未响应")+COUNTIFS(明细!$R:$R,$AK107,明细!$C:$C,BL$1,明细!$AL:$AL,"网点超23H未关闭"))*20=0,"-",(COUNTIFS(明细!$R:$R,$AK107,明细!$C:$C,BL$1,明细!$AK:$AK,"网点超50分钟未响应")+COUNTIFS(明细!$R:$R,$AK107,明细!$C:$C,BL$1,明细!$AL:$AL,"网点超23H未关闭"))*20)</f>
        <v>-</v>
      </c>
      <c r="BM107" s="12" t="str">
        <f>IF((COUNTIFS(明细!$R:$R,$AK107,明细!$C:$C,BM$1,明细!$AK:$AK,"网点超50分钟未响应")+COUNTIFS(明细!$R:$R,$AK107,明细!$C:$C,BM$1,明细!$AL:$AL,"网点超23H未关闭"))*20=0,"-",(COUNTIFS(明细!$R:$R,$AK107,明细!$C:$C,BM$1,明细!$AK:$AK,"网点超50分钟未响应")+COUNTIFS(明细!$R:$R,$AK107,明细!$C:$C,BM$1,明细!$AL:$AL,"网点超23H未关闭"))*20)</f>
        <v>-</v>
      </c>
      <c r="BN107" s="12" t="str">
        <f>IF((COUNTIFS(明细!$R:$R,$AK107,明细!$C:$C,BN$1,明细!$AK:$AK,"网点超50分钟未响应")+COUNTIFS(明细!$R:$R,$AK107,明细!$C:$C,BN$1,明细!$AL:$AL,"网点超23H未关闭"))*20=0,"-",(COUNTIFS(明细!$R:$R,$AK107,明细!$C:$C,BN$1,明细!$AK:$AK,"网点超50分钟未响应")+COUNTIFS(明细!$R:$R,$AK107,明细!$C:$C,BN$1,明细!$AL:$AL,"网点超23H未关闭"))*20)</f>
        <v>-</v>
      </c>
      <c r="BO107" s="12" t="str">
        <f>IF((COUNTIFS(明细!$R:$R,$AK107,明细!$C:$C,BO$1,明细!$AK:$AK,"网点超50分钟未响应")+COUNTIFS(明细!$R:$R,$AK107,明细!$C:$C,BO$1,明细!$AL:$AL,"网点超23H未关闭"))*20=0,"-",(COUNTIFS(明细!$R:$R,$AK107,明细!$C:$C,BO$1,明细!$AK:$AK,"网点超50分钟未响应")+COUNTIFS(明细!$R:$R,$AK107,明细!$C:$C,BO$1,明细!$AL:$AL,"网点超23H未关闭"))*20)</f>
        <v>-</v>
      </c>
      <c r="BP107" s="12" t="str">
        <f>IF((COUNTIFS(明细!$R:$R,$AK107,明细!$C:$C,BP$1,明细!$AK:$AK,"网点超50分钟未响应")+COUNTIFS(明细!$R:$R,$AK107,明细!$C:$C,BP$1,明细!$AL:$AL,"网点超23H未关闭"))*20=0,"-",(COUNTIFS(明细!$R:$R,$AK107,明细!$C:$C,BP$1,明细!$AK:$AK,"网点超50分钟未响应")+COUNTIFS(明细!$R:$R,$AK107,明细!$C:$C,BP$1,明细!$AL:$AL,"网点超23H未关闭"))*20)</f>
        <v>-</v>
      </c>
    </row>
    <row r="108" customHeight="1" spans="36:68">
      <c r="AJ108" s="12">
        <f>RANK(AL108,AL$3:AL$356)</f>
        <v>80</v>
      </c>
      <c r="AK108" s="6" t="s">
        <v>144</v>
      </c>
      <c r="AL108" s="12">
        <f>SUM(AM108:BP108)</f>
        <v>40</v>
      </c>
      <c r="AM108" s="12">
        <f>IF((COUNTIFS(明细!$R:$R,$AK108,明细!$C:$C,AM$1,明细!$AK:$AK,"网点超50分钟未响应")+COUNTIFS(明细!$R:$R,$AK108,明细!$C:$C,AM$1,明细!$AL:$AL,"网点超23H未关闭"))*20=0,"-",(COUNTIFS(明细!$R:$R,$AK108,明细!$C:$C,AM$1,明细!$AK:$AK,"网点超50分钟未响应")+COUNTIFS(明细!$R:$R,$AK108,明细!$C:$C,AM$1,明细!$AL:$AL,"网点超23H未关闭"))*20)</f>
        <v>20</v>
      </c>
      <c r="AN108" s="12" t="str">
        <f>IF((COUNTIFS(明细!$R:$R,$AK108,明细!$C:$C,AN$1,明细!$AK:$AK,"网点超50分钟未响应")+COUNTIFS(明细!$R:$R,$AK108,明细!$C:$C,AN$1,明细!$AL:$AL,"网点超23H未关闭"))*20=0,"-",(COUNTIFS(明细!$R:$R,$AK108,明细!$C:$C,AN$1,明细!$AK:$AK,"网点超50分钟未响应")+COUNTIFS(明细!$R:$R,$AK108,明细!$C:$C,AN$1,明细!$AL:$AL,"网点超23H未关闭"))*20)</f>
        <v>-</v>
      </c>
      <c r="AO108" s="12" t="str">
        <f>IF((COUNTIFS(明细!$R:$R,$AK108,明细!$C:$C,AO$1,明细!$AK:$AK,"网点超50分钟未响应")+COUNTIFS(明细!$R:$R,$AK108,明细!$C:$C,AO$1,明细!$AL:$AL,"网点超23H未关闭"))*20=0,"-",(COUNTIFS(明细!$R:$R,$AK108,明细!$C:$C,AO$1,明细!$AK:$AK,"网点超50分钟未响应")+COUNTIFS(明细!$R:$R,$AK108,明细!$C:$C,AO$1,明细!$AL:$AL,"网点超23H未关闭"))*20)</f>
        <v>-</v>
      </c>
      <c r="AP108" s="12" t="str">
        <f>IF((COUNTIFS(明细!$R:$R,$AK108,明细!$C:$C,AP$1,明细!$AK:$AK,"网点超50分钟未响应")+COUNTIFS(明细!$R:$R,$AK108,明细!$C:$C,AP$1,明细!$AL:$AL,"网点超23H未关闭"))*20=0,"-",(COUNTIFS(明细!$R:$R,$AK108,明细!$C:$C,AP$1,明细!$AK:$AK,"网点超50分钟未响应")+COUNTIFS(明细!$R:$R,$AK108,明细!$C:$C,AP$1,明细!$AL:$AL,"网点超23H未关闭"))*20)</f>
        <v>-</v>
      </c>
      <c r="AQ108" s="12" t="str">
        <f>IF((COUNTIFS(明细!$R:$R,$AK108,明细!$C:$C,AQ$1,明细!$AK:$AK,"网点超50分钟未响应")+COUNTIFS(明细!$R:$R,$AK108,明细!$C:$C,AQ$1,明细!$AL:$AL,"网点超23H未关闭"))*20=0,"-",(COUNTIFS(明细!$R:$R,$AK108,明细!$C:$C,AQ$1,明细!$AK:$AK,"网点超50分钟未响应")+COUNTIFS(明细!$R:$R,$AK108,明细!$C:$C,AQ$1,明细!$AL:$AL,"网点超23H未关闭"))*20)</f>
        <v>-</v>
      </c>
      <c r="AR108" s="12" t="str">
        <f>IF((COUNTIFS(明细!$R:$R,$AK108,明细!$C:$C,AR$1,明细!$AK:$AK,"网点超50分钟未响应")+COUNTIFS(明细!$R:$R,$AK108,明细!$C:$C,AR$1,明细!$AL:$AL,"网点超23H未关闭"))*20=0,"-",(COUNTIFS(明细!$R:$R,$AK108,明细!$C:$C,AR$1,明细!$AK:$AK,"网点超50分钟未响应")+COUNTIFS(明细!$R:$R,$AK108,明细!$C:$C,AR$1,明细!$AL:$AL,"网点超23H未关闭"))*20)</f>
        <v>-</v>
      </c>
      <c r="AS108" s="12" t="str">
        <f>IF((COUNTIFS(明细!$R:$R,$AK108,明细!$C:$C,AS$1,明细!$AK:$AK,"网点超50分钟未响应")+COUNTIFS(明细!$R:$R,$AK108,明细!$C:$C,AS$1,明细!$AL:$AL,"网点超23H未关闭"))*20=0,"-",(COUNTIFS(明细!$R:$R,$AK108,明细!$C:$C,AS$1,明细!$AK:$AK,"网点超50分钟未响应")+COUNTIFS(明细!$R:$R,$AK108,明细!$C:$C,AS$1,明细!$AL:$AL,"网点超23H未关闭"))*20)</f>
        <v>-</v>
      </c>
      <c r="AT108" s="12" t="str">
        <f>IF((COUNTIFS(明细!$R:$R,$AK108,明细!$C:$C,AT$1,明细!$AK:$AK,"网点超50分钟未响应")+COUNTIFS(明细!$R:$R,$AK108,明细!$C:$C,AT$1,明细!$AL:$AL,"网点超23H未关闭"))*20=0,"-",(COUNTIFS(明细!$R:$R,$AK108,明细!$C:$C,AT$1,明细!$AK:$AK,"网点超50分钟未响应")+COUNTIFS(明细!$R:$R,$AK108,明细!$C:$C,AT$1,明细!$AL:$AL,"网点超23H未关闭"))*20)</f>
        <v>-</v>
      </c>
      <c r="AU108" s="12">
        <f>IF((COUNTIFS(明细!$R:$R,$AK108,明细!$C:$C,AU$1,明细!$AK:$AK,"网点超50分钟未响应")+COUNTIFS(明细!$R:$R,$AK108,明细!$C:$C,AU$1,明细!$AL:$AL,"网点超23H未关闭"))*20=0,"-",(COUNTIFS(明细!$R:$R,$AK108,明细!$C:$C,AU$1,明细!$AK:$AK,"网点超50分钟未响应")+COUNTIFS(明细!$R:$R,$AK108,明细!$C:$C,AU$1,明细!$AL:$AL,"网点超23H未关闭"))*20)</f>
        <v>20</v>
      </c>
      <c r="AV108" s="12" t="str">
        <f>IF((COUNTIFS(明细!$R:$R,$AK108,明细!$C:$C,AV$1,明细!$AK:$AK,"网点超50分钟未响应")+COUNTIFS(明细!$R:$R,$AK108,明细!$C:$C,AV$1,明细!$AL:$AL,"网点超23H未关闭"))*20=0,"-",(COUNTIFS(明细!$R:$R,$AK108,明细!$C:$C,AV$1,明细!$AK:$AK,"网点超50分钟未响应")+COUNTIFS(明细!$R:$R,$AK108,明细!$C:$C,AV$1,明细!$AL:$AL,"网点超23H未关闭"))*20)</f>
        <v>-</v>
      </c>
      <c r="AW108" s="12" t="str">
        <f>IF((COUNTIFS(明细!$R:$R,$AK108,明细!$C:$C,AW$1,明细!$AK:$AK,"网点超50分钟未响应")+COUNTIFS(明细!$R:$R,$AK108,明细!$C:$C,AW$1,明细!$AL:$AL,"网点超23H未关闭"))*20=0,"-",(COUNTIFS(明细!$R:$R,$AK108,明细!$C:$C,AW$1,明细!$AK:$AK,"网点超50分钟未响应")+COUNTIFS(明细!$R:$R,$AK108,明细!$C:$C,AW$1,明细!$AL:$AL,"网点超23H未关闭"))*20)</f>
        <v>-</v>
      </c>
      <c r="AX108" s="12" t="str">
        <f>IF((COUNTIFS(明细!$R:$R,$AK108,明细!$C:$C,AX$1,明细!$AK:$AK,"网点超50分钟未响应")+COUNTIFS(明细!$R:$R,$AK108,明细!$C:$C,AX$1,明细!$AL:$AL,"网点超23H未关闭"))*20=0,"-",(COUNTIFS(明细!$R:$R,$AK108,明细!$C:$C,AX$1,明细!$AK:$AK,"网点超50分钟未响应")+COUNTIFS(明细!$R:$R,$AK108,明细!$C:$C,AX$1,明细!$AL:$AL,"网点超23H未关闭"))*20)</f>
        <v>-</v>
      </c>
      <c r="AY108" s="12" t="str">
        <f>IF((COUNTIFS(明细!$R:$R,$AK108,明细!$C:$C,AY$1,明细!$AK:$AK,"网点超50分钟未响应")+COUNTIFS(明细!$R:$R,$AK108,明细!$C:$C,AY$1,明细!$AL:$AL,"网点超23H未关闭"))*20=0,"-",(COUNTIFS(明细!$R:$R,$AK108,明细!$C:$C,AY$1,明细!$AK:$AK,"网点超50分钟未响应")+COUNTIFS(明细!$R:$R,$AK108,明细!$C:$C,AY$1,明细!$AL:$AL,"网点超23H未关闭"))*20)</f>
        <v>-</v>
      </c>
      <c r="AZ108" s="12" t="str">
        <f>IF((COUNTIFS(明细!$R:$R,$AK108,明细!$C:$C,AZ$1,明细!$AK:$AK,"网点超50分钟未响应")+COUNTIFS(明细!$R:$R,$AK108,明细!$C:$C,AZ$1,明细!$AL:$AL,"网点超23H未关闭"))*20=0,"-",(COUNTIFS(明细!$R:$R,$AK108,明细!$C:$C,AZ$1,明细!$AK:$AK,"网点超50分钟未响应")+COUNTIFS(明细!$R:$R,$AK108,明细!$C:$C,AZ$1,明细!$AL:$AL,"网点超23H未关闭"))*20)</f>
        <v>-</v>
      </c>
      <c r="BA108" s="12" t="str">
        <f>IF((COUNTIFS(明细!$R:$R,$AK108,明细!$C:$C,BA$1,明细!$AK:$AK,"网点超50分钟未响应")+COUNTIFS(明细!$R:$R,$AK108,明细!$C:$C,BA$1,明细!$AL:$AL,"网点超23H未关闭"))*20=0,"-",(COUNTIFS(明细!$R:$R,$AK108,明细!$C:$C,BA$1,明细!$AK:$AK,"网点超50分钟未响应")+COUNTIFS(明细!$R:$R,$AK108,明细!$C:$C,BA$1,明细!$AL:$AL,"网点超23H未关闭"))*20)</f>
        <v>-</v>
      </c>
      <c r="BB108" s="12" t="str">
        <f>IF((COUNTIFS(明细!$R:$R,$AK108,明细!$C:$C,BB$1,明细!$AK:$AK,"网点超50分钟未响应")+COUNTIFS(明细!$R:$R,$AK108,明细!$C:$C,BB$1,明细!$AL:$AL,"网点超23H未关闭"))*20=0,"-",(COUNTIFS(明细!$R:$R,$AK108,明细!$C:$C,BB$1,明细!$AK:$AK,"网点超50分钟未响应")+COUNTIFS(明细!$R:$R,$AK108,明细!$C:$C,BB$1,明细!$AL:$AL,"网点超23H未关闭"))*20)</f>
        <v>-</v>
      </c>
      <c r="BC108" s="12" t="str">
        <f>IF((COUNTIFS(明细!$R:$R,$AK108,明细!$C:$C,BC$1,明细!$AK:$AK,"网点超50分钟未响应")+COUNTIFS(明细!$R:$R,$AK108,明细!$C:$C,BC$1,明细!$AL:$AL,"网点超23H未关闭"))*20=0,"-",(COUNTIFS(明细!$R:$R,$AK108,明细!$C:$C,BC$1,明细!$AK:$AK,"网点超50分钟未响应")+COUNTIFS(明细!$R:$R,$AK108,明细!$C:$C,BC$1,明细!$AL:$AL,"网点超23H未关闭"))*20)</f>
        <v>-</v>
      </c>
      <c r="BD108" s="12" t="str">
        <f>IF((COUNTIFS(明细!$R:$R,$AK108,明细!$C:$C,BD$1,明细!$AK:$AK,"网点超50分钟未响应")+COUNTIFS(明细!$R:$R,$AK108,明细!$C:$C,BD$1,明细!$AL:$AL,"网点超23H未关闭"))*20=0,"-",(COUNTIFS(明细!$R:$R,$AK108,明细!$C:$C,BD$1,明细!$AK:$AK,"网点超50分钟未响应")+COUNTIFS(明细!$R:$R,$AK108,明细!$C:$C,BD$1,明细!$AL:$AL,"网点超23H未关闭"))*20)</f>
        <v>-</v>
      </c>
      <c r="BE108" s="12" t="str">
        <f>IF((COUNTIFS(明细!$R:$R,$AK108,明细!$C:$C,BE$1,明细!$AK:$AK,"网点超50分钟未响应")+COUNTIFS(明细!$R:$R,$AK108,明细!$C:$C,BE$1,明细!$AL:$AL,"网点超23H未关闭"))*20=0,"-",(COUNTIFS(明细!$R:$R,$AK108,明细!$C:$C,BE$1,明细!$AK:$AK,"网点超50分钟未响应")+COUNTIFS(明细!$R:$R,$AK108,明细!$C:$C,BE$1,明细!$AL:$AL,"网点超23H未关闭"))*20)</f>
        <v>-</v>
      </c>
      <c r="BF108" s="12" t="str">
        <f>IF((COUNTIFS(明细!$R:$R,$AK108,明细!$C:$C,BF$1,明细!$AK:$AK,"网点超50分钟未响应")+COUNTIFS(明细!$R:$R,$AK108,明细!$C:$C,BF$1,明细!$AL:$AL,"网点超23H未关闭"))*20=0,"-",(COUNTIFS(明细!$R:$R,$AK108,明细!$C:$C,BF$1,明细!$AK:$AK,"网点超50分钟未响应")+COUNTIFS(明细!$R:$R,$AK108,明细!$C:$C,BF$1,明细!$AL:$AL,"网点超23H未关闭"))*20)</f>
        <v>-</v>
      </c>
      <c r="BG108" s="12" t="str">
        <f>IF((COUNTIFS(明细!$R:$R,$AK108,明细!$C:$C,BG$1,明细!$AK:$AK,"网点超50分钟未响应")+COUNTIFS(明细!$R:$R,$AK108,明细!$C:$C,BG$1,明细!$AL:$AL,"网点超23H未关闭"))*20=0,"-",(COUNTIFS(明细!$R:$R,$AK108,明细!$C:$C,BG$1,明细!$AK:$AK,"网点超50分钟未响应")+COUNTIFS(明细!$R:$R,$AK108,明细!$C:$C,BG$1,明细!$AL:$AL,"网点超23H未关闭"))*20)</f>
        <v>-</v>
      </c>
      <c r="BH108" s="12" t="str">
        <f>IF((COUNTIFS(明细!$R:$R,$AK108,明细!$C:$C,BH$1,明细!$AK:$AK,"网点超50分钟未响应")+COUNTIFS(明细!$R:$R,$AK108,明细!$C:$C,BH$1,明细!$AL:$AL,"网点超23H未关闭"))*20=0,"-",(COUNTIFS(明细!$R:$R,$AK108,明细!$C:$C,BH$1,明细!$AK:$AK,"网点超50分钟未响应")+COUNTIFS(明细!$R:$R,$AK108,明细!$C:$C,BH$1,明细!$AL:$AL,"网点超23H未关闭"))*20)</f>
        <v>-</v>
      </c>
      <c r="BI108" s="12" t="str">
        <f>IF((COUNTIFS(明细!$R:$R,$AK108,明细!$C:$C,BI$1,明细!$AK:$AK,"网点超50分钟未响应")+COUNTIFS(明细!$R:$R,$AK108,明细!$C:$C,BI$1,明细!$AL:$AL,"网点超23H未关闭"))*20=0,"-",(COUNTIFS(明细!$R:$R,$AK108,明细!$C:$C,BI$1,明细!$AK:$AK,"网点超50分钟未响应")+COUNTIFS(明细!$R:$R,$AK108,明细!$C:$C,BI$1,明细!$AL:$AL,"网点超23H未关闭"))*20)</f>
        <v>-</v>
      </c>
      <c r="BJ108" s="12" t="str">
        <f>IF((COUNTIFS(明细!$R:$R,$AK108,明细!$C:$C,BJ$1,明细!$AK:$AK,"网点超50分钟未响应")+COUNTIFS(明细!$R:$R,$AK108,明细!$C:$C,BJ$1,明细!$AL:$AL,"网点超23H未关闭"))*20=0,"-",(COUNTIFS(明细!$R:$R,$AK108,明细!$C:$C,BJ$1,明细!$AK:$AK,"网点超50分钟未响应")+COUNTIFS(明细!$R:$R,$AK108,明细!$C:$C,BJ$1,明细!$AL:$AL,"网点超23H未关闭"))*20)</f>
        <v>-</v>
      </c>
      <c r="BK108" s="12" t="str">
        <f>IF((COUNTIFS(明细!$R:$R,$AK108,明细!$C:$C,BK$1,明细!$AK:$AK,"网点超50分钟未响应")+COUNTIFS(明细!$R:$R,$AK108,明细!$C:$C,BK$1,明细!$AL:$AL,"网点超23H未关闭"))*20=0,"-",(COUNTIFS(明细!$R:$R,$AK108,明细!$C:$C,BK$1,明细!$AK:$AK,"网点超50分钟未响应")+COUNTIFS(明细!$R:$R,$AK108,明细!$C:$C,BK$1,明细!$AL:$AL,"网点超23H未关闭"))*20)</f>
        <v>-</v>
      </c>
      <c r="BL108" s="12" t="str">
        <f>IF((COUNTIFS(明细!$R:$R,$AK108,明细!$C:$C,BL$1,明细!$AK:$AK,"网点超50分钟未响应")+COUNTIFS(明细!$R:$R,$AK108,明细!$C:$C,BL$1,明细!$AL:$AL,"网点超23H未关闭"))*20=0,"-",(COUNTIFS(明细!$R:$R,$AK108,明细!$C:$C,BL$1,明细!$AK:$AK,"网点超50分钟未响应")+COUNTIFS(明细!$R:$R,$AK108,明细!$C:$C,BL$1,明细!$AL:$AL,"网点超23H未关闭"))*20)</f>
        <v>-</v>
      </c>
      <c r="BM108" s="12" t="str">
        <f>IF((COUNTIFS(明细!$R:$R,$AK108,明细!$C:$C,BM$1,明细!$AK:$AK,"网点超50分钟未响应")+COUNTIFS(明细!$R:$R,$AK108,明细!$C:$C,BM$1,明细!$AL:$AL,"网点超23H未关闭"))*20=0,"-",(COUNTIFS(明细!$R:$R,$AK108,明细!$C:$C,BM$1,明细!$AK:$AK,"网点超50分钟未响应")+COUNTIFS(明细!$R:$R,$AK108,明细!$C:$C,BM$1,明细!$AL:$AL,"网点超23H未关闭"))*20)</f>
        <v>-</v>
      </c>
      <c r="BN108" s="12" t="str">
        <f>IF((COUNTIFS(明细!$R:$R,$AK108,明细!$C:$C,BN$1,明细!$AK:$AK,"网点超50分钟未响应")+COUNTIFS(明细!$R:$R,$AK108,明细!$C:$C,BN$1,明细!$AL:$AL,"网点超23H未关闭"))*20=0,"-",(COUNTIFS(明细!$R:$R,$AK108,明细!$C:$C,BN$1,明细!$AK:$AK,"网点超50分钟未响应")+COUNTIFS(明细!$R:$R,$AK108,明细!$C:$C,BN$1,明细!$AL:$AL,"网点超23H未关闭"))*20)</f>
        <v>-</v>
      </c>
      <c r="BO108" s="12" t="str">
        <f>IF((COUNTIFS(明细!$R:$R,$AK108,明细!$C:$C,BO$1,明细!$AK:$AK,"网点超50分钟未响应")+COUNTIFS(明细!$R:$R,$AK108,明细!$C:$C,BO$1,明细!$AL:$AL,"网点超23H未关闭"))*20=0,"-",(COUNTIFS(明细!$R:$R,$AK108,明细!$C:$C,BO$1,明细!$AK:$AK,"网点超50分钟未响应")+COUNTIFS(明细!$R:$R,$AK108,明细!$C:$C,BO$1,明细!$AL:$AL,"网点超23H未关闭"))*20)</f>
        <v>-</v>
      </c>
      <c r="BP108" s="12" t="str">
        <f>IF((COUNTIFS(明细!$R:$R,$AK108,明细!$C:$C,BP$1,明细!$AK:$AK,"网点超50分钟未响应")+COUNTIFS(明细!$R:$R,$AK108,明细!$C:$C,BP$1,明细!$AL:$AL,"网点超23H未关闭"))*20=0,"-",(COUNTIFS(明细!$R:$R,$AK108,明细!$C:$C,BP$1,明细!$AK:$AK,"网点超50分钟未响应")+COUNTIFS(明细!$R:$R,$AK108,明细!$C:$C,BP$1,明细!$AL:$AL,"网点超23H未关闭"))*20)</f>
        <v>-</v>
      </c>
    </row>
    <row r="109" customHeight="1" spans="36:68">
      <c r="AJ109" s="12">
        <f>RANK(AL109,AL$3:AL$356)</f>
        <v>107</v>
      </c>
      <c r="AK109" s="4" t="s">
        <v>145</v>
      </c>
      <c r="AL109" s="12">
        <f>SUM(AM109:BP109)</f>
        <v>20</v>
      </c>
      <c r="AM109" s="12">
        <f>IF((COUNTIFS(明细!$R:$R,$AK109,明细!$C:$C,AM$1,明细!$AK:$AK,"网点超50分钟未响应")+COUNTIFS(明细!$R:$R,$AK109,明细!$C:$C,AM$1,明细!$AL:$AL,"网点超23H未关闭"))*20=0,"-",(COUNTIFS(明细!$R:$R,$AK109,明细!$C:$C,AM$1,明细!$AK:$AK,"网点超50分钟未响应")+COUNTIFS(明细!$R:$R,$AK109,明细!$C:$C,AM$1,明细!$AL:$AL,"网点超23H未关闭"))*20)</f>
        <v>20</v>
      </c>
      <c r="AN109" s="12" t="str">
        <f>IF((COUNTIFS(明细!$R:$R,$AK109,明细!$C:$C,AN$1,明细!$AK:$AK,"网点超50分钟未响应")+COUNTIFS(明细!$R:$R,$AK109,明细!$C:$C,AN$1,明细!$AL:$AL,"网点超23H未关闭"))*20=0,"-",(COUNTIFS(明细!$R:$R,$AK109,明细!$C:$C,AN$1,明细!$AK:$AK,"网点超50分钟未响应")+COUNTIFS(明细!$R:$R,$AK109,明细!$C:$C,AN$1,明细!$AL:$AL,"网点超23H未关闭"))*20)</f>
        <v>-</v>
      </c>
      <c r="AO109" s="12" t="str">
        <f>IF((COUNTIFS(明细!$R:$R,$AK109,明细!$C:$C,AO$1,明细!$AK:$AK,"网点超50分钟未响应")+COUNTIFS(明细!$R:$R,$AK109,明细!$C:$C,AO$1,明细!$AL:$AL,"网点超23H未关闭"))*20=0,"-",(COUNTIFS(明细!$R:$R,$AK109,明细!$C:$C,AO$1,明细!$AK:$AK,"网点超50分钟未响应")+COUNTIFS(明细!$R:$R,$AK109,明细!$C:$C,AO$1,明细!$AL:$AL,"网点超23H未关闭"))*20)</f>
        <v>-</v>
      </c>
      <c r="AP109" s="12" t="str">
        <f>IF((COUNTIFS(明细!$R:$R,$AK109,明细!$C:$C,AP$1,明细!$AK:$AK,"网点超50分钟未响应")+COUNTIFS(明细!$R:$R,$AK109,明细!$C:$C,AP$1,明细!$AL:$AL,"网点超23H未关闭"))*20=0,"-",(COUNTIFS(明细!$R:$R,$AK109,明细!$C:$C,AP$1,明细!$AK:$AK,"网点超50分钟未响应")+COUNTIFS(明细!$R:$R,$AK109,明细!$C:$C,AP$1,明细!$AL:$AL,"网点超23H未关闭"))*20)</f>
        <v>-</v>
      </c>
      <c r="AQ109" s="12" t="str">
        <f>IF((COUNTIFS(明细!$R:$R,$AK109,明细!$C:$C,AQ$1,明细!$AK:$AK,"网点超50分钟未响应")+COUNTIFS(明细!$R:$R,$AK109,明细!$C:$C,AQ$1,明细!$AL:$AL,"网点超23H未关闭"))*20=0,"-",(COUNTIFS(明细!$R:$R,$AK109,明细!$C:$C,AQ$1,明细!$AK:$AK,"网点超50分钟未响应")+COUNTIFS(明细!$R:$R,$AK109,明细!$C:$C,AQ$1,明细!$AL:$AL,"网点超23H未关闭"))*20)</f>
        <v>-</v>
      </c>
      <c r="AR109" s="12" t="str">
        <f>IF((COUNTIFS(明细!$R:$R,$AK109,明细!$C:$C,AR$1,明细!$AK:$AK,"网点超50分钟未响应")+COUNTIFS(明细!$R:$R,$AK109,明细!$C:$C,AR$1,明细!$AL:$AL,"网点超23H未关闭"))*20=0,"-",(COUNTIFS(明细!$R:$R,$AK109,明细!$C:$C,AR$1,明细!$AK:$AK,"网点超50分钟未响应")+COUNTIFS(明细!$R:$R,$AK109,明细!$C:$C,AR$1,明细!$AL:$AL,"网点超23H未关闭"))*20)</f>
        <v>-</v>
      </c>
      <c r="AS109" s="12" t="str">
        <f>IF((COUNTIFS(明细!$R:$R,$AK109,明细!$C:$C,AS$1,明细!$AK:$AK,"网点超50分钟未响应")+COUNTIFS(明细!$R:$R,$AK109,明细!$C:$C,AS$1,明细!$AL:$AL,"网点超23H未关闭"))*20=0,"-",(COUNTIFS(明细!$R:$R,$AK109,明细!$C:$C,AS$1,明细!$AK:$AK,"网点超50分钟未响应")+COUNTIFS(明细!$R:$R,$AK109,明细!$C:$C,AS$1,明细!$AL:$AL,"网点超23H未关闭"))*20)</f>
        <v>-</v>
      </c>
      <c r="AT109" s="12" t="str">
        <f>IF((COUNTIFS(明细!$R:$R,$AK109,明细!$C:$C,AT$1,明细!$AK:$AK,"网点超50分钟未响应")+COUNTIFS(明细!$R:$R,$AK109,明细!$C:$C,AT$1,明细!$AL:$AL,"网点超23H未关闭"))*20=0,"-",(COUNTIFS(明细!$R:$R,$AK109,明细!$C:$C,AT$1,明细!$AK:$AK,"网点超50分钟未响应")+COUNTIFS(明细!$R:$R,$AK109,明细!$C:$C,AT$1,明细!$AL:$AL,"网点超23H未关闭"))*20)</f>
        <v>-</v>
      </c>
      <c r="AU109" s="12" t="str">
        <f>IF((COUNTIFS(明细!$R:$R,$AK109,明细!$C:$C,AU$1,明细!$AK:$AK,"网点超50分钟未响应")+COUNTIFS(明细!$R:$R,$AK109,明细!$C:$C,AU$1,明细!$AL:$AL,"网点超23H未关闭"))*20=0,"-",(COUNTIFS(明细!$R:$R,$AK109,明细!$C:$C,AU$1,明细!$AK:$AK,"网点超50分钟未响应")+COUNTIFS(明细!$R:$R,$AK109,明细!$C:$C,AU$1,明细!$AL:$AL,"网点超23H未关闭"))*20)</f>
        <v>-</v>
      </c>
      <c r="AV109" s="12" t="str">
        <f>IF((COUNTIFS(明细!$R:$R,$AK109,明细!$C:$C,AV$1,明细!$AK:$AK,"网点超50分钟未响应")+COUNTIFS(明细!$R:$R,$AK109,明细!$C:$C,AV$1,明细!$AL:$AL,"网点超23H未关闭"))*20=0,"-",(COUNTIFS(明细!$R:$R,$AK109,明细!$C:$C,AV$1,明细!$AK:$AK,"网点超50分钟未响应")+COUNTIFS(明细!$R:$R,$AK109,明细!$C:$C,AV$1,明细!$AL:$AL,"网点超23H未关闭"))*20)</f>
        <v>-</v>
      </c>
      <c r="AW109" s="12" t="str">
        <f>IF((COUNTIFS(明细!$R:$R,$AK109,明细!$C:$C,AW$1,明细!$AK:$AK,"网点超50分钟未响应")+COUNTIFS(明细!$R:$R,$AK109,明细!$C:$C,AW$1,明细!$AL:$AL,"网点超23H未关闭"))*20=0,"-",(COUNTIFS(明细!$R:$R,$AK109,明细!$C:$C,AW$1,明细!$AK:$AK,"网点超50分钟未响应")+COUNTIFS(明细!$R:$R,$AK109,明细!$C:$C,AW$1,明细!$AL:$AL,"网点超23H未关闭"))*20)</f>
        <v>-</v>
      </c>
      <c r="AX109" s="12" t="str">
        <f>IF((COUNTIFS(明细!$R:$R,$AK109,明细!$C:$C,AX$1,明细!$AK:$AK,"网点超50分钟未响应")+COUNTIFS(明细!$R:$R,$AK109,明细!$C:$C,AX$1,明细!$AL:$AL,"网点超23H未关闭"))*20=0,"-",(COUNTIFS(明细!$R:$R,$AK109,明细!$C:$C,AX$1,明细!$AK:$AK,"网点超50分钟未响应")+COUNTIFS(明细!$R:$R,$AK109,明细!$C:$C,AX$1,明细!$AL:$AL,"网点超23H未关闭"))*20)</f>
        <v>-</v>
      </c>
      <c r="AY109" s="12" t="str">
        <f>IF((COUNTIFS(明细!$R:$R,$AK109,明细!$C:$C,AY$1,明细!$AK:$AK,"网点超50分钟未响应")+COUNTIFS(明细!$R:$R,$AK109,明细!$C:$C,AY$1,明细!$AL:$AL,"网点超23H未关闭"))*20=0,"-",(COUNTIFS(明细!$R:$R,$AK109,明细!$C:$C,AY$1,明细!$AK:$AK,"网点超50分钟未响应")+COUNTIFS(明细!$R:$R,$AK109,明细!$C:$C,AY$1,明细!$AL:$AL,"网点超23H未关闭"))*20)</f>
        <v>-</v>
      </c>
      <c r="AZ109" s="12" t="str">
        <f>IF((COUNTIFS(明细!$R:$R,$AK109,明细!$C:$C,AZ$1,明细!$AK:$AK,"网点超50分钟未响应")+COUNTIFS(明细!$R:$R,$AK109,明细!$C:$C,AZ$1,明细!$AL:$AL,"网点超23H未关闭"))*20=0,"-",(COUNTIFS(明细!$R:$R,$AK109,明细!$C:$C,AZ$1,明细!$AK:$AK,"网点超50分钟未响应")+COUNTIFS(明细!$R:$R,$AK109,明细!$C:$C,AZ$1,明细!$AL:$AL,"网点超23H未关闭"))*20)</f>
        <v>-</v>
      </c>
      <c r="BA109" s="12" t="str">
        <f>IF((COUNTIFS(明细!$R:$R,$AK109,明细!$C:$C,BA$1,明细!$AK:$AK,"网点超50分钟未响应")+COUNTIFS(明细!$R:$R,$AK109,明细!$C:$C,BA$1,明细!$AL:$AL,"网点超23H未关闭"))*20=0,"-",(COUNTIFS(明细!$R:$R,$AK109,明细!$C:$C,BA$1,明细!$AK:$AK,"网点超50分钟未响应")+COUNTIFS(明细!$R:$R,$AK109,明细!$C:$C,BA$1,明细!$AL:$AL,"网点超23H未关闭"))*20)</f>
        <v>-</v>
      </c>
      <c r="BB109" s="12" t="str">
        <f>IF((COUNTIFS(明细!$R:$R,$AK109,明细!$C:$C,BB$1,明细!$AK:$AK,"网点超50分钟未响应")+COUNTIFS(明细!$R:$R,$AK109,明细!$C:$C,BB$1,明细!$AL:$AL,"网点超23H未关闭"))*20=0,"-",(COUNTIFS(明细!$R:$R,$AK109,明细!$C:$C,BB$1,明细!$AK:$AK,"网点超50分钟未响应")+COUNTIFS(明细!$R:$R,$AK109,明细!$C:$C,BB$1,明细!$AL:$AL,"网点超23H未关闭"))*20)</f>
        <v>-</v>
      </c>
      <c r="BC109" s="12" t="str">
        <f>IF((COUNTIFS(明细!$R:$R,$AK109,明细!$C:$C,BC$1,明细!$AK:$AK,"网点超50分钟未响应")+COUNTIFS(明细!$R:$R,$AK109,明细!$C:$C,BC$1,明细!$AL:$AL,"网点超23H未关闭"))*20=0,"-",(COUNTIFS(明细!$R:$R,$AK109,明细!$C:$C,BC$1,明细!$AK:$AK,"网点超50分钟未响应")+COUNTIFS(明细!$R:$R,$AK109,明细!$C:$C,BC$1,明细!$AL:$AL,"网点超23H未关闭"))*20)</f>
        <v>-</v>
      </c>
      <c r="BD109" s="12" t="str">
        <f>IF((COUNTIFS(明细!$R:$R,$AK109,明细!$C:$C,BD$1,明细!$AK:$AK,"网点超50分钟未响应")+COUNTIFS(明细!$R:$R,$AK109,明细!$C:$C,BD$1,明细!$AL:$AL,"网点超23H未关闭"))*20=0,"-",(COUNTIFS(明细!$R:$R,$AK109,明细!$C:$C,BD$1,明细!$AK:$AK,"网点超50分钟未响应")+COUNTIFS(明细!$R:$R,$AK109,明细!$C:$C,BD$1,明细!$AL:$AL,"网点超23H未关闭"))*20)</f>
        <v>-</v>
      </c>
      <c r="BE109" s="12" t="str">
        <f>IF((COUNTIFS(明细!$R:$R,$AK109,明细!$C:$C,BE$1,明细!$AK:$AK,"网点超50分钟未响应")+COUNTIFS(明细!$R:$R,$AK109,明细!$C:$C,BE$1,明细!$AL:$AL,"网点超23H未关闭"))*20=0,"-",(COUNTIFS(明细!$R:$R,$AK109,明细!$C:$C,BE$1,明细!$AK:$AK,"网点超50分钟未响应")+COUNTIFS(明细!$R:$R,$AK109,明细!$C:$C,BE$1,明细!$AL:$AL,"网点超23H未关闭"))*20)</f>
        <v>-</v>
      </c>
      <c r="BF109" s="12" t="str">
        <f>IF((COUNTIFS(明细!$R:$R,$AK109,明细!$C:$C,BF$1,明细!$AK:$AK,"网点超50分钟未响应")+COUNTIFS(明细!$R:$R,$AK109,明细!$C:$C,BF$1,明细!$AL:$AL,"网点超23H未关闭"))*20=0,"-",(COUNTIFS(明细!$R:$R,$AK109,明细!$C:$C,BF$1,明细!$AK:$AK,"网点超50分钟未响应")+COUNTIFS(明细!$R:$R,$AK109,明细!$C:$C,BF$1,明细!$AL:$AL,"网点超23H未关闭"))*20)</f>
        <v>-</v>
      </c>
      <c r="BG109" s="12" t="str">
        <f>IF((COUNTIFS(明细!$R:$R,$AK109,明细!$C:$C,BG$1,明细!$AK:$AK,"网点超50分钟未响应")+COUNTIFS(明细!$R:$R,$AK109,明细!$C:$C,BG$1,明细!$AL:$AL,"网点超23H未关闭"))*20=0,"-",(COUNTIFS(明细!$R:$R,$AK109,明细!$C:$C,BG$1,明细!$AK:$AK,"网点超50分钟未响应")+COUNTIFS(明细!$R:$R,$AK109,明细!$C:$C,BG$1,明细!$AL:$AL,"网点超23H未关闭"))*20)</f>
        <v>-</v>
      </c>
      <c r="BH109" s="12" t="str">
        <f>IF((COUNTIFS(明细!$R:$R,$AK109,明细!$C:$C,BH$1,明细!$AK:$AK,"网点超50分钟未响应")+COUNTIFS(明细!$R:$R,$AK109,明细!$C:$C,BH$1,明细!$AL:$AL,"网点超23H未关闭"))*20=0,"-",(COUNTIFS(明细!$R:$R,$AK109,明细!$C:$C,BH$1,明细!$AK:$AK,"网点超50分钟未响应")+COUNTIFS(明细!$R:$R,$AK109,明细!$C:$C,BH$1,明细!$AL:$AL,"网点超23H未关闭"))*20)</f>
        <v>-</v>
      </c>
      <c r="BI109" s="12" t="str">
        <f>IF((COUNTIFS(明细!$R:$R,$AK109,明细!$C:$C,BI$1,明细!$AK:$AK,"网点超50分钟未响应")+COUNTIFS(明细!$R:$R,$AK109,明细!$C:$C,BI$1,明细!$AL:$AL,"网点超23H未关闭"))*20=0,"-",(COUNTIFS(明细!$R:$R,$AK109,明细!$C:$C,BI$1,明细!$AK:$AK,"网点超50分钟未响应")+COUNTIFS(明细!$R:$R,$AK109,明细!$C:$C,BI$1,明细!$AL:$AL,"网点超23H未关闭"))*20)</f>
        <v>-</v>
      </c>
      <c r="BJ109" s="12" t="str">
        <f>IF((COUNTIFS(明细!$R:$R,$AK109,明细!$C:$C,BJ$1,明细!$AK:$AK,"网点超50分钟未响应")+COUNTIFS(明细!$R:$R,$AK109,明细!$C:$C,BJ$1,明细!$AL:$AL,"网点超23H未关闭"))*20=0,"-",(COUNTIFS(明细!$R:$R,$AK109,明细!$C:$C,BJ$1,明细!$AK:$AK,"网点超50分钟未响应")+COUNTIFS(明细!$R:$R,$AK109,明细!$C:$C,BJ$1,明细!$AL:$AL,"网点超23H未关闭"))*20)</f>
        <v>-</v>
      </c>
      <c r="BK109" s="12" t="str">
        <f>IF((COUNTIFS(明细!$R:$R,$AK109,明细!$C:$C,BK$1,明细!$AK:$AK,"网点超50分钟未响应")+COUNTIFS(明细!$R:$R,$AK109,明细!$C:$C,BK$1,明细!$AL:$AL,"网点超23H未关闭"))*20=0,"-",(COUNTIFS(明细!$R:$R,$AK109,明细!$C:$C,BK$1,明细!$AK:$AK,"网点超50分钟未响应")+COUNTIFS(明细!$R:$R,$AK109,明细!$C:$C,BK$1,明细!$AL:$AL,"网点超23H未关闭"))*20)</f>
        <v>-</v>
      </c>
      <c r="BL109" s="12" t="str">
        <f>IF((COUNTIFS(明细!$R:$R,$AK109,明细!$C:$C,BL$1,明细!$AK:$AK,"网点超50分钟未响应")+COUNTIFS(明细!$R:$R,$AK109,明细!$C:$C,BL$1,明细!$AL:$AL,"网点超23H未关闭"))*20=0,"-",(COUNTIFS(明细!$R:$R,$AK109,明细!$C:$C,BL$1,明细!$AK:$AK,"网点超50分钟未响应")+COUNTIFS(明细!$R:$R,$AK109,明细!$C:$C,BL$1,明细!$AL:$AL,"网点超23H未关闭"))*20)</f>
        <v>-</v>
      </c>
      <c r="BM109" s="12" t="str">
        <f>IF((COUNTIFS(明细!$R:$R,$AK109,明细!$C:$C,BM$1,明细!$AK:$AK,"网点超50分钟未响应")+COUNTIFS(明细!$R:$R,$AK109,明细!$C:$C,BM$1,明细!$AL:$AL,"网点超23H未关闭"))*20=0,"-",(COUNTIFS(明细!$R:$R,$AK109,明细!$C:$C,BM$1,明细!$AK:$AK,"网点超50分钟未响应")+COUNTIFS(明细!$R:$R,$AK109,明细!$C:$C,BM$1,明细!$AL:$AL,"网点超23H未关闭"))*20)</f>
        <v>-</v>
      </c>
      <c r="BN109" s="12" t="str">
        <f>IF((COUNTIFS(明细!$R:$R,$AK109,明细!$C:$C,BN$1,明细!$AK:$AK,"网点超50分钟未响应")+COUNTIFS(明细!$R:$R,$AK109,明细!$C:$C,BN$1,明细!$AL:$AL,"网点超23H未关闭"))*20=0,"-",(COUNTIFS(明细!$R:$R,$AK109,明细!$C:$C,BN$1,明细!$AK:$AK,"网点超50分钟未响应")+COUNTIFS(明细!$R:$R,$AK109,明细!$C:$C,BN$1,明细!$AL:$AL,"网点超23H未关闭"))*20)</f>
        <v>-</v>
      </c>
      <c r="BO109" s="12" t="str">
        <f>IF((COUNTIFS(明细!$R:$R,$AK109,明细!$C:$C,BO$1,明细!$AK:$AK,"网点超50分钟未响应")+COUNTIFS(明细!$R:$R,$AK109,明细!$C:$C,BO$1,明细!$AL:$AL,"网点超23H未关闭"))*20=0,"-",(COUNTIFS(明细!$R:$R,$AK109,明细!$C:$C,BO$1,明细!$AK:$AK,"网点超50分钟未响应")+COUNTIFS(明细!$R:$R,$AK109,明细!$C:$C,BO$1,明细!$AL:$AL,"网点超23H未关闭"))*20)</f>
        <v>-</v>
      </c>
      <c r="BP109" s="12" t="str">
        <f>IF((COUNTIFS(明细!$R:$R,$AK109,明细!$C:$C,BP$1,明细!$AK:$AK,"网点超50分钟未响应")+COUNTIFS(明细!$R:$R,$AK109,明细!$C:$C,BP$1,明细!$AL:$AL,"网点超23H未关闭"))*20=0,"-",(COUNTIFS(明细!$R:$R,$AK109,明细!$C:$C,BP$1,明细!$AK:$AK,"网点超50分钟未响应")+COUNTIFS(明细!$R:$R,$AK109,明细!$C:$C,BP$1,明细!$AL:$AL,"网点超23H未关闭"))*20)</f>
        <v>-</v>
      </c>
    </row>
    <row r="110" customHeight="1" spans="36:68">
      <c r="AJ110" s="12">
        <f>RANK(AL110,AL$3:AL$356)</f>
        <v>107</v>
      </c>
      <c r="AK110" s="4" t="s">
        <v>146</v>
      </c>
      <c r="AL110" s="12">
        <f>SUM(AM110:BP110)</f>
        <v>20</v>
      </c>
      <c r="AM110" s="12">
        <f>IF((COUNTIFS(明细!$R:$R,$AK110,明细!$C:$C,AM$1,明细!$AK:$AK,"网点超50分钟未响应")+COUNTIFS(明细!$R:$R,$AK110,明细!$C:$C,AM$1,明细!$AL:$AL,"网点超23H未关闭"))*20=0,"-",(COUNTIFS(明细!$R:$R,$AK110,明细!$C:$C,AM$1,明细!$AK:$AK,"网点超50分钟未响应")+COUNTIFS(明细!$R:$R,$AK110,明细!$C:$C,AM$1,明细!$AL:$AL,"网点超23H未关闭"))*20)</f>
        <v>20</v>
      </c>
      <c r="AN110" s="12" t="str">
        <f>IF((COUNTIFS(明细!$R:$R,$AK110,明细!$C:$C,AN$1,明细!$AK:$AK,"网点超50分钟未响应")+COUNTIFS(明细!$R:$R,$AK110,明细!$C:$C,AN$1,明细!$AL:$AL,"网点超23H未关闭"))*20=0,"-",(COUNTIFS(明细!$R:$R,$AK110,明细!$C:$C,AN$1,明细!$AK:$AK,"网点超50分钟未响应")+COUNTIFS(明细!$R:$R,$AK110,明细!$C:$C,AN$1,明细!$AL:$AL,"网点超23H未关闭"))*20)</f>
        <v>-</v>
      </c>
      <c r="AO110" s="12" t="str">
        <f>IF((COUNTIFS(明细!$R:$R,$AK110,明细!$C:$C,AO$1,明细!$AK:$AK,"网点超50分钟未响应")+COUNTIFS(明细!$R:$R,$AK110,明细!$C:$C,AO$1,明细!$AL:$AL,"网点超23H未关闭"))*20=0,"-",(COUNTIFS(明细!$R:$R,$AK110,明细!$C:$C,AO$1,明细!$AK:$AK,"网点超50分钟未响应")+COUNTIFS(明细!$R:$R,$AK110,明细!$C:$C,AO$1,明细!$AL:$AL,"网点超23H未关闭"))*20)</f>
        <v>-</v>
      </c>
      <c r="AP110" s="12" t="str">
        <f>IF((COUNTIFS(明细!$R:$R,$AK110,明细!$C:$C,AP$1,明细!$AK:$AK,"网点超50分钟未响应")+COUNTIFS(明细!$R:$R,$AK110,明细!$C:$C,AP$1,明细!$AL:$AL,"网点超23H未关闭"))*20=0,"-",(COUNTIFS(明细!$R:$R,$AK110,明细!$C:$C,AP$1,明细!$AK:$AK,"网点超50分钟未响应")+COUNTIFS(明细!$R:$R,$AK110,明细!$C:$C,AP$1,明细!$AL:$AL,"网点超23H未关闭"))*20)</f>
        <v>-</v>
      </c>
      <c r="AQ110" s="12" t="str">
        <f>IF((COUNTIFS(明细!$R:$R,$AK110,明细!$C:$C,AQ$1,明细!$AK:$AK,"网点超50分钟未响应")+COUNTIFS(明细!$R:$R,$AK110,明细!$C:$C,AQ$1,明细!$AL:$AL,"网点超23H未关闭"))*20=0,"-",(COUNTIFS(明细!$R:$R,$AK110,明细!$C:$C,AQ$1,明细!$AK:$AK,"网点超50分钟未响应")+COUNTIFS(明细!$R:$R,$AK110,明细!$C:$C,AQ$1,明细!$AL:$AL,"网点超23H未关闭"))*20)</f>
        <v>-</v>
      </c>
      <c r="AR110" s="12" t="str">
        <f>IF((COUNTIFS(明细!$R:$R,$AK110,明细!$C:$C,AR$1,明细!$AK:$AK,"网点超50分钟未响应")+COUNTIFS(明细!$R:$R,$AK110,明细!$C:$C,AR$1,明细!$AL:$AL,"网点超23H未关闭"))*20=0,"-",(COUNTIFS(明细!$R:$R,$AK110,明细!$C:$C,AR$1,明细!$AK:$AK,"网点超50分钟未响应")+COUNTIFS(明细!$R:$R,$AK110,明细!$C:$C,AR$1,明细!$AL:$AL,"网点超23H未关闭"))*20)</f>
        <v>-</v>
      </c>
      <c r="AS110" s="12" t="str">
        <f>IF((COUNTIFS(明细!$R:$R,$AK110,明细!$C:$C,AS$1,明细!$AK:$AK,"网点超50分钟未响应")+COUNTIFS(明细!$R:$R,$AK110,明细!$C:$C,AS$1,明细!$AL:$AL,"网点超23H未关闭"))*20=0,"-",(COUNTIFS(明细!$R:$R,$AK110,明细!$C:$C,AS$1,明细!$AK:$AK,"网点超50分钟未响应")+COUNTIFS(明细!$R:$R,$AK110,明细!$C:$C,AS$1,明细!$AL:$AL,"网点超23H未关闭"))*20)</f>
        <v>-</v>
      </c>
      <c r="AT110" s="12" t="str">
        <f>IF((COUNTIFS(明细!$R:$R,$AK110,明细!$C:$C,AT$1,明细!$AK:$AK,"网点超50分钟未响应")+COUNTIFS(明细!$R:$R,$AK110,明细!$C:$C,AT$1,明细!$AL:$AL,"网点超23H未关闭"))*20=0,"-",(COUNTIFS(明细!$R:$R,$AK110,明细!$C:$C,AT$1,明细!$AK:$AK,"网点超50分钟未响应")+COUNTIFS(明细!$R:$R,$AK110,明细!$C:$C,AT$1,明细!$AL:$AL,"网点超23H未关闭"))*20)</f>
        <v>-</v>
      </c>
      <c r="AU110" s="12" t="str">
        <f>IF((COUNTIFS(明细!$R:$R,$AK110,明细!$C:$C,AU$1,明细!$AK:$AK,"网点超50分钟未响应")+COUNTIFS(明细!$R:$R,$AK110,明细!$C:$C,AU$1,明细!$AL:$AL,"网点超23H未关闭"))*20=0,"-",(COUNTIFS(明细!$R:$R,$AK110,明细!$C:$C,AU$1,明细!$AK:$AK,"网点超50分钟未响应")+COUNTIFS(明细!$R:$R,$AK110,明细!$C:$C,AU$1,明细!$AL:$AL,"网点超23H未关闭"))*20)</f>
        <v>-</v>
      </c>
      <c r="AV110" s="12" t="str">
        <f>IF((COUNTIFS(明细!$R:$R,$AK110,明细!$C:$C,AV$1,明细!$AK:$AK,"网点超50分钟未响应")+COUNTIFS(明细!$R:$R,$AK110,明细!$C:$C,AV$1,明细!$AL:$AL,"网点超23H未关闭"))*20=0,"-",(COUNTIFS(明细!$R:$R,$AK110,明细!$C:$C,AV$1,明细!$AK:$AK,"网点超50分钟未响应")+COUNTIFS(明细!$R:$R,$AK110,明细!$C:$C,AV$1,明细!$AL:$AL,"网点超23H未关闭"))*20)</f>
        <v>-</v>
      </c>
      <c r="AW110" s="12" t="str">
        <f>IF((COUNTIFS(明细!$R:$R,$AK110,明细!$C:$C,AW$1,明细!$AK:$AK,"网点超50分钟未响应")+COUNTIFS(明细!$R:$R,$AK110,明细!$C:$C,AW$1,明细!$AL:$AL,"网点超23H未关闭"))*20=0,"-",(COUNTIFS(明细!$R:$R,$AK110,明细!$C:$C,AW$1,明细!$AK:$AK,"网点超50分钟未响应")+COUNTIFS(明细!$R:$R,$AK110,明细!$C:$C,AW$1,明细!$AL:$AL,"网点超23H未关闭"))*20)</f>
        <v>-</v>
      </c>
      <c r="AX110" s="12" t="str">
        <f>IF((COUNTIFS(明细!$R:$R,$AK110,明细!$C:$C,AX$1,明细!$AK:$AK,"网点超50分钟未响应")+COUNTIFS(明细!$R:$R,$AK110,明细!$C:$C,AX$1,明细!$AL:$AL,"网点超23H未关闭"))*20=0,"-",(COUNTIFS(明细!$R:$R,$AK110,明细!$C:$C,AX$1,明细!$AK:$AK,"网点超50分钟未响应")+COUNTIFS(明细!$R:$R,$AK110,明细!$C:$C,AX$1,明细!$AL:$AL,"网点超23H未关闭"))*20)</f>
        <v>-</v>
      </c>
      <c r="AY110" s="12" t="str">
        <f>IF((COUNTIFS(明细!$R:$R,$AK110,明细!$C:$C,AY$1,明细!$AK:$AK,"网点超50分钟未响应")+COUNTIFS(明细!$R:$R,$AK110,明细!$C:$C,AY$1,明细!$AL:$AL,"网点超23H未关闭"))*20=0,"-",(COUNTIFS(明细!$R:$R,$AK110,明细!$C:$C,AY$1,明细!$AK:$AK,"网点超50分钟未响应")+COUNTIFS(明细!$R:$R,$AK110,明细!$C:$C,AY$1,明细!$AL:$AL,"网点超23H未关闭"))*20)</f>
        <v>-</v>
      </c>
      <c r="AZ110" s="12" t="str">
        <f>IF((COUNTIFS(明细!$R:$R,$AK110,明细!$C:$C,AZ$1,明细!$AK:$AK,"网点超50分钟未响应")+COUNTIFS(明细!$R:$R,$AK110,明细!$C:$C,AZ$1,明细!$AL:$AL,"网点超23H未关闭"))*20=0,"-",(COUNTIFS(明细!$R:$R,$AK110,明细!$C:$C,AZ$1,明细!$AK:$AK,"网点超50分钟未响应")+COUNTIFS(明细!$R:$R,$AK110,明细!$C:$C,AZ$1,明细!$AL:$AL,"网点超23H未关闭"))*20)</f>
        <v>-</v>
      </c>
      <c r="BA110" s="12" t="str">
        <f>IF((COUNTIFS(明细!$R:$R,$AK110,明细!$C:$C,BA$1,明细!$AK:$AK,"网点超50分钟未响应")+COUNTIFS(明细!$R:$R,$AK110,明细!$C:$C,BA$1,明细!$AL:$AL,"网点超23H未关闭"))*20=0,"-",(COUNTIFS(明细!$R:$R,$AK110,明细!$C:$C,BA$1,明细!$AK:$AK,"网点超50分钟未响应")+COUNTIFS(明细!$R:$R,$AK110,明细!$C:$C,BA$1,明细!$AL:$AL,"网点超23H未关闭"))*20)</f>
        <v>-</v>
      </c>
      <c r="BB110" s="12" t="str">
        <f>IF((COUNTIFS(明细!$R:$R,$AK110,明细!$C:$C,BB$1,明细!$AK:$AK,"网点超50分钟未响应")+COUNTIFS(明细!$R:$R,$AK110,明细!$C:$C,BB$1,明细!$AL:$AL,"网点超23H未关闭"))*20=0,"-",(COUNTIFS(明细!$R:$R,$AK110,明细!$C:$C,BB$1,明细!$AK:$AK,"网点超50分钟未响应")+COUNTIFS(明细!$R:$R,$AK110,明细!$C:$C,BB$1,明细!$AL:$AL,"网点超23H未关闭"))*20)</f>
        <v>-</v>
      </c>
      <c r="BC110" s="12" t="str">
        <f>IF((COUNTIFS(明细!$R:$R,$AK110,明细!$C:$C,BC$1,明细!$AK:$AK,"网点超50分钟未响应")+COUNTIFS(明细!$R:$R,$AK110,明细!$C:$C,BC$1,明细!$AL:$AL,"网点超23H未关闭"))*20=0,"-",(COUNTIFS(明细!$R:$R,$AK110,明细!$C:$C,BC$1,明细!$AK:$AK,"网点超50分钟未响应")+COUNTIFS(明细!$R:$R,$AK110,明细!$C:$C,BC$1,明细!$AL:$AL,"网点超23H未关闭"))*20)</f>
        <v>-</v>
      </c>
      <c r="BD110" s="12" t="str">
        <f>IF((COUNTIFS(明细!$R:$R,$AK110,明细!$C:$C,BD$1,明细!$AK:$AK,"网点超50分钟未响应")+COUNTIFS(明细!$R:$R,$AK110,明细!$C:$C,BD$1,明细!$AL:$AL,"网点超23H未关闭"))*20=0,"-",(COUNTIFS(明细!$R:$R,$AK110,明细!$C:$C,BD$1,明细!$AK:$AK,"网点超50分钟未响应")+COUNTIFS(明细!$R:$R,$AK110,明细!$C:$C,BD$1,明细!$AL:$AL,"网点超23H未关闭"))*20)</f>
        <v>-</v>
      </c>
      <c r="BE110" s="12" t="str">
        <f>IF((COUNTIFS(明细!$R:$R,$AK110,明细!$C:$C,BE$1,明细!$AK:$AK,"网点超50分钟未响应")+COUNTIFS(明细!$R:$R,$AK110,明细!$C:$C,BE$1,明细!$AL:$AL,"网点超23H未关闭"))*20=0,"-",(COUNTIFS(明细!$R:$R,$AK110,明细!$C:$C,BE$1,明细!$AK:$AK,"网点超50分钟未响应")+COUNTIFS(明细!$R:$R,$AK110,明细!$C:$C,BE$1,明细!$AL:$AL,"网点超23H未关闭"))*20)</f>
        <v>-</v>
      </c>
      <c r="BF110" s="12" t="str">
        <f>IF((COUNTIFS(明细!$R:$R,$AK110,明细!$C:$C,BF$1,明细!$AK:$AK,"网点超50分钟未响应")+COUNTIFS(明细!$R:$R,$AK110,明细!$C:$C,BF$1,明细!$AL:$AL,"网点超23H未关闭"))*20=0,"-",(COUNTIFS(明细!$R:$R,$AK110,明细!$C:$C,BF$1,明细!$AK:$AK,"网点超50分钟未响应")+COUNTIFS(明细!$R:$R,$AK110,明细!$C:$C,BF$1,明细!$AL:$AL,"网点超23H未关闭"))*20)</f>
        <v>-</v>
      </c>
      <c r="BG110" s="12" t="str">
        <f>IF((COUNTIFS(明细!$R:$R,$AK110,明细!$C:$C,BG$1,明细!$AK:$AK,"网点超50分钟未响应")+COUNTIFS(明细!$R:$R,$AK110,明细!$C:$C,BG$1,明细!$AL:$AL,"网点超23H未关闭"))*20=0,"-",(COUNTIFS(明细!$R:$R,$AK110,明细!$C:$C,BG$1,明细!$AK:$AK,"网点超50分钟未响应")+COUNTIFS(明细!$R:$R,$AK110,明细!$C:$C,BG$1,明细!$AL:$AL,"网点超23H未关闭"))*20)</f>
        <v>-</v>
      </c>
      <c r="BH110" s="12" t="str">
        <f>IF((COUNTIFS(明细!$R:$R,$AK110,明细!$C:$C,BH$1,明细!$AK:$AK,"网点超50分钟未响应")+COUNTIFS(明细!$R:$R,$AK110,明细!$C:$C,BH$1,明细!$AL:$AL,"网点超23H未关闭"))*20=0,"-",(COUNTIFS(明细!$R:$R,$AK110,明细!$C:$C,BH$1,明细!$AK:$AK,"网点超50分钟未响应")+COUNTIFS(明细!$R:$R,$AK110,明细!$C:$C,BH$1,明细!$AL:$AL,"网点超23H未关闭"))*20)</f>
        <v>-</v>
      </c>
      <c r="BI110" s="12" t="str">
        <f>IF((COUNTIFS(明细!$R:$R,$AK110,明细!$C:$C,BI$1,明细!$AK:$AK,"网点超50分钟未响应")+COUNTIFS(明细!$R:$R,$AK110,明细!$C:$C,BI$1,明细!$AL:$AL,"网点超23H未关闭"))*20=0,"-",(COUNTIFS(明细!$R:$R,$AK110,明细!$C:$C,BI$1,明细!$AK:$AK,"网点超50分钟未响应")+COUNTIFS(明细!$R:$R,$AK110,明细!$C:$C,BI$1,明细!$AL:$AL,"网点超23H未关闭"))*20)</f>
        <v>-</v>
      </c>
      <c r="BJ110" s="12" t="str">
        <f>IF((COUNTIFS(明细!$R:$R,$AK110,明细!$C:$C,BJ$1,明细!$AK:$AK,"网点超50分钟未响应")+COUNTIFS(明细!$R:$R,$AK110,明细!$C:$C,BJ$1,明细!$AL:$AL,"网点超23H未关闭"))*20=0,"-",(COUNTIFS(明细!$R:$R,$AK110,明细!$C:$C,BJ$1,明细!$AK:$AK,"网点超50分钟未响应")+COUNTIFS(明细!$R:$R,$AK110,明细!$C:$C,BJ$1,明细!$AL:$AL,"网点超23H未关闭"))*20)</f>
        <v>-</v>
      </c>
      <c r="BK110" s="12" t="str">
        <f>IF((COUNTIFS(明细!$R:$R,$AK110,明细!$C:$C,BK$1,明细!$AK:$AK,"网点超50分钟未响应")+COUNTIFS(明细!$R:$R,$AK110,明细!$C:$C,BK$1,明细!$AL:$AL,"网点超23H未关闭"))*20=0,"-",(COUNTIFS(明细!$R:$R,$AK110,明细!$C:$C,BK$1,明细!$AK:$AK,"网点超50分钟未响应")+COUNTIFS(明细!$R:$R,$AK110,明细!$C:$C,BK$1,明细!$AL:$AL,"网点超23H未关闭"))*20)</f>
        <v>-</v>
      </c>
      <c r="BL110" s="12" t="str">
        <f>IF((COUNTIFS(明细!$R:$R,$AK110,明细!$C:$C,BL$1,明细!$AK:$AK,"网点超50分钟未响应")+COUNTIFS(明细!$R:$R,$AK110,明细!$C:$C,BL$1,明细!$AL:$AL,"网点超23H未关闭"))*20=0,"-",(COUNTIFS(明细!$R:$R,$AK110,明细!$C:$C,BL$1,明细!$AK:$AK,"网点超50分钟未响应")+COUNTIFS(明细!$R:$R,$AK110,明细!$C:$C,BL$1,明细!$AL:$AL,"网点超23H未关闭"))*20)</f>
        <v>-</v>
      </c>
      <c r="BM110" s="12" t="str">
        <f>IF((COUNTIFS(明细!$R:$R,$AK110,明细!$C:$C,BM$1,明细!$AK:$AK,"网点超50分钟未响应")+COUNTIFS(明细!$R:$R,$AK110,明细!$C:$C,BM$1,明细!$AL:$AL,"网点超23H未关闭"))*20=0,"-",(COUNTIFS(明细!$R:$R,$AK110,明细!$C:$C,BM$1,明细!$AK:$AK,"网点超50分钟未响应")+COUNTIFS(明细!$R:$R,$AK110,明细!$C:$C,BM$1,明细!$AL:$AL,"网点超23H未关闭"))*20)</f>
        <v>-</v>
      </c>
      <c r="BN110" s="12" t="str">
        <f>IF((COUNTIFS(明细!$R:$R,$AK110,明细!$C:$C,BN$1,明细!$AK:$AK,"网点超50分钟未响应")+COUNTIFS(明细!$R:$R,$AK110,明细!$C:$C,BN$1,明细!$AL:$AL,"网点超23H未关闭"))*20=0,"-",(COUNTIFS(明细!$R:$R,$AK110,明细!$C:$C,BN$1,明细!$AK:$AK,"网点超50分钟未响应")+COUNTIFS(明细!$R:$R,$AK110,明细!$C:$C,BN$1,明细!$AL:$AL,"网点超23H未关闭"))*20)</f>
        <v>-</v>
      </c>
      <c r="BO110" s="12" t="str">
        <f>IF((COUNTIFS(明细!$R:$R,$AK110,明细!$C:$C,BO$1,明细!$AK:$AK,"网点超50分钟未响应")+COUNTIFS(明细!$R:$R,$AK110,明细!$C:$C,BO$1,明细!$AL:$AL,"网点超23H未关闭"))*20=0,"-",(COUNTIFS(明细!$R:$R,$AK110,明细!$C:$C,BO$1,明细!$AK:$AK,"网点超50分钟未响应")+COUNTIFS(明细!$R:$R,$AK110,明细!$C:$C,BO$1,明细!$AL:$AL,"网点超23H未关闭"))*20)</f>
        <v>-</v>
      </c>
      <c r="BP110" s="12" t="str">
        <f>IF((COUNTIFS(明细!$R:$R,$AK110,明细!$C:$C,BP$1,明细!$AK:$AK,"网点超50分钟未响应")+COUNTIFS(明细!$R:$R,$AK110,明细!$C:$C,BP$1,明细!$AL:$AL,"网点超23H未关闭"))*20=0,"-",(COUNTIFS(明细!$R:$R,$AK110,明细!$C:$C,BP$1,明细!$AK:$AK,"网点超50分钟未响应")+COUNTIFS(明细!$R:$R,$AK110,明细!$C:$C,BP$1,明细!$AL:$AL,"网点超23H未关闭"))*20)</f>
        <v>-</v>
      </c>
    </row>
    <row r="111" customHeight="1" spans="36:68">
      <c r="AJ111" s="12">
        <f>RANK(AL111,AL$3:AL$356)</f>
        <v>107</v>
      </c>
      <c r="AK111" s="36" t="s">
        <v>147</v>
      </c>
      <c r="AL111" s="12">
        <f>SUM(AM111:BP111)</f>
        <v>20</v>
      </c>
      <c r="AM111" s="12">
        <f>IF((COUNTIFS(明细!$R:$R,$AK111,明细!$C:$C,AM$1,明细!$AK:$AK,"网点超50分钟未响应")+COUNTIFS(明细!$R:$R,$AK111,明细!$C:$C,AM$1,明细!$AL:$AL,"网点超23H未关闭"))*20=0,"-",(COUNTIFS(明细!$R:$R,$AK111,明细!$C:$C,AM$1,明细!$AK:$AK,"网点超50分钟未响应")+COUNTIFS(明细!$R:$R,$AK111,明细!$C:$C,AM$1,明细!$AL:$AL,"网点超23H未关闭"))*20)</f>
        <v>20</v>
      </c>
      <c r="AN111" s="12" t="str">
        <f>IF((COUNTIFS(明细!$R:$R,$AK111,明细!$C:$C,AN$1,明细!$AK:$AK,"网点超50分钟未响应")+COUNTIFS(明细!$R:$R,$AK111,明细!$C:$C,AN$1,明细!$AL:$AL,"网点超23H未关闭"))*20=0,"-",(COUNTIFS(明细!$R:$R,$AK111,明细!$C:$C,AN$1,明细!$AK:$AK,"网点超50分钟未响应")+COUNTIFS(明细!$R:$R,$AK111,明细!$C:$C,AN$1,明细!$AL:$AL,"网点超23H未关闭"))*20)</f>
        <v>-</v>
      </c>
      <c r="AO111" s="12" t="str">
        <f>IF((COUNTIFS(明细!$R:$R,$AK111,明细!$C:$C,AO$1,明细!$AK:$AK,"网点超50分钟未响应")+COUNTIFS(明细!$R:$R,$AK111,明细!$C:$C,AO$1,明细!$AL:$AL,"网点超23H未关闭"))*20=0,"-",(COUNTIFS(明细!$R:$R,$AK111,明细!$C:$C,AO$1,明细!$AK:$AK,"网点超50分钟未响应")+COUNTIFS(明细!$R:$R,$AK111,明细!$C:$C,AO$1,明细!$AL:$AL,"网点超23H未关闭"))*20)</f>
        <v>-</v>
      </c>
      <c r="AP111" s="12" t="str">
        <f>IF((COUNTIFS(明细!$R:$R,$AK111,明细!$C:$C,AP$1,明细!$AK:$AK,"网点超50分钟未响应")+COUNTIFS(明细!$R:$R,$AK111,明细!$C:$C,AP$1,明细!$AL:$AL,"网点超23H未关闭"))*20=0,"-",(COUNTIFS(明细!$R:$R,$AK111,明细!$C:$C,AP$1,明细!$AK:$AK,"网点超50分钟未响应")+COUNTIFS(明细!$R:$R,$AK111,明细!$C:$C,AP$1,明细!$AL:$AL,"网点超23H未关闭"))*20)</f>
        <v>-</v>
      </c>
      <c r="AQ111" s="12" t="str">
        <f>IF((COUNTIFS(明细!$R:$R,$AK111,明细!$C:$C,AQ$1,明细!$AK:$AK,"网点超50分钟未响应")+COUNTIFS(明细!$R:$R,$AK111,明细!$C:$C,AQ$1,明细!$AL:$AL,"网点超23H未关闭"))*20=0,"-",(COUNTIFS(明细!$R:$R,$AK111,明细!$C:$C,AQ$1,明细!$AK:$AK,"网点超50分钟未响应")+COUNTIFS(明细!$R:$R,$AK111,明细!$C:$C,AQ$1,明细!$AL:$AL,"网点超23H未关闭"))*20)</f>
        <v>-</v>
      </c>
      <c r="AR111" s="12" t="str">
        <f>IF((COUNTIFS(明细!$R:$R,$AK111,明细!$C:$C,AR$1,明细!$AK:$AK,"网点超50分钟未响应")+COUNTIFS(明细!$R:$R,$AK111,明细!$C:$C,AR$1,明细!$AL:$AL,"网点超23H未关闭"))*20=0,"-",(COUNTIFS(明细!$R:$R,$AK111,明细!$C:$C,AR$1,明细!$AK:$AK,"网点超50分钟未响应")+COUNTIFS(明细!$R:$R,$AK111,明细!$C:$C,AR$1,明细!$AL:$AL,"网点超23H未关闭"))*20)</f>
        <v>-</v>
      </c>
      <c r="AS111" s="12" t="str">
        <f>IF((COUNTIFS(明细!$R:$R,$AK111,明细!$C:$C,AS$1,明细!$AK:$AK,"网点超50分钟未响应")+COUNTIFS(明细!$R:$R,$AK111,明细!$C:$C,AS$1,明细!$AL:$AL,"网点超23H未关闭"))*20=0,"-",(COUNTIFS(明细!$R:$R,$AK111,明细!$C:$C,AS$1,明细!$AK:$AK,"网点超50分钟未响应")+COUNTIFS(明细!$R:$R,$AK111,明细!$C:$C,AS$1,明细!$AL:$AL,"网点超23H未关闭"))*20)</f>
        <v>-</v>
      </c>
      <c r="AT111" s="12" t="str">
        <f>IF((COUNTIFS(明细!$R:$R,$AK111,明细!$C:$C,AT$1,明细!$AK:$AK,"网点超50分钟未响应")+COUNTIFS(明细!$R:$R,$AK111,明细!$C:$C,AT$1,明细!$AL:$AL,"网点超23H未关闭"))*20=0,"-",(COUNTIFS(明细!$R:$R,$AK111,明细!$C:$C,AT$1,明细!$AK:$AK,"网点超50分钟未响应")+COUNTIFS(明细!$R:$R,$AK111,明细!$C:$C,AT$1,明细!$AL:$AL,"网点超23H未关闭"))*20)</f>
        <v>-</v>
      </c>
      <c r="AU111" s="12" t="str">
        <f>IF((COUNTIFS(明细!$R:$R,$AK111,明细!$C:$C,AU$1,明细!$AK:$AK,"网点超50分钟未响应")+COUNTIFS(明细!$R:$R,$AK111,明细!$C:$C,AU$1,明细!$AL:$AL,"网点超23H未关闭"))*20=0,"-",(COUNTIFS(明细!$R:$R,$AK111,明细!$C:$C,AU$1,明细!$AK:$AK,"网点超50分钟未响应")+COUNTIFS(明细!$R:$R,$AK111,明细!$C:$C,AU$1,明细!$AL:$AL,"网点超23H未关闭"))*20)</f>
        <v>-</v>
      </c>
      <c r="AV111" s="12" t="str">
        <f>IF((COUNTIFS(明细!$R:$R,$AK111,明细!$C:$C,AV$1,明细!$AK:$AK,"网点超50分钟未响应")+COUNTIFS(明细!$R:$R,$AK111,明细!$C:$C,AV$1,明细!$AL:$AL,"网点超23H未关闭"))*20=0,"-",(COUNTIFS(明细!$R:$R,$AK111,明细!$C:$C,AV$1,明细!$AK:$AK,"网点超50分钟未响应")+COUNTIFS(明细!$R:$R,$AK111,明细!$C:$C,AV$1,明细!$AL:$AL,"网点超23H未关闭"))*20)</f>
        <v>-</v>
      </c>
      <c r="AW111" s="12" t="str">
        <f>IF((COUNTIFS(明细!$R:$R,$AK111,明细!$C:$C,AW$1,明细!$AK:$AK,"网点超50分钟未响应")+COUNTIFS(明细!$R:$R,$AK111,明细!$C:$C,AW$1,明细!$AL:$AL,"网点超23H未关闭"))*20=0,"-",(COUNTIFS(明细!$R:$R,$AK111,明细!$C:$C,AW$1,明细!$AK:$AK,"网点超50分钟未响应")+COUNTIFS(明细!$R:$R,$AK111,明细!$C:$C,AW$1,明细!$AL:$AL,"网点超23H未关闭"))*20)</f>
        <v>-</v>
      </c>
      <c r="AX111" s="12" t="str">
        <f>IF((COUNTIFS(明细!$R:$R,$AK111,明细!$C:$C,AX$1,明细!$AK:$AK,"网点超50分钟未响应")+COUNTIFS(明细!$R:$R,$AK111,明细!$C:$C,AX$1,明细!$AL:$AL,"网点超23H未关闭"))*20=0,"-",(COUNTIFS(明细!$R:$R,$AK111,明细!$C:$C,AX$1,明细!$AK:$AK,"网点超50分钟未响应")+COUNTIFS(明细!$R:$R,$AK111,明细!$C:$C,AX$1,明细!$AL:$AL,"网点超23H未关闭"))*20)</f>
        <v>-</v>
      </c>
      <c r="AY111" s="12" t="str">
        <f>IF((COUNTIFS(明细!$R:$R,$AK111,明细!$C:$C,AY$1,明细!$AK:$AK,"网点超50分钟未响应")+COUNTIFS(明细!$R:$R,$AK111,明细!$C:$C,AY$1,明细!$AL:$AL,"网点超23H未关闭"))*20=0,"-",(COUNTIFS(明细!$R:$R,$AK111,明细!$C:$C,AY$1,明细!$AK:$AK,"网点超50分钟未响应")+COUNTIFS(明细!$R:$R,$AK111,明细!$C:$C,AY$1,明细!$AL:$AL,"网点超23H未关闭"))*20)</f>
        <v>-</v>
      </c>
      <c r="AZ111" s="12" t="str">
        <f>IF((COUNTIFS(明细!$R:$R,$AK111,明细!$C:$C,AZ$1,明细!$AK:$AK,"网点超50分钟未响应")+COUNTIFS(明细!$R:$R,$AK111,明细!$C:$C,AZ$1,明细!$AL:$AL,"网点超23H未关闭"))*20=0,"-",(COUNTIFS(明细!$R:$R,$AK111,明细!$C:$C,AZ$1,明细!$AK:$AK,"网点超50分钟未响应")+COUNTIFS(明细!$R:$R,$AK111,明细!$C:$C,AZ$1,明细!$AL:$AL,"网点超23H未关闭"))*20)</f>
        <v>-</v>
      </c>
      <c r="BA111" s="12" t="str">
        <f>IF((COUNTIFS(明细!$R:$R,$AK111,明细!$C:$C,BA$1,明细!$AK:$AK,"网点超50分钟未响应")+COUNTIFS(明细!$R:$R,$AK111,明细!$C:$C,BA$1,明细!$AL:$AL,"网点超23H未关闭"))*20=0,"-",(COUNTIFS(明细!$R:$R,$AK111,明细!$C:$C,BA$1,明细!$AK:$AK,"网点超50分钟未响应")+COUNTIFS(明细!$R:$R,$AK111,明细!$C:$C,BA$1,明细!$AL:$AL,"网点超23H未关闭"))*20)</f>
        <v>-</v>
      </c>
      <c r="BB111" s="12" t="str">
        <f>IF((COUNTIFS(明细!$R:$R,$AK111,明细!$C:$C,BB$1,明细!$AK:$AK,"网点超50分钟未响应")+COUNTIFS(明细!$R:$R,$AK111,明细!$C:$C,BB$1,明细!$AL:$AL,"网点超23H未关闭"))*20=0,"-",(COUNTIFS(明细!$R:$R,$AK111,明细!$C:$C,BB$1,明细!$AK:$AK,"网点超50分钟未响应")+COUNTIFS(明细!$R:$R,$AK111,明细!$C:$C,BB$1,明细!$AL:$AL,"网点超23H未关闭"))*20)</f>
        <v>-</v>
      </c>
      <c r="BC111" s="12" t="str">
        <f>IF((COUNTIFS(明细!$R:$R,$AK111,明细!$C:$C,BC$1,明细!$AK:$AK,"网点超50分钟未响应")+COUNTIFS(明细!$R:$R,$AK111,明细!$C:$C,BC$1,明细!$AL:$AL,"网点超23H未关闭"))*20=0,"-",(COUNTIFS(明细!$R:$R,$AK111,明细!$C:$C,BC$1,明细!$AK:$AK,"网点超50分钟未响应")+COUNTIFS(明细!$R:$R,$AK111,明细!$C:$C,BC$1,明细!$AL:$AL,"网点超23H未关闭"))*20)</f>
        <v>-</v>
      </c>
      <c r="BD111" s="12" t="str">
        <f>IF((COUNTIFS(明细!$R:$R,$AK111,明细!$C:$C,BD$1,明细!$AK:$AK,"网点超50分钟未响应")+COUNTIFS(明细!$R:$R,$AK111,明细!$C:$C,BD$1,明细!$AL:$AL,"网点超23H未关闭"))*20=0,"-",(COUNTIFS(明细!$R:$R,$AK111,明细!$C:$C,BD$1,明细!$AK:$AK,"网点超50分钟未响应")+COUNTIFS(明细!$R:$R,$AK111,明细!$C:$C,BD$1,明细!$AL:$AL,"网点超23H未关闭"))*20)</f>
        <v>-</v>
      </c>
      <c r="BE111" s="12" t="str">
        <f>IF((COUNTIFS(明细!$R:$R,$AK111,明细!$C:$C,BE$1,明细!$AK:$AK,"网点超50分钟未响应")+COUNTIFS(明细!$R:$R,$AK111,明细!$C:$C,BE$1,明细!$AL:$AL,"网点超23H未关闭"))*20=0,"-",(COUNTIFS(明细!$R:$R,$AK111,明细!$C:$C,BE$1,明细!$AK:$AK,"网点超50分钟未响应")+COUNTIFS(明细!$R:$R,$AK111,明细!$C:$C,BE$1,明细!$AL:$AL,"网点超23H未关闭"))*20)</f>
        <v>-</v>
      </c>
      <c r="BF111" s="12" t="str">
        <f>IF((COUNTIFS(明细!$R:$R,$AK111,明细!$C:$C,BF$1,明细!$AK:$AK,"网点超50分钟未响应")+COUNTIFS(明细!$R:$R,$AK111,明细!$C:$C,BF$1,明细!$AL:$AL,"网点超23H未关闭"))*20=0,"-",(COUNTIFS(明细!$R:$R,$AK111,明细!$C:$C,BF$1,明细!$AK:$AK,"网点超50分钟未响应")+COUNTIFS(明细!$R:$R,$AK111,明细!$C:$C,BF$1,明细!$AL:$AL,"网点超23H未关闭"))*20)</f>
        <v>-</v>
      </c>
      <c r="BG111" s="12" t="str">
        <f>IF((COUNTIFS(明细!$R:$R,$AK111,明细!$C:$C,BG$1,明细!$AK:$AK,"网点超50分钟未响应")+COUNTIFS(明细!$R:$R,$AK111,明细!$C:$C,BG$1,明细!$AL:$AL,"网点超23H未关闭"))*20=0,"-",(COUNTIFS(明细!$R:$R,$AK111,明细!$C:$C,BG$1,明细!$AK:$AK,"网点超50分钟未响应")+COUNTIFS(明细!$R:$R,$AK111,明细!$C:$C,BG$1,明细!$AL:$AL,"网点超23H未关闭"))*20)</f>
        <v>-</v>
      </c>
      <c r="BH111" s="12" t="str">
        <f>IF((COUNTIFS(明细!$R:$R,$AK111,明细!$C:$C,BH$1,明细!$AK:$AK,"网点超50分钟未响应")+COUNTIFS(明细!$R:$R,$AK111,明细!$C:$C,BH$1,明细!$AL:$AL,"网点超23H未关闭"))*20=0,"-",(COUNTIFS(明细!$R:$R,$AK111,明细!$C:$C,BH$1,明细!$AK:$AK,"网点超50分钟未响应")+COUNTIFS(明细!$R:$R,$AK111,明细!$C:$C,BH$1,明细!$AL:$AL,"网点超23H未关闭"))*20)</f>
        <v>-</v>
      </c>
      <c r="BI111" s="12" t="str">
        <f>IF((COUNTIFS(明细!$R:$R,$AK111,明细!$C:$C,BI$1,明细!$AK:$AK,"网点超50分钟未响应")+COUNTIFS(明细!$R:$R,$AK111,明细!$C:$C,BI$1,明细!$AL:$AL,"网点超23H未关闭"))*20=0,"-",(COUNTIFS(明细!$R:$R,$AK111,明细!$C:$C,BI$1,明细!$AK:$AK,"网点超50分钟未响应")+COUNTIFS(明细!$R:$R,$AK111,明细!$C:$C,BI$1,明细!$AL:$AL,"网点超23H未关闭"))*20)</f>
        <v>-</v>
      </c>
      <c r="BJ111" s="12" t="str">
        <f>IF((COUNTIFS(明细!$R:$R,$AK111,明细!$C:$C,BJ$1,明细!$AK:$AK,"网点超50分钟未响应")+COUNTIFS(明细!$R:$R,$AK111,明细!$C:$C,BJ$1,明细!$AL:$AL,"网点超23H未关闭"))*20=0,"-",(COUNTIFS(明细!$R:$R,$AK111,明细!$C:$C,BJ$1,明细!$AK:$AK,"网点超50分钟未响应")+COUNTIFS(明细!$R:$R,$AK111,明细!$C:$C,BJ$1,明细!$AL:$AL,"网点超23H未关闭"))*20)</f>
        <v>-</v>
      </c>
      <c r="BK111" s="12" t="str">
        <f>IF((COUNTIFS(明细!$R:$R,$AK111,明细!$C:$C,BK$1,明细!$AK:$AK,"网点超50分钟未响应")+COUNTIFS(明细!$R:$R,$AK111,明细!$C:$C,BK$1,明细!$AL:$AL,"网点超23H未关闭"))*20=0,"-",(COUNTIFS(明细!$R:$R,$AK111,明细!$C:$C,BK$1,明细!$AK:$AK,"网点超50分钟未响应")+COUNTIFS(明细!$R:$R,$AK111,明细!$C:$C,BK$1,明细!$AL:$AL,"网点超23H未关闭"))*20)</f>
        <v>-</v>
      </c>
      <c r="BL111" s="12" t="str">
        <f>IF((COUNTIFS(明细!$R:$R,$AK111,明细!$C:$C,BL$1,明细!$AK:$AK,"网点超50分钟未响应")+COUNTIFS(明细!$R:$R,$AK111,明细!$C:$C,BL$1,明细!$AL:$AL,"网点超23H未关闭"))*20=0,"-",(COUNTIFS(明细!$R:$R,$AK111,明细!$C:$C,BL$1,明细!$AK:$AK,"网点超50分钟未响应")+COUNTIFS(明细!$R:$R,$AK111,明细!$C:$C,BL$1,明细!$AL:$AL,"网点超23H未关闭"))*20)</f>
        <v>-</v>
      </c>
      <c r="BM111" s="12" t="str">
        <f>IF((COUNTIFS(明细!$R:$R,$AK111,明细!$C:$C,BM$1,明细!$AK:$AK,"网点超50分钟未响应")+COUNTIFS(明细!$R:$R,$AK111,明细!$C:$C,BM$1,明细!$AL:$AL,"网点超23H未关闭"))*20=0,"-",(COUNTIFS(明细!$R:$R,$AK111,明细!$C:$C,BM$1,明细!$AK:$AK,"网点超50分钟未响应")+COUNTIFS(明细!$R:$R,$AK111,明细!$C:$C,BM$1,明细!$AL:$AL,"网点超23H未关闭"))*20)</f>
        <v>-</v>
      </c>
      <c r="BN111" s="12" t="str">
        <f>IF((COUNTIFS(明细!$R:$R,$AK111,明细!$C:$C,BN$1,明细!$AK:$AK,"网点超50分钟未响应")+COUNTIFS(明细!$R:$R,$AK111,明细!$C:$C,BN$1,明细!$AL:$AL,"网点超23H未关闭"))*20=0,"-",(COUNTIFS(明细!$R:$R,$AK111,明细!$C:$C,BN$1,明细!$AK:$AK,"网点超50分钟未响应")+COUNTIFS(明细!$R:$R,$AK111,明细!$C:$C,BN$1,明细!$AL:$AL,"网点超23H未关闭"))*20)</f>
        <v>-</v>
      </c>
      <c r="BO111" s="12" t="str">
        <f>IF((COUNTIFS(明细!$R:$R,$AK111,明细!$C:$C,BO$1,明细!$AK:$AK,"网点超50分钟未响应")+COUNTIFS(明细!$R:$R,$AK111,明细!$C:$C,BO$1,明细!$AL:$AL,"网点超23H未关闭"))*20=0,"-",(COUNTIFS(明细!$R:$R,$AK111,明细!$C:$C,BO$1,明细!$AK:$AK,"网点超50分钟未响应")+COUNTIFS(明细!$R:$R,$AK111,明细!$C:$C,BO$1,明细!$AL:$AL,"网点超23H未关闭"))*20)</f>
        <v>-</v>
      </c>
      <c r="BP111" s="12" t="str">
        <f>IF((COUNTIFS(明细!$R:$R,$AK111,明细!$C:$C,BP$1,明细!$AK:$AK,"网点超50分钟未响应")+COUNTIFS(明细!$R:$R,$AK111,明细!$C:$C,BP$1,明细!$AL:$AL,"网点超23H未关闭"))*20=0,"-",(COUNTIFS(明细!$R:$R,$AK111,明细!$C:$C,BP$1,明细!$AK:$AK,"网点超50分钟未响应")+COUNTIFS(明细!$R:$R,$AK111,明细!$C:$C,BP$1,明细!$AL:$AL,"网点超23H未关闭"))*20)</f>
        <v>-</v>
      </c>
    </row>
    <row r="112" customHeight="1" spans="36:68">
      <c r="AJ112" s="12">
        <f>RANK(AL112,AL$3:AL$356)</f>
        <v>107</v>
      </c>
      <c r="AK112" s="40" t="s">
        <v>148</v>
      </c>
      <c r="AL112" s="12">
        <f>SUM(AM112:BP112)</f>
        <v>20</v>
      </c>
      <c r="AM112" s="12" t="str">
        <f>IF((COUNTIFS(明细!$R:$R,$AK112,明细!$C:$C,AM$1,明细!$AK:$AK,"网点超50分钟未响应")+COUNTIFS(明细!$R:$R,$AK112,明细!$C:$C,AM$1,明细!$AL:$AL,"网点超23H未关闭"))*20=0,"-",(COUNTIFS(明细!$R:$R,$AK112,明细!$C:$C,AM$1,明细!$AK:$AK,"网点超50分钟未响应")+COUNTIFS(明细!$R:$R,$AK112,明细!$C:$C,AM$1,明细!$AL:$AL,"网点超23H未关闭"))*20)</f>
        <v>-</v>
      </c>
      <c r="AN112" s="12">
        <f>IF((COUNTIFS(明细!$R:$R,$AK112,明细!$C:$C,AN$1,明细!$AK:$AK,"网点超50分钟未响应")+COUNTIFS(明细!$R:$R,$AK112,明细!$C:$C,AN$1,明细!$AL:$AL,"网点超23H未关闭"))*20=0,"-",(COUNTIFS(明细!$R:$R,$AK112,明细!$C:$C,AN$1,明细!$AK:$AK,"网点超50分钟未响应")+COUNTIFS(明细!$R:$R,$AK112,明细!$C:$C,AN$1,明细!$AL:$AL,"网点超23H未关闭"))*20)</f>
        <v>20</v>
      </c>
      <c r="AO112" s="12" t="str">
        <f>IF((COUNTIFS(明细!$R:$R,$AK112,明细!$C:$C,AO$1,明细!$AK:$AK,"网点超50分钟未响应")+COUNTIFS(明细!$R:$R,$AK112,明细!$C:$C,AO$1,明细!$AL:$AL,"网点超23H未关闭"))*20=0,"-",(COUNTIFS(明细!$R:$R,$AK112,明细!$C:$C,AO$1,明细!$AK:$AK,"网点超50分钟未响应")+COUNTIFS(明细!$R:$R,$AK112,明细!$C:$C,AO$1,明细!$AL:$AL,"网点超23H未关闭"))*20)</f>
        <v>-</v>
      </c>
      <c r="AP112" s="12" t="str">
        <f>IF((COUNTIFS(明细!$R:$R,$AK112,明细!$C:$C,AP$1,明细!$AK:$AK,"网点超50分钟未响应")+COUNTIFS(明细!$R:$R,$AK112,明细!$C:$C,AP$1,明细!$AL:$AL,"网点超23H未关闭"))*20=0,"-",(COUNTIFS(明细!$R:$R,$AK112,明细!$C:$C,AP$1,明细!$AK:$AK,"网点超50分钟未响应")+COUNTIFS(明细!$R:$R,$AK112,明细!$C:$C,AP$1,明细!$AL:$AL,"网点超23H未关闭"))*20)</f>
        <v>-</v>
      </c>
      <c r="AQ112" s="12" t="str">
        <f>IF((COUNTIFS(明细!$R:$R,$AK112,明细!$C:$C,AQ$1,明细!$AK:$AK,"网点超50分钟未响应")+COUNTIFS(明细!$R:$R,$AK112,明细!$C:$C,AQ$1,明细!$AL:$AL,"网点超23H未关闭"))*20=0,"-",(COUNTIFS(明细!$R:$R,$AK112,明细!$C:$C,AQ$1,明细!$AK:$AK,"网点超50分钟未响应")+COUNTIFS(明细!$R:$R,$AK112,明细!$C:$C,AQ$1,明细!$AL:$AL,"网点超23H未关闭"))*20)</f>
        <v>-</v>
      </c>
      <c r="AR112" s="12" t="str">
        <f>IF((COUNTIFS(明细!$R:$R,$AK112,明细!$C:$C,AR$1,明细!$AK:$AK,"网点超50分钟未响应")+COUNTIFS(明细!$R:$R,$AK112,明细!$C:$C,AR$1,明细!$AL:$AL,"网点超23H未关闭"))*20=0,"-",(COUNTIFS(明细!$R:$R,$AK112,明细!$C:$C,AR$1,明细!$AK:$AK,"网点超50分钟未响应")+COUNTIFS(明细!$R:$R,$AK112,明细!$C:$C,AR$1,明细!$AL:$AL,"网点超23H未关闭"))*20)</f>
        <v>-</v>
      </c>
      <c r="AS112" s="12" t="str">
        <f>IF((COUNTIFS(明细!$R:$R,$AK112,明细!$C:$C,AS$1,明细!$AK:$AK,"网点超50分钟未响应")+COUNTIFS(明细!$R:$R,$AK112,明细!$C:$C,AS$1,明细!$AL:$AL,"网点超23H未关闭"))*20=0,"-",(COUNTIFS(明细!$R:$R,$AK112,明细!$C:$C,AS$1,明细!$AK:$AK,"网点超50分钟未响应")+COUNTIFS(明细!$R:$R,$AK112,明细!$C:$C,AS$1,明细!$AL:$AL,"网点超23H未关闭"))*20)</f>
        <v>-</v>
      </c>
      <c r="AT112" s="12" t="str">
        <f>IF((COUNTIFS(明细!$R:$R,$AK112,明细!$C:$C,AT$1,明细!$AK:$AK,"网点超50分钟未响应")+COUNTIFS(明细!$R:$R,$AK112,明细!$C:$C,AT$1,明细!$AL:$AL,"网点超23H未关闭"))*20=0,"-",(COUNTIFS(明细!$R:$R,$AK112,明细!$C:$C,AT$1,明细!$AK:$AK,"网点超50分钟未响应")+COUNTIFS(明细!$R:$R,$AK112,明细!$C:$C,AT$1,明细!$AL:$AL,"网点超23H未关闭"))*20)</f>
        <v>-</v>
      </c>
      <c r="AU112" s="12" t="str">
        <f>IF((COUNTIFS(明细!$R:$R,$AK112,明细!$C:$C,AU$1,明细!$AK:$AK,"网点超50分钟未响应")+COUNTIFS(明细!$R:$R,$AK112,明细!$C:$C,AU$1,明细!$AL:$AL,"网点超23H未关闭"))*20=0,"-",(COUNTIFS(明细!$R:$R,$AK112,明细!$C:$C,AU$1,明细!$AK:$AK,"网点超50分钟未响应")+COUNTIFS(明细!$R:$R,$AK112,明细!$C:$C,AU$1,明细!$AL:$AL,"网点超23H未关闭"))*20)</f>
        <v>-</v>
      </c>
      <c r="AV112" s="12" t="str">
        <f>IF((COUNTIFS(明细!$R:$R,$AK112,明细!$C:$C,AV$1,明细!$AK:$AK,"网点超50分钟未响应")+COUNTIFS(明细!$R:$R,$AK112,明细!$C:$C,AV$1,明细!$AL:$AL,"网点超23H未关闭"))*20=0,"-",(COUNTIFS(明细!$R:$R,$AK112,明细!$C:$C,AV$1,明细!$AK:$AK,"网点超50分钟未响应")+COUNTIFS(明细!$R:$R,$AK112,明细!$C:$C,AV$1,明细!$AL:$AL,"网点超23H未关闭"))*20)</f>
        <v>-</v>
      </c>
      <c r="AW112" s="12" t="str">
        <f>IF((COUNTIFS(明细!$R:$R,$AK112,明细!$C:$C,AW$1,明细!$AK:$AK,"网点超50分钟未响应")+COUNTIFS(明细!$R:$R,$AK112,明细!$C:$C,AW$1,明细!$AL:$AL,"网点超23H未关闭"))*20=0,"-",(COUNTIFS(明细!$R:$R,$AK112,明细!$C:$C,AW$1,明细!$AK:$AK,"网点超50分钟未响应")+COUNTIFS(明细!$R:$R,$AK112,明细!$C:$C,AW$1,明细!$AL:$AL,"网点超23H未关闭"))*20)</f>
        <v>-</v>
      </c>
      <c r="AX112" s="12" t="str">
        <f>IF((COUNTIFS(明细!$R:$R,$AK112,明细!$C:$C,AX$1,明细!$AK:$AK,"网点超50分钟未响应")+COUNTIFS(明细!$R:$R,$AK112,明细!$C:$C,AX$1,明细!$AL:$AL,"网点超23H未关闭"))*20=0,"-",(COUNTIFS(明细!$R:$R,$AK112,明细!$C:$C,AX$1,明细!$AK:$AK,"网点超50分钟未响应")+COUNTIFS(明细!$R:$R,$AK112,明细!$C:$C,AX$1,明细!$AL:$AL,"网点超23H未关闭"))*20)</f>
        <v>-</v>
      </c>
      <c r="AY112" s="12" t="str">
        <f>IF((COUNTIFS(明细!$R:$R,$AK112,明细!$C:$C,AY$1,明细!$AK:$AK,"网点超50分钟未响应")+COUNTIFS(明细!$R:$R,$AK112,明细!$C:$C,AY$1,明细!$AL:$AL,"网点超23H未关闭"))*20=0,"-",(COUNTIFS(明细!$R:$R,$AK112,明细!$C:$C,AY$1,明细!$AK:$AK,"网点超50分钟未响应")+COUNTIFS(明细!$R:$R,$AK112,明细!$C:$C,AY$1,明细!$AL:$AL,"网点超23H未关闭"))*20)</f>
        <v>-</v>
      </c>
      <c r="AZ112" s="12" t="str">
        <f>IF((COUNTIFS(明细!$R:$R,$AK112,明细!$C:$C,AZ$1,明细!$AK:$AK,"网点超50分钟未响应")+COUNTIFS(明细!$R:$R,$AK112,明细!$C:$C,AZ$1,明细!$AL:$AL,"网点超23H未关闭"))*20=0,"-",(COUNTIFS(明细!$R:$R,$AK112,明细!$C:$C,AZ$1,明细!$AK:$AK,"网点超50分钟未响应")+COUNTIFS(明细!$R:$R,$AK112,明细!$C:$C,AZ$1,明细!$AL:$AL,"网点超23H未关闭"))*20)</f>
        <v>-</v>
      </c>
      <c r="BA112" s="12" t="str">
        <f>IF((COUNTIFS(明细!$R:$R,$AK112,明细!$C:$C,BA$1,明细!$AK:$AK,"网点超50分钟未响应")+COUNTIFS(明细!$R:$R,$AK112,明细!$C:$C,BA$1,明细!$AL:$AL,"网点超23H未关闭"))*20=0,"-",(COUNTIFS(明细!$R:$R,$AK112,明细!$C:$C,BA$1,明细!$AK:$AK,"网点超50分钟未响应")+COUNTIFS(明细!$R:$R,$AK112,明细!$C:$C,BA$1,明细!$AL:$AL,"网点超23H未关闭"))*20)</f>
        <v>-</v>
      </c>
      <c r="BB112" s="12" t="str">
        <f>IF((COUNTIFS(明细!$R:$R,$AK112,明细!$C:$C,BB$1,明细!$AK:$AK,"网点超50分钟未响应")+COUNTIFS(明细!$R:$R,$AK112,明细!$C:$C,BB$1,明细!$AL:$AL,"网点超23H未关闭"))*20=0,"-",(COUNTIFS(明细!$R:$R,$AK112,明细!$C:$C,BB$1,明细!$AK:$AK,"网点超50分钟未响应")+COUNTIFS(明细!$R:$R,$AK112,明细!$C:$C,BB$1,明细!$AL:$AL,"网点超23H未关闭"))*20)</f>
        <v>-</v>
      </c>
      <c r="BC112" s="12" t="str">
        <f>IF((COUNTIFS(明细!$R:$R,$AK112,明细!$C:$C,BC$1,明细!$AK:$AK,"网点超50分钟未响应")+COUNTIFS(明细!$R:$R,$AK112,明细!$C:$C,BC$1,明细!$AL:$AL,"网点超23H未关闭"))*20=0,"-",(COUNTIFS(明细!$R:$R,$AK112,明细!$C:$C,BC$1,明细!$AK:$AK,"网点超50分钟未响应")+COUNTIFS(明细!$R:$R,$AK112,明细!$C:$C,BC$1,明细!$AL:$AL,"网点超23H未关闭"))*20)</f>
        <v>-</v>
      </c>
      <c r="BD112" s="12" t="str">
        <f>IF((COUNTIFS(明细!$R:$R,$AK112,明细!$C:$C,BD$1,明细!$AK:$AK,"网点超50分钟未响应")+COUNTIFS(明细!$R:$R,$AK112,明细!$C:$C,BD$1,明细!$AL:$AL,"网点超23H未关闭"))*20=0,"-",(COUNTIFS(明细!$R:$R,$AK112,明细!$C:$C,BD$1,明细!$AK:$AK,"网点超50分钟未响应")+COUNTIFS(明细!$R:$R,$AK112,明细!$C:$C,BD$1,明细!$AL:$AL,"网点超23H未关闭"))*20)</f>
        <v>-</v>
      </c>
      <c r="BE112" s="12" t="str">
        <f>IF((COUNTIFS(明细!$R:$R,$AK112,明细!$C:$C,BE$1,明细!$AK:$AK,"网点超50分钟未响应")+COUNTIFS(明细!$R:$R,$AK112,明细!$C:$C,BE$1,明细!$AL:$AL,"网点超23H未关闭"))*20=0,"-",(COUNTIFS(明细!$R:$R,$AK112,明细!$C:$C,BE$1,明细!$AK:$AK,"网点超50分钟未响应")+COUNTIFS(明细!$R:$R,$AK112,明细!$C:$C,BE$1,明细!$AL:$AL,"网点超23H未关闭"))*20)</f>
        <v>-</v>
      </c>
      <c r="BF112" s="12" t="str">
        <f>IF((COUNTIFS(明细!$R:$R,$AK112,明细!$C:$C,BF$1,明细!$AK:$AK,"网点超50分钟未响应")+COUNTIFS(明细!$R:$R,$AK112,明细!$C:$C,BF$1,明细!$AL:$AL,"网点超23H未关闭"))*20=0,"-",(COUNTIFS(明细!$R:$R,$AK112,明细!$C:$C,BF$1,明细!$AK:$AK,"网点超50分钟未响应")+COUNTIFS(明细!$R:$R,$AK112,明细!$C:$C,BF$1,明细!$AL:$AL,"网点超23H未关闭"))*20)</f>
        <v>-</v>
      </c>
      <c r="BG112" s="12" t="str">
        <f>IF((COUNTIFS(明细!$R:$R,$AK112,明细!$C:$C,BG$1,明细!$AK:$AK,"网点超50分钟未响应")+COUNTIFS(明细!$R:$R,$AK112,明细!$C:$C,BG$1,明细!$AL:$AL,"网点超23H未关闭"))*20=0,"-",(COUNTIFS(明细!$R:$R,$AK112,明细!$C:$C,BG$1,明细!$AK:$AK,"网点超50分钟未响应")+COUNTIFS(明细!$R:$R,$AK112,明细!$C:$C,BG$1,明细!$AL:$AL,"网点超23H未关闭"))*20)</f>
        <v>-</v>
      </c>
      <c r="BH112" s="12" t="str">
        <f>IF((COUNTIFS(明细!$R:$R,$AK112,明细!$C:$C,BH$1,明细!$AK:$AK,"网点超50分钟未响应")+COUNTIFS(明细!$R:$R,$AK112,明细!$C:$C,BH$1,明细!$AL:$AL,"网点超23H未关闭"))*20=0,"-",(COUNTIFS(明细!$R:$R,$AK112,明细!$C:$C,BH$1,明细!$AK:$AK,"网点超50分钟未响应")+COUNTIFS(明细!$R:$R,$AK112,明细!$C:$C,BH$1,明细!$AL:$AL,"网点超23H未关闭"))*20)</f>
        <v>-</v>
      </c>
      <c r="BI112" s="12" t="str">
        <f>IF((COUNTIFS(明细!$R:$R,$AK112,明细!$C:$C,BI$1,明细!$AK:$AK,"网点超50分钟未响应")+COUNTIFS(明细!$R:$R,$AK112,明细!$C:$C,BI$1,明细!$AL:$AL,"网点超23H未关闭"))*20=0,"-",(COUNTIFS(明细!$R:$R,$AK112,明细!$C:$C,BI$1,明细!$AK:$AK,"网点超50分钟未响应")+COUNTIFS(明细!$R:$R,$AK112,明细!$C:$C,BI$1,明细!$AL:$AL,"网点超23H未关闭"))*20)</f>
        <v>-</v>
      </c>
      <c r="BJ112" s="12" t="str">
        <f>IF((COUNTIFS(明细!$R:$R,$AK112,明细!$C:$C,BJ$1,明细!$AK:$AK,"网点超50分钟未响应")+COUNTIFS(明细!$R:$R,$AK112,明细!$C:$C,BJ$1,明细!$AL:$AL,"网点超23H未关闭"))*20=0,"-",(COUNTIFS(明细!$R:$R,$AK112,明细!$C:$C,BJ$1,明细!$AK:$AK,"网点超50分钟未响应")+COUNTIFS(明细!$R:$R,$AK112,明细!$C:$C,BJ$1,明细!$AL:$AL,"网点超23H未关闭"))*20)</f>
        <v>-</v>
      </c>
      <c r="BK112" s="12" t="str">
        <f>IF((COUNTIFS(明细!$R:$R,$AK112,明细!$C:$C,BK$1,明细!$AK:$AK,"网点超50分钟未响应")+COUNTIFS(明细!$R:$R,$AK112,明细!$C:$C,BK$1,明细!$AL:$AL,"网点超23H未关闭"))*20=0,"-",(COUNTIFS(明细!$R:$R,$AK112,明细!$C:$C,BK$1,明细!$AK:$AK,"网点超50分钟未响应")+COUNTIFS(明细!$R:$R,$AK112,明细!$C:$C,BK$1,明细!$AL:$AL,"网点超23H未关闭"))*20)</f>
        <v>-</v>
      </c>
      <c r="BL112" s="12" t="str">
        <f>IF((COUNTIFS(明细!$R:$R,$AK112,明细!$C:$C,BL$1,明细!$AK:$AK,"网点超50分钟未响应")+COUNTIFS(明细!$R:$R,$AK112,明细!$C:$C,BL$1,明细!$AL:$AL,"网点超23H未关闭"))*20=0,"-",(COUNTIFS(明细!$R:$R,$AK112,明细!$C:$C,BL$1,明细!$AK:$AK,"网点超50分钟未响应")+COUNTIFS(明细!$R:$R,$AK112,明细!$C:$C,BL$1,明细!$AL:$AL,"网点超23H未关闭"))*20)</f>
        <v>-</v>
      </c>
      <c r="BM112" s="12" t="str">
        <f>IF((COUNTIFS(明细!$R:$R,$AK112,明细!$C:$C,BM$1,明细!$AK:$AK,"网点超50分钟未响应")+COUNTIFS(明细!$R:$R,$AK112,明细!$C:$C,BM$1,明细!$AL:$AL,"网点超23H未关闭"))*20=0,"-",(COUNTIFS(明细!$R:$R,$AK112,明细!$C:$C,BM$1,明细!$AK:$AK,"网点超50分钟未响应")+COUNTIFS(明细!$R:$R,$AK112,明细!$C:$C,BM$1,明细!$AL:$AL,"网点超23H未关闭"))*20)</f>
        <v>-</v>
      </c>
      <c r="BN112" s="12" t="str">
        <f>IF((COUNTIFS(明细!$R:$R,$AK112,明细!$C:$C,BN$1,明细!$AK:$AK,"网点超50分钟未响应")+COUNTIFS(明细!$R:$R,$AK112,明细!$C:$C,BN$1,明细!$AL:$AL,"网点超23H未关闭"))*20=0,"-",(COUNTIFS(明细!$R:$R,$AK112,明细!$C:$C,BN$1,明细!$AK:$AK,"网点超50分钟未响应")+COUNTIFS(明细!$R:$R,$AK112,明细!$C:$C,BN$1,明细!$AL:$AL,"网点超23H未关闭"))*20)</f>
        <v>-</v>
      </c>
      <c r="BO112" s="12" t="str">
        <f>IF((COUNTIFS(明细!$R:$R,$AK112,明细!$C:$C,BO$1,明细!$AK:$AK,"网点超50分钟未响应")+COUNTIFS(明细!$R:$R,$AK112,明细!$C:$C,BO$1,明细!$AL:$AL,"网点超23H未关闭"))*20=0,"-",(COUNTIFS(明细!$R:$R,$AK112,明细!$C:$C,BO$1,明细!$AK:$AK,"网点超50分钟未响应")+COUNTIFS(明细!$R:$R,$AK112,明细!$C:$C,BO$1,明细!$AL:$AL,"网点超23H未关闭"))*20)</f>
        <v>-</v>
      </c>
      <c r="BP112" s="12" t="str">
        <f>IF((COUNTIFS(明细!$R:$R,$AK112,明细!$C:$C,BP$1,明细!$AK:$AK,"网点超50分钟未响应")+COUNTIFS(明细!$R:$R,$AK112,明细!$C:$C,BP$1,明细!$AL:$AL,"网点超23H未关闭"))*20=0,"-",(COUNTIFS(明细!$R:$R,$AK112,明细!$C:$C,BP$1,明细!$AK:$AK,"网点超50分钟未响应")+COUNTIFS(明细!$R:$R,$AK112,明细!$C:$C,BP$1,明细!$AL:$AL,"网点超23H未关闭"))*20)</f>
        <v>-</v>
      </c>
    </row>
    <row r="113" customHeight="1" spans="36:68">
      <c r="AJ113" s="12">
        <f>RANK(AL113,AL$3:AL$356)</f>
        <v>107</v>
      </c>
      <c r="AK113" s="36" t="s">
        <v>149</v>
      </c>
      <c r="AL113" s="12">
        <f>SUM(AM113:BP113)</f>
        <v>20</v>
      </c>
      <c r="AM113" s="12" t="str">
        <f>IF((COUNTIFS(明细!$R:$R,$AK113,明细!$C:$C,AM$1,明细!$AK:$AK,"网点超50分钟未响应")+COUNTIFS(明细!$R:$R,$AK113,明细!$C:$C,AM$1,明细!$AL:$AL,"网点超23H未关闭"))*20=0,"-",(COUNTIFS(明细!$R:$R,$AK113,明细!$C:$C,AM$1,明细!$AK:$AK,"网点超50分钟未响应")+COUNTIFS(明细!$R:$R,$AK113,明细!$C:$C,AM$1,明细!$AL:$AL,"网点超23H未关闭"))*20)</f>
        <v>-</v>
      </c>
      <c r="AN113" s="12">
        <f>IF((COUNTIFS(明细!$R:$R,$AK113,明细!$C:$C,AN$1,明细!$AK:$AK,"网点超50分钟未响应")+COUNTIFS(明细!$R:$R,$AK113,明细!$C:$C,AN$1,明细!$AL:$AL,"网点超23H未关闭"))*20=0,"-",(COUNTIFS(明细!$R:$R,$AK113,明细!$C:$C,AN$1,明细!$AK:$AK,"网点超50分钟未响应")+COUNTIFS(明细!$R:$R,$AK113,明细!$C:$C,AN$1,明细!$AL:$AL,"网点超23H未关闭"))*20)</f>
        <v>20</v>
      </c>
      <c r="AO113" s="12" t="str">
        <f>IF((COUNTIFS(明细!$R:$R,$AK113,明细!$C:$C,AO$1,明细!$AK:$AK,"网点超50分钟未响应")+COUNTIFS(明细!$R:$R,$AK113,明细!$C:$C,AO$1,明细!$AL:$AL,"网点超23H未关闭"))*20=0,"-",(COUNTIFS(明细!$R:$R,$AK113,明细!$C:$C,AO$1,明细!$AK:$AK,"网点超50分钟未响应")+COUNTIFS(明细!$R:$R,$AK113,明细!$C:$C,AO$1,明细!$AL:$AL,"网点超23H未关闭"))*20)</f>
        <v>-</v>
      </c>
      <c r="AP113" s="12" t="str">
        <f>IF((COUNTIFS(明细!$R:$R,$AK113,明细!$C:$C,AP$1,明细!$AK:$AK,"网点超50分钟未响应")+COUNTIFS(明细!$R:$R,$AK113,明细!$C:$C,AP$1,明细!$AL:$AL,"网点超23H未关闭"))*20=0,"-",(COUNTIFS(明细!$R:$R,$AK113,明细!$C:$C,AP$1,明细!$AK:$AK,"网点超50分钟未响应")+COUNTIFS(明细!$R:$R,$AK113,明细!$C:$C,AP$1,明细!$AL:$AL,"网点超23H未关闭"))*20)</f>
        <v>-</v>
      </c>
      <c r="AQ113" s="12" t="str">
        <f>IF((COUNTIFS(明细!$R:$R,$AK113,明细!$C:$C,AQ$1,明细!$AK:$AK,"网点超50分钟未响应")+COUNTIFS(明细!$R:$R,$AK113,明细!$C:$C,AQ$1,明细!$AL:$AL,"网点超23H未关闭"))*20=0,"-",(COUNTIFS(明细!$R:$R,$AK113,明细!$C:$C,AQ$1,明细!$AK:$AK,"网点超50分钟未响应")+COUNTIFS(明细!$R:$R,$AK113,明细!$C:$C,AQ$1,明细!$AL:$AL,"网点超23H未关闭"))*20)</f>
        <v>-</v>
      </c>
      <c r="AR113" s="12" t="str">
        <f>IF((COUNTIFS(明细!$R:$R,$AK113,明细!$C:$C,AR$1,明细!$AK:$AK,"网点超50分钟未响应")+COUNTIFS(明细!$R:$R,$AK113,明细!$C:$C,AR$1,明细!$AL:$AL,"网点超23H未关闭"))*20=0,"-",(COUNTIFS(明细!$R:$R,$AK113,明细!$C:$C,AR$1,明细!$AK:$AK,"网点超50分钟未响应")+COUNTIFS(明细!$R:$R,$AK113,明细!$C:$C,AR$1,明细!$AL:$AL,"网点超23H未关闭"))*20)</f>
        <v>-</v>
      </c>
      <c r="AS113" s="12" t="str">
        <f>IF((COUNTIFS(明细!$R:$R,$AK113,明细!$C:$C,AS$1,明细!$AK:$AK,"网点超50分钟未响应")+COUNTIFS(明细!$R:$R,$AK113,明细!$C:$C,AS$1,明细!$AL:$AL,"网点超23H未关闭"))*20=0,"-",(COUNTIFS(明细!$R:$R,$AK113,明细!$C:$C,AS$1,明细!$AK:$AK,"网点超50分钟未响应")+COUNTIFS(明细!$R:$R,$AK113,明细!$C:$C,AS$1,明细!$AL:$AL,"网点超23H未关闭"))*20)</f>
        <v>-</v>
      </c>
      <c r="AT113" s="12" t="str">
        <f>IF((COUNTIFS(明细!$R:$R,$AK113,明细!$C:$C,AT$1,明细!$AK:$AK,"网点超50分钟未响应")+COUNTIFS(明细!$R:$R,$AK113,明细!$C:$C,AT$1,明细!$AL:$AL,"网点超23H未关闭"))*20=0,"-",(COUNTIFS(明细!$R:$R,$AK113,明细!$C:$C,AT$1,明细!$AK:$AK,"网点超50分钟未响应")+COUNTIFS(明细!$R:$R,$AK113,明细!$C:$C,AT$1,明细!$AL:$AL,"网点超23H未关闭"))*20)</f>
        <v>-</v>
      </c>
      <c r="AU113" s="12" t="str">
        <f>IF((COUNTIFS(明细!$R:$R,$AK113,明细!$C:$C,AU$1,明细!$AK:$AK,"网点超50分钟未响应")+COUNTIFS(明细!$R:$R,$AK113,明细!$C:$C,AU$1,明细!$AL:$AL,"网点超23H未关闭"))*20=0,"-",(COUNTIFS(明细!$R:$R,$AK113,明细!$C:$C,AU$1,明细!$AK:$AK,"网点超50分钟未响应")+COUNTIFS(明细!$R:$R,$AK113,明细!$C:$C,AU$1,明细!$AL:$AL,"网点超23H未关闭"))*20)</f>
        <v>-</v>
      </c>
      <c r="AV113" s="12" t="str">
        <f>IF((COUNTIFS(明细!$R:$R,$AK113,明细!$C:$C,AV$1,明细!$AK:$AK,"网点超50分钟未响应")+COUNTIFS(明细!$R:$R,$AK113,明细!$C:$C,AV$1,明细!$AL:$AL,"网点超23H未关闭"))*20=0,"-",(COUNTIFS(明细!$R:$R,$AK113,明细!$C:$C,AV$1,明细!$AK:$AK,"网点超50分钟未响应")+COUNTIFS(明细!$R:$R,$AK113,明细!$C:$C,AV$1,明细!$AL:$AL,"网点超23H未关闭"))*20)</f>
        <v>-</v>
      </c>
      <c r="AW113" s="12" t="str">
        <f>IF((COUNTIFS(明细!$R:$R,$AK113,明细!$C:$C,AW$1,明细!$AK:$AK,"网点超50分钟未响应")+COUNTIFS(明细!$R:$R,$AK113,明细!$C:$C,AW$1,明细!$AL:$AL,"网点超23H未关闭"))*20=0,"-",(COUNTIFS(明细!$R:$R,$AK113,明细!$C:$C,AW$1,明细!$AK:$AK,"网点超50分钟未响应")+COUNTIFS(明细!$R:$R,$AK113,明细!$C:$C,AW$1,明细!$AL:$AL,"网点超23H未关闭"))*20)</f>
        <v>-</v>
      </c>
      <c r="AX113" s="12" t="str">
        <f>IF((COUNTIFS(明细!$R:$R,$AK113,明细!$C:$C,AX$1,明细!$AK:$AK,"网点超50分钟未响应")+COUNTIFS(明细!$R:$R,$AK113,明细!$C:$C,AX$1,明细!$AL:$AL,"网点超23H未关闭"))*20=0,"-",(COUNTIFS(明细!$R:$R,$AK113,明细!$C:$C,AX$1,明细!$AK:$AK,"网点超50分钟未响应")+COUNTIFS(明细!$R:$R,$AK113,明细!$C:$C,AX$1,明细!$AL:$AL,"网点超23H未关闭"))*20)</f>
        <v>-</v>
      </c>
      <c r="AY113" s="12" t="str">
        <f>IF((COUNTIFS(明细!$R:$R,$AK113,明细!$C:$C,AY$1,明细!$AK:$AK,"网点超50分钟未响应")+COUNTIFS(明细!$R:$R,$AK113,明细!$C:$C,AY$1,明细!$AL:$AL,"网点超23H未关闭"))*20=0,"-",(COUNTIFS(明细!$R:$R,$AK113,明细!$C:$C,AY$1,明细!$AK:$AK,"网点超50分钟未响应")+COUNTIFS(明细!$R:$R,$AK113,明细!$C:$C,AY$1,明细!$AL:$AL,"网点超23H未关闭"))*20)</f>
        <v>-</v>
      </c>
      <c r="AZ113" s="12" t="str">
        <f>IF((COUNTIFS(明细!$R:$R,$AK113,明细!$C:$C,AZ$1,明细!$AK:$AK,"网点超50分钟未响应")+COUNTIFS(明细!$R:$R,$AK113,明细!$C:$C,AZ$1,明细!$AL:$AL,"网点超23H未关闭"))*20=0,"-",(COUNTIFS(明细!$R:$R,$AK113,明细!$C:$C,AZ$1,明细!$AK:$AK,"网点超50分钟未响应")+COUNTIFS(明细!$R:$R,$AK113,明细!$C:$C,AZ$1,明细!$AL:$AL,"网点超23H未关闭"))*20)</f>
        <v>-</v>
      </c>
      <c r="BA113" s="12" t="str">
        <f>IF((COUNTIFS(明细!$R:$R,$AK113,明细!$C:$C,BA$1,明细!$AK:$AK,"网点超50分钟未响应")+COUNTIFS(明细!$R:$R,$AK113,明细!$C:$C,BA$1,明细!$AL:$AL,"网点超23H未关闭"))*20=0,"-",(COUNTIFS(明细!$R:$R,$AK113,明细!$C:$C,BA$1,明细!$AK:$AK,"网点超50分钟未响应")+COUNTIFS(明细!$R:$R,$AK113,明细!$C:$C,BA$1,明细!$AL:$AL,"网点超23H未关闭"))*20)</f>
        <v>-</v>
      </c>
      <c r="BB113" s="12" t="str">
        <f>IF((COUNTIFS(明细!$R:$R,$AK113,明细!$C:$C,BB$1,明细!$AK:$AK,"网点超50分钟未响应")+COUNTIFS(明细!$R:$R,$AK113,明细!$C:$C,BB$1,明细!$AL:$AL,"网点超23H未关闭"))*20=0,"-",(COUNTIFS(明细!$R:$R,$AK113,明细!$C:$C,BB$1,明细!$AK:$AK,"网点超50分钟未响应")+COUNTIFS(明细!$R:$R,$AK113,明细!$C:$C,BB$1,明细!$AL:$AL,"网点超23H未关闭"))*20)</f>
        <v>-</v>
      </c>
      <c r="BC113" s="12" t="str">
        <f>IF((COUNTIFS(明细!$R:$R,$AK113,明细!$C:$C,BC$1,明细!$AK:$AK,"网点超50分钟未响应")+COUNTIFS(明细!$R:$R,$AK113,明细!$C:$C,BC$1,明细!$AL:$AL,"网点超23H未关闭"))*20=0,"-",(COUNTIFS(明细!$R:$R,$AK113,明细!$C:$C,BC$1,明细!$AK:$AK,"网点超50分钟未响应")+COUNTIFS(明细!$R:$R,$AK113,明细!$C:$C,BC$1,明细!$AL:$AL,"网点超23H未关闭"))*20)</f>
        <v>-</v>
      </c>
      <c r="BD113" s="12" t="str">
        <f>IF((COUNTIFS(明细!$R:$R,$AK113,明细!$C:$C,BD$1,明细!$AK:$AK,"网点超50分钟未响应")+COUNTIFS(明细!$R:$R,$AK113,明细!$C:$C,BD$1,明细!$AL:$AL,"网点超23H未关闭"))*20=0,"-",(COUNTIFS(明细!$R:$R,$AK113,明细!$C:$C,BD$1,明细!$AK:$AK,"网点超50分钟未响应")+COUNTIFS(明细!$R:$R,$AK113,明细!$C:$C,BD$1,明细!$AL:$AL,"网点超23H未关闭"))*20)</f>
        <v>-</v>
      </c>
      <c r="BE113" s="12" t="str">
        <f>IF((COUNTIFS(明细!$R:$R,$AK113,明细!$C:$C,BE$1,明细!$AK:$AK,"网点超50分钟未响应")+COUNTIFS(明细!$R:$R,$AK113,明细!$C:$C,BE$1,明细!$AL:$AL,"网点超23H未关闭"))*20=0,"-",(COUNTIFS(明细!$R:$R,$AK113,明细!$C:$C,BE$1,明细!$AK:$AK,"网点超50分钟未响应")+COUNTIFS(明细!$R:$R,$AK113,明细!$C:$C,BE$1,明细!$AL:$AL,"网点超23H未关闭"))*20)</f>
        <v>-</v>
      </c>
      <c r="BF113" s="12" t="str">
        <f>IF((COUNTIFS(明细!$R:$R,$AK113,明细!$C:$C,BF$1,明细!$AK:$AK,"网点超50分钟未响应")+COUNTIFS(明细!$R:$R,$AK113,明细!$C:$C,BF$1,明细!$AL:$AL,"网点超23H未关闭"))*20=0,"-",(COUNTIFS(明细!$R:$R,$AK113,明细!$C:$C,BF$1,明细!$AK:$AK,"网点超50分钟未响应")+COUNTIFS(明细!$R:$R,$AK113,明细!$C:$C,BF$1,明细!$AL:$AL,"网点超23H未关闭"))*20)</f>
        <v>-</v>
      </c>
      <c r="BG113" s="12" t="str">
        <f>IF((COUNTIFS(明细!$R:$R,$AK113,明细!$C:$C,BG$1,明细!$AK:$AK,"网点超50分钟未响应")+COUNTIFS(明细!$R:$R,$AK113,明细!$C:$C,BG$1,明细!$AL:$AL,"网点超23H未关闭"))*20=0,"-",(COUNTIFS(明细!$R:$R,$AK113,明细!$C:$C,BG$1,明细!$AK:$AK,"网点超50分钟未响应")+COUNTIFS(明细!$R:$R,$AK113,明细!$C:$C,BG$1,明细!$AL:$AL,"网点超23H未关闭"))*20)</f>
        <v>-</v>
      </c>
      <c r="BH113" s="12" t="str">
        <f>IF((COUNTIFS(明细!$R:$R,$AK113,明细!$C:$C,BH$1,明细!$AK:$AK,"网点超50分钟未响应")+COUNTIFS(明细!$R:$R,$AK113,明细!$C:$C,BH$1,明细!$AL:$AL,"网点超23H未关闭"))*20=0,"-",(COUNTIFS(明细!$R:$R,$AK113,明细!$C:$C,BH$1,明细!$AK:$AK,"网点超50分钟未响应")+COUNTIFS(明细!$R:$R,$AK113,明细!$C:$C,BH$1,明细!$AL:$AL,"网点超23H未关闭"))*20)</f>
        <v>-</v>
      </c>
      <c r="BI113" s="12" t="str">
        <f>IF((COUNTIFS(明细!$R:$R,$AK113,明细!$C:$C,BI$1,明细!$AK:$AK,"网点超50分钟未响应")+COUNTIFS(明细!$R:$R,$AK113,明细!$C:$C,BI$1,明细!$AL:$AL,"网点超23H未关闭"))*20=0,"-",(COUNTIFS(明细!$R:$R,$AK113,明细!$C:$C,BI$1,明细!$AK:$AK,"网点超50分钟未响应")+COUNTIFS(明细!$R:$R,$AK113,明细!$C:$C,BI$1,明细!$AL:$AL,"网点超23H未关闭"))*20)</f>
        <v>-</v>
      </c>
      <c r="BJ113" s="12" t="str">
        <f>IF((COUNTIFS(明细!$R:$R,$AK113,明细!$C:$C,BJ$1,明细!$AK:$AK,"网点超50分钟未响应")+COUNTIFS(明细!$R:$R,$AK113,明细!$C:$C,BJ$1,明细!$AL:$AL,"网点超23H未关闭"))*20=0,"-",(COUNTIFS(明细!$R:$R,$AK113,明细!$C:$C,BJ$1,明细!$AK:$AK,"网点超50分钟未响应")+COUNTIFS(明细!$R:$R,$AK113,明细!$C:$C,BJ$1,明细!$AL:$AL,"网点超23H未关闭"))*20)</f>
        <v>-</v>
      </c>
      <c r="BK113" s="12" t="str">
        <f>IF((COUNTIFS(明细!$R:$R,$AK113,明细!$C:$C,BK$1,明细!$AK:$AK,"网点超50分钟未响应")+COUNTIFS(明细!$R:$R,$AK113,明细!$C:$C,BK$1,明细!$AL:$AL,"网点超23H未关闭"))*20=0,"-",(COUNTIFS(明细!$R:$R,$AK113,明细!$C:$C,BK$1,明细!$AK:$AK,"网点超50分钟未响应")+COUNTIFS(明细!$R:$R,$AK113,明细!$C:$C,BK$1,明细!$AL:$AL,"网点超23H未关闭"))*20)</f>
        <v>-</v>
      </c>
      <c r="BL113" s="12" t="str">
        <f>IF((COUNTIFS(明细!$R:$R,$AK113,明细!$C:$C,BL$1,明细!$AK:$AK,"网点超50分钟未响应")+COUNTIFS(明细!$R:$R,$AK113,明细!$C:$C,BL$1,明细!$AL:$AL,"网点超23H未关闭"))*20=0,"-",(COUNTIFS(明细!$R:$R,$AK113,明细!$C:$C,BL$1,明细!$AK:$AK,"网点超50分钟未响应")+COUNTIFS(明细!$R:$R,$AK113,明细!$C:$C,BL$1,明细!$AL:$AL,"网点超23H未关闭"))*20)</f>
        <v>-</v>
      </c>
      <c r="BM113" s="12" t="str">
        <f>IF((COUNTIFS(明细!$R:$R,$AK113,明细!$C:$C,BM$1,明细!$AK:$AK,"网点超50分钟未响应")+COUNTIFS(明细!$R:$R,$AK113,明细!$C:$C,BM$1,明细!$AL:$AL,"网点超23H未关闭"))*20=0,"-",(COUNTIFS(明细!$R:$R,$AK113,明细!$C:$C,BM$1,明细!$AK:$AK,"网点超50分钟未响应")+COUNTIFS(明细!$R:$R,$AK113,明细!$C:$C,BM$1,明细!$AL:$AL,"网点超23H未关闭"))*20)</f>
        <v>-</v>
      </c>
      <c r="BN113" s="12" t="str">
        <f>IF((COUNTIFS(明细!$R:$R,$AK113,明细!$C:$C,BN$1,明细!$AK:$AK,"网点超50分钟未响应")+COUNTIFS(明细!$R:$R,$AK113,明细!$C:$C,BN$1,明细!$AL:$AL,"网点超23H未关闭"))*20=0,"-",(COUNTIFS(明细!$R:$R,$AK113,明细!$C:$C,BN$1,明细!$AK:$AK,"网点超50分钟未响应")+COUNTIFS(明细!$R:$R,$AK113,明细!$C:$C,BN$1,明细!$AL:$AL,"网点超23H未关闭"))*20)</f>
        <v>-</v>
      </c>
      <c r="BO113" s="12" t="str">
        <f>IF((COUNTIFS(明细!$R:$R,$AK113,明细!$C:$C,BO$1,明细!$AK:$AK,"网点超50分钟未响应")+COUNTIFS(明细!$R:$R,$AK113,明细!$C:$C,BO$1,明细!$AL:$AL,"网点超23H未关闭"))*20=0,"-",(COUNTIFS(明细!$R:$R,$AK113,明细!$C:$C,BO$1,明细!$AK:$AK,"网点超50分钟未响应")+COUNTIFS(明细!$R:$R,$AK113,明细!$C:$C,BO$1,明细!$AL:$AL,"网点超23H未关闭"))*20)</f>
        <v>-</v>
      </c>
      <c r="BP113" s="12" t="str">
        <f>IF((COUNTIFS(明细!$R:$R,$AK113,明细!$C:$C,BP$1,明细!$AK:$AK,"网点超50分钟未响应")+COUNTIFS(明细!$R:$R,$AK113,明细!$C:$C,BP$1,明细!$AL:$AL,"网点超23H未关闭"))*20=0,"-",(COUNTIFS(明细!$R:$R,$AK113,明细!$C:$C,BP$1,明细!$AK:$AK,"网点超50分钟未响应")+COUNTIFS(明细!$R:$R,$AK113,明细!$C:$C,BP$1,明细!$AL:$AL,"网点超23H未关闭"))*20)</f>
        <v>-</v>
      </c>
    </row>
    <row r="114" customHeight="1" spans="36:68">
      <c r="AJ114" s="12">
        <f>RANK(AL114,AL$3:AL$356)</f>
        <v>107</v>
      </c>
      <c r="AK114" s="38" t="s">
        <v>150</v>
      </c>
      <c r="AL114" s="12">
        <f>SUM(AM114:BP114)</f>
        <v>20</v>
      </c>
      <c r="AM114" s="12">
        <f>IF((COUNTIFS(明细!$R:$R,$AK114,明细!$C:$C,AM$1,明细!$AK:$AK,"网点超50分钟未响应")+COUNTIFS(明细!$R:$R,$AK114,明细!$C:$C,AM$1,明细!$AL:$AL,"网点超23H未关闭"))*20=0,"-",(COUNTIFS(明细!$R:$R,$AK114,明细!$C:$C,AM$1,明细!$AK:$AK,"网点超50分钟未响应")+COUNTIFS(明细!$R:$R,$AK114,明细!$C:$C,AM$1,明细!$AL:$AL,"网点超23H未关闭"))*20)</f>
        <v>20</v>
      </c>
      <c r="AN114" s="12" t="str">
        <f>IF((COUNTIFS(明细!$R:$R,$AK114,明细!$C:$C,AN$1,明细!$AK:$AK,"网点超50分钟未响应")+COUNTIFS(明细!$R:$R,$AK114,明细!$C:$C,AN$1,明细!$AL:$AL,"网点超23H未关闭"))*20=0,"-",(COUNTIFS(明细!$R:$R,$AK114,明细!$C:$C,AN$1,明细!$AK:$AK,"网点超50分钟未响应")+COUNTIFS(明细!$R:$R,$AK114,明细!$C:$C,AN$1,明细!$AL:$AL,"网点超23H未关闭"))*20)</f>
        <v>-</v>
      </c>
      <c r="AO114" s="12" t="str">
        <f>IF((COUNTIFS(明细!$R:$R,$AK114,明细!$C:$C,AO$1,明细!$AK:$AK,"网点超50分钟未响应")+COUNTIFS(明细!$R:$R,$AK114,明细!$C:$C,AO$1,明细!$AL:$AL,"网点超23H未关闭"))*20=0,"-",(COUNTIFS(明细!$R:$R,$AK114,明细!$C:$C,AO$1,明细!$AK:$AK,"网点超50分钟未响应")+COUNTIFS(明细!$R:$R,$AK114,明细!$C:$C,AO$1,明细!$AL:$AL,"网点超23H未关闭"))*20)</f>
        <v>-</v>
      </c>
      <c r="AP114" s="12" t="str">
        <f>IF((COUNTIFS(明细!$R:$R,$AK114,明细!$C:$C,AP$1,明细!$AK:$AK,"网点超50分钟未响应")+COUNTIFS(明细!$R:$R,$AK114,明细!$C:$C,AP$1,明细!$AL:$AL,"网点超23H未关闭"))*20=0,"-",(COUNTIFS(明细!$R:$R,$AK114,明细!$C:$C,AP$1,明细!$AK:$AK,"网点超50分钟未响应")+COUNTIFS(明细!$R:$R,$AK114,明细!$C:$C,AP$1,明细!$AL:$AL,"网点超23H未关闭"))*20)</f>
        <v>-</v>
      </c>
      <c r="AQ114" s="12" t="str">
        <f>IF((COUNTIFS(明细!$R:$R,$AK114,明细!$C:$C,AQ$1,明细!$AK:$AK,"网点超50分钟未响应")+COUNTIFS(明细!$R:$R,$AK114,明细!$C:$C,AQ$1,明细!$AL:$AL,"网点超23H未关闭"))*20=0,"-",(COUNTIFS(明细!$R:$R,$AK114,明细!$C:$C,AQ$1,明细!$AK:$AK,"网点超50分钟未响应")+COUNTIFS(明细!$R:$R,$AK114,明细!$C:$C,AQ$1,明细!$AL:$AL,"网点超23H未关闭"))*20)</f>
        <v>-</v>
      </c>
      <c r="AR114" s="12" t="str">
        <f>IF((COUNTIFS(明细!$R:$R,$AK114,明细!$C:$C,AR$1,明细!$AK:$AK,"网点超50分钟未响应")+COUNTIFS(明细!$R:$R,$AK114,明细!$C:$C,AR$1,明细!$AL:$AL,"网点超23H未关闭"))*20=0,"-",(COUNTIFS(明细!$R:$R,$AK114,明细!$C:$C,AR$1,明细!$AK:$AK,"网点超50分钟未响应")+COUNTIFS(明细!$R:$R,$AK114,明细!$C:$C,AR$1,明细!$AL:$AL,"网点超23H未关闭"))*20)</f>
        <v>-</v>
      </c>
      <c r="AS114" s="12" t="str">
        <f>IF((COUNTIFS(明细!$R:$R,$AK114,明细!$C:$C,AS$1,明细!$AK:$AK,"网点超50分钟未响应")+COUNTIFS(明细!$R:$R,$AK114,明细!$C:$C,AS$1,明细!$AL:$AL,"网点超23H未关闭"))*20=0,"-",(COUNTIFS(明细!$R:$R,$AK114,明细!$C:$C,AS$1,明细!$AK:$AK,"网点超50分钟未响应")+COUNTIFS(明细!$R:$R,$AK114,明细!$C:$C,AS$1,明细!$AL:$AL,"网点超23H未关闭"))*20)</f>
        <v>-</v>
      </c>
      <c r="AT114" s="12" t="str">
        <f>IF((COUNTIFS(明细!$R:$R,$AK114,明细!$C:$C,AT$1,明细!$AK:$AK,"网点超50分钟未响应")+COUNTIFS(明细!$R:$R,$AK114,明细!$C:$C,AT$1,明细!$AL:$AL,"网点超23H未关闭"))*20=0,"-",(COUNTIFS(明细!$R:$R,$AK114,明细!$C:$C,AT$1,明细!$AK:$AK,"网点超50分钟未响应")+COUNTIFS(明细!$R:$R,$AK114,明细!$C:$C,AT$1,明细!$AL:$AL,"网点超23H未关闭"))*20)</f>
        <v>-</v>
      </c>
      <c r="AU114" s="12" t="str">
        <f>IF((COUNTIFS(明细!$R:$R,$AK114,明细!$C:$C,AU$1,明细!$AK:$AK,"网点超50分钟未响应")+COUNTIFS(明细!$R:$R,$AK114,明细!$C:$C,AU$1,明细!$AL:$AL,"网点超23H未关闭"))*20=0,"-",(COUNTIFS(明细!$R:$R,$AK114,明细!$C:$C,AU$1,明细!$AK:$AK,"网点超50分钟未响应")+COUNTIFS(明细!$R:$R,$AK114,明细!$C:$C,AU$1,明细!$AL:$AL,"网点超23H未关闭"))*20)</f>
        <v>-</v>
      </c>
      <c r="AV114" s="12" t="str">
        <f>IF((COUNTIFS(明细!$R:$R,$AK114,明细!$C:$C,AV$1,明细!$AK:$AK,"网点超50分钟未响应")+COUNTIFS(明细!$R:$R,$AK114,明细!$C:$C,AV$1,明细!$AL:$AL,"网点超23H未关闭"))*20=0,"-",(COUNTIFS(明细!$R:$R,$AK114,明细!$C:$C,AV$1,明细!$AK:$AK,"网点超50分钟未响应")+COUNTIFS(明细!$R:$R,$AK114,明细!$C:$C,AV$1,明细!$AL:$AL,"网点超23H未关闭"))*20)</f>
        <v>-</v>
      </c>
      <c r="AW114" s="12" t="str">
        <f>IF((COUNTIFS(明细!$R:$R,$AK114,明细!$C:$C,AW$1,明细!$AK:$AK,"网点超50分钟未响应")+COUNTIFS(明细!$R:$R,$AK114,明细!$C:$C,AW$1,明细!$AL:$AL,"网点超23H未关闭"))*20=0,"-",(COUNTIFS(明细!$R:$R,$AK114,明细!$C:$C,AW$1,明细!$AK:$AK,"网点超50分钟未响应")+COUNTIFS(明细!$R:$R,$AK114,明细!$C:$C,AW$1,明细!$AL:$AL,"网点超23H未关闭"))*20)</f>
        <v>-</v>
      </c>
      <c r="AX114" s="12" t="str">
        <f>IF((COUNTIFS(明细!$R:$R,$AK114,明细!$C:$C,AX$1,明细!$AK:$AK,"网点超50分钟未响应")+COUNTIFS(明细!$R:$R,$AK114,明细!$C:$C,AX$1,明细!$AL:$AL,"网点超23H未关闭"))*20=0,"-",(COUNTIFS(明细!$R:$R,$AK114,明细!$C:$C,AX$1,明细!$AK:$AK,"网点超50分钟未响应")+COUNTIFS(明细!$R:$R,$AK114,明细!$C:$C,AX$1,明细!$AL:$AL,"网点超23H未关闭"))*20)</f>
        <v>-</v>
      </c>
      <c r="AY114" s="12" t="str">
        <f>IF((COUNTIFS(明细!$R:$R,$AK114,明细!$C:$C,AY$1,明细!$AK:$AK,"网点超50分钟未响应")+COUNTIFS(明细!$R:$R,$AK114,明细!$C:$C,AY$1,明细!$AL:$AL,"网点超23H未关闭"))*20=0,"-",(COUNTIFS(明细!$R:$R,$AK114,明细!$C:$C,AY$1,明细!$AK:$AK,"网点超50分钟未响应")+COUNTIFS(明细!$R:$R,$AK114,明细!$C:$C,AY$1,明细!$AL:$AL,"网点超23H未关闭"))*20)</f>
        <v>-</v>
      </c>
      <c r="AZ114" s="12" t="str">
        <f>IF((COUNTIFS(明细!$R:$R,$AK114,明细!$C:$C,AZ$1,明细!$AK:$AK,"网点超50分钟未响应")+COUNTIFS(明细!$R:$R,$AK114,明细!$C:$C,AZ$1,明细!$AL:$AL,"网点超23H未关闭"))*20=0,"-",(COUNTIFS(明细!$R:$R,$AK114,明细!$C:$C,AZ$1,明细!$AK:$AK,"网点超50分钟未响应")+COUNTIFS(明细!$R:$R,$AK114,明细!$C:$C,AZ$1,明细!$AL:$AL,"网点超23H未关闭"))*20)</f>
        <v>-</v>
      </c>
      <c r="BA114" s="12" t="str">
        <f>IF((COUNTIFS(明细!$R:$R,$AK114,明细!$C:$C,BA$1,明细!$AK:$AK,"网点超50分钟未响应")+COUNTIFS(明细!$R:$R,$AK114,明细!$C:$C,BA$1,明细!$AL:$AL,"网点超23H未关闭"))*20=0,"-",(COUNTIFS(明细!$R:$R,$AK114,明细!$C:$C,BA$1,明细!$AK:$AK,"网点超50分钟未响应")+COUNTIFS(明细!$R:$R,$AK114,明细!$C:$C,BA$1,明细!$AL:$AL,"网点超23H未关闭"))*20)</f>
        <v>-</v>
      </c>
      <c r="BB114" s="12" t="str">
        <f>IF((COUNTIFS(明细!$R:$R,$AK114,明细!$C:$C,BB$1,明细!$AK:$AK,"网点超50分钟未响应")+COUNTIFS(明细!$R:$R,$AK114,明细!$C:$C,BB$1,明细!$AL:$AL,"网点超23H未关闭"))*20=0,"-",(COUNTIFS(明细!$R:$R,$AK114,明细!$C:$C,BB$1,明细!$AK:$AK,"网点超50分钟未响应")+COUNTIFS(明细!$R:$R,$AK114,明细!$C:$C,BB$1,明细!$AL:$AL,"网点超23H未关闭"))*20)</f>
        <v>-</v>
      </c>
      <c r="BC114" s="12" t="str">
        <f>IF((COUNTIFS(明细!$R:$R,$AK114,明细!$C:$C,BC$1,明细!$AK:$AK,"网点超50分钟未响应")+COUNTIFS(明细!$R:$R,$AK114,明细!$C:$C,BC$1,明细!$AL:$AL,"网点超23H未关闭"))*20=0,"-",(COUNTIFS(明细!$R:$R,$AK114,明细!$C:$C,BC$1,明细!$AK:$AK,"网点超50分钟未响应")+COUNTIFS(明细!$R:$R,$AK114,明细!$C:$C,BC$1,明细!$AL:$AL,"网点超23H未关闭"))*20)</f>
        <v>-</v>
      </c>
      <c r="BD114" s="12" t="str">
        <f>IF((COUNTIFS(明细!$R:$R,$AK114,明细!$C:$C,BD$1,明细!$AK:$AK,"网点超50分钟未响应")+COUNTIFS(明细!$R:$R,$AK114,明细!$C:$C,BD$1,明细!$AL:$AL,"网点超23H未关闭"))*20=0,"-",(COUNTIFS(明细!$R:$R,$AK114,明细!$C:$C,BD$1,明细!$AK:$AK,"网点超50分钟未响应")+COUNTIFS(明细!$R:$R,$AK114,明细!$C:$C,BD$1,明细!$AL:$AL,"网点超23H未关闭"))*20)</f>
        <v>-</v>
      </c>
      <c r="BE114" s="12" t="str">
        <f>IF((COUNTIFS(明细!$R:$R,$AK114,明细!$C:$C,BE$1,明细!$AK:$AK,"网点超50分钟未响应")+COUNTIFS(明细!$R:$R,$AK114,明细!$C:$C,BE$1,明细!$AL:$AL,"网点超23H未关闭"))*20=0,"-",(COUNTIFS(明细!$R:$R,$AK114,明细!$C:$C,BE$1,明细!$AK:$AK,"网点超50分钟未响应")+COUNTIFS(明细!$R:$R,$AK114,明细!$C:$C,BE$1,明细!$AL:$AL,"网点超23H未关闭"))*20)</f>
        <v>-</v>
      </c>
      <c r="BF114" s="12" t="str">
        <f>IF((COUNTIFS(明细!$R:$R,$AK114,明细!$C:$C,BF$1,明细!$AK:$AK,"网点超50分钟未响应")+COUNTIFS(明细!$R:$R,$AK114,明细!$C:$C,BF$1,明细!$AL:$AL,"网点超23H未关闭"))*20=0,"-",(COUNTIFS(明细!$R:$R,$AK114,明细!$C:$C,BF$1,明细!$AK:$AK,"网点超50分钟未响应")+COUNTIFS(明细!$R:$R,$AK114,明细!$C:$C,BF$1,明细!$AL:$AL,"网点超23H未关闭"))*20)</f>
        <v>-</v>
      </c>
      <c r="BG114" s="12" t="str">
        <f>IF((COUNTIFS(明细!$R:$R,$AK114,明细!$C:$C,BG$1,明细!$AK:$AK,"网点超50分钟未响应")+COUNTIFS(明细!$R:$R,$AK114,明细!$C:$C,BG$1,明细!$AL:$AL,"网点超23H未关闭"))*20=0,"-",(COUNTIFS(明细!$R:$R,$AK114,明细!$C:$C,BG$1,明细!$AK:$AK,"网点超50分钟未响应")+COUNTIFS(明细!$R:$R,$AK114,明细!$C:$C,BG$1,明细!$AL:$AL,"网点超23H未关闭"))*20)</f>
        <v>-</v>
      </c>
      <c r="BH114" s="12" t="str">
        <f>IF((COUNTIFS(明细!$R:$R,$AK114,明细!$C:$C,BH$1,明细!$AK:$AK,"网点超50分钟未响应")+COUNTIFS(明细!$R:$R,$AK114,明细!$C:$C,BH$1,明细!$AL:$AL,"网点超23H未关闭"))*20=0,"-",(COUNTIFS(明细!$R:$R,$AK114,明细!$C:$C,BH$1,明细!$AK:$AK,"网点超50分钟未响应")+COUNTIFS(明细!$R:$R,$AK114,明细!$C:$C,BH$1,明细!$AL:$AL,"网点超23H未关闭"))*20)</f>
        <v>-</v>
      </c>
      <c r="BI114" s="12" t="str">
        <f>IF((COUNTIFS(明细!$R:$R,$AK114,明细!$C:$C,BI$1,明细!$AK:$AK,"网点超50分钟未响应")+COUNTIFS(明细!$R:$R,$AK114,明细!$C:$C,BI$1,明细!$AL:$AL,"网点超23H未关闭"))*20=0,"-",(COUNTIFS(明细!$R:$R,$AK114,明细!$C:$C,BI$1,明细!$AK:$AK,"网点超50分钟未响应")+COUNTIFS(明细!$R:$R,$AK114,明细!$C:$C,BI$1,明细!$AL:$AL,"网点超23H未关闭"))*20)</f>
        <v>-</v>
      </c>
      <c r="BJ114" s="12" t="str">
        <f>IF((COUNTIFS(明细!$R:$R,$AK114,明细!$C:$C,BJ$1,明细!$AK:$AK,"网点超50分钟未响应")+COUNTIFS(明细!$R:$R,$AK114,明细!$C:$C,BJ$1,明细!$AL:$AL,"网点超23H未关闭"))*20=0,"-",(COUNTIFS(明细!$R:$R,$AK114,明细!$C:$C,BJ$1,明细!$AK:$AK,"网点超50分钟未响应")+COUNTIFS(明细!$R:$R,$AK114,明细!$C:$C,BJ$1,明细!$AL:$AL,"网点超23H未关闭"))*20)</f>
        <v>-</v>
      </c>
      <c r="BK114" s="12" t="str">
        <f>IF((COUNTIFS(明细!$R:$R,$AK114,明细!$C:$C,BK$1,明细!$AK:$AK,"网点超50分钟未响应")+COUNTIFS(明细!$R:$R,$AK114,明细!$C:$C,BK$1,明细!$AL:$AL,"网点超23H未关闭"))*20=0,"-",(COUNTIFS(明细!$R:$R,$AK114,明细!$C:$C,BK$1,明细!$AK:$AK,"网点超50分钟未响应")+COUNTIFS(明细!$R:$R,$AK114,明细!$C:$C,BK$1,明细!$AL:$AL,"网点超23H未关闭"))*20)</f>
        <v>-</v>
      </c>
      <c r="BL114" s="12" t="str">
        <f>IF((COUNTIFS(明细!$R:$R,$AK114,明细!$C:$C,BL$1,明细!$AK:$AK,"网点超50分钟未响应")+COUNTIFS(明细!$R:$R,$AK114,明细!$C:$C,BL$1,明细!$AL:$AL,"网点超23H未关闭"))*20=0,"-",(COUNTIFS(明细!$R:$R,$AK114,明细!$C:$C,BL$1,明细!$AK:$AK,"网点超50分钟未响应")+COUNTIFS(明细!$R:$R,$AK114,明细!$C:$C,BL$1,明细!$AL:$AL,"网点超23H未关闭"))*20)</f>
        <v>-</v>
      </c>
      <c r="BM114" s="12" t="str">
        <f>IF((COUNTIFS(明细!$R:$R,$AK114,明细!$C:$C,BM$1,明细!$AK:$AK,"网点超50分钟未响应")+COUNTIFS(明细!$R:$R,$AK114,明细!$C:$C,BM$1,明细!$AL:$AL,"网点超23H未关闭"))*20=0,"-",(COUNTIFS(明细!$R:$R,$AK114,明细!$C:$C,BM$1,明细!$AK:$AK,"网点超50分钟未响应")+COUNTIFS(明细!$R:$R,$AK114,明细!$C:$C,BM$1,明细!$AL:$AL,"网点超23H未关闭"))*20)</f>
        <v>-</v>
      </c>
      <c r="BN114" s="12" t="str">
        <f>IF((COUNTIFS(明细!$R:$R,$AK114,明细!$C:$C,BN$1,明细!$AK:$AK,"网点超50分钟未响应")+COUNTIFS(明细!$R:$R,$AK114,明细!$C:$C,BN$1,明细!$AL:$AL,"网点超23H未关闭"))*20=0,"-",(COUNTIFS(明细!$R:$R,$AK114,明细!$C:$C,BN$1,明细!$AK:$AK,"网点超50分钟未响应")+COUNTIFS(明细!$R:$R,$AK114,明细!$C:$C,BN$1,明细!$AL:$AL,"网点超23H未关闭"))*20)</f>
        <v>-</v>
      </c>
      <c r="BO114" s="12" t="str">
        <f>IF((COUNTIFS(明细!$R:$R,$AK114,明细!$C:$C,BO$1,明细!$AK:$AK,"网点超50分钟未响应")+COUNTIFS(明细!$R:$R,$AK114,明细!$C:$C,BO$1,明细!$AL:$AL,"网点超23H未关闭"))*20=0,"-",(COUNTIFS(明细!$R:$R,$AK114,明细!$C:$C,BO$1,明细!$AK:$AK,"网点超50分钟未响应")+COUNTIFS(明细!$R:$R,$AK114,明细!$C:$C,BO$1,明细!$AL:$AL,"网点超23H未关闭"))*20)</f>
        <v>-</v>
      </c>
      <c r="BP114" s="12" t="str">
        <f>IF((COUNTIFS(明细!$R:$R,$AK114,明细!$C:$C,BP$1,明细!$AK:$AK,"网点超50分钟未响应")+COUNTIFS(明细!$R:$R,$AK114,明细!$C:$C,BP$1,明细!$AL:$AL,"网点超23H未关闭"))*20=0,"-",(COUNTIFS(明细!$R:$R,$AK114,明细!$C:$C,BP$1,明细!$AK:$AK,"网点超50分钟未响应")+COUNTIFS(明细!$R:$R,$AK114,明细!$C:$C,BP$1,明细!$AL:$AL,"网点超23H未关闭"))*20)</f>
        <v>-</v>
      </c>
    </row>
    <row r="115" customHeight="1" spans="36:68">
      <c r="AJ115" s="12">
        <f>RANK(AL115,AL$3:AL$356)</f>
        <v>107</v>
      </c>
      <c r="AK115" s="4" t="s">
        <v>151</v>
      </c>
      <c r="AL115" s="12">
        <f>SUM(AM115:BP115)</f>
        <v>20</v>
      </c>
      <c r="AM115" s="12" t="str">
        <f>IF((COUNTIFS(明细!$R:$R,$AK115,明细!$C:$C,AM$1,明细!$AK:$AK,"网点超50分钟未响应")+COUNTIFS(明细!$R:$R,$AK115,明细!$C:$C,AM$1,明细!$AL:$AL,"网点超23H未关闭"))*20=0,"-",(COUNTIFS(明细!$R:$R,$AK115,明细!$C:$C,AM$1,明细!$AK:$AK,"网点超50分钟未响应")+COUNTIFS(明细!$R:$R,$AK115,明细!$C:$C,AM$1,明细!$AL:$AL,"网点超23H未关闭"))*20)</f>
        <v>-</v>
      </c>
      <c r="AN115" s="12">
        <f>IF((COUNTIFS(明细!$R:$R,$AK115,明细!$C:$C,AN$1,明细!$AK:$AK,"网点超50分钟未响应")+COUNTIFS(明细!$R:$R,$AK115,明细!$C:$C,AN$1,明细!$AL:$AL,"网点超23H未关闭"))*20=0,"-",(COUNTIFS(明细!$R:$R,$AK115,明细!$C:$C,AN$1,明细!$AK:$AK,"网点超50分钟未响应")+COUNTIFS(明细!$R:$R,$AK115,明细!$C:$C,AN$1,明细!$AL:$AL,"网点超23H未关闭"))*20)</f>
        <v>20</v>
      </c>
      <c r="AO115" s="12" t="str">
        <f>IF((COUNTIFS(明细!$R:$R,$AK115,明细!$C:$C,AO$1,明细!$AK:$AK,"网点超50分钟未响应")+COUNTIFS(明细!$R:$R,$AK115,明细!$C:$C,AO$1,明细!$AL:$AL,"网点超23H未关闭"))*20=0,"-",(COUNTIFS(明细!$R:$R,$AK115,明细!$C:$C,AO$1,明细!$AK:$AK,"网点超50分钟未响应")+COUNTIFS(明细!$R:$R,$AK115,明细!$C:$C,AO$1,明细!$AL:$AL,"网点超23H未关闭"))*20)</f>
        <v>-</v>
      </c>
      <c r="AP115" s="12" t="str">
        <f>IF((COUNTIFS(明细!$R:$R,$AK115,明细!$C:$C,AP$1,明细!$AK:$AK,"网点超50分钟未响应")+COUNTIFS(明细!$R:$R,$AK115,明细!$C:$C,AP$1,明细!$AL:$AL,"网点超23H未关闭"))*20=0,"-",(COUNTIFS(明细!$R:$R,$AK115,明细!$C:$C,AP$1,明细!$AK:$AK,"网点超50分钟未响应")+COUNTIFS(明细!$R:$R,$AK115,明细!$C:$C,AP$1,明细!$AL:$AL,"网点超23H未关闭"))*20)</f>
        <v>-</v>
      </c>
      <c r="AQ115" s="12" t="str">
        <f>IF((COUNTIFS(明细!$R:$R,$AK115,明细!$C:$C,AQ$1,明细!$AK:$AK,"网点超50分钟未响应")+COUNTIFS(明细!$R:$R,$AK115,明细!$C:$C,AQ$1,明细!$AL:$AL,"网点超23H未关闭"))*20=0,"-",(COUNTIFS(明细!$R:$R,$AK115,明细!$C:$C,AQ$1,明细!$AK:$AK,"网点超50分钟未响应")+COUNTIFS(明细!$R:$R,$AK115,明细!$C:$C,AQ$1,明细!$AL:$AL,"网点超23H未关闭"))*20)</f>
        <v>-</v>
      </c>
      <c r="AR115" s="12" t="str">
        <f>IF((COUNTIFS(明细!$R:$R,$AK115,明细!$C:$C,AR$1,明细!$AK:$AK,"网点超50分钟未响应")+COUNTIFS(明细!$R:$R,$AK115,明细!$C:$C,AR$1,明细!$AL:$AL,"网点超23H未关闭"))*20=0,"-",(COUNTIFS(明细!$R:$R,$AK115,明细!$C:$C,AR$1,明细!$AK:$AK,"网点超50分钟未响应")+COUNTIFS(明细!$R:$R,$AK115,明细!$C:$C,AR$1,明细!$AL:$AL,"网点超23H未关闭"))*20)</f>
        <v>-</v>
      </c>
      <c r="AS115" s="12" t="str">
        <f>IF((COUNTIFS(明细!$R:$R,$AK115,明细!$C:$C,AS$1,明细!$AK:$AK,"网点超50分钟未响应")+COUNTIFS(明细!$R:$R,$AK115,明细!$C:$C,AS$1,明细!$AL:$AL,"网点超23H未关闭"))*20=0,"-",(COUNTIFS(明细!$R:$R,$AK115,明细!$C:$C,AS$1,明细!$AK:$AK,"网点超50分钟未响应")+COUNTIFS(明细!$R:$R,$AK115,明细!$C:$C,AS$1,明细!$AL:$AL,"网点超23H未关闭"))*20)</f>
        <v>-</v>
      </c>
      <c r="AT115" s="12" t="str">
        <f>IF((COUNTIFS(明细!$R:$R,$AK115,明细!$C:$C,AT$1,明细!$AK:$AK,"网点超50分钟未响应")+COUNTIFS(明细!$R:$R,$AK115,明细!$C:$C,AT$1,明细!$AL:$AL,"网点超23H未关闭"))*20=0,"-",(COUNTIFS(明细!$R:$R,$AK115,明细!$C:$C,AT$1,明细!$AK:$AK,"网点超50分钟未响应")+COUNTIFS(明细!$R:$R,$AK115,明细!$C:$C,AT$1,明细!$AL:$AL,"网点超23H未关闭"))*20)</f>
        <v>-</v>
      </c>
      <c r="AU115" s="12" t="str">
        <f>IF((COUNTIFS(明细!$R:$R,$AK115,明细!$C:$C,AU$1,明细!$AK:$AK,"网点超50分钟未响应")+COUNTIFS(明细!$R:$R,$AK115,明细!$C:$C,AU$1,明细!$AL:$AL,"网点超23H未关闭"))*20=0,"-",(COUNTIFS(明细!$R:$R,$AK115,明细!$C:$C,AU$1,明细!$AK:$AK,"网点超50分钟未响应")+COUNTIFS(明细!$R:$R,$AK115,明细!$C:$C,AU$1,明细!$AL:$AL,"网点超23H未关闭"))*20)</f>
        <v>-</v>
      </c>
      <c r="AV115" s="12" t="str">
        <f>IF((COUNTIFS(明细!$R:$R,$AK115,明细!$C:$C,AV$1,明细!$AK:$AK,"网点超50分钟未响应")+COUNTIFS(明细!$R:$R,$AK115,明细!$C:$C,AV$1,明细!$AL:$AL,"网点超23H未关闭"))*20=0,"-",(COUNTIFS(明细!$R:$R,$AK115,明细!$C:$C,AV$1,明细!$AK:$AK,"网点超50分钟未响应")+COUNTIFS(明细!$R:$R,$AK115,明细!$C:$C,AV$1,明细!$AL:$AL,"网点超23H未关闭"))*20)</f>
        <v>-</v>
      </c>
      <c r="AW115" s="12" t="str">
        <f>IF((COUNTIFS(明细!$R:$R,$AK115,明细!$C:$C,AW$1,明细!$AK:$AK,"网点超50分钟未响应")+COUNTIFS(明细!$R:$R,$AK115,明细!$C:$C,AW$1,明细!$AL:$AL,"网点超23H未关闭"))*20=0,"-",(COUNTIFS(明细!$R:$R,$AK115,明细!$C:$C,AW$1,明细!$AK:$AK,"网点超50分钟未响应")+COUNTIFS(明细!$R:$R,$AK115,明细!$C:$C,AW$1,明细!$AL:$AL,"网点超23H未关闭"))*20)</f>
        <v>-</v>
      </c>
      <c r="AX115" s="12" t="str">
        <f>IF((COUNTIFS(明细!$R:$R,$AK115,明细!$C:$C,AX$1,明细!$AK:$AK,"网点超50分钟未响应")+COUNTIFS(明细!$R:$R,$AK115,明细!$C:$C,AX$1,明细!$AL:$AL,"网点超23H未关闭"))*20=0,"-",(COUNTIFS(明细!$R:$R,$AK115,明细!$C:$C,AX$1,明细!$AK:$AK,"网点超50分钟未响应")+COUNTIFS(明细!$R:$R,$AK115,明细!$C:$C,AX$1,明细!$AL:$AL,"网点超23H未关闭"))*20)</f>
        <v>-</v>
      </c>
      <c r="AY115" s="12" t="str">
        <f>IF((COUNTIFS(明细!$R:$R,$AK115,明细!$C:$C,AY$1,明细!$AK:$AK,"网点超50分钟未响应")+COUNTIFS(明细!$R:$R,$AK115,明细!$C:$C,AY$1,明细!$AL:$AL,"网点超23H未关闭"))*20=0,"-",(COUNTIFS(明细!$R:$R,$AK115,明细!$C:$C,AY$1,明细!$AK:$AK,"网点超50分钟未响应")+COUNTIFS(明细!$R:$R,$AK115,明细!$C:$C,AY$1,明细!$AL:$AL,"网点超23H未关闭"))*20)</f>
        <v>-</v>
      </c>
      <c r="AZ115" s="12" t="str">
        <f>IF((COUNTIFS(明细!$R:$R,$AK115,明细!$C:$C,AZ$1,明细!$AK:$AK,"网点超50分钟未响应")+COUNTIFS(明细!$R:$R,$AK115,明细!$C:$C,AZ$1,明细!$AL:$AL,"网点超23H未关闭"))*20=0,"-",(COUNTIFS(明细!$R:$R,$AK115,明细!$C:$C,AZ$1,明细!$AK:$AK,"网点超50分钟未响应")+COUNTIFS(明细!$R:$R,$AK115,明细!$C:$C,AZ$1,明细!$AL:$AL,"网点超23H未关闭"))*20)</f>
        <v>-</v>
      </c>
      <c r="BA115" s="12" t="str">
        <f>IF((COUNTIFS(明细!$R:$R,$AK115,明细!$C:$C,BA$1,明细!$AK:$AK,"网点超50分钟未响应")+COUNTIFS(明细!$R:$R,$AK115,明细!$C:$C,BA$1,明细!$AL:$AL,"网点超23H未关闭"))*20=0,"-",(COUNTIFS(明细!$R:$R,$AK115,明细!$C:$C,BA$1,明细!$AK:$AK,"网点超50分钟未响应")+COUNTIFS(明细!$R:$R,$AK115,明细!$C:$C,BA$1,明细!$AL:$AL,"网点超23H未关闭"))*20)</f>
        <v>-</v>
      </c>
      <c r="BB115" s="12" t="str">
        <f>IF((COUNTIFS(明细!$R:$R,$AK115,明细!$C:$C,BB$1,明细!$AK:$AK,"网点超50分钟未响应")+COUNTIFS(明细!$R:$R,$AK115,明细!$C:$C,BB$1,明细!$AL:$AL,"网点超23H未关闭"))*20=0,"-",(COUNTIFS(明细!$R:$R,$AK115,明细!$C:$C,BB$1,明细!$AK:$AK,"网点超50分钟未响应")+COUNTIFS(明细!$R:$R,$AK115,明细!$C:$C,BB$1,明细!$AL:$AL,"网点超23H未关闭"))*20)</f>
        <v>-</v>
      </c>
      <c r="BC115" s="12" t="str">
        <f>IF((COUNTIFS(明细!$R:$R,$AK115,明细!$C:$C,BC$1,明细!$AK:$AK,"网点超50分钟未响应")+COUNTIFS(明细!$R:$R,$AK115,明细!$C:$C,BC$1,明细!$AL:$AL,"网点超23H未关闭"))*20=0,"-",(COUNTIFS(明细!$R:$R,$AK115,明细!$C:$C,BC$1,明细!$AK:$AK,"网点超50分钟未响应")+COUNTIFS(明细!$R:$R,$AK115,明细!$C:$C,BC$1,明细!$AL:$AL,"网点超23H未关闭"))*20)</f>
        <v>-</v>
      </c>
      <c r="BD115" s="12" t="str">
        <f>IF((COUNTIFS(明细!$R:$R,$AK115,明细!$C:$C,BD$1,明细!$AK:$AK,"网点超50分钟未响应")+COUNTIFS(明细!$R:$R,$AK115,明细!$C:$C,BD$1,明细!$AL:$AL,"网点超23H未关闭"))*20=0,"-",(COUNTIFS(明细!$R:$R,$AK115,明细!$C:$C,BD$1,明细!$AK:$AK,"网点超50分钟未响应")+COUNTIFS(明细!$R:$R,$AK115,明细!$C:$C,BD$1,明细!$AL:$AL,"网点超23H未关闭"))*20)</f>
        <v>-</v>
      </c>
      <c r="BE115" s="12" t="str">
        <f>IF((COUNTIFS(明细!$R:$R,$AK115,明细!$C:$C,BE$1,明细!$AK:$AK,"网点超50分钟未响应")+COUNTIFS(明细!$R:$R,$AK115,明细!$C:$C,BE$1,明细!$AL:$AL,"网点超23H未关闭"))*20=0,"-",(COUNTIFS(明细!$R:$R,$AK115,明细!$C:$C,BE$1,明细!$AK:$AK,"网点超50分钟未响应")+COUNTIFS(明细!$R:$R,$AK115,明细!$C:$C,BE$1,明细!$AL:$AL,"网点超23H未关闭"))*20)</f>
        <v>-</v>
      </c>
      <c r="BF115" s="12" t="str">
        <f>IF((COUNTIFS(明细!$R:$R,$AK115,明细!$C:$C,BF$1,明细!$AK:$AK,"网点超50分钟未响应")+COUNTIFS(明细!$R:$R,$AK115,明细!$C:$C,BF$1,明细!$AL:$AL,"网点超23H未关闭"))*20=0,"-",(COUNTIFS(明细!$R:$R,$AK115,明细!$C:$C,BF$1,明细!$AK:$AK,"网点超50分钟未响应")+COUNTIFS(明细!$R:$R,$AK115,明细!$C:$C,BF$1,明细!$AL:$AL,"网点超23H未关闭"))*20)</f>
        <v>-</v>
      </c>
      <c r="BG115" s="12" t="str">
        <f>IF((COUNTIFS(明细!$R:$R,$AK115,明细!$C:$C,BG$1,明细!$AK:$AK,"网点超50分钟未响应")+COUNTIFS(明细!$R:$R,$AK115,明细!$C:$C,BG$1,明细!$AL:$AL,"网点超23H未关闭"))*20=0,"-",(COUNTIFS(明细!$R:$R,$AK115,明细!$C:$C,BG$1,明细!$AK:$AK,"网点超50分钟未响应")+COUNTIFS(明细!$R:$R,$AK115,明细!$C:$C,BG$1,明细!$AL:$AL,"网点超23H未关闭"))*20)</f>
        <v>-</v>
      </c>
      <c r="BH115" s="12" t="str">
        <f>IF((COUNTIFS(明细!$R:$R,$AK115,明细!$C:$C,BH$1,明细!$AK:$AK,"网点超50分钟未响应")+COUNTIFS(明细!$R:$R,$AK115,明细!$C:$C,BH$1,明细!$AL:$AL,"网点超23H未关闭"))*20=0,"-",(COUNTIFS(明细!$R:$R,$AK115,明细!$C:$C,BH$1,明细!$AK:$AK,"网点超50分钟未响应")+COUNTIFS(明细!$R:$R,$AK115,明细!$C:$C,BH$1,明细!$AL:$AL,"网点超23H未关闭"))*20)</f>
        <v>-</v>
      </c>
      <c r="BI115" s="12" t="str">
        <f>IF((COUNTIFS(明细!$R:$R,$AK115,明细!$C:$C,BI$1,明细!$AK:$AK,"网点超50分钟未响应")+COUNTIFS(明细!$R:$R,$AK115,明细!$C:$C,BI$1,明细!$AL:$AL,"网点超23H未关闭"))*20=0,"-",(COUNTIFS(明细!$R:$R,$AK115,明细!$C:$C,BI$1,明细!$AK:$AK,"网点超50分钟未响应")+COUNTIFS(明细!$R:$R,$AK115,明细!$C:$C,BI$1,明细!$AL:$AL,"网点超23H未关闭"))*20)</f>
        <v>-</v>
      </c>
      <c r="BJ115" s="12" t="str">
        <f>IF((COUNTIFS(明细!$R:$R,$AK115,明细!$C:$C,BJ$1,明细!$AK:$AK,"网点超50分钟未响应")+COUNTIFS(明细!$R:$R,$AK115,明细!$C:$C,BJ$1,明细!$AL:$AL,"网点超23H未关闭"))*20=0,"-",(COUNTIFS(明细!$R:$R,$AK115,明细!$C:$C,BJ$1,明细!$AK:$AK,"网点超50分钟未响应")+COUNTIFS(明细!$R:$R,$AK115,明细!$C:$C,BJ$1,明细!$AL:$AL,"网点超23H未关闭"))*20)</f>
        <v>-</v>
      </c>
      <c r="BK115" s="12" t="str">
        <f>IF((COUNTIFS(明细!$R:$R,$AK115,明细!$C:$C,BK$1,明细!$AK:$AK,"网点超50分钟未响应")+COUNTIFS(明细!$R:$R,$AK115,明细!$C:$C,BK$1,明细!$AL:$AL,"网点超23H未关闭"))*20=0,"-",(COUNTIFS(明细!$R:$R,$AK115,明细!$C:$C,BK$1,明细!$AK:$AK,"网点超50分钟未响应")+COUNTIFS(明细!$R:$R,$AK115,明细!$C:$C,BK$1,明细!$AL:$AL,"网点超23H未关闭"))*20)</f>
        <v>-</v>
      </c>
      <c r="BL115" s="12" t="str">
        <f>IF((COUNTIFS(明细!$R:$R,$AK115,明细!$C:$C,BL$1,明细!$AK:$AK,"网点超50分钟未响应")+COUNTIFS(明细!$R:$R,$AK115,明细!$C:$C,BL$1,明细!$AL:$AL,"网点超23H未关闭"))*20=0,"-",(COUNTIFS(明细!$R:$R,$AK115,明细!$C:$C,BL$1,明细!$AK:$AK,"网点超50分钟未响应")+COUNTIFS(明细!$R:$R,$AK115,明细!$C:$C,BL$1,明细!$AL:$AL,"网点超23H未关闭"))*20)</f>
        <v>-</v>
      </c>
      <c r="BM115" s="12" t="str">
        <f>IF((COUNTIFS(明细!$R:$R,$AK115,明细!$C:$C,BM$1,明细!$AK:$AK,"网点超50分钟未响应")+COUNTIFS(明细!$R:$R,$AK115,明细!$C:$C,BM$1,明细!$AL:$AL,"网点超23H未关闭"))*20=0,"-",(COUNTIFS(明细!$R:$R,$AK115,明细!$C:$C,BM$1,明细!$AK:$AK,"网点超50分钟未响应")+COUNTIFS(明细!$R:$R,$AK115,明细!$C:$C,BM$1,明细!$AL:$AL,"网点超23H未关闭"))*20)</f>
        <v>-</v>
      </c>
      <c r="BN115" s="12" t="str">
        <f>IF((COUNTIFS(明细!$R:$R,$AK115,明细!$C:$C,BN$1,明细!$AK:$AK,"网点超50分钟未响应")+COUNTIFS(明细!$R:$R,$AK115,明细!$C:$C,BN$1,明细!$AL:$AL,"网点超23H未关闭"))*20=0,"-",(COUNTIFS(明细!$R:$R,$AK115,明细!$C:$C,BN$1,明细!$AK:$AK,"网点超50分钟未响应")+COUNTIFS(明细!$R:$R,$AK115,明细!$C:$C,BN$1,明细!$AL:$AL,"网点超23H未关闭"))*20)</f>
        <v>-</v>
      </c>
      <c r="BO115" s="12" t="str">
        <f>IF((COUNTIFS(明细!$R:$R,$AK115,明细!$C:$C,BO$1,明细!$AK:$AK,"网点超50分钟未响应")+COUNTIFS(明细!$R:$R,$AK115,明细!$C:$C,BO$1,明细!$AL:$AL,"网点超23H未关闭"))*20=0,"-",(COUNTIFS(明细!$R:$R,$AK115,明细!$C:$C,BO$1,明细!$AK:$AK,"网点超50分钟未响应")+COUNTIFS(明细!$R:$R,$AK115,明细!$C:$C,BO$1,明细!$AL:$AL,"网点超23H未关闭"))*20)</f>
        <v>-</v>
      </c>
      <c r="BP115" s="12" t="str">
        <f>IF((COUNTIFS(明细!$R:$R,$AK115,明细!$C:$C,BP$1,明细!$AK:$AK,"网点超50分钟未响应")+COUNTIFS(明细!$R:$R,$AK115,明细!$C:$C,BP$1,明细!$AL:$AL,"网点超23H未关闭"))*20=0,"-",(COUNTIFS(明细!$R:$R,$AK115,明细!$C:$C,BP$1,明细!$AK:$AK,"网点超50分钟未响应")+COUNTIFS(明细!$R:$R,$AK115,明细!$C:$C,BP$1,明细!$AL:$AL,"网点超23H未关闭"))*20)</f>
        <v>-</v>
      </c>
    </row>
    <row r="116" customHeight="1" spans="36:68">
      <c r="AJ116" s="12">
        <f>RANK(AL116,AL$3:AL$356)</f>
        <v>107</v>
      </c>
      <c r="AK116" s="4" t="s">
        <v>152</v>
      </c>
      <c r="AL116" s="12">
        <f>SUM(AM116:BP116)</f>
        <v>20</v>
      </c>
      <c r="AM116" s="12" t="str">
        <f>IF((COUNTIFS(明细!$R:$R,$AK116,明细!$C:$C,AM$1,明细!$AK:$AK,"网点超50分钟未响应")+COUNTIFS(明细!$R:$R,$AK116,明细!$C:$C,AM$1,明细!$AL:$AL,"网点超23H未关闭"))*20=0,"-",(COUNTIFS(明细!$R:$R,$AK116,明细!$C:$C,AM$1,明细!$AK:$AK,"网点超50分钟未响应")+COUNTIFS(明细!$R:$R,$AK116,明细!$C:$C,AM$1,明细!$AL:$AL,"网点超23H未关闭"))*20)</f>
        <v>-</v>
      </c>
      <c r="AN116" s="12">
        <f>IF((COUNTIFS(明细!$R:$R,$AK116,明细!$C:$C,AN$1,明细!$AK:$AK,"网点超50分钟未响应")+COUNTIFS(明细!$R:$R,$AK116,明细!$C:$C,AN$1,明细!$AL:$AL,"网点超23H未关闭"))*20=0,"-",(COUNTIFS(明细!$R:$R,$AK116,明细!$C:$C,AN$1,明细!$AK:$AK,"网点超50分钟未响应")+COUNTIFS(明细!$R:$R,$AK116,明细!$C:$C,AN$1,明细!$AL:$AL,"网点超23H未关闭"))*20)</f>
        <v>20</v>
      </c>
      <c r="AO116" s="12" t="str">
        <f>IF((COUNTIFS(明细!$R:$R,$AK116,明细!$C:$C,AO$1,明细!$AK:$AK,"网点超50分钟未响应")+COUNTIFS(明细!$R:$R,$AK116,明细!$C:$C,AO$1,明细!$AL:$AL,"网点超23H未关闭"))*20=0,"-",(COUNTIFS(明细!$R:$R,$AK116,明细!$C:$C,AO$1,明细!$AK:$AK,"网点超50分钟未响应")+COUNTIFS(明细!$R:$R,$AK116,明细!$C:$C,AO$1,明细!$AL:$AL,"网点超23H未关闭"))*20)</f>
        <v>-</v>
      </c>
      <c r="AP116" s="12" t="str">
        <f>IF((COUNTIFS(明细!$R:$R,$AK116,明细!$C:$C,AP$1,明细!$AK:$AK,"网点超50分钟未响应")+COUNTIFS(明细!$R:$R,$AK116,明细!$C:$C,AP$1,明细!$AL:$AL,"网点超23H未关闭"))*20=0,"-",(COUNTIFS(明细!$R:$R,$AK116,明细!$C:$C,AP$1,明细!$AK:$AK,"网点超50分钟未响应")+COUNTIFS(明细!$R:$R,$AK116,明细!$C:$C,AP$1,明细!$AL:$AL,"网点超23H未关闭"))*20)</f>
        <v>-</v>
      </c>
      <c r="AQ116" s="12" t="str">
        <f>IF((COUNTIFS(明细!$R:$R,$AK116,明细!$C:$C,AQ$1,明细!$AK:$AK,"网点超50分钟未响应")+COUNTIFS(明细!$R:$R,$AK116,明细!$C:$C,AQ$1,明细!$AL:$AL,"网点超23H未关闭"))*20=0,"-",(COUNTIFS(明细!$R:$R,$AK116,明细!$C:$C,AQ$1,明细!$AK:$AK,"网点超50分钟未响应")+COUNTIFS(明细!$R:$R,$AK116,明细!$C:$C,AQ$1,明细!$AL:$AL,"网点超23H未关闭"))*20)</f>
        <v>-</v>
      </c>
      <c r="AR116" s="12" t="str">
        <f>IF((COUNTIFS(明细!$R:$R,$AK116,明细!$C:$C,AR$1,明细!$AK:$AK,"网点超50分钟未响应")+COUNTIFS(明细!$R:$R,$AK116,明细!$C:$C,AR$1,明细!$AL:$AL,"网点超23H未关闭"))*20=0,"-",(COUNTIFS(明细!$R:$R,$AK116,明细!$C:$C,AR$1,明细!$AK:$AK,"网点超50分钟未响应")+COUNTIFS(明细!$R:$R,$AK116,明细!$C:$C,AR$1,明细!$AL:$AL,"网点超23H未关闭"))*20)</f>
        <v>-</v>
      </c>
      <c r="AS116" s="12" t="str">
        <f>IF((COUNTIFS(明细!$R:$R,$AK116,明细!$C:$C,AS$1,明细!$AK:$AK,"网点超50分钟未响应")+COUNTIFS(明细!$R:$R,$AK116,明细!$C:$C,AS$1,明细!$AL:$AL,"网点超23H未关闭"))*20=0,"-",(COUNTIFS(明细!$R:$R,$AK116,明细!$C:$C,AS$1,明细!$AK:$AK,"网点超50分钟未响应")+COUNTIFS(明细!$R:$R,$AK116,明细!$C:$C,AS$1,明细!$AL:$AL,"网点超23H未关闭"))*20)</f>
        <v>-</v>
      </c>
      <c r="AT116" s="12" t="str">
        <f>IF((COUNTIFS(明细!$R:$R,$AK116,明细!$C:$C,AT$1,明细!$AK:$AK,"网点超50分钟未响应")+COUNTIFS(明细!$R:$R,$AK116,明细!$C:$C,AT$1,明细!$AL:$AL,"网点超23H未关闭"))*20=0,"-",(COUNTIFS(明细!$R:$R,$AK116,明细!$C:$C,AT$1,明细!$AK:$AK,"网点超50分钟未响应")+COUNTIFS(明细!$R:$R,$AK116,明细!$C:$C,AT$1,明细!$AL:$AL,"网点超23H未关闭"))*20)</f>
        <v>-</v>
      </c>
      <c r="AU116" s="12" t="str">
        <f>IF((COUNTIFS(明细!$R:$R,$AK116,明细!$C:$C,AU$1,明细!$AK:$AK,"网点超50分钟未响应")+COUNTIFS(明细!$R:$R,$AK116,明细!$C:$C,AU$1,明细!$AL:$AL,"网点超23H未关闭"))*20=0,"-",(COUNTIFS(明细!$R:$R,$AK116,明细!$C:$C,AU$1,明细!$AK:$AK,"网点超50分钟未响应")+COUNTIFS(明细!$R:$R,$AK116,明细!$C:$C,AU$1,明细!$AL:$AL,"网点超23H未关闭"))*20)</f>
        <v>-</v>
      </c>
      <c r="AV116" s="12" t="str">
        <f>IF((COUNTIFS(明细!$R:$R,$AK116,明细!$C:$C,AV$1,明细!$AK:$AK,"网点超50分钟未响应")+COUNTIFS(明细!$R:$R,$AK116,明细!$C:$C,AV$1,明细!$AL:$AL,"网点超23H未关闭"))*20=0,"-",(COUNTIFS(明细!$R:$R,$AK116,明细!$C:$C,AV$1,明细!$AK:$AK,"网点超50分钟未响应")+COUNTIFS(明细!$R:$R,$AK116,明细!$C:$C,AV$1,明细!$AL:$AL,"网点超23H未关闭"))*20)</f>
        <v>-</v>
      </c>
      <c r="AW116" s="12" t="str">
        <f>IF((COUNTIFS(明细!$R:$R,$AK116,明细!$C:$C,AW$1,明细!$AK:$AK,"网点超50分钟未响应")+COUNTIFS(明细!$R:$R,$AK116,明细!$C:$C,AW$1,明细!$AL:$AL,"网点超23H未关闭"))*20=0,"-",(COUNTIFS(明细!$R:$R,$AK116,明细!$C:$C,AW$1,明细!$AK:$AK,"网点超50分钟未响应")+COUNTIFS(明细!$R:$R,$AK116,明细!$C:$C,AW$1,明细!$AL:$AL,"网点超23H未关闭"))*20)</f>
        <v>-</v>
      </c>
      <c r="AX116" s="12" t="str">
        <f>IF((COUNTIFS(明细!$R:$R,$AK116,明细!$C:$C,AX$1,明细!$AK:$AK,"网点超50分钟未响应")+COUNTIFS(明细!$R:$R,$AK116,明细!$C:$C,AX$1,明细!$AL:$AL,"网点超23H未关闭"))*20=0,"-",(COUNTIFS(明细!$R:$R,$AK116,明细!$C:$C,AX$1,明细!$AK:$AK,"网点超50分钟未响应")+COUNTIFS(明细!$R:$R,$AK116,明细!$C:$C,AX$1,明细!$AL:$AL,"网点超23H未关闭"))*20)</f>
        <v>-</v>
      </c>
      <c r="AY116" s="12" t="str">
        <f>IF((COUNTIFS(明细!$R:$R,$AK116,明细!$C:$C,AY$1,明细!$AK:$AK,"网点超50分钟未响应")+COUNTIFS(明细!$R:$R,$AK116,明细!$C:$C,AY$1,明细!$AL:$AL,"网点超23H未关闭"))*20=0,"-",(COUNTIFS(明细!$R:$R,$AK116,明细!$C:$C,AY$1,明细!$AK:$AK,"网点超50分钟未响应")+COUNTIFS(明细!$R:$R,$AK116,明细!$C:$C,AY$1,明细!$AL:$AL,"网点超23H未关闭"))*20)</f>
        <v>-</v>
      </c>
      <c r="AZ116" s="12" t="str">
        <f>IF((COUNTIFS(明细!$R:$R,$AK116,明细!$C:$C,AZ$1,明细!$AK:$AK,"网点超50分钟未响应")+COUNTIFS(明细!$R:$R,$AK116,明细!$C:$C,AZ$1,明细!$AL:$AL,"网点超23H未关闭"))*20=0,"-",(COUNTIFS(明细!$R:$R,$AK116,明细!$C:$C,AZ$1,明细!$AK:$AK,"网点超50分钟未响应")+COUNTIFS(明细!$R:$R,$AK116,明细!$C:$C,AZ$1,明细!$AL:$AL,"网点超23H未关闭"))*20)</f>
        <v>-</v>
      </c>
      <c r="BA116" s="12" t="str">
        <f>IF((COUNTIFS(明细!$R:$R,$AK116,明细!$C:$C,BA$1,明细!$AK:$AK,"网点超50分钟未响应")+COUNTIFS(明细!$R:$R,$AK116,明细!$C:$C,BA$1,明细!$AL:$AL,"网点超23H未关闭"))*20=0,"-",(COUNTIFS(明细!$R:$R,$AK116,明细!$C:$C,BA$1,明细!$AK:$AK,"网点超50分钟未响应")+COUNTIFS(明细!$R:$R,$AK116,明细!$C:$C,BA$1,明细!$AL:$AL,"网点超23H未关闭"))*20)</f>
        <v>-</v>
      </c>
      <c r="BB116" s="12" t="str">
        <f>IF((COUNTIFS(明细!$R:$R,$AK116,明细!$C:$C,BB$1,明细!$AK:$AK,"网点超50分钟未响应")+COUNTIFS(明细!$R:$R,$AK116,明细!$C:$C,BB$1,明细!$AL:$AL,"网点超23H未关闭"))*20=0,"-",(COUNTIFS(明细!$R:$R,$AK116,明细!$C:$C,BB$1,明细!$AK:$AK,"网点超50分钟未响应")+COUNTIFS(明细!$R:$R,$AK116,明细!$C:$C,BB$1,明细!$AL:$AL,"网点超23H未关闭"))*20)</f>
        <v>-</v>
      </c>
      <c r="BC116" s="12" t="str">
        <f>IF((COUNTIFS(明细!$R:$R,$AK116,明细!$C:$C,BC$1,明细!$AK:$AK,"网点超50分钟未响应")+COUNTIFS(明细!$R:$R,$AK116,明细!$C:$C,BC$1,明细!$AL:$AL,"网点超23H未关闭"))*20=0,"-",(COUNTIFS(明细!$R:$R,$AK116,明细!$C:$C,BC$1,明细!$AK:$AK,"网点超50分钟未响应")+COUNTIFS(明细!$R:$R,$AK116,明细!$C:$C,BC$1,明细!$AL:$AL,"网点超23H未关闭"))*20)</f>
        <v>-</v>
      </c>
      <c r="BD116" s="12" t="str">
        <f>IF((COUNTIFS(明细!$R:$R,$AK116,明细!$C:$C,BD$1,明细!$AK:$AK,"网点超50分钟未响应")+COUNTIFS(明细!$R:$R,$AK116,明细!$C:$C,BD$1,明细!$AL:$AL,"网点超23H未关闭"))*20=0,"-",(COUNTIFS(明细!$R:$R,$AK116,明细!$C:$C,BD$1,明细!$AK:$AK,"网点超50分钟未响应")+COUNTIFS(明细!$R:$R,$AK116,明细!$C:$C,BD$1,明细!$AL:$AL,"网点超23H未关闭"))*20)</f>
        <v>-</v>
      </c>
      <c r="BE116" s="12" t="str">
        <f>IF((COUNTIFS(明细!$R:$R,$AK116,明细!$C:$C,BE$1,明细!$AK:$AK,"网点超50分钟未响应")+COUNTIFS(明细!$R:$R,$AK116,明细!$C:$C,BE$1,明细!$AL:$AL,"网点超23H未关闭"))*20=0,"-",(COUNTIFS(明细!$R:$R,$AK116,明细!$C:$C,BE$1,明细!$AK:$AK,"网点超50分钟未响应")+COUNTIFS(明细!$R:$R,$AK116,明细!$C:$C,BE$1,明细!$AL:$AL,"网点超23H未关闭"))*20)</f>
        <v>-</v>
      </c>
      <c r="BF116" s="12" t="str">
        <f>IF((COUNTIFS(明细!$R:$R,$AK116,明细!$C:$C,BF$1,明细!$AK:$AK,"网点超50分钟未响应")+COUNTIFS(明细!$R:$R,$AK116,明细!$C:$C,BF$1,明细!$AL:$AL,"网点超23H未关闭"))*20=0,"-",(COUNTIFS(明细!$R:$R,$AK116,明细!$C:$C,BF$1,明细!$AK:$AK,"网点超50分钟未响应")+COUNTIFS(明细!$R:$R,$AK116,明细!$C:$C,BF$1,明细!$AL:$AL,"网点超23H未关闭"))*20)</f>
        <v>-</v>
      </c>
      <c r="BG116" s="12" t="str">
        <f>IF((COUNTIFS(明细!$R:$R,$AK116,明细!$C:$C,BG$1,明细!$AK:$AK,"网点超50分钟未响应")+COUNTIFS(明细!$R:$R,$AK116,明细!$C:$C,BG$1,明细!$AL:$AL,"网点超23H未关闭"))*20=0,"-",(COUNTIFS(明细!$R:$R,$AK116,明细!$C:$C,BG$1,明细!$AK:$AK,"网点超50分钟未响应")+COUNTIFS(明细!$R:$R,$AK116,明细!$C:$C,BG$1,明细!$AL:$AL,"网点超23H未关闭"))*20)</f>
        <v>-</v>
      </c>
      <c r="BH116" s="12" t="str">
        <f>IF((COUNTIFS(明细!$R:$R,$AK116,明细!$C:$C,BH$1,明细!$AK:$AK,"网点超50分钟未响应")+COUNTIFS(明细!$R:$R,$AK116,明细!$C:$C,BH$1,明细!$AL:$AL,"网点超23H未关闭"))*20=0,"-",(COUNTIFS(明细!$R:$R,$AK116,明细!$C:$C,BH$1,明细!$AK:$AK,"网点超50分钟未响应")+COUNTIFS(明细!$R:$R,$AK116,明细!$C:$C,BH$1,明细!$AL:$AL,"网点超23H未关闭"))*20)</f>
        <v>-</v>
      </c>
      <c r="BI116" s="12" t="str">
        <f>IF((COUNTIFS(明细!$R:$R,$AK116,明细!$C:$C,BI$1,明细!$AK:$AK,"网点超50分钟未响应")+COUNTIFS(明细!$R:$R,$AK116,明细!$C:$C,BI$1,明细!$AL:$AL,"网点超23H未关闭"))*20=0,"-",(COUNTIFS(明细!$R:$R,$AK116,明细!$C:$C,BI$1,明细!$AK:$AK,"网点超50分钟未响应")+COUNTIFS(明细!$R:$R,$AK116,明细!$C:$C,BI$1,明细!$AL:$AL,"网点超23H未关闭"))*20)</f>
        <v>-</v>
      </c>
      <c r="BJ116" s="12" t="str">
        <f>IF((COUNTIFS(明细!$R:$R,$AK116,明细!$C:$C,BJ$1,明细!$AK:$AK,"网点超50分钟未响应")+COUNTIFS(明细!$R:$R,$AK116,明细!$C:$C,BJ$1,明细!$AL:$AL,"网点超23H未关闭"))*20=0,"-",(COUNTIFS(明细!$R:$R,$AK116,明细!$C:$C,BJ$1,明细!$AK:$AK,"网点超50分钟未响应")+COUNTIFS(明细!$R:$R,$AK116,明细!$C:$C,BJ$1,明细!$AL:$AL,"网点超23H未关闭"))*20)</f>
        <v>-</v>
      </c>
      <c r="BK116" s="12" t="str">
        <f>IF((COUNTIFS(明细!$R:$R,$AK116,明细!$C:$C,BK$1,明细!$AK:$AK,"网点超50分钟未响应")+COUNTIFS(明细!$R:$R,$AK116,明细!$C:$C,BK$1,明细!$AL:$AL,"网点超23H未关闭"))*20=0,"-",(COUNTIFS(明细!$R:$R,$AK116,明细!$C:$C,BK$1,明细!$AK:$AK,"网点超50分钟未响应")+COUNTIFS(明细!$R:$R,$AK116,明细!$C:$C,BK$1,明细!$AL:$AL,"网点超23H未关闭"))*20)</f>
        <v>-</v>
      </c>
      <c r="BL116" s="12" t="str">
        <f>IF((COUNTIFS(明细!$R:$R,$AK116,明细!$C:$C,BL$1,明细!$AK:$AK,"网点超50分钟未响应")+COUNTIFS(明细!$R:$R,$AK116,明细!$C:$C,BL$1,明细!$AL:$AL,"网点超23H未关闭"))*20=0,"-",(COUNTIFS(明细!$R:$R,$AK116,明细!$C:$C,BL$1,明细!$AK:$AK,"网点超50分钟未响应")+COUNTIFS(明细!$R:$R,$AK116,明细!$C:$C,BL$1,明细!$AL:$AL,"网点超23H未关闭"))*20)</f>
        <v>-</v>
      </c>
      <c r="BM116" s="12" t="str">
        <f>IF((COUNTIFS(明细!$R:$R,$AK116,明细!$C:$C,BM$1,明细!$AK:$AK,"网点超50分钟未响应")+COUNTIFS(明细!$R:$R,$AK116,明细!$C:$C,BM$1,明细!$AL:$AL,"网点超23H未关闭"))*20=0,"-",(COUNTIFS(明细!$R:$R,$AK116,明细!$C:$C,BM$1,明细!$AK:$AK,"网点超50分钟未响应")+COUNTIFS(明细!$R:$R,$AK116,明细!$C:$C,BM$1,明细!$AL:$AL,"网点超23H未关闭"))*20)</f>
        <v>-</v>
      </c>
      <c r="BN116" s="12" t="str">
        <f>IF((COUNTIFS(明细!$R:$R,$AK116,明细!$C:$C,BN$1,明细!$AK:$AK,"网点超50分钟未响应")+COUNTIFS(明细!$R:$R,$AK116,明细!$C:$C,BN$1,明细!$AL:$AL,"网点超23H未关闭"))*20=0,"-",(COUNTIFS(明细!$R:$R,$AK116,明细!$C:$C,BN$1,明细!$AK:$AK,"网点超50分钟未响应")+COUNTIFS(明细!$R:$R,$AK116,明细!$C:$C,BN$1,明细!$AL:$AL,"网点超23H未关闭"))*20)</f>
        <v>-</v>
      </c>
      <c r="BO116" s="12" t="str">
        <f>IF((COUNTIFS(明细!$R:$R,$AK116,明细!$C:$C,BO$1,明细!$AK:$AK,"网点超50分钟未响应")+COUNTIFS(明细!$R:$R,$AK116,明细!$C:$C,BO$1,明细!$AL:$AL,"网点超23H未关闭"))*20=0,"-",(COUNTIFS(明细!$R:$R,$AK116,明细!$C:$C,BO$1,明细!$AK:$AK,"网点超50分钟未响应")+COUNTIFS(明细!$R:$R,$AK116,明细!$C:$C,BO$1,明细!$AL:$AL,"网点超23H未关闭"))*20)</f>
        <v>-</v>
      </c>
      <c r="BP116" s="12" t="str">
        <f>IF((COUNTIFS(明细!$R:$R,$AK116,明细!$C:$C,BP$1,明细!$AK:$AK,"网点超50分钟未响应")+COUNTIFS(明细!$R:$R,$AK116,明细!$C:$C,BP$1,明细!$AL:$AL,"网点超23H未关闭"))*20=0,"-",(COUNTIFS(明细!$R:$R,$AK116,明细!$C:$C,BP$1,明细!$AK:$AK,"网点超50分钟未响应")+COUNTIFS(明细!$R:$R,$AK116,明细!$C:$C,BP$1,明细!$AL:$AL,"网点超23H未关闭"))*20)</f>
        <v>-</v>
      </c>
    </row>
    <row r="117" customHeight="1" spans="36:68">
      <c r="AJ117" s="12">
        <f>RANK(AL117,AL$3:AL$356)</f>
        <v>107</v>
      </c>
      <c r="AK117" s="4" t="s">
        <v>153</v>
      </c>
      <c r="AL117" s="12">
        <f>SUM(AM117:BP117)</f>
        <v>20</v>
      </c>
      <c r="AM117" s="12" t="str">
        <f>IF((COUNTIFS(明细!$R:$R,$AK117,明细!$C:$C,AM$1,明细!$AK:$AK,"网点超50分钟未响应")+COUNTIFS(明细!$R:$R,$AK117,明细!$C:$C,AM$1,明细!$AL:$AL,"网点超23H未关闭"))*20=0,"-",(COUNTIFS(明细!$R:$R,$AK117,明细!$C:$C,AM$1,明细!$AK:$AK,"网点超50分钟未响应")+COUNTIFS(明细!$R:$R,$AK117,明细!$C:$C,AM$1,明细!$AL:$AL,"网点超23H未关闭"))*20)</f>
        <v>-</v>
      </c>
      <c r="AN117" s="12" t="str">
        <f>IF((COUNTIFS(明细!$R:$R,$AK117,明细!$C:$C,AN$1,明细!$AK:$AK,"网点超50分钟未响应")+COUNTIFS(明细!$R:$R,$AK117,明细!$C:$C,AN$1,明细!$AL:$AL,"网点超23H未关闭"))*20=0,"-",(COUNTIFS(明细!$R:$R,$AK117,明细!$C:$C,AN$1,明细!$AK:$AK,"网点超50分钟未响应")+COUNTIFS(明细!$R:$R,$AK117,明细!$C:$C,AN$1,明细!$AL:$AL,"网点超23H未关闭"))*20)</f>
        <v>-</v>
      </c>
      <c r="AO117" s="12">
        <f>IF((COUNTIFS(明细!$R:$R,$AK117,明细!$C:$C,AO$1,明细!$AK:$AK,"网点超50分钟未响应")+COUNTIFS(明细!$R:$R,$AK117,明细!$C:$C,AO$1,明细!$AL:$AL,"网点超23H未关闭"))*20=0,"-",(COUNTIFS(明细!$R:$R,$AK117,明细!$C:$C,AO$1,明细!$AK:$AK,"网点超50分钟未响应")+COUNTIFS(明细!$R:$R,$AK117,明细!$C:$C,AO$1,明细!$AL:$AL,"网点超23H未关闭"))*20)</f>
        <v>20</v>
      </c>
      <c r="AP117" s="12" t="str">
        <f>IF((COUNTIFS(明细!$R:$R,$AK117,明细!$C:$C,AP$1,明细!$AK:$AK,"网点超50分钟未响应")+COUNTIFS(明细!$R:$R,$AK117,明细!$C:$C,AP$1,明细!$AL:$AL,"网点超23H未关闭"))*20=0,"-",(COUNTIFS(明细!$R:$R,$AK117,明细!$C:$C,AP$1,明细!$AK:$AK,"网点超50分钟未响应")+COUNTIFS(明细!$R:$R,$AK117,明细!$C:$C,AP$1,明细!$AL:$AL,"网点超23H未关闭"))*20)</f>
        <v>-</v>
      </c>
      <c r="AQ117" s="12" t="str">
        <f>IF((COUNTIFS(明细!$R:$R,$AK117,明细!$C:$C,AQ$1,明细!$AK:$AK,"网点超50分钟未响应")+COUNTIFS(明细!$R:$R,$AK117,明细!$C:$C,AQ$1,明细!$AL:$AL,"网点超23H未关闭"))*20=0,"-",(COUNTIFS(明细!$R:$R,$AK117,明细!$C:$C,AQ$1,明细!$AK:$AK,"网点超50分钟未响应")+COUNTIFS(明细!$R:$R,$AK117,明细!$C:$C,AQ$1,明细!$AL:$AL,"网点超23H未关闭"))*20)</f>
        <v>-</v>
      </c>
      <c r="AR117" s="12" t="str">
        <f>IF((COUNTIFS(明细!$R:$R,$AK117,明细!$C:$C,AR$1,明细!$AK:$AK,"网点超50分钟未响应")+COUNTIFS(明细!$R:$R,$AK117,明细!$C:$C,AR$1,明细!$AL:$AL,"网点超23H未关闭"))*20=0,"-",(COUNTIFS(明细!$R:$R,$AK117,明细!$C:$C,AR$1,明细!$AK:$AK,"网点超50分钟未响应")+COUNTIFS(明细!$R:$R,$AK117,明细!$C:$C,AR$1,明细!$AL:$AL,"网点超23H未关闭"))*20)</f>
        <v>-</v>
      </c>
      <c r="AS117" s="12" t="str">
        <f>IF((COUNTIFS(明细!$R:$R,$AK117,明细!$C:$C,AS$1,明细!$AK:$AK,"网点超50分钟未响应")+COUNTIFS(明细!$R:$R,$AK117,明细!$C:$C,AS$1,明细!$AL:$AL,"网点超23H未关闭"))*20=0,"-",(COUNTIFS(明细!$R:$R,$AK117,明细!$C:$C,AS$1,明细!$AK:$AK,"网点超50分钟未响应")+COUNTIFS(明细!$R:$R,$AK117,明细!$C:$C,AS$1,明细!$AL:$AL,"网点超23H未关闭"))*20)</f>
        <v>-</v>
      </c>
      <c r="AT117" s="12" t="str">
        <f>IF((COUNTIFS(明细!$R:$R,$AK117,明细!$C:$C,AT$1,明细!$AK:$AK,"网点超50分钟未响应")+COUNTIFS(明细!$R:$R,$AK117,明细!$C:$C,AT$1,明细!$AL:$AL,"网点超23H未关闭"))*20=0,"-",(COUNTIFS(明细!$R:$R,$AK117,明细!$C:$C,AT$1,明细!$AK:$AK,"网点超50分钟未响应")+COUNTIFS(明细!$R:$R,$AK117,明细!$C:$C,AT$1,明细!$AL:$AL,"网点超23H未关闭"))*20)</f>
        <v>-</v>
      </c>
      <c r="AU117" s="12" t="str">
        <f>IF((COUNTIFS(明细!$R:$R,$AK117,明细!$C:$C,AU$1,明细!$AK:$AK,"网点超50分钟未响应")+COUNTIFS(明细!$R:$R,$AK117,明细!$C:$C,AU$1,明细!$AL:$AL,"网点超23H未关闭"))*20=0,"-",(COUNTIFS(明细!$R:$R,$AK117,明细!$C:$C,AU$1,明细!$AK:$AK,"网点超50分钟未响应")+COUNTIFS(明细!$R:$R,$AK117,明细!$C:$C,AU$1,明细!$AL:$AL,"网点超23H未关闭"))*20)</f>
        <v>-</v>
      </c>
      <c r="AV117" s="12" t="str">
        <f>IF((COUNTIFS(明细!$R:$R,$AK117,明细!$C:$C,AV$1,明细!$AK:$AK,"网点超50分钟未响应")+COUNTIFS(明细!$R:$R,$AK117,明细!$C:$C,AV$1,明细!$AL:$AL,"网点超23H未关闭"))*20=0,"-",(COUNTIFS(明细!$R:$R,$AK117,明细!$C:$C,AV$1,明细!$AK:$AK,"网点超50分钟未响应")+COUNTIFS(明细!$R:$R,$AK117,明细!$C:$C,AV$1,明细!$AL:$AL,"网点超23H未关闭"))*20)</f>
        <v>-</v>
      </c>
      <c r="AW117" s="12" t="str">
        <f>IF((COUNTIFS(明细!$R:$R,$AK117,明细!$C:$C,AW$1,明细!$AK:$AK,"网点超50分钟未响应")+COUNTIFS(明细!$R:$R,$AK117,明细!$C:$C,AW$1,明细!$AL:$AL,"网点超23H未关闭"))*20=0,"-",(COUNTIFS(明细!$R:$R,$AK117,明细!$C:$C,AW$1,明细!$AK:$AK,"网点超50分钟未响应")+COUNTIFS(明细!$R:$R,$AK117,明细!$C:$C,AW$1,明细!$AL:$AL,"网点超23H未关闭"))*20)</f>
        <v>-</v>
      </c>
      <c r="AX117" s="12" t="str">
        <f>IF((COUNTIFS(明细!$R:$R,$AK117,明细!$C:$C,AX$1,明细!$AK:$AK,"网点超50分钟未响应")+COUNTIFS(明细!$R:$R,$AK117,明细!$C:$C,AX$1,明细!$AL:$AL,"网点超23H未关闭"))*20=0,"-",(COUNTIFS(明细!$R:$R,$AK117,明细!$C:$C,AX$1,明细!$AK:$AK,"网点超50分钟未响应")+COUNTIFS(明细!$R:$R,$AK117,明细!$C:$C,AX$1,明细!$AL:$AL,"网点超23H未关闭"))*20)</f>
        <v>-</v>
      </c>
      <c r="AY117" s="12" t="str">
        <f>IF((COUNTIFS(明细!$R:$R,$AK117,明细!$C:$C,AY$1,明细!$AK:$AK,"网点超50分钟未响应")+COUNTIFS(明细!$R:$R,$AK117,明细!$C:$C,AY$1,明细!$AL:$AL,"网点超23H未关闭"))*20=0,"-",(COUNTIFS(明细!$R:$R,$AK117,明细!$C:$C,AY$1,明细!$AK:$AK,"网点超50分钟未响应")+COUNTIFS(明细!$R:$R,$AK117,明细!$C:$C,AY$1,明细!$AL:$AL,"网点超23H未关闭"))*20)</f>
        <v>-</v>
      </c>
      <c r="AZ117" s="12" t="str">
        <f>IF((COUNTIFS(明细!$R:$R,$AK117,明细!$C:$C,AZ$1,明细!$AK:$AK,"网点超50分钟未响应")+COUNTIFS(明细!$R:$R,$AK117,明细!$C:$C,AZ$1,明细!$AL:$AL,"网点超23H未关闭"))*20=0,"-",(COUNTIFS(明细!$R:$R,$AK117,明细!$C:$C,AZ$1,明细!$AK:$AK,"网点超50分钟未响应")+COUNTIFS(明细!$R:$R,$AK117,明细!$C:$C,AZ$1,明细!$AL:$AL,"网点超23H未关闭"))*20)</f>
        <v>-</v>
      </c>
      <c r="BA117" s="12" t="str">
        <f>IF((COUNTIFS(明细!$R:$R,$AK117,明细!$C:$C,BA$1,明细!$AK:$AK,"网点超50分钟未响应")+COUNTIFS(明细!$R:$R,$AK117,明细!$C:$C,BA$1,明细!$AL:$AL,"网点超23H未关闭"))*20=0,"-",(COUNTIFS(明细!$R:$R,$AK117,明细!$C:$C,BA$1,明细!$AK:$AK,"网点超50分钟未响应")+COUNTIFS(明细!$R:$R,$AK117,明细!$C:$C,BA$1,明细!$AL:$AL,"网点超23H未关闭"))*20)</f>
        <v>-</v>
      </c>
      <c r="BB117" s="12" t="str">
        <f>IF((COUNTIFS(明细!$R:$R,$AK117,明细!$C:$C,BB$1,明细!$AK:$AK,"网点超50分钟未响应")+COUNTIFS(明细!$R:$R,$AK117,明细!$C:$C,BB$1,明细!$AL:$AL,"网点超23H未关闭"))*20=0,"-",(COUNTIFS(明细!$R:$R,$AK117,明细!$C:$C,BB$1,明细!$AK:$AK,"网点超50分钟未响应")+COUNTIFS(明细!$R:$R,$AK117,明细!$C:$C,BB$1,明细!$AL:$AL,"网点超23H未关闭"))*20)</f>
        <v>-</v>
      </c>
      <c r="BC117" s="12" t="str">
        <f>IF((COUNTIFS(明细!$R:$R,$AK117,明细!$C:$C,BC$1,明细!$AK:$AK,"网点超50分钟未响应")+COUNTIFS(明细!$R:$R,$AK117,明细!$C:$C,BC$1,明细!$AL:$AL,"网点超23H未关闭"))*20=0,"-",(COUNTIFS(明细!$R:$R,$AK117,明细!$C:$C,BC$1,明细!$AK:$AK,"网点超50分钟未响应")+COUNTIFS(明细!$R:$R,$AK117,明细!$C:$C,BC$1,明细!$AL:$AL,"网点超23H未关闭"))*20)</f>
        <v>-</v>
      </c>
      <c r="BD117" s="12" t="str">
        <f>IF((COUNTIFS(明细!$R:$R,$AK117,明细!$C:$C,BD$1,明细!$AK:$AK,"网点超50分钟未响应")+COUNTIFS(明细!$R:$R,$AK117,明细!$C:$C,BD$1,明细!$AL:$AL,"网点超23H未关闭"))*20=0,"-",(COUNTIFS(明细!$R:$R,$AK117,明细!$C:$C,BD$1,明细!$AK:$AK,"网点超50分钟未响应")+COUNTIFS(明细!$R:$R,$AK117,明细!$C:$C,BD$1,明细!$AL:$AL,"网点超23H未关闭"))*20)</f>
        <v>-</v>
      </c>
      <c r="BE117" s="12" t="str">
        <f>IF((COUNTIFS(明细!$R:$R,$AK117,明细!$C:$C,BE$1,明细!$AK:$AK,"网点超50分钟未响应")+COUNTIFS(明细!$R:$R,$AK117,明细!$C:$C,BE$1,明细!$AL:$AL,"网点超23H未关闭"))*20=0,"-",(COUNTIFS(明细!$R:$R,$AK117,明细!$C:$C,BE$1,明细!$AK:$AK,"网点超50分钟未响应")+COUNTIFS(明细!$R:$R,$AK117,明细!$C:$C,BE$1,明细!$AL:$AL,"网点超23H未关闭"))*20)</f>
        <v>-</v>
      </c>
      <c r="BF117" s="12" t="str">
        <f>IF((COUNTIFS(明细!$R:$R,$AK117,明细!$C:$C,BF$1,明细!$AK:$AK,"网点超50分钟未响应")+COUNTIFS(明细!$R:$R,$AK117,明细!$C:$C,BF$1,明细!$AL:$AL,"网点超23H未关闭"))*20=0,"-",(COUNTIFS(明细!$R:$R,$AK117,明细!$C:$C,BF$1,明细!$AK:$AK,"网点超50分钟未响应")+COUNTIFS(明细!$R:$R,$AK117,明细!$C:$C,BF$1,明细!$AL:$AL,"网点超23H未关闭"))*20)</f>
        <v>-</v>
      </c>
      <c r="BG117" s="12" t="str">
        <f>IF((COUNTIFS(明细!$R:$R,$AK117,明细!$C:$C,BG$1,明细!$AK:$AK,"网点超50分钟未响应")+COUNTIFS(明细!$R:$R,$AK117,明细!$C:$C,BG$1,明细!$AL:$AL,"网点超23H未关闭"))*20=0,"-",(COUNTIFS(明细!$R:$R,$AK117,明细!$C:$C,BG$1,明细!$AK:$AK,"网点超50分钟未响应")+COUNTIFS(明细!$R:$R,$AK117,明细!$C:$C,BG$1,明细!$AL:$AL,"网点超23H未关闭"))*20)</f>
        <v>-</v>
      </c>
      <c r="BH117" s="12" t="str">
        <f>IF((COUNTIFS(明细!$R:$R,$AK117,明细!$C:$C,BH$1,明细!$AK:$AK,"网点超50分钟未响应")+COUNTIFS(明细!$R:$R,$AK117,明细!$C:$C,BH$1,明细!$AL:$AL,"网点超23H未关闭"))*20=0,"-",(COUNTIFS(明细!$R:$R,$AK117,明细!$C:$C,BH$1,明细!$AK:$AK,"网点超50分钟未响应")+COUNTIFS(明细!$R:$R,$AK117,明细!$C:$C,BH$1,明细!$AL:$AL,"网点超23H未关闭"))*20)</f>
        <v>-</v>
      </c>
      <c r="BI117" s="12" t="str">
        <f>IF((COUNTIFS(明细!$R:$R,$AK117,明细!$C:$C,BI$1,明细!$AK:$AK,"网点超50分钟未响应")+COUNTIFS(明细!$R:$R,$AK117,明细!$C:$C,BI$1,明细!$AL:$AL,"网点超23H未关闭"))*20=0,"-",(COUNTIFS(明细!$R:$R,$AK117,明细!$C:$C,BI$1,明细!$AK:$AK,"网点超50分钟未响应")+COUNTIFS(明细!$R:$R,$AK117,明细!$C:$C,BI$1,明细!$AL:$AL,"网点超23H未关闭"))*20)</f>
        <v>-</v>
      </c>
      <c r="BJ117" s="12" t="str">
        <f>IF((COUNTIFS(明细!$R:$R,$AK117,明细!$C:$C,BJ$1,明细!$AK:$AK,"网点超50分钟未响应")+COUNTIFS(明细!$R:$R,$AK117,明细!$C:$C,BJ$1,明细!$AL:$AL,"网点超23H未关闭"))*20=0,"-",(COUNTIFS(明细!$R:$R,$AK117,明细!$C:$C,BJ$1,明细!$AK:$AK,"网点超50分钟未响应")+COUNTIFS(明细!$R:$R,$AK117,明细!$C:$C,BJ$1,明细!$AL:$AL,"网点超23H未关闭"))*20)</f>
        <v>-</v>
      </c>
      <c r="BK117" s="12" t="str">
        <f>IF((COUNTIFS(明细!$R:$R,$AK117,明细!$C:$C,BK$1,明细!$AK:$AK,"网点超50分钟未响应")+COUNTIFS(明细!$R:$R,$AK117,明细!$C:$C,BK$1,明细!$AL:$AL,"网点超23H未关闭"))*20=0,"-",(COUNTIFS(明细!$R:$R,$AK117,明细!$C:$C,BK$1,明细!$AK:$AK,"网点超50分钟未响应")+COUNTIFS(明细!$R:$R,$AK117,明细!$C:$C,BK$1,明细!$AL:$AL,"网点超23H未关闭"))*20)</f>
        <v>-</v>
      </c>
      <c r="BL117" s="12" t="str">
        <f>IF((COUNTIFS(明细!$R:$R,$AK117,明细!$C:$C,BL$1,明细!$AK:$AK,"网点超50分钟未响应")+COUNTIFS(明细!$R:$R,$AK117,明细!$C:$C,BL$1,明细!$AL:$AL,"网点超23H未关闭"))*20=0,"-",(COUNTIFS(明细!$R:$R,$AK117,明细!$C:$C,BL$1,明细!$AK:$AK,"网点超50分钟未响应")+COUNTIFS(明细!$R:$R,$AK117,明细!$C:$C,BL$1,明细!$AL:$AL,"网点超23H未关闭"))*20)</f>
        <v>-</v>
      </c>
      <c r="BM117" s="12" t="str">
        <f>IF((COUNTIFS(明细!$R:$R,$AK117,明细!$C:$C,BM$1,明细!$AK:$AK,"网点超50分钟未响应")+COUNTIFS(明细!$R:$R,$AK117,明细!$C:$C,BM$1,明细!$AL:$AL,"网点超23H未关闭"))*20=0,"-",(COUNTIFS(明细!$R:$R,$AK117,明细!$C:$C,BM$1,明细!$AK:$AK,"网点超50分钟未响应")+COUNTIFS(明细!$R:$R,$AK117,明细!$C:$C,BM$1,明细!$AL:$AL,"网点超23H未关闭"))*20)</f>
        <v>-</v>
      </c>
      <c r="BN117" s="12" t="str">
        <f>IF((COUNTIFS(明细!$R:$R,$AK117,明细!$C:$C,BN$1,明细!$AK:$AK,"网点超50分钟未响应")+COUNTIFS(明细!$R:$R,$AK117,明细!$C:$C,BN$1,明细!$AL:$AL,"网点超23H未关闭"))*20=0,"-",(COUNTIFS(明细!$R:$R,$AK117,明细!$C:$C,BN$1,明细!$AK:$AK,"网点超50分钟未响应")+COUNTIFS(明细!$R:$R,$AK117,明细!$C:$C,BN$1,明细!$AL:$AL,"网点超23H未关闭"))*20)</f>
        <v>-</v>
      </c>
      <c r="BO117" s="12" t="str">
        <f>IF((COUNTIFS(明细!$R:$R,$AK117,明细!$C:$C,BO$1,明细!$AK:$AK,"网点超50分钟未响应")+COUNTIFS(明细!$R:$R,$AK117,明细!$C:$C,BO$1,明细!$AL:$AL,"网点超23H未关闭"))*20=0,"-",(COUNTIFS(明细!$R:$R,$AK117,明细!$C:$C,BO$1,明细!$AK:$AK,"网点超50分钟未响应")+COUNTIFS(明细!$R:$R,$AK117,明细!$C:$C,BO$1,明细!$AL:$AL,"网点超23H未关闭"))*20)</f>
        <v>-</v>
      </c>
      <c r="BP117" s="12" t="str">
        <f>IF((COUNTIFS(明细!$R:$R,$AK117,明细!$C:$C,BP$1,明细!$AK:$AK,"网点超50分钟未响应")+COUNTIFS(明细!$R:$R,$AK117,明细!$C:$C,BP$1,明细!$AL:$AL,"网点超23H未关闭"))*20=0,"-",(COUNTIFS(明细!$R:$R,$AK117,明细!$C:$C,BP$1,明细!$AK:$AK,"网点超50分钟未响应")+COUNTIFS(明细!$R:$R,$AK117,明细!$C:$C,BP$1,明细!$AL:$AL,"网点超23H未关闭"))*20)</f>
        <v>-</v>
      </c>
    </row>
    <row r="118" customHeight="1" spans="36:68">
      <c r="AJ118" s="12">
        <f>RANK(AL118,AL$3:AL$356)</f>
        <v>107</v>
      </c>
      <c r="AK118" s="4" t="s">
        <v>154</v>
      </c>
      <c r="AL118" s="12">
        <f>SUM(AM118:BP118)</f>
        <v>20</v>
      </c>
      <c r="AM118" s="12" t="str">
        <f>IF((COUNTIFS(明细!$R:$R,$AK118,明细!$C:$C,AM$1,明细!$AK:$AK,"网点超50分钟未响应")+COUNTIFS(明细!$R:$R,$AK118,明细!$C:$C,AM$1,明细!$AL:$AL,"网点超23H未关闭"))*20=0,"-",(COUNTIFS(明细!$R:$R,$AK118,明细!$C:$C,AM$1,明细!$AK:$AK,"网点超50分钟未响应")+COUNTIFS(明细!$R:$R,$AK118,明细!$C:$C,AM$1,明细!$AL:$AL,"网点超23H未关闭"))*20)</f>
        <v>-</v>
      </c>
      <c r="AN118" s="12" t="str">
        <f>IF((COUNTIFS(明细!$R:$R,$AK118,明细!$C:$C,AN$1,明细!$AK:$AK,"网点超50分钟未响应")+COUNTIFS(明细!$R:$R,$AK118,明细!$C:$C,AN$1,明细!$AL:$AL,"网点超23H未关闭"))*20=0,"-",(COUNTIFS(明细!$R:$R,$AK118,明细!$C:$C,AN$1,明细!$AK:$AK,"网点超50分钟未响应")+COUNTIFS(明细!$R:$R,$AK118,明细!$C:$C,AN$1,明细!$AL:$AL,"网点超23H未关闭"))*20)</f>
        <v>-</v>
      </c>
      <c r="AO118" s="12">
        <f>IF((COUNTIFS(明细!$R:$R,$AK118,明细!$C:$C,AO$1,明细!$AK:$AK,"网点超50分钟未响应")+COUNTIFS(明细!$R:$R,$AK118,明细!$C:$C,AO$1,明细!$AL:$AL,"网点超23H未关闭"))*20=0,"-",(COUNTIFS(明细!$R:$R,$AK118,明细!$C:$C,AO$1,明细!$AK:$AK,"网点超50分钟未响应")+COUNTIFS(明细!$R:$R,$AK118,明细!$C:$C,AO$1,明细!$AL:$AL,"网点超23H未关闭"))*20)</f>
        <v>20</v>
      </c>
      <c r="AP118" s="12" t="str">
        <f>IF((COUNTIFS(明细!$R:$R,$AK118,明细!$C:$C,AP$1,明细!$AK:$AK,"网点超50分钟未响应")+COUNTIFS(明细!$R:$R,$AK118,明细!$C:$C,AP$1,明细!$AL:$AL,"网点超23H未关闭"))*20=0,"-",(COUNTIFS(明细!$R:$R,$AK118,明细!$C:$C,AP$1,明细!$AK:$AK,"网点超50分钟未响应")+COUNTIFS(明细!$R:$R,$AK118,明细!$C:$C,AP$1,明细!$AL:$AL,"网点超23H未关闭"))*20)</f>
        <v>-</v>
      </c>
      <c r="AQ118" s="12" t="str">
        <f>IF((COUNTIFS(明细!$R:$R,$AK118,明细!$C:$C,AQ$1,明细!$AK:$AK,"网点超50分钟未响应")+COUNTIFS(明细!$R:$R,$AK118,明细!$C:$C,AQ$1,明细!$AL:$AL,"网点超23H未关闭"))*20=0,"-",(COUNTIFS(明细!$R:$R,$AK118,明细!$C:$C,AQ$1,明细!$AK:$AK,"网点超50分钟未响应")+COUNTIFS(明细!$R:$R,$AK118,明细!$C:$C,AQ$1,明细!$AL:$AL,"网点超23H未关闭"))*20)</f>
        <v>-</v>
      </c>
      <c r="AR118" s="12" t="str">
        <f>IF((COUNTIFS(明细!$R:$R,$AK118,明细!$C:$C,AR$1,明细!$AK:$AK,"网点超50分钟未响应")+COUNTIFS(明细!$R:$R,$AK118,明细!$C:$C,AR$1,明细!$AL:$AL,"网点超23H未关闭"))*20=0,"-",(COUNTIFS(明细!$R:$R,$AK118,明细!$C:$C,AR$1,明细!$AK:$AK,"网点超50分钟未响应")+COUNTIFS(明细!$R:$R,$AK118,明细!$C:$C,AR$1,明细!$AL:$AL,"网点超23H未关闭"))*20)</f>
        <v>-</v>
      </c>
      <c r="AS118" s="12" t="str">
        <f>IF((COUNTIFS(明细!$R:$R,$AK118,明细!$C:$C,AS$1,明细!$AK:$AK,"网点超50分钟未响应")+COUNTIFS(明细!$R:$R,$AK118,明细!$C:$C,AS$1,明细!$AL:$AL,"网点超23H未关闭"))*20=0,"-",(COUNTIFS(明细!$R:$R,$AK118,明细!$C:$C,AS$1,明细!$AK:$AK,"网点超50分钟未响应")+COUNTIFS(明细!$R:$R,$AK118,明细!$C:$C,AS$1,明细!$AL:$AL,"网点超23H未关闭"))*20)</f>
        <v>-</v>
      </c>
      <c r="AT118" s="12" t="str">
        <f>IF((COUNTIFS(明细!$R:$R,$AK118,明细!$C:$C,AT$1,明细!$AK:$AK,"网点超50分钟未响应")+COUNTIFS(明细!$R:$R,$AK118,明细!$C:$C,AT$1,明细!$AL:$AL,"网点超23H未关闭"))*20=0,"-",(COUNTIFS(明细!$R:$R,$AK118,明细!$C:$C,AT$1,明细!$AK:$AK,"网点超50分钟未响应")+COUNTIFS(明细!$R:$R,$AK118,明细!$C:$C,AT$1,明细!$AL:$AL,"网点超23H未关闭"))*20)</f>
        <v>-</v>
      </c>
      <c r="AU118" s="12" t="str">
        <f>IF((COUNTIFS(明细!$R:$R,$AK118,明细!$C:$C,AU$1,明细!$AK:$AK,"网点超50分钟未响应")+COUNTIFS(明细!$R:$R,$AK118,明细!$C:$C,AU$1,明细!$AL:$AL,"网点超23H未关闭"))*20=0,"-",(COUNTIFS(明细!$R:$R,$AK118,明细!$C:$C,AU$1,明细!$AK:$AK,"网点超50分钟未响应")+COUNTIFS(明细!$R:$R,$AK118,明细!$C:$C,AU$1,明细!$AL:$AL,"网点超23H未关闭"))*20)</f>
        <v>-</v>
      </c>
      <c r="AV118" s="12" t="str">
        <f>IF((COUNTIFS(明细!$R:$R,$AK118,明细!$C:$C,AV$1,明细!$AK:$AK,"网点超50分钟未响应")+COUNTIFS(明细!$R:$R,$AK118,明细!$C:$C,AV$1,明细!$AL:$AL,"网点超23H未关闭"))*20=0,"-",(COUNTIFS(明细!$R:$R,$AK118,明细!$C:$C,AV$1,明细!$AK:$AK,"网点超50分钟未响应")+COUNTIFS(明细!$R:$R,$AK118,明细!$C:$C,AV$1,明细!$AL:$AL,"网点超23H未关闭"))*20)</f>
        <v>-</v>
      </c>
      <c r="AW118" s="12" t="str">
        <f>IF((COUNTIFS(明细!$R:$R,$AK118,明细!$C:$C,AW$1,明细!$AK:$AK,"网点超50分钟未响应")+COUNTIFS(明细!$R:$R,$AK118,明细!$C:$C,AW$1,明细!$AL:$AL,"网点超23H未关闭"))*20=0,"-",(COUNTIFS(明细!$R:$R,$AK118,明细!$C:$C,AW$1,明细!$AK:$AK,"网点超50分钟未响应")+COUNTIFS(明细!$R:$R,$AK118,明细!$C:$C,AW$1,明细!$AL:$AL,"网点超23H未关闭"))*20)</f>
        <v>-</v>
      </c>
      <c r="AX118" s="12" t="str">
        <f>IF((COUNTIFS(明细!$R:$R,$AK118,明细!$C:$C,AX$1,明细!$AK:$AK,"网点超50分钟未响应")+COUNTIFS(明细!$R:$R,$AK118,明细!$C:$C,AX$1,明细!$AL:$AL,"网点超23H未关闭"))*20=0,"-",(COUNTIFS(明细!$R:$R,$AK118,明细!$C:$C,AX$1,明细!$AK:$AK,"网点超50分钟未响应")+COUNTIFS(明细!$R:$R,$AK118,明细!$C:$C,AX$1,明细!$AL:$AL,"网点超23H未关闭"))*20)</f>
        <v>-</v>
      </c>
      <c r="AY118" s="12" t="str">
        <f>IF((COUNTIFS(明细!$R:$R,$AK118,明细!$C:$C,AY$1,明细!$AK:$AK,"网点超50分钟未响应")+COUNTIFS(明细!$R:$R,$AK118,明细!$C:$C,AY$1,明细!$AL:$AL,"网点超23H未关闭"))*20=0,"-",(COUNTIFS(明细!$R:$R,$AK118,明细!$C:$C,AY$1,明细!$AK:$AK,"网点超50分钟未响应")+COUNTIFS(明细!$R:$R,$AK118,明细!$C:$C,AY$1,明细!$AL:$AL,"网点超23H未关闭"))*20)</f>
        <v>-</v>
      </c>
      <c r="AZ118" s="12" t="str">
        <f>IF((COUNTIFS(明细!$R:$R,$AK118,明细!$C:$C,AZ$1,明细!$AK:$AK,"网点超50分钟未响应")+COUNTIFS(明细!$R:$R,$AK118,明细!$C:$C,AZ$1,明细!$AL:$AL,"网点超23H未关闭"))*20=0,"-",(COUNTIFS(明细!$R:$R,$AK118,明细!$C:$C,AZ$1,明细!$AK:$AK,"网点超50分钟未响应")+COUNTIFS(明细!$R:$R,$AK118,明细!$C:$C,AZ$1,明细!$AL:$AL,"网点超23H未关闭"))*20)</f>
        <v>-</v>
      </c>
      <c r="BA118" s="12" t="str">
        <f>IF((COUNTIFS(明细!$R:$R,$AK118,明细!$C:$C,BA$1,明细!$AK:$AK,"网点超50分钟未响应")+COUNTIFS(明细!$R:$R,$AK118,明细!$C:$C,BA$1,明细!$AL:$AL,"网点超23H未关闭"))*20=0,"-",(COUNTIFS(明细!$R:$R,$AK118,明细!$C:$C,BA$1,明细!$AK:$AK,"网点超50分钟未响应")+COUNTIFS(明细!$R:$R,$AK118,明细!$C:$C,BA$1,明细!$AL:$AL,"网点超23H未关闭"))*20)</f>
        <v>-</v>
      </c>
      <c r="BB118" s="12" t="str">
        <f>IF((COUNTIFS(明细!$R:$R,$AK118,明细!$C:$C,BB$1,明细!$AK:$AK,"网点超50分钟未响应")+COUNTIFS(明细!$R:$R,$AK118,明细!$C:$C,BB$1,明细!$AL:$AL,"网点超23H未关闭"))*20=0,"-",(COUNTIFS(明细!$R:$R,$AK118,明细!$C:$C,BB$1,明细!$AK:$AK,"网点超50分钟未响应")+COUNTIFS(明细!$R:$R,$AK118,明细!$C:$C,BB$1,明细!$AL:$AL,"网点超23H未关闭"))*20)</f>
        <v>-</v>
      </c>
      <c r="BC118" s="12" t="str">
        <f>IF((COUNTIFS(明细!$R:$R,$AK118,明细!$C:$C,BC$1,明细!$AK:$AK,"网点超50分钟未响应")+COUNTIFS(明细!$R:$R,$AK118,明细!$C:$C,BC$1,明细!$AL:$AL,"网点超23H未关闭"))*20=0,"-",(COUNTIFS(明细!$R:$R,$AK118,明细!$C:$C,BC$1,明细!$AK:$AK,"网点超50分钟未响应")+COUNTIFS(明细!$R:$R,$AK118,明细!$C:$C,BC$1,明细!$AL:$AL,"网点超23H未关闭"))*20)</f>
        <v>-</v>
      </c>
      <c r="BD118" s="12" t="str">
        <f>IF((COUNTIFS(明细!$R:$R,$AK118,明细!$C:$C,BD$1,明细!$AK:$AK,"网点超50分钟未响应")+COUNTIFS(明细!$R:$R,$AK118,明细!$C:$C,BD$1,明细!$AL:$AL,"网点超23H未关闭"))*20=0,"-",(COUNTIFS(明细!$R:$R,$AK118,明细!$C:$C,BD$1,明细!$AK:$AK,"网点超50分钟未响应")+COUNTIFS(明细!$R:$R,$AK118,明细!$C:$C,BD$1,明细!$AL:$AL,"网点超23H未关闭"))*20)</f>
        <v>-</v>
      </c>
      <c r="BE118" s="12" t="str">
        <f>IF((COUNTIFS(明细!$R:$R,$AK118,明细!$C:$C,BE$1,明细!$AK:$AK,"网点超50分钟未响应")+COUNTIFS(明细!$R:$R,$AK118,明细!$C:$C,BE$1,明细!$AL:$AL,"网点超23H未关闭"))*20=0,"-",(COUNTIFS(明细!$R:$R,$AK118,明细!$C:$C,BE$1,明细!$AK:$AK,"网点超50分钟未响应")+COUNTIFS(明细!$R:$R,$AK118,明细!$C:$C,BE$1,明细!$AL:$AL,"网点超23H未关闭"))*20)</f>
        <v>-</v>
      </c>
      <c r="BF118" s="12" t="str">
        <f>IF((COUNTIFS(明细!$R:$R,$AK118,明细!$C:$C,BF$1,明细!$AK:$AK,"网点超50分钟未响应")+COUNTIFS(明细!$R:$R,$AK118,明细!$C:$C,BF$1,明细!$AL:$AL,"网点超23H未关闭"))*20=0,"-",(COUNTIFS(明细!$R:$R,$AK118,明细!$C:$C,BF$1,明细!$AK:$AK,"网点超50分钟未响应")+COUNTIFS(明细!$R:$R,$AK118,明细!$C:$C,BF$1,明细!$AL:$AL,"网点超23H未关闭"))*20)</f>
        <v>-</v>
      </c>
      <c r="BG118" s="12" t="str">
        <f>IF((COUNTIFS(明细!$R:$R,$AK118,明细!$C:$C,BG$1,明细!$AK:$AK,"网点超50分钟未响应")+COUNTIFS(明细!$R:$R,$AK118,明细!$C:$C,BG$1,明细!$AL:$AL,"网点超23H未关闭"))*20=0,"-",(COUNTIFS(明细!$R:$R,$AK118,明细!$C:$C,BG$1,明细!$AK:$AK,"网点超50分钟未响应")+COUNTIFS(明细!$R:$R,$AK118,明细!$C:$C,BG$1,明细!$AL:$AL,"网点超23H未关闭"))*20)</f>
        <v>-</v>
      </c>
      <c r="BH118" s="12" t="str">
        <f>IF((COUNTIFS(明细!$R:$R,$AK118,明细!$C:$C,BH$1,明细!$AK:$AK,"网点超50分钟未响应")+COUNTIFS(明细!$R:$R,$AK118,明细!$C:$C,BH$1,明细!$AL:$AL,"网点超23H未关闭"))*20=0,"-",(COUNTIFS(明细!$R:$R,$AK118,明细!$C:$C,BH$1,明细!$AK:$AK,"网点超50分钟未响应")+COUNTIFS(明细!$R:$R,$AK118,明细!$C:$C,BH$1,明细!$AL:$AL,"网点超23H未关闭"))*20)</f>
        <v>-</v>
      </c>
      <c r="BI118" s="12" t="str">
        <f>IF((COUNTIFS(明细!$R:$R,$AK118,明细!$C:$C,BI$1,明细!$AK:$AK,"网点超50分钟未响应")+COUNTIFS(明细!$R:$R,$AK118,明细!$C:$C,BI$1,明细!$AL:$AL,"网点超23H未关闭"))*20=0,"-",(COUNTIFS(明细!$R:$R,$AK118,明细!$C:$C,BI$1,明细!$AK:$AK,"网点超50分钟未响应")+COUNTIFS(明细!$R:$R,$AK118,明细!$C:$C,BI$1,明细!$AL:$AL,"网点超23H未关闭"))*20)</f>
        <v>-</v>
      </c>
      <c r="BJ118" s="12" t="str">
        <f>IF((COUNTIFS(明细!$R:$R,$AK118,明细!$C:$C,BJ$1,明细!$AK:$AK,"网点超50分钟未响应")+COUNTIFS(明细!$R:$R,$AK118,明细!$C:$C,BJ$1,明细!$AL:$AL,"网点超23H未关闭"))*20=0,"-",(COUNTIFS(明细!$R:$R,$AK118,明细!$C:$C,BJ$1,明细!$AK:$AK,"网点超50分钟未响应")+COUNTIFS(明细!$R:$R,$AK118,明细!$C:$C,BJ$1,明细!$AL:$AL,"网点超23H未关闭"))*20)</f>
        <v>-</v>
      </c>
      <c r="BK118" s="12" t="str">
        <f>IF((COUNTIFS(明细!$R:$R,$AK118,明细!$C:$C,BK$1,明细!$AK:$AK,"网点超50分钟未响应")+COUNTIFS(明细!$R:$R,$AK118,明细!$C:$C,BK$1,明细!$AL:$AL,"网点超23H未关闭"))*20=0,"-",(COUNTIFS(明细!$R:$R,$AK118,明细!$C:$C,BK$1,明细!$AK:$AK,"网点超50分钟未响应")+COUNTIFS(明细!$R:$R,$AK118,明细!$C:$C,BK$1,明细!$AL:$AL,"网点超23H未关闭"))*20)</f>
        <v>-</v>
      </c>
      <c r="BL118" s="12" t="str">
        <f>IF((COUNTIFS(明细!$R:$R,$AK118,明细!$C:$C,BL$1,明细!$AK:$AK,"网点超50分钟未响应")+COUNTIFS(明细!$R:$R,$AK118,明细!$C:$C,BL$1,明细!$AL:$AL,"网点超23H未关闭"))*20=0,"-",(COUNTIFS(明细!$R:$R,$AK118,明细!$C:$C,BL$1,明细!$AK:$AK,"网点超50分钟未响应")+COUNTIFS(明细!$R:$R,$AK118,明细!$C:$C,BL$1,明细!$AL:$AL,"网点超23H未关闭"))*20)</f>
        <v>-</v>
      </c>
      <c r="BM118" s="12" t="str">
        <f>IF((COUNTIFS(明细!$R:$R,$AK118,明细!$C:$C,BM$1,明细!$AK:$AK,"网点超50分钟未响应")+COUNTIFS(明细!$R:$R,$AK118,明细!$C:$C,BM$1,明细!$AL:$AL,"网点超23H未关闭"))*20=0,"-",(COUNTIFS(明细!$R:$R,$AK118,明细!$C:$C,BM$1,明细!$AK:$AK,"网点超50分钟未响应")+COUNTIFS(明细!$R:$R,$AK118,明细!$C:$C,BM$1,明细!$AL:$AL,"网点超23H未关闭"))*20)</f>
        <v>-</v>
      </c>
      <c r="BN118" s="12" t="str">
        <f>IF((COUNTIFS(明细!$R:$R,$AK118,明细!$C:$C,BN$1,明细!$AK:$AK,"网点超50分钟未响应")+COUNTIFS(明细!$R:$R,$AK118,明细!$C:$C,BN$1,明细!$AL:$AL,"网点超23H未关闭"))*20=0,"-",(COUNTIFS(明细!$R:$R,$AK118,明细!$C:$C,BN$1,明细!$AK:$AK,"网点超50分钟未响应")+COUNTIFS(明细!$R:$R,$AK118,明细!$C:$C,BN$1,明细!$AL:$AL,"网点超23H未关闭"))*20)</f>
        <v>-</v>
      </c>
      <c r="BO118" s="12" t="str">
        <f>IF((COUNTIFS(明细!$R:$R,$AK118,明细!$C:$C,BO$1,明细!$AK:$AK,"网点超50分钟未响应")+COUNTIFS(明细!$R:$R,$AK118,明细!$C:$C,BO$1,明细!$AL:$AL,"网点超23H未关闭"))*20=0,"-",(COUNTIFS(明细!$R:$R,$AK118,明细!$C:$C,BO$1,明细!$AK:$AK,"网点超50分钟未响应")+COUNTIFS(明细!$R:$R,$AK118,明细!$C:$C,BO$1,明细!$AL:$AL,"网点超23H未关闭"))*20)</f>
        <v>-</v>
      </c>
      <c r="BP118" s="12" t="str">
        <f>IF((COUNTIFS(明细!$R:$R,$AK118,明细!$C:$C,BP$1,明细!$AK:$AK,"网点超50分钟未响应")+COUNTIFS(明细!$R:$R,$AK118,明细!$C:$C,BP$1,明细!$AL:$AL,"网点超23H未关闭"))*20=0,"-",(COUNTIFS(明细!$R:$R,$AK118,明细!$C:$C,BP$1,明细!$AK:$AK,"网点超50分钟未响应")+COUNTIFS(明细!$R:$R,$AK118,明细!$C:$C,BP$1,明细!$AL:$AL,"网点超23H未关闭"))*20)</f>
        <v>-</v>
      </c>
    </row>
    <row r="119" customHeight="1" spans="36:68">
      <c r="AJ119" s="12">
        <f>RANK(AL119,AL$3:AL$356)</f>
        <v>107</v>
      </c>
      <c r="AK119" s="6" t="s">
        <v>155</v>
      </c>
      <c r="AL119" s="12">
        <f>SUM(AM119:BP119)</f>
        <v>20</v>
      </c>
      <c r="AM119" s="12" t="str">
        <f>IF((COUNTIFS(明细!$R:$R,$AK119,明细!$C:$C,AM$1,明细!$AK:$AK,"网点超50分钟未响应")+COUNTIFS(明细!$R:$R,$AK119,明细!$C:$C,AM$1,明细!$AL:$AL,"网点超23H未关闭"))*20=0,"-",(COUNTIFS(明细!$R:$R,$AK119,明细!$C:$C,AM$1,明细!$AK:$AK,"网点超50分钟未响应")+COUNTIFS(明细!$R:$R,$AK119,明细!$C:$C,AM$1,明细!$AL:$AL,"网点超23H未关闭"))*20)</f>
        <v>-</v>
      </c>
      <c r="AN119" s="12" t="str">
        <f>IF((COUNTIFS(明细!$R:$R,$AK119,明细!$C:$C,AN$1,明细!$AK:$AK,"网点超50分钟未响应")+COUNTIFS(明细!$R:$R,$AK119,明细!$C:$C,AN$1,明细!$AL:$AL,"网点超23H未关闭"))*20=0,"-",(COUNTIFS(明细!$R:$R,$AK119,明细!$C:$C,AN$1,明细!$AK:$AK,"网点超50分钟未响应")+COUNTIFS(明细!$R:$R,$AK119,明细!$C:$C,AN$1,明细!$AL:$AL,"网点超23H未关闭"))*20)</f>
        <v>-</v>
      </c>
      <c r="AO119" s="12">
        <f>IF((COUNTIFS(明细!$R:$R,$AK119,明细!$C:$C,AO$1,明细!$AK:$AK,"网点超50分钟未响应")+COUNTIFS(明细!$R:$R,$AK119,明细!$C:$C,AO$1,明细!$AL:$AL,"网点超23H未关闭"))*20=0,"-",(COUNTIFS(明细!$R:$R,$AK119,明细!$C:$C,AO$1,明细!$AK:$AK,"网点超50分钟未响应")+COUNTIFS(明细!$R:$R,$AK119,明细!$C:$C,AO$1,明细!$AL:$AL,"网点超23H未关闭"))*20)</f>
        <v>20</v>
      </c>
      <c r="AP119" s="12" t="str">
        <f>IF((COUNTIFS(明细!$R:$R,$AK119,明细!$C:$C,AP$1,明细!$AK:$AK,"网点超50分钟未响应")+COUNTIFS(明细!$R:$R,$AK119,明细!$C:$C,AP$1,明细!$AL:$AL,"网点超23H未关闭"))*20=0,"-",(COUNTIFS(明细!$R:$R,$AK119,明细!$C:$C,AP$1,明细!$AK:$AK,"网点超50分钟未响应")+COUNTIFS(明细!$R:$R,$AK119,明细!$C:$C,AP$1,明细!$AL:$AL,"网点超23H未关闭"))*20)</f>
        <v>-</v>
      </c>
      <c r="AQ119" s="12" t="str">
        <f>IF((COUNTIFS(明细!$R:$R,$AK119,明细!$C:$C,AQ$1,明细!$AK:$AK,"网点超50分钟未响应")+COUNTIFS(明细!$R:$R,$AK119,明细!$C:$C,AQ$1,明细!$AL:$AL,"网点超23H未关闭"))*20=0,"-",(COUNTIFS(明细!$R:$R,$AK119,明细!$C:$C,AQ$1,明细!$AK:$AK,"网点超50分钟未响应")+COUNTIFS(明细!$R:$R,$AK119,明细!$C:$C,AQ$1,明细!$AL:$AL,"网点超23H未关闭"))*20)</f>
        <v>-</v>
      </c>
      <c r="AR119" s="12" t="str">
        <f>IF((COUNTIFS(明细!$R:$R,$AK119,明细!$C:$C,AR$1,明细!$AK:$AK,"网点超50分钟未响应")+COUNTIFS(明细!$R:$R,$AK119,明细!$C:$C,AR$1,明细!$AL:$AL,"网点超23H未关闭"))*20=0,"-",(COUNTIFS(明细!$R:$R,$AK119,明细!$C:$C,AR$1,明细!$AK:$AK,"网点超50分钟未响应")+COUNTIFS(明细!$R:$R,$AK119,明细!$C:$C,AR$1,明细!$AL:$AL,"网点超23H未关闭"))*20)</f>
        <v>-</v>
      </c>
      <c r="AS119" s="12" t="str">
        <f>IF((COUNTIFS(明细!$R:$R,$AK119,明细!$C:$C,AS$1,明细!$AK:$AK,"网点超50分钟未响应")+COUNTIFS(明细!$R:$R,$AK119,明细!$C:$C,AS$1,明细!$AL:$AL,"网点超23H未关闭"))*20=0,"-",(COUNTIFS(明细!$R:$R,$AK119,明细!$C:$C,AS$1,明细!$AK:$AK,"网点超50分钟未响应")+COUNTIFS(明细!$R:$R,$AK119,明细!$C:$C,AS$1,明细!$AL:$AL,"网点超23H未关闭"))*20)</f>
        <v>-</v>
      </c>
      <c r="AT119" s="12" t="str">
        <f>IF((COUNTIFS(明细!$R:$R,$AK119,明细!$C:$C,AT$1,明细!$AK:$AK,"网点超50分钟未响应")+COUNTIFS(明细!$R:$R,$AK119,明细!$C:$C,AT$1,明细!$AL:$AL,"网点超23H未关闭"))*20=0,"-",(COUNTIFS(明细!$R:$R,$AK119,明细!$C:$C,AT$1,明细!$AK:$AK,"网点超50分钟未响应")+COUNTIFS(明细!$R:$R,$AK119,明细!$C:$C,AT$1,明细!$AL:$AL,"网点超23H未关闭"))*20)</f>
        <v>-</v>
      </c>
      <c r="AU119" s="12" t="str">
        <f>IF((COUNTIFS(明细!$R:$R,$AK119,明细!$C:$C,AU$1,明细!$AK:$AK,"网点超50分钟未响应")+COUNTIFS(明细!$R:$R,$AK119,明细!$C:$C,AU$1,明细!$AL:$AL,"网点超23H未关闭"))*20=0,"-",(COUNTIFS(明细!$R:$R,$AK119,明细!$C:$C,AU$1,明细!$AK:$AK,"网点超50分钟未响应")+COUNTIFS(明细!$R:$R,$AK119,明细!$C:$C,AU$1,明细!$AL:$AL,"网点超23H未关闭"))*20)</f>
        <v>-</v>
      </c>
      <c r="AV119" s="12" t="str">
        <f>IF((COUNTIFS(明细!$R:$R,$AK119,明细!$C:$C,AV$1,明细!$AK:$AK,"网点超50分钟未响应")+COUNTIFS(明细!$R:$R,$AK119,明细!$C:$C,AV$1,明细!$AL:$AL,"网点超23H未关闭"))*20=0,"-",(COUNTIFS(明细!$R:$R,$AK119,明细!$C:$C,AV$1,明细!$AK:$AK,"网点超50分钟未响应")+COUNTIFS(明细!$R:$R,$AK119,明细!$C:$C,AV$1,明细!$AL:$AL,"网点超23H未关闭"))*20)</f>
        <v>-</v>
      </c>
      <c r="AW119" s="12" t="str">
        <f>IF((COUNTIFS(明细!$R:$R,$AK119,明细!$C:$C,AW$1,明细!$AK:$AK,"网点超50分钟未响应")+COUNTIFS(明细!$R:$R,$AK119,明细!$C:$C,AW$1,明细!$AL:$AL,"网点超23H未关闭"))*20=0,"-",(COUNTIFS(明细!$R:$R,$AK119,明细!$C:$C,AW$1,明细!$AK:$AK,"网点超50分钟未响应")+COUNTIFS(明细!$R:$R,$AK119,明细!$C:$C,AW$1,明细!$AL:$AL,"网点超23H未关闭"))*20)</f>
        <v>-</v>
      </c>
      <c r="AX119" s="12" t="str">
        <f>IF((COUNTIFS(明细!$R:$R,$AK119,明细!$C:$C,AX$1,明细!$AK:$AK,"网点超50分钟未响应")+COUNTIFS(明细!$R:$R,$AK119,明细!$C:$C,AX$1,明细!$AL:$AL,"网点超23H未关闭"))*20=0,"-",(COUNTIFS(明细!$R:$R,$AK119,明细!$C:$C,AX$1,明细!$AK:$AK,"网点超50分钟未响应")+COUNTIFS(明细!$R:$R,$AK119,明细!$C:$C,AX$1,明细!$AL:$AL,"网点超23H未关闭"))*20)</f>
        <v>-</v>
      </c>
      <c r="AY119" s="12" t="str">
        <f>IF((COUNTIFS(明细!$R:$R,$AK119,明细!$C:$C,AY$1,明细!$AK:$AK,"网点超50分钟未响应")+COUNTIFS(明细!$R:$R,$AK119,明细!$C:$C,AY$1,明细!$AL:$AL,"网点超23H未关闭"))*20=0,"-",(COUNTIFS(明细!$R:$R,$AK119,明细!$C:$C,AY$1,明细!$AK:$AK,"网点超50分钟未响应")+COUNTIFS(明细!$R:$R,$AK119,明细!$C:$C,AY$1,明细!$AL:$AL,"网点超23H未关闭"))*20)</f>
        <v>-</v>
      </c>
      <c r="AZ119" s="12" t="str">
        <f>IF((COUNTIFS(明细!$R:$R,$AK119,明细!$C:$C,AZ$1,明细!$AK:$AK,"网点超50分钟未响应")+COUNTIFS(明细!$R:$R,$AK119,明细!$C:$C,AZ$1,明细!$AL:$AL,"网点超23H未关闭"))*20=0,"-",(COUNTIFS(明细!$R:$R,$AK119,明细!$C:$C,AZ$1,明细!$AK:$AK,"网点超50分钟未响应")+COUNTIFS(明细!$R:$R,$AK119,明细!$C:$C,AZ$1,明细!$AL:$AL,"网点超23H未关闭"))*20)</f>
        <v>-</v>
      </c>
      <c r="BA119" s="12" t="str">
        <f>IF((COUNTIFS(明细!$R:$R,$AK119,明细!$C:$C,BA$1,明细!$AK:$AK,"网点超50分钟未响应")+COUNTIFS(明细!$R:$R,$AK119,明细!$C:$C,BA$1,明细!$AL:$AL,"网点超23H未关闭"))*20=0,"-",(COUNTIFS(明细!$R:$R,$AK119,明细!$C:$C,BA$1,明细!$AK:$AK,"网点超50分钟未响应")+COUNTIFS(明细!$R:$R,$AK119,明细!$C:$C,BA$1,明细!$AL:$AL,"网点超23H未关闭"))*20)</f>
        <v>-</v>
      </c>
      <c r="BB119" s="12" t="str">
        <f>IF((COUNTIFS(明细!$R:$R,$AK119,明细!$C:$C,BB$1,明细!$AK:$AK,"网点超50分钟未响应")+COUNTIFS(明细!$R:$R,$AK119,明细!$C:$C,BB$1,明细!$AL:$AL,"网点超23H未关闭"))*20=0,"-",(COUNTIFS(明细!$R:$R,$AK119,明细!$C:$C,BB$1,明细!$AK:$AK,"网点超50分钟未响应")+COUNTIFS(明细!$R:$R,$AK119,明细!$C:$C,BB$1,明细!$AL:$AL,"网点超23H未关闭"))*20)</f>
        <v>-</v>
      </c>
      <c r="BC119" s="12" t="str">
        <f>IF((COUNTIFS(明细!$R:$R,$AK119,明细!$C:$C,BC$1,明细!$AK:$AK,"网点超50分钟未响应")+COUNTIFS(明细!$R:$R,$AK119,明细!$C:$C,BC$1,明细!$AL:$AL,"网点超23H未关闭"))*20=0,"-",(COUNTIFS(明细!$R:$R,$AK119,明细!$C:$C,BC$1,明细!$AK:$AK,"网点超50分钟未响应")+COUNTIFS(明细!$R:$R,$AK119,明细!$C:$C,BC$1,明细!$AL:$AL,"网点超23H未关闭"))*20)</f>
        <v>-</v>
      </c>
      <c r="BD119" s="12" t="str">
        <f>IF((COUNTIFS(明细!$R:$R,$AK119,明细!$C:$C,BD$1,明细!$AK:$AK,"网点超50分钟未响应")+COUNTIFS(明细!$R:$R,$AK119,明细!$C:$C,BD$1,明细!$AL:$AL,"网点超23H未关闭"))*20=0,"-",(COUNTIFS(明细!$R:$R,$AK119,明细!$C:$C,BD$1,明细!$AK:$AK,"网点超50分钟未响应")+COUNTIFS(明细!$R:$R,$AK119,明细!$C:$C,BD$1,明细!$AL:$AL,"网点超23H未关闭"))*20)</f>
        <v>-</v>
      </c>
      <c r="BE119" s="12" t="str">
        <f>IF((COUNTIFS(明细!$R:$R,$AK119,明细!$C:$C,BE$1,明细!$AK:$AK,"网点超50分钟未响应")+COUNTIFS(明细!$R:$R,$AK119,明细!$C:$C,BE$1,明细!$AL:$AL,"网点超23H未关闭"))*20=0,"-",(COUNTIFS(明细!$R:$R,$AK119,明细!$C:$C,BE$1,明细!$AK:$AK,"网点超50分钟未响应")+COUNTIFS(明细!$R:$R,$AK119,明细!$C:$C,BE$1,明细!$AL:$AL,"网点超23H未关闭"))*20)</f>
        <v>-</v>
      </c>
      <c r="BF119" s="12" t="str">
        <f>IF((COUNTIFS(明细!$R:$R,$AK119,明细!$C:$C,BF$1,明细!$AK:$AK,"网点超50分钟未响应")+COUNTIFS(明细!$R:$R,$AK119,明细!$C:$C,BF$1,明细!$AL:$AL,"网点超23H未关闭"))*20=0,"-",(COUNTIFS(明细!$R:$R,$AK119,明细!$C:$C,BF$1,明细!$AK:$AK,"网点超50分钟未响应")+COUNTIFS(明细!$R:$R,$AK119,明细!$C:$C,BF$1,明细!$AL:$AL,"网点超23H未关闭"))*20)</f>
        <v>-</v>
      </c>
      <c r="BG119" s="12" t="str">
        <f>IF((COUNTIFS(明细!$R:$R,$AK119,明细!$C:$C,BG$1,明细!$AK:$AK,"网点超50分钟未响应")+COUNTIFS(明细!$R:$R,$AK119,明细!$C:$C,BG$1,明细!$AL:$AL,"网点超23H未关闭"))*20=0,"-",(COUNTIFS(明细!$R:$R,$AK119,明细!$C:$C,BG$1,明细!$AK:$AK,"网点超50分钟未响应")+COUNTIFS(明细!$R:$R,$AK119,明细!$C:$C,BG$1,明细!$AL:$AL,"网点超23H未关闭"))*20)</f>
        <v>-</v>
      </c>
      <c r="BH119" s="12" t="str">
        <f>IF((COUNTIFS(明细!$R:$R,$AK119,明细!$C:$C,BH$1,明细!$AK:$AK,"网点超50分钟未响应")+COUNTIFS(明细!$R:$R,$AK119,明细!$C:$C,BH$1,明细!$AL:$AL,"网点超23H未关闭"))*20=0,"-",(COUNTIFS(明细!$R:$R,$AK119,明细!$C:$C,BH$1,明细!$AK:$AK,"网点超50分钟未响应")+COUNTIFS(明细!$R:$R,$AK119,明细!$C:$C,BH$1,明细!$AL:$AL,"网点超23H未关闭"))*20)</f>
        <v>-</v>
      </c>
      <c r="BI119" s="12" t="str">
        <f>IF((COUNTIFS(明细!$R:$R,$AK119,明细!$C:$C,BI$1,明细!$AK:$AK,"网点超50分钟未响应")+COUNTIFS(明细!$R:$R,$AK119,明细!$C:$C,BI$1,明细!$AL:$AL,"网点超23H未关闭"))*20=0,"-",(COUNTIFS(明细!$R:$R,$AK119,明细!$C:$C,BI$1,明细!$AK:$AK,"网点超50分钟未响应")+COUNTIFS(明细!$R:$R,$AK119,明细!$C:$C,BI$1,明细!$AL:$AL,"网点超23H未关闭"))*20)</f>
        <v>-</v>
      </c>
      <c r="BJ119" s="12" t="str">
        <f>IF((COUNTIFS(明细!$R:$R,$AK119,明细!$C:$C,BJ$1,明细!$AK:$AK,"网点超50分钟未响应")+COUNTIFS(明细!$R:$R,$AK119,明细!$C:$C,BJ$1,明细!$AL:$AL,"网点超23H未关闭"))*20=0,"-",(COUNTIFS(明细!$R:$R,$AK119,明细!$C:$C,BJ$1,明细!$AK:$AK,"网点超50分钟未响应")+COUNTIFS(明细!$R:$R,$AK119,明细!$C:$C,BJ$1,明细!$AL:$AL,"网点超23H未关闭"))*20)</f>
        <v>-</v>
      </c>
      <c r="BK119" s="12" t="str">
        <f>IF((COUNTIFS(明细!$R:$R,$AK119,明细!$C:$C,BK$1,明细!$AK:$AK,"网点超50分钟未响应")+COUNTIFS(明细!$R:$R,$AK119,明细!$C:$C,BK$1,明细!$AL:$AL,"网点超23H未关闭"))*20=0,"-",(COUNTIFS(明细!$R:$R,$AK119,明细!$C:$C,BK$1,明细!$AK:$AK,"网点超50分钟未响应")+COUNTIFS(明细!$R:$R,$AK119,明细!$C:$C,BK$1,明细!$AL:$AL,"网点超23H未关闭"))*20)</f>
        <v>-</v>
      </c>
      <c r="BL119" s="12" t="str">
        <f>IF((COUNTIFS(明细!$R:$R,$AK119,明细!$C:$C,BL$1,明细!$AK:$AK,"网点超50分钟未响应")+COUNTIFS(明细!$R:$R,$AK119,明细!$C:$C,BL$1,明细!$AL:$AL,"网点超23H未关闭"))*20=0,"-",(COUNTIFS(明细!$R:$R,$AK119,明细!$C:$C,BL$1,明细!$AK:$AK,"网点超50分钟未响应")+COUNTIFS(明细!$R:$R,$AK119,明细!$C:$C,BL$1,明细!$AL:$AL,"网点超23H未关闭"))*20)</f>
        <v>-</v>
      </c>
      <c r="BM119" s="12" t="str">
        <f>IF((COUNTIFS(明细!$R:$R,$AK119,明细!$C:$C,BM$1,明细!$AK:$AK,"网点超50分钟未响应")+COUNTIFS(明细!$R:$R,$AK119,明细!$C:$C,BM$1,明细!$AL:$AL,"网点超23H未关闭"))*20=0,"-",(COUNTIFS(明细!$R:$R,$AK119,明细!$C:$C,BM$1,明细!$AK:$AK,"网点超50分钟未响应")+COUNTIFS(明细!$R:$R,$AK119,明细!$C:$C,BM$1,明细!$AL:$AL,"网点超23H未关闭"))*20)</f>
        <v>-</v>
      </c>
      <c r="BN119" s="12" t="str">
        <f>IF((COUNTIFS(明细!$R:$R,$AK119,明细!$C:$C,BN$1,明细!$AK:$AK,"网点超50分钟未响应")+COUNTIFS(明细!$R:$R,$AK119,明细!$C:$C,BN$1,明细!$AL:$AL,"网点超23H未关闭"))*20=0,"-",(COUNTIFS(明细!$R:$R,$AK119,明细!$C:$C,BN$1,明细!$AK:$AK,"网点超50分钟未响应")+COUNTIFS(明细!$R:$R,$AK119,明细!$C:$C,BN$1,明细!$AL:$AL,"网点超23H未关闭"))*20)</f>
        <v>-</v>
      </c>
      <c r="BO119" s="12" t="str">
        <f>IF((COUNTIFS(明细!$R:$R,$AK119,明细!$C:$C,BO$1,明细!$AK:$AK,"网点超50分钟未响应")+COUNTIFS(明细!$R:$R,$AK119,明细!$C:$C,BO$1,明细!$AL:$AL,"网点超23H未关闭"))*20=0,"-",(COUNTIFS(明细!$R:$R,$AK119,明细!$C:$C,BO$1,明细!$AK:$AK,"网点超50分钟未响应")+COUNTIFS(明细!$R:$R,$AK119,明细!$C:$C,BO$1,明细!$AL:$AL,"网点超23H未关闭"))*20)</f>
        <v>-</v>
      </c>
      <c r="BP119" s="12" t="str">
        <f>IF((COUNTIFS(明细!$R:$R,$AK119,明细!$C:$C,BP$1,明细!$AK:$AK,"网点超50分钟未响应")+COUNTIFS(明细!$R:$R,$AK119,明细!$C:$C,BP$1,明细!$AL:$AL,"网点超23H未关闭"))*20=0,"-",(COUNTIFS(明细!$R:$R,$AK119,明细!$C:$C,BP$1,明细!$AK:$AK,"网点超50分钟未响应")+COUNTIFS(明细!$R:$R,$AK119,明细!$C:$C,BP$1,明细!$AL:$AL,"网点超23H未关闭"))*20)</f>
        <v>-</v>
      </c>
    </row>
    <row r="120" customHeight="1" spans="36:68">
      <c r="AJ120" s="12">
        <f>RANK(AL120,AL$3:AL$356)</f>
        <v>107</v>
      </c>
      <c r="AK120" s="38" t="s">
        <v>156</v>
      </c>
      <c r="AL120" s="12">
        <f>SUM(AM120:BP120)</f>
        <v>20</v>
      </c>
      <c r="AM120" s="12" t="str">
        <f>IF((COUNTIFS(明细!$R:$R,$AK120,明细!$C:$C,AM$1,明细!$AK:$AK,"网点超50分钟未响应")+COUNTIFS(明细!$R:$R,$AK120,明细!$C:$C,AM$1,明细!$AL:$AL,"网点超23H未关闭"))*20=0,"-",(COUNTIFS(明细!$R:$R,$AK120,明细!$C:$C,AM$1,明细!$AK:$AK,"网点超50分钟未响应")+COUNTIFS(明细!$R:$R,$AK120,明细!$C:$C,AM$1,明细!$AL:$AL,"网点超23H未关闭"))*20)</f>
        <v>-</v>
      </c>
      <c r="AN120" s="12" t="str">
        <f>IF((COUNTIFS(明细!$R:$R,$AK120,明细!$C:$C,AN$1,明细!$AK:$AK,"网点超50分钟未响应")+COUNTIFS(明细!$R:$R,$AK120,明细!$C:$C,AN$1,明细!$AL:$AL,"网点超23H未关闭"))*20=0,"-",(COUNTIFS(明细!$R:$R,$AK120,明细!$C:$C,AN$1,明细!$AK:$AK,"网点超50分钟未响应")+COUNTIFS(明细!$R:$R,$AK120,明细!$C:$C,AN$1,明细!$AL:$AL,"网点超23H未关闭"))*20)</f>
        <v>-</v>
      </c>
      <c r="AO120" s="12">
        <f>IF((COUNTIFS(明细!$R:$R,$AK120,明细!$C:$C,AO$1,明细!$AK:$AK,"网点超50分钟未响应")+COUNTIFS(明细!$R:$R,$AK120,明细!$C:$C,AO$1,明细!$AL:$AL,"网点超23H未关闭"))*20=0,"-",(COUNTIFS(明细!$R:$R,$AK120,明细!$C:$C,AO$1,明细!$AK:$AK,"网点超50分钟未响应")+COUNTIFS(明细!$R:$R,$AK120,明细!$C:$C,AO$1,明细!$AL:$AL,"网点超23H未关闭"))*20)</f>
        <v>20</v>
      </c>
      <c r="AP120" s="12" t="str">
        <f>IF((COUNTIFS(明细!$R:$R,$AK120,明细!$C:$C,AP$1,明细!$AK:$AK,"网点超50分钟未响应")+COUNTIFS(明细!$R:$R,$AK120,明细!$C:$C,AP$1,明细!$AL:$AL,"网点超23H未关闭"))*20=0,"-",(COUNTIFS(明细!$R:$R,$AK120,明细!$C:$C,AP$1,明细!$AK:$AK,"网点超50分钟未响应")+COUNTIFS(明细!$R:$R,$AK120,明细!$C:$C,AP$1,明细!$AL:$AL,"网点超23H未关闭"))*20)</f>
        <v>-</v>
      </c>
      <c r="AQ120" s="12" t="str">
        <f>IF((COUNTIFS(明细!$R:$R,$AK120,明细!$C:$C,AQ$1,明细!$AK:$AK,"网点超50分钟未响应")+COUNTIFS(明细!$R:$R,$AK120,明细!$C:$C,AQ$1,明细!$AL:$AL,"网点超23H未关闭"))*20=0,"-",(COUNTIFS(明细!$R:$R,$AK120,明细!$C:$C,AQ$1,明细!$AK:$AK,"网点超50分钟未响应")+COUNTIFS(明细!$R:$R,$AK120,明细!$C:$C,AQ$1,明细!$AL:$AL,"网点超23H未关闭"))*20)</f>
        <v>-</v>
      </c>
      <c r="AR120" s="12" t="str">
        <f>IF((COUNTIFS(明细!$R:$R,$AK120,明细!$C:$C,AR$1,明细!$AK:$AK,"网点超50分钟未响应")+COUNTIFS(明细!$R:$R,$AK120,明细!$C:$C,AR$1,明细!$AL:$AL,"网点超23H未关闭"))*20=0,"-",(COUNTIFS(明细!$R:$R,$AK120,明细!$C:$C,AR$1,明细!$AK:$AK,"网点超50分钟未响应")+COUNTIFS(明细!$R:$R,$AK120,明细!$C:$C,AR$1,明细!$AL:$AL,"网点超23H未关闭"))*20)</f>
        <v>-</v>
      </c>
      <c r="AS120" s="12" t="str">
        <f>IF((COUNTIFS(明细!$R:$R,$AK120,明细!$C:$C,AS$1,明细!$AK:$AK,"网点超50分钟未响应")+COUNTIFS(明细!$R:$R,$AK120,明细!$C:$C,AS$1,明细!$AL:$AL,"网点超23H未关闭"))*20=0,"-",(COUNTIFS(明细!$R:$R,$AK120,明细!$C:$C,AS$1,明细!$AK:$AK,"网点超50分钟未响应")+COUNTIFS(明细!$R:$R,$AK120,明细!$C:$C,AS$1,明细!$AL:$AL,"网点超23H未关闭"))*20)</f>
        <v>-</v>
      </c>
      <c r="AT120" s="12" t="str">
        <f>IF((COUNTIFS(明细!$R:$R,$AK120,明细!$C:$C,AT$1,明细!$AK:$AK,"网点超50分钟未响应")+COUNTIFS(明细!$R:$R,$AK120,明细!$C:$C,AT$1,明细!$AL:$AL,"网点超23H未关闭"))*20=0,"-",(COUNTIFS(明细!$R:$R,$AK120,明细!$C:$C,AT$1,明细!$AK:$AK,"网点超50分钟未响应")+COUNTIFS(明细!$R:$R,$AK120,明细!$C:$C,AT$1,明细!$AL:$AL,"网点超23H未关闭"))*20)</f>
        <v>-</v>
      </c>
      <c r="AU120" s="12" t="str">
        <f>IF((COUNTIFS(明细!$R:$R,$AK120,明细!$C:$C,AU$1,明细!$AK:$AK,"网点超50分钟未响应")+COUNTIFS(明细!$R:$R,$AK120,明细!$C:$C,AU$1,明细!$AL:$AL,"网点超23H未关闭"))*20=0,"-",(COUNTIFS(明细!$R:$R,$AK120,明细!$C:$C,AU$1,明细!$AK:$AK,"网点超50分钟未响应")+COUNTIFS(明细!$R:$R,$AK120,明细!$C:$C,AU$1,明细!$AL:$AL,"网点超23H未关闭"))*20)</f>
        <v>-</v>
      </c>
      <c r="AV120" s="12" t="str">
        <f>IF((COUNTIFS(明细!$R:$R,$AK120,明细!$C:$C,AV$1,明细!$AK:$AK,"网点超50分钟未响应")+COUNTIFS(明细!$R:$R,$AK120,明细!$C:$C,AV$1,明细!$AL:$AL,"网点超23H未关闭"))*20=0,"-",(COUNTIFS(明细!$R:$R,$AK120,明细!$C:$C,AV$1,明细!$AK:$AK,"网点超50分钟未响应")+COUNTIFS(明细!$R:$R,$AK120,明细!$C:$C,AV$1,明细!$AL:$AL,"网点超23H未关闭"))*20)</f>
        <v>-</v>
      </c>
      <c r="AW120" s="12" t="str">
        <f>IF((COUNTIFS(明细!$R:$R,$AK120,明细!$C:$C,AW$1,明细!$AK:$AK,"网点超50分钟未响应")+COUNTIFS(明细!$R:$R,$AK120,明细!$C:$C,AW$1,明细!$AL:$AL,"网点超23H未关闭"))*20=0,"-",(COUNTIFS(明细!$R:$R,$AK120,明细!$C:$C,AW$1,明细!$AK:$AK,"网点超50分钟未响应")+COUNTIFS(明细!$R:$R,$AK120,明细!$C:$C,AW$1,明细!$AL:$AL,"网点超23H未关闭"))*20)</f>
        <v>-</v>
      </c>
      <c r="AX120" s="12" t="str">
        <f>IF((COUNTIFS(明细!$R:$R,$AK120,明细!$C:$C,AX$1,明细!$AK:$AK,"网点超50分钟未响应")+COUNTIFS(明细!$R:$R,$AK120,明细!$C:$C,AX$1,明细!$AL:$AL,"网点超23H未关闭"))*20=0,"-",(COUNTIFS(明细!$R:$R,$AK120,明细!$C:$C,AX$1,明细!$AK:$AK,"网点超50分钟未响应")+COUNTIFS(明细!$R:$R,$AK120,明细!$C:$C,AX$1,明细!$AL:$AL,"网点超23H未关闭"))*20)</f>
        <v>-</v>
      </c>
      <c r="AY120" s="12" t="str">
        <f>IF((COUNTIFS(明细!$R:$R,$AK120,明细!$C:$C,AY$1,明细!$AK:$AK,"网点超50分钟未响应")+COUNTIFS(明细!$R:$R,$AK120,明细!$C:$C,AY$1,明细!$AL:$AL,"网点超23H未关闭"))*20=0,"-",(COUNTIFS(明细!$R:$R,$AK120,明细!$C:$C,AY$1,明细!$AK:$AK,"网点超50分钟未响应")+COUNTIFS(明细!$R:$R,$AK120,明细!$C:$C,AY$1,明细!$AL:$AL,"网点超23H未关闭"))*20)</f>
        <v>-</v>
      </c>
      <c r="AZ120" s="12" t="str">
        <f>IF((COUNTIFS(明细!$R:$R,$AK120,明细!$C:$C,AZ$1,明细!$AK:$AK,"网点超50分钟未响应")+COUNTIFS(明细!$R:$R,$AK120,明细!$C:$C,AZ$1,明细!$AL:$AL,"网点超23H未关闭"))*20=0,"-",(COUNTIFS(明细!$R:$R,$AK120,明细!$C:$C,AZ$1,明细!$AK:$AK,"网点超50分钟未响应")+COUNTIFS(明细!$R:$R,$AK120,明细!$C:$C,AZ$1,明细!$AL:$AL,"网点超23H未关闭"))*20)</f>
        <v>-</v>
      </c>
      <c r="BA120" s="12" t="str">
        <f>IF((COUNTIFS(明细!$R:$R,$AK120,明细!$C:$C,BA$1,明细!$AK:$AK,"网点超50分钟未响应")+COUNTIFS(明细!$R:$R,$AK120,明细!$C:$C,BA$1,明细!$AL:$AL,"网点超23H未关闭"))*20=0,"-",(COUNTIFS(明细!$R:$R,$AK120,明细!$C:$C,BA$1,明细!$AK:$AK,"网点超50分钟未响应")+COUNTIFS(明细!$R:$R,$AK120,明细!$C:$C,BA$1,明细!$AL:$AL,"网点超23H未关闭"))*20)</f>
        <v>-</v>
      </c>
      <c r="BB120" s="12" t="str">
        <f>IF((COUNTIFS(明细!$R:$R,$AK120,明细!$C:$C,BB$1,明细!$AK:$AK,"网点超50分钟未响应")+COUNTIFS(明细!$R:$R,$AK120,明细!$C:$C,BB$1,明细!$AL:$AL,"网点超23H未关闭"))*20=0,"-",(COUNTIFS(明细!$R:$R,$AK120,明细!$C:$C,BB$1,明细!$AK:$AK,"网点超50分钟未响应")+COUNTIFS(明细!$R:$R,$AK120,明细!$C:$C,BB$1,明细!$AL:$AL,"网点超23H未关闭"))*20)</f>
        <v>-</v>
      </c>
      <c r="BC120" s="12" t="str">
        <f>IF((COUNTIFS(明细!$R:$R,$AK120,明细!$C:$C,BC$1,明细!$AK:$AK,"网点超50分钟未响应")+COUNTIFS(明细!$R:$R,$AK120,明细!$C:$C,BC$1,明细!$AL:$AL,"网点超23H未关闭"))*20=0,"-",(COUNTIFS(明细!$R:$R,$AK120,明细!$C:$C,BC$1,明细!$AK:$AK,"网点超50分钟未响应")+COUNTIFS(明细!$R:$R,$AK120,明细!$C:$C,BC$1,明细!$AL:$AL,"网点超23H未关闭"))*20)</f>
        <v>-</v>
      </c>
      <c r="BD120" s="12" t="str">
        <f>IF((COUNTIFS(明细!$R:$R,$AK120,明细!$C:$C,BD$1,明细!$AK:$AK,"网点超50分钟未响应")+COUNTIFS(明细!$R:$R,$AK120,明细!$C:$C,BD$1,明细!$AL:$AL,"网点超23H未关闭"))*20=0,"-",(COUNTIFS(明细!$R:$R,$AK120,明细!$C:$C,BD$1,明细!$AK:$AK,"网点超50分钟未响应")+COUNTIFS(明细!$R:$R,$AK120,明细!$C:$C,BD$1,明细!$AL:$AL,"网点超23H未关闭"))*20)</f>
        <v>-</v>
      </c>
      <c r="BE120" s="12" t="str">
        <f>IF((COUNTIFS(明细!$R:$R,$AK120,明细!$C:$C,BE$1,明细!$AK:$AK,"网点超50分钟未响应")+COUNTIFS(明细!$R:$R,$AK120,明细!$C:$C,BE$1,明细!$AL:$AL,"网点超23H未关闭"))*20=0,"-",(COUNTIFS(明细!$R:$R,$AK120,明细!$C:$C,BE$1,明细!$AK:$AK,"网点超50分钟未响应")+COUNTIFS(明细!$R:$R,$AK120,明细!$C:$C,BE$1,明细!$AL:$AL,"网点超23H未关闭"))*20)</f>
        <v>-</v>
      </c>
      <c r="BF120" s="12" t="str">
        <f>IF((COUNTIFS(明细!$R:$R,$AK120,明细!$C:$C,BF$1,明细!$AK:$AK,"网点超50分钟未响应")+COUNTIFS(明细!$R:$R,$AK120,明细!$C:$C,BF$1,明细!$AL:$AL,"网点超23H未关闭"))*20=0,"-",(COUNTIFS(明细!$R:$R,$AK120,明细!$C:$C,BF$1,明细!$AK:$AK,"网点超50分钟未响应")+COUNTIFS(明细!$R:$R,$AK120,明细!$C:$C,BF$1,明细!$AL:$AL,"网点超23H未关闭"))*20)</f>
        <v>-</v>
      </c>
      <c r="BG120" s="12" t="str">
        <f>IF((COUNTIFS(明细!$R:$R,$AK120,明细!$C:$C,BG$1,明细!$AK:$AK,"网点超50分钟未响应")+COUNTIFS(明细!$R:$R,$AK120,明细!$C:$C,BG$1,明细!$AL:$AL,"网点超23H未关闭"))*20=0,"-",(COUNTIFS(明细!$R:$R,$AK120,明细!$C:$C,BG$1,明细!$AK:$AK,"网点超50分钟未响应")+COUNTIFS(明细!$R:$R,$AK120,明细!$C:$C,BG$1,明细!$AL:$AL,"网点超23H未关闭"))*20)</f>
        <v>-</v>
      </c>
      <c r="BH120" s="12" t="str">
        <f>IF((COUNTIFS(明细!$R:$R,$AK120,明细!$C:$C,BH$1,明细!$AK:$AK,"网点超50分钟未响应")+COUNTIFS(明细!$R:$R,$AK120,明细!$C:$C,BH$1,明细!$AL:$AL,"网点超23H未关闭"))*20=0,"-",(COUNTIFS(明细!$R:$R,$AK120,明细!$C:$C,BH$1,明细!$AK:$AK,"网点超50分钟未响应")+COUNTIFS(明细!$R:$R,$AK120,明细!$C:$C,BH$1,明细!$AL:$AL,"网点超23H未关闭"))*20)</f>
        <v>-</v>
      </c>
      <c r="BI120" s="12" t="str">
        <f>IF((COUNTIFS(明细!$R:$R,$AK120,明细!$C:$C,BI$1,明细!$AK:$AK,"网点超50分钟未响应")+COUNTIFS(明细!$R:$R,$AK120,明细!$C:$C,BI$1,明细!$AL:$AL,"网点超23H未关闭"))*20=0,"-",(COUNTIFS(明细!$R:$R,$AK120,明细!$C:$C,BI$1,明细!$AK:$AK,"网点超50分钟未响应")+COUNTIFS(明细!$R:$R,$AK120,明细!$C:$C,BI$1,明细!$AL:$AL,"网点超23H未关闭"))*20)</f>
        <v>-</v>
      </c>
      <c r="BJ120" s="12" t="str">
        <f>IF((COUNTIFS(明细!$R:$R,$AK120,明细!$C:$C,BJ$1,明细!$AK:$AK,"网点超50分钟未响应")+COUNTIFS(明细!$R:$R,$AK120,明细!$C:$C,BJ$1,明细!$AL:$AL,"网点超23H未关闭"))*20=0,"-",(COUNTIFS(明细!$R:$R,$AK120,明细!$C:$C,BJ$1,明细!$AK:$AK,"网点超50分钟未响应")+COUNTIFS(明细!$R:$R,$AK120,明细!$C:$C,BJ$1,明细!$AL:$AL,"网点超23H未关闭"))*20)</f>
        <v>-</v>
      </c>
      <c r="BK120" s="12" t="str">
        <f>IF((COUNTIFS(明细!$R:$R,$AK120,明细!$C:$C,BK$1,明细!$AK:$AK,"网点超50分钟未响应")+COUNTIFS(明细!$R:$R,$AK120,明细!$C:$C,BK$1,明细!$AL:$AL,"网点超23H未关闭"))*20=0,"-",(COUNTIFS(明细!$R:$R,$AK120,明细!$C:$C,BK$1,明细!$AK:$AK,"网点超50分钟未响应")+COUNTIFS(明细!$R:$R,$AK120,明细!$C:$C,BK$1,明细!$AL:$AL,"网点超23H未关闭"))*20)</f>
        <v>-</v>
      </c>
      <c r="BL120" s="12" t="str">
        <f>IF((COUNTIFS(明细!$R:$R,$AK120,明细!$C:$C,BL$1,明细!$AK:$AK,"网点超50分钟未响应")+COUNTIFS(明细!$R:$R,$AK120,明细!$C:$C,BL$1,明细!$AL:$AL,"网点超23H未关闭"))*20=0,"-",(COUNTIFS(明细!$R:$R,$AK120,明细!$C:$C,BL$1,明细!$AK:$AK,"网点超50分钟未响应")+COUNTIFS(明细!$R:$R,$AK120,明细!$C:$C,BL$1,明细!$AL:$AL,"网点超23H未关闭"))*20)</f>
        <v>-</v>
      </c>
      <c r="BM120" s="12" t="str">
        <f>IF((COUNTIFS(明细!$R:$R,$AK120,明细!$C:$C,BM$1,明细!$AK:$AK,"网点超50分钟未响应")+COUNTIFS(明细!$R:$R,$AK120,明细!$C:$C,BM$1,明细!$AL:$AL,"网点超23H未关闭"))*20=0,"-",(COUNTIFS(明细!$R:$R,$AK120,明细!$C:$C,BM$1,明细!$AK:$AK,"网点超50分钟未响应")+COUNTIFS(明细!$R:$R,$AK120,明细!$C:$C,BM$1,明细!$AL:$AL,"网点超23H未关闭"))*20)</f>
        <v>-</v>
      </c>
      <c r="BN120" s="12" t="str">
        <f>IF((COUNTIFS(明细!$R:$R,$AK120,明细!$C:$C,BN$1,明细!$AK:$AK,"网点超50分钟未响应")+COUNTIFS(明细!$R:$R,$AK120,明细!$C:$C,BN$1,明细!$AL:$AL,"网点超23H未关闭"))*20=0,"-",(COUNTIFS(明细!$R:$R,$AK120,明细!$C:$C,BN$1,明细!$AK:$AK,"网点超50分钟未响应")+COUNTIFS(明细!$R:$R,$AK120,明细!$C:$C,BN$1,明细!$AL:$AL,"网点超23H未关闭"))*20)</f>
        <v>-</v>
      </c>
      <c r="BO120" s="12" t="str">
        <f>IF((COUNTIFS(明细!$R:$R,$AK120,明细!$C:$C,BO$1,明细!$AK:$AK,"网点超50分钟未响应")+COUNTIFS(明细!$R:$R,$AK120,明细!$C:$C,BO$1,明细!$AL:$AL,"网点超23H未关闭"))*20=0,"-",(COUNTIFS(明细!$R:$R,$AK120,明细!$C:$C,BO$1,明细!$AK:$AK,"网点超50分钟未响应")+COUNTIFS(明细!$R:$R,$AK120,明细!$C:$C,BO$1,明细!$AL:$AL,"网点超23H未关闭"))*20)</f>
        <v>-</v>
      </c>
      <c r="BP120" s="12" t="str">
        <f>IF((COUNTIFS(明细!$R:$R,$AK120,明细!$C:$C,BP$1,明细!$AK:$AK,"网点超50分钟未响应")+COUNTIFS(明细!$R:$R,$AK120,明细!$C:$C,BP$1,明细!$AL:$AL,"网点超23H未关闭"))*20=0,"-",(COUNTIFS(明细!$R:$R,$AK120,明细!$C:$C,BP$1,明细!$AK:$AK,"网点超50分钟未响应")+COUNTIFS(明细!$R:$R,$AK120,明细!$C:$C,BP$1,明细!$AL:$AL,"网点超23H未关闭"))*20)</f>
        <v>-</v>
      </c>
    </row>
    <row r="121" customHeight="1" spans="36:68">
      <c r="AJ121" s="12">
        <f>RANK(AL121,AL$3:AL$356)</f>
        <v>107</v>
      </c>
      <c r="AK121" s="6" t="s">
        <v>157</v>
      </c>
      <c r="AL121" s="12">
        <f>SUM(AM121:BP121)</f>
        <v>20</v>
      </c>
      <c r="AM121" s="12" t="str">
        <f>IF((COUNTIFS(明细!$R:$R,$AK121,明细!$C:$C,AM$1,明细!$AK:$AK,"网点超50分钟未响应")+COUNTIFS(明细!$R:$R,$AK121,明细!$C:$C,AM$1,明细!$AL:$AL,"网点超23H未关闭"))*20=0,"-",(COUNTIFS(明细!$R:$R,$AK121,明细!$C:$C,AM$1,明细!$AK:$AK,"网点超50分钟未响应")+COUNTIFS(明细!$R:$R,$AK121,明细!$C:$C,AM$1,明细!$AL:$AL,"网点超23H未关闭"))*20)</f>
        <v>-</v>
      </c>
      <c r="AN121" s="12" t="str">
        <f>IF((COUNTIFS(明细!$R:$R,$AK121,明细!$C:$C,AN$1,明细!$AK:$AK,"网点超50分钟未响应")+COUNTIFS(明细!$R:$R,$AK121,明细!$C:$C,AN$1,明细!$AL:$AL,"网点超23H未关闭"))*20=0,"-",(COUNTIFS(明细!$R:$R,$AK121,明细!$C:$C,AN$1,明细!$AK:$AK,"网点超50分钟未响应")+COUNTIFS(明细!$R:$R,$AK121,明细!$C:$C,AN$1,明细!$AL:$AL,"网点超23H未关闭"))*20)</f>
        <v>-</v>
      </c>
      <c r="AO121" s="12">
        <f>IF((COUNTIFS(明细!$R:$R,$AK121,明细!$C:$C,AO$1,明细!$AK:$AK,"网点超50分钟未响应")+COUNTIFS(明细!$R:$R,$AK121,明细!$C:$C,AO$1,明细!$AL:$AL,"网点超23H未关闭"))*20=0,"-",(COUNTIFS(明细!$R:$R,$AK121,明细!$C:$C,AO$1,明细!$AK:$AK,"网点超50分钟未响应")+COUNTIFS(明细!$R:$R,$AK121,明细!$C:$C,AO$1,明细!$AL:$AL,"网点超23H未关闭"))*20)</f>
        <v>20</v>
      </c>
      <c r="AP121" s="12" t="str">
        <f>IF((COUNTIFS(明细!$R:$R,$AK121,明细!$C:$C,AP$1,明细!$AK:$AK,"网点超50分钟未响应")+COUNTIFS(明细!$R:$R,$AK121,明细!$C:$C,AP$1,明细!$AL:$AL,"网点超23H未关闭"))*20=0,"-",(COUNTIFS(明细!$R:$R,$AK121,明细!$C:$C,AP$1,明细!$AK:$AK,"网点超50分钟未响应")+COUNTIFS(明细!$R:$R,$AK121,明细!$C:$C,AP$1,明细!$AL:$AL,"网点超23H未关闭"))*20)</f>
        <v>-</v>
      </c>
      <c r="AQ121" s="12" t="str">
        <f>IF((COUNTIFS(明细!$R:$R,$AK121,明细!$C:$C,AQ$1,明细!$AK:$AK,"网点超50分钟未响应")+COUNTIFS(明细!$R:$R,$AK121,明细!$C:$C,AQ$1,明细!$AL:$AL,"网点超23H未关闭"))*20=0,"-",(COUNTIFS(明细!$R:$R,$AK121,明细!$C:$C,AQ$1,明细!$AK:$AK,"网点超50分钟未响应")+COUNTIFS(明细!$R:$R,$AK121,明细!$C:$C,AQ$1,明细!$AL:$AL,"网点超23H未关闭"))*20)</f>
        <v>-</v>
      </c>
      <c r="AR121" s="12" t="str">
        <f>IF((COUNTIFS(明细!$R:$R,$AK121,明细!$C:$C,AR$1,明细!$AK:$AK,"网点超50分钟未响应")+COUNTIFS(明细!$R:$R,$AK121,明细!$C:$C,AR$1,明细!$AL:$AL,"网点超23H未关闭"))*20=0,"-",(COUNTIFS(明细!$R:$R,$AK121,明细!$C:$C,AR$1,明细!$AK:$AK,"网点超50分钟未响应")+COUNTIFS(明细!$R:$R,$AK121,明细!$C:$C,AR$1,明细!$AL:$AL,"网点超23H未关闭"))*20)</f>
        <v>-</v>
      </c>
      <c r="AS121" s="12" t="str">
        <f>IF((COUNTIFS(明细!$R:$R,$AK121,明细!$C:$C,AS$1,明细!$AK:$AK,"网点超50分钟未响应")+COUNTIFS(明细!$R:$R,$AK121,明细!$C:$C,AS$1,明细!$AL:$AL,"网点超23H未关闭"))*20=0,"-",(COUNTIFS(明细!$R:$R,$AK121,明细!$C:$C,AS$1,明细!$AK:$AK,"网点超50分钟未响应")+COUNTIFS(明细!$R:$R,$AK121,明细!$C:$C,AS$1,明细!$AL:$AL,"网点超23H未关闭"))*20)</f>
        <v>-</v>
      </c>
      <c r="AT121" s="12" t="str">
        <f>IF((COUNTIFS(明细!$R:$R,$AK121,明细!$C:$C,AT$1,明细!$AK:$AK,"网点超50分钟未响应")+COUNTIFS(明细!$R:$R,$AK121,明细!$C:$C,AT$1,明细!$AL:$AL,"网点超23H未关闭"))*20=0,"-",(COUNTIFS(明细!$R:$R,$AK121,明细!$C:$C,AT$1,明细!$AK:$AK,"网点超50分钟未响应")+COUNTIFS(明细!$R:$R,$AK121,明细!$C:$C,AT$1,明细!$AL:$AL,"网点超23H未关闭"))*20)</f>
        <v>-</v>
      </c>
      <c r="AU121" s="12" t="str">
        <f>IF((COUNTIFS(明细!$R:$R,$AK121,明细!$C:$C,AU$1,明细!$AK:$AK,"网点超50分钟未响应")+COUNTIFS(明细!$R:$R,$AK121,明细!$C:$C,AU$1,明细!$AL:$AL,"网点超23H未关闭"))*20=0,"-",(COUNTIFS(明细!$R:$R,$AK121,明细!$C:$C,AU$1,明细!$AK:$AK,"网点超50分钟未响应")+COUNTIFS(明细!$R:$R,$AK121,明细!$C:$C,AU$1,明细!$AL:$AL,"网点超23H未关闭"))*20)</f>
        <v>-</v>
      </c>
      <c r="AV121" s="12" t="str">
        <f>IF((COUNTIFS(明细!$R:$R,$AK121,明细!$C:$C,AV$1,明细!$AK:$AK,"网点超50分钟未响应")+COUNTIFS(明细!$R:$R,$AK121,明细!$C:$C,AV$1,明细!$AL:$AL,"网点超23H未关闭"))*20=0,"-",(COUNTIFS(明细!$R:$R,$AK121,明细!$C:$C,AV$1,明细!$AK:$AK,"网点超50分钟未响应")+COUNTIFS(明细!$R:$R,$AK121,明细!$C:$C,AV$1,明细!$AL:$AL,"网点超23H未关闭"))*20)</f>
        <v>-</v>
      </c>
      <c r="AW121" s="12" t="str">
        <f>IF((COUNTIFS(明细!$R:$R,$AK121,明细!$C:$C,AW$1,明细!$AK:$AK,"网点超50分钟未响应")+COUNTIFS(明细!$R:$R,$AK121,明细!$C:$C,AW$1,明细!$AL:$AL,"网点超23H未关闭"))*20=0,"-",(COUNTIFS(明细!$R:$R,$AK121,明细!$C:$C,AW$1,明细!$AK:$AK,"网点超50分钟未响应")+COUNTIFS(明细!$R:$R,$AK121,明细!$C:$C,AW$1,明细!$AL:$AL,"网点超23H未关闭"))*20)</f>
        <v>-</v>
      </c>
      <c r="AX121" s="12" t="str">
        <f>IF((COUNTIFS(明细!$R:$R,$AK121,明细!$C:$C,AX$1,明细!$AK:$AK,"网点超50分钟未响应")+COUNTIFS(明细!$R:$R,$AK121,明细!$C:$C,AX$1,明细!$AL:$AL,"网点超23H未关闭"))*20=0,"-",(COUNTIFS(明细!$R:$R,$AK121,明细!$C:$C,AX$1,明细!$AK:$AK,"网点超50分钟未响应")+COUNTIFS(明细!$R:$R,$AK121,明细!$C:$C,AX$1,明细!$AL:$AL,"网点超23H未关闭"))*20)</f>
        <v>-</v>
      </c>
      <c r="AY121" s="12" t="str">
        <f>IF((COUNTIFS(明细!$R:$R,$AK121,明细!$C:$C,AY$1,明细!$AK:$AK,"网点超50分钟未响应")+COUNTIFS(明细!$R:$R,$AK121,明细!$C:$C,AY$1,明细!$AL:$AL,"网点超23H未关闭"))*20=0,"-",(COUNTIFS(明细!$R:$R,$AK121,明细!$C:$C,AY$1,明细!$AK:$AK,"网点超50分钟未响应")+COUNTIFS(明细!$R:$R,$AK121,明细!$C:$C,AY$1,明细!$AL:$AL,"网点超23H未关闭"))*20)</f>
        <v>-</v>
      </c>
      <c r="AZ121" s="12" t="str">
        <f>IF((COUNTIFS(明细!$R:$R,$AK121,明细!$C:$C,AZ$1,明细!$AK:$AK,"网点超50分钟未响应")+COUNTIFS(明细!$R:$R,$AK121,明细!$C:$C,AZ$1,明细!$AL:$AL,"网点超23H未关闭"))*20=0,"-",(COUNTIFS(明细!$R:$R,$AK121,明细!$C:$C,AZ$1,明细!$AK:$AK,"网点超50分钟未响应")+COUNTIFS(明细!$R:$R,$AK121,明细!$C:$C,AZ$1,明细!$AL:$AL,"网点超23H未关闭"))*20)</f>
        <v>-</v>
      </c>
      <c r="BA121" s="12" t="str">
        <f>IF((COUNTIFS(明细!$R:$R,$AK121,明细!$C:$C,BA$1,明细!$AK:$AK,"网点超50分钟未响应")+COUNTIFS(明细!$R:$R,$AK121,明细!$C:$C,BA$1,明细!$AL:$AL,"网点超23H未关闭"))*20=0,"-",(COUNTIFS(明细!$R:$R,$AK121,明细!$C:$C,BA$1,明细!$AK:$AK,"网点超50分钟未响应")+COUNTIFS(明细!$R:$R,$AK121,明细!$C:$C,BA$1,明细!$AL:$AL,"网点超23H未关闭"))*20)</f>
        <v>-</v>
      </c>
      <c r="BB121" s="12" t="str">
        <f>IF((COUNTIFS(明细!$R:$R,$AK121,明细!$C:$C,BB$1,明细!$AK:$AK,"网点超50分钟未响应")+COUNTIFS(明细!$R:$R,$AK121,明细!$C:$C,BB$1,明细!$AL:$AL,"网点超23H未关闭"))*20=0,"-",(COUNTIFS(明细!$R:$R,$AK121,明细!$C:$C,BB$1,明细!$AK:$AK,"网点超50分钟未响应")+COUNTIFS(明细!$R:$R,$AK121,明细!$C:$C,BB$1,明细!$AL:$AL,"网点超23H未关闭"))*20)</f>
        <v>-</v>
      </c>
      <c r="BC121" s="12" t="str">
        <f>IF((COUNTIFS(明细!$R:$R,$AK121,明细!$C:$C,BC$1,明细!$AK:$AK,"网点超50分钟未响应")+COUNTIFS(明细!$R:$R,$AK121,明细!$C:$C,BC$1,明细!$AL:$AL,"网点超23H未关闭"))*20=0,"-",(COUNTIFS(明细!$R:$R,$AK121,明细!$C:$C,BC$1,明细!$AK:$AK,"网点超50分钟未响应")+COUNTIFS(明细!$R:$R,$AK121,明细!$C:$C,BC$1,明细!$AL:$AL,"网点超23H未关闭"))*20)</f>
        <v>-</v>
      </c>
      <c r="BD121" s="12" t="str">
        <f>IF((COUNTIFS(明细!$R:$R,$AK121,明细!$C:$C,BD$1,明细!$AK:$AK,"网点超50分钟未响应")+COUNTIFS(明细!$R:$R,$AK121,明细!$C:$C,BD$1,明细!$AL:$AL,"网点超23H未关闭"))*20=0,"-",(COUNTIFS(明细!$R:$R,$AK121,明细!$C:$C,BD$1,明细!$AK:$AK,"网点超50分钟未响应")+COUNTIFS(明细!$R:$R,$AK121,明细!$C:$C,BD$1,明细!$AL:$AL,"网点超23H未关闭"))*20)</f>
        <v>-</v>
      </c>
      <c r="BE121" s="12" t="str">
        <f>IF((COUNTIFS(明细!$R:$R,$AK121,明细!$C:$C,BE$1,明细!$AK:$AK,"网点超50分钟未响应")+COUNTIFS(明细!$R:$R,$AK121,明细!$C:$C,BE$1,明细!$AL:$AL,"网点超23H未关闭"))*20=0,"-",(COUNTIFS(明细!$R:$R,$AK121,明细!$C:$C,BE$1,明细!$AK:$AK,"网点超50分钟未响应")+COUNTIFS(明细!$R:$R,$AK121,明细!$C:$C,BE$1,明细!$AL:$AL,"网点超23H未关闭"))*20)</f>
        <v>-</v>
      </c>
      <c r="BF121" s="12" t="str">
        <f>IF((COUNTIFS(明细!$R:$R,$AK121,明细!$C:$C,BF$1,明细!$AK:$AK,"网点超50分钟未响应")+COUNTIFS(明细!$R:$R,$AK121,明细!$C:$C,BF$1,明细!$AL:$AL,"网点超23H未关闭"))*20=0,"-",(COUNTIFS(明细!$R:$R,$AK121,明细!$C:$C,BF$1,明细!$AK:$AK,"网点超50分钟未响应")+COUNTIFS(明细!$R:$R,$AK121,明细!$C:$C,BF$1,明细!$AL:$AL,"网点超23H未关闭"))*20)</f>
        <v>-</v>
      </c>
      <c r="BG121" s="12" t="str">
        <f>IF((COUNTIFS(明细!$R:$R,$AK121,明细!$C:$C,BG$1,明细!$AK:$AK,"网点超50分钟未响应")+COUNTIFS(明细!$R:$R,$AK121,明细!$C:$C,BG$1,明细!$AL:$AL,"网点超23H未关闭"))*20=0,"-",(COUNTIFS(明细!$R:$R,$AK121,明细!$C:$C,BG$1,明细!$AK:$AK,"网点超50分钟未响应")+COUNTIFS(明细!$R:$R,$AK121,明细!$C:$C,BG$1,明细!$AL:$AL,"网点超23H未关闭"))*20)</f>
        <v>-</v>
      </c>
      <c r="BH121" s="12" t="str">
        <f>IF((COUNTIFS(明细!$R:$R,$AK121,明细!$C:$C,BH$1,明细!$AK:$AK,"网点超50分钟未响应")+COUNTIFS(明细!$R:$R,$AK121,明细!$C:$C,BH$1,明细!$AL:$AL,"网点超23H未关闭"))*20=0,"-",(COUNTIFS(明细!$R:$R,$AK121,明细!$C:$C,BH$1,明细!$AK:$AK,"网点超50分钟未响应")+COUNTIFS(明细!$R:$R,$AK121,明细!$C:$C,BH$1,明细!$AL:$AL,"网点超23H未关闭"))*20)</f>
        <v>-</v>
      </c>
      <c r="BI121" s="12" t="str">
        <f>IF((COUNTIFS(明细!$R:$R,$AK121,明细!$C:$C,BI$1,明细!$AK:$AK,"网点超50分钟未响应")+COUNTIFS(明细!$R:$R,$AK121,明细!$C:$C,BI$1,明细!$AL:$AL,"网点超23H未关闭"))*20=0,"-",(COUNTIFS(明细!$R:$R,$AK121,明细!$C:$C,BI$1,明细!$AK:$AK,"网点超50分钟未响应")+COUNTIFS(明细!$R:$R,$AK121,明细!$C:$C,BI$1,明细!$AL:$AL,"网点超23H未关闭"))*20)</f>
        <v>-</v>
      </c>
      <c r="BJ121" s="12" t="str">
        <f>IF((COUNTIFS(明细!$R:$R,$AK121,明细!$C:$C,BJ$1,明细!$AK:$AK,"网点超50分钟未响应")+COUNTIFS(明细!$R:$R,$AK121,明细!$C:$C,BJ$1,明细!$AL:$AL,"网点超23H未关闭"))*20=0,"-",(COUNTIFS(明细!$R:$R,$AK121,明细!$C:$C,BJ$1,明细!$AK:$AK,"网点超50分钟未响应")+COUNTIFS(明细!$R:$R,$AK121,明细!$C:$C,BJ$1,明细!$AL:$AL,"网点超23H未关闭"))*20)</f>
        <v>-</v>
      </c>
      <c r="BK121" s="12" t="str">
        <f>IF((COUNTIFS(明细!$R:$R,$AK121,明细!$C:$C,BK$1,明细!$AK:$AK,"网点超50分钟未响应")+COUNTIFS(明细!$R:$R,$AK121,明细!$C:$C,BK$1,明细!$AL:$AL,"网点超23H未关闭"))*20=0,"-",(COUNTIFS(明细!$R:$R,$AK121,明细!$C:$C,BK$1,明细!$AK:$AK,"网点超50分钟未响应")+COUNTIFS(明细!$R:$R,$AK121,明细!$C:$C,BK$1,明细!$AL:$AL,"网点超23H未关闭"))*20)</f>
        <v>-</v>
      </c>
      <c r="BL121" s="12" t="str">
        <f>IF((COUNTIFS(明细!$R:$R,$AK121,明细!$C:$C,BL$1,明细!$AK:$AK,"网点超50分钟未响应")+COUNTIFS(明细!$R:$R,$AK121,明细!$C:$C,BL$1,明细!$AL:$AL,"网点超23H未关闭"))*20=0,"-",(COUNTIFS(明细!$R:$R,$AK121,明细!$C:$C,BL$1,明细!$AK:$AK,"网点超50分钟未响应")+COUNTIFS(明细!$R:$R,$AK121,明细!$C:$C,BL$1,明细!$AL:$AL,"网点超23H未关闭"))*20)</f>
        <v>-</v>
      </c>
      <c r="BM121" s="12" t="str">
        <f>IF((COUNTIFS(明细!$R:$R,$AK121,明细!$C:$C,BM$1,明细!$AK:$AK,"网点超50分钟未响应")+COUNTIFS(明细!$R:$R,$AK121,明细!$C:$C,BM$1,明细!$AL:$AL,"网点超23H未关闭"))*20=0,"-",(COUNTIFS(明细!$R:$R,$AK121,明细!$C:$C,BM$1,明细!$AK:$AK,"网点超50分钟未响应")+COUNTIFS(明细!$R:$R,$AK121,明细!$C:$C,BM$1,明细!$AL:$AL,"网点超23H未关闭"))*20)</f>
        <v>-</v>
      </c>
      <c r="BN121" s="12" t="str">
        <f>IF((COUNTIFS(明细!$R:$R,$AK121,明细!$C:$C,BN$1,明细!$AK:$AK,"网点超50分钟未响应")+COUNTIFS(明细!$R:$R,$AK121,明细!$C:$C,BN$1,明细!$AL:$AL,"网点超23H未关闭"))*20=0,"-",(COUNTIFS(明细!$R:$R,$AK121,明细!$C:$C,BN$1,明细!$AK:$AK,"网点超50分钟未响应")+COUNTIFS(明细!$R:$R,$AK121,明细!$C:$C,BN$1,明细!$AL:$AL,"网点超23H未关闭"))*20)</f>
        <v>-</v>
      </c>
      <c r="BO121" s="12" t="str">
        <f>IF((COUNTIFS(明细!$R:$R,$AK121,明细!$C:$C,BO$1,明细!$AK:$AK,"网点超50分钟未响应")+COUNTIFS(明细!$R:$R,$AK121,明细!$C:$C,BO$1,明细!$AL:$AL,"网点超23H未关闭"))*20=0,"-",(COUNTIFS(明细!$R:$R,$AK121,明细!$C:$C,BO$1,明细!$AK:$AK,"网点超50分钟未响应")+COUNTIFS(明细!$R:$R,$AK121,明细!$C:$C,BO$1,明细!$AL:$AL,"网点超23H未关闭"))*20)</f>
        <v>-</v>
      </c>
      <c r="BP121" s="12" t="str">
        <f>IF((COUNTIFS(明细!$R:$R,$AK121,明细!$C:$C,BP$1,明细!$AK:$AK,"网点超50分钟未响应")+COUNTIFS(明细!$R:$R,$AK121,明细!$C:$C,BP$1,明细!$AL:$AL,"网点超23H未关闭"))*20=0,"-",(COUNTIFS(明细!$R:$R,$AK121,明细!$C:$C,BP$1,明细!$AK:$AK,"网点超50分钟未响应")+COUNTIFS(明细!$R:$R,$AK121,明细!$C:$C,BP$1,明细!$AL:$AL,"网点超23H未关闭"))*20)</f>
        <v>-</v>
      </c>
    </row>
    <row r="122" customHeight="1" spans="36:68">
      <c r="AJ122" s="12">
        <f>RANK(AL122,AL$3:AL$356)</f>
        <v>107</v>
      </c>
      <c r="AK122" s="4" t="s">
        <v>158</v>
      </c>
      <c r="AL122" s="12">
        <f>SUM(AM122:BP122)</f>
        <v>20</v>
      </c>
      <c r="AM122" s="12" t="str">
        <f>IF((COUNTIFS(明细!$R:$R,$AK122,明细!$C:$C,AM$1,明细!$AK:$AK,"网点超50分钟未响应")+COUNTIFS(明细!$R:$R,$AK122,明细!$C:$C,AM$1,明细!$AL:$AL,"网点超23H未关闭"))*20=0,"-",(COUNTIFS(明细!$R:$R,$AK122,明细!$C:$C,AM$1,明细!$AK:$AK,"网点超50分钟未响应")+COUNTIFS(明细!$R:$R,$AK122,明细!$C:$C,AM$1,明细!$AL:$AL,"网点超23H未关闭"))*20)</f>
        <v>-</v>
      </c>
      <c r="AN122" s="12" t="str">
        <f>IF((COUNTIFS(明细!$R:$R,$AK122,明细!$C:$C,AN$1,明细!$AK:$AK,"网点超50分钟未响应")+COUNTIFS(明细!$R:$R,$AK122,明细!$C:$C,AN$1,明细!$AL:$AL,"网点超23H未关闭"))*20=0,"-",(COUNTIFS(明细!$R:$R,$AK122,明细!$C:$C,AN$1,明细!$AK:$AK,"网点超50分钟未响应")+COUNTIFS(明细!$R:$R,$AK122,明细!$C:$C,AN$1,明细!$AL:$AL,"网点超23H未关闭"))*20)</f>
        <v>-</v>
      </c>
      <c r="AO122" s="12">
        <f>IF((COUNTIFS(明细!$R:$R,$AK122,明细!$C:$C,AO$1,明细!$AK:$AK,"网点超50分钟未响应")+COUNTIFS(明细!$R:$R,$AK122,明细!$C:$C,AO$1,明细!$AL:$AL,"网点超23H未关闭"))*20=0,"-",(COUNTIFS(明细!$R:$R,$AK122,明细!$C:$C,AO$1,明细!$AK:$AK,"网点超50分钟未响应")+COUNTIFS(明细!$R:$R,$AK122,明细!$C:$C,AO$1,明细!$AL:$AL,"网点超23H未关闭"))*20)</f>
        <v>20</v>
      </c>
      <c r="AP122" s="12" t="str">
        <f>IF((COUNTIFS(明细!$R:$R,$AK122,明细!$C:$C,AP$1,明细!$AK:$AK,"网点超50分钟未响应")+COUNTIFS(明细!$R:$R,$AK122,明细!$C:$C,AP$1,明细!$AL:$AL,"网点超23H未关闭"))*20=0,"-",(COUNTIFS(明细!$R:$R,$AK122,明细!$C:$C,AP$1,明细!$AK:$AK,"网点超50分钟未响应")+COUNTIFS(明细!$R:$R,$AK122,明细!$C:$C,AP$1,明细!$AL:$AL,"网点超23H未关闭"))*20)</f>
        <v>-</v>
      </c>
      <c r="AQ122" s="12" t="str">
        <f>IF((COUNTIFS(明细!$R:$R,$AK122,明细!$C:$C,AQ$1,明细!$AK:$AK,"网点超50分钟未响应")+COUNTIFS(明细!$R:$R,$AK122,明细!$C:$C,AQ$1,明细!$AL:$AL,"网点超23H未关闭"))*20=0,"-",(COUNTIFS(明细!$R:$R,$AK122,明细!$C:$C,AQ$1,明细!$AK:$AK,"网点超50分钟未响应")+COUNTIFS(明细!$R:$R,$AK122,明细!$C:$C,AQ$1,明细!$AL:$AL,"网点超23H未关闭"))*20)</f>
        <v>-</v>
      </c>
      <c r="AR122" s="12" t="str">
        <f>IF((COUNTIFS(明细!$R:$R,$AK122,明细!$C:$C,AR$1,明细!$AK:$AK,"网点超50分钟未响应")+COUNTIFS(明细!$R:$R,$AK122,明细!$C:$C,AR$1,明细!$AL:$AL,"网点超23H未关闭"))*20=0,"-",(COUNTIFS(明细!$R:$R,$AK122,明细!$C:$C,AR$1,明细!$AK:$AK,"网点超50分钟未响应")+COUNTIFS(明细!$R:$R,$AK122,明细!$C:$C,AR$1,明细!$AL:$AL,"网点超23H未关闭"))*20)</f>
        <v>-</v>
      </c>
      <c r="AS122" s="12" t="str">
        <f>IF((COUNTIFS(明细!$R:$R,$AK122,明细!$C:$C,AS$1,明细!$AK:$AK,"网点超50分钟未响应")+COUNTIFS(明细!$R:$R,$AK122,明细!$C:$C,AS$1,明细!$AL:$AL,"网点超23H未关闭"))*20=0,"-",(COUNTIFS(明细!$R:$R,$AK122,明细!$C:$C,AS$1,明细!$AK:$AK,"网点超50分钟未响应")+COUNTIFS(明细!$R:$R,$AK122,明细!$C:$C,AS$1,明细!$AL:$AL,"网点超23H未关闭"))*20)</f>
        <v>-</v>
      </c>
      <c r="AT122" s="12" t="str">
        <f>IF((COUNTIFS(明细!$R:$R,$AK122,明细!$C:$C,AT$1,明细!$AK:$AK,"网点超50分钟未响应")+COUNTIFS(明细!$R:$R,$AK122,明细!$C:$C,AT$1,明细!$AL:$AL,"网点超23H未关闭"))*20=0,"-",(COUNTIFS(明细!$R:$R,$AK122,明细!$C:$C,AT$1,明细!$AK:$AK,"网点超50分钟未响应")+COUNTIFS(明细!$R:$R,$AK122,明细!$C:$C,AT$1,明细!$AL:$AL,"网点超23H未关闭"))*20)</f>
        <v>-</v>
      </c>
      <c r="AU122" s="12" t="str">
        <f>IF((COUNTIFS(明细!$R:$R,$AK122,明细!$C:$C,AU$1,明细!$AK:$AK,"网点超50分钟未响应")+COUNTIFS(明细!$R:$R,$AK122,明细!$C:$C,AU$1,明细!$AL:$AL,"网点超23H未关闭"))*20=0,"-",(COUNTIFS(明细!$R:$R,$AK122,明细!$C:$C,AU$1,明细!$AK:$AK,"网点超50分钟未响应")+COUNTIFS(明细!$R:$R,$AK122,明细!$C:$C,AU$1,明细!$AL:$AL,"网点超23H未关闭"))*20)</f>
        <v>-</v>
      </c>
      <c r="AV122" s="12" t="str">
        <f>IF((COUNTIFS(明细!$R:$R,$AK122,明细!$C:$C,AV$1,明细!$AK:$AK,"网点超50分钟未响应")+COUNTIFS(明细!$R:$R,$AK122,明细!$C:$C,AV$1,明细!$AL:$AL,"网点超23H未关闭"))*20=0,"-",(COUNTIFS(明细!$R:$R,$AK122,明细!$C:$C,AV$1,明细!$AK:$AK,"网点超50分钟未响应")+COUNTIFS(明细!$R:$R,$AK122,明细!$C:$C,AV$1,明细!$AL:$AL,"网点超23H未关闭"))*20)</f>
        <v>-</v>
      </c>
      <c r="AW122" s="12" t="str">
        <f>IF((COUNTIFS(明细!$R:$R,$AK122,明细!$C:$C,AW$1,明细!$AK:$AK,"网点超50分钟未响应")+COUNTIFS(明细!$R:$R,$AK122,明细!$C:$C,AW$1,明细!$AL:$AL,"网点超23H未关闭"))*20=0,"-",(COUNTIFS(明细!$R:$R,$AK122,明细!$C:$C,AW$1,明细!$AK:$AK,"网点超50分钟未响应")+COUNTIFS(明细!$R:$R,$AK122,明细!$C:$C,AW$1,明细!$AL:$AL,"网点超23H未关闭"))*20)</f>
        <v>-</v>
      </c>
      <c r="AX122" s="12" t="str">
        <f>IF((COUNTIFS(明细!$R:$R,$AK122,明细!$C:$C,AX$1,明细!$AK:$AK,"网点超50分钟未响应")+COUNTIFS(明细!$R:$R,$AK122,明细!$C:$C,AX$1,明细!$AL:$AL,"网点超23H未关闭"))*20=0,"-",(COUNTIFS(明细!$R:$R,$AK122,明细!$C:$C,AX$1,明细!$AK:$AK,"网点超50分钟未响应")+COUNTIFS(明细!$R:$R,$AK122,明细!$C:$C,AX$1,明细!$AL:$AL,"网点超23H未关闭"))*20)</f>
        <v>-</v>
      </c>
      <c r="AY122" s="12" t="str">
        <f>IF((COUNTIFS(明细!$R:$R,$AK122,明细!$C:$C,AY$1,明细!$AK:$AK,"网点超50分钟未响应")+COUNTIFS(明细!$R:$R,$AK122,明细!$C:$C,AY$1,明细!$AL:$AL,"网点超23H未关闭"))*20=0,"-",(COUNTIFS(明细!$R:$R,$AK122,明细!$C:$C,AY$1,明细!$AK:$AK,"网点超50分钟未响应")+COUNTIFS(明细!$R:$R,$AK122,明细!$C:$C,AY$1,明细!$AL:$AL,"网点超23H未关闭"))*20)</f>
        <v>-</v>
      </c>
      <c r="AZ122" s="12" t="str">
        <f>IF((COUNTIFS(明细!$R:$R,$AK122,明细!$C:$C,AZ$1,明细!$AK:$AK,"网点超50分钟未响应")+COUNTIFS(明细!$R:$R,$AK122,明细!$C:$C,AZ$1,明细!$AL:$AL,"网点超23H未关闭"))*20=0,"-",(COUNTIFS(明细!$R:$R,$AK122,明细!$C:$C,AZ$1,明细!$AK:$AK,"网点超50分钟未响应")+COUNTIFS(明细!$R:$R,$AK122,明细!$C:$C,AZ$1,明细!$AL:$AL,"网点超23H未关闭"))*20)</f>
        <v>-</v>
      </c>
      <c r="BA122" s="12" t="str">
        <f>IF((COUNTIFS(明细!$R:$R,$AK122,明细!$C:$C,BA$1,明细!$AK:$AK,"网点超50分钟未响应")+COUNTIFS(明细!$R:$R,$AK122,明细!$C:$C,BA$1,明细!$AL:$AL,"网点超23H未关闭"))*20=0,"-",(COUNTIFS(明细!$R:$R,$AK122,明细!$C:$C,BA$1,明细!$AK:$AK,"网点超50分钟未响应")+COUNTIFS(明细!$R:$R,$AK122,明细!$C:$C,BA$1,明细!$AL:$AL,"网点超23H未关闭"))*20)</f>
        <v>-</v>
      </c>
      <c r="BB122" s="12" t="str">
        <f>IF((COUNTIFS(明细!$R:$R,$AK122,明细!$C:$C,BB$1,明细!$AK:$AK,"网点超50分钟未响应")+COUNTIFS(明细!$R:$R,$AK122,明细!$C:$C,BB$1,明细!$AL:$AL,"网点超23H未关闭"))*20=0,"-",(COUNTIFS(明细!$R:$R,$AK122,明细!$C:$C,BB$1,明细!$AK:$AK,"网点超50分钟未响应")+COUNTIFS(明细!$R:$R,$AK122,明细!$C:$C,BB$1,明细!$AL:$AL,"网点超23H未关闭"))*20)</f>
        <v>-</v>
      </c>
      <c r="BC122" s="12" t="str">
        <f>IF((COUNTIFS(明细!$R:$R,$AK122,明细!$C:$C,BC$1,明细!$AK:$AK,"网点超50分钟未响应")+COUNTIFS(明细!$R:$R,$AK122,明细!$C:$C,BC$1,明细!$AL:$AL,"网点超23H未关闭"))*20=0,"-",(COUNTIFS(明细!$R:$R,$AK122,明细!$C:$C,BC$1,明细!$AK:$AK,"网点超50分钟未响应")+COUNTIFS(明细!$R:$R,$AK122,明细!$C:$C,BC$1,明细!$AL:$AL,"网点超23H未关闭"))*20)</f>
        <v>-</v>
      </c>
      <c r="BD122" s="12" t="str">
        <f>IF((COUNTIFS(明细!$R:$R,$AK122,明细!$C:$C,BD$1,明细!$AK:$AK,"网点超50分钟未响应")+COUNTIFS(明细!$R:$R,$AK122,明细!$C:$C,BD$1,明细!$AL:$AL,"网点超23H未关闭"))*20=0,"-",(COUNTIFS(明细!$R:$R,$AK122,明细!$C:$C,BD$1,明细!$AK:$AK,"网点超50分钟未响应")+COUNTIFS(明细!$R:$R,$AK122,明细!$C:$C,BD$1,明细!$AL:$AL,"网点超23H未关闭"))*20)</f>
        <v>-</v>
      </c>
      <c r="BE122" s="12" t="str">
        <f>IF((COUNTIFS(明细!$R:$R,$AK122,明细!$C:$C,BE$1,明细!$AK:$AK,"网点超50分钟未响应")+COUNTIFS(明细!$R:$R,$AK122,明细!$C:$C,BE$1,明细!$AL:$AL,"网点超23H未关闭"))*20=0,"-",(COUNTIFS(明细!$R:$R,$AK122,明细!$C:$C,BE$1,明细!$AK:$AK,"网点超50分钟未响应")+COUNTIFS(明细!$R:$R,$AK122,明细!$C:$C,BE$1,明细!$AL:$AL,"网点超23H未关闭"))*20)</f>
        <v>-</v>
      </c>
      <c r="BF122" s="12" t="str">
        <f>IF((COUNTIFS(明细!$R:$R,$AK122,明细!$C:$C,BF$1,明细!$AK:$AK,"网点超50分钟未响应")+COUNTIFS(明细!$R:$R,$AK122,明细!$C:$C,BF$1,明细!$AL:$AL,"网点超23H未关闭"))*20=0,"-",(COUNTIFS(明细!$R:$R,$AK122,明细!$C:$C,BF$1,明细!$AK:$AK,"网点超50分钟未响应")+COUNTIFS(明细!$R:$R,$AK122,明细!$C:$C,BF$1,明细!$AL:$AL,"网点超23H未关闭"))*20)</f>
        <v>-</v>
      </c>
      <c r="BG122" s="12" t="str">
        <f>IF((COUNTIFS(明细!$R:$R,$AK122,明细!$C:$C,BG$1,明细!$AK:$AK,"网点超50分钟未响应")+COUNTIFS(明细!$R:$R,$AK122,明细!$C:$C,BG$1,明细!$AL:$AL,"网点超23H未关闭"))*20=0,"-",(COUNTIFS(明细!$R:$R,$AK122,明细!$C:$C,BG$1,明细!$AK:$AK,"网点超50分钟未响应")+COUNTIFS(明细!$R:$R,$AK122,明细!$C:$C,BG$1,明细!$AL:$AL,"网点超23H未关闭"))*20)</f>
        <v>-</v>
      </c>
      <c r="BH122" s="12" t="str">
        <f>IF((COUNTIFS(明细!$R:$R,$AK122,明细!$C:$C,BH$1,明细!$AK:$AK,"网点超50分钟未响应")+COUNTIFS(明细!$R:$R,$AK122,明细!$C:$C,BH$1,明细!$AL:$AL,"网点超23H未关闭"))*20=0,"-",(COUNTIFS(明细!$R:$R,$AK122,明细!$C:$C,BH$1,明细!$AK:$AK,"网点超50分钟未响应")+COUNTIFS(明细!$R:$R,$AK122,明细!$C:$C,BH$1,明细!$AL:$AL,"网点超23H未关闭"))*20)</f>
        <v>-</v>
      </c>
      <c r="BI122" s="12" t="str">
        <f>IF((COUNTIFS(明细!$R:$R,$AK122,明细!$C:$C,BI$1,明细!$AK:$AK,"网点超50分钟未响应")+COUNTIFS(明细!$R:$R,$AK122,明细!$C:$C,BI$1,明细!$AL:$AL,"网点超23H未关闭"))*20=0,"-",(COUNTIFS(明细!$R:$R,$AK122,明细!$C:$C,BI$1,明细!$AK:$AK,"网点超50分钟未响应")+COUNTIFS(明细!$R:$R,$AK122,明细!$C:$C,BI$1,明细!$AL:$AL,"网点超23H未关闭"))*20)</f>
        <v>-</v>
      </c>
      <c r="BJ122" s="12" t="str">
        <f>IF((COUNTIFS(明细!$R:$R,$AK122,明细!$C:$C,BJ$1,明细!$AK:$AK,"网点超50分钟未响应")+COUNTIFS(明细!$R:$R,$AK122,明细!$C:$C,BJ$1,明细!$AL:$AL,"网点超23H未关闭"))*20=0,"-",(COUNTIFS(明细!$R:$R,$AK122,明细!$C:$C,BJ$1,明细!$AK:$AK,"网点超50分钟未响应")+COUNTIFS(明细!$R:$R,$AK122,明细!$C:$C,BJ$1,明细!$AL:$AL,"网点超23H未关闭"))*20)</f>
        <v>-</v>
      </c>
      <c r="BK122" s="12" t="str">
        <f>IF((COUNTIFS(明细!$R:$R,$AK122,明细!$C:$C,BK$1,明细!$AK:$AK,"网点超50分钟未响应")+COUNTIFS(明细!$R:$R,$AK122,明细!$C:$C,BK$1,明细!$AL:$AL,"网点超23H未关闭"))*20=0,"-",(COUNTIFS(明细!$R:$R,$AK122,明细!$C:$C,BK$1,明细!$AK:$AK,"网点超50分钟未响应")+COUNTIFS(明细!$R:$R,$AK122,明细!$C:$C,BK$1,明细!$AL:$AL,"网点超23H未关闭"))*20)</f>
        <v>-</v>
      </c>
      <c r="BL122" s="12" t="str">
        <f>IF((COUNTIFS(明细!$R:$R,$AK122,明细!$C:$C,BL$1,明细!$AK:$AK,"网点超50分钟未响应")+COUNTIFS(明细!$R:$R,$AK122,明细!$C:$C,BL$1,明细!$AL:$AL,"网点超23H未关闭"))*20=0,"-",(COUNTIFS(明细!$R:$R,$AK122,明细!$C:$C,BL$1,明细!$AK:$AK,"网点超50分钟未响应")+COUNTIFS(明细!$R:$R,$AK122,明细!$C:$C,BL$1,明细!$AL:$AL,"网点超23H未关闭"))*20)</f>
        <v>-</v>
      </c>
      <c r="BM122" s="12" t="str">
        <f>IF((COUNTIFS(明细!$R:$R,$AK122,明细!$C:$C,BM$1,明细!$AK:$AK,"网点超50分钟未响应")+COUNTIFS(明细!$R:$R,$AK122,明细!$C:$C,BM$1,明细!$AL:$AL,"网点超23H未关闭"))*20=0,"-",(COUNTIFS(明细!$R:$R,$AK122,明细!$C:$C,BM$1,明细!$AK:$AK,"网点超50分钟未响应")+COUNTIFS(明细!$R:$R,$AK122,明细!$C:$C,BM$1,明细!$AL:$AL,"网点超23H未关闭"))*20)</f>
        <v>-</v>
      </c>
      <c r="BN122" s="12" t="str">
        <f>IF((COUNTIFS(明细!$R:$R,$AK122,明细!$C:$C,BN$1,明细!$AK:$AK,"网点超50分钟未响应")+COUNTIFS(明细!$R:$R,$AK122,明细!$C:$C,BN$1,明细!$AL:$AL,"网点超23H未关闭"))*20=0,"-",(COUNTIFS(明细!$R:$R,$AK122,明细!$C:$C,BN$1,明细!$AK:$AK,"网点超50分钟未响应")+COUNTIFS(明细!$R:$R,$AK122,明细!$C:$C,BN$1,明细!$AL:$AL,"网点超23H未关闭"))*20)</f>
        <v>-</v>
      </c>
      <c r="BO122" s="12" t="str">
        <f>IF((COUNTIFS(明细!$R:$R,$AK122,明细!$C:$C,BO$1,明细!$AK:$AK,"网点超50分钟未响应")+COUNTIFS(明细!$R:$R,$AK122,明细!$C:$C,BO$1,明细!$AL:$AL,"网点超23H未关闭"))*20=0,"-",(COUNTIFS(明细!$R:$R,$AK122,明细!$C:$C,BO$1,明细!$AK:$AK,"网点超50分钟未响应")+COUNTIFS(明细!$R:$R,$AK122,明细!$C:$C,BO$1,明细!$AL:$AL,"网点超23H未关闭"))*20)</f>
        <v>-</v>
      </c>
      <c r="BP122" s="12" t="str">
        <f>IF((COUNTIFS(明细!$R:$R,$AK122,明细!$C:$C,BP$1,明细!$AK:$AK,"网点超50分钟未响应")+COUNTIFS(明细!$R:$R,$AK122,明细!$C:$C,BP$1,明细!$AL:$AL,"网点超23H未关闭"))*20=0,"-",(COUNTIFS(明细!$R:$R,$AK122,明细!$C:$C,BP$1,明细!$AK:$AK,"网点超50分钟未响应")+COUNTIFS(明细!$R:$R,$AK122,明细!$C:$C,BP$1,明细!$AL:$AL,"网点超23H未关闭"))*20)</f>
        <v>-</v>
      </c>
    </row>
    <row r="123" customHeight="1" spans="36:68">
      <c r="AJ123" s="12">
        <f>RANK(AL123,AL$3:AL$356)</f>
        <v>107</v>
      </c>
      <c r="AK123" s="6" t="s">
        <v>159</v>
      </c>
      <c r="AL123" s="12">
        <f>SUM(AM123:BP123)</f>
        <v>20</v>
      </c>
      <c r="AM123" s="12" t="str">
        <f>IF((COUNTIFS(明细!$R:$R,$AK123,明细!$C:$C,AM$1,明细!$AK:$AK,"网点超50分钟未响应")+COUNTIFS(明细!$R:$R,$AK123,明细!$C:$C,AM$1,明细!$AL:$AL,"网点超23H未关闭"))*20=0,"-",(COUNTIFS(明细!$R:$R,$AK123,明细!$C:$C,AM$1,明细!$AK:$AK,"网点超50分钟未响应")+COUNTIFS(明细!$R:$R,$AK123,明细!$C:$C,AM$1,明细!$AL:$AL,"网点超23H未关闭"))*20)</f>
        <v>-</v>
      </c>
      <c r="AN123" s="12" t="str">
        <f>IF((COUNTIFS(明细!$R:$R,$AK123,明细!$C:$C,AN$1,明细!$AK:$AK,"网点超50分钟未响应")+COUNTIFS(明细!$R:$R,$AK123,明细!$C:$C,AN$1,明细!$AL:$AL,"网点超23H未关闭"))*20=0,"-",(COUNTIFS(明细!$R:$R,$AK123,明细!$C:$C,AN$1,明细!$AK:$AK,"网点超50分钟未响应")+COUNTIFS(明细!$R:$R,$AK123,明细!$C:$C,AN$1,明细!$AL:$AL,"网点超23H未关闭"))*20)</f>
        <v>-</v>
      </c>
      <c r="AO123" s="12">
        <f>IF((COUNTIFS(明细!$R:$R,$AK123,明细!$C:$C,AO$1,明细!$AK:$AK,"网点超50分钟未响应")+COUNTIFS(明细!$R:$R,$AK123,明细!$C:$C,AO$1,明细!$AL:$AL,"网点超23H未关闭"))*20=0,"-",(COUNTIFS(明细!$R:$R,$AK123,明细!$C:$C,AO$1,明细!$AK:$AK,"网点超50分钟未响应")+COUNTIFS(明细!$R:$R,$AK123,明细!$C:$C,AO$1,明细!$AL:$AL,"网点超23H未关闭"))*20)</f>
        <v>20</v>
      </c>
      <c r="AP123" s="12" t="str">
        <f>IF((COUNTIFS(明细!$R:$R,$AK123,明细!$C:$C,AP$1,明细!$AK:$AK,"网点超50分钟未响应")+COUNTIFS(明细!$R:$R,$AK123,明细!$C:$C,AP$1,明细!$AL:$AL,"网点超23H未关闭"))*20=0,"-",(COUNTIFS(明细!$R:$R,$AK123,明细!$C:$C,AP$1,明细!$AK:$AK,"网点超50分钟未响应")+COUNTIFS(明细!$R:$R,$AK123,明细!$C:$C,AP$1,明细!$AL:$AL,"网点超23H未关闭"))*20)</f>
        <v>-</v>
      </c>
      <c r="AQ123" s="12" t="str">
        <f>IF((COUNTIFS(明细!$R:$R,$AK123,明细!$C:$C,AQ$1,明细!$AK:$AK,"网点超50分钟未响应")+COUNTIFS(明细!$R:$R,$AK123,明细!$C:$C,AQ$1,明细!$AL:$AL,"网点超23H未关闭"))*20=0,"-",(COUNTIFS(明细!$R:$R,$AK123,明细!$C:$C,AQ$1,明细!$AK:$AK,"网点超50分钟未响应")+COUNTIFS(明细!$R:$R,$AK123,明细!$C:$C,AQ$1,明细!$AL:$AL,"网点超23H未关闭"))*20)</f>
        <v>-</v>
      </c>
      <c r="AR123" s="12" t="str">
        <f>IF((COUNTIFS(明细!$R:$R,$AK123,明细!$C:$C,AR$1,明细!$AK:$AK,"网点超50分钟未响应")+COUNTIFS(明细!$R:$R,$AK123,明细!$C:$C,AR$1,明细!$AL:$AL,"网点超23H未关闭"))*20=0,"-",(COUNTIFS(明细!$R:$R,$AK123,明细!$C:$C,AR$1,明细!$AK:$AK,"网点超50分钟未响应")+COUNTIFS(明细!$R:$R,$AK123,明细!$C:$C,AR$1,明细!$AL:$AL,"网点超23H未关闭"))*20)</f>
        <v>-</v>
      </c>
      <c r="AS123" s="12" t="str">
        <f>IF((COUNTIFS(明细!$R:$R,$AK123,明细!$C:$C,AS$1,明细!$AK:$AK,"网点超50分钟未响应")+COUNTIFS(明细!$R:$R,$AK123,明细!$C:$C,AS$1,明细!$AL:$AL,"网点超23H未关闭"))*20=0,"-",(COUNTIFS(明细!$R:$R,$AK123,明细!$C:$C,AS$1,明细!$AK:$AK,"网点超50分钟未响应")+COUNTIFS(明细!$R:$R,$AK123,明细!$C:$C,AS$1,明细!$AL:$AL,"网点超23H未关闭"))*20)</f>
        <v>-</v>
      </c>
      <c r="AT123" s="12" t="str">
        <f>IF((COUNTIFS(明细!$R:$R,$AK123,明细!$C:$C,AT$1,明细!$AK:$AK,"网点超50分钟未响应")+COUNTIFS(明细!$R:$R,$AK123,明细!$C:$C,AT$1,明细!$AL:$AL,"网点超23H未关闭"))*20=0,"-",(COUNTIFS(明细!$R:$R,$AK123,明细!$C:$C,AT$1,明细!$AK:$AK,"网点超50分钟未响应")+COUNTIFS(明细!$R:$R,$AK123,明细!$C:$C,AT$1,明细!$AL:$AL,"网点超23H未关闭"))*20)</f>
        <v>-</v>
      </c>
      <c r="AU123" s="12" t="str">
        <f>IF((COUNTIFS(明细!$R:$R,$AK123,明细!$C:$C,AU$1,明细!$AK:$AK,"网点超50分钟未响应")+COUNTIFS(明细!$R:$R,$AK123,明细!$C:$C,AU$1,明细!$AL:$AL,"网点超23H未关闭"))*20=0,"-",(COUNTIFS(明细!$R:$R,$AK123,明细!$C:$C,AU$1,明细!$AK:$AK,"网点超50分钟未响应")+COUNTIFS(明细!$R:$R,$AK123,明细!$C:$C,AU$1,明细!$AL:$AL,"网点超23H未关闭"))*20)</f>
        <v>-</v>
      </c>
      <c r="AV123" s="12" t="str">
        <f>IF((COUNTIFS(明细!$R:$R,$AK123,明细!$C:$C,AV$1,明细!$AK:$AK,"网点超50分钟未响应")+COUNTIFS(明细!$R:$R,$AK123,明细!$C:$C,AV$1,明细!$AL:$AL,"网点超23H未关闭"))*20=0,"-",(COUNTIFS(明细!$R:$R,$AK123,明细!$C:$C,AV$1,明细!$AK:$AK,"网点超50分钟未响应")+COUNTIFS(明细!$R:$R,$AK123,明细!$C:$C,AV$1,明细!$AL:$AL,"网点超23H未关闭"))*20)</f>
        <v>-</v>
      </c>
      <c r="AW123" s="12" t="str">
        <f>IF((COUNTIFS(明细!$R:$R,$AK123,明细!$C:$C,AW$1,明细!$AK:$AK,"网点超50分钟未响应")+COUNTIFS(明细!$R:$R,$AK123,明细!$C:$C,AW$1,明细!$AL:$AL,"网点超23H未关闭"))*20=0,"-",(COUNTIFS(明细!$R:$R,$AK123,明细!$C:$C,AW$1,明细!$AK:$AK,"网点超50分钟未响应")+COUNTIFS(明细!$R:$R,$AK123,明细!$C:$C,AW$1,明细!$AL:$AL,"网点超23H未关闭"))*20)</f>
        <v>-</v>
      </c>
      <c r="AX123" s="12" t="str">
        <f>IF((COUNTIFS(明细!$R:$R,$AK123,明细!$C:$C,AX$1,明细!$AK:$AK,"网点超50分钟未响应")+COUNTIFS(明细!$R:$R,$AK123,明细!$C:$C,AX$1,明细!$AL:$AL,"网点超23H未关闭"))*20=0,"-",(COUNTIFS(明细!$R:$R,$AK123,明细!$C:$C,AX$1,明细!$AK:$AK,"网点超50分钟未响应")+COUNTIFS(明细!$R:$R,$AK123,明细!$C:$C,AX$1,明细!$AL:$AL,"网点超23H未关闭"))*20)</f>
        <v>-</v>
      </c>
      <c r="AY123" s="12" t="str">
        <f>IF((COUNTIFS(明细!$R:$R,$AK123,明细!$C:$C,AY$1,明细!$AK:$AK,"网点超50分钟未响应")+COUNTIFS(明细!$R:$R,$AK123,明细!$C:$C,AY$1,明细!$AL:$AL,"网点超23H未关闭"))*20=0,"-",(COUNTIFS(明细!$R:$R,$AK123,明细!$C:$C,AY$1,明细!$AK:$AK,"网点超50分钟未响应")+COUNTIFS(明细!$R:$R,$AK123,明细!$C:$C,AY$1,明细!$AL:$AL,"网点超23H未关闭"))*20)</f>
        <v>-</v>
      </c>
      <c r="AZ123" s="12" t="str">
        <f>IF((COUNTIFS(明细!$R:$R,$AK123,明细!$C:$C,AZ$1,明细!$AK:$AK,"网点超50分钟未响应")+COUNTIFS(明细!$R:$R,$AK123,明细!$C:$C,AZ$1,明细!$AL:$AL,"网点超23H未关闭"))*20=0,"-",(COUNTIFS(明细!$R:$R,$AK123,明细!$C:$C,AZ$1,明细!$AK:$AK,"网点超50分钟未响应")+COUNTIFS(明细!$R:$R,$AK123,明细!$C:$C,AZ$1,明细!$AL:$AL,"网点超23H未关闭"))*20)</f>
        <v>-</v>
      </c>
      <c r="BA123" s="12" t="str">
        <f>IF((COUNTIFS(明细!$R:$R,$AK123,明细!$C:$C,BA$1,明细!$AK:$AK,"网点超50分钟未响应")+COUNTIFS(明细!$R:$R,$AK123,明细!$C:$C,BA$1,明细!$AL:$AL,"网点超23H未关闭"))*20=0,"-",(COUNTIFS(明细!$R:$R,$AK123,明细!$C:$C,BA$1,明细!$AK:$AK,"网点超50分钟未响应")+COUNTIFS(明细!$R:$R,$AK123,明细!$C:$C,BA$1,明细!$AL:$AL,"网点超23H未关闭"))*20)</f>
        <v>-</v>
      </c>
      <c r="BB123" s="12" t="str">
        <f>IF((COUNTIFS(明细!$R:$R,$AK123,明细!$C:$C,BB$1,明细!$AK:$AK,"网点超50分钟未响应")+COUNTIFS(明细!$R:$R,$AK123,明细!$C:$C,BB$1,明细!$AL:$AL,"网点超23H未关闭"))*20=0,"-",(COUNTIFS(明细!$R:$R,$AK123,明细!$C:$C,BB$1,明细!$AK:$AK,"网点超50分钟未响应")+COUNTIFS(明细!$R:$R,$AK123,明细!$C:$C,BB$1,明细!$AL:$AL,"网点超23H未关闭"))*20)</f>
        <v>-</v>
      </c>
      <c r="BC123" s="12" t="str">
        <f>IF((COUNTIFS(明细!$R:$R,$AK123,明细!$C:$C,BC$1,明细!$AK:$AK,"网点超50分钟未响应")+COUNTIFS(明细!$R:$R,$AK123,明细!$C:$C,BC$1,明细!$AL:$AL,"网点超23H未关闭"))*20=0,"-",(COUNTIFS(明细!$R:$R,$AK123,明细!$C:$C,BC$1,明细!$AK:$AK,"网点超50分钟未响应")+COUNTIFS(明细!$R:$R,$AK123,明细!$C:$C,BC$1,明细!$AL:$AL,"网点超23H未关闭"))*20)</f>
        <v>-</v>
      </c>
      <c r="BD123" s="12" t="str">
        <f>IF((COUNTIFS(明细!$R:$R,$AK123,明细!$C:$C,BD$1,明细!$AK:$AK,"网点超50分钟未响应")+COUNTIFS(明细!$R:$R,$AK123,明细!$C:$C,BD$1,明细!$AL:$AL,"网点超23H未关闭"))*20=0,"-",(COUNTIFS(明细!$R:$R,$AK123,明细!$C:$C,BD$1,明细!$AK:$AK,"网点超50分钟未响应")+COUNTIFS(明细!$R:$R,$AK123,明细!$C:$C,BD$1,明细!$AL:$AL,"网点超23H未关闭"))*20)</f>
        <v>-</v>
      </c>
      <c r="BE123" s="12" t="str">
        <f>IF((COUNTIFS(明细!$R:$R,$AK123,明细!$C:$C,BE$1,明细!$AK:$AK,"网点超50分钟未响应")+COUNTIFS(明细!$R:$R,$AK123,明细!$C:$C,BE$1,明细!$AL:$AL,"网点超23H未关闭"))*20=0,"-",(COUNTIFS(明细!$R:$R,$AK123,明细!$C:$C,BE$1,明细!$AK:$AK,"网点超50分钟未响应")+COUNTIFS(明细!$R:$R,$AK123,明细!$C:$C,BE$1,明细!$AL:$AL,"网点超23H未关闭"))*20)</f>
        <v>-</v>
      </c>
      <c r="BF123" s="12" t="str">
        <f>IF((COUNTIFS(明细!$R:$R,$AK123,明细!$C:$C,BF$1,明细!$AK:$AK,"网点超50分钟未响应")+COUNTIFS(明细!$R:$R,$AK123,明细!$C:$C,BF$1,明细!$AL:$AL,"网点超23H未关闭"))*20=0,"-",(COUNTIFS(明细!$R:$R,$AK123,明细!$C:$C,BF$1,明细!$AK:$AK,"网点超50分钟未响应")+COUNTIFS(明细!$R:$R,$AK123,明细!$C:$C,BF$1,明细!$AL:$AL,"网点超23H未关闭"))*20)</f>
        <v>-</v>
      </c>
      <c r="BG123" s="12" t="str">
        <f>IF((COUNTIFS(明细!$R:$R,$AK123,明细!$C:$C,BG$1,明细!$AK:$AK,"网点超50分钟未响应")+COUNTIFS(明细!$R:$R,$AK123,明细!$C:$C,BG$1,明细!$AL:$AL,"网点超23H未关闭"))*20=0,"-",(COUNTIFS(明细!$R:$R,$AK123,明细!$C:$C,BG$1,明细!$AK:$AK,"网点超50分钟未响应")+COUNTIFS(明细!$R:$R,$AK123,明细!$C:$C,BG$1,明细!$AL:$AL,"网点超23H未关闭"))*20)</f>
        <v>-</v>
      </c>
      <c r="BH123" s="12" t="str">
        <f>IF((COUNTIFS(明细!$R:$R,$AK123,明细!$C:$C,BH$1,明细!$AK:$AK,"网点超50分钟未响应")+COUNTIFS(明细!$R:$R,$AK123,明细!$C:$C,BH$1,明细!$AL:$AL,"网点超23H未关闭"))*20=0,"-",(COUNTIFS(明细!$R:$R,$AK123,明细!$C:$C,BH$1,明细!$AK:$AK,"网点超50分钟未响应")+COUNTIFS(明细!$R:$R,$AK123,明细!$C:$C,BH$1,明细!$AL:$AL,"网点超23H未关闭"))*20)</f>
        <v>-</v>
      </c>
      <c r="BI123" s="12" t="str">
        <f>IF((COUNTIFS(明细!$R:$R,$AK123,明细!$C:$C,BI$1,明细!$AK:$AK,"网点超50分钟未响应")+COUNTIFS(明细!$R:$R,$AK123,明细!$C:$C,BI$1,明细!$AL:$AL,"网点超23H未关闭"))*20=0,"-",(COUNTIFS(明细!$R:$R,$AK123,明细!$C:$C,BI$1,明细!$AK:$AK,"网点超50分钟未响应")+COUNTIFS(明细!$R:$R,$AK123,明细!$C:$C,BI$1,明细!$AL:$AL,"网点超23H未关闭"))*20)</f>
        <v>-</v>
      </c>
      <c r="BJ123" s="12" t="str">
        <f>IF((COUNTIFS(明细!$R:$R,$AK123,明细!$C:$C,BJ$1,明细!$AK:$AK,"网点超50分钟未响应")+COUNTIFS(明细!$R:$R,$AK123,明细!$C:$C,BJ$1,明细!$AL:$AL,"网点超23H未关闭"))*20=0,"-",(COUNTIFS(明细!$R:$R,$AK123,明细!$C:$C,BJ$1,明细!$AK:$AK,"网点超50分钟未响应")+COUNTIFS(明细!$R:$R,$AK123,明细!$C:$C,BJ$1,明细!$AL:$AL,"网点超23H未关闭"))*20)</f>
        <v>-</v>
      </c>
      <c r="BK123" s="12" t="str">
        <f>IF((COUNTIFS(明细!$R:$R,$AK123,明细!$C:$C,BK$1,明细!$AK:$AK,"网点超50分钟未响应")+COUNTIFS(明细!$R:$R,$AK123,明细!$C:$C,BK$1,明细!$AL:$AL,"网点超23H未关闭"))*20=0,"-",(COUNTIFS(明细!$R:$R,$AK123,明细!$C:$C,BK$1,明细!$AK:$AK,"网点超50分钟未响应")+COUNTIFS(明细!$R:$R,$AK123,明细!$C:$C,BK$1,明细!$AL:$AL,"网点超23H未关闭"))*20)</f>
        <v>-</v>
      </c>
      <c r="BL123" s="12" t="str">
        <f>IF((COUNTIFS(明细!$R:$R,$AK123,明细!$C:$C,BL$1,明细!$AK:$AK,"网点超50分钟未响应")+COUNTIFS(明细!$R:$R,$AK123,明细!$C:$C,BL$1,明细!$AL:$AL,"网点超23H未关闭"))*20=0,"-",(COUNTIFS(明细!$R:$R,$AK123,明细!$C:$C,BL$1,明细!$AK:$AK,"网点超50分钟未响应")+COUNTIFS(明细!$R:$R,$AK123,明细!$C:$C,BL$1,明细!$AL:$AL,"网点超23H未关闭"))*20)</f>
        <v>-</v>
      </c>
      <c r="BM123" s="12" t="str">
        <f>IF((COUNTIFS(明细!$R:$R,$AK123,明细!$C:$C,BM$1,明细!$AK:$AK,"网点超50分钟未响应")+COUNTIFS(明细!$R:$R,$AK123,明细!$C:$C,BM$1,明细!$AL:$AL,"网点超23H未关闭"))*20=0,"-",(COUNTIFS(明细!$R:$R,$AK123,明细!$C:$C,BM$1,明细!$AK:$AK,"网点超50分钟未响应")+COUNTIFS(明细!$R:$R,$AK123,明细!$C:$C,BM$1,明细!$AL:$AL,"网点超23H未关闭"))*20)</f>
        <v>-</v>
      </c>
      <c r="BN123" s="12" t="str">
        <f>IF((COUNTIFS(明细!$R:$R,$AK123,明细!$C:$C,BN$1,明细!$AK:$AK,"网点超50分钟未响应")+COUNTIFS(明细!$R:$R,$AK123,明细!$C:$C,BN$1,明细!$AL:$AL,"网点超23H未关闭"))*20=0,"-",(COUNTIFS(明细!$R:$R,$AK123,明细!$C:$C,BN$1,明细!$AK:$AK,"网点超50分钟未响应")+COUNTIFS(明细!$R:$R,$AK123,明细!$C:$C,BN$1,明细!$AL:$AL,"网点超23H未关闭"))*20)</f>
        <v>-</v>
      </c>
      <c r="BO123" s="12" t="str">
        <f>IF((COUNTIFS(明细!$R:$R,$AK123,明细!$C:$C,BO$1,明细!$AK:$AK,"网点超50分钟未响应")+COUNTIFS(明细!$R:$R,$AK123,明细!$C:$C,BO$1,明细!$AL:$AL,"网点超23H未关闭"))*20=0,"-",(COUNTIFS(明细!$R:$R,$AK123,明细!$C:$C,BO$1,明细!$AK:$AK,"网点超50分钟未响应")+COUNTIFS(明细!$R:$R,$AK123,明细!$C:$C,BO$1,明细!$AL:$AL,"网点超23H未关闭"))*20)</f>
        <v>-</v>
      </c>
      <c r="BP123" s="12" t="str">
        <f>IF((COUNTIFS(明细!$R:$R,$AK123,明细!$C:$C,BP$1,明细!$AK:$AK,"网点超50分钟未响应")+COUNTIFS(明细!$R:$R,$AK123,明细!$C:$C,BP$1,明细!$AL:$AL,"网点超23H未关闭"))*20=0,"-",(COUNTIFS(明细!$R:$R,$AK123,明细!$C:$C,BP$1,明细!$AK:$AK,"网点超50分钟未响应")+COUNTIFS(明细!$R:$R,$AK123,明细!$C:$C,BP$1,明细!$AL:$AL,"网点超23H未关闭"))*20)</f>
        <v>-</v>
      </c>
    </row>
    <row r="124" customHeight="1" spans="36:68">
      <c r="AJ124" s="12">
        <f>RANK(AL124,AL$3:AL$356)</f>
        <v>107</v>
      </c>
      <c r="AK124" s="4" t="s">
        <v>160</v>
      </c>
      <c r="AL124" s="12">
        <f>SUM(AM124:BP124)</f>
        <v>20</v>
      </c>
      <c r="AM124" s="12" t="str">
        <f>IF((COUNTIFS(明细!$R:$R,$AK124,明细!$C:$C,AM$1,明细!$AK:$AK,"网点超50分钟未响应")+COUNTIFS(明细!$R:$R,$AK124,明细!$C:$C,AM$1,明细!$AL:$AL,"网点超23H未关闭"))*20=0,"-",(COUNTIFS(明细!$R:$R,$AK124,明细!$C:$C,AM$1,明细!$AK:$AK,"网点超50分钟未响应")+COUNTIFS(明细!$R:$R,$AK124,明细!$C:$C,AM$1,明细!$AL:$AL,"网点超23H未关闭"))*20)</f>
        <v>-</v>
      </c>
      <c r="AN124" s="12" t="str">
        <f>IF((COUNTIFS(明细!$R:$R,$AK124,明细!$C:$C,AN$1,明细!$AK:$AK,"网点超50分钟未响应")+COUNTIFS(明细!$R:$R,$AK124,明细!$C:$C,AN$1,明细!$AL:$AL,"网点超23H未关闭"))*20=0,"-",(COUNTIFS(明细!$R:$R,$AK124,明细!$C:$C,AN$1,明细!$AK:$AK,"网点超50分钟未响应")+COUNTIFS(明细!$R:$R,$AK124,明细!$C:$C,AN$1,明细!$AL:$AL,"网点超23H未关闭"))*20)</f>
        <v>-</v>
      </c>
      <c r="AO124" s="12" t="str">
        <f>IF((COUNTIFS(明细!$R:$R,$AK124,明细!$C:$C,AO$1,明细!$AK:$AK,"网点超50分钟未响应")+COUNTIFS(明细!$R:$R,$AK124,明细!$C:$C,AO$1,明细!$AL:$AL,"网点超23H未关闭"))*20=0,"-",(COUNTIFS(明细!$R:$R,$AK124,明细!$C:$C,AO$1,明细!$AK:$AK,"网点超50分钟未响应")+COUNTIFS(明细!$R:$R,$AK124,明细!$C:$C,AO$1,明细!$AL:$AL,"网点超23H未关闭"))*20)</f>
        <v>-</v>
      </c>
      <c r="AP124" s="12">
        <f>IF((COUNTIFS(明细!$R:$R,$AK124,明细!$C:$C,AP$1,明细!$AK:$AK,"网点超50分钟未响应")+COUNTIFS(明细!$R:$R,$AK124,明细!$C:$C,AP$1,明细!$AL:$AL,"网点超23H未关闭"))*20=0,"-",(COUNTIFS(明细!$R:$R,$AK124,明细!$C:$C,AP$1,明细!$AK:$AK,"网点超50分钟未响应")+COUNTIFS(明细!$R:$R,$AK124,明细!$C:$C,AP$1,明细!$AL:$AL,"网点超23H未关闭"))*20)</f>
        <v>20</v>
      </c>
      <c r="AQ124" s="12" t="str">
        <f>IF((COUNTIFS(明细!$R:$R,$AK124,明细!$C:$C,AQ$1,明细!$AK:$AK,"网点超50分钟未响应")+COUNTIFS(明细!$R:$R,$AK124,明细!$C:$C,AQ$1,明细!$AL:$AL,"网点超23H未关闭"))*20=0,"-",(COUNTIFS(明细!$R:$R,$AK124,明细!$C:$C,AQ$1,明细!$AK:$AK,"网点超50分钟未响应")+COUNTIFS(明细!$R:$R,$AK124,明细!$C:$C,AQ$1,明细!$AL:$AL,"网点超23H未关闭"))*20)</f>
        <v>-</v>
      </c>
      <c r="AR124" s="12" t="str">
        <f>IF((COUNTIFS(明细!$R:$R,$AK124,明细!$C:$C,AR$1,明细!$AK:$AK,"网点超50分钟未响应")+COUNTIFS(明细!$R:$R,$AK124,明细!$C:$C,AR$1,明细!$AL:$AL,"网点超23H未关闭"))*20=0,"-",(COUNTIFS(明细!$R:$R,$AK124,明细!$C:$C,AR$1,明细!$AK:$AK,"网点超50分钟未响应")+COUNTIFS(明细!$R:$R,$AK124,明细!$C:$C,AR$1,明细!$AL:$AL,"网点超23H未关闭"))*20)</f>
        <v>-</v>
      </c>
      <c r="AS124" s="12" t="str">
        <f>IF((COUNTIFS(明细!$R:$R,$AK124,明细!$C:$C,AS$1,明细!$AK:$AK,"网点超50分钟未响应")+COUNTIFS(明细!$R:$R,$AK124,明细!$C:$C,AS$1,明细!$AL:$AL,"网点超23H未关闭"))*20=0,"-",(COUNTIFS(明细!$R:$R,$AK124,明细!$C:$C,AS$1,明细!$AK:$AK,"网点超50分钟未响应")+COUNTIFS(明细!$R:$R,$AK124,明细!$C:$C,AS$1,明细!$AL:$AL,"网点超23H未关闭"))*20)</f>
        <v>-</v>
      </c>
      <c r="AT124" s="12" t="str">
        <f>IF((COUNTIFS(明细!$R:$R,$AK124,明细!$C:$C,AT$1,明细!$AK:$AK,"网点超50分钟未响应")+COUNTIFS(明细!$R:$R,$AK124,明细!$C:$C,AT$1,明细!$AL:$AL,"网点超23H未关闭"))*20=0,"-",(COUNTIFS(明细!$R:$R,$AK124,明细!$C:$C,AT$1,明细!$AK:$AK,"网点超50分钟未响应")+COUNTIFS(明细!$R:$R,$AK124,明细!$C:$C,AT$1,明细!$AL:$AL,"网点超23H未关闭"))*20)</f>
        <v>-</v>
      </c>
      <c r="AU124" s="12" t="str">
        <f>IF((COUNTIFS(明细!$R:$R,$AK124,明细!$C:$C,AU$1,明细!$AK:$AK,"网点超50分钟未响应")+COUNTIFS(明细!$R:$R,$AK124,明细!$C:$C,AU$1,明细!$AL:$AL,"网点超23H未关闭"))*20=0,"-",(COUNTIFS(明细!$R:$R,$AK124,明细!$C:$C,AU$1,明细!$AK:$AK,"网点超50分钟未响应")+COUNTIFS(明细!$R:$R,$AK124,明细!$C:$C,AU$1,明细!$AL:$AL,"网点超23H未关闭"))*20)</f>
        <v>-</v>
      </c>
      <c r="AV124" s="12" t="str">
        <f>IF((COUNTIFS(明细!$R:$R,$AK124,明细!$C:$C,AV$1,明细!$AK:$AK,"网点超50分钟未响应")+COUNTIFS(明细!$R:$R,$AK124,明细!$C:$C,AV$1,明细!$AL:$AL,"网点超23H未关闭"))*20=0,"-",(COUNTIFS(明细!$R:$R,$AK124,明细!$C:$C,AV$1,明细!$AK:$AK,"网点超50分钟未响应")+COUNTIFS(明细!$R:$R,$AK124,明细!$C:$C,AV$1,明细!$AL:$AL,"网点超23H未关闭"))*20)</f>
        <v>-</v>
      </c>
      <c r="AW124" s="12" t="str">
        <f>IF((COUNTIFS(明细!$R:$R,$AK124,明细!$C:$C,AW$1,明细!$AK:$AK,"网点超50分钟未响应")+COUNTIFS(明细!$R:$R,$AK124,明细!$C:$C,AW$1,明细!$AL:$AL,"网点超23H未关闭"))*20=0,"-",(COUNTIFS(明细!$R:$R,$AK124,明细!$C:$C,AW$1,明细!$AK:$AK,"网点超50分钟未响应")+COUNTIFS(明细!$R:$R,$AK124,明细!$C:$C,AW$1,明细!$AL:$AL,"网点超23H未关闭"))*20)</f>
        <v>-</v>
      </c>
      <c r="AX124" s="12" t="str">
        <f>IF((COUNTIFS(明细!$R:$R,$AK124,明细!$C:$C,AX$1,明细!$AK:$AK,"网点超50分钟未响应")+COUNTIFS(明细!$R:$R,$AK124,明细!$C:$C,AX$1,明细!$AL:$AL,"网点超23H未关闭"))*20=0,"-",(COUNTIFS(明细!$R:$R,$AK124,明细!$C:$C,AX$1,明细!$AK:$AK,"网点超50分钟未响应")+COUNTIFS(明细!$R:$R,$AK124,明细!$C:$C,AX$1,明细!$AL:$AL,"网点超23H未关闭"))*20)</f>
        <v>-</v>
      </c>
      <c r="AY124" s="12" t="str">
        <f>IF((COUNTIFS(明细!$R:$R,$AK124,明细!$C:$C,AY$1,明细!$AK:$AK,"网点超50分钟未响应")+COUNTIFS(明细!$R:$R,$AK124,明细!$C:$C,AY$1,明细!$AL:$AL,"网点超23H未关闭"))*20=0,"-",(COUNTIFS(明细!$R:$R,$AK124,明细!$C:$C,AY$1,明细!$AK:$AK,"网点超50分钟未响应")+COUNTIFS(明细!$R:$R,$AK124,明细!$C:$C,AY$1,明细!$AL:$AL,"网点超23H未关闭"))*20)</f>
        <v>-</v>
      </c>
      <c r="AZ124" s="12" t="str">
        <f>IF((COUNTIFS(明细!$R:$R,$AK124,明细!$C:$C,AZ$1,明细!$AK:$AK,"网点超50分钟未响应")+COUNTIFS(明细!$R:$R,$AK124,明细!$C:$C,AZ$1,明细!$AL:$AL,"网点超23H未关闭"))*20=0,"-",(COUNTIFS(明细!$R:$R,$AK124,明细!$C:$C,AZ$1,明细!$AK:$AK,"网点超50分钟未响应")+COUNTIFS(明细!$R:$R,$AK124,明细!$C:$C,AZ$1,明细!$AL:$AL,"网点超23H未关闭"))*20)</f>
        <v>-</v>
      </c>
      <c r="BA124" s="12" t="str">
        <f>IF((COUNTIFS(明细!$R:$R,$AK124,明细!$C:$C,BA$1,明细!$AK:$AK,"网点超50分钟未响应")+COUNTIFS(明细!$R:$R,$AK124,明细!$C:$C,BA$1,明细!$AL:$AL,"网点超23H未关闭"))*20=0,"-",(COUNTIFS(明细!$R:$R,$AK124,明细!$C:$C,BA$1,明细!$AK:$AK,"网点超50分钟未响应")+COUNTIFS(明细!$R:$R,$AK124,明细!$C:$C,BA$1,明细!$AL:$AL,"网点超23H未关闭"))*20)</f>
        <v>-</v>
      </c>
      <c r="BB124" s="12" t="str">
        <f>IF((COUNTIFS(明细!$R:$R,$AK124,明细!$C:$C,BB$1,明细!$AK:$AK,"网点超50分钟未响应")+COUNTIFS(明细!$R:$R,$AK124,明细!$C:$C,BB$1,明细!$AL:$AL,"网点超23H未关闭"))*20=0,"-",(COUNTIFS(明细!$R:$R,$AK124,明细!$C:$C,BB$1,明细!$AK:$AK,"网点超50分钟未响应")+COUNTIFS(明细!$R:$R,$AK124,明细!$C:$C,BB$1,明细!$AL:$AL,"网点超23H未关闭"))*20)</f>
        <v>-</v>
      </c>
      <c r="BC124" s="12" t="str">
        <f>IF((COUNTIFS(明细!$R:$R,$AK124,明细!$C:$C,BC$1,明细!$AK:$AK,"网点超50分钟未响应")+COUNTIFS(明细!$R:$R,$AK124,明细!$C:$C,BC$1,明细!$AL:$AL,"网点超23H未关闭"))*20=0,"-",(COUNTIFS(明细!$R:$R,$AK124,明细!$C:$C,BC$1,明细!$AK:$AK,"网点超50分钟未响应")+COUNTIFS(明细!$R:$R,$AK124,明细!$C:$C,BC$1,明细!$AL:$AL,"网点超23H未关闭"))*20)</f>
        <v>-</v>
      </c>
      <c r="BD124" s="12" t="str">
        <f>IF((COUNTIFS(明细!$R:$R,$AK124,明细!$C:$C,BD$1,明细!$AK:$AK,"网点超50分钟未响应")+COUNTIFS(明细!$R:$R,$AK124,明细!$C:$C,BD$1,明细!$AL:$AL,"网点超23H未关闭"))*20=0,"-",(COUNTIFS(明细!$R:$R,$AK124,明细!$C:$C,BD$1,明细!$AK:$AK,"网点超50分钟未响应")+COUNTIFS(明细!$R:$R,$AK124,明细!$C:$C,BD$1,明细!$AL:$AL,"网点超23H未关闭"))*20)</f>
        <v>-</v>
      </c>
      <c r="BE124" s="12" t="str">
        <f>IF((COUNTIFS(明细!$R:$R,$AK124,明细!$C:$C,BE$1,明细!$AK:$AK,"网点超50分钟未响应")+COUNTIFS(明细!$R:$R,$AK124,明细!$C:$C,BE$1,明细!$AL:$AL,"网点超23H未关闭"))*20=0,"-",(COUNTIFS(明细!$R:$R,$AK124,明细!$C:$C,BE$1,明细!$AK:$AK,"网点超50分钟未响应")+COUNTIFS(明细!$R:$R,$AK124,明细!$C:$C,BE$1,明细!$AL:$AL,"网点超23H未关闭"))*20)</f>
        <v>-</v>
      </c>
      <c r="BF124" s="12" t="str">
        <f>IF((COUNTIFS(明细!$R:$R,$AK124,明细!$C:$C,BF$1,明细!$AK:$AK,"网点超50分钟未响应")+COUNTIFS(明细!$R:$R,$AK124,明细!$C:$C,BF$1,明细!$AL:$AL,"网点超23H未关闭"))*20=0,"-",(COUNTIFS(明细!$R:$R,$AK124,明细!$C:$C,BF$1,明细!$AK:$AK,"网点超50分钟未响应")+COUNTIFS(明细!$R:$R,$AK124,明细!$C:$C,BF$1,明细!$AL:$AL,"网点超23H未关闭"))*20)</f>
        <v>-</v>
      </c>
      <c r="BG124" s="12" t="str">
        <f>IF((COUNTIFS(明细!$R:$R,$AK124,明细!$C:$C,BG$1,明细!$AK:$AK,"网点超50分钟未响应")+COUNTIFS(明细!$R:$R,$AK124,明细!$C:$C,BG$1,明细!$AL:$AL,"网点超23H未关闭"))*20=0,"-",(COUNTIFS(明细!$R:$R,$AK124,明细!$C:$C,BG$1,明细!$AK:$AK,"网点超50分钟未响应")+COUNTIFS(明细!$R:$R,$AK124,明细!$C:$C,BG$1,明细!$AL:$AL,"网点超23H未关闭"))*20)</f>
        <v>-</v>
      </c>
      <c r="BH124" s="12" t="str">
        <f>IF((COUNTIFS(明细!$R:$R,$AK124,明细!$C:$C,BH$1,明细!$AK:$AK,"网点超50分钟未响应")+COUNTIFS(明细!$R:$R,$AK124,明细!$C:$C,BH$1,明细!$AL:$AL,"网点超23H未关闭"))*20=0,"-",(COUNTIFS(明细!$R:$R,$AK124,明细!$C:$C,BH$1,明细!$AK:$AK,"网点超50分钟未响应")+COUNTIFS(明细!$R:$R,$AK124,明细!$C:$C,BH$1,明细!$AL:$AL,"网点超23H未关闭"))*20)</f>
        <v>-</v>
      </c>
      <c r="BI124" s="12" t="str">
        <f>IF((COUNTIFS(明细!$R:$R,$AK124,明细!$C:$C,BI$1,明细!$AK:$AK,"网点超50分钟未响应")+COUNTIFS(明细!$R:$R,$AK124,明细!$C:$C,BI$1,明细!$AL:$AL,"网点超23H未关闭"))*20=0,"-",(COUNTIFS(明细!$R:$R,$AK124,明细!$C:$C,BI$1,明细!$AK:$AK,"网点超50分钟未响应")+COUNTIFS(明细!$R:$R,$AK124,明细!$C:$C,BI$1,明细!$AL:$AL,"网点超23H未关闭"))*20)</f>
        <v>-</v>
      </c>
      <c r="BJ124" s="12" t="str">
        <f>IF((COUNTIFS(明细!$R:$R,$AK124,明细!$C:$C,BJ$1,明细!$AK:$AK,"网点超50分钟未响应")+COUNTIFS(明细!$R:$R,$AK124,明细!$C:$C,BJ$1,明细!$AL:$AL,"网点超23H未关闭"))*20=0,"-",(COUNTIFS(明细!$R:$R,$AK124,明细!$C:$C,BJ$1,明细!$AK:$AK,"网点超50分钟未响应")+COUNTIFS(明细!$R:$R,$AK124,明细!$C:$C,BJ$1,明细!$AL:$AL,"网点超23H未关闭"))*20)</f>
        <v>-</v>
      </c>
      <c r="BK124" s="12" t="str">
        <f>IF((COUNTIFS(明细!$R:$R,$AK124,明细!$C:$C,BK$1,明细!$AK:$AK,"网点超50分钟未响应")+COUNTIFS(明细!$R:$R,$AK124,明细!$C:$C,BK$1,明细!$AL:$AL,"网点超23H未关闭"))*20=0,"-",(COUNTIFS(明细!$R:$R,$AK124,明细!$C:$C,BK$1,明细!$AK:$AK,"网点超50分钟未响应")+COUNTIFS(明细!$R:$R,$AK124,明细!$C:$C,BK$1,明细!$AL:$AL,"网点超23H未关闭"))*20)</f>
        <v>-</v>
      </c>
      <c r="BL124" s="12" t="str">
        <f>IF((COUNTIFS(明细!$R:$R,$AK124,明细!$C:$C,BL$1,明细!$AK:$AK,"网点超50分钟未响应")+COUNTIFS(明细!$R:$R,$AK124,明细!$C:$C,BL$1,明细!$AL:$AL,"网点超23H未关闭"))*20=0,"-",(COUNTIFS(明细!$R:$R,$AK124,明细!$C:$C,BL$1,明细!$AK:$AK,"网点超50分钟未响应")+COUNTIFS(明细!$R:$R,$AK124,明细!$C:$C,BL$1,明细!$AL:$AL,"网点超23H未关闭"))*20)</f>
        <v>-</v>
      </c>
      <c r="BM124" s="12" t="str">
        <f>IF((COUNTIFS(明细!$R:$R,$AK124,明细!$C:$C,BM$1,明细!$AK:$AK,"网点超50分钟未响应")+COUNTIFS(明细!$R:$R,$AK124,明细!$C:$C,BM$1,明细!$AL:$AL,"网点超23H未关闭"))*20=0,"-",(COUNTIFS(明细!$R:$R,$AK124,明细!$C:$C,BM$1,明细!$AK:$AK,"网点超50分钟未响应")+COUNTIFS(明细!$R:$R,$AK124,明细!$C:$C,BM$1,明细!$AL:$AL,"网点超23H未关闭"))*20)</f>
        <v>-</v>
      </c>
      <c r="BN124" s="12" t="str">
        <f>IF((COUNTIFS(明细!$R:$R,$AK124,明细!$C:$C,BN$1,明细!$AK:$AK,"网点超50分钟未响应")+COUNTIFS(明细!$R:$R,$AK124,明细!$C:$C,BN$1,明细!$AL:$AL,"网点超23H未关闭"))*20=0,"-",(COUNTIFS(明细!$R:$R,$AK124,明细!$C:$C,BN$1,明细!$AK:$AK,"网点超50分钟未响应")+COUNTIFS(明细!$R:$R,$AK124,明细!$C:$C,BN$1,明细!$AL:$AL,"网点超23H未关闭"))*20)</f>
        <v>-</v>
      </c>
      <c r="BO124" s="12" t="str">
        <f>IF((COUNTIFS(明细!$R:$R,$AK124,明细!$C:$C,BO$1,明细!$AK:$AK,"网点超50分钟未响应")+COUNTIFS(明细!$R:$R,$AK124,明细!$C:$C,BO$1,明细!$AL:$AL,"网点超23H未关闭"))*20=0,"-",(COUNTIFS(明细!$R:$R,$AK124,明细!$C:$C,BO$1,明细!$AK:$AK,"网点超50分钟未响应")+COUNTIFS(明细!$R:$R,$AK124,明细!$C:$C,BO$1,明细!$AL:$AL,"网点超23H未关闭"))*20)</f>
        <v>-</v>
      </c>
      <c r="BP124" s="12" t="str">
        <f>IF((COUNTIFS(明细!$R:$R,$AK124,明细!$C:$C,BP$1,明细!$AK:$AK,"网点超50分钟未响应")+COUNTIFS(明细!$R:$R,$AK124,明细!$C:$C,BP$1,明细!$AL:$AL,"网点超23H未关闭"))*20=0,"-",(COUNTIFS(明细!$R:$R,$AK124,明细!$C:$C,BP$1,明细!$AK:$AK,"网点超50分钟未响应")+COUNTIFS(明细!$R:$R,$AK124,明细!$C:$C,BP$1,明细!$AL:$AL,"网点超23H未关闭"))*20)</f>
        <v>-</v>
      </c>
    </row>
    <row r="125" customHeight="1" spans="36:68">
      <c r="AJ125" s="12">
        <f>RANK(AL125,AL$3:AL$356)</f>
        <v>107</v>
      </c>
      <c r="AK125" s="4" t="s">
        <v>161</v>
      </c>
      <c r="AL125" s="12">
        <f>SUM(AM125:BP125)</f>
        <v>20</v>
      </c>
      <c r="AM125" s="12" t="str">
        <f>IF((COUNTIFS(明细!$R:$R,$AK125,明细!$C:$C,AM$1,明细!$AK:$AK,"网点超50分钟未响应")+COUNTIFS(明细!$R:$R,$AK125,明细!$C:$C,AM$1,明细!$AL:$AL,"网点超23H未关闭"))*20=0,"-",(COUNTIFS(明细!$R:$R,$AK125,明细!$C:$C,AM$1,明细!$AK:$AK,"网点超50分钟未响应")+COUNTIFS(明细!$R:$R,$AK125,明细!$C:$C,AM$1,明细!$AL:$AL,"网点超23H未关闭"))*20)</f>
        <v>-</v>
      </c>
      <c r="AN125" s="12" t="str">
        <f>IF((COUNTIFS(明细!$R:$R,$AK125,明细!$C:$C,AN$1,明细!$AK:$AK,"网点超50分钟未响应")+COUNTIFS(明细!$R:$R,$AK125,明细!$C:$C,AN$1,明细!$AL:$AL,"网点超23H未关闭"))*20=0,"-",(COUNTIFS(明细!$R:$R,$AK125,明细!$C:$C,AN$1,明细!$AK:$AK,"网点超50分钟未响应")+COUNTIFS(明细!$R:$R,$AK125,明细!$C:$C,AN$1,明细!$AL:$AL,"网点超23H未关闭"))*20)</f>
        <v>-</v>
      </c>
      <c r="AO125" s="12" t="str">
        <f>IF((COUNTIFS(明细!$R:$R,$AK125,明细!$C:$C,AO$1,明细!$AK:$AK,"网点超50分钟未响应")+COUNTIFS(明细!$R:$R,$AK125,明细!$C:$C,AO$1,明细!$AL:$AL,"网点超23H未关闭"))*20=0,"-",(COUNTIFS(明细!$R:$R,$AK125,明细!$C:$C,AO$1,明细!$AK:$AK,"网点超50分钟未响应")+COUNTIFS(明细!$R:$R,$AK125,明细!$C:$C,AO$1,明细!$AL:$AL,"网点超23H未关闭"))*20)</f>
        <v>-</v>
      </c>
      <c r="AP125" s="12">
        <f>IF((COUNTIFS(明细!$R:$R,$AK125,明细!$C:$C,AP$1,明细!$AK:$AK,"网点超50分钟未响应")+COUNTIFS(明细!$R:$R,$AK125,明细!$C:$C,AP$1,明细!$AL:$AL,"网点超23H未关闭"))*20=0,"-",(COUNTIFS(明细!$R:$R,$AK125,明细!$C:$C,AP$1,明细!$AK:$AK,"网点超50分钟未响应")+COUNTIFS(明细!$R:$R,$AK125,明细!$C:$C,AP$1,明细!$AL:$AL,"网点超23H未关闭"))*20)</f>
        <v>20</v>
      </c>
      <c r="AQ125" s="12" t="str">
        <f>IF((COUNTIFS(明细!$R:$R,$AK125,明细!$C:$C,AQ$1,明细!$AK:$AK,"网点超50分钟未响应")+COUNTIFS(明细!$R:$R,$AK125,明细!$C:$C,AQ$1,明细!$AL:$AL,"网点超23H未关闭"))*20=0,"-",(COUNTIFS(明细!$R:$R,$AK125,明细!$C:$C,AQ$1,明细!$AK:$AK,"网点超50分钟未响应")+COUNTIFS(明细!$R:$R,$AK125,明细!$C:$C,AQ$1,明细!$AL:$AL,"网点超23H未关闭"))*20)</f>
        <v>-</v>
      </c>
      <c r="AR125" s="12" t="str">
        <f>IF((COUNTIFS(明细!$R:$R,$AK125,明细!$C:$C,AR$1,明细!$AK:$AK,"网点超50分钟未响应")+COUNTIFS(明细!$R:$R,$AK125,明细!$C:$C,AR$1,明细!$AL:$AL,"网点超23H未关闭"))*20=0,"-",(COUNTIFS(明细!$R:$R,$AK125,明细!$C:$C,AR$1,明细!$AK:$AK,"网点超50分钟未响应")+COUNTIFS(明细!$R:$R,$AK125,明细!$C:$C,AR$1,明细!$AL:$AL,"网点超23H未关闭"))*20)</f>
        <v>-</v>
      </c>
      <c r="AS125" s="12" t="str">
        <f>IF((COUNTIFS(明细!$R:$R,$AK125,明细!$C:$C,AS$1,明细!$AK:$AK,"网点超50分钟未响应")+COUNTIFS(明细!$R:$R,$AK125,明细!$C:$C,AS$1,明细!$AL:$AL,"网点超23H未关闭"))*20=0,"-",(COUNTIFS(明细!$R:$R,$AK125,明细!$C:$C,AS$1,明细!$AK:$AK,"网点超50分钟未响应")+COUNTIFS(明细!$R:$R,$AK125,明细!$C:$C,AS$1,明细!$AL:$AL,"网点超23H未关闭"))*20)</f>
        <v>-</v>
      </c>
      <c r="AT125" s="12" t="str">
        <f>IF((COUNTIFS(明细!$R:$R,$AK125,明细!$C:$C,AT$1,明细!$AK:$AK,"网点超50分钟未响应")+COUNTIFS(明细!$R:$R,$AK125,明细!$C:$C,AT$1,明细!$AL:$AL,"网点超23H未关闭"))*20=0,"-",(COUNTIFS(明细!$R:$R,$AK125,明细!$C:$C,AT$1,明细!$AK:$AK,"网点超50分钟未响应")+COUNTIFS(明细!$R:$R,$AK125,明细!$C:$C,AT$1,明细!$AL:$AL,"网点超23H未关闭"))*20)</f>
        <v>-</v>
      </c>
      <c r="AU125" s="12" t="str">
        <f>IF((COUNTIFS(明细!$R:$R,$AK125,明细!$C:$C,AU$1,明细!$AK:$AK,"网点超50分钟未响应")+COUNTIFS(明细!$R:$R,$AK125,明细!$C:$C,AU$1,明细!$AL:$AL,"网点超23H未关闭"))*20=0,"-",(COUNTIFS(明细!$R:$R,$AK125,明细!$C:$C,AU$1,明细!$AK:$AK,"网点超50分钟未响应")+COUNTIFS(明细!$R:$R,$AK125,明细!$C:$C,AU$1,明细!$AL:$AL,"网点超23H未关闭"))*20)</f>
        <v>-</v>
      </c>
      <c r="AV125" s="12" t="str">
        <f>IF((COUNTIFS(明细!$R:$R,$AK125,明细!$C:$C,AV$1,明细!$AK:$AK,"网点超50分钟未响应")+COUNTIFS(明细!$R:$R,$AK125,明细!$C:$C,AV$1,明细!$AL:$AL,"网点超23H未关闭"))*20=0,"-",(COUNTIFS(明细!$R:$R,$AK125,明细!$C:$C,AV$1,明细!$AK:$AK,"网点超50分钟未响应")+COUNTIFS(明细!$R:$R,$AK125,明细!$C:$C,AV$1,明细!$AL:$AL,"网点超23H未关闭"))*20)</f>
        <v>-</v>
      </c>
      <c r="AW125" s="12" t="str">
        <f>IF((COUNTIFS(明细!$R:$R,$AK125,明细!$C:$C,AW$1,明细!$AK:$AK,"网点超50分钟未响应")+COUNTIFS(明细!$R:$R,$AK125,明细!$C:$C,AW$1,明细!$AL:$AL,"网点超23H未关闭"))*20=0,"-",(COUNTIFS(明细!$R:$R,$AK125,明细!$C:$C,AW$1,明细!$AK:$AK,"网点超50分钟未响应")+COUNTIFS(明细!$R:$R,$AK125,明细!$C:$C,AW$1,明细!$AL:$AL,"网点超23H未关闭"))*20)</f>
        <v>-</v>
      </c>
      <c r="AX125" s="12" t="str">
        <f>IF((COUNTIFS(明细!$R:$R,$AK125,明细!$C:$C,AX$1,明细!$AK:$AK,"网点超50分钟未响应")+COUNTIFS(明细!$R:$R,$AK125,明细!$C:$C,AX$1,明细!$AL:$AL,"网点超23H未关闭"))*20=0,"-",(COUNTIFS(明细!$R:$R,$AK125,明细!$C:$C,AX$1,明细!$AK:$AK,"网点超50分钟未响应")+COUNTIFS(明细!$R:$R,$AK125,明细!$C:$C,AX$1,明细!$AL:$AL,"网点超23H未关闭"))*20)</f>
        <v>-</v>
      </c>
      <c r="AY125" s="12" t="str">
        <f>IF((COUNTIFS(明细!$R:$R,$AK125,明细!$C:$C,AY$1,明细!$AK:$AK,"网点超50分钟未响应")+COUNTIFS(明细!$R:$R,$AK125,明细!$C:$C,AY$1,明细!$AL:$AL,"网点超23H未关闭"))*20=0,"-",(COUNTIFS(明细!$R:$R,$AK125,明细!$C:$C,AY$1,明细!$AK:$AK,"网点超50分钟未响应")+COUNTIFS(明细!$R:$R,$AK125,明细!$C:$C,AY$1,明细!$AL:$AL,"网点超23H未关闭"))*20)</f>
        <v>-</v>
      </c>
      <c r="AZ125" s="12" t="str">
        <f>IF((COUNTIFS(明细!$R:$R,$AK125,明细!$C:$C,AZ$1,明细!$AK:$AK,"网点超50分钟未响应")+COUNTIFS(明细!$R:$R,$AK125,明细!$C:$C,AZ$1,明细!$AL:$AL,"网点超23H未关闭"))*20=0,"-",(COUNTIFS(明细!$R:$R,$AK125,明细!$C:$C,AZ$1,明细!$AK:$AK,"网点超50分钟未响应")+COUNTIFS(明细!$R:$R,$AK125,明细!$C:$C,AZ$1,明细!$AL:$AL,"网点超23H未关闭"))*20)</f>
        <v>-</v>
      </c>
      <c r="BA125" s="12" t="str">
        <f>IF((COUNTIFS(明细!$R:$R,$AK125,明细!$C:$C,BA$1,明细!$AK:$AK,"网点超50分钟未响应")+COUNTIFS(明细!$R:$R,$AK125,明细!$C:$C,BA$1,明细!$AL:$AL,"网点超23H未关闭"))*20=0,"-",(COUNTIFS(明细!$R:$R,$AK125,明细!$C:$C,BA$1,明细!$AK:$AK,"网点超50分钟未响应")+COUNTIFS(明细!$R:$R,$AK125,明细!$C:$C,BA$1,明细!$AL:$AL,"网点超23H未关闭"))*20)</f>
        <v>-</v>
      </c>
      <c r="BB125" s="12" t="str">
        <f>IF((COUNTIFS(明细!$R:$R,$AK125,明细!$C:$C,BB$1,明细!$AK:$AK,"网点超50分钟未响应")+COUNTIFS(明细!$R:$R,$AK125,明细!$C:$C,BB$1,明细!$AL:$AL,"网点超23H未关闭"))*20=0,"-",(COUNTIFS(明细!$R:$R,$AK125,明细!$C:$C,BB$1,明细!$AK:$AK,"网点超50分钟未响应")+COUNTIFS(明细!$R:$R,$AK125,明细!$C:$C,BB$1,明细!$AL:$AL,"网点超23H未关闭"))*20)</f>
        <v>-</v>
      </c>
      <c r="BC125" s="12" t="str">
        <f>IF((COUNTIFS(明细!$R:$R,$AK125,明细!$C:$C,BC$1,明细!$AK:$AK,"网点超50分钟未响应")+COUNTIFS(明细!$R:$R,$AK125,明细!$C:$C,BC$1,明细!$AL:$AL,"网点超23H未关闭"))*20=0,"-",(COUNTIFS(明细!$R:$R,$AK125,明细!$C:$C,BC$1,明细!$AK:$AK,"网点超50分钟未响应")+COUNTIFS(明细!$R:$R,$AK125,明细!$C:$C,BC$1,明细!$AL:$AL,"网点超23H未关闭"))*20)</f>
        <v>-</v>
      </c>
      <c r="BD125" s="12" t="str">
        <f>IF((COUNTIFS(明细!$R:$R,$AK125,明细!$C:$C,BD$1,明细!$AK:$AK,"网点超50分钟未响应")+COUNTIFS(明细!$R:$R,$AK125,明细!$C:$C,BD$1,明细!$AL:$AL,"网点超23H未关闭"))*20=0,"-",(COUNTIFS(明细!$R:$R,$AK125,明细!$C:$C,BD$1,明细!$AK:$AK,"网点超50分钟未响应")+COUNTIFS(明细!$R:$R,$AK125,明细!$C:$C,BD$1,明细!$AL:$AL,"网点超23H未关闭"))*20)</f>
        <v>-</v>
      </c>
      <c r="BE125" s="12" t="str">
        <f>IF((COUNTIFS(明细!$R:$R,$AK125,明细!$C:$C,BE$1,明细!$AK:$AK,"网点超50分钟未响应")+COUNTIFS(明细!$R:$R,$AK125,明细!$C:$C,BE$1,明细!$AL:$AL,"网点超23H未关闭"))*20=0,"-",(COUNTIFS(明细!$R:$R,$AK125,明细!$C:$C,BE$1,明细!$AK:$AK,"网点超50分钟未响应")+COUNTIFS(明细!$R:$R,$AK125,明细!$C:$C,BE$1,明细!$AL:$AL,"网点超23H未关闭"))*20)</f>
        <v>-</v>
      </c>
      <c r="BF125" s="12" t="str">
        <f>IF((COUNTIFS(明细!$R:$R,$AK125,明细!$C:$C,BF$1,明细!$AK:$AK,"网点超50分钟未响应")+COUNTIFS(明细!$R:$R,$AK125,明细!$C:$C,BF$1,明细!$AL:$AL,"网点超23H未关闭"))*20=0,"-",(COUNTIFS(明细!$R:$R,$AK125,明细!$C:$C,BF$1,明细!$AK:$AK,"网点超50分钟未响应")+COUNTIFS(明细!$R:$R,$AK125,明细!$C:$C,BF$1,明细!$AL:$AL,"网点超23H未关闭"))*20)</f>
        <v>-</v>
      </c>
      <c r="BG125" s="12" t="str">
        <f>IF((COUNTIFS(明细!$R:$R,$AK125,明细!$C:$C,BG$1,明细!$AK:$AK,"网点超50分钟未响应")+COUNTIFS(明细!$R:$R,$AK125,明细!$C:$C,BG$1,明细!$AL:$AL,"网点超23H未关闭"))*20=0,"-",(COUNTIFS(明细!$R:$R,$AK125,明细!$C:$C,BG$1,明细!$AK:$AK,"网点超50分钟未响应")+COUNTIFS(明细!$R:$R,$AK125,明细!$C:$C,BG$1,明细!$AL:$AL,"网点超23H未关闭"))*20)</f>
        <v>-</v>
      </c>
      <c r="BH125" s="12" t="str">
        <f>IF((COUNTIFS(明细!$R:$R,$AK125,明细!$C:$C,BH$1,明细!$AK:$AK,"网点超50分钟未响应")+COUNTIFS(明细!$R:$R,$AK125,明细!$C:$C,BH$1,明细!$AL:$AL,"网点超23H未关闭"))*20=0,"-",(COUNTIFS(明细!$R:$R,$AK125,明细!$C:$C,BH$1,明细!$AK:$AK,"网点超50分钟未响应")+COUNTIFS(明细!$R:$R,$AK125,明细!$C:$C,BH$1,明细!$AL:$AL,"网点超23H未关闭"))*20)</f>
        <v>-</v>
      </c>
      <c r="BI125" s="12" t="str">
        <f>IF((COUNTIFS(明细!$R:$R,$AK125,明细!$C:$C,BI$1,明细!$AK:$AK,"网点超50分钟未响应")+COUNTIFS(明细!$R:$R,$AK125,明细!$C:$C,BI$1,明细!$AL:$AL,"网点超23H未关闭"))*20=0,"-",(COUNTIFS(明细!$R:$R,$AK125,明细!$C:$C,BI$1,明细!$AK:$AK,"网点超50分钟未响应")+COUNTIFS(明细!$R:$R,$AK125,明细!$C:$C,BI$1,明细!$AL:$AL,"网点超23H未关闭"))*20)</f>
        <v>-</v>
      </c>
      <c r="BJ125" s="12" t="str">
        <f>IF((COUNTIFS(明细!$R:$R,$AK125,明细!$C:$C,BJ$1,明细!$AK:$AK,"网点超50分钟未响应")+COUNTIFS(明细!$R:$R,$AK125,明细!$C:$C,BJ$1,明细!$AL:$AL,"网点超23H未关闭"))*20=0,"-",(COUNTIFS(明细!$R:$R,$AK125,明细!$C:$C,BJ$1,明细!$AK:$AK,"网点超50分钟未响应")+COUNTIFS(明细!$R:$R,$AK125,明细!$C:$C,BJ$1,明细!$AL:$AL,"网点超23H未关闭"))*20)</f>
        <v>-</v>
      </c>
      <c r="BK125" s="12" t="str">
        <f>IF((COUNTIFS(明细!$R:$R,$AK125,明细!$C:$C,BK$1,明细!$AK:$AK,"网点超50分钟未响应")+COUNTIFS(明细!$R:$R,$AK125,明细!$C:$C,BK$1,明细!$AL:$AL,"网点超23H未关闭"))*20=0,"-",(COUNTIFS(明细!$R:$R,$AK125,明细!$C:$C,BK$1,明细!$AK:$AK,"网点超50分钟未响应")+COUNTIFS(明细!$R:$R,$AK125,明细!$C:$C,BK$1,明细!$AL:$AL,"网点超23H未关闭"))*20)</f>
        <v>-</v>
      </c>
      <c r="BL125" s="12" t="str">
        <f>IF((COUNTIFS(明细!$R:$R,$AK125,明细!$C:$C,BL$1,明细!$AK:$AK,"网点超50分钟未响应")+COUNTIFS(明细!$R:$R,$AK125,明细!$C:$C,BL$1,明细!$AL:$AL,"网点超23H未关闭"))*20=0,"-",(COUNTIFS(明细!$R:$R,$AK125,明细!$C:$C,BL$1,明细!$AK:$AK,"网点超50分钟未响应")+COUNTIFS(明细!$R:$R,$AK125,明细!$C:$C,BL$1,明细!$AL:$AL,"网点超23H未关闭"))*20)</f>
        <v>-</v>
      </c>
      <c r="BM125" s="12" t="str">
        <f>IF((COUNTIFS(明细!$R:$R,$AK125,明细!$C:$C,BM$1,明细!$AK:$AK,"网点超50分钟未响应")+COUNTIFS(明细!$R:$R,$AK125,明细!$C:$C,BM$1,明细!$AL:$AL,"网点超23H未关闭"))*20=0,"-",(COUNTIFS(明细!$R:$R,$AK125,明细!$C:$C,BM$1,明细!$AK:$AK,"网点超50分钟未响应")+COUNTIFS(明细!$R:$R,$AK125,明细!$C:$C,BM$1,明细!$AL:$AL,"网点超23H未关闭"))*20)</f>
        <v>-</v>
      </c>
      <c r="BN125" s="12" t="str">
        <f>IF((COUNTIFS(明细!$R:$R,$AK125,明细!$C:$C,BN$1,明细!$AK:$AK,"网点超50分钟未响应")+COUNTIFS(明细!$R:$R,$AK125,明细!$C:$C,BN$1,明细!$AL:$AL,"网点超23H未关闭"))*20=0,"-",(COUNTIFS(明细!$R:$R,$AK125,明细!$C:$C,BN$1,明细!$AK:$AK,"网点超50分钟未响应")+COUNTIFS(明细!$R:$R,$AK125,明细!$C:$C,BN$1,明细!$AL:$AL,"网点超23H未关闭"))*20)</f>
        <v>-</v>
      </c>
      <c r="BO125" s="12" t="str">
        <f>IF((COUNTIFS(明细!$R:$R,$AK125,明细!$C:$C,BO$1,明细!$AK:$AK,"网点超50分钟未响应")+COUNTIFS(明细!$R:$R,$AK125,明细!$C:$C,BO$1,明细!$AL:$AL,"网点超23H未关闭"))*20=0,"-",(COUNTIFS(明细!$R:$R,$AK125,明细!$C:$C,BO$1,明细!$AK:$AK,"网点超50分钟未响应")+COUNTIFS(明细!$R:$R,$AK125,明细!$C:$C,BO$1,明细!$AL:$AL,"网点超23H未关闭"))*20)</f>
        <v>-</v>
      </c>
      <c r="BP125" s="12" t="str">
        <f>IF((COUNTIFS(明细!$R:$R,$AK125,明细!$C:$C,BP$1,明细!$AK:$AK,"网点超50分钟未响应")+COUNTIFS(明细!$R:$R,$AK125,明细!$C:$C,BP$1,明细!$AL:$AL,"网点超23H未关闭"))*20=0,"-",(COUNTIFS(明细!$R:$R,$AK125,明细!$C:$C,BP$1,明细!$AK:$AK,"网点超50分钟未响应")+COUNTIFS(明细!$R:$R,$AK125,明细!$C:$C,BP$1,明细!$AL:$AL,"网点超23H未关闭"))*20)</f>
        <v>-</v>
      </c>
    </row>
    <row r="126" customHeight="1" spans="36:68">
      <c r="AJ126" s="12">
        <f>RANK(AL126,AL$3:AL$356)</f>
        <v>107</v>
      </c>
      <c r="AK126" s="4" t="s">
        <v>162</v>
      </c>
      <c r="AL126" s="12">
        <f>SUM(AM126:BP126)</f>
        <v>20</v>
      </c>
      <c r="AM126" s="12" t="str">
        <f>IF((COUNTIFS(明细!$R:$R,$AK126,明细!$C:$C,AM$1,明细!$AK:$AK,"网点超50分钟未响应")+COUNTIFS(明细!$R:$R,$AK126,明细!$C:$C,AM$1,明细!$AL:$AL,"网点超23H未关闭"))*20=0,"-",(COUNTIFS(明细!$R:$R,$AK126,明细!$C:$C,AM$1,明细!$AK:$AK,"网点超50分钟未响应")+COUNTIFS(明细!$R:$R,$AK126,明细!$C:$C,AM$1,明细!$AL:$AL,"网点超23H未关闭"))*20)</f>
        <v>-</v>
      </c>
      <c r="AN126" s="12" t="str">
        <f>IF((COUNTIFS(明细!$R:$R,$AK126,明细!$C:$C,AN$1,明细!$AK:$AK,"网点超50分钟未响应")+COUNTIFS(明细!$R:$R,$AK126,明细!$C:$C,AN$1,明细!$AL:$AL,"网点超23H未关闭"))*20=0,"-",(COUNTIFS(明细!$R:$R,$AK126,明细!$C:$C,AN$1,明细!$AK:$AK,"网点超50分钟未响应")+COUNTIFS(明细!$R:$R,$AK126,明细!$C:$C,AN$1,明细!$AL:$AL,"网点超23H未关闭"))*20)</f>
        <v>-</v>
      </c>
      <c r="AO126" s="12" t="str">
        <f>IF((COUNTIFS(明细!$R:$R,$AK126,明细!$C:$C,AO$1,明细!$AK:$AK,"网点超50分钟未响应")+COUNTIFS(明细!$R:$R,$AK126,明细!$C:$C,AO$1,明细!$AL:$AL,"网点超23H未关闭"))*20=0,"-",(COUNTIFS(明细!$R:$R,$AK126,明细!$C:$C,AO$1,明细!$AK:$AK,"网点超50分钟未响应")+COUNTIFS(明细!$R:$R,$AK126,明细!$C:$C,AO$1,明细!$AL:$AL,"网点超23H未关闭"))*20)</f>
        <v>-</v>
      </c>
      <c r="AP126" s="12">
        <f>IF((COUNTIFS(明细!$R:$R,$AK126,明细!$C:$C,AP$1,明细!$AK:$AK,"网点超50分钟未响应")+COUNTIFS(明细!$R:$R,$AK126,明细!$C:$C,AP$1,明细!$AL:$AL,"网点超23H未关闭"))*20=0,"-",(COUNTIFS(明细!$R:$R,$AK126,明细!$C:$C,AP$1,明细!$AK:$AK,"网点超50分钟未响应")+COUNTIFS(明细!$R:$R,$AK126,明细!$C:$C,AP$1,明细!$AL:$AL,"网点超23H未关闭"))*20)</f>
        <v>20</v>
      </c>
      <c r="AQ126" s="12" t="str">
        <f>IF((COUNTIFS(明细!$R:$R,$AK126,明细!$C:$C,AQ$1,明细!$AK:$AK,"网点超50分钟未响应")+COUNTIFS(明细!$R:$R,$AK126,明细!$C:$C,AQ$1,明细!$AL:$AL,"网点超23H未关闭"))*20=0,"-",(COUNTIFS(明细!$R:$R,$AK126,明细!$C:$C,AQ$1,明细!$AK:$AK,"网点超50分钟未响应")+COUNTIFS(明细!$R:$R,$AK126,明细!$C:$C,AQ$1,明细!$AL:$AL,"网点超23H未关闭"))*20)</f>
        <v>-</v>
      </c>
      <c r="AR126" s="12" t="str">
        <f>IF((COUNTIFS(明细!$R:$R,$AK126,明细!$C:$C,AR$1,明细!$AK:$AK,"网点超50分钟未响应")+COUNTIFS(明细!$R:$R,$AK126,明细!$C:$C,AR$1,明细!$AL:$AL,"网点超23H未关闭"))*20=0,"-",(COUNTIFS(明细!$R:$R,$AK126,明细!$C:$C,AR$1,明细!$AK:$AK,"网点超50分钟未响应")+COUNTIFS(明细!$R:$R,$AK126,明细!$C:$C,AR$1,明细!$AL:$AL,"网点超23H未关闭"))*20)</f>
        <v>-</v>
      </c>
      <c r="AS126" s="12" t="str">
        <f>IF((COUNTIFS(明细!$R:$R,$AK126,明细!$C:$C,AS$1,明细!$AK:$AK,"网点超50分钟未响应")+COUNTIFS(明细!$R:$R,$AK126,明细!$C:$C,AS$1,明细!$AL:$AL,"网点超23H未关闭"))*20=0,"-",(COUNTIFS(明细!$R:$R,$AK126,明细!$C:$C,AS$1,明细!$AK:$AK,"网点超50分钟未响应")+COUNTIFS(明细!$R:$R,$AK126,明细!$C:$C,AS$1,明细!$AL:$AL,"网点超23H未关闭"))*20)</f>
        <v>-</v>
      </c>
      <c r="AT126" s="12" t="str">
        <f>IF((COUNTIFS(明细!$R:$R,$AK126,明细!$C:$C,AT$1,明细!$AK:$AK,"网点超50分钟未响应")+COUNTIFS(明细!$R:$R,$AK126,明细!$C:$C,AT$1,明细!$AL:$AL,"网点超23H未关闭"))*20=0,"-",(COUNTIFS(明细!$R:$R,$AK126,明细!$C:$C,AT$1,明细!$AK:$AK,"网点超50分钟未响应")+COUNTIFS(明细!$R:$R,$AK126,明细!$C:$C,AT$1,明细!$AL:$AL,"网点超23H未关闭"))*20)</f>
        <v>-</v>
      </c>
      <c r="AU126" s="12" t="str">
        <f>IF((COUNTIFS(明细!$R:$R,$AK126,明细!$C:$C,AU$1,明细!$AK:$AK,"网点超50分钟未响应")+COUNTIFS(明细!$R:$R,$AK126,明细!$C:$C,AU$1,明细!$AL:$AL,"网点超23H未关闭"))*20=0,"-",(COUNTIFS(明细!$R:$R,$AK126,明细!$C:$C,AU$1,明细!$AK:$AK,"网点超50分钟未响应")+COUNTIFS(明细!$R:$R,$AK126,明细!$C:$C,AU$1,明细!$AL:$AL,"网点超23H未关闭"))*20)</f>
        <v>-</v>
      </c>
      <c r="AV126" s="12" t="str">
        <f>IF((COUNTIFS(明细!$R:$R,$AK126,明细!$C:$C,AV$1,明细!$AK:$AK,"网点超50分钟未响应")+COUNTIFS(明细!$R:$R,$AK126,明细!$C:$C,AV$1,明细!$AL:$AL,"网点超23H未关闭"))*20=0,"-",(COUNTIFS(明细!$R:$R,$AK126,明细!$C:$C,AV$1,明细!$AK:$AK,"网点超50分钟未响应")+COUNTIFS(明细!$R:$R,$AK126,明细!$C:$C,AV$1,明细!$AL:$AL,"网点超23H未关闭"))*20)</f>
        <v>-</v>
      </c>
      <c r="AW126" s="12" t="str">
        <f>IF((COUNTIFS(明细!$R:$R,$AK126,明细!$C:$C,AW$1,明细!$AK:$AK,"网点超50分钟未响应")+COUNTIFS(明细!$R:$R,$AK126,明细!$C:$C,AW$1,明细!$AL:$AL,"网点超23H未关闭"))*20=0,"-",(COUNTIFS(明细!$R:$R,$AK126,明细!$C:$C,AW$1,明细!$AK:$AK,"网点超50分钟未响应")+COUNTIFS(明细!$R:$R,$AK126,明细!$C:$C,AW$1,明细!$AL:$AL,"网点超23H未关闭"))*20)</f>
        <v>-</v>
      </c>
      <c r="AX126" s="12" t="str">
        <f>IF((COUNTIFS(明细!$R:$R,$AK126,明细!$C:$C,AX$1,明细!$AK:$AK,"网点超50分钟未响应")+COUNTIFS(明细!$R:$R,$AK126,明细!$C:$C,AX$1,明细!$AL:$AL,"网点超23H未关闭"))*20=0,"-",(COUNTIFS(明细!$R:$R,$AK126,明细!$C:$C,AX$1,明细!$AK:$AK,"网点超50分钟未响应")+COUNTIFS(明细!$R:$R,$AK126,明细!$C:$C,AX$1,明细!$AL:$AL,"网点超23H未关闭"))*20)</f>
        <v>-</v>
      </c>
      <c r="AY126" s="12" t="str">
        <f>IF((COUNTIFS(明细!$R:$R,$AK126,明细!$C:$C,AY$1,明细!$AK:$AK,"网点超50分钟未响应")+COUNTIFS(明细!$R:$R,$AK126,明细!$C:$C,AY$1,明细!$AL:$AL,"网点超23H未关闭"))*20=0,"-",(COUNTIFS(明细!$R:$R,$AK126,明细!$C:$C,AY$1,明细!$AK:$AK,"网点超50分钟未响应")+COUNTIFS(明细!$R:$R,$AK126,明细!$C:$C,AY$1,明细!$AL:$AL,"网点超23H未关闭"))*20)</f>
        <v>-</v>
      </c>
      <c r="AZ126" s="12" t="str">
        <f>IF((COUNTIFS(明细!$R:$R,$AK126,明细!$C:$C,AZ$1,明细!$AK:$AK,"网点超50分钟未响应")+COUNTIFS(明细!$R:$R,$AK126,明细!$C:$C,AZ$1,明细!$AL:$AL,"网点超23H未关闭"))*20=0,"-",(COUNTIFS(明细!$R:$R,$AK126,明细!$C:$C,AZ$1,明细!$AK:$AK,"网点超50分钟未响应")+COUNTIFS(明细!$R:$R,$AK126,明细!$C:$C,AZ$1,明细!$AL:$AL,"网点超23H未关闭"))*20)</f>
        <v>-</v>
      </c>
      <c r="BA126" s="12" t="str">
        <f>IF((COUNTIFS(明细!$R:$R,$AK126,明细!$C:$C,BA$1,明细!$AK:$AK,"网点超50分钟未响应")+COUNTIFS(明细!$R:$R,$AK126,明细!$C:$C,BA$1,明细!$AL:$AL,"网点超23H未关闭"))*20=0,"-",(COUNTIFS(明细!$R:$R,$AK126,明细!$C:$C,BA$1,明细!$AK:$AK,"网点超50分钟未响应")+COUNTIFS(明细!$R:$R,$AK126,明细!$C:$C,BA$1,明细!$AL:$AL,"网点超23H未关闭"))*20)</f>
        <v>-</v>
      </c>
      <c r="BB126" s="12" t="str">
        <f>IF((COUNTIFS(明细!$R:$R,$AK126,明细!$C:$C,BB$1,明细!$AK:$AK,"网点超50分钟未响应")+COUNTIFS(明细!$R:$R,$AK126,明细!$C:$C,BB$1,明细!$AL:$AL,"网点超23H未关闭"))*20=0,"-",(COUNTIFS(明细!$R:$R,$AK126,明细!$C:$C,BB$1,明细!$AK:$AK,"网点超50分钟未响应")+COUNTIFS(明细!$R:$R,$AK126,明细!$C:$C,BB$1,明细!$AL:$AL,"网点超23H未关闭"))*20)</f>
        <v>-</v>
      </c>
      <c r="BC126" s="12" t="str">
        <f>IF((COUNTIFS(明细!$R:$R,$AK126,明细!$C:$C,BC$1,明细!$AK:$AK,"网点超50分钟未响应")+COUNTIFS(明细!$R:$R,$AK126,明细!$C:$C,BC$1,明细!$AL:$AL,"网点超23H未关闭"))*20=0,"-",(COUNTIFS(明细!$R:$R,$AK126,明细!$C:$C,BC$1,明细!$AK:$AK,"网点超50分钟未响应")+COUNTIFS(明细!$R:$R,$AK126,明细!$C:$C,BC$1,明细!$AL:$AL,"网点超23H未关闭"))*20)</f>
        <v>-</v>
      </c>
      <c r="BD126" s="12" t="str">
        <f>IF((COUNTIFS(明细!$R:$R,$AK126,明细!$C:$C,BD$1,明细!$AK:$AK,"网点超50分钟未响应")+COUNTIFS(明细!$R:$R,$AK126,明细!$C:$C,BD$1,明细!$AL:$AL,"网点超23H未关闭"))*20=0,"-",(COUNTIFS(明细!$R:$R,$AK126,明细!$C:$C,BD$1,明细!$AK:$AK,"网点超50分钟未响应")+COUNTIFS(明细!$R:$R,$AK126,明细!$C:$C,BD$1,明细!$AL:$AL,"网点超23H未关闭"))*20)</f>
        <v>-</v>
      </c>
      <c r="BE126" s="12" t="str">
        <f>IF((COUNTIFS(明细!$R:$R,$AK126,明细!$C:$C,BE$1,明细!$AK:$AK,"网点超50分钟未响应")+COUNTIFS(明细!$R:$R,$AK126,明细!$C:$C,BE$1,明细!$AL:$AL,"网点超23H未关闭"))*20=0,"-",(COUNTIFS(明细!$R:$R,$AK126,明细!$C:$C,BE$1,明细!$AK:$AK,"网点超50分钟未响应")+COUNTIFS(明细!$R:$R,$AK126,明细!$C:$C,BE$1,明细!$AL:$AL,"网点超23H未关闭"))*20)</f>
        <v>-</v>
      </c>
      <c r="BF126" s="12" t="str">
        <f>IF((COUNTIFS(明细!$R:$R,$AK126,明细!$C:$C,BF$1,明细!$AK:$AK,"网点超50分钟未响应")+COUNTIFS(明细!$R:$R,$AK126,明细!$C:$C,BF$1,明细!$AL:$AL,"网点超23H未关闭"))*20=0,"-",(COUNTIFS(明细!$R:$R,$AK126,明细!$C:$C,BF$1,明细!$AK:$AK,"网点超50分钟未响应")+COUNTIFS(明细!$R:$R,$AK126,明细!$C:$C,BF$1,明细!$AL:$AL,"网点超23H未关闭"))*20)</f>
        <v>-</v>
      </c>
      <c r="BG126" s="12" t="str">
        <f>IF((COUNTIFS(明细!$R:$R,$AK126,明细!$C:$C,BG$1,明细!$AK:$AK,"网点超50分钟未响应")+COUNTIFS(明细!$R:$R,$AK126,明细!$C:$C,BG$1,明细!$AL:$AL,"网点超23H未关闭"))*20=0,"-",(COUNTIFS(明细!$R:$R,$AK126,明细!$C:$C,BG$1,明细!$AK:$AK,"网点超50分钟未响应")+COUNTIFS(明细!$R:$R,$AK126,明细!$C:$C,BG$1,明细!$AL:$AL,"网点超23H未关闭"))*20)</f>
        <v>-</v>
      </c>
      <c r="BH126" s="12" t="str">
        <f>IF((COUNTIFS(明细!$R:$R,$AK126,明细!$C:$C,BH$1,明细!$AK:$AK,"网点超50分钟未响应")+COUNTIFS(明细!$R:$R,$AK126,明细!$C:$C,BH$1,明细!$AL:$AL,"网点超23H未关闭"))*20=0,"-",(COUNTIFS(明细!$R:$R,$AK126,明细!$C:$C,BH$1,明细!$AK:$AK,"网点超50分钟未响应")+COUNTIFS(明细!$R:$R,$AK126,明细!$C:$C,BH$1,明细!$AL:$AL,"网点超23H未关闭"))*20)</f>
        <v>-</v>
      </c>
      <c r="BI126" s="12" t="str">
        <f>IF((COUNTIFS(明细!$R:$R,$AK126,明细!$C:$C,BI$1,明细!$AK:$AK,"网点超50分钟未响应")+COUNTIFS(明细!$R:$R,$AK126,明细!$C:$C,BI$1,明细!$AL:$AL,"网点超23H未关闭"))*20=0,"-",(COUNTIFS(明细!$R:$R,$AK126,明细!$C:$C,BI$1,明细!$AK:$AK,"网点超50分钟未响应")+COUNTIFS(明细!$R:$R,$AK126,明细!$C:$C,BI$1,明细!$AL:$AL,"网点超23H未关闭"))*20)</f>
        <v>-</v>
      </c>
      <c r="BJ126" s="12" t="str">
        <f>IF((COUNTIFS(明细!$R:$R,$AK126,明细!$C:$C,BJ$1,明细!$AK:$AK,"网点超50分钟未响应")+COUNTIFS(明细!$R:$R,$AK126,明细!$C:$C,BJ$1,明细!$AL:$AL,"网点超23H未关闭"))*20=0,"-",(COUNTIFS(明细!$R:$R,$AK126,明细!$C:$C,BJ$1,明细!$AK:$AK,"网点超50分钟未响应")+COUNTIFS(明细!$R:$R,$AK126,明细!$C:$C,BJ$1,明细!$AL:$AL,"网点超23H未关闭"))*20)</f>
        <v>-</v>
      </c>
      <c r="BK126" s="12" t="str">
        <f>IF((COUNTIFS(明细!$R:$R,$AK126,明细!$C:$C,BK$1,明细!$AK:$AK,"网点超50分钟未响应")+COUNTIFS(明细!$R:$R,$AK126,明细!$C:$C,BK$1,明细!$AL:$AL,"网点超23H未关闭"))*20=0,"-",(COUNTIFS(明细!$R:$R,$AK126,明细!$C:$C,BK$1,明细!$AK:$AK,"网点超50分钟未响应")+COUNTIFS(明细!$R:$R,$AK126,明细!$C:$C,BK$1,明细!$AL:$AL,"网点超23H未关闭"))*20)</f>
        <v>-</v>
      </c>
      <c r="BL126" s="12" t="str">
        <f>IF((COUNTIFS(明细!$R:$R,$AK126,明细!$C:$C,BL$1,明细!$AK:$AK,"网点超50分钟未响应")+COUNTIFS(明细!$R:$R,$AK126,明细!$C:$C,BL$1,明细!$AL:$AL,"网点超23H未关闭"))*20=0,"-",(COUNTIFS(明细!$R:$R,$AK126,明细!$C:$C,BL$1,明细!$AK:$AK,"网点超50分钟未响应")+COUNTIFS(明细!$R:$R,$AK126,明细!$C:$C,BL$1,明细!$AL:$AL,"网点超23H未关闭"))*20)</f>
        <v>-</v>
      </c>
      <c r="BM126" s="12" t="str">
        <f>IF((COUNTIFS(明细!$R:$R,$AK126,明细!$C:$C,BM$1,明细!$AK:$AK,"网点超50分钟未响应")+COUNTIFS(明细!$R:$R,$AK126,明细!$C:$C,BM$1,明细!$AL:$AL,"网点超23H未关闭"))*20=0,"-",(COUNTIFS(明细!$R:$R,$AK126,明细!$C:$C,BM$1,明细!$AK:$AK,"网点超50分钟未响应")+COUNTIFS(明细!$R:$R,$AK126,明细!$C:$C,BM$1,明细!$AL:$AL,"网点超23H未关闭"))*20)</f>
        <v>-</v>
      </c>
      <c r="BN126" s="12" t="str">
        <f>IF((COUNTIFS(明细!$R:$R,$AK126,明细!$C:$C,BN$1,明细!$AK:$AK,"网点超50分钟未响应")+COUNTIFS(明细!$R:$R,$AK126,明细!$C:$C,BN$1,明细!$AL:$AL,"网点超23H未关闭"))*20=0,"-",(COUNTIFS(明细!$R:$R,$AK126,明细!$C:$C,BN$1,明细!$AK:$AK,"网点超50分钟未响应")+COUNTIFS(明细!$R:$R,$AK126,明细!$C:$C,BN$1,明细!$AL:$AL,"网点超23H未关闭"))*20)</f>
        <v>-</v>
      </c>
      <c r="BO126" s="12" t="str">
        <f>IF((COUNTIFS(明细!$R:$R,$AK126,明细!$C:$C,BO$1,明细!$AK:$AK,"网点超50分钟未响应")+COUNTIFS(明细!$R:$R,$AK126,明细!$C:$C,BO$1,明细!$AL:$AL,"网点超23H未关闭"))*20=0,"-",(COUNTIFS(明细!$R:$R,$AK126,明细!$C:$C,BO$1,明细!$AK:$AK,"网点超50分钟未响应")+COUNTIFS(明细!$R:$R,$AK126,明细!$C:$C,BO$1,明细!$AL:$AL,"网点超23H未关闭"))*20)</f>
        <v>-</v>
      </c>
      <c r="BP126" s="12" t="str">
        <f>IF((COUNTIFS(明细!$R:$R,$AK126,明细!$C:$C,BP$1,明细!$AK:$AK,"网点超50分钟未响应")+COUNTIFS(明细!$R:$R,$AK126,明细!$C:$C,BP$1,明细!$AL:$AL,"网点超23H未关闭"))*20=0,"-",(COUNTIFS(明细!$R:$R,$AK126,明细!$C:$C,BP$1,明细!$AK:$AK,"网点超50分钟未响应")+COUNTIFS(明细!$R:$R,$AK126,明细!$C:$C,BP$1,明细!$AL:$AL,"网点超23H未关闭"))*20)</f>
        <v>-</v>
      </c>
    </row>
    <row r="127" customHeight="1" spans="36:68">
      <c r="AJ127" s="12">
        <f>RANK(AL127,AL$3:AL$356)</f>
        <v>107</v>
      </c>
      <c r="AK127" s="36" t="s">
        <v>163</v>
      </c>
      <c r="AL127" s="12">
        <f>SUM(AM127:BP127)</f>
        <v>20</v>
      </c>
      <c r="AM127" s="12" t="str">
        <f>IF((COUNTIFS(明细!$R:$R,$AK127,明细!$C:$C,AM$1,明细!$AK:$AK,"网点超50分钟未响应")+COUNTIFS(明细!$R:$R,$AK127,明细!$C:$C,AM$1,明细!$AL:$AL,"网点超23H未关闭"))*20=0,"-",(COUNTIFS(明细!$R:$R,$AK127,明细!$C:$C,AM$1,明细!$AK:$AK,"网点超50分钟未响应")+COUNTIFS(明细!$R:$R,$AK127,明细!$C:$C,AM$1,明细!$AL:$AL,"网点超23H未关闭"))*20)</f>
        <v>-</v>
      </c>
      <c r="AN127" s="12" t="str">
        <f>IF((COUNTIFS(明细!$R:$R,$AK127,明细!$C:$C,AN$1,明细!$AK:$AK,"网点超50分钟未响应")+COUNTIFS(明细!$R:$R,$AK127,明细!$C:$C,AN$1,明细!$AL:$AL,"网点超23H未关闭"))*20=0,"-",(COUNTIFS(明细!$R:$R,$AK127,明细!$C:$C,AN$1,明细!$AK:$AK,"网点超50分钟未响应")+COUNTIFS(明细!$R:$R,$AK127,明细!$C:$C,AN$1,明细!$AL:$AL,"网点超23H未关闭"))*20)</f>
        <v>-</v>
      </c>
      <c r="AO127" s="12" t="str">
        <f>IF((COUNTIFS(明细!$R:$R,$AK127,明细!$C:$C,AO$1,明细!$AK:$AK,"网点超50分钟未响应")+COUNTIFS(明细!$R:$R,$AK127,明细!$C:$C,AO$1,明细!$AL:$AL,"网点超23H未关闭"))*20=0,"-",(COUNTIFS(明细!$R:$R,$AK127,明细!$C:$C,AO$1,明细!$AK:$AK,"网点超50分钟未响应")+COUNTIFS(明细!$R:$R,$AK127,明细!$C:$C,AO$1,明细!$AL:$AL,"网点超23H未关闭"))*20)</f>
        <v>-</v>
      </c>
      <c r="AP127" s="12" t="str">
        <f>IF((COUNTIFS(明细!$R:$R,$AK127,明细!$C:$C,AP$1,明细!$AK:$AK,"网点超50分钟未响应")+COUNTIFS(明细!$R:$R,$AK127,明细!$C:$C,AP$1,明细!$AL:$AL,"网点超23H未关闭"))*20=0,"-",(COUNTIFS(明细!$R:$R,$AK127,明细!$C:$C,AP$1,明细!$AK:$AK,"网点超50分钟未响应")+COUNTIFS(明细!$R:$R,$AK127,明细!$C:$C,AP$1,明细!$AL:$AL,"网点超23H未关闭"))*20)</f>
        <v>-</v>
      </c>
      <c r="AQ127" s="12">
        <f>IF((COUNTIFS(明细!$R:$R,$AK127,明细!$C:$C,AQ$1,明细!$AK:$AK,"网点超50分钟未响应")+COUNTIFS(明细!$R:$R,$AK127,明细!$C:$C,AQ$1,明细!$AL:$AL,"网点超23H未关闭"))*20=0,"-",(COUNTIFS(明细!$R:$R,$AK127,明细!$C:$C,AQ$1,明细!$AK:$AK,"网点超50分钟未响应")+COUNTIFS(明细!$R:$R,$AK127,明细!$C:$C,AQ$1,明细!$AL:$AL,"网点超23H未关闭"))*20)</f>
        <v>20</v>
      </c>
      <c r="AR127" s="12" t="str">
        <f>IF((COUNTIFS(明细!$R:$R,$AK127,明细!$C:$C,AR$1,明细!$AK:$AK,"网点超50分钟未响应")+COUNTIFS(明细!$R:$R,$AK127,明细!$C:$C,AR$1,明细!$AL:$AL,"网点超23H未关闭"))*20=0,"-",(COUNTIFS(明细!$R:$R,$AK127,明细!$C:$C,AR$1,明细!$AK:$AK,"网点超50分钟未响应")+COUNTIFS(明细!$R:$R,$AK127,明细!$C:$C,AR$1,明细!$AL:$AL,"网点超23H未关闭"))*20)</f>
        <v>-</v>
      </c>
      <c r="AS127" s="12" t="str">
        <f>IF((COUNTIFS(明细!$R:$R,$AK127,明细!$C:$C,AS$1,明细!$AK:$AK,"网点超50分钟未响应")+COUNTIFS(明细!$R:$R,$AK127,明细!$C:$C,AS$1,明细!$AL:$AL,"网点超23H未关闭"))*20=0,"-",(COUNTIFS(明细!$R:$R,$AK127,明细!$C:$C,AS$1,明细!$AK:$AK,"网点超50分钟未响应")+COUNTIFS(明细!$R:$R,$AK127,明细!$C:$C,AS$1,明细!$AL:$AL,"网点超23H未关闭"))*20)</f>
        <v>-</v>
      </c>
      <c r="AT127" s="12" t="str">
        <f>IF((COUNTIFS(明细!$R:$R,$AK127,明细!$C:$C,AT$1,明细!$AK:$AK,"网点超50分钟未响应")+COUNTIFS(明细!$R:$R,$AK127,明细!$C:$C,AT$1,明细!$AL:$AL,"网点超23H未关闭"))*20=0,"-",(COUNTIFS(明细!$R:$R,$AK127,明细!$C:$C,AT$1,明细!$AK:$AK,"网点超50分钟未响应")+COUNTIFS(明细!$R:$R,$AK127,明细!$C:$C,AT$1,明细!$AL:$AL,"网点超23H未关闭"))*20)</f>
        <v>-</v>
      </c>
      <c r="AU127" s="12" t="str">
        <f>IF((COUNTIFS(明细!$R:$R,$AK127,明细!$C:$C,AU$1,明细!$AK:$AK,"网点超50分钟未响应")+COUNTIFS(明细!$R:$R,$AK127,明细!$C:$C,AU$1,明细!$AL:$AL,"网点超23H未关闭"))*20=0,"-",(COUNTIFS(明细!$R:$R,$AK127,明细!$C:$C,AU$1,明细!$AK:$AK,"网点超50分钟未响应")+COUNTIFS(明细!$R:$R,$AK127,明细!$C:$C,AU$1,明细!$AL:$AL,"网点超23H未关闭"))*20)</f>
        <v>-</v>
      </c>
      <c r="AV127" s="12" t="str">
        <f>IF((COUNTIFS(明细!$R:$R,$AK127,明细!$C:$C,AV$1,明细!$AK:$AK,"网点超50分钟未响应")+COUNTIFS(明细!$R:$R,$AK127,明细!$C:$C,AV$1,明细!$AL:$AL,"网点超23H未关闭"))*20=0,"-",(COUNTIFS(明细!$R:$R,$AK127,明细!$C:$C,AV$1,明细!$AK:$AK,"网点超50分钟未响应")+COUNTIFS(明细!$R:$R,$AK127,明细!$C:$C,AV$1,明细!$AL:$AL,"网点超23H未关闭"))*20)</f>
        <v>-</v>
      </c>
      <c r="AW127" s="12" t="str">
        <f>IF((COUNTIFS(明细!$R:$R,$AK127,明细!$C:$C,AW$1,明细!$AK:$AK,"网点超50分钟未响应")+COUNTIFS(明细!$R:$R,$AK127,明细!$C:$C,AW$1,明细!$AL:$AL,"网点超23H未关闭"))*20=0,"-",(COUNTIFS(明细!$R:$R,$AK127,明细!$C:$C,AW$1,明细!$AK:$AK,"网点超50分钟未响应")+COUNTIFS(明细!$R:$R,$AK127,明细!$C:$C,AW$1,明细!$AL:$AL,"网点超23H未关闭"))*20)</f>
        <v>-</v>
      </c>
      <c r="AX127" s="12" t="str">
        <f>IF((COUNTIFS(明细!$R:$R,$AK127,明细!$C:$C,AX$1,明细!$AK:$AK,"网点超50分钟未响应")+COUNTIFS(明细!$R:$R,$AK127,明细!$C:$C,AX$1,明细!$AL:$AL,"网点超23H未关闭"))*20=0,"-",(COUNTIFS(明细!$R:$R,$AK127,明细!$C:$C,AX$1,明细!$AK:$AK,"网点超50分钟未响应")+COUNTIFS(明细!$R:$R,$AK127,明细!$C:$C,AX$1,明细!$AL:$AL,"网点超23H未关闭"))*20)</f>
        <v>-</v>
      </c>
      <c r="AY127" s="12" t="str">
        <f>IF((COUNTIFS(明细!$R:$R,$AK127,明细!$C:$C,AY$1,明细!$AK:$AK,"网点超50分钟未响应")+COUNTIFS(明细!$R:$R,$AK127,明细!$C:$C,AY$1,明细!$AL:$AL,"网点超23H未关闭"))*20=0,"-",(COUNTIFS(明细!$R:$R,$AK127,明细!$C:$C,AY$1,明细!$AK:$AK,"网点超50分钟未响应")+COUNTIFS(明细!$R:$R,$AK127,明细!$C:$C,AY$1,明细!$AL:$AL,"网点超23H未关闭"))*20)</f>
        <v>-</v>
      </c>
      <c r="AZ127" s="12" t="str">
        <f>IF((COUNTIFS(明细!$R:$R,$AK127,明细!$C:$C,AZ$1,明细!$AK:$AK,"网点超50分钟未响应")+COUNTIFS(明细!$R:$R,$AK127,明细!$C:$C,AZ$1,明细!$AL:$AL,"网点超23H未关闭"))*20=0,"-",(COUNTIFS(明细!$R:$R,$AK127,明细!$C:$C,AZ$1,明细!$AK:$AK,"网点超50分钟未响应")+COUNTIFS(明细!$R:$R,$AK127,明细!$C:$C,AZ$1,明细!$AL:$AL,"网点超23H未关闭"))*20)</f>
        <v>-</v>
      </c>
      <c r="BA127" s="12" t="str">
        <f>IF((COUNTIFS(明细!$R:$R,$AK127,明细!$C:$C,BA$1,明细!$AK:$AK,"网点超50分钟未响应")+COUNTIFS(明细!$R:$R,$AK127,明细!$C:$C,BA$1,明细!$AL:$AL,"网点超23H未关闭"))*20=0,"-",(COUNTIFS(明细!$R:$R,$AK127,明细!$C:$C,BA$1,明细!$AK:$AK,"网点超50分钟未响应")+COUNTIFS(明细!$R:$R,$AK127,明细!$C:$C,BA$1,明细!$AL:$AL,"网点超23H未关闭"))*20)</f>
        <v>-</v>
      </c>
      <c r="BB127" s="12" t="str">
        <f>IF((COUNTIFS(明细!$R:$R,$AK127,明细!$C:$C,BB$1,明细!$AK:$AK,"网点超50分钟未响应")+COUNTIFS(明细!$R:$R,$AK127,明细!$C:$C,BB$1,明细!$AL:$AL,"网点超23H未关闭"))*20=0,"-",(COUNTIFS(明细!$R:$R,$AK127,明细!$C:$C,BB$1,明细!$AK:$AK,"网点超50分钟未响应")+COUNTIFS(明细!$R:$R,$AK127,明细!$C:$C,BB$1,明细!$AL:$AL,"网点超23H未关闭"))*20)</f>
        <v>-</v>
      </c>
      <c r="BC127" s="12" t="str">
        <f>IF((COUNTIFS(明细!$R:$R,$AK127,明细!$C:$C,BC$1,明细!$AK:$AK,"网点超50分钟未响应")+COUNTIFS(明细!$R:$R,$AK127,明细!$C:$C,BC$1,明细!$AL:$AL,"网点超23H未关闭"))*20=0,"-",(COUNTIFS(明细!$R:$R,$AK127,明细!$C:$C,BC$1,明细!$AK:$AK,"网点超50分钟未响应")+COUNTIFS(明细!$R:$R,$AK127,明细!$C:$C,BC$1,明细!$AL:$AL,"网点超23H未关闭"))*20)</f>
        <v>-</v>
      </c>
      <c r="BD127" s="12" t="str">
        <f>IF((COUNTIFS(明细!$R:$R,$AK127,明细!$C:$C,BD$1,明细!$AK:$AK,"网点超50分钟未响应")+COUNTIFS(明细!$R:$R,$AK127,明细!$C:$C,BD$1,明细!$AL:$AL,"网点超23H未关闭"))*20=0,"-",(COUNTIFS(明细!$R:$R,$AK127,明细!$C:$C,BD$1,明细!$AK:$AK,"网点超50分钟未响应")+COUNTIFS(明细!$R:$R,$AK127,明细!$C:$C,BD$1,明细!$AL:$AL,"网点超23H未关闭"))*20)</f>
        <v>-</v>
      </c>
      <c r="BE127" s="12" t="str">
        <f>IF((COUNTIFS(明细!$R:$R,$AK127,明细!$C:$C,BE$1,明细!$AK:$AK,"网点超50分钟未响应")+COUNTIFS(明细!$R:$R,$AK127,明细!$C:$C,BE$1,明细!$AL:$AL,"网点超23H未关闭"))*20=0,"-",(COUNTIFS(明细!$R:$R,$AK127,明细!$C:$C,BE$1,明细!$AK:$AK,"网点超50分钟未响应")+COUNTIFS(明细!$R:$R,$AK127,明细!$C:$C,BE$1,明细!$AL:$AL,"网点超23H未关闭"))*20)</f>
        <v>-</v>
      </c>
      <c r="BF127" s="12" t="str">
        <f>IF((COUNTIFS(明细!$R:$R,$AK127,明细!$C:$C,BF$1,明细!$AK:$AK,"网点超50分钟未响应")+COUNTIFS(明细!$R:$R,$AK127,明细!$C:$C,BF$1,明细!$AL:$AL,"网点超23H未关闭"))*20=0,"-",(COUNTIFS(明细!$R:$R,$AK127,明细!$C:$C,BF$1,明细!$AK:$AK,"网点超50分钟未响应")+COUNTIFS(明细!$R:$R,$AK127,明细!$C:$C,BF$1,明细!$AL:$AL,"网点超23H未关闭"))*20)</f>
        <v>-</v>
      </c>
      <c r="BG127" s="12" t="str">
        <f>IF((COUNTIFS(明细!$R:$R,$AK127,明细!$C:$C,BG$1,明细!$AK:$AK,"网点超50分钟未响应")+COUNTIFS(明细!$R:$R,$AK127,明细!$C:$C,BG$1,明细!$AL:$AL,"网点超23H未关闭"))*20=0,"-",(COUNTIFS(明细!$R:$R,$AK127,明细!$C:$C,BG$1,明细!$AK:$AK,"网点超50分钟未响应")+COUNTIFS(明细!$R:$R,$AK127,明细!$C:$C,BG$1,明细!$AL:$AL,"网点超23H未关闭"))*20)</f>
        <v>-</v>
      </c>
      <c r="BH127" s="12" t="str">
        <f>IF((COUNTIFS(明细!$R:$R,$AK127,明细!$C:$C,BH$1,明细!$AK:$AK,"网点超50分钟未响应")+COUNTIFS(明细!$R:$R,$AK127,明细!$C:$C,BH$1,明细!$AL:$AL,"网点超23H未关闭"))*20=0,"-",(COUNTIFS(明细!$R:$R,$AK127,明细!$C:$C,BH$1,明细!$AK:$AK,"网点超50分钟未响应")+COUNTIFS(明细!$R:$R,$AK127,明细!$C:$C,BH$1,明细!$AL:$AL,"网点超23H未关闭"))*20)</f>
        <v>-</v>
      </c>
      <c r="BI127" s="12" t="str">
        <f>IF((COUNTIFS(明细!$R:$R,$AK127,明细!$C:$C,BI$1,明细!$AK:$AK,"网点超50分钟未响应")+COUNTIFS(明细!$R:$R,$AK127,明细!$C:$C,BI$1,明细!$AL:$AL,"网点超23H未关闭"))*20=0,"-",(COUNTIFS(明细!$R:$R,$AK127,明细!$C:$C,BI$1,明细!$AK:$AK,"网点超50分钟未响应")+COUNTIFS(明细!$R:$R,$AK127,明细!$C:$C,BI$1,明细!$AL:$AL,"网点超23H未关闭"))*20)</f>
        <v>-</v>
      </c>
      <c r="BJ127" s="12" t="str">
        <f>IF((COUNTIFS(明细!$R:$R,$AK127,明细!$C:$C,BJ$1,明细!$AK:$AK,"网点超50分钟未响应")+COUNTIFS(明细!$R:$R,$AK127,明细!$C:$C,BJ$1,明细!$AL:$AL,"网点超23H未关闭"))*20=0,"-",(COUNTIFS(明细!$R:$R,$AK127,明细!$C:$C,BJ$1,明细!$AK:$AK,"网点超50分钟未响应")+COUNTIFS(明细!$R:$R,$AK127,明细!$C:$C,BJ$1,明细!$AL:$AL,"网点超23H未关闭"))*20)</f>
        <v>-</v>
      </c>
      <c r="BK127" s="12" t="str">
        <f>IF((COUNTIFS(明细!$R:$R,$AK127,明细!$C:$C,BK$1,明细!$AK:$AK,"网点超50分钟未响应")+COUNTIFS(明细!$R:$R,$AK127,明细!$C:$C,BK$1,明细!$AL:$AL,"网点超23H未关闭"))*20=0,"-",(COUNTIFS(明细!$R:$R,$AK127,明细!$C:$C,BK$1,明细!$AK:$AK,"网点超50分钟未响应")+COUNTIFS(明细!$R:$R,$AK127,明细!$C:$C,BK$1,明细!$AL:$AL,"网点超23H未关闭"))*20)</f>
        <v>-</v>
      </c>
      <c r="BL127" s="12" t="str">
        <f>IF((COUNTIFS(明细!$R:$R,$AK127,明细!$C:$C,BL$1,明细!$AK:$AK,"网点超50分钟未响应")+COUNTIFS(明细!$R:$R,$AK127,明细!$C:$C,BL$1,明细!$AL:$AL,"网点超23H未关闭"))*20=0,"-",(COUNTIFS(明细!$R:$R,$AK127,明细!$C:$C,BL$1,明细!$AK:$AK,"网点超50分钟未响应")+COUNTIFS(明细!$R:$R,$AK127,明细!$C:$C,BL$1,明细!$AL:$AL,"网点超23H未关闭"))*20)</f>
        <v>-</v>
      </c>
      <c r="BM127" s="12" t="str">
        <f>IF((COUNTIFS(明细!$R:$R,$AK127,明细!$C:$C,BM$1,明细!$AK:$AK,"网点超50分钟未响应")+COUNTIFS(明细!$R:$R,$AK127,明细!$C:$C,BM$1,明细!$AL:$AL,"网点超23H未关闭"))*20=0,"-",(COUNTIFS(明细!$R:$R,$AK127,明细!$C:$C,BM$1,明细!$AK:$AK,"网点超50分钟未响应")+COUNTIFS(明细!$R:$R,$AK127,明细!$C:$C,BM$1,明细!$AL:$AL,"网点超23H未关闭"))*20)</f>
        <v>-</v>
      </c>
      <c r="BN127" s="12" t="str">
        <f>IF((COUNTIFS(明细!$R:$R,$AK127,明细!$C:$C,BN$1,明细!$AK:$AK,"网点超50分钟未响应")+COUNTIFS(明细!$R:$R,$AK127,明细!$C:$C,BN$1,明细!$AL:$AL,"网点超23H未关闭"))*20=0,"-",(COUNTIFS(明细!$R:$R,$AK127,明细!$C:$C,BN$1,明细!$AK:$AK,"网点超50分钟未响应")+COUNTIFS(明细!$R:$R,$AK127,明细!$C:$C,BN$1,明细!$AL:$AL,"网点超23H未关闭"))*20)</f>
        <v>-</v>
      </c>
      <c r="BO127" s="12" t="str">
        <f>IF((COUNTIFS(明细!$R:$R,$AK127,明细!$C:$C,BO$1,明细!$AK:$AK,"网点超50分钟未响应")+COUNTIFS(明细!$R:$R,$AK127,明细!$C:$C,BO$1,明细!$AL:$AL,"网点超23H未关闭"))*20=0,"-",(COUNTIFS(明细!$R:$R,$AK127,明细!$C:$C,BO$1,明细!$AK:$AK,"网点超50分钟未响应")+COUNTIFS(明细!$R:$R,$AK127,明细!$C:$C,BO$1,明细!$AL:$AL,"网点超23H未关闭"))*20)</f>
        <v>-</v>
      </c>
      <c r="BP127" s="12" t="str">
        <f>IF((COUNTIFS(明细!$R:$R,$AK127,明细!$C:$C,BP$1,明细!$AK:$AK,"网点超50分钟未响应")+COUNTIFS(明细!$R:$R,$AK127,明细!$C:$C,BP$1,明细!$AL:$AL,"网点超23H未关闭"))*20=0,"-",(COUNTIFS(明细!$R:$R,$AK127,明细!$C:$C,BP$1,明细!$AK:$AK,"网点超50分钟未响应")+COUNTIFS(明细!$R:$R,$AK127,明细!$C:$C,BP$1,明细!$AL:$AL,"网点超23H未关闭"))*20)</f>
        <v>-</v>
      </c>
    </row>
    <row r="128" customHeight="1" spans="36:68">
      <c r="AJ128" s="12">
        <f>RANK(AL128,AL$3:AL$356)</f>
        <v>107</v>
      </c>
      <c r="AK128" s="39" t="s">
        <v>164</v>
      </c>
      <c r="AL128" s="12">
        <f>SUM(AM128:BP128)</f>
        <v>20</v>
      </c>
      <c r="AM128" s="12" t="str">
        <f>IF((COUNTIFS(明细!$R:$R,$AK128,明细!$C:$C,AM$1,明细!$AK:$AK,"网点超50分钟未响应")+COUNTIFS(明细!$R:$R,$AK128,明细!$C:$C,AM$1,明细!$AL:$AL,"网点超23H未关闭"))*20=0,"-",(COUNTIFS(明细!$R:$R,$AK128,明细!$C:$C,AM$1,明细!$AK:$AK,"网点超50分钟未响应")+COUNTIFS(明细!$R:$R,$AK128,明细!$C:$C,AM$1,明细!$AL:$AL,"网点超23H未关闭"))*20)</f>
        <v>-</v>
      </c>
      <c r="AN128" s="12" t="str">
        <f>IF((COUNTIFS(明细!$R:$R,$AK128,明细!$C:$C,AN$1,明细!$AK:$AK,"网点超50分钟未响应")+COUNTIFS(明细!$R:$R,$AK128,明细!$C:$C,AN$1,明细!$AL:$AL,"网点超23H未关闭"))*20=0,"-",(COUNTIFS(明细!$R:$R,$AK128,明细!$C:$C,AN$1,明细!$AK:$AK,"网点超50分钟未响应")+COUNTIFS(明细!$R:$R,$AK128,明细!$C:$C,AN$1,明细!$AL:$AL,"网点超23H未关闭"))*20)</f>
        <v>-</v>
      </c>
      <c r="AO128" s="12" t="str">
        <f>IF((COUNTIFS(明细!$R:$R,$AK128,明细!$C:$C,AO$1,明细!$AK:$AK,"网点超50分钟未响应")+COUNTIFS(明细!$R:$R,$AK128,明细!$C:$C,AO$1,明细!$AL:$AL,"网点超23H未关闭"))*20=0,"-",(COUNTIFS(明细!$R:$R,$AK128,明细!$C:$C,AO$1,明细!$AK:$AK,"网点超50分钟未响应")+COUNTIFS(明细!$R:$R,$AK128,明细!$C:$C,AO$1,明细!$AL:$AL,"网点超23H未关闭"))*20)</f>
        <v>-</v>
      </c>
      <c r="AP128" s="12" t="str">
        <f>IF((COUNTIFS(明细!$R:$R,$AK128,明细!$C:$C,AP$1,明细!$AK:$AK,"网点超50分钟未响应")+COUNTIFS(明细!$R:$R,$AK128,明细!$C:$C,AP$1,明细!$AL:$AL,"网点超23H未关闭"))*20=0,"-",(COUNTIFS(明细!$R:$R,$AK128,明细!$C:$C,AP$1,明细!$AK:$AK,"网点超50分钟未响应")+COUNTIFS(明细!$R:$R,$AK128,明细!$C:$C,AP$1,明细!$AL:$AL,"网点超23H未关闭"))*20)</f>
        <v>-</v>
      </c>
      <c r="AQ128" s="12">
        <f>IF((COUNTIFS(明细!$R:$R,$AK128,明细!$C:$C,AQ$1,明细!$AK:$AK,"网点超50分钟未响应")+COUNTIFS(明细!$R:$R,$AK128,明细!$C:$C,AQ$1,明细!$AL:$AL,"网点超23H未关闭"))*20=0,"-",(COUNTIFS(明细!$R:$R,$AK128,明细!$C:$C,AQ$1,明细!$AK:$AK,"网点超50分钟未响应")+COUNTIFS(明细!$R:$R,$AK128,明细!$C:$C,AQ$1,明细!$AL:$AL,"网点超23H未关闭"))*20)</f>
        <v>20</v>
      </c>
      <c r="AR128" s="12" t="str">
        <f>IF((COUNTIFS(明细!$R:$R,$AK128,明细!$C:$C,AR$1,明细!$AK:$AK,"网点超50分钟未响应")+COUNTIFS(明细!$R:$R,$AK128,明细!$C:$C,AR$1,明细!$AL:$AL,"网点超23H未关闭"))*20=0,"-",(COUNTIFS(明细!$R:$R,$AK128,明细!$C:$C,AR$1,明细!$AK:$AK,"网点超50分钟未响应")+COUNTIFS(明细!$R:$R,$AK128,明细!$C:$C,AR$1,明细!$AL:$AL,"网点超23H未关闭"))*20)</f>
        <v>-</v>
      </c>
      <c r="AS128" s="12" t="str">
        <f>IF((COUNTIFS(明细!$R:$R,$AK128,明细!$C:$C,AS$1,明细!$AK:$AK,"网点超50分钟未响应")+COUNTIFS(明细!$R:$R,$AK128,明细!$C:$C,AS$1,明细!$AL:$AL,"网点超23H未关闭"))*20=0,"-",(COUNTIFS(明细!$R:$R,$AK128,明细!$C:$C,AS$1,明细!$AK:$AK,"网点超50分钟未响应")+COUNTIFS(明细!$R:$R,$AK128,明细!$C:$C,AS$1,明细!$AL:$AL,"网点超23H未关闭"))*20)</f>
        <v>-</v>
      </c>
      <c r="AT128" s="12" t="str">
        <f>IF((COUNTIFS(明细!$R:$R,$AK128,明细!$C:$C,AT$1,明细!$AK:$AK,"网点超50分钟未响应")+COUNTIFS(明细!$R:$R,$AK128,明细!$C:$C,AT$1,明细!$AL:$AL,"网点超23H未关闭"))*20=0,"-",(COUNTIFS(明细!$R:$R,$AK128,明细!$C:$C,AT$1,明细!$AK:$AK,"网点超50分钟未响应")+COUNTIFS(明细!$R:$R,$AK128,明细!$C:$C,AT$1,明细!$AL:$AL,"网点超23H未关闭"))*20)</f>
        <v>-</v>
      </c>
      <c r="AU128" s="12" t="str">
        <f>IF((COUNTIFS(明细!$R:$R,$AK128,明细!$C:$C,AU$1,明细!$AK:$AK,"网点超50分钟未响应")+COUNTIFS(明细!$R:$R,$AK128,明细!$C:$C,AU$1,明细!$AL:$AL,"网点超23H未关闭"))*20=0,"-",(COUNTIFS(明细!$R:$R,$AK128,明细!$C:$C,AU$1,明细!$AK:$AK,"网点超50分钟未响应")+COUNTIFS(明细!$R:$R,$AK128,明细!$C:$C,AU$1,明细!$AL:$AL,"网点超23H未关闭"))*20)</f>
        <v>-</v>
      </c>
      <c r="AV128" s="12" t="str">
        <f>IF((COUNTIFS(明细!$R:$R,$AK128,明细!$C:$C,AV$1,明细!$AK:$AK,"网点超50分钟未响应")+COUNTIFS(明细!$R:$R,$AK128,明细!$C:$C,AV$1,明细!$AL:$AL,"网点超23H未关闭"))*20=0,"-",(COUNTIFS(明细!$R:$R,$AK128,明细!$C:$C,AV$1,明细!$AK:$AK,"网点超50分钟未响应")+COUNTIFS(明细!$R:$R,$AK128,明细!$C:$C,AV$1,明细!$AL:$AL,"网点超23H未关闭"))*20)</f>
        <v>-</v>
      </c>
      <c r="AW128" s="12" t="str">
        <f>IF((COUNTIFS(明细!$R:$R,$AK128,明细!$C:$C,AW$1,明细!$AK:$AK,"网点超50分钟未响应")+COUNTIFS(明细!$R:$R,$AK128,明细!$C:$C,AW$1,明细!$AL:$AL,"网点超23H未关闭"))*20=0,"-",(COUNTIFS(明细!$R:$R,$AK128,明细!$C:$C,AW$1,明细!$AK:$AK,"网点超50分钟未响应")+COUNTIFS(明细!$R:$R,$AK128,明细!$C:$C,AW$1,明细!$AL:$AL,"网点超23H未关闭"))*20)</f>
        <v>-</v>
      </c>
      <c r="AX128" s="12" t="str">
        <f>IF((COUNTIFS(明细!$R:$R,$AK128,明细!$C:$C,AX$1,明细!$AK:$AK,"网点超50分钟未响应")+COUNTIFS(明细!$R:$R,$AK128,明细!$C:$C,AX$1,明细!$AL:$AL,"网点超23H未关闭"))*20=0,"-",(COUNTIFS(明细!$R:$R,$AK128,明细!$C:$C,AX$1,明细!$AK:$AK,"网点超50分钟未响应")+COUNTIFS(明细!$R:$R,$AK128,明细!$C:$C,AX$1,明细!$AL:$AL,"网点超23H未关闭"))*20)</f>
        <v>-</v>
      </c>
      <c r="AY128" s="12" t="str">
        <f>IF((COUNTIFS(明细!$R:$R,$AK128,明细!$C:$C,AY$1,明细!$AK:$AK,"网点超50分钟未响应")+COUNTIFS(明细!$R:$R,$AK128,明细!$C:$C,AY$1,明细!$AL:$AL,"网点超23H未关闭"))*20=0,"-",(COUNTIFS(明细!$R:$R,$AK128,明细!$C:$C,AY$1,明细!$AK:$AK,"网点超50分钟未响应")+COUNTIFS(明细!$R:$R,$AK128,明细!$C:$C,AY$1,明细!$AL:$AL,"网点超23H未关闭"))*20)</f>
        <v>-</v>
      </c>
      <c r="AZ128" s="12" t="str">
        <f>IF((COUNTIFS(明细!$R:$R,$AK128,明细!$C:$C,AZ$1,明细!$AK:$AK,"网点超50分钟未响应")+COUNTIFS(明细!$R:$R,$AK128,明细!$C:$C,AZ$1,明细!$AL:$AL,"网点超23H未关闭"))*20=0,"-",(COUNTIFS(明细!$R:$R,$AK128,明细!$C:$C,AZ$1,明细!$AK:$AK,"网点超50分钟未响应")+COUNTIFS(明细!$R:$R,$AK128,明细!$C:$C,AZ$1,明细!$AL:$AL,"网点超23H未关闭"))*20)</f>
        <v>-</v>
      </c>
      <c r="BA128" s="12" t="str">
        <f>IF((COUNTIFS(明细!$R:$R,$AK128,明细!$C:$C,BA$1,明细!$AK:$AK,"网点超50分钟未响应")+COUNTIFS(明细!$R:$R,$AK128,明细!$C:$C,BA$1,明细!$AL:$AL,"网点超23H未关闭"))*20=0,"-",(COUNTIFS(明细!$R:$R,$AK128,明细!$C:$C,BA$1,明细!$AK:$AK,"网点超50分钟未响应")+COUNTIFS(明细!$R:$R,$AK128,明细!$C:$C,BA$1,明细!$AL:$AL,"网点超23H未关闭"))*20)</f>
        <v>-</v>
      </c>
      <c r="BB128" s="12" t="str">
        <f>IF((COUNTIFS(明细!$R:$R,$AK128,明细!$C:$C,BB$1,明细!$AK:$AK,"网点超50分钟未响应")+COUNTIFS(明细!$R:$R,$AK128,明细!$C:$C,BB$1,明细!$AL:$AL,"网点超23H未关闭"))*20=0,"-",(COUNTIFS(明细!$R:$R,$AK128,明细!$C:$C,BB$1,明细!$AK:$AK,"网点超50分钟未响应")+COUNTIFS(明细!$R:$R,$AK128,明细!$C:$C,BB$1,明细!$AL:$AL,"网点超23H未关闭"))*20)</f>
        <v>-</v>
      </c>
      <c r="BC128" s="12" t="str">
        <f>IF((COUNTIFS(明细!$R:$R,$AK128,明细!$C:$C,BC$1,明细!$AK:$AK,"网点超50分钟未响应")+COUNTIFS(明细!$R:$R,$AK128,明细!$C:$C,BC$1,明细!$AL:$AL,"网点超23H未关闭"))*20=0,"-",(COUNTIFS(明细!$R:$R,$AK128,明细!$C:$C,BC$1,明细!$AK:$AK,"网点超50分钟未响应")+COUNTIFS(明细!$R:$R,$AK128,明细!$C:$C,BC$1,明细!$AL:$AL,"网点超23H未关闭"))*20)</f>
        <v>-</v>
      </c>
      <c r="BD128" s="12" t="str">
        <f>IF((COUNTIFS(明细!$R:$R,$AK128,明细!$C:$C,BD$1,明细!$AK:$AK,"网点超50分钟未响应")+COUNTIFS(明细!$R:$R,$AK128,明细!$C:$C,BD$1,明细!$AL:$AL,"网点超23H未关闭"))*20=0,"-",(COUNTIFS(明细!$R:$R,$AK128,明细!$C:$C,BD$1,明细!$AK:$AK,"网点超50分钟未响应")+COUNTIFS(明细!$R:$R,$AK128,明细!$C:$C,BD$1,明细!$AL:$AL,"网点超23H未关闭"))*20)</f>
        <v>-</v>
      </c>
      <c r="BE128" s="12" t="str">
        <f>IF((COUNTIFS(明细!$R:$R,$AK128,明细!$C:$C,BE$1,明细!$AK:$AK,"网点超50分钟未响应")+COUNTIFS(明细!$R:$R,$AK128,明细!$C:$C,BE$1,明细!$AL:$AL,"网点超23H未关闭"))*20=0,"-",(COUNTIFS(明细!$R:$R,$AK128,明细!$C:$C,BE$1,明细!$AK:$AK,"网点超50分钟未响应")+COUNTIFS(明细!$R:$R,$AK128,明细!$C:$C,BE$1,明细!$AL:$AL,"网点超23H未关闭"))*20)</f>
        <v>-</v>
      </c>
      <c r="BF128" s="12" t="str">
        <f>IF((COUNTIFS(明细!$R:$R,$AK128,明细!$C:$C,BF$1,明细!$AK:$AK,"网点超50分钟未响应")+COUNTIFS(明细!$R:$R,$AK128,明细!$C:$C,BF$1,明细!$AL:$AL,"网点超23H未关闭"))*20=0,"-",(COUNTIFS(明细!$R:$R,$AK128,明细!$C:$C,BF$1,明细!$AK:$AK,"网点超50分钟未响应")+COUNTIFS(明细!$R:$R,$AK128,明细!$C:$C,BF$1,明细!$AL:$AL,"网点超23H未关闭"))*20)</f>
        <v>-</v>
      </c>
      <c r="BG128" s="12" t="str">
        <f>IF((COUNTIFS(明细!$R:$R,$AK128,明细!$C:$C,BG$1,明细!$AK:$AK,"网点超50分钟未响应")+COUNTIFS(明细!$R:$R,$AK128,明细!$C:$C,BG$1,明细!$AL:$AL,"网点超23H未关闭"))*20=0,"-",(COUNTIFS(明细!$R:$R,$AK128,明细!$C:$C,BG$1,明细!$AK:$AK,"网点超50分钟未响应")+COUNTIFS(明细!$R:$R,$AK128,明细!$C:$C,BG$1,明细!$AL:$AL,"网点超23H未关闭"))*20)</f>
        <v>-</v>
      </c>
      <c r="BH128" s="12" t="str">
        <f>IF((COUNTIFS(明细!$R:$R,$AK128,明细!$C:$C,BH$1,明细!$AK:$AK,"网点超50分钟未响应")+COUNTIFS(明细!$R:$R,$AK128,明细!$C:$C,BH$1,明细!$AL:$AL,"网点超23H未关闭"))*20=0,"-",(COUNTIFS(明细!$R:$R,$AK128,明细!$C:$C,BH$1,明细!$AK:$AK,"网点超50分钟未响应")+COUNTIFS(明细!$R:$R,$AK128,明细!$C:$C,BH$1,明细!$AL:$AL,"网点超23H未关闭"))*20)</f>
        <v>-</v>
      </c>
      <c r="BI128" s="12" t="str">
        <f>IF((COUNTIFS(明细!$R:$R,$AK128,明细!$C:$C,BI$1,明细!$AK:$AK,"网点超50分钟未响应")+COUNTIFS(明细!$R:$R,$AK128,明细!$C:$C,BI$1,明细!$AL:$AL,"网点超23H未关闭"))*20=0,"-",(COUNTIFS(明细!$R:$R,$AK128,明细!$C:$C,BI$1,明细!$AK:$AK,"网点超50分钟未响应")+COUNTIFS(明细!$R:$R,$AK128,明细!$C:$C,BI$1,明细!$AL:$AL,"网点超23H未关闭"))*20)</f>
        <v>-</v>
      </c>
      <c r="BJ128" s="12" t="str">
        <f>IF((COUNTIFS(明细!$R:$R,$AK128,明细!$C:$C,BJ$1,明细!$AK:$AK,"网点超50分钟未响应")+COUNTIFS(明细!$R:$R,$AK128,明细!$C:$C,BJ$1,明细!$AL:$AL,"网点超23H未关闭"))*20=0,"-",(COUNTIFS(明细!$R:$R,$AK128,明细!$C:$C,BJ$1,明细!$AK:$AK,"网点超50分钟未响应")+COUNTIFS(明细!$R:$R,$AK128,明细!$C:$C,BJ$1,明细!$AL:$AL,"网点超23H未关闭"))*20)</f>
        <v>-</v>
      </c>
      <c r="BK128" s="12" t="str">
        <f>IF((COUNTIFS(明细!$R:$R,$AK128,明细!$C:$C,BK$1,明细!$AK:$AK,"网点超50分钟未响应")+COUNTIFS(明细!$R:$R,$AK128,明细!$C:$C,BK$1,明细!$AL:$AL,"网点超23H未关闭"))*20=0,"-",(COUNTIFS(明细!$R:$R,$AK128,明细!$C:$C,BK$1,明细!$AK:$AK,"网点超50分钟未响应")+COUNTIFS(明细!$R:$R,$AK128,明细!$C:$C,BK$1,明细!$AL:$AL,"网点超23H未关闭"))*20)</f>
        <v>-</v>
      </c>
      <c r="BL128" s="12" t="str">
        <f>IF((COUNTIFS(明细!$R:$R,$AK128,明细!$C:$C,BL$1,明细!$AK:$AK,"网点超50分钟未响应")+COUNTIFS(明细!$R:$R,$AK128,明细!$C:$C,BL$1,明细!$AL:$AL,"网点超23H未关闭"))*20=0,"-",(COUNTIFS(明细!$R:$R,$AK128,明细!$C:$C,BL$1,明细!$AK:$AK,"网点超50分钟未响应")+COUNTIFS(明细!$R:$R,$AK128,明细!$C:$C,BL$1,明细!$AL:$AL,"网点超23H未关闭"))*20)</f>
        <v>-</v>
      </c>
      <c r="BM128" s="12" t="str">
        <f>IF((COUNTIFS(明细!$R:$R,$AK128,明细!$C:$C,BM$1,明细!$AK:$AK,"网点超50分钟未响应")+COUNTIFS(明细!$R:$R,$AK128,明细!$C:$C,BM$1,明细!$AL:$AL,"网点超23H未关闭"))*20=0,"-",(COUNTIFS(明细!$R:$R,$AK128,明细!$C:$C,BM$1,明细!$AK:$AK,"网点超50分钟未响应")+COUNTIFS(明细!$R:$R,$AK128,明细!$C:$C,BM$1,明细!$AL:$AL,"网点超23H未关闭"))*20)</f>
        <v>-</v>
      </c>
      <c r="BN128" s="12" t="str">
        <f>IF((COUNTIFS(明细!$R:$R,$AK128,明细!$C:$C,BN$1,明细!$AK:$AK,"网点超50分钟未响应")+COUNTIFS(明细!$R:$R,$AK128,明细!$C:$C,BN$1,明细!$AL:$AL,"网点超23H未关闭"))*20=0,"-",(COUNTIFS(明细!$R:$R,$AK128,明细!$C:$C,BN$1,明细!$AK:$AK,"网点超50分钟未响应")+COUNTIFS(明细!$R:$R,$AK128,明细!$C:$C,BN$1,明细!$AL:$AL,"网点超23H未关闭"))*20)</f>
        <v>-</v>
      </c>
      <c r="BO128" s="12" t="str">
        <f>IF((COUNTIFS(明细!$R:$R,$AK128,明细!$C:$C,BO$1,明细!$AK:$AK,"网点超50分钟未响应")+COUNTIFS(明细!$R:$R,$AK128,明细!$C:$C,BO$1,明细!$AL:$AL,"网点超23H未关闭"))*20=0,"-",(COUNTIFS(明细!$R:$R,$AK128,明细!$C:$C,BO$1,明细!$AK:$AK,"网点超50分钟未响应")+COUNTIFS(明细!$R:$R,$AK128,明细!$C:$C,BO$1,明细!$AL:$AL,"网点超23H未关闭"))*20)</f>
        <v>-</v>
      </c>
      <c r="BP128" s="12" t="str">
        <f>IF((COUNTIFS(明细!$R:$R,$AK128,明细!$C:$C,BP$1,明细!$AK:$AK,"网点超50分钟未响应")+COUNTIFS(明细!$R:$R,$AK128,明细!$C:$C,BP$1,明细!$AL:$AL,"网点超23H未关闭"))*20=0,"-",(COUNTIFS(明细!$R:$R,$AK128,明细!$C:$C,BP$1,明细!$AK:$AK,"网点超50分钟未响应")+COUNTIFS(明细!$R:$R,$AK128,明细!$C:$C,BP$1,明细!$AL:$AL,"网点超23H未关闭"))*20)</f>
        <v>-</v>
      </c>
    </row>
    <row r="129" customHeight="1" spans="36:68">
      <c r="AJ129" s="12">
        <f>RANK(AL129,AL$3:AL$356)</f>
        <v>107</v>
      </c>
      <c r="AK129" s="4" t="s">
        <v>165</v>
      </c>
      <c r="AL129" s="12">
        <f>SUM(AM129:BP129)</f>
        <v>20</v>
      </c>
      <c r="AM129" s="12" t="str">
        <f>IF((COUNTIFS(明细!$R:$R,$AK129,明细!$C:$C,AM$1,明细!$AK:$AK,"网点超50分钟未响应")+COUNTIFS(明细!$R:$R,$AK129,明细!$C:$C,AM$1,明细!$AL:$AL,"网点超23H未关闭"))*20=0,"-",(COUNTIFS(明细!$R:$R,$AK129,明细!$C:$C,AM$1,明细!$AK:$AK,"网点超50分钟未响应")+COUNTIFS(明细!$R:$R,$AK129,明细!$C:$C,AM$1,明细!$AL:$AL,"网点超23H未关闭"))*20)</f>
        <v>-</v>
      </c>
      <c r="AN129" s="12" t="str">
        <f>IF((COUNTIFS(明细!$R:$R,$AK129,明细!$C:$C,AN$1,明细!$AK:$AK,"网点超50分钟未响应")+COUNTIFS(明细!$R:$R,$AK129,明细!$C:$C,AN$1,明细!$AL:$AL,"网点超23H未关闭"))*20=0,"-",(COUNTIFS(明细!$R:$R,$AK129,明细!$C:$C,AN$1,明细!$AK:$AK,"网点超50分钟未响应")+COUNTIFS(明细!$R:$R,$AK129,明细!$C:$C,AN$1,明细!$AL:$AL,"网点超23H未关闭"))*20)</f>
        <v>-</v>
      </c>
      <c r="AO129" s="12" t="str">
        <f>IF((COUNTIFS(明细!$R:$R,$AK129,明细!$C:$C,AO$1,明细!$AK:$AK,"网点超50分钟未响应")+COUNTIFS(明细!$R:$R,$AK129,明细!$C:$C,AO$1,明细!$AL:$AL,"网点超23H未关闭"))*20=0,"-",(COUNTIFS(明细!$R:$R,$AK129,明细!$C:$C,AO$1,明细!$AK:$AK,"网点超50分钟未响应")+COUNTIFS(明细!$R:$R,$AK129,明细!$C:$C,AO$1,明细!$AL:$AL,"网点超23H未关闭"))*20)</f>
        <v>-</v>
      </c>
      <c r="AP129" s="12" t="str">
        <f>IF((COUNTIFS(明细!$R:$R,$AK129,明细!$C:$C,AP$1,明细!$AK:$AK,"网点超50分钟未响应")+COUNTIFS(明细!$R:$R,$AK129,明细!$C:$C,AP$1,明细!$AL:$AL,"网点超23H未关闭"))*20=0,"-",(COUNTIFS(明细!$R:$R,$AK129,明细!$C:$C,AP$1,明细!$AK:$AK,"网点超50分钟未响应")+COUNTIFS(明细!$R:$R,$AK129,明细!$C:$C,AP$1,明细!$AL:$AL,"网点超23H未关闭"))*20)</f>
        <v>-</v>
      </c>
      <c r="AQ129" s="12">
        <f>IF((COUNTIFS(明细!$R:$R,$AK129,明细!$C:$C,AQ$1,明细!$AK:$AK,"网点超50分钟未响应")+COUNTIFS(明细!$R:$R,$AK129,明细!$C:$C,AQ$1,明细!$AL:$AL,"网点超23H未关闭"))*20=0,"-",(COUNTIFS(明细!$R:$R,$AK129,明细!$C:$C,AQ$1,明细!$AK:$AK,"网点超50分钟未响应")+COUNTIFS(明细!$R:$R,$AK129,明细!$C:$C,AQ$1,明细!$AL:$AL,"网点超23H未关闭"))*20)</f>
        <v>20</v>
      </c>
      <c r="AR129" s="12" t="str">
        <f>IF((COUNTIFS(明细!$R:$R,$AK129,明细!$C:$C,AR$1,明细!$AK:$AK,"网点超50分钟未响应")+COUNTIFS(明细!$R:$R,$AK129,明细!$C:$C,AR$1,明细!$AL:$AL,"网点超23H未关闭"))*20=0,"-",(COUNTIFS(明细!$R:$R,$AK129,明细!$C:$C,AR$1,明细!$AK:$AK,"网点超50分钟未响应")+COUNTIFS(明细!$R:$R,$AK129,明细!$C:$C,AR$1,明细!$AL:$AL,"网点超23H未关闭"))*20)</f>
        <v>-</v>
      </c>
      <c r="AS129" s="12" t="str">
        <f>IF((COUNTIFS(明细!$R:$R,$AK129,明细!$C:$C,AS$1,明细!$AK:$AK,"网点超50分钟未响应")+COUNTIFS(明细!$R:$R,$AK129,明细!$C:$C,AS$1,明细!$AL:$AL,"网点超23H未关闭"))*20=0,"-",(COUNTIFS(明细!$R:$R,$AK129,明细!$C:$C,AS$1,明细!$AK:$AK,"网点超50分钟未响应")+COUNTIFS(明细!$R:$R,$AK129,明细!$C:$C,AS$1,明细!$AL:$AL,"网点超23H未关闭"))*20)</f>
        <v>-</v>
      </c>
      <c r="AT129" s="12" t="str">
        <f>IF((COUNTIFS(明细!$R:$R,$AK129,明细!$C:$C,AT$1,明细!$AK:$AK,"网点超50分钟未响应")+COUNTIFS(明细!$R:$R,$AK129,明细!$C:$C,AT$1,明细!$AL:$AL,"网点超23H未关闭"))*20=0,"-",(COUNTIFS(明细!$R:$R,$AK129,明细!$C:$C,AT$1,明细!$AK:$AK,"网点超50分钟未响应")+COUNTIFS(明细!$R:$R,$AK129,明细!$C:$C,AT$1,明细!$AL:$AL,"网点超23H未关闭"))*20)</f>
        <v>-</v>
      </c>
      <c r="AU129" s="12" t="str">
        <f>IF((COUNTIFS(明细!$R:$R,$AK129,明细!$C:$C,AU$1,明细!$AK:$AK,"网点超50分钟未响应")+COUNTIFS(明细!$R:$R,$AK129,明细!$C:$C,AU$1,明细!$AL:$AL,"网点超23H未关闭"))*20=0,"-",(COUNTIFS(明细!$R:$R,$AK129,明细!$C:$C,AU$1,明细!$AK:$AK,"网点超50分钟未响应")+COUNTIFS(明细!$R:$R,$AK129,明细!$C:$C,AU$1,明细!$AL:$AL,"网点超23H未关闭"))*20)</f>
        <v>-</v>
      </c>
      <c r="AV129" s="12" t="str">
        <f>IF((COUNTIFS(明细!$R:$R,$AK129,明细!$C:$C,AV$1,明细!$AK:$AK,"网点超50分钟未响应")+COUNTIFS(明细!$R:$R,$AK129,明细!$C:$C,AV$1,明细!$AL:$AL,"网点超23H未关闭"))*20=0,"-",(COUNTIFS(明细!$R:$R,$AK129,明细!$C:$C,AV$1,明细!$AK:$AK,"网点超50分钟未响应")+COUNTIFS(明细!$R:$R,$AK129,明细!$C:$C,AV$1,明细!$AL:$AL,"网点超23H未关闭"))*20)</f>
        <v>-</v>
      </c>
      <c r="AW129" s="12" t="str">
        <f>IF((COUNTIFS(明细!$R:$R,$AK129,明细!$C:$C,AW$1,明细!$AK:$AK,"网点超50分钟未响应")+COUNTIFS(明细!$R:$R,$AK129,明细!$C:$C,AW$1,明细!$AL:$AL,"网点超23H未关闭"))*20=0,"-",(COUNTIFS(明细!$R:$R,$AK129,明细!$C:$C,AW$1,明细!$AK:$AK,"网点超50分钟未响应")+COUNTIFS(明细!$R:$R,$AK129,明细!$C:$C,AW$1,明细!$AL:$AL,"网点超23H未关闭"))*20)</f>
        <v>-</v>
      </c>
      <c r="AX129" s="12" t="str">
        <f>IF((COUNTIFS(明细!$R:$R,$AK129,明细!$C:$C,AX$1,明细!$AK:$AK,"网点超50分钟未响应")+COUNTIFS(明细!$R:$R,$AK129,明细!$C:$C,AX$1,明细!$AL:$AL,"网点超23H未关闭"))*20=0,"-",(COUNTIFS(明细!$R:$R,$AK129,明细!$C:$C,AX$1,明细!$AK:$AK,"网点超50分钟未响应")+COUNTIFS(明细!$R:$R,$AK129,明细!$C:$C,AX$1,明细!$AL:$AL,"网点超23H未关闭"))*20)</f>
        <v>-</v>
      </c>
      <c r="AY129" s="12" t="str">
        <f>IF((COUNTIFS(明细!$R:$R,$AK129,明细!$C:$C,AY$1,明细!$AK:$AK,"网点超50分钟未响应")+COUNTIFS(明细!$R:$R,$AK129,明细!$C:$C,AY$1,明细!$AL:$AL,"网点超23H未关闭"))*20=0,"-",(COUNTIFS(明细!$R:$R,$AK129,明细!$C:$C,AY$1,明细!$AK:$AK,"网点超50分钟未响应")+COUNTIFS(明细!$R:$R,$AK129,明细!$C:$C,AY$1,明细!$AL:$AL,"网点超23H未关闭"))*20)</f>
        <v>-</v>
      </c>
      <c r="AZ129" s="12" t="str">
        <f>IF((COUNTIFS(明细!$R:$R,$AK129,明细!$C:$C,AZ$1,明细!$AK:$AK,"网点超50分钟未响应")+COUNTIFS(明细!$R:$R,$AK129,明细!$C:$C,AZ$1,明细!$AL:$AL,"网点超23H未关闭"))*20=0,"-",(COUNTIFS(明细!$R:$R,$AK129,明细!$C:$C,AZ$1,明细!$AK:$AK,"网点超50分钟未响应")+COUNTIFS(明细!$R:$R,$AK129,明细!$C:$C,AZ$1,明细!$AL:$AL,"网点超23H未关闭"))*20)</f>
        <v>-</v>
      </c>
      <c r="BA129" s="12" t="str">
        <f>IF((COUNTIFS(明细!$R:$R,$AK129,明细!$C:$C,BA$1,明细!$AK:$AK,"网点超50分钟未响应")+COUNTIFS(明细!$R:$R,$AK129,明细!$C:$C,BA$1,明细!$AL:$AL,"网点超23H未关闭"))*20=0,"-",(COUNTIFS(明细!$R:$R,$AK129,明细!$C:$C,BA$1,明细!$AK:$AK,"网点超50分钟未响应")+COUNTIFS(明细!$R:$R,$AK129,明细!$C:$C,BA$1,明细!$AL:$AL,"网点超23H未关闭"))*20)</f>
        <v>-</v>
      </c>
      <c r="BB129" s="12" t="str">
        <f>IF((COUNTIFS(明细!$R:$R,$AK129,明细!$C:$C,BB$1,明细!$AK:$AK,"网点超50分钟未响应")+COUNTIFS(明细!$R:$R,$AK129,明细!$C:$C,BB$1,明细!$AL:$AL,"网点超23H未关闭"))*20=0,"-",(COUNTIFS(明细!$R:$R,$AK129,明细!$C:$C,BB$1,明细!$AK:$AK,"网点超50分钟未响应")+COUNTIFS(明细!$R:$R,$AK129,明细!$C:$C,BB$1,明细!$AL:$AL,"网点超23H未关闭"))*20)</f>
        <v>-</v>
      </c>
      <c r="BC129" s="12" t="str">
        <f>IF((COUNTIFS(明细!$R:$R,$AK129,明细!$C:$C,BC$1,明细!$AK:$AK,"网点超50分钟未响应")+COUNTIFS(明细!$R:$R,$AK129,明细!$C:$C,BC$1,明细!$AL:$AL,"网点超23H未关闭"))*20=0,"-",(COUNTIFS(明细!$R:$R,$AK129,明细!$C:$C,BC$1,明细!$AK:$AK,"网点超50分钟未响应")+COUNTIFS(明细!$R:$R,$AK129,明细!$C:$C,BC$1,明细!$AL:$AL,"网点超23H未关闭"))*20)</f>
        <v>-</v>
      </c>
      <c r="BD129" s="12" t="str">
        <f>IF((COUNTIFS(明细!$R:$R,$AK129,明细!$C:$C,BD$1,明细!$AK:$AK,"网点超50分钟未响应")+COUNTIFS(明细!$R:$R,$AK129,明细!$C:$C,BD$1,明细!$AL:$AL,"网点超23H未关闭"))*20=0,"-",(COUNTIFS(明细!$R:$R,$AK129,明细!$C:$C,BD$1,明细!$AK:$AK,"网点超50分钟未响应")+COUNTIFS(明细!$R:$R,$AK129,明细!$C:$C,BD$1,明细!$AL:$AL,"网点超23H未关闭"))*20)</f>
        <v>-</v>
      </c>
      <c r="BE129" s="12" t="str">
        <f>IF((COUNTIFS(明细!$R:$R,$AK129,明细!$C:$C,BE$1,明细!$AK:$AK,"网点超50分钟未响应")+COUNTIFS(明细!$R:$R,$AK129,明细!$C:$C,BE$1,明细!$AL:$AL,"网点超23H未关闭"))*20=0,"-",(COUNTIFS(明细!$R:$R,$AK129,明细!$C:$C,BE$1,明细!$AK:$AK,"网点超50分钟未响应")+COUNTIFS(明细!$R:$R,$AK129,明细!$C:$C,BE$1,明细!$AL:$AL,"网点超23H未关闭"))*20)</f>
        <v>-</v>
      </c>
      <c r="BF129" s="12" t="str">
        <f>IF((COUNTIFS(明细!$R:$R,$AK129,明细!$C:$C,BF$1,明细!$AK:$AK,"网点超50分钟未响应")+COUNTIFS(明细!$R:$R,$AK129,明细!$C:$C,BF$1,明细!$AL:$AL,"网点超23H未关闭"))*20=0,"-",(COUNTIFS(明细!$R:$R,$AK129,明细!$C:$C,BF$1,明细!$AK:$AK,"网点超50分钟未响应")+COUNTIFS(明细!$R:$R,$AK129,明细!$C:$C,BF$1,明细!$AL:$AL,"网点超23H未关闭"))*20)</f>
        <v>-</v>
      </c>
      <c r="BG129" s="12" t="str">
        <f>IF((COUNTIFS(明细!$R:$R,$AK129,明细!$C:$C,BG$1,明细!$AK:$AK,"网点超50分钟未响应")+COUNTIFS(明细!$R:$R,$AK129,明细!$C:$C,BG$1,明细!$AL:$AL,"网点超23H未关闭"))*20=0,"-",(COUNTIFS(明细!$R:$R,$AK129,明细!$C:$C,BG$1,明细!$AK:$AK,"网点超50分钟未响应")+COUNTIFS(明细!$R:$R,$AK129,明细!$C:$C,BG$1,明细!$AL:$AL,"网点超23H未关闭"))*20)</f>
        <v>-</v>
      </c>
      <c r="BH129" s="12" t="str">
        <f>IF((COUNTIFS(明细!$R:$R,$AK129,明细!$C:$C,BH$1,明细!$AK:$AK,"网点超50分钟未响应")+COUNTIFS(明细!$R:$R,$AK129,明细!$C:$C,BH$1,明细!$AL:$AL,"网点超23H未关闭"))*20=0,"-",(COUNTIFS(明细!$R:$R,$AK129,明细!$C:$C,BH$1,明细!$AK:$AK,"网点超50分钟未响应")+COUNTIFS(明细!$R:$R,$AK129,明细!$C:$C,BH$1,明细!$AL:$AL,"网点超23H未关闭"))*20)</f>
        <v>-</v>
      </c>
      <c r="BI129" s="12" t="str">
        <f>IF((COUNTIFS(明细!$R:$R,$AK129,明细!$C:$C,BI$1,明细!$AK:$AK,"网点超50分钟未响应")+COUNTIFS(明细!$R:$R,$AK129,明细!$C:$C,BI$1,明细!$AL:$AL,"网点超23H未关闭"))*20=0,"-",(COUNTIFS(明细!$R:$R,$AK129,明细!$C:$C,BI$1,明细!$AK:$AK,"网点超50分钟未响应")+COUNTIFS(明细!$R:$R,$AK129,明细!$C:$C,BI$1,明细!$AL:$AL,"网点超23H未关闭"))*20)</f>
        <v>-</v>
      </c>
      <c r="BJ129" s="12" t="str">
        <f>IF((COUNTIFS(明细!$R:$R,$AK129,明细!$C:$C,BJ$1,明细!$AK:$AK,"网点超50分钟未响应")+COUNTIFS(明细!$R:$R,$AK129,明细!$C:$C,BJ$1,明细!$AL:$AL,"网点超23H未关闭"))*20=0,"-",(COUNTIFS(明细!$R:$R,$AK129,明细!$C:$C,BJ$1,明细!$AK:$AK,"网点超50分钟未响应")+COUNTIFS(明细!$R:$R,$AK129,明细!$C:$C,BJ$1,明细!$AL:$AL,"网点超23H未关闭"))*20)</f>
        <v>-</v>
      </c>
      <c r="BK129" s="12" t="str">
        <f>IF((COUNTIFS(明细!$R:$R,$AK129,明细!$C:$C,BK$1,明细!$AK:$AK,"网点超50分钟未响应")+COUNTIFS(明细!$R:$R,$AK129,明细!$C:$C,BK$1,明细!$AL:$AL,"网点超23H未关闭"))*20=0,"-",(COUNTIFS(明细!$R:$R,$AK129,明细!$C:$C,BK$1,明细!$AK:$AK,"网点超50分钟未响应")+COUNTIFS(明细!$R:$R,$AK129,明细!$C:$C,BK$1,明细!$AL:$AL,"网点超23H未关闭"))*20)</f>
        <v>-</v>
      </c>
      <c r="BL129" s="12" t="str">
        <f>IF((COUNTIFS(明细!$R:$R,$AK129,明细!$C:$C,BL$1,明细!$AK:$AK,"网点超50分钟未响应")+COUNTIFS(明细!$R:$R,$AK129,明细!$C:$C,BL$1,明细!$AL:$AL,"网点超23H未关闭"))*20=0,"-",(COUNTIFS(明细!$R:$R,$AK129,明细!$C:$C,BL$1,明细!$AK:$AK,"网点超50分钟未响应")+COUNTIFS(明细!$R:$R,$AK129,明细!$C:$C,BL$1,明细!$AL:$AL,"网点超23H未关闭"))*20)</f>
        <v>-</v>
      </c>
      <c r="BM129" s="12" t="str">
        <f>IF((COUNTIFS(明细!$R:$R,$AK129,明细!$C:$C,BM$1,明细!$AK:$AK,"网点超50分钟未响应")+COUNTIFS(明细!$R:$R,$AK129,明细!$C:$C,BM$1,明细!$AL:$AL,"网点超23H未关闭"))*20=0,"-",(COUNTIFS(明细!$R:$R,$AK129,明细!$C:$C,BM$1,明细!$AK:$AK,"网点超50分钟未响应")+COUNTIFS(明细!$R:$R,$AK129,明细!$C:$C,BM$1,明细!$AL:$AL,"网点超23H未关闭"))*20)</f>
        <v>-</v>
      </c>
      <c r="BN129" s="12" t="str">
        <f>IF((COUNTIFS(明细!$R:$R,$AK129,明细!$C:$C,BN$1,明细!$AK:$AK,"网点超50分钟未响应")+COUNTIFS(明细!$R:$R,$AK129,明细!$C:$C,BN$1,明细!$AL:$AL,"网点超23H未关闭"))*20=0,"-",(COUNTIFS(明细!$R:$R,$AK129,明细!$C:$C,BN$1,明细!$AK:$AK,"网点超50分钟未响应")+COUNTIFS(明细!$R:$R,$AK129,明细!$C:$C,BN$1,明细!$AL:$AL,"网点超23H未关闭"))*20)</f>
        <v>-</v>
      </c>
      <c r="BO129" s="12" t="str">
        <f>IF((COUNTIFS(明细!$R:$R,$AK129,明细!$C:$C,BO$1,明细!$AK:$AK,"网点超50分钟未响应")+COUNTIFS(明细!$R:$R,$AK129,明细!$C:$C,BO$1,明细!$AL:$AL,"网点超23H未关闭"))*20=0,"-",(COUNTIFS(明细!$R:$R,$AK129,明细!$C:$C,BO$1,明细!$AK:$AK,"网点超50分钟未响应")+COUNTIFS(明细!$R:$R,$AK129,明细!$C:$C,BO$1,明细!$AL:$AL,"网点超23H未关闭"))*20)</f>
        <v>-</v>
      </c>
      <c r="BP129" s="12" t="str">
        <f>IF((COUNTIFS(明细!$R:$R,$AK129,明细!$C:$C,BP$1,明细!$AK:$AK,"网点超50分钟未响应")+COUNTIFS(明细!$R:$R,$AK129,明细!$C:$C,BP$1,明细!$AL:$AL,"网点超23H未关闭"))*20=0,"-",(COUNTIFS(明细!$R:$R,$AK129,明细!$C:$C,BP$1,明细!$AK:$AK,"网点超50分钟未响应")+COUNTIFS(明细!$R:$R,$AK129,明细!$C:$C,BP$1,明细!$AL:$AL,"网点超23H未关闭"))*20)</f>
        <v>-</v>
      </c>
    </row>
    <row r="130" customHeight="1" spans="36:68">
      <c r="AJ130" s="12">
        <f>RANK(AL130,AL$3:AL$356)</f>
        <v>107</v>
      </c>
      <c r="AK130" s="4" t="s">
        <v>166</v>
      </c>
      <c r="AL130" s="12">
        <f>SUM(AM130:BP130)</f>
        <v>20</v>
      </c>
      <c r="AM130" s="12" t="str">
        <f>IF((COUNTIFS(明细!$R:$R,$AK130,明细!$C:$C,AM$1,明细!$AK:$AK,"网点超50分钟未响应")+COUNTIFS(明细!$R:$R,$AK130,明细!$C:$C,AM$1,明细!$AL:$AL,"网点超23H未关闭"))*20=0,"-",(COUNTIFS(明细!$R:$R,$AK130,明细!$C:$C,AM$1,明细!$AK:$AK,"网点超50分钟未响应")+COUNTIFS(明细!$R:$R,$AK130,明细!$C:$C,AM$1,明细!$AL:$AL,"网点超23H未关闭"))*20)</f>
        <v>-</v>
      </c>
      <c r="AN130" s="12" t="str">
        <f>IF((COUNTIFS(明细!$R:$R,$AK130,明细!$C:$C,AN$1,明细!$AK:$AK,"网点超50分钟未响应")+COUNTIFS(明细!$R:$R,$AK130,明细!$C:$C,AN$1,明细!$AL:$AL,"网点超23H未关闭"))*20=0,"-",(COUNTIFS(明细!$R:$R,$AK130,明细!$C:$C,AN$1,明细!$AK:$AK,"网点超50分钟未响应")+COUNTIFS(明细!$R:$R,$AK130,明细!$C:$C,AN$1,明细!$AL:$AL,"网点超23H未关闭"))*20)</f>
        <v>-</v>
      </c>
      <c r="AO130" s="12" t="str">
        <f>IF((COUNTIFS(明细!$R:$R,$AK130,明细!$C:$C,AO$1,明细!$AK:$AK,"网点超50分钟未响应")+COUNTIFS(明细!$R:$R,$AK130,明细!$C:$C,AO$1,明细!$AL:$AL,"网点超23H未关闭"))*20=0,"-",(COUNTIFS(明细!$R:$R,$AK130,明细!$C:$C,AO$1,明细!$AK:$AK,"网点超50分钟未响应")+COUNTIFS(明细!$R:$R,$AK130,明细!$C:$C,AO$1,明细!$AL:$AL,"网点超23H未关闭"))*20)</f>
        <v>-</v>
      </c>
      <c r="AP130" s="12" t="str">
        <f>IF((COUNTIFS(明细!$R:$R,$AK130,明细!$C:$C,AP$1,明细!$AK:$AK,"网点超50分钟未响应")+COUNTIFS(明细!$R:$R,$AK130,明细!$C:$C,AP$1,明细!$AL:$AL,"网点超23H未关闭"))*20=0,"-",(COUNTIFS(明细!$R:$R,$AK130,明细!$C:$C,AP$1,明细!$AK:$AK,"网点超50分钟未响应")+COUNTIFS(明细!$R:$R,$AK130,明细!$C:$C,AP$1,明细!$AL:$AL,"网点超23H未关闭"))*20)</f>
        <v>-</v>
      </c>
      <c r="AQ130" s="12" t="str">
        <f>IF((COUNTIFS(明细!$R:$R,$AK130,明细!$C:$C,AQ$1,明细!$AK:$AK,"网点超50分钟未响应")+COUNTIFS(明细!$R:$R,$AK130,明细!$C:$C,AQ$1,明细!$AL:$AL,"网点超23H未关闭"))*20=0,"-",(COUNTIFS(明细!$R:$R,$AK130,明细!$C:$C,AQ$1,明细!$AK:$AK,"网点超50分钟未响应")+COUNTIFS(明细!$R:$R,$AK130,明细!$C:$C,AQ$1,明细!$AL:$AL,"网点超23H未关闭"))*20)</f>
        <v>-</v>
      </c>
      <c r="AR130" s="12">
        <f>IF((COUNTIFS(明细!$R:$R,$AK130,明细!$C:$C,AR$1,明细!$AK:$AK,"网点超50分钟未响应")+COUNTIFS(明细!$R:$R,$AK130,明细!$C:$C,AR$1,明细!$AL:$AL,"网点超23H未关闭"))*20=0,"-",(COUNTIFS(明细!$R:$R,$AK130,明细!$C:$C,AR$1,明细!$AK:$AK,"网点超50分钟未响应")+COUNTIFS(明细!$R:$R,$AK130,明细!$C:$C,AR$1,明细!$AL:$AL,"网点超23H未关闭"))*20)</f>
        <v>20</v>
      </c>
      <c r="AS130" s="12" t="str">
        <f>IF((COUNTIFS(明细!$R:$R,$AK130,明细!$C:$C,AS$1,明细!$AK:$AK,"网点超50分钟未响应")+COUNTIFS(明细!$R:$R,$AK130,明细!$C:$C,AS$1,明细!$AL:$AL,"网点超23H未关闭"))*20=0,"-",(COUNTIFS(明细!$R:$R,$AK130,明细!$C:$C,AS$1,明细!$AK:$AK,"网点超50分钟未响应")+COUNTIFS(明细!$R:$R,$AK130,明细!$C:$C,AS$1,明细!$AL:$AL,"网点超23H未关闭"))*20)</f>
        <v>-</v>
      </c>
      <c r="AT130" s="12" t="str">
        <f>IF((COUNTIFS(明细!$R:$R,$AK130,明细!$C:$C,AT$1,明细!$AK:$AK,"网点超50分钟未响应")+COUNTIFS(明细!$R:$R,$AK130,明细!$C:$C,AT$1,明细!$AL:$AL,"网点超23H未关闭"))*20=0,"-",(COUNTIFS(明细!$R:$R,$AK130,明细!$C:$C,AT$1,明细!$AK:$AK,"网点超50分钟未响应")+COUNTIFS(明细!$R:$R,$AK130,明细!$C:$C,AT$1,明细!$AL:$AL,"网点超23H未关闭"))*20)</f>
        <v>-</v>
      </c>
      <c r="AU130" s="12" t="str">
        <f>IF((COUNTIFS(明细!$R:$R,$AK130,明细!$C:$C,AU$1,明细!$AK:$AK,"网点超50分钟未响应")+COUNTIFS(明细!$R:$R,$AK130,明细!$C:$C,AU$1,明细!$AL:$AL,"网点超23H未关闭"))*20=0,"-",(COUNTIFS(明细!$R:$R,$AK130,明细!$C:$C,AU$1,明细!$AK:$AK,"网点超50分钟未响应")+COUNTIFS(明细!$R:$R,$AK130,明细!$C:$C,AU$1,明细!$AL:$AL,"网点超23H未关闭"))*20)</f>
        <v>-</v>
      </c>
      <c r="AV130" s="12" t="str">
        <f>IF((COUNTIFS(明细!$R:$R,$AK130,明细!$C:$C,AV$1,明细!$AK:$AK,"网点超50分钟未响应")+COUNTIFS(明细!$R:$R,$AK130,明细!$C:$C,AV$1,明细!$AL:$AL,"网点超23H未关闭"))*20=0,"-",(COUNTIFS(明细!$R:$R,$AK130,明细!$C:$C,AV$1,明细!$AK:$AK,"网点超50分钟未响应")+COUNTIFS(明细!$R:$R,$AK130,明细!$C:$C,AV$1,明细!$AL:$AL,"网点超23H未关闭"))*20)</f>
        <v>-</v>
      </c>
      <c r="AW130" s="12" t="str">
        <f>IF((COUNTIFS(明细!$R:$R,$AK130,明细!$C:$C,AW$1,明细!$AK:$AK,"网点超50分钟未响应")+COUNTIFS(明细!$R:$R,$AK130,明细!$C:$C,AW$1,明细!$AL:$AL,"网点超23H未关闭"))*20=0,"-",(COUNTIFS(明细!$R:$R,$AK130,明细!$C:$C,AW$1,明细!$AK:$AK,"网点超50分钟未响应")+COUNTIFS(明细!$R:$R,$AK130,明细!$C:$C,AW$1,明细!$AL:$AL,"网点超23H未关闭"))*20)</f>
        <v>-</v>
      </c>
      <c r="AX130" s="12" t="str">
        <f>IF((COUNTIFS(明细!$R:$R,$AK130,明细!$C:$C,AX$1,明细!$AK:$AK,"网点超50分钟未响应")+COUNTIFS(明细!$R:$R,$AK130,明细!$C:$C,AX$1,明细!$AL:$AL,"网点超23H未关闭"))*20=0,"-",(COUNTIFS(明细!$R:$R,$AK130,明细!$C:$C,AX$1,明细!$AK:$AK,"网点超50分钟未响应")+COUNTIFS(明细!$R:$R,$AK130,明细!$C:$C,AX$1,明细!$AL:$AL,"网点超23H未关闭"))*20)</f>
        <v>-</v>
      </c>
      <c r="AY130" s="12" t="str">
        <f>IF((COUNTIFS(明细!$R:$R,$AK130,明细!$C:$C,AY$1,明细!$AK:$AK,"网点超50分钟未响应")+COUNTIFS(明细!$R:$R,$AK130,明细!$C:$C,AY$1,明细!$AL:$AL,"网点超23H未关闭"))*20=0,"-",(COUNTIFS(明细!$R:$R,$AK130,明细!$C:$C,AY$1,明细!$AK:$AK,"网点超50分钟未响应")+COUNTIFS(明细!$R:$R,$AK130,明细!$C:$C,AY$1,明细!$AL:$AL,"网点超23H未关闭"))*20)</f>
        <v>-</v>
      </c>
      <c r="AZ130" s="12" t="str">
        <f>IF((COUNTIFS(明细!$R:$R,$AK130,明细!$C:$C,AZ$1,明细!$AK:$AK,"网点超50分钟未响应")+COUNTIFS(明细!$R:$R,$AK130,明细!$C:$C,AZ$1,明细!$AL:$AL,"网点超23H未关闭"))*20=0,"-",(COUNTIFS(明细!$R:$R,$AK130,明细!$C:$C,AZ$1,明细!$AK:$AK,"网点超50分钟未响应")+COUNTIFS(明细!$R:$R,$AK130,明细!$C:$C,AZ$1,明细!$AL:$AL,"网点超23H未关闭"))*20)</f>
        <v>-</v>
      </c>
      <c r="BA130" s="12" t="str">
        <f>IF((COUNTIFS(明细!$R:$R,$AK130,明细!$C:$C,BA$1,明细!$AK:$AK,"网点超50分钟未响应")+COUNTIFS(明细!$R:$R,$AK130,明细!$C:$C,BA$1,明细!$AL:$AL,"网点超23H未关闭"))*20=0,"-",(COUNTIFS(明细!$R:$R,$AK130,明细!$C:$C,BA$1,明细!$AK:$AK,"网点超50分钟未响应")+COUNTIFS(明细!$R:$R,$AK130,明细!$C:$C,BA$1,明细!$AL:$AL,"网点超23H未关闭"))*20)</f>
        <v>-</v>
      </c>
      <c r="BB130" s="12" t="str">
        <f>IF((COUNTIFS(明细!$R:$R,$AK130,明细!$C:$C,BB$1,明细!$AK:$AK,"网点超50分钟未响应")+COUNTIFS(明细!$R:$R,$AK130,明细!$C:$C,BB$1,明细!$AL:$AL,"网点超23H未关闭"))*20=0,"-",(COUNTIFS(明细!$R:$R,$AK130,明细!$C:$C,BB$1,明细!$AK:$AK,"网点超50分钟未响应")+COUNTIFS(明细!$R:$R,$AK130,明细!$C:$C,BB$1,明细!$AL:$AL,"网点超23H未关闭"))*20)</f>
        <v>-</v>
      </c>
      <c r="BC130" s="12" t="str">
        <f>IF((COUNTIFS(明细!$R:$R,$AK130,明细!$C:$C,BC$1,明细!$AK:$AK,"网点超50分钟未响应")+COUNTIFS(明细!$R:$R,$AK130,明细!$C:$C,BC$1,明细!$AL:$AL,"网点超23H未关闭"))*20=0,"-",(COUNTIFS(明细!$R:$R,$AK130,明细!$C:$C,BC$1,明细!$AK:$AK,"网点超50分钟未响应")+COUNTIFS(明细!$R:$R,$AK130,明细!$C:$C,BC$1,明细!$AL:$AL,"网点超23H未关闭"))*20)</f>
        <v>-</v>
      </c>
      <c r="BD130" s="12" t="str">
        <f>IF((COUNTIFS(明细!$R:$R,$AK130,明细!$C:$C,BD$1,明细!$AK:$AK,"网点超50分钟未响应")+COUNTIFS(明细!$R:$R,$AK130,明细!$C:$C,BD$1,明细!$AL:$AL,"网点超23H未关闭"))*20=0,"-",(COUNTIFS(明细!$R:$R,$AK130,明细!$C:$C,BD$1,明细!$AK:$AK,"网点超50分钟未响应")+COUNTIFS(明细!$R:$R,$AK130,明细!$C:$C,BD$1,明细!$AL:$AL,"网点超23H未关闭"))*20)</f>
        <v>-</v>
      </c>
      <c r="BE130" s="12" t="str">
        <f>IF((COUNTIFS(明细!$R:$R,$AK130,明细!$C:$C,BE$1,明细!$AK:$AK,"网点超50分钟未响应")+COUNTIFS(明细!$R:$R,$AK130,明细!$C:$C,BE$1,明细!$AL:$AL,"网点超23H未关闭"))*20=0,"-",(COUNTIFS(明细!$R:$R,$AK130,明细!$C:$C,BE$1,明细!$AK:$AK,"网点超50分钟未响应")+COUNTIFS(明细!$R:$R,$AK130,明细!$C:$C,BE$1,明细!$AL:$AL,"网点超23H未关闭"))*20)</f>
        <v>-</v>
      </c>
      <c r="BF130" s="12" t="str">
        <f>IF((COUNTIFS(明细!$R:$R,$AK130,明细!$C:$C,BF$1,明细!$AK:$AK,"网点超50分钟未响应")+COUNTIFS(明细!$R:$R,$AK130,明细!$C:$C,BF$1,明细!$AL:$AL,"网点超23H未关闭"))*20=0,"-",(COUNTIFS(明细!$R:$R,$AK130,明细!$C:$C,BF$1,明细!$AK:$AK,"网点超50分钟未响应")+COUNTIFS(明细!$R:$R,$AK130,明细!$C:$C,BF$1,明细!$AL:$AL,"网点超23H未关闭"))*20)</f>
        <v>-</v>
      </c>
      <c r="BG130" s="12" t="str">
        <f>IF((COUNTIFS(明细!$R:$R,$AK130,明细!$C:$C,BG$1,明细!$AK:$AK,"网点超50分钟未响应")+COUNTIFS(明细!$R:$R,$AK130,明细!$C:$C,BG$1,明细!$AL:$AL,"网点超23H未关闭"))*20=0,"-",(COUNTIFS(明细!$R:$R,$AK130,明细!$C:$C,BG$1,明细!$AK:$AK,"网点超50分钟未响应")+COUNTIFS(明细!$R:$R,$AK130,明细!$C:$C,BG$1,明细!$AL:$AL,"网点超23H未关闭"))*20)</f>
        <v>-</v>
      </c>
      <c r="BH130" s="12" t="str">
        <f>IF((COUNTIFS(明细!$R:$R,$AK130,明细!$C:$C,BH$1,明细!$AK:$AK,"网点超50分钟未响应")+COUNTIFS(明细!$R:$R,$AK130,明细!$C:$C,BH$1,明细!$AL:$AL,"网点超23H未关闭"))*20=0,"-",(COUNTIFS(明细!$R:$R,$AK130,明细!$C:$C,BH$1,明细!$AK:$AK,"网点超50分钟未响应")+COUNTIFS(明细!$R:$R,$AK130,明细!$C:$C,BH$1,明细!$AL:$AL,"网点超23H未关闭"))*20)</f>
        <v>-</v>
      </c>
      <c r="BI130" s="12" t="str">
        <f>IF((COUNTIFS(明细!$R:$R,$AK130,明细!$C:$C,BI$1,明细!$AK:$AK,"网点超50分钟未响应")+COUNTIFS(明细!$R:$R,$AK130,明细!$C:$C,BI$1,明细!$AL:$AL,"网点超23H未关闭"))*20=0,"-",(COUNTIFS(明细!$R:$R,$AK130,明细!$C:$C,BI$1,明细!$AK:$AK,"网点超50分钟未响应")+COUNTIFS(明细!$R:$R,$AK130,明细!$C:$C,BI$1,明细!$AL:$AL,"网点超23H未关闭"))*20)</f>
        <v>-</v>
      </c>
      <c r="BJ130" s="12" t="str">
        <f>IF((COUNTIFS(明细!$R:$R,$AK130,明细!$C:$C,BJ$1,明细!$AK:$AK,"网点超50分钟未响应")+COUNTIFS(明细!$R:$R,$AK130,明细!$C:$C,BJ$1,明细!$AL:$AL,"网点超23H未关闭"))*20=0,"-",(COUNTIFS(明细!$R:$R,$AK130,明细!$C:$C,BJ$1,明细!$AK:$AK,"网点超50分钟未响应")+COUNTIFS(明细!$R:$R,$AK130,明细!$C:$C,BJ$1,明细!$AL:$AL,"网点超23H未关闭"))*20)</f>
        <v>-</v>
      </c>
      <c r="BK130" s="12" t="str">
        <f>IF((COUNTIFS(明细!$R:$R,$AK130,明细!$C:$C,BK$1,明细!$AK:$AK,"网点超50分钟未响应")+COUNTIFS(明细!$R:$R,$AK130,明细!$C:$C,BK$1,明细!$AL:$AL,"网点超23H未关闭"))*20=0,"-",(COUNTIFS(明细!$R:$R,$AK130,明细!$C:$C,BK$1,明细!$AK:$AK,"网点超50分钟未响应")+COUNTIFS(明细!$R:$R,$AK130,明细!$C:$C,BK$1,明细!$AL:$AL,"网点超23H未关闭"))*20)</f>
        <v>-</v>
      </c>
      <c r="BL130" s="12" t="str">
        <f>IF((COUNTIFS(明细!$R:$R,$AK130,明细!$C:$C,BL$1,明细!$AK:$AK,"网点超50分钟未响应")+COUNTIFS(明细!$R:$R,$AK130,明细!$C:$C,BL$1,明细!$AL:$AL,"网点超23H未关闭"))*20=0,"-",(COUNTIFS(明细!$R:$R,$AK130,明细!$C:$C,BL$1,明细!$AK:$AK,"网点超50分钟未响应")+COUNTIFS(明细!$R:$R,$AK130,明细!$C:$C,BL$1,明细!$AL:$AL,"网点超23H未关闭"))*20)</f>
        <v>-</v>
      </c>
      <c r="BM130" s="12" t="str">
        <f>IF((COUNTIFS(明细!$R:$R,$AK130,明细!$C:$C,BM$1,明细!$AK:$AK,"网点超50分钟未响应")+COUNTIFS(明细!$R:$R,$AK130,明细!$C:$C,BM$1,明细!$AL:$AL,"网点超23H未关闭"))*20=0,"-",(COUNTIFS(明细!$R:$R,$AK130,明细!$C:$C,BM$1,明细!$AK:$AK,"网点超50分钟未响应")+COUNTIFS(明细!$R:$R,$AK130,明细!$C:$C,BM$1,明细!$AL:$AL,"网点超23H未关闭"))*20)</f>
        <v>-</v>
      </c>
      <c r="BN130" s="12" t="str">
        <f>IF((COUNTIFS(明细!$R:$R,$AK130,明细!$C:$C,BN$1,明细!$AK:$AK,"网点超50分钟未响应")+COUNTIFS(明细!$R:$R,$AK130,明细!$C:$C,BN$1,明细!$AL:$AL,"网点超23H未关闭"))*20=0,"-",(COUNTIFS(明细!$R:$R,$AK130,明细!$C:$C,BN$1,明细!$AK:$AK,"网点超50分钟未响应")+COUNTIFS(明细!$R:$R,$AK130,明细!$C:$C,BN$1,明细!$AL:$AL,"网点超23H未关闭"))*20)</f>
        <v>-</v>
      </c>
      <c r="BO130" s="12" t="str">
        <f>IF((COUNTIFS(明细!$R:$R,$AK130,明细!$C:$C,BO$1,明细!$AK:$AK,"网点超50分钟未响应")+COUNTIFS(明细!$R:$R,$AK130,明细!$C:$C,BO$1,明细!$AL:$AL,"网点超23H未关闭"))*20=0,"-",(COUNTIFS(明细!$R:$R,$AK130,明细!$C:$C,BO$1,明细!$AK:$AK,"网点超50分钟未响应")+COUNTIFS(明细!$R:$R,$AK130,明细!$C:$C,BO$1,明细!$AL:$AL,"网点超23H未关闭"))*20)</f>
        <v>-</v>
      </c>
      <c r="BP130" s="12" t="str">
        <f>IF((COUNTIFS(明细!$R:$R,$AK130,明细!$C:$C,BP$1,明细!$AK:$AK,"网点超50分钟未响应")+COUNTIFS(明细!$R:$R,$AK130,明细!$C:$C,BP$1,明细!$AL:$AL,"网点超23H未关闭"))*20=0,"-",(COUNTIFS(明细!$R:$R,$AK130,明细!$C:$C,BP$1,明细!$AK:$AK,"网点超50分钟未响应")+COUNTIFS(明细!$R:$R,$AK130,明细!$C:$C,BP$1,明细!$AL:$AL,"网点超23H未关闭"))*20)</f>
        <v>-</v>
      </c>
    </row>
    <row r="131" customHeight="1" spans="36:68">
      <c r="AJ131" s="12">
        <f>RANK(AL131,AL$3:AL$356)</f>
        <v>107</v>
      </c>
      <c r="AK131" s="36" t="s">
        <v>167</v>
      </c>
      <c r="AL131" s="12">
        <f>SUM(AM131:BP131)</f>
        <v>20</v>
      </c>
      <c r="AM131" s="12" t="str">
        <f>IF((COUNTIFS(明细!$R:$R,$AK131,明细!$C:$C,AM$1,明细!$AK:$AK,"网点超50分钟未响应")+COUNTIFS(明细!$R:$R,$AK131,明细!$C:$C,AM$1,明细!$AL:$AL,"网点超23H未关闭"))*20=0,"-",(COUNTIFS(明细!$R:$R,$AK131,明细!$C:$C,AM$1,明细!$AK:$AK,"网点超50分钟未响应")+COUNTIFS(明细!$R:$R,$AK131,明细!$C:$C,AM$1,明细!$AL:$AL,"网点超23H未关闭"))*20)</f>
        <v>-</v>
      </c>
      <c r="AN131" s="12" t="str">
        <f>IF((COUNTIFS(明细!$R:$R,$AK131,明细!$C:$C,AN$1,明细!$AK:$AK,"网点超50分钟未响应")+COUNTIFS(明细!$R:$R,$AK131,明细!$C:$C,AN$1,明细!$AL:$AL,"网点超23H未关闭"))*20=0,"-",(COUNTIFS(明细!$R:$R,$AK131,明细!$C:$C,AN$1,明细!$AK:$AK,"网点超50分钟未响应")+COUNTIFS(明细!$R:$R,$AK131,明细!$C:$C,AN$1,明细!$AL:$AL,"网点超23H未关闭"))*20)</f>
        <v>-</v>
      </c>
      <c r="AO131" s="12" t="str">
        <f>IF((COUNTIFS(明细!$R:$R,$AK131,明细!$C:$C,AO$1,明细!$AK:$AK,"网点超50分钟未响应")+COUNTIFS(明细!$R:$R,$AK131,明细!$C:$C,AO$1,明细!$AL:$AL,"网点超23H未关闭"))*20=0,"-",(COUNTIFS(明细!$R:$R,$AK131,明细!$C:$C,AO$1,明细!$AK:$AK,"网点超50分钟未响应")+COUNTIFS(明细!$R:$R,$AK131,明细!$C:$C,AO$1,明细!$AL:$AL,"网点超23H未关闭"))*20)</f>
        <v>-</v>
      </c>
      <c r="AP131" s="12" t="str">
        <f>IF((COUNTIFS(明细!$R:$R,$AK131,明细!$C:$C,AP$1,明细!$AK:$AK,"网点超50分钟未响应")+COUNTIFS(明细!$R:$R,$AK131,明细!$C:$C,AP$1,明细!$AL:$AL,"网点超23H未关闭"))*20=0,"-",(COUNTIFS(明细!$R:$R,$AK131,明细!$C:$C,AP$1,明细!$AK:$AK,"网点超50分钟未响应")+COUNTIFS(明细!$R:$R,$AK131,明细!$C:$C,AP$1,明细!$AL:$AL,"网点超23H未关闭"))*20)</f>
        <v>-</v>
      </c>
      <c r="AQ131" s="12" t="str">
        <f>IF((COUNTIFS(明细!$R:$R,$AK131,明细!$C:$C,AQ$1,明细!$AK:$AK,"网点超50分钟未响应")+COUNTIFS(明细!$R:$R,$AK131,明细!$C:$C,AQ$1,明细!$AL:$AL,"网点超23H未关闭"))*20=0,"-",(COUNTIFS(明细!$R:$R,$AK131,明细!$C:$C,AQ$1,明细!$AK:$AK,"网点超50分钟未响应")+COUNTIFS(明细!$R:$R,$AK131,明细!$C:$C,AQ$1,明细!$AL:$AL,"网点超23H未关闭"))*20)</f>
        <v>-</v>
      </c>
      <c r="AR131" s="12">
        <f>IF((COUNTIFS(明细!$R:$R,$AK131,明细!$C:$C,AR$1,明细!$AK:$AK,"网点超50分钟未响应")+COUNTIFS(明细!$R:$R,$AK131,明细!$C:$C,AR$1,明细!$AL:$AL,"网点超23H未关闭"))*20=0,"-",(COUNTIFS(明细!$R:$R,$AK131,明细!$C:$C,AR$1,明细!$AK:$AK,"网点超50分钟未响应")+COUNTIFS(明细!$R:$R,$AK131,明细!$C:$C,AR$1,明细!$AL:$AL,"网点超23H未关闭"))*20)</f>
        <v>20</v>
      </c>
      <c r="AS131" s="12" t="str">
        <f>IF((COUNTIFS(明细!$R:$R,$AK131,明细!$C:$C,AS$1,明细!$AK:$AK,"网点超50分钟未响应")+COUNTIFS(明细!$R:$R,$AK131,明细!$C:$C,AS$1,明细!$AL:$AL,"网点超23H未关闭"))*20=0,"-",(COUNTIFS(明细!$R:$R,$AK131,明细!$C:$C,AS$1,明细!$AK:$AK,"网点超50分钟未响应")+COUNTIFS(明细!$R:$R,$AK131,明细!$C:$C,AS$1,明细!$AL:$AL,"网点超23H未关闭"))*20)</f>
        <v>-</v>
      </c>
      <c r="AT131" s="12" t="str">
        <f>IF((COUNTIFS(明细!$R:$R,$AK131,明细!$C:$C,AT$1,明细!$AK:$AK,"网点超50分钟未响应")+COUNTIFS(明细!$R:$R,$AK131,明细!$C:$C,AT$1,明细!$AL:$AL,"网点超23H未关闭"))*20=0,"-",(COUNTIFS(明细!$R:$R,$AK131,明细!$C:$C,AT$1,明细!$AK:$AK,"网点超50分钟未响应")+COUNTIFS(明细!$R:$R,$AK131,明细!$C:$C,AT$1,明细!$AL:$AL,"网点超23H未关闭"))*20)</f>
        <v>-</v>
      </c>
      <c r="AU131" s="12" t="str">
        <f>IF((COUNTIFS(明细!$R:$R,$AK131,明细!$C:$C,AU$1,明细!$AK:$AK,"网点超50分钟未响应")+COUNTIFS(明细!$R:$R,$AK131,明细!$C:$C,AU$1,明细!$AL:$AL,"网点超23H未关闭"))*20=0,"-",(COUNTIFS(明细!$R:$R,$AK131,明细!$C:$C,AU$1,明细!$AK:$AK,"网点超50分钟未响应")+COUNTIFS(明细!$R:$R,$AK131,明细!$C:$C,AU$1,明细!$AL:$AL,"网点超23H未关闭"))*20)</f>
        <v>-</v>
      </c>
      <c r="AV131" s="12" t="str">
        <f>IF((COUNTIFS(明细!$R:$R,$AK131,明细!$C:$C,AV$1,明细!$AK:$AK,"网点超50分钟未响应")+COUNTIFS(明细!$R:$R,$AK131,明细!$C:$C,AV$1,明细!$AL:$AL,"网点超23H未关闭"))*20=0,"-",(COUNTIFS(明细!$R:$R,$AK131,明细!$C:$C,AV$1,明细!$AK:$AK,"网点超50分钟未响应")+COUNTIFS(明细!$R:$R,$AK131,明细!$C:$C,AV$1,明细!$AL:$AL,"网点超23H未关闭"))*20)</f>
        <v>-</v>
      </c>
      <c r="AW131" s="12" t="str">
        <f>IF((COUNTIFS(明细!$R:$R,$AK131,明细!$C:$C,AW$1,明细!$AK:$AK,"网点超50分钟未响应")+COUNTIFS(明细!$R:$R,$AK131,明细!$C:$C,AW$1,明细!$AL:$AL,"网点超23H未关闭"))*20=0,"-",(COUNTIFS(明细!$R:$R,$AK131,明细!$C:$C,AW$1,明细!$AK:$AK,"网点超50分钟未响应")+COUNTIFS(明细!$R:$R,$AK131,明细!$C:$C,AW$1,明细!$AL:$AL,"网点超23H未关闭"))*20)</f>
        <v>-</v>
      </c>
      <c r="AX131" s="12" t="str">
        <f>IF((COUNTIFS(明细!$R:$R,$AK131,明细!$C:$C,AX$1,明细!$AK:$AK,"网点超50分钟未响应")+COUNTIFS(明细!$R:$R,$AK131,明细!$C:$C,AX$1,明细!$AL:$AL,"网点超23H未关闭"))*20=0,"-",(COUNTIFS(明细!$R:$R,$AK131,明细!$C:$C,AX$1,明细!$AK:$AK,"网点超50分钟未响应")+COUNTIFS(明细!$R:$R,$AK131,明细!$C:$C,AX$1,明细!$AL:$AL,"网点超23H未关闭"))*20)</f>
        <v>-</v>
      </c>
      <c r="AY131" s="12" t="str">
        <f>IF((COUNTIFS(明细!$R:$R,$AK131,明细!$C:$C,AY$1,明细!$AK:$AK,"网点超50分钟未响应")+COUNTIFS(明细!$R:$R,$AK131,明细!$C:$C,AY$1,明细!$AL:$AL,"网点超23H未关闭"))*20=0,"-",(COUNTIFS(明细!$R:$R,$AK131,明细!$C:$C,AY$1,明细!$AK:$AK,"网点超50分钟未响应")+COUNTIFS(明细!$R:$R,$AK131,明细!$C:$C,AY$1,明细!$AL:$AL,"网点超23H未关闭"))*20)</f>
        <v>-</v>
      </c>
      <c r="AZ131" s="12" t="str">
        <f>IF((COUNTIFS(明细!$R:$R,$AK131,明细!$C:$C,AZ$1,明细!$AK:$AK,"网点超50分钟未响应")+COUNTIFS(明细!$R:$R,$AK131,明细!$C:$C,AZ$1,明细!$AL:$AL,"网点超23H未关闭"))*20=0,"-",(COUNTIFS(明细!$R:$R,$AK131,明细!$C:$C,AZ$1,明细!$AK:$AK,"网点超50分钟未响应")+COUNTIFS(明细!$R:$R,$AK131,明细!$C:$C,AZ$1,明细!$AL:$AL,"网点超23H未关闭"))*20)</f>
        <v>-</v>
      </c>
      <c r="BA131" s="12" t="str">
        <f>IF((COUNTIFS(明细!$R:$R,$AK131,明细!$C:$C,BA$1,明细!$AK:$AK,"网点超50分钟未响应")+COUNTIFS(明细!$R:$R,$AK131,明细!$C:$C,BA$1,明细!$AL:$AL,"网点超23H未关闭"))*20=0,"-",(COUNTIFS(明细!$R:$R,$AK131,明细!$C:$C,BA$1,明细!$AK:$AK,"网点超50分钟未响应")+COUNTIFS(明细!$R:$R,$AK131,明细!$C:$C,BA$1,明细!$AL:$AL,"网点超23H未关闭"))*20)</f>
        <v>-</v>
      </c>
      <c r="BB131" s="12" t="str">
        <f>IF((COUNTIFS(明细!$R:$R,$AK131,明细!$C:$C,BB$1,明细!$AK:$AK,"网点超50分钟未响应")+COUNTIFS(明细!$R:$R,$AK131,明细!$C:$C,BB$1,明细!$AL:$AL,"网点超23H未关闭"))*20=0,"-",(COUNTIFS(明细!$R:$R,$AK131,明细!$C:$C,BB$1,明细!$AK:$AK,"网点超50分钟未响应")+COUNTIFS(明细!$R:$R,$AK131,明细!$C:$C,BB$1,明细!$AL:$AL,"网点超23H未关闭"))*20)</f>
        <v>-</v>
      </c>
      <c r="BC131" s="12" t="str">
        <f>IF((COUNTIFS(明细!$R:$R,$AK131,明细!$C:$C,BC$1,明细!$AK:$AK,"网点超50分钟未响应")+COUNTIFS(明细!$R:$R,$AK131,明细!$C:$C,BC$1,明细!$AL:$AL,"网点超23H未关闭"))*20=0,"-",(COUNTIFS(明细!$R:$R,$AK131,明细!$C:$C,BC$1,明细!$AK:$AK,"网点超50分钟未响应")+COUNTIFS(明细!$R:$R,$AK131,明细!$C:$C,BC$1,明细!$AL:$AL,"网点超23H未关闭"))*20)</f>
        <v>-</v>
      </c>
      <c r="BD131" s="12" t="str">
        <f>IF((COUNTIFS(明细!$R:$R,$AK131,明细!$C:$C,BD$1,明细!$AK:$AK,"网点超50分钟未响应")+COUNTIFS(明细!$R:$R,$AK131,明细!$C:$C,BD$1,明细!$AL:$AL,"网点超23H未关闭"))*20=0,"-",(COUNTIFS(明细!$R:$R,$AK131,明细!$C:$C,BD$1,明细!$AK:$AK,"网点超50分钟未响应")+COUNTIFS(明细!$R:$R,$AK131,明细!$C:$C,BD$1,明细!$AL:$AL,"网点超23H未关闭"))*20)</f>
        <v>-</v>
      </c>
      <c r="BE131" s="12" t="str">
        <f>IF((COUNTIFS(明细!$R:$R,$AK131,明细!$C:$C,BE$1,明细!$AK:$AK,"网点超50分钟未响应")+COUNTIFS(明细!$R:$R,$AK131,明细!$C:$C,BE$1,明细!$AL:$AL,"网点超23H未关闭"))*20=0,"-",(COUNTIFS(明细!$R:$R,$AK131,明细!$C:$C,BE$1,明细!$AK:$AK,"网点超50分钟未响应")+COUNTIFS(明细!$R:$R,$AK131,明细!$C:$C,BE$1,明细!$AL:$AL,"网点超23H未关闭"))*20)</f>
        <v>-</v>
      </c>
      <c r="BF131" s="12" t="str">
        <f>IF((COUNTIFS(明细!$R:$R,$AK131,明细!$C:$C,BF$1,明细!$AK:$AK,"网点超50分钟未响应")+COUNTIFS(明细!$R:$R,$AK131,明细!$C:$C,BF$1,明细!$AL:$AL,"网点超23H未关闭"))*20=0,"-",(COUNTIFS(明细!$R:$R,$AK131,明细!$C:$C,BF$1,明细!$AK:$AK,"网点超50分钟未响应")+COUNTIFS(明细!$R:$R,$AK131,明细!$C:$C,BF$1,明细!$AL:$AL,"网点超23H未关闭"))*20)</f>
        <v>-</v>
      </c>
      <c r="BG131" s="12" t="str">
        <f>IF((COUNTIFS(明细!$R:$R,$AK131,明细!$C:$C,BG$1,明细!$AK:$AK,"网点超50分钟未响应")+COUNTIFS(明细!$R:$R,$AK131,明细!$C:$C,BG$1,明细!$AL:$AL,"网点超23H未关闭"))*20=0,"-",(COUNTIFS(明细!$R:$R,$AK131,明细!$C:$C,BG$1,明细!$AK:$AK,"网点超50分钟未响应")+COUNTIFS(明细!$R:$R,$AK131,明细!$C:$C,BG$1,明细!$AL:$AL,"网点超23H未关闭"))*20)</f>
        <v>-</v>
      </c>
      <c r="BH131" s="12" t="str">
        <f>IF((COUNTIFS(明细!$R:$R,$AK131,明细!$C:$C,BH$1,明细!$AK:$AK,"网点超50分钟未响应")+COUNTIFS(明细!$R:$R,$AK131,明细!$C:$C,BH$1,明细!$AL:$AL,"网点超23H未关闭"))*20=0,"-",(COUNTIFS(明细!$R:$R,$AK131,明细!$C:$C,BH$1,明细!$AK:$AK,"网点超50分钟未响应")+COUNTIFS(明细!$R:$R,$AK131,明细!$C:$C,BH$1,明细!$AL:$AL,"网点超23H未关闭"))*20)</f>
        <v>-</v>
      </c>
      <c r="BI131" s="12" t="str">
        <f>IF((COUNTIFS(明细!$R:$R,$AK131,明细!$C:$C,BI$1,明细!$AK:$AK,"网点超50分钟未响应")+COUNTIFS(明细!$R:$R,$AK131,明细!$C:$C,BI$1,明细!$AL:$AL,"网点超23H未关闭"))*20=0,"-",(COUNTIFS(明细!$R:$R,$AK131,明细!$C:$C,BI$1,明细!$AK:$AK,"网点超50分钟未响应")+COUNTIFS(明细!$R:$R,$AK131,明细!$C:$C,BI$1,明细!$AL:$AL,"网点超23H未关闭"))*20)</f>
        <v>-</v>
      </c>
      <c r="BJ131" s="12" t="str">
        <f>IF((COUNTIFS(明细!$R:$R,$AK131,明细!$C:$C,BJ$1,明细!$AK:$AK,"网点超50分钟未响应")+COUNTIFS(明细!$R:$R,$AK131,明细!$C:$C,BJ$1,明细!$AL:$AL,"网点超23H未关闭"))*20=0,"-",(COUNTIFS(明细!$R:$R,$AK131,明细!$C:$C,BJ$1,明细!$AK:$AK,"网点超50分钟未响应")+COUNTIFS(明细!$R:$R,$AK131,明细!$C:$C,BJ$1,明细!$AL:$AL,"网点超23H未关闭"))*20)</f>
        <v>-</v>
      </c>
      <c r="BK131" s="12" t="str">
        <f>IF((COUNTIFS(明细!$R:$R,$AK131,明细!$C:$C,BK$1,明细!$AK:$AK,"网点超50分钟未响应")+COUNTIFS(明细!$R:$R,$AK131,明细!$C:$C,BK$1,明细!$AL:$AL,"网点超23H未关闭"))*20=0,"-",(COUNTIFS(明细!$R:$R,$AK131,明细!$C:$C,BK$1,明细!$AK:$AK,"网点超50分钟未响应")+COUNTIFS(明细!$R:$R,$AK131,明细!$C:$C,BK$1,明细!$AL:$AL,"网点超23H未关闭"))*20)</f>
        <v>-</v>
      </c>
      <c r="BL131" s="12" t="str">
        <f>IF((COUNTIFS(明细!$R:$R,$AK131,明细!$C:$C,BL$1,明细!$AK:$AK,"网点超50分钟未响应")+COUNTIFS(明细!$R:$R,$AK131,明细!$C:$C,BL$1,明细!$AL:$AL,"网点超23H未关闭"))*20=0,"-",(COUNTIFS(明细!$R:$R,$AK131,明细!$C:$C,BL$1,明细!$AK:$AK,"网点超50分钟未响应")+COUNTIFS(明细!$R:$R,$AK131,明细!$C:$C,BL$1,明细!$AL:$AL,"网点超23H未关闭"))*20)</f>
        <v>-</v>
      </c>
      <c r="BM131" s="12" t="str">
        <f>IF((COUNTIFS(明细!$R:$R,$AK131,明细!$C:$C,BM$1,明细!$AK:$AK,"网点超50分钟未响应")+COUNTIFS(明细!$R:$R,$AK131,明细!$C:$C,BM$1,明细!$AL:$AL,"网点超23H未关闭"))*20=0,"-",(COUNTIFS(明细!$R:$R,$AK131,明细!$C:$C,BM$1,明细!$AK:$AK,"网点超50分钟未响应")+COUNTIFS(明细!$R:$R,$AK131,明细!$C:$C,BM$1,明细!$AL:$AL,"网点超23H未关闭"))*20)</f>
        <v>-</v>
      </c>
      <c r="BN131" s="12" t="str">
        <f>IF((COUNTIFS(明细!$R:$R,$AK131,明细!$C:$C,BN$1,明细!$AK:$AK,"网点超50分钟未响应")+COUNTIFS(明细!$R:$R,$AK131,明细!$C:$C,BN$1,明细!$AL:$AL,"网点超23H未关闭"))*20=0,"-",(COUNTIFS(明细!$R:$R,$AK131,明细!$C:$C,BN$1,明细!$AK:$AK,"网点超50分钟未响应")+COUNTIFS(明细!$R:$R,$AK131,明细!$C:$C,BN$1,明细!$AL:$AL,"网点超23H未关闭"))*20)</f>
        <v>-</v>
      </c>
      <c r="BO131" s="12" t="str">
        <f>IF((COUNTIFS(明细!$R:$R,$AK131,明细!$C:$C,BO$1,明细!$AK:$AK,"网点超50分钟未响应")+COUNTIFS(明细!$R:$R,$AK131,明细!$C:$C,BO$1,明细!$AL:$AL,"网点超23H未关闭"))*20=0,"-",(COUNTIFS(明细!$R:$R,$AK131,明细!$C:$C,BO$1,明细!$AK:$AK,"网点超50分钟未响应")+COUNTIFS(明细!$R:$R,$AK131,明细!$C:$C,BO$1,明细!$AL:$AL,"网点超23H未关闭"))*20)</f>
        <v>-</v>
      </c>
      <c r="BP131" s="12" t="str">
        <f>IF((COUNTIFS(明细!$R:$R,$AK131,明细!$C:$C,BP$1,明细!$AK:$AK,"网点超50分钟未响应")+COUNTIFS(明细!$R:$R,$AK131,明细!$C:$C,BP$1,明细!$AL:$AL,"网点超23H未关闭"))*20=0,"-",(COUNTIFS(明细!$R:$R,$AK131,明细!$C:$C,BP$1,明细!$AK:$AK,"网点超50分钟未响应")+COUNTIFS(明细!$R:$R,$AK131,明细!$C:$C,BP$1,明细!$AL:$AL,"网点超23H未关闭"))*20)</f>
        <v>-</v>
      </c>
    </row>
    <row r="132" customHeight="1" spans="36:68">
      <c r="AJ132" s="12">
        <f>RANK(AL132,AL$3:AL$356)</f>
        <v>107</v>
      </c>
      <c r="AK132" s="4" t="s">
        <v>168</v>
      </c>
      <c r="AL132" s="12">
        <f>SUM(AM132:BP132)</f>
        <v>20</v>
      </c>
      <c r="AM132" s="12" t="str">
        <f>IF((COUNTIFS(明细!$R:$R,$AK132,明细!$C:$C,AM$1,明细!$AK:$AK,"网点超50分钟未响应")+COUNTIFS(明细!$R:$R,$AK132,明细!$C:$C,AM$1,明细!$AL:$AL,"网点超23H未关闭"))*20=0,"-",(COUNTIFS(明细!$R:$R,$AK132,明细!$C:$C,AM$1,明细!$AK:$AK,"网点超50分钟未响应")+COUNTIFS(明细!$R:$R,$AK132,明细!$C:$C,AM$1,明细!$AL:$AL,"网点超23H未关闭"))*20)</f>
        <v>-</v>
      </c>
      <c r="AN132" s="12" t="str">
        <f>IF((COUNTIFS(明细!$R:$R,$AK132,明细!$C:$C,AN$1,明细!$AK:$AK,"网点超50分钟未响应")+COUNTIFS(明细!$R:$R,$AK132,明细!$C:$C,AN$1,明细!$AL:$AL,"网点超23H未关闭"))*20=0,"-",(COUNTIFS(明细!$R:$R,$AK132,明细!$C:$C,AN$1,明细!$AK:$AK,"网点超50分钟未响应")+COUNTIFS(明细!$R:$R,$AK132,明细!$C:$C,AN$1,明细!$AL:$AL,"网点超23H未关闭"))*20)</f>
        <v>-</v>
      </c>
      <c r="AO132" s="12" t="str">
        <f>IF((COUNTIFS(明细!$R:$R,$AK132,明细!$C:$C,AO$1,明细!$AK:$AK,"网点超50分钟未响应")+COUNTIFS(明细!$R:$R,$AK132,明细!$C:$C,AO$1,明细!$AL:$AL,"网点超23H未关闭"))*20=0,"-",(COUNTIFS(明细!$R:$R,$AK132,明细!$C:$C,AO$1,明细!$AK:$AK,"网点超50分钟未响应")+COUNTIFS(明细!$R:$R,$AK132,明细!$C:$C,AO$1,明细!$AL:$AL,"网点超23H未关闭"))*20)</f>
        <v>-</v>
      </c>
      <c r="AP132" s="12" t="str">
        <f>IF((COUNTIFS(明细!$R:$R,$AK132,明细!$C:$C,AP$1,明细!$AK:$AK,"网点超50分钟未响应")+COUNTIFS(明细!$R:$R,$AK132,明细!$C:$C,AP$1,明细!$AL:$AL,"网点超23H未关闭"))*20=0,"-",(COUNTIFS(明细!$R:$R,$AK132,明细!$C:$C,AP$1,明细!$AK:$AK,"网点超50分钟未响应")+COUNTIFS(明细!$R:$R,$AK132,明细!$C:$C,AP$1,明细!$AL:$AL,"网点超23H未关闭"))*20)</f>
        <v>-</v>
      </c>
      <c r="AQ132" s="12" t="str">
        <f>IF((COUNTIFS(明细!$R:$R,$AK132,明细!$C:$C,AQ$1,明细!$AK:$AK,"网点超50分钟未响应")+COUNTIFS(明细!$R:$R,$AK132,明细!$C:$C,AQ$1,明细!$AL:$AL,"网点超23H未关闭"))*20=0,"-",(COUNTIFS(明细!$R:$R,$AK132,明细!$C:$C,AQ$1,明细!$AK:$AK,"网点超50分钟未响应")+COUNTIFS(明细!$R:$R,$AK132,明细!$C:$C,AQ$1,明细!$AL:$AL,"网点超23H未关闭"))*20)</f>
        <v>-</v>
      </c>
      <c r="AR132" s="12" t="str">
        <f>IF((COUNTIFS(明细!$R:$R,$AK132,明细!$C:$C,AR$1,明细!$AK:$AK,"网点超50分钟未响应")+COUNTIFS(明细!$R:$R,$AK132,明细!$C:$C,AR$1,明细!$AL:$AL,"网点超23H未关闭"))*20=0,"-",(COUNTIFS(明细!$R:$R,$AK132,明细!$C:$C,AR$1,明细!$AK:$AK,"网点超50分钟未响应")+COUNTIFS(明细!$R:$R,$AK132,明细!$C:$C,AR$1,明细!$AL:$AL,"网点超23H未关闭"))*20)</f>
        <v>-</v>
      </c>
      <c r="AS132" s="12">
        <f>IF((COUNTIFS(明细!$R:$R,$AK132,明细!$C:$C,AS$1,明细!$AK:$AK,"网点超50分钟未响应")+COUNTIFS(明细!$R:$R,$AK132,明细!$C:$C,AS$1,明细!$AL:$AL,"网点超23H未关闭"))*20=0,"-",(COUNTIFS(明细!$R:$R,$AK132,明细!$C:$C,AS$1,明细!$AK:$AK,"网点超50分钟未响应")+COUNTIFS(明细!$R:$R,$AK132,明细!$C:$C,AS$1,明细!$AL:$AL,"网点超23H未关闭"))*20)</f>
        <v>20</v>
      </c>
      <c r="AT132" s="12" t="str">
        <f>IF((COUNTIFS(明细!$R:$R,$AK132,明细!$C:$C,AT$1,明细!$AK:$AK,"网点超50分钟未响应")+COUNTIFS(明细!$R:$R,$AK132,明细!$C:$C,AT$1,明细!$AL:$AL,"网点超23H未关闭"))*20=0,"-",(COUNTIFS(明细!$R:$R,$AK132,明细!$C:$C,AT$1,明细!$AK:$AK,"网点超50分钟未响应")+COUNTIFS(明细!$R:$R,$AK132,明细!$C:$C,AT$1,明细!$AL:$AL,"网点超23H未关闭"))*20)</f>
        <v>-</v>
      </c>
      <c r="AU132" s="12" t="str">
        <f>IF((COUNTIFS(明细!$R:$R,$AK132,明细!$C:$C,AU$1,明细!$AK:$AK,"网点超50分钟未响应")+COUNTIFS(明细!$R:$R,$AK132,明细!$C:$C,AU$1,明细!$AL:$AL,"网点超23H未关闭"))*20=0,"-",(COUNTIFS(明细!$R:$R,$AK132,明细!$C:$C,AU$1,明细!$AK:$AK,"网点超50分钟未响应")+COUNTIFS(明细!$R:$R,$AK132,明细!$C:$C,AU$1,明细!$AL:$AL,"网点超23H未关闭"))*20)</f>
        <v>-</v>
      </c>
      <c r="AV132" s="12" t="str">
        <f>IF((COUNTIFS(明细!$R:$R,$AK132,明细!$C:$C,AV$1,明细!$AK:$AK,"网点超50分钟未响应")+COUNTIFS(明细!$R:$R,$AK132,明细!$C:$C,AV$1,明细!$AL:$AL,"网点超23H未关闭"))*20=0,"-",(COUNTIFS(明细!$R:$R,$AK132,明细!$C:$C,AV$1,明细!$AK:$AK,"网点超50分钟未响应")+COUNTIFS(明细!$R:$R,$AK132,明细!$C:$C,AV$1,明细!$AL:$AL,"网点超23H未关闭"))*20)</f>
        <v>-</v>
      </c>
      <c r="AW132" s="12" t="str">
        <f>IF((COUNTIFS(明细!$R:$R,$AK132,明细!$C:$C,AW$1,明细!$AK:$AK,"网点超50分钟未响应")+COUNTIFS(明细!$R:$R,$AK132,明细!$C:$C,AW$1,明细!$AL:$AL,"网点超23H未关闭"))*20=0,"-",(COUNTIFS(明细!$R:$R,$AK132,明细!$C:$C,AW$1,明细!$AK:$AK,"网点超50分钟未响应")+COUNTIFS(明细!$R:$R,$AK132,明细!$C:$C,AW$1,明细!$AL:$AL,"网点超23H未关闭"))*20)</f>
        <v>-</v>
      </c>
      <c r="AX132" s="12" t="str">
        <f>IF((COUNTIFS(明细!$R:$R,$AK132,明细!$C:$C,AX$1,明细!$AK:$AK,"网点超50分钟未响应")+COUNTIFS(明细!$R:$R,$AK132,明细!$C:$C,AX$1,明细!$AL:$AL,"网点超23H未关闭"))*20=0,"-",(COUNTIFS(明细!$R:$R,$AK132,明细!$C:$C,AX$1,明细!$AK:$AK,"网点超50分钟未响应")+COUNTIFS(明细!$R:$R,$AK132,明细!$C:$C,AX$1,明细!$AL:$AL,"网点超23H未关闭"))*20)</f>
        <v>-</v>
      </c>
      <c r="AY132" s="12" t="str">
        <f>IF((COUNTIFS(明细!$R:$R,$AK132,明细!$C:$C,AY$1,明细!$AK:$AK,"网点超50分钟未响应")+COUNTIFS(明细!$R:$R,$AK132,明细!$C:$C,AY$1,明细!$AL:$AL,"网点超23H未关闭"))*20=0,"-",(COUNTIFS(明细!$R:$R,$AK132,明细!$C:$C,AY$1,明细!$AK:$AK,"网点超50分钟未响应")+COUNTIFS(明细!$R:$R,$AK132,明细!$C:$C,AY$1,明细!$AL:$AL,"网点超23H未关闭"))*20)</f>
        <v>-</v>
      </c>
      <c r="AZ132" s="12" t="str">
        <f>IF((COUNTIFS(明细!$R:$R,$AK132,明细!$C:$C,AZ$1,明细!$AK:$AK,"网点超50分钟未响应")+COUNTIFS(明细!$R:$R,$AK132,明细!$C:$C,AZ$1,明细!$AL:$AL,"网点超23H未关闭"))*20=0,"-",(COUNTIFS(明细!$R:$R,$AK132,明细!$C:$C,AZ$1,明细!$AK:$AK,"网点超50分钟未响应")+COUNTIFS(明细!$R:$R,$AK132,明细!$C:$C,AZ$1,明细!$AL:$AL,"网点超23H未关闭"))*20)</f>
        <v>-</v>
      </c>
      <c r="BA132" s="12" t="str">
        <f>IF((COUNTIFS(明细!$R:$R,$AK132,明细!$C:$C,BA$1,明细!$AK:$AK,"网点超50分钟未响应")+COUNTIFS(明细!$R:$R,$AK132,明细!$C:$C,BA$1,明细!$AL:$AL,"网点超23H未关闭"))*20=0,"-",(COUNTIFS(明细!$R:$R,$AK132,明细!$C:$C,BA$1,明细!$AK:$AK,"网点超50分钟未响应")+COUNTIFS(明细!$R:$R,$AK132,明细!$C:$C,BA$1,明细!$AL:$AL,"网点超23H未关闭"))*20)</f>
        <v>-</v>
      </c>
      <c r="BB132" s="12" t="str">
        <f>IF((COUNTIFS(明细!$R:$R,$AK132,明细!$C:$C,BB$1,明细!$AK:$AK,"网点超50分钟未响应")+COUNTIFS(明细!$R:$R,$AK132,明细!$C:$C,BB$1,明细!$AL:$AL,"网点超23H未关闭"))*20=0,"-",(COUNTIFS(明细!$R:$R,$AK132,明细!$C:$C,BB$1,明细!$AK:$AK,"网点超50分钟未响应")+COUNTIFS(明细!$R:$R,$AK132,明细!$C:$C,BB$1,明细!$AL:$AL,"网点超23H未关闭"))*20)</f>
        <v>-</v>
      </c>
      <c r="BC132" s="12" t="str">
        <f>IF((COUNTIFS(明细!$R:$R,$AK132,明细!$C:$C,BC$1,明细!$AK:$AK,"网点超50分钟未响应")+COUNTIFS(明细!$R:$R,$AK132,明细!$C:$C,BC$1,明细!$AL:$AL,"网点超23H未关闭"))*20=0,"-",(COUNTIFS(明细!$R:$R,$AK132,明细!$C:$C,BC$1,明细!$AK:$AK,"网点超50分钟未响应")+COUNTIFS(明细!$R:$R,$AK132,明细!$C:$C,BC$1,明细!$AL:$AL,"网点超23H未关闭"))*20)</f>
        <v>-</v>
      </c>
      <c r="BD132" s="12" t="str">
        <f>IF((COUNTIFS(明细!$R:$R,$AK132,明细!$C:$C,BD$1,明细!$AK:$AK,"网点超50分钟未响应")+COUNTIFS(明细!$R:$R,$AK132,明细!$C:$C,BD$1,明细!$AL:$AL,"网点超23H未关闭"))*20=0,"-",(COUNTIFS(明细!$R:$R,$AK132,明细!$C:$C,BD$1,明细!$AK:$AK,"网点超50分钟未响应")+COUNTIFS(明细!$R:$R,$AK132,明细!$C:$C,BD$1,明细!$AL:$AL,"网点超23H未关闭"))*20)</f>
        <v>-</v>
      </c>
      <c r="BE132" s="12" t="str">
        <f>IF((COUNTIFS(明细!$R:$R,$AK132,明细!$C:$C,BE$1,明细!$AK:$AK,"网点超50分钟未响应")+COUNTIFS(明细!$R:$R,$AK132,明细!$C:$C,BE$1,明细!$AL:$AL,"网点超23H未关闭"))*20=0,"-",(COUNTIFS(明细!$R:$R,$AK132,明细!$C:$C,BE$1,明细!$AK:$AK,"网点超50分钟未响应")+COUNTIFS(明细!$R:$R,$AK132,明细!$C:$C,BE$1,明细!$AL:$AL,"网点超23H未关闭"))*20)</f>
        <v>-</v>
      </c>
      <c r="BF132" s="12" t="str">
        <f>IF((COUNTIFS(明细!$R:$R,$AK132,明细!$C:$C,BF$1,明细!$AK:$AK,"网点超50分钟未响应")+COUNTIFS(明细!$R:$R,$AK132,明细!$C:$C,BF$1,明细!$AL:$AL,"网点超23H未关闭"))*20=0,"-",(COUNTIFS(明细!$R:$R,$AK132,明细!$C:$C,BF$1,明细!$AK:$AK,"网点超50分钟未响应")+COUNTIFS(明细!$R:$R,$AK132,明细!$C:$C,BF$1,明细!$AL:$AL,"网点超23H未关闭"))*20)</f>
        <v>-</v>
      </c>
      <c r="BG132" s="12" t="str">
        <f>IF((COUNTIFS(明细!$R:$R,$AK132,明细!$C:$C,BG$1,明细!$AK:$AK,"网点超50分钟未响应")+COUNTIFS(明细!$R:$R,$AK132,明细!$C:$C,BG$1,明细!$AL:$AL,"网点超23H未关闭"))*20=0,"-",(COUNTIFS(明细!$R:$R,$AK132,明细!$C:$C,BG$1,明细!$AK:$AK,"网点超50分钟未响应")+COUNTIFS(明细!$R:$R,$AK132,明细!$C:$C,BG$1,明细!$AL:$AL,"网点超23H未关闭"))*20)</f>
        <v>-</v>
      </c>
      <c r="BH132" s="12" t="str">
        <f>IF((COUNTIFS(明细!$R:$R,$AK132,明细!$C:$C,BH$1,明细!$AK:$AK,"网点超50分钟未响应")+COUNTIFS(明细!$R:$R,$AK132,明细!$C:$C,BH$1,明细!$AL:$AL,"网点超23H未关闭"))*20=0,"-",(COUNTIFS(明细!$R:$R,$AK132,明细!$C:$C,BH$1,明细!$AK:$AK,"网点超50分钟未响应")+COUNTIFS(明细!$R:$R,$AK132,明细!$C:$C,BH$1,明细!$AL:$AL,"网点超23H未关闭"))*20)</f>
        <v>-</v>
      </c>
      <c r="BI132" s="12" t="str">
        <f>IF((COUNTIFS(明细!$R:$R,$AK132,明细!$C:$C,BI$1,明细!$AK:$AK,"网点超50分钟未响应")+COUNTIFS(明细!$R:$R,$AK132,明细!$C:$C,BI$1,明细!$AL:$AL,"网点超23H未关闭"))*20=0,"-",(COUNTIFS(明细!$R:$R,$AK132,明细!$C:$C,BI$1,明细!$AK:$AK,"网点超50分钟未响应")+COUNTIFS(明细!$R:$R,$AK132,明细!$C:$C,BI$1,明细!$AL:$AL,"网点超23H未关闭"))*20)</f>
        <v>-</v>
      </c>
      <c r="BJ132" s="12" t="str">
        <f>IF((COUNTIFS(明细!$R:$R,$AK132,明细!$C:$C,BJ$1,明细!$AK:$AK,"网点超50分钟未响应")+COUNTIFS(明细!$R:$R,$AK132,明细!$C:$C,BJ$1,明细!$AL:$AL,"网点超23H未关闭"))*20=0,"-",(COUNTIFS(明细!$R:$R,$AK132,明细!$C:$C,BJ$1,明细!$AK:$AK,"网点超50分钟未响应")+COUNTIFS(明细!$R:$R,$AK132,明细!$C:$C,BJ$1,明细!$AL:$AL,"网点超23H未关闭"))*20)</f>
        <v>-</v>
      </c>
      <c r="BK132" s="12" t="str">
        <f>IF((COUNTIFS(明细!$R:$R,$AK132,明细!$C:$C,BK$1,明细!$AK:$AK,"网点超50分钟未响应")+COUNTIFS(明细!$R:$R,$AK132,明细!$C:$C,BK$1,明细!$AL:$AL,"网点超23H未关闭"))*20=0,"-",(COUNTIFS(明细!$R:$R,$AK132,明细!$C:$C,BK$1,明细!$AK:$AK,"网点超50分钟未响应")+COUNTIFS(明细!$R:$R,$AK132,明细!$C:$C,BK$1,明细!$AL:$AL,"网点超23H未关闭"))*20)</f>
        <v>-</v>
      </c>
      <c r="BL132" s="12" t="str">
        <f>IF((COUNTIFS(明细!$R:$R,$AK132,明细!$C:$C,BL$1,明细!$AK:$AK,"网点超50分钟未响应")+COUNTIFS(明细!$R:$R,$AK132,明细!$C:$C,BL$1,明细!$AL:$AL,"网点超23H未关闭"))*20=0,"-",(COUNTIFS(明细!$R:$R,$AK132,明细!$C:$C,BL$1,明细!$AK:$AK,"网点超50分钟未响应")+COUNTIFS(明细!$R:$R,$AK132,明细!$C:$C,BL$1,明细!$AL:$AL,"网点超23H未关闭"))*20)</f>
        <v>-</v>
      </c>
      <c r="BM132" s="12" t="str">
        <f>IF((COUNTIFS(明细!$R:$R,$AK132,明细!$C:$C,BM$1,明细!$AK:$AK,"网点超50分钟未响应")+COUNTIFS(明细!$R:$R,$AK132,明细!$C:$C,BM$1,明细!$AL:$AL,"网点超23H未关闭"))*20=0,"-",(COUNTIFS(明细!$R:$R,$AK132,明细!$C:$C,BM$1,明细!$AK:$AK,"网点超50分钟未响应")+COUNTIFS(明细!$R:$R,$AK132,明细!$C:$C,BM$1,明细!$AL:$AL,"网点超23H未关闭"))*20)</f>
        <v>-</v>
      </c>
      <c r="BN132" s="12" t="str">
        <f>IF((COUNTIFS(明细!$R:$R,$AK132,明细!$C:$C,BN$1,明细!$AK:$AK,"网点超50分钟未响应")+COUNTIFS(明细!$R:$R,$AK132,明细!$C:$C,BN$1,明细!$AL:$AL,"网点超23H未关闭"))*20=0,"-",(COUNTIFS(明细!$R:$R,$AK132,明细!$C:$C,BN$1,明细!$AK:$AK,"网点超50分钟未响应")+COUNTIFS(明细!$R:$R,$AK132,明细!$C:$C,BN$1,明细!$AL:$AL,"网点超23H未关闭"))*20)</f>
        <v>-</v>
      </c>
      <c r="BO132" s="12" t="str">
        <f>IF((COUNTIFS(明细!$R:$R,$AK132,明细!$C:$C,BO$1,明细!$AK:$AK,"网点超50分钟未响应")+COUNTIFS(明细!$R:$R,$AK132,明细!$C:$C,BO$1,明细!$AL:$AL,"网点超23H未关闭"))*20=0,"-",(COUNTIFS(明细!$R:$R,$AK132,明细!$C:$C,BO$1,明细!$AK:$AK,"网点超50分钟未响应")+COUNTIFS(明细!$R:$R,$AK132,明细!$C:$C,BO$1,明细!$AL:$AL,"网点超23H未关闭"))*20)</f>
        <v>-</v>
      </c>
      <c r="BP132" s="12" t="str">
        <f>IF((COUNTIFS(明细!$R:$R,$AK132,明细!$C:$C,BP$1,明细!$AK:$AK,"网点超50分钟未响应")+COUNTIFS(明细!$R:$R,$AK132,明细!$C:$C,BP$1,明细!$AL:$AL,"网点超23H未关闭"))*20=0,"-",(COUNTIFS(明细!$R:$R,$AK132,明细!$C:$C,BP$1,明细!$AK:$AK,"网点超50分钟未响应")+COUNTIFS(明细!$R:$R,$AK132,明细!$C:$C,BP$1,明细!$AL:$AL,"网点超23H未关闭"))*20)</f>
        <v>-</v>
      </c>
    </row>
    <row r="133" customHeight="1" spans="36:68">
      <c r="AJ133" s="12">
        <f>RANK(AL133,AL$3:AL$356)</f>
        <v>107</v>
      </c>
      <c r="AK133" s="4" t="s">
        <v>169</v>
      </c>
      <c r="AL133" s="12">
        <f>SUM(AM133:BP133)</f>
        <v>20</v>
      </c>
      <c r="AM133" s="12" t="str">
        <f>IF((COUNTIFS(明细!$R:$R,$AK133,明细!$C:$C,AM$1,明细!$AK:$AK,"网点超50分钟未响应")+COUNTIFS(明细!$R:$R,$AK133,明细!$C:$C,AM$1,明细!$AL:$AL,"网点超23H未关闭"))*20=0,"-",(COUNTIFS(明细!$R:$R,$AK133,明细!$C:$C,AM$1,明细!$AK:$AK,"网点超50分钟未响应")+COUNTIFS(明细!$R:$R,$AK133,明细!$C:$C,AM$1,明细!$AL:$AL,"网点超23H未关闭"))*20)</f>
        <v>-</v>
      </c>
      <c r="AN133" s="12" t="str">
        <f>IF((COUNTIFS(明细!$R:$R,$AK133,明细!$C:$C,AN$1,明细!$AK:$AK,"网点超50分钟未响应")+COUNTIFS(明细!$R:$R,$AK133,明细!$C:$C,AN$1,明细!$AL:$AL,"网点超23H未关闭"))*20=0,"-",(COUNTIFS(明细!$R:$R,$AK133,明细!$C:$C,AN$1,明细!$AK:$AK,"网点超50分钟未响应")+COUNTIFS(明细!$R:$R,$AK133,明细!$C:$C,AN$1,明细!$AL:$AL,"网点超23H未关闭"))*20)</f>
        <v>-</v>
      </c>
      <c r="AO133" s="12" t="str">
        <f>IF((COUNTIFS(明细!$R:$R,$AK133,明细!$C:$C,AO$1,明细!$AK:$AK,"网点超50分钟未响应")+COUNTIFS(明细!$R:$R,$AK133,明细!$C:$C,AO$1,明细!$AL:$AL,"网点超23H未关闭"))*20=0,"-",(COUNTIFS(明细!$R:$R,$AK133,明细!$C:$C,AO$1,明细!$AK:$AK,"网点超50分钟未响应")+COUNTIFS(明细!$R:$R,$AK133,明细!$C:$C,AO$1,明细!$AL:$AL,"网点超23H未关闭"))*20)</f>
        <v>-</v>
      </c>
      <c r="AP133" s="12" t="str">
        <f>IF((COUNTIFS(明细!$R:$R,$AK133,明细!$C:$C,AP$1,明细!$AK:$AK,"网点超50分钟未响应")+COUNTIFS(明细!$R:$R,$AK133,明细!$C:$C,AP$1,明细!$AL:$AL,"网点超23H未关闭"))*20=0,"-",(COUNTIFS(明细!$R:$R,$AK133,明细!$C:$C,AP$1,明细!$AK:$AK,"网点超50分钟未响应")+COUNTIFS(明细!$R:$R,$AK133,明细!$C:$C,AP$1,明细!$AL:$AL,"网点超23H未关闭"))*20)</f>
        <v>-</v>
      </c>
      <c r="AQ133" s="12" t="str">
        <f>IF((COUNTIFS(明细!$R:$R,$AK133,明细!$C:$C,AQ$1,明细!$AK:$AK,"网点超50分钟未响应")+COUNTIFS(明细!$R:$R,$AK133,明细!$C:$C,AQ$1,明细!$AL:$AL,"网点超23H未关闭"))*20=0,"-",(COUNTIFS(明细!$R:$R,$AK133,明细!$C:$C,AQ$1,明细!$AK:$AK,"网点超50分钟未响应")+COUNTIFS(明细!$R:$R,$AK133,明细!$C:$C,AQ$1,明细!$AL:$AL,"网点超23H未关闭"))*20)</f>
        <v>-</v>
      </c>
      <c r="AR133" s="12" t="str">
        <f>IF((COUNTIFS(明细!$R:$R,$AK133,明细!$C:$C,AR$1,明细!$AK:$AK,"网点超50分钟未响应")+COUNTIFS(明细!$R:$R,$AK133,明细!$C:$C,AR$1,明细!$AL:$AL,"网点超23H未关闭"))*20=0,"-",(COUNTIFS(明细!$R:$R,$AK133,明细!$C:$C,AR$1,明细!$AK:$AK,"网点超50分钟未响应")+COUNTIFS(明细!$R:$R,$AK133,明细!$C:$C,AR$1,明细!$AL:$AL,"网点超23H未关闭"))*20)</f>
        <v>-</v>
      </c>
      <c r="AS133" s="12">
        <f>IF((COUNTIFS(明细!$R:$R,$AK133,明细!$C:$C,AS$1,明细!$AK:$AK,"网点超50分钟未响应")+COUNTIFS(明细!$R:$R,$AK133,明细!$C:$C,AS$1,明细!$AL:$AL,"网点超23H未关闭"))*20=0,"-",(COUNTIFS(明细!$R:$R,$AK133,明细!$C:$C,AS$1,明细!$AK:$AK,"网点超50分钟未响应")+COUNTIFS(明细!$R:$R,$AK133,明细!$C:$C,AS$1,明细!$AL:$AL,"网点超23H未关闭"))*20)</f>
        <v>20</v>
      </c>
      <c r="AT133" s="12" t="str">
        <f>IF((COUNTIFS(明细!$R:$R,$AK133,明细!$C:$C,AT$1,明细!$AK:$AK,"网点超50分钟未响应")+COUNTIFS(明细!$R:$R,$AK133,明细!$C:$C,AT$1,明细!$AL:$AL,"网点超23H未关闭"))*20=0,"-",(COUNTIFS(明细!$R:$R,$AK133,明细!$C:$C,AT$1,明细!$AK:$AK,"网点超50分钟未响应")+COUNTIFS(明细!$R:$R,$AK133,明细!$C:$C,AT$1,明细!$AL:$AL,"网点超23H未关闭"))*20)</f>
        <v>-</v>
      </c>
      <c r="AU133" s="12" t="str">
        <f>IF((COUNTIFS(明细!$R:$R,$AK133,明细!$C:$C,AU$1,明细!$AK:$AK,"网点超50分钟未响应")+COUNTIFS(明细!$R:$R,$AK133,明细!$C:$C,AU$1,明细!$AL:$AL,"网点超23H未关闭"))*20=0,"-",(COUNTIFS(明细!$R:$R,$AK133,明细!$C:$C,AU$1,明细!$AK:$AK,"网点超50分钟未响应")+COUNTIFS(明细!$R:$R,$AK133,明细!$C:$C,AU$1,明细!$AL:$AL,"网点超23H未关闭"))*20)</f>
        <v>-</v>
      </c>
      <c r="AV133" s="12" t="str">
        <f>IF((COUNTIFS(明细!$R:$R,$AK133,明细!$C:$C,AV$1,明细!$AK:$AK,"网点超50分钟未响应")+COUNTIFS(明细!$R:$R,$AK133,明细!$C:$C,AV$1,明细!$AL:$AL,"网点超23H未关闭"))*20=0,"-",(COUNTIFS(明细!$R:$R,$AK133,明细!$C:$C,AV$1,明细!$AK:$AK,"网点超50分钟未响应")+COUNTIFS(明细!$R:$R,$AK133,明细!$C:$C,AV$1,明细!$AL:$AL,"网点超23H未关闭"))*20)</f>
        <v>-</v>
      </c>
      <c r="AW133" s="12" t="str">
        <f>IF((COUNTIFS(明细!$R:$R,$AK133,明细!$C:$C,AW$1,明细!$AK:$AK,"网点超50分钟未响应")+COUNTIFS(明细!$R:$R,$AK133,明细!$C:$C,AW$1,明细!$AL:$AL,"网点超23H未关闭"))*20=0,"-",(COUNTIFS(明细!$R:$R,$AK133,明细!$C:$C,AW$1,明细!$AK:$AK,"网点超50分钟未响应")+COUNTIFS(明细!$R:$R,$AK133,明细!$C:$C,AW$1,明细!$AL:$AL,"网点超23H未关闭"))*20)</f>
        <v>-</v>
      </c>
      <c r="AX133" s="12" t="str">
        <f>IF((COUNTIFS(明细!$R:$R,$AK133,明细!$C:$C,AX$1,明细!$AK:$AK,"网点超50分钟未响应")+COUNTIFS(明细!$R:$R,$AK133,明细!$C:$C,AX$1,明细!$AL:$AL,"网点超23H未关闭"))*20=0,"-",(COUNTIFS(明细!$R:$R,$AK133,明细!$C:$C,AX$1,明细!$AK:$AK,"网点超50分钟未响应")+COUNTIFS(明细!$R:$R,$AK133,明细!$C:$C,AX$1,明细!$AL:$AL,"网点超23H未关闭"))*20)</f>
        <v>-</v>
      </c>
      <c r="AY133" s="12" t="str">
        <f>IF((COUNTIFS(明细!$R:$R,$AK133,明细!$C:$C,AY$1,明细!$AK:$AK,"网点超50分钟未响应")+COUNTIFS(明细!$R:$R,$AK133,明细!$C:$C,AY$1,明细!$AL:$AL,"网点超23H未关闭"))*20=0,"-",(COUNTIFS(明细!$R:$R,$AK133,明细!$C:$C,AY$1,明细!$AK:$AK,"网点超50分钟未响应")+COUNTIFS(明细!$R:$R,$AK133,明细!$C:$C,AY$1,明细!$AL:$AL,"网点超23H未关闭"))*20)</f>
        <v>-</v>
      </c>
      <c r="AZ133" s="12" t="str">
        <f>IF((COUNTIFS(明细!$R:$R,$AK133,明细!$C:$C,AZ$1,明细!$AK:$AK,"网点超50分钟未响应")+COUNTIFS(明细!$R:$R,$AK133,明细!$C:$C,AZ$1,明细!$AL:$AL,"网点超23H未关闭"))*20=0,"-",(COUNTIFS(明细!$R:$R,$AK133,明细!$C:$C,AZ$1,明细!$AK:$AK,"网点超50分钟未响应")+COUNTIFS(明细!$R:$R,$AK133,明细!$C:$C,AZ$1,明细!$AL:$AL,"网点超23H未关闭"))*20)</f>
        <v>-</v>
      </c>
      <c r="BA133" s="12" t="str">
        <f>IF((COUNTIFS(明细!$R:$R,$AK133,明细!$C:$C,BA$1,明细!$AK:$AK,"网点超50分钟未响应")+COUNTIFS(明细!$R:$R,$AK133,明细!$C:$C,BA$1,明细!$AL:$AL,"网点超23H未关闭"))*20=0,"-",(COUNTIFS(明细!$R:$R,$AK133,明细!$C:$C,BA$1,明细!$AK:$AK,"网点超50分钟未响应")+COUNTIFS(明细!$R:$R,$AK133,明细!$C:$C,BA$1,明细!$AL:$AL,"网点超23H未关闭"))*20)</f>
        <v>-</v>
      </c>
      <c r="BB133" s="12" t="str">
        <f>IF((COUNTIFS(明细!$R:$R,$AK133,明细!$C:$C,BB$1,明细!$AK:$AK,"网点超50分钟未响应")+COUNTIFS(明细!$R:$R,$AK133,明细!$C:$C,BB$1,明细!$AL:$AL,"网点超23H未关闭"))*20=0,"-",(COUNTIFS(明细!$R:$R,$AK133,明细!$C:$C,BB$1,明细!$AK:$AK,"网点超50分钟未响应")+COUNTIFS(明细!$R:$R,$AK133,明细!$C:$C,BB$1,明细!$AL:$AL,"网点超23H未关闭"))*20)</f>
        <v>-</v>
      </c>
      <c r="BC133" s="12" t="str">
        <f>IF((COUNTIFS(明细!$R:$R,$AK133,明细!$C:$C,BC$1,明细!$AK:$AK,"网点超50分钟未响应")+COUNTIFS(明细!$R:$R,$AK133,明细!$C:$C,BC$1,明细!$AL:$AL,"网点超23H未关闭"))*20=0,"-",(COUNTIFS(明细!$R:$R,$AK133,明细!$C:$C,BC$1,明细!$AK:$AK,"网点超50分钟未响应")+COUNTIFS(明细!$R:$R,$AK133,明细!$C:$C,BC$1,明细!$AL:$AL,"网点超23H未关闭"))*20)</f>
        <v>-</v>
      </c>
      <c r="BD133" s="12" t="str">
        <f>IF((COUNTIFS(明细!$R:$R,$AK133,明细!$C:$C,BD$1,明细!$AK:$AK,"网点超50分钟未响应")+COUNTIFS(明细!$R:$R,$AK133,明细!$C:$C,BD$1,明细!$AL:$AL,"网点超23H未关闭"))*20=0,"-",(COUNTIFS(明细!$R:$R,$AK133,明细!$C:$C,BD$1,明细!$AK:$AK,"网点超50分钟未响应")+COUNTIFS(明细!$R:$R,$AK133,明细!$C:$C,BD$1,明细!$AL:$AL,"网点超23H未关闭"))*20)</f>
        <v>-</v>
      </c>
      <c r="BE133" s="12" t="str">
        <f>IF((COUNTIFS(明细!$R:$R,$AK133,明细!$C:$C,BE$1,明细!$AK:$AK,"网点超50分钟未响应")+COUNTIFS(明细!$R:$R,$AK133,明细!$C:$C,BE$1,明细!$AL:$AL,"网点超23H未关闭"))*20=0,"-",(COUNTIFS(明细!$R:$R,$AK133,明细!$C:$C,BE$1,明细!$AK:$AK,"网点超50分钟未响应")+COUNTIFS(明细!$R:$R,$AK133,明细!$C:$C,BE$1,明细!$AL:$AL,"网点超23H未关闭"))*20)</f>
        <v>-</v>
      </c>
      <c r="BF133" s="12" t="str">
        <f>IF((COUNTIFS(明细!$R:$R,$AK133,明细!$C:$C,BF$1,明细!$AK:$AK,"网点超50分钟未响应")+COUNTIFS(明细!$R:$R,$AK133,明细!$C:$C,BF$1,明细!$AL:$AL,"网点超23H未关闭"))*20=0,"-",(COUNTIFS(明细!$R:$R,$AK133,明细!$C:$C,BF$1,明细!$AK:$AK,"网点超50分钟未响应")+COUNTIFS(明细!$R:$R,$AK133,明细!$C:$C,BF$1,明细!$AL:$AL,"网点超23H未关闭"))*20)</f>
        <v>-</v>
      </c>
      <c r="BG133" s="12" t="str">
        <f>IF((COUNTIFS(明细!$R:$R,$AK133,明细!$C:$C,BG$1,明细!$AK:$AK,"网点超50分钟未响应")+COUNTIFS(明细!$R:$R,$AK133,明细!$C:$C,BG$1,明细!$AL:$AL,"网点超23H未关闭"))*20=0,"-",(COUNTIFS(明细!$R:$R,$AK133,明细!$C:$C,BG$1,明细!$AK:$AK,"网点超50分钟未响应")+COUNTIFS(明细!$R:$R,$AK133,明细!$C:$C,BG$1,明细!$AL:$AL,"网点超23H未关闭"))*20)</f>
        <v>-</v>
      </c>
      <c r="BH133" s="12" t="str">
        <f>IF((COUNTIFS(明细!$R:$R,$AK133,明细!$C:$C,BH$1,明细!$AK:$AK,"网点超50分钟未响应")+COUNTIFS(明细!$R:$R,$AK133,明细!$C:$C,BH$1,明细!$AL:$AL,"网点超23H未关闭"))*20=0,"-",(COUNTIFS(明细!$R:$R,$AK133,明细!$C:$C,BH$1,明细!$AK:$AK,"网点超50分钟未响应")+COUNTIFS(明细!$R:$R,$AK133,明细!$C:$C,BH$1,明细!$AL:$AL,"网点超23H未关闭"))*20)</f>
        <v>-</v>
      </c>
      <c r="BI133" s="12" t="str">
        <f>IF((COUNTIFS(明细!$R:$R,$AK133,明细!$C:$C,BI$1,明细!$AK:$AK,"网点超50分钟未响应")+COUNTIFS(明细!$R:$R,$AK133,明细!$C:$C,BI$1,明细!$AL:$AL,"网点超23H未关闭"))*20=0,"-",(COUNTIFS(明细!$R:$R,$AK133,明细!$C:$C,BI$1,明细!$AK:$AK,"网点超50分钟未响应")+COUNTIFS(明细!$R:$R,$AK133,明细!$C:$C,BI$1,明细!$AL:$AL,"网点超23H未关闭"))*20)</f>
        <v>-</v>
      </c>
      <c r="BJ133" s="12" t="str">
        <f>IF((COUNTIFS(明细!$R:$R,$AK133,明细!$C:$C,BJ$1,明细!$AK:$AK,"网点超50分钟未响应")+COUNTIFS(明细!$R:$R,$AK133,明细!$C:$C,BJ$1,明细!$AL:$AL,"网点超23H未关闭"))*20=0,"-",(COUNTIFS(明细!$R:$R,$AK133,明细!$C:$C,BJ$1,明细!$AK:$AK,"网点超50分钟未响应")+COUNTIFS(明细!$R:$R,$AK133,明细!$C:$C,BJ$1,明细!$AL:$AL,"网点超23H未关闭"))*20)</f>
        <v>-</v>
      </c>
      <c r="BK133" s="12" t="str">
        <f>IF((COUNTIFS(明细!$R:$R,$AK133,明细!$C:$C,BK$1,明细!$AK:$AK,"网点超50分钟未响应")+COUNTIFS(明细!$R:$R,$AK133,明细!$C:$C,BK$1,明细!$AL:$AL,"网点超23H未关闭"))*20=0,"-",(COUNTIFS(明细!$R:$R,$AK133,明细!$C:$C,BK$1,明细!$AK:$AK,"网点超50分钟未响应")+COUNTIFS(明细!$R:$R,$AK133,明细!$C:$C,BK$1,明细!$AL:$AL,"网点超23H未关闭"))*20)</f>
        <v>-</v>
      </c>
      <c r="BL133" s="12" t="str">
        <f>IF((COUNTIFS(明细!$R:$R,$AK133,明细!$C:$C,BL$1,明细!$AK:$AK,"网点超50分钟未响应")+COUNTIFS(明细!$R:$R,$AK133,明细!$C:$C,BL$1,明细!$AL:$AL,"网点超23H未关闭"))*20=0,"-",(COUNTIFS(明细!$R:$R,$AK133,明细!$C:$C,BL$1,明细!$AK:$AK,"网点超50分钟未响应")+COUNTIFS(明细!$R:$R,$AK133,明细!$C:$C,BL$1,明细!$AL:$AL,"网点超23H未关闭"))*20)</f>
        <v>-</v>
      </c>
      <c r="BM133" s="12" t="str">
        <f>IF((COUNTIFS(明细!$R:$R,$AK133,明细!$C:$C,BM$1,明细!$AK:$AK,"网点超50分钟未响应")+COUNTIFS(明细!$R:$R,$AK133,明细!$C:$C,BM$1,明细!$AL:$AL,"网点超23H未关闭"))*20=0,"-",(COUNTIFS(明细!$R:$R,$AK133,明细!$C:$C,BM$1,明细!$AK:$AK,"网点超50分钟未响应")+COUNTIFS(明细!$R:$R,$AK133,明细!$C:$C,BM$1,明细!$AL:$AL,"网点超23H未关闭"))*20)</f>
        <v>-</v>
      </c>
      <c r="BN133" s="12" t="str">
        <f>IF((COUNTIFS(明细!$R:$R,$AK133,明细!$C:$C,BN$1,明细!$AK:$AK,"网点超50分钟未响应")+COUNTIFS(明细!$R:$R,$AK133,明细!$C:$C,BN$1,明细!$AL:$AL,"网点超23H未关闭"))*20=0,"-",(COUNTIFS(明细!$R:$R,$AK133,明细!$C:$C,BN$1,明细!$AK:$AK,"网点超50分钟未响应")+COUNTIFS(明细!$R:$R,$AK133,明细!$C:$C,BN$1,明细!$AL:$AL,"网点超23H未关闭"))*20)</f>
        <v>-</v>
      </c>
      <c r="BO133" s="12" t="str">
        <f>IF((COUNTIFS(明细!$R:$R,$AK133,明细!$C:$C,BO$1,明细!$AK:$AK,"网点超50分钟未响应")+COUNTIFS(明细!$R:$R,$AK133,明细!$C:$C,BO$1,明细!$AL:$AL,"网点超23H未关闭"))*20=0,"-",(COUNTIFS(明细!$R:$R,$AK133,明细!$C:$C,BO$1,明细!$AK:$AK,"网点超50分钟未响应")+COUNTIFS(明细!$R:$R,$AK133,明细!$C:$C,BO$1,明细!$AL:$AL,"网点超23H未关闭"))*20)</f>
        <v>-</v>
      </c>
      <c r="BP133" s="12" t="str">
        <f>IF((COUNTIFS(明细!$R:$R,$AK133,明细!$C:$C,BP$1,明细!$AK:$AK,"网点超50分钟未响应")+COUNTIFS(明细!$R:$R,$AK133,明细!$C:$C,BP$1,明细!$AL:$AL,"网点超23H未关闭"))*20=0,"-",(COUNTIFS(明细!$R:$R,$AK133,明细!$C:$C,BP$1,明细!$AK:$AK,"网点超50分钟未响应")+COUNTIFS(明细!$R:$R,$AK133,明细!$C:$C,BP$1,明细!$AL:$AL,"网点超23H未关闭"))*20)</f>
        <v>-</v>
      </c>
    </row>
    <row r="134" customHeight="1" spans="36:68">
      <c r="AJ134" s="12">
        <f>RANK(AL134,AL$3:AL$356)</f>
        <v>107</v>
      </c>
      <c r="AK134" s="4" t="s">
        <v>170</v>
      </c>
      <c r="AL134" s="12">
        <f>SUM(AM134:BP134)</f>
        <v>20</v>
      </c>
      <c r="AM134" s="12" t="str">
        <f>IF((COUNTIFS(明细!$R:$R,$AK134,明细!$C:$C,AM$1,明细!$AK:$AK,"网点超50分钟未响应")+COUNTIFS(明细!$R:$R,$AK134,明细!$C:$C,AM$1,明细!$AL:$AL,"网点超23H未关闭"))*20=0,"-",(COUNTIFS(明细!$R:$R,$AK134,明细!$C:$C,AM$1,明细!$AK:$AK,"网点超50分钟未响应")+COUNTIFS(明细!$R:$R,$AK134,明细!$C:$C,AM$1,明细!$AL:$AL,"网点超23H未关闭"))*20)</f>
        <v>-</v>
      </c>
      <c r="AN134" s="12" t="str">
        <f>IF((COUNTIFS(明细!$R:$R,$AK134,明细!$C:$C,AN$1,明细!$AK:$AK,"网点超50分钟未响应")+COUNTIFS(明细!$R:$R,$AK134,明细!$C:$C,AN$1,明细!$AL:$AL,"网点超23H未关闭"))*20=0,"-",(COUNTIFS(明细!$R:$R,$AK134,明细!$C:$C,AN$1,明细!$AK:$AK,"网点超50分钟未响应")+COUNTIFS(明细!$R:$R,$AK134,明细!$C:$C,AN$1,明细!$AL:$AL,"网点超23H未关闭"))*20)</f>
        <v>-</v>
      </c>
      <c r="AO134" s="12" t="str">
        <f>IF((COUNTIFS(明细!$R:$R,$AK134,明细!$C:$C,AO$1,明细!$AK:$AK,"网点超50分钟未响应")+COUNTIFS(明细!$R:$R,$AK134,明细!$C:$C,AO$1,明细!$AL:$AL,"网点超23H未关闭"))*20=0,"-",(COUNTIFS(明细!$R:$R,$AK134,明细!$C:$C,AO$1,明细!$AK:$AK,"网点超50分钟未响应")+COUNTIFS(明细!$R:$R,$AK134,明细!$C:$C,AO$1,明细!$AL:$AL,"网点超23H未关闭"))*20)</f>
        <v>-</v>
      </c>
      <c r="AP134" s="12" t="str">
        <f>IF((COUNTIFS(明细!$R:$R,$AK134,明细!$C:$C,AP$1,明细!$AK:$AK,"网点超50分钟未响应")+COUNTIFS(明细!$R:$R,$AK134,明细!$C:$C,AP$1,明细!$AL:$AL,"网点超23H未关闭"))*20=0,"-",(COUNTIFS(明细!$R:$R,$AK134,明细!$C:$C,AP$1,明细!$AK:$AK,"网点超50分钟未响应")+COUNTIFS(明细!$R:$R,$AK134,明细!$C:$C,AP$1,明细!$AL:$AL,"网点超23H未关闭"))*20)</f>
        <v>-</v>
      </c>
      <c r="AQ134" s="12" t="str">
        <f>IF((COUNTIFS(明细!$R:$R,$AK134,明细!$C:$C,AQ$1,明细!$AK:$AK,"网点超50分钟未响应")+COUNTIFS(明细!$R:$R,$AK134,明细!$C:$C,AQ$1,明细!$AL:$AL,"网点超23H未关闭"))*20=0,"-",(COUNTIFS(明细!$R:$R,$AK134,明细!$C:$C,AQ$1,明细!$AK:$AK,"网点超50分钟未响应")+COUNTIFS(明细!$R:$R,$AK134,明细!$C:$C,AQ$1,明细!$AL:$AL,"网点超23H未关闭"))*20)</f>
        <v>-</v>
      </c>
      <c r="AR134" s="12" t="str">
        <f>IF((COUNTIFS(明细!$R:$R,$AK134,明细!$C:$C,AR$1,明细!$AK:$AK,"网点超50分钟未响应")+COUNTIFS(明细!$R:$R,$AK134,明细!$C:$C,AR$1,明细!$AL:$AL,"网点超23H未关闭"))*20=0,"-",(COUNTIFS(明细!$R:$R,$AK134,明细!$C:$C,AR$1,明细!$AK:$AK,"网点超50分钟未响应")+COUNTIFS(明细!$R:$R,$AK134,明细!$C:$C,AR$1,明细!$AL:$AL,"网点超23H未关闭"))*20)</f>
        <v>-</v>
      </c>
      <c r="AS134" s="12">
        <f>IF((COUNTIFS(明细!$R:$R,$AK134,明细!$C:$C,AS$1,明细!$AK:$AK,"网点超50分钟未响应")+COUNTIFS(明细!$R:$R,$AK134,明细!$C:$C,AS$1,明细!$AL:$AL,"网点超23H未关闭"))*20=0,"-",(COUNTIFS(明细!$R:$R,$AK134,明细!$C:$C,AS$1,明细!$AK:$AK,"网点超50分钟未响应")+COUNTIFS(明细!$R:$R,$AK134,明细!$C:$C,AS$1,明细!$AL:$AL,"网点超23H未关闭"))*20)</f>
        <v>20</v>
      </c>
      <c r="AT134" s="12" t="str">
        <f>IF((COUNTIFS(明细!$R:$R,$AK134,明细!$C:$C,AT$1,明细!$AK:$AK,"网点超50分钟未响应")+COUNTIFS(明细!$R:$R,$AK134,明细!$C:$C,AT$1,明细!$AL:$AL,"网点超23H未关闭"))*20=0,"-",(COUNTIFS(明细!$R:$R,$AK134,明细!$C:$C,AT$1,明细!$AK:$AK,"网点超50分钟未响应")+COUNTIFS(明细!$R:$R,$AK134,明细!$C:$C,AT$1,明细!$AL:$AL,"网点超23H未关闭"))*20)</f>
        <v>-</v>
      </c>
      <c r="AU134" s="12" t="str">
        <f>IF((COUNTIFS(明细!$R:$R,$AK134,明细!$C:$C,AU$1,明细!$AK:$AK,"网点超50分钟未响应")+COUNTIFS(明细!$R:$R,$AK134,明细!$C:$C,AU$1,明细!$AL:$AL,"网点超23H未关闭"))*20=0,"-",(COUNTIFS(明细!$R:$R,$AK134,明细!$C:$C,AU$1,明细!$AK:$AK,"网点超50分钟未响应")+COUNTIFS(明细!$R:$R,$AK134,明细!$C:$C,AU$1,明细!$AL:$AL,"网点超23H未关闭"))*20)</f>
        <v>-</v>
      </c>
      <c r="AV134" s="12" t="str">
        <f>IF((COUNTIFS(明细!$R:$R,$AK134,明细!$C:$C,AV$1,明细!$AK:$AK,"网点超50分钟未响应")+COUNTIFS(明细!$R:$R,$AK134,明细!$C:$C,AV$1,明细!$AL:$AL,"网点超23H未关闭"))*20=0,"-",(COUNTIFS(明细!$R:$R,$AK134,明细!$C:$C,AV$1,明细!$AK:$AK,"网点超50分钟未响应")+COUNTIFS(明细!$R:$R,$AK134,明细!$C:$C,AV$1,明细!$AL:$AL,"网点超23H未关闭"))*20)</f>
        <v>-</v>
      </c>
      <c r="AW134" s="12" t="str">
        <f>IF((COUNTIFS(明细!$R:$R,$AK134,明细!$C:$C,AW$1,明细!$AK:$AK,"网点超50分钟未响应")+COUNTIFS(明细!$R:$R,$AK134,明细!$C:$C,AW$1,明细!$AL:$AL,"网点超23H未关闭"))*20=0,"-",(COUNTIFS(明细!$R:$R,$AK134,明细!$C:$C,AW$1,明细!$AK:$AK,"网点超50分钟未响应")+COUNTIFS(明细!$R:$R,$AK134,明细!$C:$C,AW$1,明细!$AL:$AL,"网点超23H未关闭"))*20)</f>
        <v>-</v>
      </c>
      <c r="AX134" s="12" t="str">
        <f>IF((COUNTIFS(明细!$R:$R,$AK134,明细!$C:$C,AX$1,明细!$AK:$AK,"网点超50分钟未响应")+COUNTIFS(明细!$R:$R,$AK134,明细!$C:$C,AX$1,明细!$AL:$AL,"网点超23H未关闭"))*20=0,"-",(COUNTIFS(明细!$R:$R,$AK134,明细!$C:$C,AX$1,明细!$AK:$AK,"网点超50分钟未响应")+COUNTIFS(明细!$R:$R,$AK134,明细!$C:$C,AX$1,明细!$AL:$AL,"网点超23H未关闭"))*20)</f>
        <v>-</v>
      </c>
      <c r="AY134" s="12" t="str">
        <f>IF((COUNTIFS(明细!$R:$R,$AK134,明细!$C:$C,AY$1,明细!$AK:$AK,"网点超50分钟未响应")+COUNTIFS(明细!$R:$R,$AK134,明细!$C:$C,AY$1,明细!$AL:$AL,"网点超23H未关闭"))*20=0,"-",(COUNTIFS(明细!$R:$R,$AK134,明细!$C:$C,AY$1,明细!$AK:$AK,"网点超50分钟未响应")+COUNTIFS(明细!$R:$R,$AK134,明细!$C:$C,AY$1,明细!$AL:$AL,"网点超23H未关闭"))*20)</f>
        <v>-</v>
      </c>
      <c r="AZ134" s="12" t="str">
        <f>IF((COUNTIFS(明细!$R:$R,$AK134,明细!$C:$C,AZ$1,明细!$AK:$AK,"网点超50分钟未响应")+COUNTIFS(明细!$R:$R,$AK134,明细!$C:$C,AZ$1,明细!$AL:$AL,"网点超23H未关闭"))*20=0,"-",(COUNTIFS(明细!$R:$R,$AK134,明细!$C:$C,AZ$1,明细!$AK:$AK,"网点超50分钟未响应")+COUNTIFS(明细!$R:$R,$AK134,明细!$C:$C,AZ$1,明细!$AL:$AL,"网点超23H未关闭"))*20)</f>
        <v>-</v>
      </c>
      <c r="BA134" s="12" t="str">
        <f>IF((COUNTIFS(明细!$R:$R,$AK134,明细!$C:$C,BA$1,明细!$AK:$AK,"网点超50分钟未响应")+COUNTIFS(明细!$R:$R,$AK134,明细!$C:$C,BA$1,明细!$AL:$AL,"网点超23H未关闭"))*20=0,"-",(COUNTIFS(明细!$R:$R,$AK134,明细!$C:$C,BA$1,明细!$AK:$AK,"网点超50分钟未响应")+COUNTIFS(明细!$R:$R,$AK134,明细!$C:$C,BA$1,明细!$AL:$AL,"网点超23H未关闭"))*20)</f>
        <v>-</v>
      </c>
      <c r="BB134" s="12" t="str">
        <f>IF((COUNTIFS(明细!$R:$R,$AK134,明细!$C:$C,BB$1,明细!$AK:$AK,"网点超50分钟未响应")+COUNTIFS(明细!$R:$R,$AK134,明细!$C:$C,BB$1,明细!$AL:$AL,"网点超23H未关闭"))*20=0,"-",(COUNTIFS(明细!$R:$R,$AK134,明细!$C:$C,BB$1,明细!$AK:$AK,"网点超50分钟未响应")+COUNTIFS(明细!$R:$R,$AK134,明细!$C:$C,BB$1,明细!$AL:$AL,"网点超23H未关闭"))*20)</f>
        <v>-</v>
      </c>
      <c r="BC134" s="12" t="str">
        <f>IF((COUNTIFS(明细!$R:$R,$AK134,明细!$C:$C,BC$1,明细!$AK:$AK,"网点超50分钟未响应")+COUNTIFS(明细!$R:$R,$AK134,明细!$C:$C,BC$1,明细!$AL:$AL,"网点超23H未关闭"))*20=0,"-",(COUNTIFS(明细!$R:$R,$AK134,明细!$C:$C,BC$1,明细!$AK:$AK,"网点超50分钟未响应")+COUNTIFS(明细!$R:$R,$AK134,明细!$C:$C,BC$1,明细!$AL:$AL,"网点超23H未关闭"))*20)</f>
        <v>-</v>
      </c>
      <c r="BD134" s="12" t="str">
        <f>IF((COUNTIFS(明细!$R:$R,$AK134,明细!$C:$C,BD$1,明细!$AK:$AK,"网点超50分钟未响应")+COUNTIFS(明细!$R:$R,$AK134,明细!$C:$C,BD$1,明细!$AL:$AL,"网点超23H未关闭"))*20=0,"-",(COUNTIFS(明细!$R:$R,$AK134,明细!$C:$C,BD$1,明细!$AK:$AK,"网点超50分钟未响应")+COUNTIFS(明细!$R:$R,$AK134,明细!$C:$C,BD$1,明细!$AL:$AL,"网点超23H未关闭"))*20)</f>
        <v>-</v>
      </c>
      <c r="BE134" s="12" t="str">
        <f>IF((COUNTIFS(明细!$R:$R,$AK134,明细!$C:$C,BE$1,明细!$AK:$AK,"网点超50分钟未响应")+COUNTIFS(明细!$R:$R,$AK134,明细!$C:$C,BE$1,明细!$AL:$AL,"网点超23H未关闭"))*20=0,"-",(COUNTIFS(明细!$R:$R,$AK134,明细!$C:$C,BE$1,明细!$AK:$AK,"网点超50分钟未响应")+COUNTIFS(明细!$R:$R,$AK134,明细!$C:$C,BE$1,明细!$AL:$AL,"网点超23H未关闭"))*20)</f>
        <v>-</v>
      </c>
      <c r="BF134" s="12" t="str">
        <f>IF((COUNTIFS(明细!$R:$R,$AK134,明细!$C:$C,BF$1,明细!$AK:$AK,"网点超50分钟未响应")+COUNTIFS(明细!$R:$R,$AK134,明细!$C:$C,BF$1,明细!$AL:$AL,"网点超23H未关闭"))*20=0,"-",(COUNTIFS(明细!$R:$R,$AK134,明细!$C:$C,BF$1,明细!$AK:$AK,"网点超50分钟未响应")+COUNTIFS(明细!$R:$R,$AK134,明细!$C:$C,BF$1,明细!$AL:$AL,"网点超23H未关闭"))*20)</f>
        <v>-</v>
      </c>
      <c r="BG134" s="12" t="str">
        <f>IF((COUNTIFS(明细!$R:$R,$AK134,明细!$C:$C,BG$1,明细!$AK:$AK,"网点超50分钟未响应")+COUNTIFS(明细!$R:$R,$AK134,明细!$C:$C,BG$1,明细!$AL:$AL,"网点超23H未关闭"))*20=0,"-",(COUNTIFS(明细!$R:$R,$AK134,明细!$C:$C,BG$1,明细!$AK:$AK,"网点超50分钟未响应")+COUNTIFS(明细!$R:$R,$AK134,明细!$C:$C,BG$1,明细!$AL:$AL,"网点超23H未关闭"))*20)</f>
        <v>-</v>
      </c>
      <c r="BH134" s="12" t="str">
        <f>IF((COUNTIFS(明细!$R:$R,$AK134,明细!$C:$C,BH$1,明细!$AK:$AK,"网点超50分钟未响应")+COUNTIFS(明细!$R:$R,$AK134,明细!$C:$C,BH$1,明细!$AL:$AL,"网点超23H未关闭"))*20=0,"-",(COUNTIFS(明细!$R:$R,$AK134,明细!$C:$C,BH$1,明细!$AK:$AK,"网点超50分钟未响应")+COUNTIFS(明细!$R:$R,$AK134,明细!$C:$C,BH$1,明细!$AL:$AL,"网点超23H未关闭"))*20)</f>
        <v>-</v>
      </c>
      <c r="BI134" s="12" t="str">
        <f>IF((COUNTIFS(明细!$R:$R,$AK134,明细!$C:$C,BI$1,明细!$AK:$AK,"网点超50分钟未响应")+COUNTIFS(明细!$R:$R,$AK134,明细!$C:$C,BI$1,明细!$AL:$AL,"网点超23H未关闭"))*20=0,"-",(COUNTIFS(明细!$R:$R,$AK134,明细!$C:$C,BI$1,明细!$AK:$AK,"网点超50分钟未响应")+COUNTIFS(明细!$R:$R,$AK134,明细!$C:$C,BI$1,明细!$AL:$AL,"网点超23H未关闭"))*20)</f>
        <v>-</v>
      </c>
      <c r="BJ134" s="12" t="str">
        <f>IF((COUNTIFS(明细!$R:$R,$AK134,明细!$C:$C,BJ$1,明细!$AK:$AK,"网点超50分钟未响应")+COUNTIFS(明细!$R:$R,$AK134,明细!$C:$C,BJ$1,明细!$AL:$AL,"网点超23H未关闭"))*20=0,"-",(COUNTIFS(明细!$R:$R,$AK134,明细!$C:$C,BJ$1,明细!$AK:$AK,"网点超50分钟未响应")+COUNTIFS(明细!$R:$R,$AK134,明细!$C:$C,BJ$1,明细!$AL:$AL,"网点超23H未关闭"))*20)</f>
        <v>-</v>
      </c>
      <c r="BK134" s="12" t="str">
        <f>IF((COUNTIFS(明细!$R:$R,$AK134,明细!$C:$C,BK$1,明细!$AK:$AK,"网点超50分钟未响应")+COUNTIFS(明细!$R:$R,$AK134,明细!$C:$C,BK$1,明细!$AL:$AL,"网点超23H未关闭"))*20=0,"-",(COUNTIFS(明细!$R:$R,$AK134,明细!$C:$C,BK$1,明细!$AK:$AK,"网点超50分钟未响应")+COUNTIFS(明细!$R:$R,$AK134,明细!$C:$C,BK$1,明细!$AL:$AL,"网点超23H未关闭"))*20)</f>
        <v>-</v>
      </c>
      <c r="BL134" s="12" t="str">
        <f>IF((COUNTIFS(明细!$R:$R,$AK134,明细!$C:$C,BL$1,明细!$AK:$AK,"网点超50分钟未响应")+COUNTIFS(明细!$R:$R,$AK134,明细!$C:$C,BL$1,明细!$AL:$AL,"网点超23H未关闭"))*20=0,"-",(COUNTIFS(明细!$R:$R,$AK134,明细!$C:$C,BL$1,明细!$AK:$AK,"网点超50分钟未响应")+COUNTIFS(明细!$R:$R,$AK134,明细!$C:$C,BL$1,明细!$AL:$AL,"网点超23H未关闭"))*20)</f>
        <v>-</v>
      </c>
      <c r="BM134" s="12" t="str">
        <f>IF((COUNTIFS(明细!$R:$R,$AK134,明细!$C:$C,BM$1,明细!$AK:$AK,"网点超50分钟未响应")+COUNTIFS(明细!$R:$R,$AK134,明细!$C:$C,BM$1,明细!$AL:$AL,"网点超23H未关闭"))*20=0,"-",(COUNTIFS(明细!$R:$R,$AK134,明细!$C:$C,BM$1,明细!$AK:$AK,"网点超50分钟未响应")+COUNTIFS(明细!$R:$R,$AK134,明细!$C:$C,BM$1,明细!$AL:$AL,"网点超23H未关闭"))*20)</f>
        <v>-</v>
      </c>
      <c r="BN134" s="12" t="str">
        <f>IF((COUNTIFS(明细!$R:$R,$AK134,明细!$C:$C,BN$1,明细!$AK:$AK,"网点超50分钟未响应")+COUNTIFS(明细!$R:$R,$AK134,明细!$C:$C,BN$1,明细!$AL:$AL,"网点超23H未关闭"))*20=0,"-",(COUNTIFS(明细!$R:$R,$AK134,明细!$C:$C,BN$1,明细!$AK:$AK,"网点超50分钟未响应")+COUNTIFS(明细!$R:$R,$AK134,明细!$C:$C,BN$1,明细!$AL:$AL,"网点超23H未关闭"))*20)</f>
        <v>-</v>
      </c>
      <c r="BO134" s="12" t="str">
        <f>IF((COUNTIFS(明细!$R:$R,$AK134,明细!$C:$C,BO$1,明细!$AK:$AK,"网点超50分钟未响应")+COUNTIFS(明细!$R:$R,$AK134,明细!$C:$C,BO$1,明细!$AL:$AL,"网点超23H未关闭"))*20=0,"-",(COUNTIFS(明细!$R:$R,$AK134,明细!$C:$C,BO$1,明细!$AK:$AK,"网点超50分钟未响应")+COUNTIFS(明细!$R:$R,$AK134,明细!$C:$C,BO$1,明细!$AL:$AL,"网点超23H未关闭"))*20)</f>
        <v>-</v>
      </c>
      <c r="BP134" s="12" t="str">
        <f>IF((COUNTIFS(明细!$R:$R,$AK134,明细!$C:$C,BP$1,明细!$AK:$AK,"网点超50分钟未响应")+COUNTIFS(明细!$R:$R,$AK134,明细!$C:$C,BP$1,明细!$AL:$AL,"网点超23H未关闭"))*20=0,"-",(COUNTIFS(明细!$R:$R,$AK134,明细!$C:$C,BP$1,明细!$AK:$AK,"网点超50分钟未响应")+COUNTIFS(明细!$R:$R,$AK134,明细!$C:$C,BP$1,明细!$AL:$AL,"网点超23H未关闭"))*20)</f>
        <v>-</v>
      </c>
    </row>
    <row r="135" customHeight="1" spans="36:68">
      <c r="AJ135" s="12">
        <f>RANK(AL135,AL$3:AL$356)</f>
        <v>107</v>
      </c>
      <c r="AK135" s="36" t="s">
        <v>171</v>
      </c>
      <c r="AL135" s="12">
        <f>SUM(AM135:BP135)</f>
        <v>20</v>
      </c>
      <c r="AM135" s="12" t="str">
        <f>IF((COUNTIFS(明细!$R:$R,$AK135,明细!$C:$C,AM$1,明细!$AK:$AK,"网点超50分钟未响应")+COUNTIFS(明细!$R:$R,$AK135,明细!$C:$C,AM$1,明细!$AL:$AL,"网点超23H未关闭"))*20=0,"-",(COUNTIFS(明细!$R:$R,$AK135,明细!$C:$C,AM$1,明细!$AK:$AK,"网点超50分钟未响应")+COUNTIFS(明细!$R:$R,$AK135,明细!$C:$C,AM$1,明细!$AL:$AL,"网点超23H未关闭"))*20)</f>
        <v>-</v>
      </c>
      <c r="AN135" s="12" t="str">
        <f>IF((COUNTIFS(明细!$R:$R,$AK135,明细!$C:$C,AN$1,明细!$AK:$AK,"网点超50分钟未响应")+COUNTIFS(明细!$R:$R,$AK135,明细!$C:$C,AN$1,明细!$AL:$AL,"网点超23H未关闭"))*20=0,"-",(COUNTIFS(明细!$R:$R,$AK135,明细!$C:$C,AN$1,明细!$AK:$AK,"网点超50分钟未响应")+COUNTIFS(明细!$R:$R,$AK135,明细!$C:$C,AN$1,明细!$AL:$AL,"网点超23H未关闭"))*20)</f>
        <v>-</v>
      </c>
      <c r="AO135" s="12" t="str">
        <f>IF((COUNTIFS(明细!$R:$R,$AK135,明细!$C:$C,AO$1,明细!$AK:$AK,"网点超50分钟未响应")+COUNTIFS(明细!$R:$R,$AK135,明细!$C:$C,AO$1,明细!$AL:$AL,"网点超23H未关闭"))*20=0,"-",(COUNTIFS(明细!$R:$R,$AK135,明细!$C:$C,AO$1,明细!$AK:$AK,"网点超50分钟未响应")+COUNTIFS(明细!$R:$R,$AK135,明细!$C:$C,AO$1,明细!$AL:$AL,"网点超23H未关闭"))*20)</f>
        <v>-</v>
      </c>
      <c r="AP135" s="12" t="str">
        <f>IF((COUNTIFS(明细!$R:$R,$AK135,明细!$C:$C,AP$1,明细!$AK:$AK,"网点超50分钟未响应")+COUNTIFS(明细!$R:$R,$AK135,明细!$C:$C,AP$1,明细!$AL:$AL,"网点超23H未关闭"))*20=0,"-",(COUNTIFS(明细!$R:$R,$AK135,明细!$C:$C,AP$1,明细!$AK:$AK,"网点超50分钟未响应")+COUNTIFS(明细!$R:$R,$AK135,明细!$C:$C,AP$1,明细!$AL:$AL,"网点超23H未关闭"))*20)</f>
        <v>-</v>
      </c>
      <c r="AQ135" s="12" t="str">
        <f>IF((COUNTIFS(明细!$R:$R,$AK135,明细!$C:$C,AQ$1,明细!$AK:$AK,"网点超50分钟未响应")+COUNTIFS(明细!$R:$R,$AK135,明细!$C:$C,AQ$1,明细!$AL:$AL,"网点超23H未关闭"))*20=0,"-",(COUNTIFS(明细!$R:$R,$AK135,明细!$C:$C,AQ$1,明细!$AK:$AK,"网点超50分钟未响应")+COUNTIFS(明细!$R:$R,$AK135,明细!$C:$C,AQ$1,明细!$AL:$AL,"网点超23H未关闭"))*20)</f>
        <v>-</v>
      </c>
      <c r="AR135" s="12" t="str">
        <f>IF((COUNTIFS(明细!$R:$R,$AK135,明细!$C:$C,AR$1,明细!$AK:$AK,"网点超50分钟未响应")+COUNTIFS(明细!$R:$R,$AK135,明细!$C:$C,AR$1,明细!$AL:$AL,"网点超23H未关闭"))*20=0,"-",(COUNTIFS(明细!$R:$R,$AK135,明细!$C:$C,AR$1,明细!$AK:$AK,"网点超50分钟未响应")+COUNTIFS(明细!$R:$R,$AK135,明细!$C:$C,AR$1,明细!$AL:$AL,"网点超23H未关闭"))*20)</f>
        <v>-</v>
      </c>
      <c r="AS135" s="12">
        <f>IF((COUNTIFS(明细!$R:$R,$AK135,明细!$C:$C,AS$1,明细!$AK:$AK,"网点超50分钟未响应")+COUNTIFS(明细!$R:$R,$AK135,明细!$C:$C,AS$1,明细!$AL:$AL,"网点超23H未关闭"))*20=0,"-",(COUNTIFS(明细!$R:$R,$AK135,明细!$C:$C,AS$1,明细!$AK:$AK,"网点超50分钟未响应")+COUNTIFS(明细!$R:$R,$AK135,明细!$C:$C,AS$1,明细!$AL:$AL,"网点超23H未关闭"))*20)</f>
        <v>20</v>
      </c>
      <c r="AT135" s="12" t="str">
        <f>IF((COUNTIFS(明细!$R:$R,$AK135,明细!$C:$C,AT$1,明细!$AK:$AK,"网点超50分钟未响应")+COUNTIFS(明细!$R:$R,$AK135,明细!$C:$C,AT$1,明细!$AL:$AL,"网点超23H未关闭"))*20=0,"-",(COUNTIFS(明细!$R:$R,$AK135,明细!$C:$C,AT$1,明细!$AK:$AK,"网点超50分钟未响应")+COUNTIFS(明细!$R:$R,$AK135,明细!$C:$C,AT$1,明细!$AL:$AL,"网点超23H未关闭"))*20)</f>
        <v>-</v>
      </c>
      <c r="AU135" s="12" t="str">
        <f>IF((COUNTIFS(明细!$R:$R,$AK135,明细!$C:$C,AU$1,明细!$AK:$AK,"网点超50分钟未响应")+COUNTIFS(明细!$R:$R,$AK135,明细!$C:$C,AU$1,明细!$AL:$AL,"网点超23H未关闭"))*20=0,"-",(COUNTIFS(明细!$R:$R,$AK135,明细!$C:$C,AU$1,明细!$AK:$AK,"网点超50分钟未响应")+COUNTIFS(明细!$R:$R,$AK135,明细!$C:$C,AU$1,明细!$AL:$AL,"网点超23H未关闭"))*20)</f>
        <v>-</v>
      </c>
      <c r="AV135" s="12" t="str">
        <f>IF((COUNTIFS(明细!$R:$R,$AK135,明细!$C:$C,AV$1,明细!$AK:$AK,"网点超50分钟未响应")+COUNTIFS(明细!$R:$R,$AK135,明细!$C:$C,AV$1,明细!$AL:$AL,"网点超23H未关闭"))*20=0,"-",(COUNTIFS(明细!$R:$R,$AK135,明细!$C:$C,AV$1,明细!$AK:$AK,"网点超50分钟未响应")+COUNTIFS(明细!$R:$R,$AK135,明细!$C:$C,AV$1,明细!$AL:$AL,"网点超23H未关闭"))*20)</f>
        <v>-</v>
      </c>
      <c r="AW135" s="12" t="str">
        <f>IF((COUNTIFS(明细!$R:$R,$AK135,明细!$C:$C,AW$1,明细!$AK:$AK,"网点超50分钟未响应")+COUNTIFS(明细!$R:$R,$AK135,明细!$C:$C,AW$1,明细!$AL:$AL,"网点超23H未关闭"))*20=0,"-",(COUNTIFS(明细!$R:$R,$AK135,明细!$C:$C,AW$1,明细!$AK:$AK,"网点超50分钟未响应")+COUNTIFS(明细!$R:$R,$AK135,明细!$C:$C,AW$1,明细!$AL:$AL,"网点超23H未关闭"))*20)</f>
        <v>-</v>
      </c>
      <c r="AX135" s="12" t="str">
        <f>IF((COUNTIFS(明细!$R:$R,$AK135,明细!$C:$C,AX$1,明细!$AK:$AK,"网点超50分钟未响应")+COUNTIFS(明细!$R:$R,$AK135,明细!$C:$C,AX$1,明细!$AL:$AL,"网点超23H未关闭"))*20=0,"-",(COUNTIFS(明细!$R:$R,$AK135,明细!$C:$C,AX$1,明细!$AK:$AK,"网点超50分钟未响应")+COUNTIFS(明细!$R:$R,$AK135,明细!$C:$C,AX$1,明细!$AL:$AL,"网点超23H未关闭"))*20)</f>
        <v>-</v>
      </c>
      <c r="AY135" s="12" t="str">
        <f>IF((COUNTIFS(明细!$R:$R,$AK135,明细!$C:$C,AY$1,明细!$AK:$AK,"网点超50分钟未响应")+COUNTIFS(明细!$R:$R,$AK135,明细!$C:$C,AY$1,明细!$AL:$AL,"网点超23H未关闭"))*20=0,"-",(COUNTIFS(明细!$R:$R,$AK135,明细!$C:$C,AY$1,明细!$AK:$AK,"网点超50分钟未响应")+COUNTIFS(明细!$R:$R,$AK135,明细!$C:$C,AY$1,明细!$AL:$AL,"网点超23H未关闭"))*20)</f>
        <v>-</v>
      </c>
      <c r="AZ135" s="12" t="str">
        <f>IF((COUNTIFS(明细!$R:$R,$AK135,明细!$C:$C,AZ$1,明细!$AK:$AK,"网点超50分钟未响应")+COUNTIFS(明细!$R:$R,$AK135,明细!$C:$C,AZ$1,明细!$AL:$AL,"网点超23H未关闭"))*20=0,"-",(COUNTIFS(明细!$R:$R,$AK135,明细!$C:$C,AZ$1,明细!$AK:$AK,"网点超50分钟未响应")+COUNTIFS(明细!$R:$R,$AK135,明细!$C:$C,AZ$1,明细!$AL:$AL,"网点超23H未关闭"))*20)</f>
        <v>-</v>
      </c>
      <c r="BA135" s="12" t="str">
        <f>IF((COUNTIFS(明细!$R:$R,$AK135,明细!$C:$C,BA$1,明细!$AK:$AK,"网点超50分钟未响应")+COUNTIFS(明细!$R:$R,$AK135,明细!$C:$C,BA$1,明细!$AL:$AL,"网点超23H未关闭"))*20=0,"-",(COUNTIFS(明细!$R:$R,$AK135,明细!$C:$C,BA$1,明细!$AK:$AK,"网点超50分钟未响应")+COUNTIFS(明细!$R:$R,$AK135,明细!$C:$C,BA$1,明细!$AL:$AL,"网点超23H未关闭"))*20)</f>
        <v>-</v>
      </c>
      <c r="BB135" s="12" t="str">
        <f>IF((COUNTIFS(明细!$R:$R,$AK135,明细!$C:$C,BB$1,明细!$AK:$AK,"网点超50分钟未响应")+COUNTIFS(明细!$R:$R,$AK135,明细!$C:$C,BB$1,明细!$AL:$AL,"网点超23H未关闭"))*20=0,"-",(COUNTIFS(明细!$R:$R,$AK135,明细!$C:$C,BB$1,明细!$AK:$AK,"网点超50分钟未响应")+COUNTIFS(明细!$R:$R,$AK135,明细!$C:$C,BB$1,明细!$AL:$AL,"网点超23H未关闭"))*20)</f>
        <v>-</v>
      </c>
      <c r="BC135" s="12" t="str">
        <f>IF((COUNTIFS(明细!$R:$R,$AK135,明细!$C:$C,BC$1,明细!$AK:$AK,"网点超50分钟未响应")+COUNTIFS(明细!$R:$R,$AK135,明细!$C:$C,BC$1,明细!$AL:$AL,"网点超23H未关闭"))*20=0,"-",(COUNTIFS(明细!$R:$R,$AK135,明细!$C:$C,BC$1,明细!$AK:$AK,"网点超50分钟未响应")+COUNTIFS(明细!$R:$R,$AK135,明细!$C:$C,BC$1,明细!$AL:$AL,"网点超23H未关闭"))*20)</f>
        <v>-</v>
      </c>
      <c r="BD135" s="12" t="str">
        <f>IF((COUNTIFS(明细!$R:$R,$AK135,明细!$C:$C,BD$1,明细!$AK:$AK,"网点超50分钟未响应")+COUNTIFS(明细!$R:$R,$AK135,明细!$C:$C,BD$1,明细!$AL:$AL,"网点超23H未关闭"))*20=0,"-",(COUNTIFS(明细!$R:$R,$AK135,明细!$C:$C,BD$1,明细!$AK:$AK,"网点超50分钟未响应")+COUNTIFS(明细!$R:$R,$AK135,明细!$C:$C,BD$1,明细!$AL:$AL,"网点超23H未关闭"))*20)</f>
        <v>-</v>
      </c>
      <c r="BE135" s="12" t="str">
        <f>IF((COUNTIFS(明细!$R:$R,$AK135,明细!$C:$C,BE$1,明细!$AK:$AK,"网点超50分钟未响应")+COUNTIFS(明细!$R:$R,$AK135,明细!$C:$C,BE$1,明细!$AL:$AL,"网点超23H未关闭"))*20=0,"-",(COUNTIFS(明细!$R:$R,$AK135,明细!$C:$C,BE$1,明细!$AK:$AK,"网点超50分钟未响应")+COUNTIFS(明细!$R:$R,$AK135,明细!$C:$C,BE$1,明细!$AL:$AL,"网点超23H未关闭"))*20)</f>
        <v>-</v>
      </c>
      <c r="BF135" s="12" t="str">
        <f>IF((COUNTIFS(明细!$R:$R,$AK135,明细!$C:$C,BF$1,明细!$AK:$AK,"网点超50分钟未响应")+COUNTIFS(明细!$R:$R,$AK135,明细!$C:$C,BF$1,明细!$AL:$AL,"网点超23H未关闭"))*20=0,"-",(COUNTIFS(明细!$R:$R,$AK135,明细!$C:$C,BF$1,明细!$AK:$AK,"网点超50分钟未响应")+COUNTIFS(明细!$R:$R,$AK135,明细!$C:$C,BF$1,明细!$AL:$AL,"网点超23H未关闭"))*20)</f>
        <v>-</v>
      </c>
      <c r="BG135" s="12" t="str">
        <f>IF((COUNTIFS(明细!$R:$R,$AK135,明细!$C:$C,BG$1,明细!$AK:$AK,"网点超50分钟未响应")+COUNTIFS(明细!$R:$R,$AK135,明细!$C:$C,BG$1,明细!$AL:$AL,"网点超23H未关闭"))*20=0,"-",(COUNTIFS(明细!$R:$R,$AK135,明细!$C:$C,BG$1,明细!$AK:$AK,"网点超50分钟未响应")+COUNTIFS(明细!$R:$R,$AK135,明细!$C:$C,BG$1,明细!$AL:$AL,"网点超23H未关闭"))*20)</f>
        <v>-</v>
      </c>
      <c r="BH135" s="12" t="str">
        <f>IF((COUNTIFS(明细!$R:$R,$AK135,明细!$C:$C,BH$1,明细!$AK:$AK,"网点超50分钟未响应")+COUNTIFS(明细!$R:$R,$AK135,明细!$C:$C,BH$1,明细!$AL:$AL,"网点超23H未关闭"))*20=0,"-",(COUNTIFS(明细!$R:$R,$AK135,明细!$C:$C,BH$1,明细!$AK:$AK,"网点超50分钟未响应")+COUNTIFS(明细!$R:$R,$AK135,明细!$C:$C,BH$1,明细!$AL:$AL,"网点超23H未关闭"))*20)</f>
        <v>-</v>
      </c>
      <c r="BI135" s="12" t="str">
        <f>IF((COUNTIFS(明细!$R:$R,$AK135,明细!$C:$C,BI$1,明细!$AK:$AK,"网点超50分钟未响应")+COUNTIFS(明细!$R:$R,$AK135,明细!$C:$C,BI$1,明细!$AL:$AL,"网点超23H未关闭"))*20=0,"-",(COUNTIFS(明细!$R:$R,$AK135,明细!$C:$C,BI$1,明细!$AK:$AK,"网点超50分钟未响应")+COUNTIFS(明细!$R:$R,$AK135,明细!$C:$C,BI$1,明细!$AL:$AL,"网点超23H未关闭"))*20)</f>
        <v>-</v>
      </c>
      <c r="BJ135" s="12" t="str">
        <f>IF((COUNTIFS(明细!$R:$R,$AK135,明细!$C:$C,BJ$1,明细!$AK:$AK,"网点超50分钟未响应")+COUNTIFS(明细!$R:$R,$AK135,明细!$C:$C,BJ$1,明细!$AL:$AL,"网点超23H未关闭"))*20=0,"-",(COUNTIFS(明细!$R:$R,$AK135,明细!$C:$C,BJ$1,明细!$AK:$AK,"网点超50分钟未响应")+COUNTIFS(明细!$R:$R,$AK135,明细!$C:$C,BJ$1,明细!$AL:$AL,"网点超23H未关闭"))*20)</f>
        <v>-</v>
      </c>
      <c r="BK135" s="12" t="str">
        <f>IF((COUNTIFS(明细!$R:$R,$AK135,明细!$C:$C,BK$1,明细!$AK:$AK,"网点超50分钟未响应")+COUNTIFS(明细!$R:$R,$AK135,明细!$C:$C,BK$1,明细!$AL:$AL,"网点超23H未关闭"))*20=0,"-",(COUNTIFS(明细!$R:$R,$AK135,明细!$C:$C,BK$1,明细!$AK:$AK,"网点超50分钟未响应")+COUNTIFS(明细!$R:$R,$AK135,明细!$C:$C,BK$1,明细!$AL:$AL,"网点超23H未关闭"))*20)</f>
        <v>-</v>
      </c>
      <c r="BL135" s="12" t="str">
        <f>IF((COUNTIFS(明细!$R:$R,$AK135,明细!$C:$C,BL$1,明细!$AK:$AK,"网点超50分钟未响应")+COUNTIFS(明细!$R:$R,$AK135,明细!$C:$C,BL$1,明细!$AL:$AL,"网点超23H未关闭"))*20=0,"-",(COUNTIFS(明细!$R:$R,$AK135,明细!$C:$C,BL$1,明细!$AK:$AK,"网点超50分钟未响应")+COUNTIFS(明细!$R:$R,$AK135,明细!$C:$C,BL$1,明细!$AL:$AL,"网点超23H未关闭"))*20)</f>
        <v>-</v>
      </c>
      <c r="BM135" s="12" t="str">
        <f>IF((COUNTIFS(明细!$R:$R,$AK135,明细!$C:$C,BM$1,明细!$AK:$AK,"网点超50分钟未响应")+COUNTIFS(明细!$R:$R,$AK135,明细!$C:$C,BM$1,明细!$AL:$AL,"网点超23H未关闭"))*20=0,"-",(COUNTIFS(明细!$R:$R,$AK135,明细!$C:$C,BM$1,明细!$AK:$AK,"网点超50分钟未响应")+COUNTIFS(明细!$R:$R,$AK135,明细!$C:$C,BM$1,明细!$AL:$AL,"网点超23H未关闭"))*20)</f>
        <v>-</v>
      </c>
      <c r="BN135" s="12" t="str">
        <f>IF((COUNTIFS(明细!$R:$R,$AK135,明细!$C:$C,BN$1,明细!$AK:$AK,"网点超50分钟未响应")+COUNTIFS(明细!$R:$R,$AK135,明细!$C:$C,BN$1,明细!$AL:$AL,"网点超23H未关闭"))*20=0,"-",(COUNTIFS(明细!$R:$R,$AK135,明细!$C:$C,BN$1,明细!$AK:$AK,"网点超50分钟未响应")+COUNTIFS(明细!$R:$R,$AK135,明细!$C:$C,BN$1,明细!$AL:$AL,"网点超23H未关闭"))*20)</f>
        <v>-</v>
      </c>
      <c r="BO135" s="12" t="str">
        <f>IF((COUNTIFS(明细!$R:$R,$AK135,明细!$C:$C,BO$1,明细!$AK:$AK,"网点超50分钟未响应")+COUNTIFS(明细!$R:$R,$AK135,明细!$C:$C,BO$1,明细!$AL:$AL,"网点超23H未关闭"))*20=0,"-",(COUNTIFS(明细!$R:$R,$AK135,明细!$C:$C,BO$1,明细!$AK:$AK,"网点超50分钟未响应")+COUNTIFS(明细!$R:$R,$AK135,明细!$C:$C,BO$1,明细!$AL:$AL,"网点超23H未关闭"))*20)</f>
        <v>-</v>
      </c>
      <c r="BP135" s="12" t="str">
        <f>IF((COUNTIFS(明细!$R:$R,$AK135,明细!$C:$C,BP$1,明细!$AK:$AK,"网点超50分钟未响应")+COUNTIFS(明细!$R:$R,$AK135,明细!$C:$C,BP$1,明细!$AL:$AL,"网点超23H未关闭"))*20=0,"-",(COUNTIFS(明细!$R:$R,$AK135,明细!$C:$C,BP$1,明细!$AK:$AK,"网点超50分钟未响应")+COUNTIFS(明细!$R:$R,$AK135,明细!$C:$C,BP$1,明细!$AL:$AL,"网点超23H未关闭"))*20)</f>
        <v>-</v>
      </c>
    </row>
    <row r="136" customHeight="1" spans="36:68">
      <c r="AJ136" s="12">
        <f>RANK(AL136,AL$3:AL$356)</f>
        <v>107</v>
      </c>
      <c r="AK136" s="36" t="s">
        <v>172</v>
      </c>
      <c r="AL136" s="12">
        <f>SUM(AM136:BP136)</f>
        <v>20</v>
      </c>
      <c r="AM136" s="12" t="str">
        <f>IF((COUNTIFS(明细!$R:$R,$AK136,明细!$C:$C,AM$1,明细!$AK:$AK,"网点超50分钟未响应")+COUNTIFS(明细!$R:$R,$AK136,明细!$C:$C,AM$1,明细!$AL:$AL,"网点超23H未关闭"))*20=0,"-",(COUNTIFS(明细!$R:$R,$AK136,明细!$C:$C,AM$1,明细!$AK:$AK,"网点超50分钟未响应")+COUNTIFS(明细!$R:$R,$AK136,明细!$C:$C,AM$1,明细!$AL:$AL,"网点超23H未关闭"))*20)</f>
        <v>-</v>
      </c>
      <c r="AN136" s="12" t="str">
        <f>IF((COUNTIFS(明细!$R:$R,$AK136,明细!$C:$C,AN$1,明细!$AK:$AK,"网点超50分钟未响应")+COUNTIFS(明细!$R:$R,$AK136,明细!$C:$C,AN$1,明细!$AL:$AL,"网点超23H未关闭"))*20=0,"-",(COUNTIFS(明细!$R:$R,$AK136,明细!$C:$C,AN$1,明细!$AK:$AK,"网点超50分钟未响应")+COUNTIFS(明细!$R:$R,$AK136,明细!$C:$C,AN$1,明细!$AL:$AL,"网点超23H未关闭"))*20)</f>
        <v>-</v>
      </c>
      <c r="AO136" s="12" t="str">
        <f>IF((COUNTIFS(明细!$R:$R,$AK136,明细!$C:$C,AO$1,明细!$AK:$AK,"网点超50分钟未响应")+COUNTIFS(明细!$R:$R,$AK136,明细!$C:$C,AO$1,明细!$AL:$AL,"网点超23H未关闭"))*20=0,"-",(COUNTIFS(明细!$R:$R,$AK136,明细!$C:$C,AO$1,明细!$AK:$AK,"网点超50分钟未响应")+COUNTIFS(明细!$R:$R,$AK136,明细!$C:$C,AO$1,明细!$AL:$AL,"网点超23H未关闭"))*20)</f>
        <v>-</v>
      </c>
      <c r="AP136" s="12" t="str">
        <f>IF((COUNTIFS(明细!$R:$R,$AK136,明细!$C:$C,AP$1,明细!$AK:$AK,"网点超50分钟未响应")+COUNTIFS(明细!$R:$R,$AK136,明细!$C:$C,AP$1,明细!$AL:$AL,"网点超23H未关闭"))*20=0,"-",(COUNTIFS(明细!$R:$R,$AK136,明细!$C:$C,AP$1,明细!$AK:$AK,"网点超50分钟未响应")+COUNTIFS(明细!$R:$R,$AK136,明细!$C:$C,AP$1,明细!$AL:$AL,"网点超23H未关闭"))*20)</f>
        <v>-</v>
      </c>
      <c r="AQ136" s="12" t="str">
        <f>IF((COUNTIFS(明细!$R:$R,$AK136,明细!$C:$C,AQ$1,明细!$AK:$AK,"网点超50分钟未响应")+COUNTIFS(明细!$R:$R,$AK136,明细!$C:$C,AQ$1,明细!$AL:$AL,"网点超23H未关闭"))*20=0,"-",(COUNTIFS(明细!$R:$R,$AK136,明细!$C:$C,AQ$1,明细!$AK:$AK,"网点超50分钟未响应")+COUNTIFS(明细!$R:$R,$AK136,明细!$C:$C,AQ$1,明细!$AL:$AL,"网点超23H未关闭"))*20)</f>
        <v>-</v>
      </c>
      <c r="AR136" s="12" t="str">
        <f>IF((COUNTIFS(明细!$R:$R,$AK136,明细!$C:$C,AR$1,明细!$AK:$AK,"网点超50分钟未响应")+COUNTIFS(明细!$R:$R,$AK136,明细!$C:$C,AR$1,明细!$AL:$AL,"网点超23H未关闭"))*20=0,"-",(COUNTIFS(明细!$R:$R,$AK136,明细!$C:$C,AR$1,明细!$AK:$AK,"网点超50分钟未响应")+COUNTIFS(明细!$R:$R,$AK136,明细!$C:$C,AR$1,明细!$AL:$AL,"网点超23H未关闭"))*20)</f>
        <v>-</v>
      </c>
      <c r="AS136" s="12">
        <f>IF((COUNTIFS(明细!$R:$R,$AK136,明细!$C:$C,AS$1,明细!$AK:$AK,"网点超50分钟未响应")+COUNTIFS(明细!$R:$R,$AK136,明细!$C:$C,AS$1,明细!$AL:$AL,"网点超23H未关闭"))*20=0,"-",(COUNTIFS(明细!$R:$R,$AK136,明细!$C:$C,AS$1,明细!$AK:$AK,"网点超50分钟未响应")+COUNTIFS(明细!$R:$R,$AK136,明细!$C:$C,AS$1,明细!$AL:$AL,"网点超23H未关闭"))*20)</f>
        <v>20</v>
      </c>
      <c r="AT136" s="12" t="str">
        <f>IF((COUNTIFS(明细!$R:$R,$AK136,明细!$C:$C,AT$1,明细!$AK:$AK,"网点超50分钟未响应")+COUNTIFS(明细!$R:$R,$AK136,明细!$C:$C,AT$1,明细!$AL:$AL,"网点超23H未关闭"))*20=0,"-",(COUNTIFS(明细!$R:$R,$AK136,明细!$C:$C,AT$1,明细!$AK:$AK,"网点超50分钟未响应")+COUNTIFS(明细!$R:$R,$AK136,明细!$C:$C,AT$1,明细!$AL:$AL,"网点超23H未关闭"))*20)</f>
        <v>-</v>
      </c>
      <c r="AU136" s="12" t="str">
        <f>IF((COUNTIFS(明细!$R:$R,$AK136,明细!$C:$C,AU$1,明细!$AK:$AK,"网点超50分钟未响应")+COUNTIFS(明细!$R:$R,$AK136,明细!$C:$C,AU$1,明细!$AL:$AL,"网点超23H未关闭"))*20=0,"-",(COUNTIFS(明细!$R:$R,$AK136,明细!$C:$C,AU$1,明细!$AK:$AK,"网点超50分钟未响应")+COUNTIFS(明细!$R:$R,$AK136,明细!$C:$C,AU$1,明细!$AL:$AL,"网点超23H未关闭"))*20)</f>
        <v>-</v>
      </c>
      <c r="AV136" s="12" t="str">
        <f>IF((COUNTIFS(明细!$R:$R,$AK136,明细!$C:$C,AV$1,明细!$AK:$AK,"网点超50分钟未响应")+COUNTIFS(明细!$R:$R,$AK136,明细!$C:$C,AV$1,明细!$AL:$AL,"网点超23H未关闭"))*20=0,"-",(COUNTIFS(明细!$R:$R,$AK136,明细!$C:$C,AV$1,明细!$AK:$AK,"网点超50分钟未响应")+COUNTIFS(明细!$R:$R,$AK136,明细!$C:$C,AV$1,明细!$AL:$AL,"网点超23H未关闭"))*20)</f>
        <v>-</v>
      </c>
      <c r="AW136" s="12" t="str">
        <f>IF((COUNTIFS(明细!$R:$R,$AK136,明细!$C:$C,AW$1,明细!$AK:$AK,"网点超50分钟未响应")+COUNTIFS(明细!$R:$R,$AK136,明细!$C:$C,AW$1,明细!$AL:$AL,"网点超23H未关闭"))*20=0,"-",(COUNTIFS(明细!$R:$R,$AK136,明细!$C:$C,AW$1,明细!$AK:$AK,"网点超50分钟未响应")+COUNTIFS(明细!$R:$R,$AK136,明细!$C:$C,AW$1,明细!$AL:$AL,"网点超23H未关闭"))*20)</f>
        <v>-</v>
      </c>
      <c r="AX136" s="12" t="str">
        <f>IF((COUNTIFS(明细!$R:$R,$AK136,明细!$C:$C,AX$1,明细!$AK:$AK,"网点超50分钟未响应")+COUNTIFS(明细!$R:$R,$AK136,明细!$C:$C,AX$1,明细!$AL:$AL,"网点超23H未关闭"))*20=0,"-",(COUNTIFS(明细!$R:$R,$AK136,明细!$C:$C,AX$1,明细!$AK:$AK,"网点超50分钟未响应")+COUNTIFS(明细!$R:$R,$AK136,明细!$C:$C,AX$1,明细!$AL:$AL,"网点超23H未关闭"))*20)</f>
        <v>-</v>
      </c>
      <c r="AY136" s="12" t="str">
        <f>IF((COUNTIFS(明细!$R:$R,$AK136,明细!$C:$C,AY$1,明细!$AK:$AK,"网点超50分钟未响应")+COUNTIFS(明细!$R:$R,$AK136,明细!$C:$C,AY$1,明细!$AL:$AL,"网点超23H未关闭"))*20=0,"-",(COUNTIFS(明细!$R:$R,$AK136,明细!$C:$C,AY$1,明细!$AK:$AK,"网点超50分钟未响应")+COUNTIFS(明细!$R:$R,$AK136,明细!$C:$C,AY$1,明细!$AL:$AL,"网点超23H未关闭"))*20)</f>
        <v>-</v>
      </c>
      <c r="AZ136" s="12" t="str">
        <f>IF((COUNTIFS(明细!$R:$R,$AK136,明细!$C:$C,AZ$1,明细!$AK:$AK,"网点超50分钟未响应")+COUNTIFS(明细!$R:$R,$AK136,明细!$C:$C,AZ$1,明细!$AL:$AL,"网点超23H未关闭"))*20=0,"-",(COUNTIFS(明细!$R:$R,$AK136,明细!$C:$C,AZ$1,明细!$AK:$AK,"网点超50分钟未响应")+COUNTIFS(明细!$R:$R,$AK136,明细!$C:$C,AZ$1,明细!$AL:$AL,"网点超23H未关闭"))*20)</f>
        <v>-</v>
      </c>
      <c r="BA136" s="12" t="str">
        <f>IF((COUNTIFS(明细!$R:$R,$AK136,明细!$C:$C,BA$1,明细!$AK:$AK,"网点超50分钟未响应")+COUNTIFS(明细!$R:$R,$AK136,明细!$C:$C,BA$1,明细!$AL:$AL,"网点超23H未关闭"))*20=0,"-",(COUNTIFS(明细!$R:$R,$AK136,明细!$C:$C,BA$1,明细!$AK:$AK,"网点超50分钟未响应")+COUNTIFS(明细!$R:$R,$AK136,明细!$C:$C,BA$1,明细!$AL:$AL,"网点超23H未关闭"))*20)</f>
        <v>-</v>
      </c>
      <c r="BB136" s="12" t="str">
        <f>IF((COUNTIFS(明细!$R:$R,$AK136,明细!$C:$C,BB$1,明细!$AK:$AK,"网点超50分钟未响应")+COUNTIFS(明细!$R:$R,$AK136,明细!$C:$C,BB$1,明细!$AL:$AL,"网点超23H未关闭"))*20=0,"-",(COUNTIFS(明细!$R:$R,$AK136,明细!$C:$C,BB$1,明细!$AK:$AK,"网点超50分钟未响应")+COUNTIFS(明细!$R:$R,$AK136,明细!$C:$C,BB$1,明细!$AL:$AL,"网点超23H未关闭"))*20)</f>
        <v>-</v>
      </c>
      <c r="BC136" s="12" t="str">
        <f>IF((COUNTIFS(明细!$R:$R,$AK136,明细!$C:$C,BC$1,明细!$AK:$AK,"网点超50分钟未响应")+COUNTIFS(明细!$R:$R,$AK136,明细!$C:$C,BC$1,明细!$AL:$AL,"网点超23H未关闭"))*20=0,"-",(COUNTIFS(明细!$R:$R,$AK136,明细!$C:$C,BC$1,明细!$AK:$AK,"网点超50分钟未响应")+COUNTIFS(明细!$R:$R,$AK136,明细!$C:$C,BC$1,明细!$AL:$AL,"网点超23H未关闭"))*20)</f>
        <v>-</v>
      </c>
      <c r="BD136" s="12" t="str">
        <f>IF((COUNTIFS(明细!$R:$R,$AK136,明细!$C:$C,BD$1,明细!$AK:$AK,"网点超50分钟未响应")+COUNTIFS(明细!$R:$R,$AK136,明细!$C:$C,BD$1,明细!$AL:$AL,"网点超23H未关闭"))*20=0,"-",(COUNTIFS(明细!$R:$R,$AK136,明细!$C:$C,BD$1,明细!$AK:$AK,"网点超50分钟未响应")+COUNTIFS(明细!$R:$R,$AK136,明细!$C:$C,BD$1,明细!$AL:$AL,"网点超23H未关闭"))*20)</f>
        <v>-</v>
      </c>
      <c r="BE136" s="12" t="str">
        <f>IF((COUNTIFS(明细!$R:$R,$AK136,明细!$C:$C,BE$1,明细!$AK:$AK,"网点超50分钟未响应")+COUNTIFS(明细!$R:$R,$AK136,明细!$C:$C,BE$1,明细!$AL:$AL,"网点超23H未关闭"))*20=0,"-",(COUNTIFS(明细!$R:$R,$AK136,明细!$C:$C,BE$1,明细!$AK:$AK,"网点超50分钟未响应")+COUNTIFS(明细!$R:$R,$AK136,明细!$C:$C,BE$1,明细!$AL:$AL,"网点超23H未关闭"))*20)</f>
        <v>-</v>
      </c>
      <c r="BF136" s="12" t="str">
        <f>IF((COUNTIFS(明细!$R:$R,$AK136,明细!$C:$C,BF$1,明细!$AK:$AK,"网点超50分钟未响应")+COUNTIFS(明细!$R:$R,$AK136,明细!$C:$C,BF$1,明细!$AL:$AL,"网点超23H未关闭"))*20=0,"-",(COUNTIFS(明细!$R:$R,$AK136,明细!$C:$C,BF$1,明细!$AK:$AK,"网点超50分钟未响应")+COUNTIFS(明细!$R:$R,$AK136,明细!$C:$C,BF$1,明细!$AL:$AL,"网点超23H未关闭"))*20)</f>
        <v>-</v>
      </c>
      <c r="BG136" s="12" t="str">
        <f>IF((COUNTIFS(明细!$R:$R,$AK136,明细!$C:$C,BG$1,明细!$AK:$AK,"网点超50分钟未响应")+COUNTIFS(明细!$R:$R,$AK136,明细!$C:$C,BG$1,明细!$AL:$AL,"网点超23H未关闭"))*20=0,"-",(COUNTIFS(明细!$R:$R,$AK136,明细!$C:$C,BG$1,明细!$AK:$AK,"网点超50分钟未响应")+COUNTIFS(明细!$R:$R,$AK136,明细!$C:$C,BG$1,明细!$AL:$AL,"网点超23H未关闭"))*20)</f>
        <v>-</v>
      </c>
      <c r="BH136" s="12" t="str">
        <f>IF((COUNTIFS(明细!$R:$R,$AK136,明细!$C:$C,BH$1,明细!$AK:$AK,"网点超50分钟未响应")+COUNTIFS(明细!$R:$R,$AK136,明细!$C:$C,BH$1,明细!$AL:$AL,"网点超23H未关闭"))*20=0,"-",(COUNTIFS(明细!$R:$R,$AK136,明细!$C:$C,BH$1,明细!$AK:$AK,"网点超50分钟未响应")+COUNTIFS(明细!$R:$R,$AK136,明细!$C:$C,BH$1,明细!$AL:$AL,"网点超23H未关闭"))*20)</f>
        <v>-</v>
      </c>
      <c r="BI136" s="12" t="str">
        <f>IF((COUNTIFS(明细!$R:$R,$AK136,明细!$C:$C,BI$1,明细!$AK:$AK,"网点超50分钟未响应")+COUNTIFS(明细!$R:$R,$AK136,明细!$C:$C,BI$1,明细!$AL:$AL,"网点超23H未关闭"))*20=0,"-",(COUNTIFS(明细!$R:$R,$AK136,明细!$C:$C,BI$1,明细!$AK:$AK,"网点超50分钟未响应")+COUNTIFS(明细!$R:$R,$AK136,明细!$C:$C,BI$1,明细!$AL:$AL,"网点超23H未关闭"))*20)</f>
        <v>-</v>
      </c>
      <c r="BJ136" s="12" t="str">
        <f>IF((COUNTIFS(明细!$R:$R,$AK136,明细!$C:$C,BJ$1,明细!$AK:$AK,"网点超50分钟未响应")+COUNTIFS(明细!$R:$R,$AK136,明细!$C:$C,BJ$1,明细!$AL:$AL,"网点超23H未关闭"))*20=0,"-",(COUNTIFS(明细!$R:$R,$AK136,明细!$C:$C,BJ$1,明细!$AK:$AK,"网点超50分钟未响应")+COUNTIFS(明细!$R:$R,$AK136,明细!$C:$C,BJ$1,明细!$AL:$AL,"网点超23H未关闭"))*20)</f>
        <v>-</v>
      </c>
      <c r="BK136" s="12" t="str">
        <f>IF((COUNTIFS(明细!$R:$R,$AK136,明细!$C:$C,BK$1,明细!$AK:$AK,"网点超50分钟未响应")+COUNTIFS(明细!$R:$R,$AK136,明细!$C:$C,BK$1,明细!$AL:$AL,"网点超23H未关闭"))*20=0,"-",(COUNTIFS(明细!$R:$R,$AK136,明细!$C:$C,BK$1,明细!$AK:$AK,"网点超50分钟未响应")+COUNTIFS(明细!$R:$R,$AK136,明细!$C:$C,BK$1,明细!$AL:$AL,"网点超23H未关闭"))*20)</f>
        <v>-</v>
      </c>
      <c r="BL136" s="12" t="str">
        <f>IF((COUNTIFS(明细!$R:$R,$AK136,明细!$C:$C,BL$1,明细!$AK:$AK,"网点超50分钟未响应")+COUNTIFS(明细!$R:$R,$AK136,明细!$C:$C,BL$1,明细!$AL:$AL,"网点超23H未关闭"))*20=0,"-",(COUNTIFS(明细!$R:$R,$AK136,明细!$C:$C,BL$1,明细!$AK:$AK,"网点超50分钟未响应")+COUNTIFS(明细!$R:$R,$AK136,明细!$C:$C,BL$1,明细!$AL:$AL,"网点超23H未关闭"))*20)</f>
        <v>-</v>
      </c>
      <c r="BM136" s="12" t="str">
        <f>IF((COUNTIFS(明细!$R:$R,$AK136,明细!$C:$C,BM$1,明细!$AK:$AK,"网点超50分钟未响应")+COUNTIFS(明细!$R:$R,$AK136,明细!$C:$C,BM$1,明细!$AL:$AL,"网点超23H未关闭"))*20=0,"-",(COUNTIFS(明细!$R:$R,$AK136,明细!$C:$C,BM$1,明细!$AK:$AK,"网点超50分钟未响应")+COUNTIFS(明细!$R:$R,$AK136,明细!$C:$C,BM$1,明细!$AL:$AL,"网点超23H未关闭"))*20)</f>
        <v>-</v>
      </c>
      <c r="BN136" s="12" t="str">
        <f>IF((COUNTIFS(明细!$R:$R,$AK136,明细!$C:$C,BN$1,明细!$AK:$AK,"网点超50分钟未响应")+COUNTIFS(明细!$R:$R,$AK136,明细!$C:$C,BN$1,明细!$AL:$AL,"网点超23H未关闭"))*20=0,"-",(COUNTIFS(明细!$R:$R,$AK136,明细!$C:$C,BN$1,明细!$AK:$AK,"网点超50分钟未响应")+COUNTIFS(明细!$R:$R,$AK136,明细!$C:$C,BN$1,明细!$AL:$AL,"网点超23H未关闭"))*20)</f>
        <v>-</v>
      </c>
      <c r="BO136" s="12" t="str">
        <f>IF((COUNTIFS(明细!$R:$R,$AK136,明细!$C:$C,BO$1,明细!$AK:$AK,"网点超50分钟未响应")+COUNTIFS(明细!$R:$R,$AK136,明细!$C:$C,BO$1,明细!$AL:$AL,"网点超23H未关闭"))*20=0,"-",(COUNTIFS(明细!$R:$R,$AK136,明细!$C:$C,BO$1,明细!$AK:$AK,"网点超50分钟未响应")+COUNTIFS(明细!$R:$R,$AK136,明细!$C:$C,BO$1,明细!$AL:$AL,"网点超23H未关闭"))*20)</f>
        <v>-</v>
      </c>
      <c r="BP136" s="12" t="str">
        <f>IF((COUNTIFS(明细!$R:$R,$AK136,明细!$C:$C,BP$1,明细!$AK:$AK,"网点超50分钟未响应")+COUNTIFS(明细!$R:$R,$AK136,明细!$C:$C,BP$1,明细!$AL:$AL,"网点超23H未关闭"))*20=0,"-",(COUNTIFS(明细!$R:$R,$AK136,明细!$C:$C,BP$1,明细!$AK:$AK,"网点超50分钟未响应")+COUNTIFS(明细!$R:$R,$AK136,明细!$C:$C,BP$1,明细!$AL:$AL,"网点超23H未关闭"))*20)</f>
        <v>-</v>
      </c>
    </row>
    <row r="137" customHeight="1" spans="36:68">
      <c r="AJ137" s="12">
        <f>RANK(AL137,AL$3:AL$356)</f>
        <v>107</v>
      </c>
      <c r="AK137" s="4" t="s">
        <v>173</v>
      </c>
      <c r="AL137" s="12">
        <f>SUM(AM137:BP137)</f>
        <v>20</v>
      </c>
      <c r="AM137" s="12" t="str">
        <f>IF((COUNTIFS(明细!$R:$R,$AK137,明细!$C:$C,AM$1,明细!$AK:$AK,"网点超50分钟未响应")+COUNTIFS(明细!$R:$R,$AK137,明细!$C:$C,AM$1,明细!$AL:$AL,"网点超23H未关闭"))*20=0,"-",(COUNTIFS(明细!$R:$R,$AK137,明细!$C:$C,AM$1,明细!$AK:$AK,"网点超50分钟未响应")+COUNTIFS(明细!$R:$R,$AK137,明细!$C:$C,AM$1,明细!$AL:$AL,"网点超23H未关闭"))*20)</f>
        <v>-</v>
      </c>
      <c r="AN137" s="12" t="str">
        <f>IF((COUNTIFS(明细!$R:$R,$AK137,明细!$C:$C,AN$1,明细!$AK:$AK,"网点超50分钟未响应")+COUNTIFS(明细!$R:$R,$AK137,明细!$C:$C,AN$1,明细!$AL:$AL,"网点超23H未关闭"))*20=0,"-",(COUNTIFS(明细!$R:$R,$AK137,明细!$C:$C,AN$1,明细!$AK:$AK,"网点超50分钟未响应")+COUNTIFS(明细!$R:$R,$AK137,明细!$C:$C,AN$1,明细!$AL:$AL,"网点超23H未关闭"))*20)</f>
        <v>-</v>
      </c>
      <c r="AO137" s="12" t="str">
        <f>IF((COUNTIFS(明细!$R:$R,$AK137,明细!$C:$C,AO$1,明细!$AK:$AK,"网点超50分钟未响应")+COUNTIFS(明细!$R:$R,$AK137,明细!$C:$C,AO$1,明细!$AL:$AL,"网点超23H未关闭"))*20=0,"-",(COUNTIFS(明细!$R:$R,$AK137,明细!$C:$C,AO$1,明细!$AK:$AK,"网点超50分钟未响应")+COUNTIFS(明细!$R:$R,$AK137,明细!$C:$C,AO$1,明细!$AL:$AL,"网点超23H未关闭"))*20)</f>
        <v>-</v>
      </c>
      <c r="AP137" s="12" t="str">
        <f>IF((COUNTIFS(明细!$R:$R,$AK137,明细!$C:$C,AP$1,明细!$AK:$AK,"网点超50分钟未响应")+COUNTIFS(明细!$R:$R,$AK137,明细!$C:$C,AP$1,明细!$AL:$AL,"网点超23H未关闭"))*20=0,"-",(COUNTIFS(明细!$R:$R,$AK137,明细!$C:$C,AP$1,明细!$AK:$AK,"网点超50分钟未响应")+COUNTIFS(明细!$R:$R,$AK137,明细!$C:$C,AP$1,明细!$AL:$AL,"网点超23H未关闭"))*20)</f>
        <v>-</v>
      </c>
      <c r="AQ137" s="12" t="str">
        <f>IF((COUNTIFS(明细!$R:$R,$AK137,明细!$C:$C,AQ$1,明细!$AK:$AK,"网点超50分钟未响应")+COUNTIFS(明细!$R:$R,$AK137,明细!$C:$C,AQ$1,明细!$AL:$AL,"网点超23H未关闭"))*20=0,"-",(COUNTIFS(明细!$R:$R,$AK137,明细!$C:$C,AQ$1,明细!$AK:$AK,"网点超50分钟未响应")+COUNTIFS(明细!$R:$R,$AK137,明细!$C:$C,AQ$1,明细!$AL:$AL,"网点超23H未关闭"))*20)</f>
        <v>-</v>
      </c>
      <c r="AR137" s="12" t="str">
        <f>IF((COUNTIFS(明细!$R:$R,$AK137,明细!$C:$C,AR$1,明细!$AK:$AK,"网点超50分钟未响应")+COUNTIFS(明细!$R:$R,$AK137,明细!$C:$C,AR$1,明细!$AL:$AL,"网点超23H未关闭"))*20=0,"-",(COUNTIFS(明细!$R:$R,$AK137,明细!$C:$C,AR$1,明细!$AK:$AK,"网点超50分钟未响应")+COUNTIFS(明细!$R:$R,$AK137,明细!$C:$C,AR$1,明细!$AL:$AL,"网点超23H未关闭"))*20)</f>
        <v>-</v>
      </c>
      <c r="AS137" s="12">
        <f>IF((COUNTIFS(明细!$R:$R,$AK137,明细!$C:$C,AS$1,明细!$AK:$AK,"网点超50分钟未响应")+COUNTIFS(明细!$R:$R,$AK137,明细!$C:$C,AS$1,明细!$AL:$AL,"网点超23H未关闭"))*20=0,"-",(COUNTIFS(明细!$R:$R,$AK137,明细!$C:$C,AS$1,明细!$AK:$AK,"网点超50分钟未响应")+COUNTIFS(明细!$R:$R,$AK137,明细!$C:$C,AS$1,明细!$AL:$AL,"网点超23H未关闭"))*20)</f>
        <v>20</v>
      </c>
      <c r="AT137" s="12" t="str">
        <f>IF((COUNTIFS(明细!$R:$R,$AK137,明细!$C:$C,AT$1,明细!$AK:$AK,"网点超50分钟未响应")+COUNTIFS(明细!$R:$R,$AK137,明细!$C:$C,AT$1,明细!$AL:$AL,"网点超23H未关闭"))*20=0,"-",(COUNTIFS(明细!$R:$R,$AK137,明细!$C:$C,AT$1,明细!$AK:$AK,"网点超50分钟未响应")+COUNTIFS(明细!$R:$R,$AK137,明细!$C:$C,AT$1,明细!$AL:$AL,"网点超23H未关闭"))*20)</f>
        <v>-</v>
      </c>
      <c r="AU137" s="12" t="str">
        <f>IF((COUNTIFS(明细!$R:$R,$AK137,明细!$C:$C,AU$1,明细!$AK:$AK,"网点超50分钟未响应")+COUNTIFS(明细!$R:$R,$AK137,明细!$C:$C,AU$1,明细!$AL:$AL,"网点超23H未关闭"))*20=0,"-",(COUNTIFS(明细!$R:$R,$AK137,明细!$C:$C,AU$1,明细!$AK:$AK,"网点超50分钟未响应")+COUNTIFS(明细!$R:$R,$AK137,明细!$C:$C,AU$1,明细!$AL:$AL,"网点超23H未关闭"))*20)</f>
        <v>-</v>
      </c>
      <c r="AV137" s="12" t="str">
        <f>IF((COUNTIFS(明细!$R:$R,$AK137,明细!$C:$C,AV$1,明细!$AK:$AK,"网点超50分钟未响应")+COUNTIFS(明细!$R:$R,$AK137,明细!$C:$C,AV$1,明细!$AL:$AL,"网点超23H未关闭"))*20=0,"-",(COUNTIFS(明细!$R:$R,$AK137,明细!$C:$C,AV$1,明细!$AK:$AK,"网点超50分钟未响应")+COUNTIFS(明细!$R:$R,$AK137,明细!$C:$C,AV$1,明细!$AL:$AL,"网点超23H未关闭"))*20)</f>
        <v>-</v>
      </c>
      <c r="AW137" s="12" t="str">
        <f>IF((COUNTIFS(明细!$R:$R,$AK137,明细!$C:$C,AW$1,明细!$AK:$AK,"网点超50分钟未响应")+COUNTIFS(明细!$R:$R,$AK137,明细!$C:$C,AW$1,明细!$AL:$AL,"网点超23H未关闭"))*20=0,"-",(COUNTIFS(明细!$R:$R,$AK137,明细!$C:$C,AW$1,明细!$AK:$AK,"网点超50分钟未响应")+COUNTIFS(明细!$R:$R,$AK137,明细!$C:$C,AW$1,明细!$AL:$AL,"网点超23H未关闭"))*20)</f>
        <v>-</v>
      </c>
      <c r="AX137" s="12" t="str">
        <f>IF((COUNTIFS(明细!$R:$R,$AK137,明细!$C:$C,AX$1,明细!$AK:$AK,"网点超50分钟未响应")+COUNTIFS(明细!$R:$R,$AK137,明细!$C:$C,AX$1,明细!$AL:$AL,"网点超23H未关闭"))*20=0,"-",(COUNTIFS(明细!$R:$R,$AK137,明细!$C:$C,AX$1,明细!$AK:$AK,"网点超50分钟未响应")+COUNTIFS(明细!$R:$R,$AK137,明细!$C:$C,AX$1,明细!$AL:$AL,"网点超23H未关闭"))*20)</f>
        <v>-</v>
      </c>
      <c r="AY137" s="12" t="str">
        <f>IF((COUNTIFS(明细!$R:$R,$AK137,明细!$C:$C,AY$1,明细!$AK:$AK,"网点超50分钟未响应")+COUNTIFS(明细!$R:$R,$AK137,明细!$C:$C,AY$1,明细!$AL:$AL,"网点超23H未关闭"))*20=0,"-",(COUNTIFS(明细!$R:$R,$AK137,明细!$C:$C,AY$1,明细!$AK:$AK,"网点超50分钟未响应")+COUNTIFS(明细!$R:$R,$AK137,明细!$C:$C,AY$1,明细!$AL:$AL,"网点超23H未关闭"))*20)</f>
        <v>-</v>
      </c>
      <c r="AZ137" s="12" t="str">
        <f>IF((COUNTIFS(明细!$R:$R,$AK137,明细!$C:$C,AZ$1,明细!$AK:$AK,"网点超50分钟未响应")+COUNTIFS(明细!$R:$R,$AK137,明细!$C:$C,AZ$1,明细!$AL:$AL,"网点超23H未关闭"))*20=0,"-",(COUNTIFS(明细!$R:$R,$AK137,明细!$C:$C,AZ$1,明细!$AK:$AK,"网点超50分钟未响应")+COUNTIFS(明细!$R:$R,$AK137,明细!$C:$C,AZ$1,明细!$AL:$AL,"网点超23H未关闭"))*20)</f>
        <v>-</v>
      </c>
      <c r="BA137" s="12" t="str">
        <f>IF((COUNTIFS(明细!$R:$R,$AK137,明细!$C:$C,BA$1,明细!$AK:$AK,"网点超50分钟未响应")+COUNTIFS(明细!$R:$R,$AK137,明细!$C:$C,BA$1,明细!$AL:$AL,"网点超23H未关闭"))*20=0,"-",(COUNTIFS(明细!$R:$R,$AK137,明细!$C:$C,BA$1,明细!$AK:$AK,"网点超50分钟未响应")+COUNTIFS(明细!$R:$R,$AK137,明细!$C:$C,BA$1,明细!$AL:$AL,"网点超23H未关闭"))*20)</f>
        <v>-</v>
      </c>
      <c r="BB137" s="12" t="str">
        <f>IF((COUNTIFS(明细!$R:$R,$AK137,明细!$C:$C,BB$1,明细!$AK:$AK,"网点超50分钟未响应")+COUNTIFS(明细!$R:$R,$AK137,明细!$C:$C,BB$1,明细!$AL:$AL,"网点超23H未关闭"))*20=0,"-",(COUNTIFS(明细!$R:$R,$AK137,明细!$C:$C,BB$1,明细!$AK:$AK,"网点超50分钟未响应")+COUNTIFS(明细!$R:$R,$AK137,明细!$C:$C,BB$1,明细!$AL:$AL,"网点超23H未关闭"))*20)</f>
        <v>-</v>
      </c>
      <c r="BC137" s="12" t="str">
        <f>IF((COUNTIFS(明细!$R:$R,$AK137,明细!$C:$C,BC$1,明细!$AK:$AK,"网点超50分钟未响应")+COUNTIFS(明细!$R:$R,$AK137,明细!$C:$C,BC$1,明细!$AL:$AL,"网点超23H未关闭"))*20=0,"-",(COUNTIFS(明细!$R:$R,$AK137,明细!$C:$C,BC$1,明细!$AK:$AK,"网点超50分钟未响应")+COUNTIFS(明细!$R:$R,$AK137,明细!$C:$C,BC$1,明细!$AL:$AL,"网点超23H未关闭"))*20)</f>
        <v>-</v>
      </c>
      <c r="BD137" s="12" t="str">
        <f>IF((COUNTIFS(明细!$R:$R,$AK137,明细!$C:$C,BD$1,明细!$AK:$AK,"网点超50分钟未响应")+COUNTIFS(明细!$R:$R,$AK137,明细!$C:$C,BD$1,明细!$AL:$AL,"网点超23H未关闭"))*20=0,"-",(COUNTIFS(明细!$R:$R,$AK137,明细!$C:$C,BD$1,明细!$AK:$AK,"网点超50分钟未响应")+COUNTIFS(明细!$R:$R,$AK137,明细!$C:$C,BD$1,明细!$AL:$AL,"网点超23H未关闭"))*20)</f>
        <v>-</v>
      </c>
      <c r="BE137" s="12" t="str">
        <f>IF((COUNTIFS(明细!$R:$R,$AK137,明细!$C:$C,BE$1,明细!$AK:$AK,"网点超50分钟未响应")+COUNTIFS(明细!$R:$R,$AK137,明细!$C:$C,BE$1,明细!$AL:$AL,"网点超23H未关闭"))*20=0,"-",(COUNTIFS(明细!$R:$R,$AK137,明细!$C:$C,BE$1,明细!$AK:$AK,"网点超50分钟未响应")+COUNTIFS(明细!$R:$R,$AK137,明细!$C:$C,BE$1,明细!$AL:$AL,"网点超23H未关闭"))*20)</f>
        <v>-</v>
      </c>
      <c r="BF137" s="12" t="str">
        <f>IF((COUNTIFS(明细!$R:$R,$AK137,明细!$C:$C,BF$1,明细!$AK:$AK,"网点超50分钟未响应")+COUNTIFS(明细!$R:$R,$AK137,明细!$C:$C,BF$1,明细!$AL:$AL,"网点超23H未关闭"))*20=0,"-",(COUNTIFS(明细!$R:$R,$AK137,明细!$C:$C,BF$1,明细!$AK:$AK,"网点超50分钟未响应")+COUNTIFS(明细!$R:$R,$AK137,明细!$C:$C,BF$1,明细!$AL:$AL,"网点超23H未关闭"))*20)</f>
        <v>-</v>
      </c>
      <c r="BG137" s="12" t="str">
        <f>IF((COUNTIFS(明细!$R:$R,$AK137,明细!$C:$C,BG$1,明细!$AK:$AK,"网点超50分钟未响应")+COUNTIFS(明细!$R:$R,$AK137,明细!$C:$C,BG$1,明细!$AL:$AL,"网点超23H未关闭"))*20=0,"-",(COUNTIFS(明细!$R:$R,$AK137,明细!$C:$C,BG$1,明细!$AK:$AK,"网点超50分钟未响应")+COUNTIFS(明细!$R:$R,$AK137,明细!$C:$C,BG$1,明细!$AL:$AL,"网点超23H未关闭"))*20)</f>
        <v>-</v>
      </c>
      <c r="BH137" s="12" t="str">
        <f>IF((COUNTIFS(明细!$R:$R,$AK137,明细!$C:$C,BH$1,明细!$AK:$AK,"网点超50分钟未响应")+COUNTIFS(明细!$R:$R,$AK137,明细!$C:$C,BH$1,明细!$AL:$AL,"网点超23H未关闭"))*20=0,"-",(COUNTIFS(明细!$R:$R,$AK137,明细!$C:$C,BH$1,明细!$AK:$AK,"网点超50分钟未响应")+COUNTIFS(明细!$R:$R,$AK137,明细!$C:$C,BH$1,明细!$AL:$AL,"网点超23H未关闭"))*20)</f>
        <v>-</v>
      </c>
      <c r="BI137" s="12" t="str">
        <f>IF((COUNTIFS(明细!$R:$R,$AK137,明细!$C:$C,BI$1,明细!$AK:$AK,"网点超50分钟未响应")+COUNTIFS(明细!$R:$R,$AK137,明细!$C:$C,BI$1,明细!$AL:$AL,"网点超23H未关闭"))*20=0,"-",(COUNTIFS(明细!$R:$R,$AK137,明细!$C:$C,BI$1,明细!$AK:$AK,"网点超50分钟未响应")+COUNTIFS(明细!$R:$R,$AK137,明细!$C:$C,BI$1,明细!$AL:$AL,"网点超23H未关闭"))*20)</f>
        <v>-</v>
      </c>
      <c r="BJ137" s="12" t="str">
        <f>IF((COUNTIFS(明细!$R:$R,$AK137,明细!$C:$C,BJ$1,明细!$AK:$AK,"网点超50分钟未响应")+COUNTIFS(明细!$R:$R,$AK137,明细!$C:$C,BJ$1,明细!$AL:$AL,"网点超23H未关闭"))*20=0,"-",(COUNTIFS(明细!$R:$R,$AK137,明细!$C:$C,BJ$1,明细!$AK:$AK,"网点超50分钟未响应")+COUNTIFS(明细!$R:$R,$AK137,明细!$C:$C,BJ$1,明细!$AL:$AL,"网点超23H未关闭"))*20)</f>
        <v>-</v>
      </c>
      <c r="BK137" s="12" t="str">
        <f>IF((COUNTIFS(明细!$R:$R,$AK137,明细!$C:$C,BK$1,明细!$AK:$AK,"网点超50分钟未响应")+COUNTIFS(明细!$R:$R,$AK137,明细!$C:$C,BK$1,明细!$AL:$AL,"网点超23H未关闭"))*20=0,"-",(COUNTIFS(明细!$R:$R,$AK137,明细!$C:$C,BK$1,明细!$AK:$AK,"网点超50分钟未响应")+COUNTIFS(明细!$R:$R,$AK137,明细!$C:$C,BK$1,明细!$AL:$AL,"网点超23H未关闭"))*20)</f>
        <v>-</v>
      </c>
      <c r="BL137" s="12" t="str">
        <f>IF((COUNTIFS(明细!$R:$R,$AK137,明细!$C:$C,BL$1,明细!$AK:$AK,"网点超50分钟未响应")+COUNTIFS(明细!$R:$R,$AK137,明细!$C:$C,BL$1,明细!$AL:$AL,"网点超23H未关闭"))*20=0,"-",(COUNTIFS(明细!$R:$R,$AK137,明细!$C:$C,BL$1,明细!$AK:$AK,"网点超50分钟未响应")+COUNTIFS(明细!$R:$R,$AK137,明细!$C:$C,BL$1,明细!$AL:$AL,"网点超23H未关闭"))*20)</f>
        <v>-</v>
      </c>
      <c r="BM137" s="12" t="str">
        <f>IF((COUNTIFS(明细!$R:$R,$AK137,明细!$C:$C,BM$1,明细!$AK:$AK,"网点超50分钟未响应")+COUNTIFS(明细!$R:$R,$AK137,明细!$C:$C,BM$1,明细!$AL:$AL,"网点超23H未关闭"))*20=0,"-",(COUNTIFS(明细!$R:$R,$AK137,明细!$C:$C,BM$1,明细!$AK:$AK,"网点超50分钟未响应")+COUNTIFS(明细!$R:$R,$AK137,明细!$C:$C,BM$1,明细!$AL:$AL,"网点超23H未关闭"))*20)</f>
        <v>-</v>
      </c>
      <c r="BN137" s="12" t="str">
        <f>IF((COUNTIFS(明细!$R:$R,$AK137,明细!$C:$C,BN$1,明细!$AK:$AK,"网点超50分钟未响应")+COUNTIFS(明细!$R:$R,$AK137,明细!$C:$C,BN$1,明细!$AL:$AL,"网点超23H未关闭"))*20=0,"-",(COUNTIFS(明细!$R:$R,$AK137,明细!$C:$C,BN$1,明细!$AK:$AK,"网点超50分钟未响应")+COUNTIFS(明细!$R:$R,$AK137,明细!$C:$C,BN$1,明细!$AL:$AL,"网点超23H未关闭"))*20)</f>
        <v>-</v>
      </c>
      <c r="BO137" s="12" t="str">
        <f>IF((COUNTIFS(明细!$R:$R,$AK137,明细!$C:$C,BO$1,明细!$AK:$AK,"网点超50分钟未响应")+COUNTIFS(明细!$R:$R,$AK137,明细!$C:$C,BO$1,明细!$AL:$AL,"网点超23H未关闭"))*20=0,"-",(COUNTIFS(明细!$R:$R,$AK137,明细!$C:$C,BO$1,明细!$AK:$AK,"网点超50分钟未响应")+COUNTIFS(明细!$R:$R,$AK137,明细!$C:$C,BO$1,明细!$AL:$AL,"网点超23H未关闭"))*20)</f>
        <v>-</v>
      </c>
      <c r="BP137" s="12" t="str">
        <f>IF((COUNTIFS(明细!$R:$R,$AK137,明细!$C:$C,BP$1,明细!$AK:$AK,"网点超50分钟未响应")+COUNTIFS(明细!$R:$R,$AK137,明细!$C:$C,BP$1,明细!$AL:$AL,"网点超23H未关闭"))*20=0,"-",(COUNTIFS(明细!$R:$R,$AK137,明细!$C:$C,BP$1,明细!$AK:$AK,"网点超50分钟未响应")+COUNTIFS(明细!$R:$R,$AK137,明细!$C:$C,BP$1,明细!$AL:$AL,"网点超23H未关闭"))*20)</f>
        <v>-</v>
      </c>
    </row>
    <row r="138" customHeight="1" spans="36:68">
      <c r="AJ138" s="12">
        <f>RANK(AL138,AL$3:AL$356)</f>
        <v>107</v>
      </c>
      <c r="AK138" s="41" t="s">
        <v>174</v>
      </c>
      <c r="AL138" s="12">
        <f>SUM(AM138:BP138)</f>
        <v>20</v>
      </c>
      <c r="AM138" s="12" t="str">
        <f>IF((COUNTIFS(明细!$R:$R,$AK138,明细!$C:$C,AM$1,明细!$AK:$AK,"网点超50分钟未响应")+COUNTIFS(明细!$R:$R,$AK138,明细!$C:$C,AM$1,明细!$AL:$AL,"网点超23H未关闭"))*20=0,"-",(COUNTIFS(明细!$R:$R,$AK138,明细!$C:$C,AM$1,明细!$AK:$AK,"网点超50分钟未响应")+COUNTIFS(明细!$R:$R,$AK138,明细!$C:$C,AM$1,明细!$AL:$AL,"网点超23H未关闭"))*20)</f>
        <v>-</v>
      </c>
      <c r="AN138" s="12" t="str">
        <f>IF((COUNTIFS(明细!$R:$R,$AK138,明细!$C:$C,AN$1,明细!$AK:$AK,"网点超50分钟未响应")+COUNTIFS(明细!$R:$R,$AK138,明细!$C:$C,AN$1,明细!$AL:$AL,"网点超23H未关闭"))*20=0,"-",(COUNTIFS(明细!$R:$R,$AK138,明细!$C:$C,AN$1,明细!$AK:$AK,"网点超50分钟未响应")+COUNTIFS(明细!$R:$R,$AK138,明细!$C:$C,AN$1,明细!$AL:$AL,"网点超23H未关闭"))*20)</f>
        <v>-</v>
      </c>
      <c r="AO138" s="12" t="str">
        <f>IF((COUNTIFS(明细!$R:$R,$AK138,明细!$C:$C,AO$1,明细!$AK:$AK,"网点超50分钟未响应")+COUNTIFS(明细!$R:$R,$AK138,明细!$C:$C,AO$1,明细!$AL:$AL,"网点超23H未关闭"))*20=0,"-",(COUNTIFS(明细!$R:$R,$AK138,明细!$C:$C,AO$1,明细!$AK:$AK,"网点超50分钟未响应")+COUNTIFS(明细!$R:$R,$AK138,明细!$C:$C,AO$1,明细!$AL:$AL,"网点超23H未关闭"))*20)</f>
        <v>-</v>
      </c>
      <c r="AP138" s="12" t="str">
        <f>IF((COUNTIFS(明细!$R:$R,$AK138,明细!$C:$C,AP$1,明细!$AK:$AK,"网点超50分钟未响应")+COUNTIFS(明细!$R:$R,$AK138,明细!$C:$C,AP$1,明细!$AL:$AL,"网点超23H未关闭"))*20=0,"-",(COUNTIFS(明细!$R:$R,$AK138,明细!$C:$C,AP$1,明细!$AK:$AK,"网点超50分钟未响应")+COUNTIFS(明细!$R:$R,$AK138,明细!$C:$C,AP$1,明细!$AL:$AL,"网点超23H未关闭"))*20)</f>
        <v>-</v>
      </c>
      <c r="AQ138" s="12" t="str">
        <f>IF((COUNTIFS(明细!$R:$R,$AK138,明细!$C:$C,AQ$1,明细!$AK:$AK,"网点超50分钟未响应")+COUNTIFS(明细!$R:$R,$AK138,明细!$C:$C,AQ$1,明细!$AL:$AL,"网点超23H未关闭"))*20=0,"-",(COUNTIFS(明细!$R:$R,$AK138,明细!$C:$C,AQ$1,明细!$AK:$AK,"网点超50分钟未响应")+COUNTIFS(明细!$R:$R,$AK138,明细!$C:$C,AQ$1,明细!$AL:$AL,"网点超23H未关闭"))*20)</f>
        <v>-</v>
      </c>
      <c r="AR138" s="12" t="str">
        <f>IF((COUNTIFS(明细!$R:$R,$AK138,明细!$C:$C,AR$1,明细!$AK:$AK,"网点超50分钟未响应")+COUNTIFS(明细!$R:$R,$AK138,明细!$C:$C,AR$1,明细!$AL:$AL,"网点超23H未关闭"))*20=0,"-",(COUNTIFS(明细!$R:$R,$AK138,明细!$C:$C,AR$1,明细!$AK:$AK,"网点超50分钟未响应")+COUNTIFS(明细!$R:$R,$AK138,明细!$C:$C,AR$1,明细!$AL:$AL,"网点超23H未关闭"))*20)</f>
        <v>-</v>
      </c>
      <c r="AS138" s="12" t="str">
        <f>IF((COUNTIFS(明细!$R:$R,$AK138,明细!$C:$C,AS$1,明细!$AK:$AK,"网点超50分钟未响应")+COUNTIFS(明细!$R:$R,$AK138,明细!$C:$C,AS$1,明细!$AL:$AL,"网点超23H未关闭"))*20=0,"-",(COUNTIFS(明细!$R:$R,$AK138,明细!$C:$C,AS$1,明细!$AK:$AK,"网点超50分钟未响应")+COUNTIFS(明细!$R:$R,$AK138,明细!$C:$C,AS$1,明细!$AL:$AL,"网点超23H未关闭"))*20)</f>
        <v>-</v>
      </c>
      <c r="AT138" s="12">
        <f>IF((COUNTIFS(明细!$R:$R,$AK138,明细!$C:$C,AT$1,明细!$AK:$AK,"网点超50分钟未响应")+COUNTIFS(明细!$R:$R,$AK138,明细!$C:$C,AT$1,明细!$AL:$AL,"网点超23H未关闭"))*20=0,"-",(COUNTIFS(明细!$R:$R,$AK138,明细!$C:$C,AT$1,明细!$AK:$AK,"网点超50分钟未响应")+COUNTIFS(明细!$R:$R,$AK138,明细!$C:$C,AT$1,明细!$AL:$AL,"网点超23H未关闭"))*20)</f>
        <v>20</v>
      </c>
      <c r="AU138" s="12" t="str">
        <f>IF((COUNTIFS(明细!$R:$R,$AK138,明细!$C:$C,AU$1,明细!$AK:$AK,"网点超50分钟未响应")+COUNTIFS(明细!$R:$R,$AK138,明细!$C:$C,AU$1,明细!$AL:$AL,"网点超23H未关闭"))*20=0,"-",(COUNTIFS(明细!$R:$R,$AK138,明细!$C:$C,AU$1,明细!$AK:$AK,"网点超50分钟未响应")+COUNTIFS(明细!$R:$R,$AK138,明细!$C:$C,AU$1,明细!$AL:$AL,"网点超23H未关闭"))*20)</f>
        <v>-</v>
      </c>
      <c r="AV138" s="12" t="str">
        <f>IF((COUNTIFS(明细!$R:$R,$AK138,明细!$C:$C,AV$1,明细!$AK:$AK,"网点超50分钟未响应")+COUNTIFS(明细!$R:$R,$AK138,明细!$C:$C,AV$1,明细!$AL:$AL,"网点超23H未关闭"))*20=0,"-",(COUNTIFS(明细!$R:$R,$AK138,明细!$C:$C,AV$1,明细!$AK:$AK,"网点超50分钟未响应")+COUNTIFS(明细!$R:$R,$AK138,明细!$C:$C,AV$1,明细!$AL:$AL,"网点超23H未关闭"))*20)</f>
        <v>-</v>
      </c>
      <c r="AW138" s="12" t="str">
        <f>IF((COUNTIFS(明细!$R:$R,$AK138,明细!$C:$C,AW$1,明细!$AK:$AK,"网点超50分钟未响应")+COUNTIFS(明细!$R:$R,$AK138,明细!$C:$C,AW$1,明细!$AL:$AL,"网点超23H未关闭"))*20=0,"-",(COUNTIFS(明细!$R:$R,$AK138,明细!$C:$C,AW$1,明细!$AK:$AK,"网点超50分钟未响应")+COUNTIFS(明细!$R:$R,$AK138,明细!$C:$C,AW$1,明细!$AL:$AL,"网点超23H未关闭"))*20)</f>
        <v>-</v>
      </c>
      <c r="AX138" s="12" t="str">
        <f>IF((COUNTIFS(明细!$R:$R,$AK138,明细!$C:$C,AX$1,明细!$AK:$AK,"网点超50分钟未响应")+COUNTIFS(明细!$R:$R,$AK138,明细!$C:$C,AX$1,明细!$AL:$AL,"网点超23H未关闭"))*20=0,"-",(COUNTIFS(明细!$R:$R,$AK138,明细!$C:$C,AX$1,明细!$AK:$AK,"网点超50分钟未响应")+COUNTIFS(明细!$R:$R,$AK138,明细!$C:$C,AX$1,明细!$AL:$AL,"网点超23H未关闭"))*20)</f>
        <v>-</v>
      </c>
      <c r="AY138" s="12" t="str">
        <f>IF((COUNTIFS(明细!$R:$R,$AK138,明细!$C:$C,AY$1,明细!$AK:$AK,"网点超50分钟未响应")+COUNTIFS(明细!$R:$R,$AK138,明细!$C:$C,AY$1,明细!$AL:$AL,"网点超23H未关闭"))*20=0,"-",(COUNTIFS(明细!$R:$R,$AK138,明细!$C:$C,AY$1,明细!$AK:$AK,"网点超50分钟未响应")+COUNTIFS(明细!$R:$R,$AK138,明细!$C:$C,AY$1,明细!$AL:$AL,"网点超23H未关闭"))*20)</f>
        <v>-</v>
      </c>
      <c r="AZ138" s="12" t="str">
        <f>IF((COUNTIFS(明细!$R:$R,$AK138,明细!$C:$C,AZ$1,明细!$AK:$AK,"网点超50分钟未响应")+COUNTIFS(明细!$R:$R,$AK138,明细!$C:$C,AZ$1,明细!$AL:$AL,"网点超23H未关闭"))*20=0,"-",(COUNTIFS(明细!$R:$R,$AK138,明细!$C:$C,AZ$1,明细!$AK:$AK,"网点超50分钟未响应")+COUNTIFS(明细!$R:$R,$AK138,明细!$C:$C,AZ$1,明细!$AL:$AL,"网点超23H未关闭"))*20)</f>
        <v>-</v>
      </c>
      <c r="BA138" s="12" t="str">
        <f>IF((COUNTIFS(明细!$R:$R,$AK138,明细!$C:$C,BA$1,明细!$AK:$AK,"网点超50分钟未响应")+COUNTIFS(明细!$R:$R,$AK138,明细!$C:$C,BA$1,明细!$AL:$AL,"网点超23H未关闭"))*20=0,"-",(COUNTIFS(明细!$R:$R,$AK138,明细!$C:$C,BA$1,明细!$AK:$AK,"网点超50分钟未响应")+COUNTIFS(明细!$R:$R,$AK138,明细!$C:$C,BA$1,明细!$AL:$AL,"网点超23H未关闭"))*20)</f>
        <v>-</v>
      </c>
      <c r="BB138" s="12" t="str">
        <f>IF((COUNTIFS(明细!$R:$R,$AK138,明细!$C:$C,BB$1,明细!$AK:$AK,"网点超50分钟未响应")+COUNTIFS(明细!$R:$R,$AK138,明细!$C:$C,BB$1,明细!$AL:$AL,"网点超23H未关闭"))*20=0,"-",(COUNTIFS(明细!$R:$R,$AK138,明细!$C:$C,BB$1,明细!$AK:$AK,"网点超50分钟未响应")+COUNTIFS(明细!$R:$R,$AK138,明细!$C:$C,BB$1,明细!$AL:$AL,"网点超23H未关闭"))*20)</f>
        <v>-</v>
      </c>
      <c r="BC138" s="12" t="str">
        <f>IF((COUNTIFS(明细!$R:$R,$AK138,明细!$C:$C,BC$1,明细!$AK:$AK,"网点超50分钟未响应")+COUNTIFS(明细!$R:$R,$AK138,明细!$C:$C,BC$1,明细!$AL:$AL,"网点超23H未关闭"))*20=0,"-",(COUNTIFS(明细!$R:$R,$AK138,明细!$C:$C,BC$1,明细!$AK:$AK,"网点超50分钟未响应")+COUNTIFS(明细!$R:$R,$AK138,明细!$C:$C,BC$1,明细!$AL:$AL,"网点超23H未关闭"))*20)</f>
        <v>-</v>
      </c>
      <c r="BD138" s="12" t="str">
        <f>IF((COUNTIFS(明细!$R:$R,$AK138,明细!$C:$C,BD$1,明细!$AK:$AK,"网点超50分钟未响应")+COUNTIFS(明细!$R:$R,$AK138,明细!$C:$C,BD$1,明细!$AL:$AL,"网点超23H未关闭"))*20=0,"-",(COUNTIFS(明细!$R:$R,$AK138,明细!$C:$C,BD$1,明细!$AK:$AK,"网点超50分钟未响应")+COUNTIFS(明细!$R:$R,$AK138,明细!$C:$C,BD$1,明细!$AL:$AL,"网点超23H未关闭"))*20)</f>
        <v>-</v>
      </c>
      <c r="BE138" s="12" t="str">
        <f>IF((COUNTIFS(明细!$R:$R,$AK138,明细!$C:$C,BE$1,明细!$AK:$AK,"网点超50分钟未响应")+COUNTIFS(明细!$R:$R,$AK138,明细!$C:$C,BE$1,明细!$AL:$AL,"网点超23H未关闭"))*20=0,"-",(COUNTIFS(明细!$R:$R,$AK138,明细!$C:$C,BE$1,明细!$AK:$AK,"网点超50分钟未响应")+COUNTIFS(明细!$R:$R,$AK138,明细!$C:$C,BE$1,明细!$AL:$AL,"网点超23H未关闭"))*20)</f>
        <v>-</v>
      </c>
      <c r="BF138" s="12" t="str">
        <f>IF((COUNTIFS(明细!$R:$R,$AK138,明细!$C:$C,BF$1,明细!$AK:$AK,"网点超50分钟未响应")+COUNTIFS(明细!$R:$R,$AK138,明细!$C:$C,BF$1,明细!$AL:$AL,"网点超23H未关闭"))*20=0,"-",(COUNTIFS(明细!$R:$R,$AK138,明细!$C:$C,BF$1,明细!$AK:$AK,"网点超50分钟未响应")+COUNTIFS(明细!$R:$R,$AK138,明细!$C:$C,BF$1,明细!$AL:$AL,"网点超23H未关闭"))*20)</f>
        <v>-</v>
      </c>
      <c r="BG138" s="12" t="str">
        <f>IF((COUNTIFS(明细!$R:$R,$AK138,明细!$C:$C,BG$1,明细!$AK:$AK,"网点超50分钟未响应")+COUNTIFS(明细!$R:$R,$AK138,明细!$C:$C,BG$1,明细!$AL:$AL,"网点超23H未关闭"))*20=0,"-",(COUNTIFS(明细!$R:$R,$AK138,明细!$C:$C,BG$1,明细!$AK:$AK,"网点超50分钟未响应")+COUNTIFS(明细!$R:$R,$AK138,明细!$C:$C,BG$1,明细!$AL:$AL,"网点超23H未关闭"))*20)</f>
        <v>-</v>
      </c>
      <c r="BH138" s="12" t="str">
        <f>IF((COUNTIFS(明细!$R:$R,$AK138,明细!$C:$C,BH$1,明细!$AK:$AK,"网点超50分钟未响应")+COUNTIFS(明细!$R:$R,$AK138,明细!$C:$C,BH$1,明细!$AL:$AL,"网点超23H未关闭"))*20=0,"-",(COUNTIFS(明细!$R:$R,$AK138,明细!$C:$C,BH$1,明细!$AK:$AK,"网点超50分钟未响应")+COUNTIFS(明细!$R:$R,$AK138,明细!$C:$C,BH$1,明细!$AL:$AL,"网点超23H未关闭"))*20)</f>
        <v>-</v>
      </c>
      <c r="BI138" s="12" t="str">
        <f>IF((COUNTIFS(明细!$R:$R,$AK138,明细!$C:$C,BI$1,明细!$AK:$AK,"网点超50分钟未响应")+COUNTIFS(明细!$R:$R,$AK138,明细!$C:$C,BI$1,明细!$AL:$AL,"网点超23H未关闭"))*20=0,"-",(COUNTIFS(明细!$R:$R,$AK138,明细!$C:$C,BI$1,明细!$AK:$AK,"网点超50分钟未响应")+COUNTIFS(明细!$R:$R,$AK138,明细!$C:$C,BI$1,明细!$AL:$AL,"网点超23H未关闭"))*20)</f>
        <v>-</v>
      </c>
      <c r="BJ138" s="12" t="str">
        <f>IF((COUNTIFS(明细!$R:$R,$AK138,明细!$C:$C,BJ$1,明细!$AK:$AK,"网点超50分钟未响应")+COUNTIFS(明细!$R:$R,$AK138,明细!$C:$C,BJ$1,明细!$AL:$AL,"网点超23H未关闭"))*20=0,"-",(COUNTIFS(明细!$R:$R,$AK138,明细!$C:$C,BJ$1,明细!$AK:$AK,"网点超50分钟未响应")+COUNTIFS(明细!$R:$R,$AK138,明细!$C:$C,BJ$1,明细!$AL:$AL,"网点超23H未关闭"))*20)</f>
        <v>-</v>
      </c>
      <c r="BK138" s="12" t="str">
        <f>IF((COUNTIFS(明细!$R:$R,$AK138,明细!$C:$C,BK$1,明细!$AK:$AK,"网点超50分钟未响应")+COUNTIFS(明细!$R:$R,$AK138,明细!$C:$C,BK$1,明细!$AL:$AL,"网点超23H未关闭"))*20=0,"-",(COUNTIFS(明细!$R:$R,$AK138,明细!$C:$C,BK$1,明细!$AK:$AK,"网点超50分钟未响应")+COUNTIFS(明细!$R:$R,$AK138,明细!$C:$C,BK$1,明细!$AL:$AL,"网点超23H未关闭"))*20)</f>
        <v>-</v>
      </c>
      <c r="BL138" s="12" t="str">
        <f>IF((COUNTIFS(明细!$R:$R,$AK138,明细!$C:$C,BL$1,明细!$AK:$AK,"网点超50分钟未响应")+COUNTIFS(明细!$R:$R,$AK138,明细!$C:$C,BL$1,明细!$AL:$AL,"网点超23H未关闭"))*20=0,"-",(COUNTIFS(明细!$R:$R,$AK138,明细!$C:$C,BL$1,明细!$AK:$AK,"网点超50分钟未响应")+COUNTIFS(明细!$R:$R,$AK138,明细!$C:$C,BL$1,明细!$AL:$AL,"网点超23H未关闭"))*20)</f>
        <v>-</v>
      </c>
      <c r="BM138" s="12" t="str">
        <f>IF((COUNTIFS(明细!$R:$R,$AK138,明细!$C:$C,BM$1,明细!$AK:$AK,"网点超50分钟未响应")+COUNTIFS(明细!$R:$R,$AK138,明细!$C:$C,BM$1,明细!$AL:$AL,"网点超23H未关闭"))*20=0,"-",(COUNTIFS(明细!$R:$R,$AK138,明细!$C:$C,BM$1,明细!$AK:$AK,"网点超50分钟未响应")+COUNTIFS(明细!$R:$R,$AK138,明细!$C:$C,BM$1,明细!$AL:$AL,"网点超23H未关闭"))*20)</f>
        <v>-</v>
      </c>
      <c r="BN138" s="12" t="str">
        <f>IF((COUNTIFS(明细!$R:$R,$AK138,明细!$C:$C,BN$1,明细!$AK:$AK,"网点超50分钟未响应")+COUNTIFS(明细!$R:$R,$AK138,明细!$C:$C,BN$1,明细!$AL:$AL,"网点超23H未关闭"))*20=0,"-",(COUNTIFS(明细!$R:$R,$AK138,明细!$C:$C,BN$1,明细!$AK:$AK,"网点超50分钟未响应")+COUNTIFS(明细!$R:$R,$AK138,明细!$C:$C,BN$1,明细!$AL:$AL,"网点超23H未关闭"))*20)</f>
        <v>-</v>
      </c>
      <c r="BO138" s="12" t="str">
        <f>IF((COUNTIFS(明细!$R:$R,$AK138,明细!$C:$C,BO$1,明细!$AK:$AK,"网点超50分钟未响应")+COUNTIFS(明细!$R:$R,$AK138,明细!$C:$C,BO$1,明细!$AL:$AL,"网点超23H未关闭"))*20=0,"-",(COUNTIFS(明细!$R:$R,$AK138,明细!$C:$C,BO$1,明细!$AK:$AK,"网点超50分钟未响应")+COUNTIFS(明细!$R:$R,$AK138,明细!$C:$C,BO$1,明细!$AL:$AL,"网点超23H未关闭"))*20)</f>
        <v>-</v>
      </c>
      <c r="BP138" s="12" t="str">
        <f>IF((COUNTIFS(明细!$R:$R,$AK138,明细!$C:$C,BP$1,明细!$AK:$AK,"网点超50分钟未响应")+COUNTIFS(明细!$R:$R,$AK138,明细!$C:$C,BP$1,明细!$AL:$AL,"网点超23H未关闭"))*20=0,"-",(COUNTIFS(明细!$R:$R,$AK138,明细!$C:$C,BP$1,明细!$AK:$AK,"网点超50分钟未响应")+COUNTIFS(明细!$R:$R,$AK138,明细!$C:$C,BP$1,明细!$AL:$AL,"网点超23H未关闭"))*20)</f>
        <v>-</v>
      </c>
    </row>
    <row r="139" customHeight="1" spans="36:68">
      <c r="AJ139" s="12">
        <f>RANK(AL139,AL$3:AL$356)</f>
        <v>107</v>
      </c>
      <c r="AK139" s="4" t="s">
        <v>175</v>
      </c>
      <c r="AL139" s="12">
        <f>SUM(AM139:BP139)</f>
        <v>20</v>
      </c>
      <c r="AM139" s="12" t="str">
        <f>IF((COUNTIFS(明细!$R:$R,$AK139,明细!$C:$C,AM$1,明细!$AK:$AK,"网点超50分钟未响应")+COUNTIFS(明细!$R:$R,$AK139,明细!$C:$C,AM$1,明细!$AL:$AL,"网点超23H未关闭"))*20=0,"-",(COUNTIFS(明细!$R:$R,$AK139,明细!$C:$C,AM$1,明细!$AK:$AK,"网点超50分钟未响应")+COUNTIFS(明细!$R:$R,$AK139,明细!$C:$C,AM$1,明细!$AL:$AL,"网点超23H未关闭"))*20)</f>
        <v>-</v>
      </c>
      <c r="AN139" s="12" t="str">
        <f>IF((COUNTIFS(明细!$R:$R,$AK139,明细!$C:$C,AN$1,明细!$AK:$AK,"网点超50分钟未响应")+COUNTIFS(明细!$R:$R,$AK139,明细!$C:$C,AN$1,明细!$AL:$AL,"网点超23H未关闭"))*20=0,"-",(COUNTIFS(明细!$R:$R,$AK139,明细!$C:$C,AN$1,明细!$AK:$AK,"网点超50分钟未响应")+COUNTIFS(明细!$R:$R,$AK139,明细!$C:$C,AN$1,明细!$AL:$AL,"网点超23H未关闭"))*20)</f>
        <v>-</v>
      </c>
      <c r="AO139" s="12" t="str">
        <f>IF((COUNTIFS(明细!$R:$R,$AK139,明细!$C:$C,AO$1,明细!$AK:$AK,"网点超50分钟未响应")+COUNTIFS(明细!$R:$R,$AK139,明细!$C:$C,AO$1,明细!$AL:$AL,"网点超23H未关闭"))*20=0,"-",(COUNTIFS(明细!$R:$R,$AK139,明细!$C:$C,AO$1,明细!$AK:$AK,"网点超50分钟未响应")+COUNTIFS(明细!$R:$R,$AK139,明细!$C:$C,AO$1,明细!$AL:$AL,"网点超23H未关闭"))*20)</f>
        <v>-</v>
      </c>
      <c r="AP139" s="12" t="str">
        <f>IF((COUNTIFS(明细!$R:$R,$AK139,明细!$C:$C,AP$1,明细!$AK:$AK,"网点超50分钟未响应")+COUNTIFS(明细!$R:$R,$AK139,明细!$C:$C,AP$1,明细!$AL:$AL,"网点超23H未关闭"))*20=0,"-",(COUNTIFS(明细!$R:$R,$AK139,明细!$C:$C,AP$1,明细!$AK:$AK,"网点超50分钟未响应")+COUNTIFS(明细!$R:$R,$AK139,明细!$C:$C,AP$1,明细!$AL:$AL,"网点超23H未关闭"))*20)</f>
        <v>-</v>
      </c>
      <c r="AQ139" s="12" t="str">
        <f>IF((COUNTIFS(明细!$R:$R,$AK139,明细!$C:$C,AQ$1,明细!$AK:$AK,"网点超50分钟未响应")+COUNTIFS(明细!$R:$R,$AK139,明细!$C:$C,AQ$1,明细!$AL:$AL,"网点超23H未关闭"))*20=0,"-",(COUNTIFS(明细!$R:$R,$AK139,明细!$C:$C,AQ$1,明细!$AK:$AK,"网点超50分钟未响应")+COUNTIFS(明细!$R:$R,$AK139,明细!$C:$C,AQ$1,明细!$AL:$AL,"网点超23H未关闭"))*20)</f>
        <v>-</v>
      </c>
      <c r="AR139" s="12" t="str">
        <f>IF((COUNTIFS(明细!$R:$R,$AK139,明细!$C:$C,AR$1,明细!$AK:$AK,"网点超50分钟未响应")+COUNTIFS(明细!$R:$R,$AK139,明细!$C:$C,AR$1,明细!$AL:$AL,"网点超23H未关闭"))*20=0,"-",(COUNTIFS(明细!$R:$R,$AK139,明细!$C:$C,AR$1,明细!$AK:$AK,"网点超50分钟未响应")+COUNTIFS(明细!$R:$R,$AK139,明细!$C:$C,AR$1,明细!$AL:$AL,"网点超23H未关闭"))*20)</f>
        <v>-</v>
      </c>
      <c r="AS139" s="12" t="str">
        <f>IF((COUNTIFS(明细!$R:$R,$AK139,明细!$C:$C,AS$1,明细!$AK:$AK,"网点超50分钟未响应")+COUNTIFS(明细!$R:$R,$AK139,明细!$C:$C,AS$1,明细!$AL:$AL,"网点超23H未关闭"))*20=0,"-",(COUNTIFS(明细!$R:$R,$AK139,明细!$C:$C,AS$1,明细!$AK:$AK,"网点超50分钟未响应")+COUNTIFS(明细!$R:$R,$AK139,明细!$C:$C,AS$1,明细!$AL:$AL,"网点超23H未关闭"))*20)</f>
        <v>-</v>
      </c>
      <c r="AT139" s="12">
        <f>IF((COUNTIFS(明细!$R:$R,$AK139,明细!$C:$C,AT$1,明细!$AK:$AK,"网点超50分钟未响应")+COUNTIFS(明细!$R:$R,$AK139,明细!$C:$C,AT$1,明细!$AL:$AL,"网点超23H未关闭"))*20=0,"-",(COUNTIFS(明细!$R:$R,$AK139,明细!$C:$C,AT$1,明细!$AK:$AK,"网点超50分钟未响应")+COUNTIFS(明细!$R:$R,$AK139,明细!$C:$C,AT$1,明细!$AL:$AL,"网点超23H未关闭"))*20)</f>
        <v>20</v>
      </c>
      <c r="AU139" s="12" t="str">
        <f>IF((COUNTIFS(明细!$R:$R,$AK139,明细!$C:$C,AU$1,明细!$AK:$AK,"网点超50分钟未响应")+COUNTIFS(明细!$R:$R,$AK139,明细!$C:$C,AU$1,明细!$AL:$AL,"网点超23H未关闭"))*20=0,"-",(COUNTIFS(明细!$R:$R,$AK139,明细!$C:$C,AU$1,明细!$AK:$AK,"网点超50分钟未响应")+COUNTIFS(明细!$R:$R,$AK139,明细!$C:$C,AU$1,明细!$AL:$AL,"网点超23H未关闭"))*20)</f>
        <v>-</v>
      </c>
      <c r="AV139" s="12" t="str">
        <f>IF((COUNTIFS(明细!$R:$R,$AK139,明细!$C:$C,AV$1,明细!$AK:$AK,"网点超50分钟未响应")+COUNTIFS(明细!$R:$R,$AK139,明细!$C:$C,AV$1,明细!$AL:$AL,"网点超23H未关闭"))*20=0,"-",(COUNTIFS(明细!$R:$R,$AK139,明细!$C:$C,AV$1,明细!$AK:$AK,"网点超50分钟未响应")+COUNTIFS(明细!$R:$R,$AK139,明细!$C:$C,AV$1,明细!$AL:$AL,"网点超23H未关闭"))*20)</f>
        <v>-</v>
      </c>
      <c r="AW139" s="12" t="str">
        <f>IF((COUNTIFS(明细!$R:$R,$AK139,明细!$C:$C,AW$1,明细!$AK:$AK,"网点超50分钟未响应")+COUNTIFS(明细!$R:$R,$AK139,明细!$C:$C,AW$1,明细!$AL:$AL,"网点超23H未关闭"))*20=0,"-",(COUNTIFS(明细!$R:$R,$AK139,明细!$C:$C,AW$1,明细!$AK:$AK,"网点超50分钟未响应")+COUNTIFS(明细!$R:$R,$AK139,明细!$C:$C,AW$1,明细!$AL:$AL,"网点超23H未关闭"))*20)</f>
        <v>-</v>
      </c>
      <c r="AX139" s="12" t="str">
        <f>IF((COUNTIFS(明细!$R:$R,$AK139,明细!$C:$C,AX$1,明细!$AK:$AK,"网点超50分钟未响应")+COUNTIFS(明细!$R:$R,$AK139,明细!$C:$C,AX$1,明细!$AL:$AL,"网点超23H未关闭"))*20=0,"-",(COUNTIFS(明细!$R:$R,$AK139,明细!$C:$C,AX$1,明细!$AK:$AK,"网点超50分钟未响应")+COUNTIFS(明细!$R:$R,$AK139,明细!$C:$C,AX$1,明细!$AL:$AL,"网点超23H未关闭"))*20)</f>
        <v>-</v>
      </c>
      <c r="AY139" s="12" t="str">
        <f>IF((COUNTIFS(明细!$R:$R,$AK139,明细!$C:$C,AY$1,明细!$AK:$AK,"网点超50分钟未响应")+COUNTIFS(明细!$R:$R,$AK139,明细!$C:$C,AY$1,明细!$AL:$AL,"网点超23H未关闭"))*20=0,"-",(COUNTIFS(明细!$R:$R,$AK139,明细!$C:$C,AY$1,明细!$AK:$AK,"网点超50分钟未响应")+COUNTIFS(明细!$R:$R,$AK139,明细!$C:$C,AY$1,明细!$AL:$AL,"网点超23H未关闭"))*20)</f>
        <v>-</v>
      </c>
      <c r="AZ139" s="12" t="str">
        <f>IF((COUNTIFS(明细!$R:$R,$AK139,明细!$C:$C,AZ$1,明细!$AK:$AK,"网点超50分钟未响应")+COUNTIFS(明细!$R:$R,$AK139,明细!$C:$C,AZ$1,明细!$AL:$AL,"网点超23H未关闭"))*20=0,"-",(COUNTIFS(明细!$R:$R,$AK139,明细!$C:$C,AZ$1,明细!$AK:$AK,"网点超50分钟未响应")+COUNTIFS(明细!$R:$R,$AK139,明细!$C:$C,AZ$1,明细!$AL:$AL,"网点超23H未关闭"))*20)</f>
        <v>-</v>
      </c>
      <c r="BA139" s="12" t="str">
        <f>IF((COUNTIFS(明细!$R:$R,$AK139,明细!$C:$C,BA$1,明细!$AK:$AK,"网点超50分钟未响应")+COUNTIFS(明细!$R:$R,$AK139,明细!$C:$C,BA$1,明细!$AL:$AL,"网点超23H未关闭"))*20=0,"-",(COUNTIFS(明细!$R:$R,$AK139,明细!$C:$C,BA$1,明细!$AK:$AK,"网点超50分钟未响应")+COUNTIFS(明细!$R:$R,$AK139,明细!$C:$C,BA$1,明细!$AL:$AL,"网点超23H未关闭"))*20)</f>
        <v>-</v>
      </c>
      <c r="BB139" s="12" t="str">
        <f>IF((COUNTIFS(明细!$R:$R,$AK139,明细!$C:$C,BB$1,明细!$AK:$AK,"网点超50分钟未响应")+COUNTIFS(明细!$R:$R,$AK139,明细!$C:$C,BB$1,明细!$AL:$AL,"网点超23H未关闭"))*20=0,"-",(COUNTIFS(明细!$R:$R,$AK139,明细!$C:$C,BB$1,明细!$AK:$AK,"网点超50分钟未响应")+COUNTIFS(明细!$R:$R,$AK139,明细!$C:$C,BB$1,明细!$AL:$AL,"网点超23H未关闭"))*20)</f>
        <v>-</v>
      </c>
      <c r="BC139" s="12" t="str">
        <f>IF((COUNTIFS(明细!$R:$R,$AK139,明细!$C:$C,BC$1,明细!$AK:$AK,"网点超50分钟未响应")+COUNTIFS(明细!$R:$R,$AK139,明细!$C:$C,BC$1,明细!$AL:$AL,"网点超23H未关闭"))*20=0,"-",(COUNTIFS(明细!$R:$R,$AK139,明细!$C:$C,BC$1,明细!$AK:$AK,"网点超50分钟未响应")+COUNTIFS(明细!$R:$R,$AK139,明细!$C:$C,BC$1,明细!$AL:$AL,"网点超23H未关闭"))*20)</f>
        <v>-</v>
      </c>
      <c r="BD139" s="12" t="str">
        <f>IF((COUNTIFS(明细!$R:$R,$AK139,明细!$C:$C,BD$1,明细!$AK:$AK,"网点超50分钟未响应")+COUNTIFS(明细!$R:$R,$AK139,明细!$C:$C,BD$1,明细!$AL:$AL,"网点超23H未关闭"))*20=0,"-",(COUNTIFS(明细!$R:$R,$AK139,明细!$C:$C,BD$1,明细!$AK:$AK,"网点超50分钟未响应")+COUNTIFS(明细!$R:$R,$AK139,明细!$C:$C,BD$1,明细!$AL:$AL,"网点超23H未关闭"))*20)</f>
        <v>-</v>
      </c>
      <c r="BE139" s="12" t="str">
        <f>IF((COUNTIFS(明细!$R:$R,$AK139,明细!$C:$C,BE$1,明细!$AK:$AK,"网点超50分钟未响应")+COUNTIFS(明细!$R:$R,$AK139,明细!$C:$C,BE$1,明细!$AL:$AL,"网点超23H未关闭"))*20=0,"-",(COUNTIFS(明细!$R:$R,$AK139,明细!$C:$C,BE$1,明细!$AK:$AK,"网点超50分钟未响应")+COUNTIFS(明细!$R:$R,$AK139,明细!$C:$C,BE$1,明细!$AL:$AL,"网点超23H未关闭"))*20)</f>
        <v>-</v>
      </c>
      <c r="BF139" s="12" t="str">
        <f>IF((COUNTIFS(明细!$R:$R,$AK139,明细!$C:$C,BF$1,明细!$AK:$AK,"网点超50分钟未响应")+COUNTIFS(明细!$R:$R,$AK139,明细!$C:$C,BF$1,明细!$AL:$AL,"网点超23H未关闭"))*20=0,"-",(COUNTIFS(明细!$R:$R,$AK139,明细!$C:$C,BF$1,明细!$AK:$AK,"网点超50分钟未响应")+COUNTIFS(明细!$R:$R,$AK139,明细!$C:$C,BF$1,明细!$AL:$AL,"网点超23H未关闭"))*20)</f>
        <v>-</v>
      </c>
      <c r="BG139" s="12" t="str">
        <f>IF((COUNTIFS(明细!$R:$R,$AK139,明细!$C:$C,BG$1,明细!$AK:$AK,"网点超50分钟未响应")+COUNTIFS(明细!$R:$R,$AK139,明细!$C:$C,BG$1,明细!$AL:$AL,"网点超23H未关闭"))*20=0,"-",(COUNTIFS(明细!$R:$R,$AK139,明细!$C:$C,BG$1,明细!$AK:$AK,"网点超50分钟未响应")+COUNTIFS(明细!$R:$R,$AK139,明细!$C:$C,BG$1,明细!$AL:$AL,"网点超23H未关闭"))*20)</f>
        <v>-</v>
      </c>
      <c r="BH139" s="12" t="str">
        <f>IF((COUNTIFS(明细!$R:$R,$AK139,明细!$C:$C,BH$1,明细!$AK:$AK,"网点超50分钟未响应")+COUNTIFS(明细!$R:$R,$AK139,明细!$C:$C,BH$1,明细!$AL:$AL,"网点超23H未关闭"))*20=0,"-",(COUNTIFS(明细!$R:$R,$AK139,明细!$C:$C,BH$1,明细!$AK:$AK,"网点超50分钟未响应")+COUNTIFS(明细!$R:$R,$AK139,明细!$C:$C,BH$1,明细!$AL:$AL,"网点超23H未关闭"))*20)</f>
        <v>-</v>
      </c>
      <c r="BI139" s="12" t="str">
        <f>IF((COUNTIFS(明细!$R:$R,$AK139,明细!$C:$C,BI$1,明细!$AK:$AK,"网点超50分钟未响应")+COUNTIFS(明细!$R:$R,$AK139,明细!$C:$C,BI$1,明细!$AL:$AL,"网点超23H未关闭"))*20=0,"-",(COUNTIFS(明细!$R:$R,$AK139,明细!$C:$C,BI$1,明细!$AK:$AK,"网点超50分钟未响应")+COUNTIFS(明细!$R:$R,$AK139,明细!$C:$C,BI$1,明细!$AL:$AL,"网点超23H未关闭"))*20)</f>
        <v>-</v>
      </c>
      <c r="BJ139" s="12" t="str">
        <f>IF((COUNTIFS(明细!$R:$R,$AK139,明细!$C:$C,BJ$1,明细!$AK:$AK,"网点超50分钟未响应")+COUNTIFS(明细!$R:$R,$AK139,明细!$C:$C,BJ$1,明细!$AL:$AL,"网点超23H未关闭"))*20=0,"-",(COUNTIFS(明细!$R:$R,$AK139,明细!$C:$C,BJ$1,明细!$AK:$AK,"网点超50分钟未响应")+COUNTIFS(明细!$R:$R,$AK139,明细!$C:$C,BJ$1,明细!$AL:$AL,"网点超23H未关闭"))*20)</f>
        <v>-</v>
      </c>
      <c r="BK139" s="12" t="str">
        <f>IF((COUNTIFS(明细!$R:$R,$AK139,明细!$C:$C,BK$1,明细!$AK:$AK,"网点超50分钟未响应")+COUNTIFS(明细!$R:$R,$AK139,明细!$C:$C,BK$1,明细!$AL:$AL,"网点超23H未关闭"))*20=0,"-",(COUNTIFS(明细!$R:$R,$AK139,明细!$C:$C,BK$1,明细!$AK:$AK,"网点超50分钟未响应")+COUNTIFS(明细!$R:$R,$AK139,明细!$C:$C,BK$1,明细!$AL:$AL,"网点超23H未关闭"))*20)</f>
        <v>-</v>
      </c>
      <c r="BL139" s="12" t="str">
        <f>IF((COUNTIFS(明细!$R:$R,$AK139,明细!$C:$C,BL$1,明细!$AK:$AK,"网点超50分钟未响应")+COUNTIFS(明细!$R:$R,$AK139,明细!$C:$C,BL$1,明细!$AL:$AL,"网点超23H未关闭"))*20=0,"-",(COUNTIFS(明细!$R:$R,$AK139,明细!$C:$C,BL$1,明细!$AK:$AK,"网点超50分钟未响应")+COUNTIFS(明细!$R:$R,$AK139,明细!$C:$C,BL$1,明细!$AL:$AL,"网点超23H未关闭"))*20)</f>
        <v>-</v>
      </c>
      <c r="BM139" s="12" t="str">
        <f>IF((COUNTIFS(明细!$R:$R,$AK139,明细!$C:$C,BM$1,明细!$AK:$AK,"网点超50分钟未响应")+COUNTIFS(明细!$R:$R,$AK139,明细!$C:$C,BM$1,明细!$AL:$AL,"网点超23H未关闭"))*20=0,"-",(COUNTIFS(明细!$R:$R,$AK139,明细!$C:$C,BM$1,明细!$AK:$AK,"网点超50分钟未响应")+COUNTIFS(明细!$R:$R,$AK139,明细!$C:$C,BM$1,明细!$AL:$AL,"网点超23H未关闭"))*20)</f>
        <v>-</v>
      </c>
      <c r="BN139" s="12" t="str">
        <f>IF((COUNTIFS(明细!$R:$R,$AK139,明细!$C:$C,BN$1,明细!$AK:$AK,"网点超50分钟未响应")+COUNTIFS(明细!$R:$R,$AK139,明细!$C:$C,BN$1,明细!$AL:$AL,"网点超23H未关闭"))*20=0,"-",(COUNTIFS(明细!$R:$R,$AK139,明细!$C:$C,BN$1,明细!$AK:$AK,"网点超50分钟未响应")+COUNTIFS(明细!$R:$R,$AK139,明细!$C:$C,BN$1,明细!$AL:$AL,"网点超23H未关闭"))*20)</f>
        <v>-</v>
      </c>
      <c r="BO139" s="12" t="str">
        <f>IF((COUNTIFS(明细!$R:$R,$AK139,明细!$C:$C,BO$1,明细!$AK:$AK,"网点超50分钟未响应")+COUNTIFS(明细!$R:$R,$AK139,明细!$C:$C,BO$1,明细!$AL:$AL,"网点超23H未关闭"))*20=0,"-",(COUNTIFS(明细!$R:$R,$AK139,明细!$C:$C,BO$1,明细!$AK:$AK,"网点超50分钟未响应")+COUNTIFS(明细!$R:$R,$AK139,明细!$C:$C,BO$1,明细!$AL:$AL,"网点超23H未关闭"))*20)</f>
        <v>-</v>
      </c>
      <c r="BP139" s="12" t="str">
        <f>IF((COUNTIFS(明细!$R:$R,$AK139,明细!$C:$C,BP$1,明细!$AK:$AK,"网点超50分钟未响应")+COUNTIFS(明细!$R:$R,$AK139,明细!$C:$C,BP$1,明细!$AL:$AL,"网点超23H未关闭"))*20=0,"-",(COUNTIFS(明细!$R:$R,$AK139,明细!$C:$C,BP$1,明细!$AK:$AK,"网点超50分钟未响应")+COUNTIFS(明细!$R:$R,$AK139,明细!$C:$C,BP$1,明细!$AL:$AL,"网点超23H未关闭"))*20)</f>
        <v>-</v>
      </c>
    </row>
    <row r="140" customHeight="1" spans="36:68">
      <c r="AJ140" s="12">
        <f>RANK(AL140,AL$3:AL$356)</f>
        <v>107</v>
      </c>
      <c r="AK140" s="4" t="s">
        <v>176</v>
      </c>
      <c r="AL140" s="12">
        <f>SUM(AM140:BP140)</f>
        <v>20</v>
      </c>
      <c r="AM140" s="12" t="str">
        <f>IF((COUNTIFS(明细!$R:$R,$AK140,明细!$C:$C,AM$1,明细!$AK:$AK,"网点超50分钟未响应")+COUNTIFS(明细!$R:$R,$AK140,明细!$C:$C,AM$1,明细!$AL:$AL,"网点超23H未关闭"))*20=0,"-",(COUNTIFS(明细!$R:$R,$AK140,明细!$C:$C,AM$1,明细!$AK:$AK,"网点超50分钟未响应")+COUNTIFS(明细!$R:$R,$AK140,明细!$C:$C,AM$1,明细!$AL:$AL,"网点超23H未关闭"))*20)</f>
        <v>-</v>
      </c>
      <c r="AN140" s="12" t="str">
        <f>IF((COUNTIFS(明细!$R:$R,$AK140,明细!$C:$C,AN$1,明细!$AK:$AK,"网点超50分钟未响应")+COUNTIFS(明细!$R:$R,$AK140,明细!$C:$C,AN$1,明细!$AL:$AL,"网点超23H未关闭"))*20=0,"-",(COUNTIFS(明细!$R:$R,$AK140,明细!$C:$C,AN$1,明细!$AK:$AK,"网点超50分钟未响应")+COUNTIFS(明细!$R:$R,$AK140,明细!$C:$C,AN$1,明细!$AL:$AL,"网点超23H未关闭"))*20)</f>
        <v>-</v>
      </c>
      <c r="AO140" s="12" t="str">
        <f>IF((COUNTIFS(明细!$R:$R,$AK140,明细!$C:$C,AO$1,明细!$AK:$AK,"网点超50分钟未响应")+COUNTIFS(明细!$R:$R,$AK140,明细!$C:$C,AO$1,明细!$AL:$AL,"网点超23H未关闭"))*20=0,"-",(COUNTIFS(明细!$R:$R,$AK140,明细!$C:$C,AO$1,明细!$AK:$AK,"网点超50分钟未响应")+COUNTIFS(明细!$R:$R,$AK140,明细!$C:$C,AO$1,明细!$AL:$AL,"网点超23H未关闭"))*20)</f>
        <v>-</v>
      </c>
      <c r="AP140" s="12" t="str">
        <f>IF((COUNTIFS(明细!$R:$R,$AK140,明细!$C:$C,AP$1,明细!$AK:$AK,"网点超50分钟未响应")+COUNTIFS(明细!$R:$R,$AK140,明细!$C:$C,AP$1,明细!$AL:$AL,"网点超23H未关闭"))*20=0,"-",(COUNTIFS(明细!$R:$R,$AK140,明细!$C:$C,AP$1,明细!$AK:$AK,"网点超50分钟未响应")+COUNTIFS(明细!$R:$R,$AK140,明细!$C:$C,AP$1,明细!$AL:$AL,"网点超23H未关闭"))*20)</f>
        <v>-</v>
      </c>
      <c r="AQ140" s="12" t="str">
        <f>IF((COUNTIFS(明细!$R:$R,$AK140,明细!$C:$C,AQ$1,明细!$AK:$AK,"网点超50分钟未响应")+COUNTIFS(明细!$R:$R,$AK140,明细!$C:$C,AQ$1,明细!$AL:$AL,"网点超23H未关闭"))*20=0,"-",(COUNTIFS(明细!$R:$R,$AK140,明细!$C:$C,AQ$1,明细!$AK:$AK,"网点超50分钟未响应")+COUNTIFS(明细!$R:$R,$AK140,明细!$C:$C,AQ$1,明细!$AL:$AL,"网点超23H未关闭"))*20)</f>
        <v>-</v>
      </c>
      <c r="AR140" s="12" t="str">
        <f>IF((COUNTIFS(明细!$R:$R,$AK140,明细!$C:$C,AR$1,明细!$AK:$AK,"网点超50分钟未响应")+COUNTIFS(明细!$R:$R,$AK140,明细!$C:$C,AR$1,明细!$AL:$AL,"网点超23H未关闭"))*20=0,"-",(COUNTIFS(明细!$R:$R,$AK140,明细!$C:$C,AR$1,明细!$AK:$AK,"网点超50分钟未响应")+COUNTIFS(明细!$R:$R,$AK140,明细!$C:$C,AR$1,明细!$AL:$AL,"网点超23H未关闭"))*20)</f>
        <v>-</v>
      </c>
      <c r="AS140" s="12" t="str">
        <f>IF((COUNTIFS(明细!$R:$R,$AK140,明细!$C:$C,AS$1,明细!$AK:$AK,"网点超50分钟未响应")+COUNTIFS(明细!$R:$R,$AK140,明细!$C:$C,AS$1,明细!$AL:$AL,"网点超23H未关闭"))*20=0,"-",(COUNTIFS(明细!$R:$R,$AK140,明细!$C:$C,AS$1,明细!$AK:$AK,"网点超50分钟未响应")+COUNTIFS(明细!$R:$R,$AK140,明细!$C:$C,AS$1,明细!$AL:$AL,"网点超23H未关闭"))*20)</f>
        <v>-</v>
      </c>
      <c r="AT140" s="12">
        <f>IF((COUNTIFS(明细!$R:$R,$AK140,明细!$C:$C,AT$1,明细!$AK:$AK,"网点超50分钟未响应")+COUNTIFS(明细!$R:$R,$AK140,明细!$C:$C,AT$1,明细!$AL:$AL,"网点超23H未关闭"))*20=0,"-",(COUNTIFS(明细!$R:$R,$AK140,明细!$C:$C,AT$1,明细!$AK:$AK,"网点超50分钟未响应")+COUNTIFS(明细!$R:$R,$AK140,明细!$C:$C,AT$1,明细!$AL:$AL,"网点超23H未关闭"))*20)</f>
        <v>20</v>
      </c>
      <c r="AU140" s="12" t="str">
        <f>IF((COUNTIFS(明细!$R:$R,$AK140,明细!$C:$C,AU$1,明细!$AK:$AK,"网点超50分钟未响应")+COUNTIFS(明细!$R:$R,$AK140,明细!$C:$C,AU$1,明细!$AL:$AL,"网点超23H未关闭"))*20=0,"-",(COUNTIFS(明细!$R:$R,$AK140,明细!$C:$C,AU$1,明细!$AK:$AK,"网点超50分钟未响应")+COUNTIFS(明细!$R:$R,$AK140,明细!$C:$C,AU$1,明细!$AL:$AL,"网点超23H未关闭"))*20)</f>
        <v>-</v>
      </c>
      <c r="AV140" s="12" t="str">
        <f>IF((COUNTIFS(明细!$R:$R,$AK140,明细!$C:$C,AV$1,明细!$AK:$AK,"网点超50分钟未响应")+COUNTIFS(明细!$R:$R,$AK140,明细!$C:$C,AV$1,明细!$AL:$AL,"网点超23H未关闭"))*20=0,"-",(COUNTIFS(明细!$R:$R,$AK140,明细!$C:$C,AV$1,明细!$AK:$AK,"网点超50分钟未响应")+COUNTIFS(明细!$R:$R,$AK140,明细!$C:$C,AV$1,明细!$AL:$AL,"网点超23H未关闭"))*20)</f>
        <v>-</v>
      </c>
      <c r="AW140" s="12" t="str">
        <f>IF((COUNTIFS(明细!$R:$R,$AK140,明细!$C:$C,AW$1,明细!$AK:$AK,"网点超50分钟未响应")+COUNTIFS(明细!$R:$R,$AK140,明细!$C:$C,AW$1,明细!$AL:$AL,"网点超23H未关闭"))*20=0,"-",(COUNTIFS(明细!$R:$R,$AK140,明细!$C:$C,AW$1,明细!$AK:$AK,"网点超50分钟未响应")+COUNTIFS(明细!$R:$R,$AK140,明细!$C:$C,AW$1,明细!$AL:$AL,"网点超23H未关闭"))*20)</f>
        <v>-</v>
      </c>
      <c r="AX140" s="12" t="str">
        <f>IF((COUNTIFS(明细!$R:$R,$AK140,明细!$C:$C,AX$1,明细!$AK:$AK,"网点超50分钟未响应")+COUNTIFS(明细!$R:$R,$AK140,明细!$C:$C,AX$1,明细!$AL:$AL,"网点超23H未关闭"))*20=0,"-",(COUNTIFS(明细!$R:$R,$AK140,明细!$C:$C,AX$1,明细!$AK:$AK,"网点超50分钟未响应")+COUNTIFS(明细!$R:$R,$AK140,明细!$C:$C,AX$1,明细!$AL:$AL,"网点超23H未关闭"))*20)</f>
        <v>-</v>
      </c>
      <c r="AY140" s="12" t="str">
        <f>IF((COUNTIFS(明细!$R:$R,$AK140,明细!$C:$C,AY$1,明细!$AK:$AK,"网点超50分钟未响应")+COUNTIFS(明细!$R:$R,$AK140,明细!$C:$C,AY$1,明细!$AL:$AL,"网点超23H未关闭"))*20=0,"-",(COUNTIFS(明细!$R:$R,$AK140,明细!$C:$C,AY$1,明细!$AK:$AK,"网点超50分钟未响应")+COUNTIFS(明细!$R:$R,$AK140,明细!$C:$C,AY$1,明细!$AL:$AL,"网点超23H未关闭"))*20)</f>
        <v>-</v>
      </c>
      <c r="AZ140" s="12" t="str">
        <f>IF((COUNTIFS(明细!$R:$R,$AK140,明细!$C:$C,AZ$1,明细!$AK:$AK,"网点超50分钟未响应")+COUNTIFS(明细!$R:$R,$AK140,明细!$C:$C,AZ$1,明细!$AL:$AL,"网点超23H未关闭"))*20=0,"-",(COUNTIFS(明细!$R:$R,$AK140,明细!$C:$C,AZ$1,明细!$AK:$AK,"网点超50分钟未响应")+COUNTIFS(明细!$R:$R,$AK140,明细!$C:$C,AZ$1,明细!$AL:$AL,"网点超23H未关闭"))*20)</f>
        <v>-</v>
      </c>
      <c r="BA140" s="12" t="str">
        <f>IF((COUNTIFS(明细!$R:$R,$AK140,明细!$C:$C,BA$1,明细!$AK:$AK,"网点超50分钟未响应")+COUNTIFS(明细!$R:$R,$AK140,明细!$C:$C,BA$1,明细!$AL:$AL,"网点超23H未关闭"))*20=0,"-",(COUNTIFS(明细!$R:$R,$AK140,明细!$C:$C,BA$1,明细!$AK:$AK,"网点超50分钟未响应")+COUNTIFS(明细!$R:$R,$AK140,明细!$C:$C,BA$1,明细!$AL:$AL,"网点超23H未关闭"))*20)</f>
        <v>-</v>
      </c>
      <c r="BB140" s="12" t="str">
        <f>IF((COUNTIFS(明细!$R:$R,$AK140,明细!$C:$C,BB$1,明细!$AK:$AK,"网点超50分钟未响应")+COUNTIFS(明细!$R:$R,$AK140,明细!$C:$C,BB$1,明细!$AL:$AL,"网点超23H未关闭"))*20=0,"-",(COUNTIFS(明细!$R:$R,$AK140,明细!$C:$C,BB$1,明细!$AK:$AK,"网点超50分钟未响应")+COUNTIFS(明细!$R:$R,$AK140,明细!$C:$C,BB$1,明细!$AL:$AL,"网点超23H未关闭"))*20)</f>
        <v>-</v>
      </c>
      <c r="BC140" s="12" t="str">
        <f>IF((COUNTIFS(明细!$R:$R,$AK140,明细!$C:$C,BC$1,明细!$AK:$AK,"网点超50分钟未响应")+COUNTIFS(明细!$R:$R,$AK140,明细!$C:$C,BC$1,明细!$AL:$AL,"网点超23H未关闭"))*20=0,"-",(COUNTIFS(明细!$R:$R,$AK140,明细!$C:$C,BC$1,明细!$AK:$AK,"网点超50分钟未响应")+COUNTIFS(明细!$R:$R,$AK140,明细!$C:$C,BC$1,明细!$AL:$AL,"网点超23H未关闭"))*20)</f>
        <v>-</v>
      </c>
      <c r="BD140" s="12" t="str">
        <f>IF((COUNTIFS(明细!$R:$R,$AK140,明细!$C:$C,BD$1,明细!$AK:$AK,"网点超50分钟未响应")+COUNTIFS(明细!$R:$R,$AK140,明细!$C:$C,BD$1,明细!$AL:$AL,"网点超23H未关闭"))*20=0,"-",(COUNTIFS(明细!$R:$R,$AK140,明细!$C:$C,BD$1,明细!$AK:$AK,"网点超50分钟未响应")+COUNTIFS(明细!$R:$R,$AK140,明细!$C:$C,BD$1,明细!$AL:$AL,"网点超23H未关闭"))*20)</f>
        <v>-</v>
      </c>
      <c r="BE140" s="12" t="str">
        <f>IF((COUNTIFS(明细!$R:$R,$AK140,明细!$C:$C,BE$1,明细!$AK:$AK,"网点超50分钟未响应")+COUNTIFS(明细!$R:$R,$AK140,明细!$C:$C,BE$1,明细!$AL:$AL,"网点超23H未关闭"))*20=0,"-",(COUNTIFS(明细!$R:$R,$AK140,明细!$C:$C,BE$1,明细!$AK:$AK,"网点超50分钟未响应")+COUNTIFS(明细!$R:$R,$AK140,明细!$C:$C,BE$1,明细!$AL:$AL,"网点超23H未关闭"))*20)</f>
        <v>-</v>
      </c>
      <c r="BF140" s="12" t="str">
        <f>IF((COUNTIFS(明细!$R:$R,$AK140,明细!$C:$C,BF$1,明细!$AK:$AK,"网点超50分钟未响应")+COUNTIFS(明细!$R:$R,$AK140,明细!$C:$C,BF$1,明细!$AL:$AL,"网点超23H未关闭"))*20=0,"-",(COUNTIFS(明细!$R:$R,$AK140,明细!$C:$C,BF$1,明细!$AK:$AK,"网点超50分钟未响应")+COUNTIFS(明细!$R:$R,$AK140,明细!$C:$C,BF$1,明细!$AL:$AL,"网点超23H未关闭"))*20)</f>
        <v>-</v>
      </c>
      <c r="BG140" s="12" t="str">
        <f>IF((COUNTIFS(明细!$R:$R,$AK140,明细!$C:$C,BG$1,明细!$AK:$AK,"网点超50分钟未响应")+COUNTIFS(明细!$R:$R,$AK140,明细!$C:$C,BG$1,明细!$AL:$AL,"网点超23H未关闭"))*20=0,"-",(COUNTIFS(明细!$R:$R,$AK140,明细!$C:$C,BG$1,明细!$AK:$AK,"网点超50分钟未响应")+COUNTIFS(明细!$R:$R,$AK140,明细!$C:$C,BG$1,明细!$AL:$AL,"网点超23H未关闭"))*20)</f>
        <v>-</v>
      </c>
      <c r="BH140" s="12" t="str">
        <f>IF((COUNTIFS(明细!$R:$R,$AK140,明细!$C:$C,BH$1,明细!$AK:$AK,"网点超50分钟未响应")+COUNTIFS(明细!$R:$R,$AK140,明细!$C:$C,BH$1,明细!$AL:$AL,"网点超23H未关闭"))*20=0,"-",(COUNTIFS(明细!$R:$R,$AK140,明细!$C:$C,BH$1,明细!$AK:$AK,"网点超50分钟未响应")+COUNTIFS(明细!$R:$R,$AK140,明细!$C:$C,BH$1,明细!$AL:$AL,"网点超23H未关闭"))*20)</f>
        <v>-</v>
      </c>
      <c r="BI140" s="12" t="str">
        <f>IF((COUNTIFS(明细!$R:$R,$AK140,明细!$C:$C,BI$1,明细!$AK:$AK,"网点超50分钟未响应")+COUNTIFS(明细!$R:$R,$AK140,明细!$C:$C,BI$1,明细!$AL:$AL,"网点超23H未关闭"))*20=0,"-",(COUNTIFS(明细!$R:$R,$AK140,明细!$C:$C,BI$1,明细!$AK:$AK,"网点超50分钟未响应")+COUNTIFS(明细!$R:$R,$AK140,明细!$C:$C,BI$1,明细!$AL:$AL,"网点超23H未关闭"))*20)</f>
        <v>-</v>
      </c>
      <c r="BJ140" s="12" t="str">
        <f>IF((COUNTIFS(明细!$R:$R,$AK140,明细!$C:$C,BJ$1,明细!$AK:$AK,"网点超50分钟未响应")+COUNTIFS(明细!$R:$R,$AK140,明细!$C:$C,BJ$1,明细!$AL:$AL,"网点超23H未关闭"))*20=0,"-",(COUNTIFS(明细!$R:$R,$AK140,明细!$C:$C,BJ$1,明细!$AK:$AK,"网点超50分钟未响应")+COUNTIFS(明细!$R:$R,$AK140,明细!$C:$C,BJ$1,明细!$AL:$AL,"网点超23H未关闭"))*20)</f>
        <v>-</v>
      </c>
      <c r="BK140" s="12" t="str">
        <f>IF((COUNTIFS(明细!$R:$R,$AK140,明细!$C:$C,BK$1,明细!$AK:$AK,"网点超50分钟未响应")+COUNTIFS(明细!$R:$R,$AK140,明细!$C:$C,BK$1,明细!$AL:$AL,"网点超23H未关闭"))*20=0,"-",(COUNTIFS(明细!$R:$R,$AK140,明细!$C:$C,BK$1,明细!$AK:$AK,"网点超50分钟未响应")+COUNTIFS(明细!$R:$R,$AK140,明细!$C:$C,BK$1,明细!$AL:$AL,"网点超23H未关闭"))*20)</f>
        <v>-</v>
      </c>
      <c r="BL140" s="12" t="str">
        <f>IF((COUNTIFS(明细!$R:$R,$AK140,明细!$C:$C,BL$1,明细!$AK:$AK,"网点超50分钟未响应")+COUNTIFS(明细!$R:$R,$AK140,明细!$C:$C,BL$1,明细!$AL:$AL,"网点超23H未关闭"))*20=0,"-",(COUNTIFS(明细!$R:$R,$AK140,明细!$C:$C,BL$1,明细!$AK:$AK,"网点超50分钟未响应")+COUNTIFS(明细!$R:$R,$AK140,明细!$C:$C,BL$1,明细!$AL:$AL,"网点超23H未关闭"))*20)</f>
        <v>-</v>
      </c>
      <c r="BM140" s="12" t="str">
        <f>IF((COUNTIFS(明细!$R:$R,$AK140,明细!$C:$C,BM$1,明细!$AK:$AK,"网点超50分钟未响应")+COUNTIFS(明细!$R:$R,$AK140,明细!$C:$C,BM$1,明细!$AL:$AL,"网点超23H未关闭"))*20=0,"-",(COUNTIFS(明细!$R:$R,$AK140,明细!$C:$C,BM$1,明细!$AK:$AK,"网点超50分钟未响应")+COUNTIFS(明细!$R:$R,$AK140,明细!$C:$C,BM$1,明细!$AL:$AL,"网点超23H未关闭"))*20)</f>
        <v>-</v>
      </c>
      <c r="BN140" s="12" t="str">
        <f>IF((COUNTIFS(明细!$R:$R,$AK140,明细!$C:$C,BN$1,明细!$AK:$AK,"网点超50分钟未响应")+COUNTIFS(明细!$R:$R,$AK140,明细!$C:$C,BN$1,明细!$AL:$AL,"网点超23H未关闭"))*20=0,"-",(COUNTIFS(明细!$R:$R,$AK140,明细!$C:$C,BN$1,明细!$AK:$AK,"网点超50分钟未响应")+COUNTIFS(明细!$R:$R,$AK140,明细!$C:$C,BN$1,明细!$AL:$AL,"网点超23H未关闭"))*20)</f>
        <v>-</v>
      </c>
      <c r="BO140" s="12" t="str">
        <f>IF((COUNTIFS(明细!$R:$R,$AK140,明细!$C:$C,BO$1,明细!$AK:$AK,"网点超50分钟未响应")+COUNTIFS(明细!$R:$R,$AK140,明细!$C:$C,BO$1,明细!$AL:$AL,"网点超23H未关闭"))*20=0,"-",(COUNTIFS(明细!$R:$R,$AK140,明细!$C:$C,BO$1,明细!$AK:$AK,"网点超50分钟未响应")+COUNTIFS(明细!$R:$R,$AK140,明细!$C:$C,BO$1,明细!$AL:$AL,"网点超23H未关闭"))*20)</f>
        <v>-</v>
      </c>
      <c r="BP140" s="12" t="str">
        <f>IF((COUNTIFS(明细!$R:$R,$AK140,明细!$C:$C,BP$1,明细!$AK:$AK,"网点超50分钟未响应")+COUNTIFS(明细!$R:$R,$AK140,明细!$C:$C,BP$1,明细!$AL:$AL,"网点超23H未关闭"))*20=0,"-",(COUNTIFS(明细!$R:$R,$AK140,明细!$C:$C,BP$1,明细!$AK:$AK,"网点超50分钟未响应")+COUNTIFS(明细!$R:$R,$AK140,明细!$C:$C,BP$1,明细!$AL:$AL,"网点超23H未关闭"))*20)</f>
        <v>-</v>
      </c>
    </row>
    <row r="141" customHeight="1" spans="36:68">
      <c r="AJ141" s="12">
        <f>RANK(AL141,AL$3:AL$356)</f>
        <v>107</v>
      </c>
      <c r="AK141" s="4" t="s">
        <v>177</v>
      </c>
      <c r="AL141" s="12">
        <f>SUM(AM141:BP141)</f>
        <v>20</v>
      </c>
      <c r="AM141" s="12" t="str">
        <f>IF((COUNTIFS(明细!$R:$R,$AK141,明细!$C:$C,AM$1,明细!$AK:$AK,"网点超50分钟未响应")+COUNTIFS(明细!$R:$R,$AK141,明细!$C:$C,AM$1,明细!$AL:$AL,"网点超23H未关闭"))*20=0,"-",(COUNTIFS(明细!$R:$R,$AK141,明细!$C:$C,AM$1,明细!$AK:$AK,"网点超50分钟未响应")+COUNTIFS(明细!$R:$R,$AK141,明细!$C:$C,AM$1,明细!$AL:$AL,"网点超23H未关闭"))*20)</f>
        <v>-</v>
      </c>
      <c r="AN141" s="12" t="str">
        <f>IF((COUNTIFS(明细!$R:$R,$AK141,明细!$C:$C,AN$1,明细!$AK:$AK,"网点超50分钟未响应")+COUNTIFS(明细!$R:$R,$AK141,明细!$C:$C,AN$1,明细!$AL:$AL,"网点超23H未关闭"))*20=0,"-",(COUNTIFS(明细!$R:$R,$AK141,明细!$C:$C,AN$1,明细!$AK:$AK,"网点超50分钟未响应")+COUNTIFS(明细!$R:$R,$AK141,明细!$C:$C,AN$1,明细!$AL:$AL,"网点超23H未关闭"))*20)</f>
        <v>-</v>
      </c>
      <c r="AO141" s="12" t="str">
        <f>IF((COUNTIFS(明细!$R:$R,$AK141,明细!$C:$C,AO$1,明细!$AK:$AK,"网点超50分钟未响应")+COUNTIFS(明细!$R:$R,$AK141,明细!$C:$C,AO$1,明细!$AL:$AL,"网点超23H未关闭"))*20=0,"-",(COUNTIFS(明细!$R:$R,$AK141,明细!$C:$C,AO$1,明细!$AK:$AK,"网点超50分钟未响应")+COUNTIFS(明细!$R:$R,$AK141,明细!$C:$C,AO$1,明细!$AL:$AL,"网点超23H未关闭"))*20)</f>
        <v>-</v>
      </c>
      <c r="AP141" s="12" t="str">
        <f>IF((COUNTIFS(明细!$R:$R,$AK141,明细!$C:$C,AP$1,明细!$AK:$AK,"网点超50分钟未响应")+COUNTIFS(明细!$R:$R,$AK141,明细!$C:$C,AP$1,明细!$AL:$AL,"网点超23H未关闭"))*20=0,"-",(COUNTIFS(明细!$R:$R,$AK141,明细!$C:$C,AP$1,明细!$AK:$AK,"网点超50分钟未响应")+COUNTIFS(明细!$R:$R,$AK141,明细!$C:$C,AP$1,明细!$AL:$AL,"网点超23H未关闭"))*20)</f>
        <v>-</v>
      </c>
      <c r="AQ141" s="12" t="str">
        <f>IF((COUNTIFS(明细!$R:$R,$AK141,明细!$C:$C,AQ$1,明细!$AK:$AK,"网点超50分钟未响应")+COUNTIFS(明细!$R:$R,$AK141,明细!$C:$C,AQ$1,明细!$AL:$AL,"网点超23H未关闭"))*20=0,"-",(COUNTIFS(明细!$R:$R,$AK141,明细!$C:$C,AQ$1,明细!$AK:$AK,"网点超50分钟未响应")+COUNTIFS(明细!$R:$R,$AK141,明细!$C:$C,AQ$1,明细!$AL:$AL,"网点超23H未关闭"))*20)</f>
        <v>-</v>
      </c>
      <c r="AR141" s="12" t="str">
        <f>IF((COUNTIFS(明细!$R:$R,$AK141,明细!$C:$C,AR$1,明细!$AK:$AK,"网点超50分钟未响应")+COUNTIFS(明细!$R:$R,$AK141,明细!$C:$C,AR$1,明细!$AL:$AL,"网点超23H未关闭"))*20=0,"-",(COUNTIFS(明细!$R:$R,$AK141,明细!$C:$C,AR$1,明细!$AK:$AK,"网点超50分钟未响应")+COUNTIFS(明细!$R:$R,$AK141,明细!$C:$C,AR$1,明细!$AL:$AL,"网点超23H未关闭"))*20)</f>
        <v>-</v>
      </c>
      <c r="AS141" s="12" t="str">
        <f>IF((COUNTIFS(明细!$R:$R,$AK141,明细!$C:$C,AS$1,明细!$AK:$AK,"网点超50分钟未响应")+COUNTIFS(明细!$R:$R,$AK141,明细!$C:$C,AS$1,明细!$AL:$AL,"网点超23H未关闭"))*20=0,"-",(COUNTIFS(明细!$R:$R,$AK141,明细!$C:$C,AS$1,明细!$AK:$AK,"网点超50分钟未响应")+COUNTIFS(明细!$R:$R,$AK141,明细!$C:$C,AS$1,明细!$AL:$AL,"网点超23H未关闭"))*20)</f>
        <v>-</v>
      </c>
      <c r="AT141" s="12">
        <f>IF((COUNTIFS(明细!$R:$R,$AK141,明细!$C:$C,AT$1,明细!$AK:$AK,"网点超50分钟未响应")+COUNTIFS(明细!$R:$R,$AK141,明细!$C:$C,AT$1,明细!$AL:$AL,"网点超23H未关闭"))*20=0,"-",(COUNTIFS(明细!$R:$R,$AK141,明细!$C:$C,AT$1,明细!$AK:$AK,"网点超50分钟未响应")+COUNTIFS(明细!$R:$R,$AK141,明细!$C:$C,AT$1,明细!$AL:$AL,"网点超23H未关闭"))*20)</f>
        <v>20</v>
      </c>
      <c r="AU141" s="12" t="str">
        <f>IF((COUNTIFS(明细!$R:$R,$AK141,明细!$C:$C,AU$1,明细!$AK:$AK,"网点超50分钟未响应")+COUNTIFS(明细!$R:$R,$AK141,明细!$C:$C,AU$1,明细!$AL:$AL,"网点超23H未关闭"))*20=0,"-",(COUNTIFS(明细!$R:$R,$AK141,明细!$C:$C,AU$1,明细!$AK:$AK,"网点超50分钟未响应")+COUNTIFS(明细!$R:$R,$AK141,明细!$C:$C,AU$1,明细!$AL:$AL,"网点超23H未关闭"))*20)</f>
        <v>-</v>
      </c>
      <c r="AV141" s="12" t="str">
        <f>IF((COUNTIFS(明细!$R:$R,$AK141,明细!$C:$C,AV$1,明细!$AK:$AK,"网点超50分钟未响应")+COUNTIFS(明细!$R:$R,$AK141,明细!$C:$C,AV$1,明细!$AL:$AL,"网点超23H未关闭"))*20=0,"-",(COUNTIFS(明细!$R:$R,$AK141,明细!$C:$C,AV$1,明细!$AK:$AK,"网点超50分钟未响应")+COUNTIFS(明细!$R:$R,$AK141,明细!$C:$C,AV$1,明细!$AL:$AL,"网点超23H未关闭"))*20)</f>
        <v>-</v>
      </c>
      <c r="AW141" s="12" t="str">
        <f>IF((COUNTIFS(明细!$R:$R,$AK141,明细!$C:$C,AW$1,明细!$AK:$AK,"网点超50分钟未响应")+COUNTIFS(明细!$R:$R,$AK141,明细!$C:$C,AW$1,明细!$AL:$AL,"网点超23H未关闭"))*20=0,"-",(COUNTIFS(明细!$R:$R,$AK141,明细!$C:$C,AW$1,明细!$AK:$AK,"网点超50分钟未响应")+COUNTIFS(明细!$R:$R,$AK141,明细!$C:$C,AW$1,明细!$AL:$AL,"网点超23H未关闭"))*20)</f>
        <v>-</v>
      </c>
      <c r="AX141" s="12" t="str">
        <f>IF((COUNTIFS(明细!$R:$R,$AK141,明细!$C:$C,AX$1,明细!$AK:$AK,"网点超50分钟未响应")+COUNTIFS(明细!$R:$R,$AK141,明细!$C:$C,AX$1,明细!$AL:$AL,"网点超23H未关闭"))*20=0,"-",(COUNTIFS(明细!$R:$R,$AK141,明细!$C:$C,AX$1,明细!$AK:$AK,"网点超50分钟未响应")+COUNTIFS(明细!$R:$R,$AK141,明细!$C:$C,AX$1,明细!$AL:$AL,"网点超23H未关闭"))*20)</f>
        <v>-</v>
      </c>
      <c r="AY141" s="12" t="str">
        <f>IF((COUNTIFS(明细!$R:$R,$AK141,明细!$C:$C,AY$1,明细!$AK:$AK,"网点超50分钟未响应")+COUNTIFS(明细!$R:$R,$AK141,明细!$C:$C,AY$1,明细!$AL:$AL,"网点超23H未关闭"))*20=0,"-",(COUNTIFS(明细!$R:$R,$AK141,明细!$C:$C,AY$1,明细!$AK:$AK,"网点超50分钟未响应")+COUNTIFS(明细!$R:$R,$AK141,明细!$C:$C,AY$1,明细!$AL:$AL,"网点超23H未关闭"))*20)</f>
        <v>-</v>
      </c>
      <c r="AZ141" s="12" t="str">
        <f>IF((COUNTIFS(明细!$R:$R,$AK141,明细!$C:$C,AZ$1,明细!$AK:$AK,"网点超50分钟未响应")+COUNTIFS(明细!$R:$R,$AK141,明细!$C:$C,AZ$1,明细!$AL:$AL,"网点超23H未关闭"))*20=0,"-",(COUNTIFS(明细!$R:$R,$AK141,明细!$C:$C,AZ$1,明细!$AK:$AK,"网点超50分钟未响应")+COUNTIFS(明细!$R:$R,$AK141,明细!$C:$C,AZ$1,明细!$AL:$AL,"网点超23H未关闭"))*20)</f>
        <v>-</v>
      </c>
      <c r="BA141" s="12" t="str">
        <f>IF((COUNTIFS(明细!$R:$R,$AK141,明细!$C:$C,BA$1,明细!$AK:$AK,"网点超50分钟未响应")+COUNTIFS(明细!$R:$R,$AK141,明细!$C:$C,BA$1,明细!$AL:$AL,"网点超23H未关闭"))*20=0,"-",(COUNTIFS(明细!$R:$R,$AK141,明细!$C:$C,BA$1,明细!$AK:$AK,"网点超50分钟未响应")+COUNTIFS(明细!$R:$R,$AK141,明细!$C:$C,BA$1,明细!$AL:$AL,"网点超23H未关闭"))*20)</f>
        <v>-</v>
      </c>
      <c r="BB141" s="12" t="str">
        <f>IF((COUNTIFS(明细!$R:$R,$AK141,明细!$C:$C,BB$1,明细!$AK:$AK,"网点超50分钟未响应")+COUNTIFS(明细!$R:$R,$AK141,明细!$C:$C,BB$1,明细!$AL:$AL,"网点超23H未关闭"))*20=0,"-",(COUNTIFS(明细!$R:$R,$AK141,明细!$C:$C,BB$1,明细!$AK:$AK,"网点超50分钟未响应")+COUNTIFS(明细!$R:$R,$AK141,明细!$C:$C,BB$1,明细!$AL:$AL,"网点超23H未关闭"))*20)</f>
        <v>-</v>
      </c>
      <c r="BC141" s="12" t="str">
        <f>IF((COUNTIFS(明细!$R:$R,$AK141,明细!$C:$C,BC$1,明细!$AK:$AK,"网点超50分钟未响应")+COUNTIFS(明细!$R:$R,$AK141,明细!$C:$C,BC$1,明细!$AL:$AL,"网点超23H未关闭"))*20=0,"-",(COUNTIFS(明细!$R:$R,$AK141,明细!$C:$C,BC$1,明细!$AK:$AK,"网点超50分钟未响应")+COUNTIFS(明细!$R:$R,$AK141,明细!$C:$C,BC$1,明细!$AL:$AL,"网点超23H未关闭"))*20)</f>
        <v>-</v>
      </c>
      <c r="BD141" s="12" t="str">
        <f>IF((COUNTIFS(明细!$R:$R,$AK141,明细!$C:$C,BD$1,明细!$AK:$AK,"网点超50分钟未响应")+COUNTIFS(明细!$R:$R,$AK141,明细!$C:$C,BD$1,明细!$AL:$AL,"网点超23H未关闭"))*20=0,"-",(COUNTIFS(明细!$R:$R,$AK141,明细!$C:$C,BD$1,明细!$AK:$AK,"网点超50分钟未响应")+COUNTIFS(明细!$R:$R,$AK141,明细!$C:$C,BD$1,明细!$AL:$AL,"网点超23H未关闭"))*20)</f>
        <v>-</v>
      </c>
      <c r="BE141" s="12" t="str">
        <f>IF((COUNTIFS(明细!$R:$R,$AK141,明细!$C:$C,BE$1,明细!$AK:$AK,"网点超50分钟未响应")+COUNTIFS(明细!$R:$R,$AK141,明细!$C:$C,BE$1,明细!$AL:$AL,"网点超23H未关闭"))*20=0,"-",(COUNTIFS(明细!$R:$R,$AK141,明细!$C:$C,BE$1,明细!$AK:$AK,"网点超50分钟未响应")+COUNTIFS(明细!$R:$R,$AK141,明细!$C:$C,BE$1,明细!$AL:$AL,"网点超23H未关闭"))*20)</f>
        <v>-</v>
      </c>
      <c r="BF141" s="12" t="str">
        <f>IF((COUNTIFS(明细!$R:$R,$AK141,明细!$C:$C,BF$1,明细!$AK:$AK,"网点超50分钟未响应")+COUNTIFS(明细!$R:$R,$AK141,明细!$C:$C,BF$1,明细!$AL:$AL,"网点超23H未关闭"))*20=0,"-",(COUNTIFS(明细!$R:$R,$AK141,明细!$C:$C,BF$1,明细!$AK:$AK,"网点超50分钟未响应")+COUNTIFS(明细!$R:$R,$AK141,明细!$C:$C,BF$1,明细!$AL:$AL,"网点超23H未关闭"))*20)</f>
        <v>-</v>
      </c>
      <c r="BG141" s="12" t="str">
        <f>IF((COUNTIFS(明细!$R:$R,$AK141,明细!$C:$C,BG$1,明细!$AK:$AK,"网点超50分钟未响应")+COUNTIFS(明细!$R:$R,$AK141,明细!$C:$C,BG$1,明细!$AL:$AL,"网点超23H未关闭"))*20=0,"-",(COUNTIFS(明细!$R:$R,$AK141,明细!$C:$C,BG$1,明细!$AK:$AK,"网点超50分钟未响应")+COUNTIFS(明细!$R:$R,$AK141,明细!$C:$C,BG$1,明细!$AL:$AL,"网点超23H未关闭"))*20)</f>
        <v>-</v>
      </c>
      <c r="BH141" s="12" t="str">
        <f>IF((COUNTIFS(明细!$R:$R,$AK141,明细!$C:$C,BH$1,明细!$AK:$AK,"网点超50分钟未响应")+COUNTIFS(明细!$R:$R,$AK141,明细!$C:$C,BH$1,明细!$AL:$AL,"网点超23H未关闭"))*20=0,"-",(COUNTIFS(明细!$R:$R,$AK141,明细!$C:$C,BH$1,明细!$AK:$AK,"网点超50分钟未响应")+COUNTIFS(明细!$R:$R,$AK141,明细!$C:$C,BH$1,明细!$AL:$AL,"网点超23H未关闭"))*20)</f>
        <v>-</v>
      </c>
      <c r="BI141" s="12" t="str">
        <f>IF((COUNTIFS(明细!$R:$R,$AK141,明细!$C:$C,BI$1,明细!$AK:$AK,"网点超50分钟未响应")+COUNTIFS(明细!$R:$R,$AK141,明细!$C:$C,BI$1,明细!$AL:$AL,"网点超23H未关闭"))*20=0,"-",(COUNTIFS(明细!$R:$R,$AK141,明细!$C:$C,BI$1,明细!$AK:$AK,"网点超50分钟未响应")+COUNTIFS(明细!$R:$R,$AK141,明细!$C:$C,BI$1,明细!$AL:$AL,"网点超23H未关闭"))*20)</f>
        <v>-</v>
      </c>
      <c r="BJ141" s="12" t="str">
        <f>IF((COUNTIFS(明细!$R:$R,$AK141,明细!$C:$C,BJ$1,明细!$AK:$AK,"网点超50分钟未响应")+COUNTIFS(明细!$R:$R,$AK141,明细!$C:$C,BJ$1,明细!$AL:$AL,"网点超23H未关闭"))*20=0,"-",(COUNTIFS(明细!$R:$R,$AK141,明细!$C:$C,BJ$1,明细!$AK:$AK,"网点超50分钟未响应")+COUNTIFS(明细!$R:$R,$AK141,明细!$C:$C,BJ$1,明细!$AL:$AL,"网点超23H未关闭"))*20)</f>
        <v>-</v>
      </c>
      <c r="BK141" s="12" t="str">
        <f>IF((COUNTIFS(明细!$R:$R,$AK141,明细!$C:$C,BK$1,明细!$AK:$AK,"网点超50分钟未响应")+COUNTIFS(明细!$R:$R,$AK141,明细!$C:$C,BK$1,明细!$AL:$AL,"网点超23H未关闭"))*20=0,"-",(COUNTIFS(明细!$R:$R,$AK141,明细!$C:$C,BK$1,明细!$AK:$AK,"网点超50分钟未响应")+COUNTIFS(明细!$R:$R,$AK141,明细!$C:$C,BK$1,明细!$AL:$AL,"网点超23H未关闭"))*20)</f>
        <v>-</v>
      </c>
      <c r="BL141" s="12" t="str">
        <f>IF((COUNTIFS(明细!$R:$R,$AK141,明细!$C:$C,BL$1,明细!$AK:$AK,"网点超50分钟未响应")+COUNTIFS(明细!$R:$R,$AK141,明细!$C:$C,BL$1,明细!$AL:$AL,"网点超23H未关闭"))*20=0,"-",(COUNTIFS(明细!$R:$R,$AK141,明细!$C:$C,BL$1,明细!$AK:$AK,"网点超50分钟未响应")+COUNTIFS(明细!$R:$R,$AK141,明细!$C:$C,BL$1,明细!$AL:$AL,"网点超23H未关闭"))*20)</f>
        <v>-</v>
      </c>
      <c r="BM141" s="12" t="str">
        <f>IF((COUNTIFS(明细!$R:$R,$AK141,明细!$C:$C,BM$1,明细!$AK:$AK,"网点超50分钟未响应")+COUNTIFS(明细!$R:$R,$AK141,明细!$C:$C,BM$1,明细!$AL:$AL,"网点超23H未关闭"))*20=0,"-",(COUNTIFS(明细!$R:$R,$AK141,明细!$C:$C,BM$1,明细!$AK:$AK,"网点超50分钟未响应")+COUNTIFS(明细!$R:$R,$AK141,明细!$C:$C,BM$1,明细!$AL:$AL,"网点超23H未关闭"))*20)</f>
        <v>-</v>
      </c>
      <c r="BN141" s="12" t="str">
        <f>IF((COUNTIFS(明细!$R:$R,$AK141,明细!$C:$C,BN$1,明细!$AK:$AK,"网点超50分钟未响应")+COUNTIFS(明细!$R:$R,$AK141,明细!$C:$C,BN$1,明细!$AL:$AL,"网点超23H未关闭"))*20=0,"-",(COUNTIFS(明细!$R:$R,$AK141,明细!$C:$C,BN$1,明细!$AK:$AK,"网点超50分钟未响应")+COUNTIFS(明细!$R:$R,$AK141,明细!$C:$C,BN$1,明细!$AL:$AL,"网点超23H未关闭"))*20)</f>
        <v>-</v>
      </c>
      <c r="BO141" s="12" t="str">
        <f>IF((COUNTIFS(明细!$R:$R,$AK141,明细!$C:$C,BO$1,明细!$AK:$AK,"网点超50分钟未响应")+COUNTIFS(明细!$R:$R,$AK141,明细!$C:$C,BO$1,明细!$AL:$AL,"网点超23H未关闭"))*20=0,"-",(COUNTIFS(明细!$R:$R,$AK141,明细!$C:$C,BO$1,明细!$AK:$AK,"网点超50分钟未响应")+COUNTIFS(明细!$R:$R,$AK141,明细!$C:$C,BO$1,明细!$AL:$AL,"网点超23H未关闭"))*20)</f>
        <v>-</v>
      </c>
      <c r="BP141" s="12" t="str">
        <f>IF((COUNTIFS(明细!$R:$R,$AK141,明细!$C:$C,BP$1,明细!$AK:$AK,"网点超50分钟未响应")+COUNTIFS(明细!$R:$R,$AK141,明细!$C:$C,BP$1,明细!$AL:$AL,"网点超23H未关闭"))*20=0,"-",(COUNTIFS(明细!$R:$R,$AK141,明细!$C:$C,BP$1,明细!$AK:$AK,"网点超50分钟未响应")+COUNTIFS(明细!$R:$R,$AK141,明细!$C:$C,BP$1,明细!$AL:$AL,"网点超23H未关闭"))*20)</f>
        <v>-</v>
      </c>
    </row>
    <row r="142" customHeight="1" spans="36:68">
      <c r="AJ142" s="12">
        <f>RANK(AL142,AL$3:AL$356)</f>
        <v>107</v>
      </c>
      <c r="AK142" s="4" t="s">
        <v>178</v>
      </c>
      <c r="AL142" s="12">
        <f>SUM(AM142:BP142)</f>
        <v>20</v>
      </c>
      <c r="AM142" s="12" t="str">
        <f>IF((COUNTIFS(明细!$R:$R,$AK142,明细!$C:$C,AM$1,明细!$AK:$AK,"网点超50分钟未响应")+COUNTIFS(明细!$R:$R,$AK142,明细!$C:$C,AM$1,明细!$AL:$AL,"网点超23H未关闭"))*20=0,"-",(COUNTIFS(明细!$R:$R,$AK142,明细!$C:$C,AM$1,明细!$AK:$AK,"网点超50分钟未响应")+COUNTIFS(明细!$R:$R,$AK142,明细!$C:$C,AM$1,明细!$AL:$AL,"网点超23H未关闭"))*20)</f>
        <v>-</v>
      </c>
      <c r="AN142" s="12" t="str">
        <f>IF((COUNTIFS(明细!$R:$R,$AK142,明细!$C:$C,AN$1,明细!$AK:$AK,"网点超50分钟未响应")+COUNTIFS(明细!$R:$R,$AK142,明细!$C:$C,AN$1,明细!$AL:$AL,"网点超23H未关闭"))*20=0,"-",(COUNTIFS(明细!$R:$R,$AK142,明细!$C:$C,AN$1,明细!$AK:$AK,"网点超50分钟未响应")+COUNTIFS(明细!$R:$R,$AK142,明细!$C:$C,AN$1,明细!$AL:$AL,"网点超23H未关闭"))*20)</f>
        <v>-</v>
      </c>
      <c r="AO142" s="12" t="str">
        <f>IF((COUNTIFS(明细!$R:$R,$AK142,明细!$C:$C,AO$1,明细!$AK:$AK,"网点超50分钟未响应")+COUNTIFS(明细!$R:$R,$AK142,明细!$C:$C,AO$1,明细!$AL:$AL,"网点超23H未关闭"))*20=0,"-",(COUNTIFS(明细!$R:$R,$AK142,明细!$C:$C,AO$1,明细!$AK:$AK,"网点超50分钟未响应")+COUNTIFS(明细!$R:$R,$AK142,明细!$C:$C,AO$1,明细!$AL:$AL,"网点超23H未关闭"))*20)</f>
        <v>-</v>
      </c>
      <c r="AP142" s="12" t="str">
        <f>IF((COUNTIFS(明细!$R:$R,$AK142,明细!$C:$C,AP$1,明细!$AK:$AK,"网点超50分钟未响应")+COUNTIFS(明细!$R:$R,$AK142,明细!$C:$C,AP$1,明细!$AL:$AL,"网点超23H未关闭"))*20=0,"-",(COUNTIFS(明细!$R:$R,$AK142,明细!$C:$C,AP$1,明细!$AK:$AK,"网点超50分钟未响应")+COUNTIFS(明细!$R:$R,$AK142,明细!$C:$C,AP$1,明细!$AL:$AL,"网点超23H未关闭"))*20)</f>
        <v>-</v>
      </c>
      <c r="AQ142" s="12" t="str">
        <f>IF((COUNTIFS(明细!$R:$R,$AK142,明细!$C:$C,AQ$1,明细!$AK:$AK,"网点超50分钟未响应")+COUNTIFS(明细!$R:$R,$AK142,明细!$C:$C,AQ$1,明细!$AL:$AL,"网点超23H未关闭"))*20=0,"-",(COUNTIFS(明细!$R:$R,$AK142,明细!$C:$C,AQ$1,明细!$AK:$AK,"网点超50分钟未响应")+COUNTIFS(明细!$R:$R,$AK142,明细!$C:$C,AQ$1,明细!$AL:$AL,"网点超23H未关闭"))*20)</f>
        <v>-</v>
      </c>
      <c r="AR142" s="12" t="str">
        <f>IF((COUNTIFS(明细!$R:$R,$AK142,明细!$C:$C,AR$1,明细!$AK:$AK,"网点超50分钟未响应")+COUNTIFS(明细!$R:$R,$AK142,明细!$C:$C,AR$1,明细!$AL:$AL,"网点超23H未关闭"))*20=0,"-",(COUNTIFS(明细!$R:$R,$AK142,明细!$C:$C,AR$1,明细!$AK:$AK,"网点超50分钟未响应")+COUNTIFS(明细!$R:$R,$AK142,明细!$C:$C,AR$1,明细!$AL:$AL,"网点超23H未关闭"))*20)</f>
        <v>-</v>
      </c>
      <c r="AS142" s="12" t="str">
        <f>IF((COUNTIFS(明细!$R:$R,$AK142,明细!$C:$C,AS$1,明细!$AK:$AK,"网点超50分钟未响应")+COUNTIFS(明细!$R:$R,$AK142,明细!$C:$C,AS$1,明细!$AL:$AL,"网点超23H未关闭"))*20=0,"-",(COUNTIFS(明细!$R:$R,$AK142,明细!$C:$C,AS$1,明细!$AK:$AK,"网点超50分钟未响应")+COUNTIFS(明细!$R:$R,$AK142,明细!$C:$C,AS$1,明细!$AL:$AL,"网点超23H未关闭"))*20)</f>
        <v>-</v>
      </c>
      <c r="AT142" s="12">
        <f>IF((COUNTIFS(明细!$R:$R,$AK142,明细!$C:$C,AT$1,明细!$AK:$AK,"网点超50分钟未响应")+COUNTIFS(明细!$R:$R,$AK142,明细!$C:$C,AT$1,明细!$AL:$AL,"网点超23H未关闭"))*20=0,"-",(COUNTIFS(明细!$R:$R,$AK142,明细!$C:$C,AT$1,明细!$AK:$AK,"网点超50分钟未响应")+COUNTIFS(明细!$R:$R,$AK142,明细!$C:$C,AT$1,明细!$AL:$AL,"网点超23H未关闭"))*20)</f>
        <v>20</v>
      </c>
      <c r="AU142" s="12" t="str">
        <f>IF((COUNTIFS(明细!$R:$R,$AK142,明细!$C:$C,AU$1,明细!$AK:$AK,"网点超50分钟未响应")+COUNTIFS(明细!$R:$R,$AK142,明细!$C:$C,AU$1,明细!$AL:$AL,"网点超23H未关闭"))*20=0,"-",(COUNTIFS(明细!$R:$R,$AK142,明细!$C:$C,AU$1,明细!$AK:$AK,"网点超50分钟未响应")+COUNTIFS(明细!$R:$R,$AK142,明细!$C:$C,AU$1,明细!$AL:$AL,"网点超23H未关闭"))*20)</f>
        <v>-</v>
      </c>
      <c r="AV142" s="12" t="str">
        <f>IF((COUNTIFS(明细!$R:$R,$AK142,明细!$C:$C,AV$1,明细!$AK:$AK,"网点超50分钟未响应")+COUNTIFS(明细!$R:$R,$AK142,明细!$C:$C,AV$1,明细!$AL:$AL,"网点超23H未关闭"))*20=0,"-",(COUNTIFS(明细!$R:$R,$AK142,明细!$C:$C,AV$1,明细!$AK:$AK,"网点超50分钟未响应")+COUNTIFS(明细!$R:$R,$AK142,明细!$C:$C,AV$1,明细!$AL:$AL,"网点超23H未关闭"))*20)</f>
        <v>-</v>
      </c>
      <c r="AW142" s="12" t="str">
        <f>IF((COUNTIFS(明细!$R:$R,$AK142,明细!$C:$C,AW$1,明细!$AK:$AK,"网点超50分钟未响应")+COUNTIFS(明细!$R:$R,$AK142,明细!$C:$C,AW$1,明细!$AL:$AL,"网点超23H未关闭"))*20=0,"-",(COUNTIFS(明细!$R:$R,$AK142,明细!$C:$C,AW$1,明细!$AK:$AK,"网点超50分钟未响应")+COUNTIFS(明细!$R:$R,$AK142,明细!$C:$C,AW$1,明细!$AL:$AL,"网点超23H未关闭"))*20)</f>
        <v>-</v>
      </c>
      <c r="AX142" s="12" t="str">
        <f>IF((COUNTIFS(明细!$R:$R,$AK142,明细!$C:$C,AX$1,明细!$AK:$AK,"网点超50分钟未响应")+COUNTIFS(明细!$R:$R,$AK142,明细!$C:$C,AX$1,明细!$AL:$AL,"网点超23H未关闭"))*20=0,"-",(COUNTIFS(明细!$R:$R,$AK142,明细!$C:$C,AX$1,明细!$AK:$AK,"网点超50分钟未响应")+COUNTIFS(明细!$R:$R,$AK142,明细!$C:$C,AX$1,明细!$AL:$AL,"网点超23H未关闭"))*20)</f>
        <v>-</v>
      </c>
      <c r="AY142" s="12" t="str">
        <f>IF((COUNTIFS(明细!$R:$R,$AK142,明细!$C:$C,AY$1,明细!$AK:$AK,"网点超50分钟未响应")+COUNTIFS(明细!$R:$R,$AK142,明细!$C:$C,AY$1,明细!$AL:$AL,"网点超23H未关闭"))*20=0,"-",(COUNTIFS(明细!$R:$R,$AK142,明细!$C:$C,AY$1,明细!$AK:$AK,"网点超50分钟未响应")+COUNTIFS(明细!$R:$R,$AK142,明细!$C:$C,AY$1,明细!$AL:$AL,"网点超23H未关闭"))*20)</f>
        <v>-</v>
      </c>
      <c r="AZ142" s="12" t="str">
        <f>IF((COUNTIFS(明细!$R:$R,$AK142,明细!$C:$C,AZ$1,明细!$AK:$AK,"网点超50分钟未响应")+COUNTIFS(明细!$R:$R,$AK142,明细!$C:$C,AZ$1,明细!$AL:$AL,"网点超23H未关闭"))*20=0,"-",(COUNTIFS(明细!$R:$R,$AK142,明细!$C:$C,AZ$1,明细!$AK:$AK,"网点超50分钟未响应")+COUNTIFS(明细!$R:$R,$AK142,明细!$C:$C,AZ$1,明细!$AL:$AL,"网点超23H未关闭"))*20)</f>
        <v>-</v>
      </c>
      <c r="BA142" s="12" t="str">
        <f>IF((COUNTIFS(明细!$R:$R,$AK142,明细!$C:$C,BA$1,明细!$AK:$AK,"网点超50分钟未响应")+COUNTIFS(明细!$R:$R,$AK142,明细!$C:$C,BA$1,明细!$AL:$AL,"网点超23H未关闭"))*20=0,"-",(COUNTIFS(明细!$R:$R,$AK142,明细!$C:$C,BA$1,明细!$AK:$AK,"网点超50分钟未响应")+COUNTIFS(明细!$R:$R,$AK142,明细!$C:$C,BA$1,明细!$AL:$AL,"网点超23H未关闭"))*20)</f>
        <v>-</v>
      </c>
      <c r="BB142" s="12" t="str">
        <f>IF((COUNTIFS(明细!$R:$R,$AK142,明细!$C:$C,BB$1,明细!$AK:$AK,"网点超50分钟未响应")+COUNTIFS(明细!$R:$R,$AK142,明细!$C:$C,BB$1,明细!$AL:$AL,"网点超23H未关闭"))*20=0,"-",(COUNTIFS(明细!$R:$R,$AK142,明细!$C:$C,BB$1,明细!$AK:$AK,"网点超50分钟未响应")+COUNTIFS(明细!$R:$R,$AK142,明细!$C:$C,BB$1,明细!$AL:$AL,"网点超23H未关闭"))*20)</f>
        <v>-</v>
      </c>
      <c r="BC142" s="12" t="str">
        <f>IF((COUNTIFS(明细!$R:$R,$AK142,明细!$C:$C,BC$1,明细!$AK:$AK,"网点超50分钟未响应")+COUNTIFS(明细!$R:$R,$AK142,明细!$C:$C,BC$1,明细!$AL:$AL,"网点超23H未关闭"))*20=0,"-",(COUNTIFS(明细!$R:$R,$AK142,明细!$C:$C,BC$1,明细!$AK:$AK,"网点超50分钟未响应")+COUNTIFS(明细!$R:$R,$AK142,明细!$C:$C,BC$1,明细!$AL:$AL,"网点超23H未关闭"))*20)</f>
        <v>-</v>
      </c>
      <c r="BD142" s="12" t="str">
        <f>IF((COUNTIFS(明细!$R:$R,$AK142,明细!$C:$C,BD$1,明细!$AK:$AK,"网点超50分钟未响应")+COUNTIFS(明细!$R:$R,$AK142,明细!$C:$C,BD$1,明细!$AL:$AL,"网点超23H未关闭"))*20=0,"-",(COUNTIFS(明细!$R:$R,$AK142,明细!$C:$C,BD$1,明细!$AK:$AK,"网点超50分钟未响应")+COUNTIFS(明细!$R:$R,$AK142,明细!$C:$C,BD$1,明细!$AL:$AL,"网点超23H未关闭"))*20)</f>
        <v>-</v>
      </c>
      <c r="BE142" s="12" t="str">
        <f>IF((COUNTIFS(明细!$R:$R,$AK142,明细!$C:$C,BE$1,明细!$AK:$AK,"网点超50分钟未响应")+COUNTIFS(明细!$R:$R,$AK142,明细!$C:$C,BE$1,明细!$AL:$AL,"网点超23H未关闭"))*20=0,"-",(COUNTIFS(明细!$R:$R,$AK142,明细!$C:$C,BE$1,明细!$AK:$AK,"网点超50分钟未响应")+COUNTIFS(明细!$R:$R,$AK142,明细!$C:$C,BE$1,明细!$AL:$AL,"网点超23H未关闭"))*20)</f>
        <v>-</v>
      </c>
      <c r="BF142" s="12" t="str">
        <f>IF((COUNTIFS(明细!$R:$R,$AK142,明细!$C:$C,BF$1,明细!$AK:$AK,"网点超50分钟未响应")+COUNTIFS(明细!$R:$R,$AK142,明细!$C:$C,BF$1,明细!$AL:$AL,"网点超23H未关闭"))*20=0,"-",(COUNTIFS(明细!$R:$R,$AK142,明细!$C:$C,BF$1,明细!$AK:$AK,"网点超50分钟未响应")+COUNTIFS(明细!$R:$R,$AK142,明细!$C:$C,BF$1,明细!$AL:$AL,"网点超23H未关闭"))*20)</f>
        <v>-</v>
      </c>
      <c r="BG142" s="12" t="str">
        <f>IF((COUNTIFS(明细!$R:$R,$AK142,明细!$C:$C,BG$1,明细!$AK:$AK,"网点超50分钟未响应")+COUNTIFS(明细!$R:$R,$AK142,明细!$C:$C,BG$1,明细!$AL:$AL,"网点超23H未关闭"))*20=0,"-",(COUNTIFS(明细!$R:$R,$AK142,明细!$C:$C,BG$1,明细!$AK:$AK,"网点超50分钟未响应")+COUNTIFS(明细!$R:$R,$AK142,明细!$C:$C,BG$1,明细!$AL:$AL,"网点超23H未关闭"))*20)</f>
        <v>-</v>
      </c>
      <c r="BH142" s="12" t="str">
        <f>IF((COUNTIFS(明细!$R:$R,$AK142,明细!$C:$C,BH$1,明细!$AK:$AK,"网点超50分钟未响应")+COUNTIFS(明细!$R:$R,$AK142,明细!$C:$C,BH$1,明细!$AL:$AL,"网点超23H未关闭"))*20=0,"-",(COUNTIFS(明细!$R:$R,$AK142,明细!$C:$C,BH$1,明细!$AK:$AK,"网点超50分钟未响应")+COUNTIFS(明细!$R:$R,$AK142,明细!$C:$C,BH$1,明细!$AL:$AL,"网点超23H未关闭"))*20)</f>
        <v>-</v>
      </c>
      <c r="BI142" s="12" t="str">
        <f>IF((COUNTIFS(明细!$R:$R,$AK142,明细!$C:$C,BI$1,明细!$AK:$AK,"网点超50分钟未响应")+COUNTIFS(明细!$R:$R,$AK142,明细!$C:$C,BI$1,明细!$AL:$AL,"网点超23H未关闭"))*20=0,"-",(COUNTIFS(明细!$R:$R,$AK142,明细!$C:$C,BI$1,明细!$AK:$AK,"网点超50分钟未响应")+COUNTIFS(明细!$R:$R,$AK142,明细!$C:$C,BI$1,明细!$AL:$AL,"网点超23H未关闭"))*20)</f>
        <v>-</v>
      </c>
      <c r="BJ142" s="12" t="str">
        <f>IF((COUNTIFS(明细!$R:$R,$AK142,明细!$C:$C,BJ$1,明细!$AK:$AK,"网点超50分钟未响应")+COUNTIFS(明细!$R:$R,$AK142,明细!$C:$C,BJ$1,明细!$AL:$AL,"网点超23H未关闭"))*20=0,"-",(COUNTIFS(明细!$R:$R,$AK142,明细!$C:$C,BJ$1,明细!$AK:$AK,"网点超50分钟未响应")+COUNTIFS(明细!$R:$R,$AK142,明细!$C:$C,BJ$1,明细!$AL:$AL,"网点超23H未关闭"))*20)</f>
        <v>-</v>
      </c>
      <c r="BK142" s="12" t="str">
        <f>IF((COUNTIFS(明细!$R:$R,$AK142,明细!$C:$C,BK$1,明细!$AK:$AK,"网点超50分钟未响应")+COUNTIFS(明细!$R:$R,$AK142,明细!$C:$C,BK$1,明细!$AL:$AL,"网点超23H未关闭"))*20=0,"-",(COUNTIFS(明细!$R:$R,$AK142,明细!$C:$C,BK$1,明细!$AK:$AK,"网点超50分钟未响应")+COUNTIFS(明细!$R:$R,$AK142,明细!$C:$C,BK$1,明细!$AL:$AL,"网点超23H未关闭"))*20)</f>
        <v>-</v>
      </c>
      <c r="BL142" s="12" t="str">
        <f>IF((COUNTIFS(明细!$R:$R,$AK142,明细!$C:$C,BL$1,明细!$AK:$AK,"网点超50分钟未响应")+COUNTIFS(明细!$R:$R,$AK142,明细!$C:$C,BL$1,明细!$AL:$AL,"网点超23H未关闭"))*20=0,"-",(COUNTIFS(明细!$R:$R,$AK142,明细!$C:$C,BL$1,明细!$AK:$AK,"网点超50分钟未响应")+COUNTIFS(明细!$R:$R,$AK142,明细!$C:$C,BL$1,明细!$AL:$AL,"网点超23H未关闭"))*20)</f>
        <v>-</v>
      </c>
      <c r="BM142" s="12" t="str">
        <f>IF((COUNTIFS(明细!$R:$R,$AK142,明细!$C:$C,BM$1,明细!$AK:$AK,"网点超50分钟未响应")+COUNTIFS(明细!$R:$R,$AK142,明细!$C:$C,BM$1,明细!$AL:$AL,"网点超23H未关闭"))*20=0,"-",(COUNTIFS(明细!$R:$R,$AK142,明细!$C:$C,BM$1,明细!$AK:$AK,"网点超50分钟未响应")+COUNTIFS(明细!$R:$R,$AK142,明细!$C:$C,BM$1,明细!$AL:$AL,"网点超23H未关闭"))*20)</f>
        <v>-</v>
      </c>
      <c r="BN142" s="12" t="str">
        <f>IF((COUNTIFS(明细!$R:$R,$AK142,明细!$C:$C,BN$1,明细!$AK:$AK,"网点超50分钟未响应")+COUNTIFS(明细!$R:$R,$AK142,明细!$C:$C,BN$1,明细!$AL:$AL,"网点超23H未关闭"))*20=0,"-",(COUNTIFS(明细!$R:$R,$AK142,明细!$C:$C,BN$1,明细!$AK:$AK,"网点超50分钟未响应")+COUNTIFS(明细!$R:$R,$AK142,明细!$C:$C,BN$1,明细!$AL:$AL,"网点超23H未关闭"))*20)</f>
        <v>-</v>
      </c>
      <c r="BO142" s="12" t="str">
        <f>IF((COUNTIFS(明细!$R:$R,$AK142,明细!$C:$C,BO$1,明细!$AK:$AK,"网点超50分钟未响应")+COUNTIFS(明细!$R:$R,$AK142,明细!$C:$C,BO$1,明细!$AL:$AL,"网点超23H未关闭"))*20=0,"-",(COUNTIFS(明细!$R:$R,$AK142,明细!$C:$C,BO$1,明细!$AK:$AK,"网点超50分钟未响应")+COUNTIFS(明细!$R:$R,$AK142,明细!$C:$C,BO$1,明细!$AL:$AL,"网点超23H未关闭"))*20)</f>
        <v>-</v>
      </c>
      <c r="BP142" s="12" t="str">
        <f>IF((COUNTIFS(明细!$R:$R,$AK142,明细!$C:$C,BP$1,明细!$AK:$AK,"网点超50分钟未响应")+COUNTIFS(明细!$R:$R,$AK142,明细!$C:$C,BP$1,明细!$AL:$AL,"网点超23H未关闭"))*20=0,"-",(COUNTIFS(明细!$R:$R,$AK142,明细!$C:$C,BP$1,明细!$AK:$AK,"网点超50分钟未响应")+COUNTIFS(明细!$R:$R,$AK142,明细!$C:$C,BP$1,明细!$AL:$AL,"网点超23H未关闭"))*20)</f>
        <v>-</v>
      </c>
    </row>
    <row r="143" customHeight="1" spans="36:68">
      <c r="AJ143" s="12">
        <f>RANK(AL143,AL$3:AL$356)</f>
        <v>107</v>
      </c>
      <c r="AK143" s="39" t="s">
        <v>179</v>
      </c>
      <c r="AL143" s="12">
        <f>SUM(AM143:BP143)</f>
        <v>20</v>
      </c>
      <c r="AM143" s="12" t="str">
        <f>IF((COUNTIFS(明细!$R:$R,$AK143,明细!$C:$C,AM$1,明细!$AK:$AK,"网点超50分钟未响应")+COUNTIFS(明细!$R:$R,$AK143,明细!$C:$C,AM$1,明细!$AL:$AL,"网点超23H未关闭"))*20=0,"-",(COUNTIFS(明细!$R:$R,$AK143,明细!$C:$C,AM$1,明细!$AK:$AK,"网点超50分钟未响应")+COUNTIFS(明细!$R:$R,$AK143,明细!$C:$C,AM$1,明细!$AL:$AL,"网点超23H未关闭"))*20)</f>
        <v>-</v>
      </c>
      <c r="AN143" s="12" t="str">
        <f>IF((COUNTIFS(明细!$R:$R,$AK143,明细!$C:$C,AN$1,明细!$AK:$AK,"网点超50分钟未响应")+COUNTIFS(明细!$R:$R,$AK143,明细!$C:$C,AN$1,明细!$AL:$AL,"网点超23H未关闭"))*20=0,"-",(COUNTIFS(明细!$R:$R,$AK143,明细!$C:$C,AN$1,明细!$AK:$AK,"网点超50分钟未响应")+COUNTIFS(明细!$R:$R,$AK143,明细!$C:$C,AN$1,明细!$AL:$AL,"网点超23H未关闭"))*20)</f>
        <v>-</v>
      </c>
      <c r="AO143" s="12" t="str">
        <f>IF((COUNTIFS(明细!$R:$R,$AK143,明细!$C:$C,AO$1,明细!$AK:$AK,"网点超50分钟未响应")+COUNTIFS(明细!$R:$R,$AK143,明细!$C:$C,AO$1,明细!$AL:$AL,"网点超23H未关闭"))*20=0,"-",(COUNTIFS(明细!$R:$R,$AK143,明细!$C:$C,AO$1,明细!$AK:$AK,"网点超50分钟未响应")+COUNTIFS(明细!$R:$R,$AK143,明细!$C:$C,AO$1,明细!$AL:$AL,"网点超23H未关闭"))*20)</f>
        <v>-</v>
      </c>
      <c r="AP143" s="12" t="str">
        <f>IF((COUNTIFS(明细!$R:$R,$AK143,明细!$C:$C,AP$1,明细!$AK:$AK,"网点超50分钟未响应")+COUNTIFS(明细!$R:$R,$AK143,明细!$C:$C,AP$1,明细!$AL:$AL,"网点超23H未关闭"))*20=0,"-",(COUNTIFS(明细!$R:$R,$AK143,明细!$C:$C,AP$1,明细!$AK:$AK,"网点超50分钟未响应")+COUNTIFS(明细!$R:$R,$AK143,明细!$C:$C,AP$1,明细!$AL:$AL,"网点超23H未关闭"))*20)</f>
        <v>-</v>
      </c>
      <c r="AQ143" s="12" t="str">
        <f>IF((COUNTIFS(明细!$R:$R,$AK143,明细!$C:$C,AQ$1,明细!$AK:$AK,"网点超50分钟未响应")+COUNTIFS(明细!$R:$R,$AK143,明细!$C:$C,AQ$1,明细!$AL:$AL,"网点超23H未关闭"))*20=0,"-",(COUNTIFS(明细!$R:$R,$AK143,明细!$C:$C,AQ$1,明细!$AK:$AK,"网点超50分钟未响应")+COUNTIFS(明细!$R:$R,$AK143,明细!$C:$C,AQ$1,明细!$AL:$AL,"网点超23H未关闭"))*20)</f>
        <v>-</v>
      </c>
      <c r="AR143" s="12" t="str">
        <f>IF((COUNTIFS(明细!$R:$R,$AK143,明细!$C:$C,AR$1,明细!$AK:$AK,"网点超50分钟未响应")+COUNTIFS(明细!$R:$R,$AK143,明细!$C:$C,AR$1,明细!$AL:$AL,"网点超23H未关闭"))*20=0,"-",(COUNTIFS(明细!$R:$R,$AK143,明细!$C:$C,AR$1,明细!$AK:$AK,"网点超50分钟未响应")+COUNTIFS(明细!$R:$R,$AK143,明细!$C:$C,AR$1,明细!$AL:$AL,"网点超23H未关闭"))*20)</f>
        <v>-</v>
      </c>
      <c r="AS143" s="12" t="str">
        <f>IF((COUNTIFS(明细!$R:$R,$AK143,明细!$C:$C,AS$1,明细!$AK:$AK,"网点超50分钟未响应")+COUNTIFS(明细!$R:$R,$AK143,明细!$C:$C,AS$1,明细!$AL:$AL,"网点超23H未关闭"))*20=0,"-",(COUNTIFS(明细!$R:$R,$AK143,明细!$C:$C,AS$1,明细!$AK:$AK,"网点超50分钟未响应")+COUNTIFS(明细!$R:$R,$AK143,明细!$C:$C,AS$1,明细!$AL:$AL,"网点超23H未关闭"))*20)</f>
        <v>-</v>
      </c>
      <c r="AT143" s="12">
        <f>IF((COUNTIFS(明细!$R:$R,$AK143,明细!$C:$C,AT$1,明细!$AK:$AK,"网点超50分钟未响应")+COUNTIFS(明细!$R:$R,$AK143,明细!$C:$C,AT$1,明细!$AL:$AL,"网点超23H未关闭"))*20=0,"-",(COUNTIFS(明细!$R:$R,$AK143,明细!$C:$C,AT$1,明细!$AK:$AK,"网点超50分钟未响应")+COUNTIFS(明细!$R:$R,$AK143,明细!$C:$C,AT$1,明细!$AL:$AL,"网点超23H未关闭"))*20)</f>
        <v>20</v>
      </c>
      <c r="AU143" s="12" t="str">
        <f>IF((COUNTIFS(明细!$R:$R,$AK143,明细!$C:$C,AU$1,明细!$AK:$AK,"网点超50分钟未响应")+COUNTIFS(明细!$R:$R,$AK143,明细!$C:$C,AU$1,明细!$AL:$AL,"网点超23H未关闭"))*20=0,"-",(COUNTIFS(明细!$R:$R,$AK143,明细!$C:$C,AU$1,明细!$AK:$AK,"网点超50分钟未响应")+COUNTIFS(明细!$R:$R,$AK143,明细!$C:$C,AU$1,明细!$AL:$AL,"网点超23H未关闭"))*20)</f>
        <v>-</v>
      </c>
      <c r="AV143" s="12" t="str">
        <f>IF((COUNTIFS(明细!$R:$R,$AK143,明细!$C:$C,AV$1,明细!$AK:$AK,"网点超50分钟未响应")+COUNTIFS(明细!$R:$R,$AK143,明细!$C:$C,AV$1,明细!$AL:$AL,"网点超23H未关闭"))*20=0,"-",(COUNTIFS(明细!$R:$R,$AK143,明细!$C:$C,AV$1,明细!$AK:$AK,"网点超50分钟未响应")+COUNTIFS(明细!$R:$R,$AK143,明细!$C:$C,AV$1,明细!$AL:$AL,"网点超23H未关闭"))*20)</f>
        <v>-</v>
      </c>
      <c r="AW143" s="12" t="str">
        <f>IF((COUNTIFS(明细!$R:$R,$AK143,明细!$C:$C,AW$1,明细!$AK:$AK,"网点超50分钟未响应")+COUNTIFS(明细!$R:$R,$AK143,明细!$C:$C,AW$1,明细!$AL:$AL,"网点超23H未关闭"))*20=0,"-",(COUNTIFS(明细!$R:$R,$AK143,明细!$C:$C,AW$1,明细!$AK:$AK,"网点超50分钟未响应")+COUNTIFS(明细!$R:$R,$AK143,明细!$C:$C,AW$1,明细!$AL:$AL,"网点超23H未关闭"))*20)</f>
        <v>-</v>
      </c>
      <c r="AX143" s="12" t="str">
        <f>IF((COUNTIFS(明细!$R:$R,$AK143,明细!$C:$C,AX$1,明细!$AK:$AK,"网点超50分钟未响应")+COUNTIFS(明细!$R:$R,$AK143,明细!$C:$C,AX$1,明细!$AL:$AL,"网点超23H未关闭"))*20=0,"-",(COUNTIFS(明细!$R:$R,$AK143,明细!$C:$C,AX$1,明细!$AK:$AK,"网点超50分钟未响应")+COUNTIFS(明细!$R:$R,$AK143,明细!$C:$C,AX$1,明细!$AL:$AL,"网点超23H未关闭"))*20)</f>
        <v>-</v>
      </c>
      <c r="AY143" s="12" t="str">
        <f>IF((COUNTIFS(明细!$R:$R,$AK143,明细!$C:$C,AY$1,明细!$AK:$AK,"网点超50分钟未响应")+COUNTIFS(明细!$R:$R,$AK143,明细!$C:$C,AY$1,明细!$AL:$AL,"网点超23H未关闭"))*20=0,"-",(COUNTIFS(明细!$R:$R,$AK143,明细!$C:$C,AY$1,明细!$AK:$AK,"网点超50分钟未响应")+COUNTIFS(明细!$R:$R,$AK143,明细!$C:$C,AY$1,明细!$AL:$AL,"网点超23H未关闭"))*20)</f>
        <v>-</v>
      </c>
      <c r="AZ143" s="12" t="str">
        <f>IF((COUNTIFS(明细!$R:$R,$AK143,明细!$C:$C,AZ$1,明细!$AK:$AK,"网点超50分钟未响应")+COUNTIFS(明细!$R:$R,$AK143,明细!$C:$C,AZ$1,明细!$AL:$AL,"网点超23H未关闭"))*20=0,"-",(COUNTIFS(明细!$R:$R,$AK143,明细!$C:$C,AZ$1,明细!$AK:$AK,"网点超50分钟未响应")+COUNTIFS(明细!$R:$R,$AK143,明细!$C:$C,AZ$1,明细!$AL:$AL,"网点超23H未关闭"))*20)</f>
        <v>-</v>
      </c>
      <c r="BA143" s="12" t="str">
        <f>IF((COUNTIFS(明细!$R:$R,$AK143,明细!$C:$C,BA$1,明细!$AK:$AK,"网点超50分钟未响应")+COUNTIFS(明细!$R:$R,$AK143,明细!$C:$C,BA$1,明细!$AL:$AL,"网点超23H未关闭"))*20=0,"-",(COUNTIFS(明细!$R:$R,$AK143,明细!$C:$C,BA$1,明细!$AK:$AK,"网点超50分钟未响应")+COUNTIFS(明细!$R:$R,$AK143,明细!$C:$C,BA$1,明细!$AL:$AL,"网点超23H未关闭"))*20)</f>
        <v>-</v>
      </c>
      <c r="BB143" s="12" t="str">
        <f>IF((COUNTIFS(明细!$R:$R,$AK143,明细!$C:$C,BB$1,明细!$AK:$AK,"网点超50分钟未响应")+COUNTIFS(明细!$R:$R,$AK143,明细!$C:$C,BB$1,明细!$AL:$AL,"网点超23H未关闭"))*20=0,"-",(COUNTIFS(明细!$R:$R,$AK143,明细!$C:$C,BB$1,明细!$AK:$AK,"网点超50分钟未响应")+COUNTIFS(明细!$R:$R,$AK143,明细!$C:$C,BB$1,明细!$AL:$AL,"网点超23H未关闭"))*20)</f>
        <v>-</v>
      </c>
      <c r="BC143" s="12" t="str">
        <f>IF((COUNTIFS(明细!$R:$R,$AK143,明细!$C:$C,BC$1,明细!$AK:$AK,"网点超50分钟未响应")+COUNTIFS(明细!$R:$R,$AK143,明细!$C:$C,BC$1,明细!$AL:$AL,"网点超23H未关闭"))*20=0,"-",(COUNTIFS(明细!$R:$R,$AK143,明细!$C:$C,BC$1,明细!$AK:$AK,"网点超50分钟未响应")+COUNTIFS(明细!$R:$R,$AK143,明细!$C:$C,BC$1,明细!$AL:$AL,"网点超23H未关闭"))*20)</f>
        <v>-</v>
      </c>
      <c r="BD143" s="12" t="str">
        <f>IF((COUNTIFS(明细!$R:$R,$AK143,明细!$C:$C,BD$1,明细!$AK:$AK,"网点超50分钟未响应")+COUNTIFS(明细!$R:$R,$AK143,明细!$C:$C,BD$1,明细!$AL:$AL,"网点超23H未关闭"))*20=0,"-",(COUNTIFS(明细!$R:$R,$AK143,明细!$C:$C,BD$1,明细!$AK:$AK,"网点超50分钟未响应")+COUNTIFS(明细!$R:$R,$AK143,明细!$C:$C,BD$1,明细!$AL:$AL,"网点超23H未关闭"))*20)</f>
        <v>-</v>
      </c>
      <c r="BE143" s="12" t="str">
        <f>IF((COUNTIFS(明细!$R:$R,$AK143,明细!$C:$C,BE$1,明细!$AK:$AK,"网点超50分钟未响应")+COUNTIFS(明细!$R:$R,$AK143,明细!$C:$C,BE$1,明细!$AL:$AL,"网点超23H未关闭"))*20=0,"-",(COUNTIFS(明细!$R:$R,$AK143,明细!$C:$C,BE$1,明细!$AK:$AK,"网点超50分钟未响应")+COUNTIFS(明细!$R:$R,$AK143,明细!$C:$C,BE$1,明细!$AL:$AL,"网点超23H未关闭"))*20)</f>
        <v>-</v>
      </c>
      <c r="BF143" s="12" t="str">
        <f>IF((COUNTIFS(明细!$R:$R,$AK143,明细!$C:$C,BF$1,明细!$AK:$AK,"网点超50分钟未响应")+COUNTIFS(明细!$R:$R,$AK143,明细!$C:$C,BF$1,明细!$AL:$AL,"网点超23H未关闭"))*20=0,"-",(COUNTIFS(明细!$R:$R,$AK143,明细!$C:$C,BF$1,明细!$AK:$AK,"网点超50分钟未响应")+COUNTIFS(明细!$R:$R,$AK143,明细!$C:$C,BF$1,明细!$AL:$AL,"网点超23H未关闭"))*20)</f>
        <v>-</v>
      </c>
      <c r="BG143" s="12" t="str">
        <f>IF((COUNTIFS(明细!$R:$R,$AK143,明细!$C:$C,BG$1,明细!$AK:$AK,"网点超50分钟未响应")+COUNTIFS(明细!$R:$R,$AK143,明细!$C:$C,BG$1,明细!$AL:$AL,"网点超23H未关闭"))*20=0,"-",(COUNTIFS(明细!$R:$R,$AK143,明细!$C:$C,BG$1,明细!$AK:$AK,"网点超50分钟未响应")+COUNTIFS(明细!$R:$R,$AK143,明细!$C:$C,BG$1,明细!$AL:$AL,"网点超23H未关闭"))*20)</f>
        <v>-</v>
      </c>
      <c r="BH143" s="12" t="str">
        <f>IF((COUNTIFS(明细!$R:$R,$AK143,明细!$C:$C,BH$1,明细!$AK:$AK,"网点超50分钟未响应")+COUNTIFS(明细!$R:$R,$AK143,明细!$C:$C,BH$1,明细!$AL:$AL,"网点超23H未关闭"))*20=0,"-",(COUNTIFS(明细!$R:$R,$AK143,明细!$C:$C,BH$1,明细!$AK:$AK,"网点超50分钟未响应")+COUNTIFS(明细!$R:$R,$AK143,明细!$C:$C,BH$1,明细!$AL:$AL,"网点超23H未关闭"))*20)</f>
        <v>-</v>
      </c>
      <c r="BI143" s="12" t="str">
        <f>IF((COUNTIFS(明细!$R:$R,$AK143,明细!$C:$C,BI$1,明细!$AK:$AK,"网点超50分钟未响应")+COUNTIFS(明细!$R:$R,$AK143,明细!$C:$C,BI$1,明细!$AL:$AL,"网点超23H未关闭"))*20=0,"-",(COUNTIFS(明细!$R:$R,$AK143,明细!$C:$C,BI$1,明细!$AK:$AK,"网点超50分钟未响应")+COUNTIFS(明细!$R:$R,$AK143,明细!$C:$C,BI$1,明细!$AL:$AL,"网点超23H未关闭"))*20)</f>
        <v>-</v>
      </c>
      <c r="BJ143" s="12" t="str">
        <f>IF((COUNTIFS(明细!$R:$R,$AK143,明细!$C:$C,BJ$1,明细!$AK:$AK,"网点超50分钟未响应")+COUNTIFS(明细!$R:$R,$AK143,明细!$C:$C,BJ$1,明细!$AL:$AL,"网点超23H未关闭"))*20=0,"-",(COUNTIFS(明细!$R:$R,$AK143,明细!$C:$C,BJ$1,明细!$AK:$AK,"网点超50分钟未响应")+COUNTIFS(明细!$R:$R,$AK143,明细!$C:$C,BJ$1,明细!$AL:$AL,"网点超23H未关闭"))*20)</f>
        <v>-</v>
      </c>
      <c r="BK143" s="12" t="str">
        <f>IF((COUNTIFS(明细!$R:$R,$AK143,明细!$C:$C,BK$1,明细!$AK:$AK,"网点超50分钟未响应")+COUNTIFS(明细!$R:$R,$AK143,明细!$C:$C,BK$1,明细!$AL:$AL,"网点超23H未关闭"))*20=0,"-",(COUNTIFS(明细!$R:$R,$AK143,明细!$C:$C,BK$1,明细!$AK:$AK,"网点超50分钟未响应")+COUNTIFS(明细!$R:$R,$AK143,明细!$C:$C,BK$1,明细!$AL:$AL,"网点超23H未关闭"))*20)</f>
        <v>-</v>
      </c>
      <c r="BL143" s="12" t="str">
        <f>IF((COUNTIFS(明细!$R:$R,$AK143,明细!$C:$C,BL$1,明细!$AK:$AK,"网点超50分钟未响应")+COUNTIFS(明细!$R:$R,$AK143,明细!$C:$C,BL$1,明细!$AL:$AL,"网点超23H未关闭"))*20=0,"-",(COUNTIFS(明细!$R:$R,$AK143,明细!$C:$C,BL$1,明细!$AK:$AK,"网点超50分钟未响应")+COUNTIFS(明细!$R:$R,$AK143,明细!$C:$C,BL$1,明细!$AL:$AL,"网点超23H未关闭"))*20)</f>
        <v>-</v>
      </c>
      <c r="BM143" s="12" t="str">
        <f>IF((COUNTIFS(明细!$R:$R,$AK143,明细!$C:$C,BM$1,明细!$AK:$AK,"网点超50分钟未响应")+COUNTIFS(明细!$R:$R,$AK143,明细!$C:$C,BM$1,明细!$AL:$AL,"网点超23H未关闭"))*20=0,"-",(COUNTIFS(明细!$R:$R,$AK143,明细!$C:$C,BM$1,明细!$AK:$AK,"网点超50分钟未响应")+COUNTIFS(明细!$R:$R,$AK143,明细!$C:$C,BM$1,明细!$AL:$AL,"网点超23H未关闭"))*20)</f>
        <v>-</v>
      </c>
      <c r="BN143" s="12" t="str">
        <f>IF((COUNTIFS(明细!$R:$R,$AK143,明细!$C:$C,BN$1,明细!$AK:$AK,"网点超50分钟未响应")+COUNTIFS(明细!$R:$R,$AK143,明细!$C:$C,BN$1,明细!$AL:$AL,"网点超23H未关闭"))*20=0,"-",(COUNTIFS(明细!$R:$R,$AK143,明细!$C:$C,BN$1,明细!$AK:$AK,"网点超50分钟未响应")+COUNTIFS(明细!$R:$R,$AK143,明细!$C:$C,BN$1,明细!$AL:$AL,"网点超23H未关闭"))*20)</f>
        <v>-</v>
      </c>
      <c r="BO143" s="12" t="str">
        <f>IF((COUNTIFS(明细!$R:$R,$AK143,明细!$C:$C,BO$1,明细!$AK:$AK,"网点超50分钟未响应")+COUNTIFS(明细!$R:$R,$AK143,明细!$C:$C,BO$1,明细!$AL:$AL,"网点超23H未关闭"))*20=0,"-",(COUNTIFS(明细!$R:$R,$AK143,明细!$C:$C,BO$1,明细!$AK:$AK,"网点超50分钟未响应")+COUNTIFS(明细!$R:$R,$AK143,明细!$C:$C,BO$1,明细!$AL:$AL,"网点超23H未关闭"))*20)</f>
        <v>-</v>
      </c>
      <c r="BP143" s="12" t="str">
        <f>IF((COUNTIFS(明细!$R:$R,$AK143,明细!$C:$C,BP$1,明细!$AK:$AK,"网点超50分钟未响应")+COUNTIFS(明细!$R:$R,$AK143,明细!$C:$C,BP$1,明细!$AL:$AL,"网点超23H未关闭"))*20=0,"-",(COUNTIFS(明细!$R:$R,$AK143,明细!$C:$C,BP$1,明细!$AK:$AK,"网点超50分钟未响应")+COUNTIFS(明细!$R:$R,$AK143,明细!$C:$C,BP$1,明细!$AL:$AL,"网点超23H未关闭"))*20)</f>
        <v>-</v>
      </c>
    </row>
    <row r="144" customHeight="1" spans="36:68">
      <c r="AJ144" s="12">
        <f>RANK(AL144,AL$3:AL$356)</f>
        <v>107</v>
      </c>
      <c r="AK144" s="39" t="s">
        <v>180</v>
      </c>
      <c r="AL144" s="12">
        <f>SUM(AM144:BP144)</f>
        <v>20</v>
      </c>
      <c r="AM144" s="12" t="str">
        <f>IF((COUNTIFS(明细!$R:$R,$AK144,明细!$C:$C,AM$1,明细!$AK:$AK,"网点超50分钟未响应")+COUNTIFS(明细!$R:$R,$AK144,明细!$C:$C,AM$1,明细!$AL:$AL,"网点超23H未关闭"))*20=0,"-",(COUNTIFS(明细!$R:$R,$AK144,明细!$C:$C,AM$1,明细!$AK:$AK,"网点超50分钟未响应")+COUNTIFS(明细!$R:$R,$AK144,明细!$C:$C,AM$1,明细!$AL:$AL,"网点超23H未关闭"))*20)</f>
        <v>-</v>
      </c>
      <c r="AN144" s="12" t="str">
        <f>IF((COUNTIFS(明细!$R:$R,$AK144,明细!$C:$C,AN$1,明细!$AK:$AK,"网点超50分钟未响应")+COUNTIFS(明细!$R:$R,$AK144,明细!$C:$C,AN$1,明细!$AL:$AL,"网点超23H未关闭"))*20=0,"-",(COUNTIFS(明细!$R:$R,$AK144,明细!$C:$C,AN$1,明细!$AK:$AK,"网点超50分钟未响应")+COUNTIFS(明细!$R:$R,$AK144,明细!$C:$C,AN$1,明细!$AL:$AL,"网点超23H未关闭"))*20)</f>
        <v>-</v>
      </c>
      <c r="AO144" s="12" t="str">
        <f>IF((COUNTIFS(明细!$R:$R,$AK144,明细!$C:$C,AO$1,明细!$AK:$AK,"网点超50分钟未响应")+COUNTIFS(明细!$R:$R,$AK144,明细!$C:$C,AO$1,明细!$AL:$AL,"网点超23H未关闭"))*20=0,"-",(COUNTIFS(明细!$R:$R,$AK144,明细!$C:$C,AO$1,明细!$AK:$AK,"网点超50分钟未响应")+COUNTIFS(明细!$R:$R,$AK144,明细!$C:$C,AO$1,明细!$AL:$AL,"网点超23H未关闭"))*20)</f>
        <v>-</v>
      </c>
      <c r="AP144" s="12" t="str">
        <f>IF((COUNTIFS(明细!$R:$R,$AK144,明细!$C:$C,AP$1,明细!$AK:$AK,"网点超50分钟未响应")+COUNTIFS(明细!$R:$R,$AK144,明细!$C:$C,AP$1,明细!$AL:$AL,"网点超23H未关闭"))*20=0,"-",(COUNTIFS(明细!$R:$R,$AK144,明细!$C:$C,AP$1,明细!$AK:$AK,"网点超50分钟未响应")+COUNTIFS(明细!$R:$R,$AK144,明细!$C:$C,AP$1,明细!$AL:$AL,"网点超23H未关闭"))*20)</f>
        <v>-</v>
      </c>
      <c r="AQ144" s="12" t="str">
        <f>IF((COUNTIFS(明细!$R:$R,$AK144,明细!$C:$C,AQ$1,明细!$AK:$AK,"网点超50分钟未响应")+COUNTIFS(明细!$R:$R,$AK144,明细!$C:$C,AQ$1,明细!$AL:$AL,"网点超23H未关闭"))*20=0,"-",(COUNTIFS(明细!$R:$R,$AK144,明细!$C:$C,AQ$1,明细!$AK:$AK,"网点超50分钟未响应")+COUNTIFS(明细!$R:$R,$AK144,明细!$C:$C,AQ$1,明细!$AL:$AL,"网点超23H未关闭"))*20)</f>
        <v>-</v>
      </c>
      <c r="AR144" s="12" t="str">
        <f>IF((COUNTIFS(明细!$R:$R,$AK144,明细!$C:$C,AR$1,明细!$AK:$AK,"网点超50分钟未响应")+COUNTIFS(明细!$R:$R,$AK144,明细!$C:$C,AR$1,明细!$AL:$AL,"网点超23H未关闭"))*20=0,"-",(COUNTIFS(明细!$R:$R,$AK144,明细!$C:$C,AR$1,明细!$AK:$AK,"网点超50分钟未响应")+COUNTIFS(明细!$R:$R,$AK144,明细!$C:$C,AR$1,明细!$AL:$AL,"网点超23H未关闭"))*20)</f>
        <v>-</v>
      </c>
      <c r="AS144" s="12" t="str">
        <f>IF((COUNTIFS(明细!$R:$R,$AK144,明细!$C:$C,AS$1,明细!$AK:$AK,"网点超50分钟未响应")+COUNTIFS(明细!$R:$R,$AK144,明细!$C:$C,AS$1,明细!$AL:$AL,"网点超23H未关闭"))*20=0,"-",(COUNTIFS(明细!$R:$R,$AK144,明细!$C:$C,AS$1,明细!$AK:$AK,"网点超50分钟未响应")+COUNTIFS(明细!$R:$R,$AK144,明细!$C:$C,AS$1,明细!$AL:$AL,"网点超23H未关闭"))*20)</f>
        <v>-</v>
      </c>
      <c r="AT144" s="12">
        <f>IF((COUNTIFS(明细!$R:$R,$AK144,明细!$C:$C,AT$1,明细!$AK:$AK,"网点超50分钟未响应")+COUNTIFS(明细!$R:$R,$AK144,明细!$C:$C,AT$1,明细!$AL:$AL,"网点超23H未关闭"))*20=0,"-",(COUNTIFS(明细!$R:$R,$AK144,明细!$C:$C,AT$1,明细!$AK:$AK,"网点超50分钟未响应")+COUNTIFS(明细!$R:$R,$AK144,明细!$C:$C,AT$1,明细!$AL:$AL,"网点超23H未关闭"))*20)</f>
        <v>20</v>
      </c>
      <c r="AU144" s="12" t="str">
        <f>IF((COUNTIFS(明细!$R:$R,$AK144,明细!$C:$C,AU$1,明细!$AK:$AK,"网点超50分钟未响应")+COUNTIFS(明细!$R:$R,$AK144,明细!$C:$C,AU$1,明细!$AL:$AL,"网点超23H未关闭"))*20=0,"-",(COUNTIFS(明细!$R:$R,$AK144,明细!$C:$C,AU$1,明细!$AK:$AK,"网点超50分钟未响应")+COUNTIFS(明细!$R:$R,$AK144,明细!$C:$C,AU$1,明细!$AL:$AL,"网点超23H未关闭"))*20)</f>
        <v>-</v>
      </c>
      <c r="AV144" s="12" t="str">
        <f>IF((COUNTIFS(明细!$R:$R,$AK144,明细!$C:$C,AV$1,明细!$AK:$AK,"网点超50分钟未响应")+COUNTIFS(明细!$R:$R,$AK144,明细!$C:$C,AV$1,明细!$AL:$AL,"网点超23H未关闭"))*20=0,"-",(COUNTIFS(明细!$R:$R,$AK144,明细!$C:$C,AV$1,明细!$AK:$AK,"网点超50分钟未响应")+COUNTIFS(明细!$R:$R,$AK144,明细!$C:$C,AV$1,明细!$AL:$AL,"网点超23H未关闭"))*20)</f>
        <v>-</v>
      </c>
      <c r="AW144" s="12" t="str">
        <f>IF((COUNTIFS(明细!$R:$R,$AK144,明细!$C:$C,AW$1,明细!$AK:$AK,"网点超50分钟未响应")+COUNTIFS(明细!$R:$R,$AK144,明细!$C:$C,AW$1,明细!$AL:$AL,"网点超23H未关闭"))*20=0,"-",(COUNTIFS(明细!$R:$R,$AK144,明细!$C:$C,AW$1,明细!$AK:$AK,"网点超50分钟未响应")+COUNTIFS(明细!$R:$R,$AK144,明细!$C:$C,AW$1,明细!$AL:$AL,"网点超23H未关闭"))*20)</f>
        <v>-</v>
      </c>
      <c r="AX144" s="12" t="str">
        <f>IF((COUNTIFS(明细!$R:$R,$AK144,明细!$C:$C,AX$1,明细!$AK:$AK,"网点超50分钟未响应")+COUNTIFS(明细!$R:$R,$AK144,明细!$C:$C,AX$1,明细!$AL:$AL,"网点超23H未关闭"))*20=0,"-",(COUNTIFS(明细!$R:$R,$AK144,明细!$C:$C,AX$1,明细!$AK:$AK,"网点超50分钟未响应")+COUNTIFS(明细!$R:$R,$AK144,明细!$C:$C,AX$1,明细!$AL:$AL,"网点超23H未关闭"))*20)</f>
        <v>-</v>
      </c>
      <c r="AY144" s="12" t="str">
        <f>IF((COUNTIFS(明细!$R:$R,$AK144,明细!$C:$C,AY$1,明细!$AK:$AK,"网点超50分钟未响应")+COUNTIFS(明细!$R:$R,$AK144,明细!$C:$C,AY$1,明细!$AL:$AL,"网点超23H未关闭"))*20=0,"-",(COUNTIFS(明细!$R:$R,$AK144,明细!$C:$C,AY$1,明细!$AK:$AK,"网点超50分钟未响应")+COUNTIFS(明细!$R:$R,$AK144,明细!$C:$C,AY$1,明细!$AL:$AL,"网点超23H未关闭"))*20)</f>
        <v>-</v>
      </c>
      <c r="AZ144" s="12" t="str">
        <f>IF((COUNTIFS(明细!$R:$R,$AK144,明细!$C:$C,AZ$1,明细!$AK:$AK,"网点超50分钟未响应")+COUNTIFS(明细!$R:$R,$AK144,明细!$C:$C,AZ$1,明细!$AL:$AL,"网点超23H未关闭"))*20=0,"-",(COUNTIFS(明细!$R:$R,$AK144,明细!$C:$C,AZ$1,明细!$AK:$AK,"网点超50分钟未响应")+COUNTIFS(明细!$R:$R,$AK144,明细!$C:$C,AZ$1,明细!$AL:$AL,"网点超23H未关闭"))*20)</f>
        <v>-</v>
      </c>
      <c r="BA144" s="12" t="str">
        <f>IF((COUNTIFS(明细!$R:$R,$AK144,明细!$C:$C,BA$1,明细!$AK:$AK,"网点超50分钟未响应")+COUNTIFS(明细!$R:$R,$AK144,明细!$C:$C,BA$1,明细!$AL:$AL,"网点超23H未关闭"))*20=0,"-",(COUNTIFS(明细!$R:$R,$AK144,明细!$C:$C,BA$1,明细!$AK:$AK,"网点超50分钟未响应")+COUNTIFS(明细!$R:$R,$AK144,明细!$C:$C,BA$1,明细!$AL:$AL,"网点超23H未关闭"))*20)</f>
        <v>-</v>
      </c>
      <c r="BB144" s="12" t="str">
        <f>IF((COUNTIFS(明细!$R:$R,$AK144,明细!$C:$C,BB$1,明细!$AK:$AK,"网点超50分钟未响应")+COUNTIFS(明细!$R:$R,$AK144,明细!$C:$C,BB$1,明细!$AL:$AL,"网点超23H未关闭"))*20=0,"-",(COUNTIFS(明细!$R:$R,$AK144,明细!$C:$C,BB$1,明细!$AK:$AK,"网点超50分钟未响应")+COUNTIFS(明细!$R:$R,$AK144,明细!$C:$C,BB$1,明细!$AL:$AL,"网点超23H未关闭"))*20)</f>
        <v>-</v>
      </c>
      <c r="BC144" s="12" t="str">
        <f>IF((COUNTIFS(明细!$R:$R,$AK144,明细!$C:$C,BC$1,明细!$AK:$AK,"网点超50分钟未响应")+COUNTIFS(明细!$R:$R,$AK144,明细!$C:$C,BC$1,明细!$AL:$AL,"网点超23H未关闭"))*20=0,"-",(COUNTIFS(明细!$R:$R,$AK144,明细!$C:$C,BC$1,明细!$AK:$AK,"网点超50分钟未响应")+COUNTIFS(明细!$R:$R,$AK144,明细!$C:$C,BC$1,明细!$AL:$AL,"网点超23H未关闭"))*20)</f>
        <v>-</v>
      </c>
      <c r="BD144" s="12" t="str">
        <f>IF((COUNTIFS(明细!$R:$R,$AK144,明细!$C:$C,BD$1,明细!$AK:$AK,"网点超50分钟未响应")+COUNTIFS(明细!$R:$R,$AK144,明细!$C:$C,BD$1,明细!$AL:$AL,"网点超23H未关闭"))*20=0,"-",(COUNTIFS(明细!$R:$R,$AK144,明细!$C:$C,BD$1,明细!$AK:$AK,"网点超50分钟未响应")+COUNTIFS(明细!$R:$R,$AK144,明细!$C:$C,BD$1,明细!$AL:$AL,"网点超23H未关闭"))*20)</f>
        <v>-</v>
      </c>
      <c r="BE144" s="12" t="str">
        <f>IF((COUNTIFS(明细!$R:$R,$AK144,明细!$C:$C,BE$1,明细!$AK:$AK,"网点超50分钟未响应")+COUNTIFS(明细!$R:$R,$AK144,明细!$C:$C,BE$1,明细!$AL:$AL,"网点超23H未关闭"))*20=0,"-",(COUNTIFS(明细!$R:$R,$AK144,明细!$C:$C,BE$1,明细!$AK:$AK,"网点超50分钟未响应")+COUNTIFS(明细!$R:$R,$AK144,明细!$C:$C,BE$1,明细!$AL:$AL,"网点超23H未关闭"))*20)</f>
        <v>-</v>
      </c>
      <c r="BF144" s="12" t="str">
        <f>IF((COUNTIFS(明细!$R:$R,$AK144,明细!$C:$C,BF$1,明细!$AK:$AK,"网点超50分钟未响应")+COUNTIFS(明细!$R:$R,$AK144,明细!$C:$C,BF$1,明细!$AL:$AL,"网点超23H未关闭"))*20=0,"-",(COUNTIFS(明细!$R:$R,$AK144,明细!$C:$C,BF$1,明细!$AK:$AK,"网点超50分钟未响应")+COUNTIFS(明细!$R:$R,$AK144,明细!$C:$C,BF$1,明细!$AL:$AL,"网点超23H未关闭"))*20)</f>
        <v>-</v>
      </c>
      <c r="BG144" s="12" t="str">
        <f>IF((COUNTIFS(明细!$R:$R,$AK144,明细!$C:$C,BG$1,明细!$AK:$AK,"网点超50分钟未响应")+COUNTIFS(明细!$R:$R,$AK144,明细!$C:$C,BG$1,明细!$AL:$AL,"网点超23H未关闭"))*20=0,"-",(COUNTIFS(明细!$R:$R,$AK144,明细!$C:$C,BG$1,明细!$AK:$AK,"网点超50分钟未响应")+COUNTIFS(明细!$R:$R,$AK144,明细!$C:$C,BG$1,明细!$AL:$AL,"网点超23H未关闭"))*20)</f>
        <v>-</v>
      </c>
      <c r="BH144" s="12" t="str">
        <f>IF((COUNTIFS(明细!$R:$R,$AK144,明细!$C:$C,BH$1,明细!$AK:$AK,"网点超50分钟未响应")+COUNTIFS(明细!$R:$R,$AK144,明细!$C:$C,BH$1,明细!$AL:$AL,"网点超23H未关闭"))*20=0,"-",(COUNTIFS(明细!$R:$R,$AK144,明细!$C:$C,BH$1,明细!$AK:$AK,"网点超50分钟未响应")+COUNTIFS(明细!$R:$R,$AK144,明细!$C:$C,BH$1,明细!$AL:$AL,"网点超23H未关闭"))*20)</f>
        <v>-</v>
      </c>
      <c r="BI144" s="12" t="str">
        <f>IF((COUNTIFS(明细!$R:$R,$AK144,明细!$C:$C,BI$1,明细!$AK:$AK,"网点超50分钟未响应")+COUNTIFS(明细!$R:$R,$AK144,明细!$C:$C,BI$1,明细!$AL:$AL,"网点超23H未关闭"))*20=0,"-",(COUNTIFS(明细!$R:$R,$AK144,明细!$C:$C,BI$1,明细!$AK:$AK,"网点超50分钟未响应")+COUNTIFS(明细!$R:$R,$AK144,明细!$C:$C,BI$1,明细!$AL:$AL,"网点超23H未关闭"))*20)</f>
        <v>-</v>
      </c>
      <c r="BJ144" s="12" t="str">
        <f>IF((COUNTIFS(明细!$R:$R,$AK144,明细!$C:$C,BJ$1,明细!$AK:$AK,"网点超50分钟未响应")+COUNTIFS(明细!$R:$R,$AK144,明细!$C:$C,BJ$1,明细!$AL:$AL,"网点超23H未关闭"))*20=0,"-",(COUNTIFS(明细!$R:$R,$AK144,明细!$C:$C,BJ$1,明细!$AK:$AK,"网点超50分钟未响应")+COUNTIFS(明细!$R:$R,$AK144,明细!$C:$C,BJ$1,明细!$AL:$AL,"网点超23H未关闭"))*20)</f>
        <v>-</v>
      </c>
      <c r="BK144" s="12" t="str">
        <f>IF((COUNTIFS(明细!$R:$R,$AK144,明细!$C:$C,BK$1,明细!$AK:$AK,"网点超50分钟未响应")+COUNTIFS(明细!$R:$R,$AK144,明细!$C:$C,BK$1,明细!$AL:$AL,"网点超23H未关闭"))*20=0,"-",(COUNTIFS(明细!$R:$R,$AK144,明细!$C:$C,BK$1,明细!$AK:$AK,"网点超50分钟未响应")+COUNTIFS(明细!$R:$R,$AK144,明细!$C:$C,BK$1,明细!$AL:$AL,"网点超23H未关闭"))*20)</f>
        <v>-</v>
      </c>
      <c r="BL144" s="12" t="str">
        <f>IF((COUNTIFS(明细!$R:$R,$AK144,明细!$C:$C,BL$1,明细!$AK:$AK,"网点超50分钟未响应")+COUNTIFS(明细!$R:$R,$AK144,明细!$C:$C,BL$1,明细!$AL:$AL,"网点超23H未关闭"))*20=0,"-",(COUNTIFS(明细!$R:$R,$AK144,明细!$C:$C,BL$1,明细!$AK:$AK,"网点超50分钟未响应")+COUNTIFS(明细!$R:$R,$AK144,明细!$C:$C,BL$1,明细!$AL:$AL,"网点超23H未关闭"))*20)</f>
        <v>-</v>
      </c>
      <c r="BM144" s="12" t="str">
        <f>IF((COUNTIFS(明细!$R:$R,$AK144,明细!$C:$C,BM$1,明细!$AK:$AK,"网点超50分钟未响应")+COUNTIFS(明细!$R:$R,$AK144,明细!$C:$C,BM$1,明细!$AL:$AL,"网点超23H未关闭"))*20=0,"-",(COUNTIFS(明细!$R:$R,$AK144,明细!$C:$C,BM$1,明细!$AK:$AK,"网点超50分钟未响应")+COUNTIFS(明细!$R:$R,$AK144,明细!$C:$C,BM$1,明细!$AL:$AL,"网点超23H未关闭"))*20)</f>
        <v>-</v>
      </c>
      <c r="BN144" s="12" t="str">
        <f>IF((COUNTIFS(明细!$R:$R,$AK144,明细!$C:$C,BN$1,明细!$AK:$AK,"网点超50分钟未响应")+COUNTIFS(明细!$R:$R,$AK144,明细!$C:$C,BN$1,明细!$AL:$AL,"网点超23H未关闭"))*20=0,"-",(COUNTIFS(明细!$R:$R,$AK144,明细!$C:$C,BN$1,明细!$AK:$AK,"网点超50分钟未响应")+COUNTIFS(明细!$R:$R,$AK144,明细!$C:$C,BN$1,明细!$AL:$AL,"网点超23H未关闭"))*20)</f>
        <v>-</v>
      </c>
      <c r="BO144" s="12" t="str">
        <f>IF((COUNTIFS(明细!$R:$R,$AK144,明细!$C:$C,BO$1,明细!$AK:$AK,"网点超50分钟未响应")+COUNTIFS(明细!$R:$R,$AK144,明细!$C:$C,BO$1,明细!$AL:$AL,"网点超23H未关闭"))*20=0,"-",(COUNTIFS(明细!$R:$R,$AK144,明细!$C:$C,BO$1,明细!$AK:$AK,"网点超50分钟未响应")+COUNTIFS(明细!$R:$R,$AK144,明细!$C:$C,BO$1,明细!$AL:$AL,"网点超23H未关闭"))*20)</f>
        <v>-</v>
      </c>
      <c r="BP144" s="12" t="str">
        <f>IF((COUNTIFS(明细!$R:$R,$AK144,明细!$C:$C,BP$1,明细!$AK:$AK,"网点超50分钟未响应")+COUNTIFS(明细!$R:$R,$AK144,明细!$C:$C,BP$1,明细!$AL:$AL,"网点超23H未关闭"))*20=0,"-",(COUNTIFS(明细!$R:$R,$AK144,明细!$C:$C,BP$1,明细!$AK:$AK,"网点超50分钟未响应")+COUNTIFS(明细!$R:$R,$AK144,明细!$C:$C,BP$1,明细!$AL:$AL,"网点超23H未关闭"))*20)</f>
        <v>-</v>
      </c>
    </row>
    <row r="145" customHeight="1" spans="36:68">
      <c r="AJ145" s="12">
        <f>RANK(AL145,AL$3:AL$356)</f>
        <v>107</v>
      </c>
      <c r="AK145" s="4" t="s">
        <v>181</v>
      </c>
      <c r="AL145" s="12">
        <f>SUM(AM145:BP145)</f>
        <v>20</v>
      </c>
      <c r="AM145" s="12" t="str">
        <f>IF((COUNTIFS(明细!$R:$R,$AK145,明细!$C:$C,AM$1,明细!$AK:$AK,"网点超50分钟未响应")+COUNTIFS(明细!$R:$R,$AK145,明细!$C:$C,AM$1,明细!$AL:$AL,"网点超23H未关闭"))*20=0,"-",(COUNTIFS(明细!$R:$R,$AK145,明细!$C:$C,AM$1,明细!$AK:$AK,"网点超50分钟未响应")+COUNTIFS(明细!$R:$R,$AK145,明细!$C:$C,AM$1,明细!$AL:$AL,"网点超23H未关闭"))*20)</f>
        <v>-</v>
      </c>
      <c r="AN145" s="12" t="str">
        <f>IF((COUNTIFS(明细!$R:$R,$AK145,明细!$C:$C,AN$1,明细!$AK:$AK,"网点超50分钟未响应")+COUNTIFS(明细!$R:$R,$AK145,明细!$C:$C,AN$1,明细!$AL:$AL,"网点超23H未关闭"))*20=0,"-",(COUNTIFS(明细!$R:$R,$AK145,明细!$C:$C,AN$1,明细!$AK:$AK,"网点超50分钟未响应")+COUNTIFS(明细!$R:$R,$AK145,明细!$C:$C,AN$1,明细!$AL:$AL,"网点超23H未关闭"))*20)</f>
        <v>-</v>
      </c>
      <c r="AO145" s="12" t="str">
        <f>IF((COUNTIFS(明细!$R:$R,$AK145,明细!$C:$C,AO$1,明细!$AK:$AK,"网点超50分钟未响应")+COUNTIFS(明细!$R:$R,$AK145,明细!$C:$C,AO$1,明细!$AL:$AL,"网点超23H未关闭"))*20=0,"-",(COUNTIFS(明细!$R:$R,$AK145,明细!$C:$C,AO$1,明细!$AK:$AK,"网点超50分钟未响应")+COUNTIFS(明细!$R:$R,$AK145,明细!$C:$C,AO$1,明细!$AL:$AL,"网点超23H未关闭"))*20)</f>
        <v>-</v>
      </c>
      <c r="AP145" s="12" t="str">
        <f>IF((COUNTIFS(明细!$R:$R,$AK145,明细!$C:$C,AP$1,明细!$AK:$AK,"网点超50分钟未响应")+COUNTIFS(明细!$R:$R,$AK145,明细!$C:$C,AP$1,明细!$AL:$AL,"网点超23H未关闭"))*20=0,"-",(COUNTIFS(明细!$R:$R,$AK145,明细!$C:$C,AP$1,明细!$AK:$AK,"网点超50分钟未响应")+COUNTIFS(明细!$R:$R,$AK145,明细!$C:$C,AP$1,明细!$AL:$AL,"网点超23H未关闭"))*20)</f>
        <v>-</v>
      </c>
      <c r="AQ145" s="12" t="str">
        <f>IF((COUNTIFS(明细!$R:$R,$AK145,明细!$C:$C,AQ$1,明细!$AK:$AK,"网点超50分钟未响应")+COUNTIFS(明细!$R:$R,$AK145,明细!$C:$C,AQ$1,明细!$AL:$AL,"网点超23H未关闭"))*20=0,"-",(COUNTIFS(明细!$R:$R,$AK145,明细!$C:$C,AQ$1,明细!$AK:$AK,"网点超50分钟未响应")+COUNTIFS(明细!$R:$R,$AK145,明细!$C:$C,AQ$1,明细!$AL:$AL,"网点超23H未关闭"))*20)</f>
        <v>-</v>
      </c>
      <c r="AR145" s="12" t="str">
        <f>IF((COUNTIFS(明细!$R:$R,$AK145,明细!$C:$C,AR$1,明细!$AK:$AK,"网点超50分钟未响应")+COUNTIFS(明细!$R:$R,$AK145,明细!$C:$C,AR$1,明细!$AL:$AL,"网点超23H未关闭"))*20=0,"-",(COUNTIFS(明细!$R:$R,$AK145,明细!$C:$C,AR$1,明细!$AK:$AK,"网点超50分钟未响应")+COUNTIFS(明细!$R:$R,$AK145,明细!$C:$C,AR$1,明细!$AL:$AL,"网点超23H未关闭"))*20)</f>
        <v>-</v>
      </c>
      <c r="AS145" s="12" t="str">
        <f>IF((COUNTIFS(明细!$R:$R,$AK145,明细!$C:$C,AS$1,明细!$AK:$AK,"网点超50分钟未响应")+COUNTIFS(明细!$R:$R,$AK145,明细!$C:$C,AS$1,明细!$AL:$AL,"网点超23H未关闭"))*20=0,"-",(COUNTIFS(明细!$R:$R,$AK145,明细!$C:$C,AS$1,明细!$AK:$AK,"网点超50分钟未响应")+COUNTIFS(明细!$R:$R,$AK145,明细!$C:$C,AS$1,明细!$AL:$AL,"网点超23H未关闭"))*20)</f>
        <v>-</v>
      </c>
      <c r="AT145" s="12" t="str">
        <f>IF((COUNTIFS(明细!$R:$R,$AK145,明细!$C:$C,AT$1,明细!$AK:$AK,"网点超50分钟未响应")+COUNTIFS(明细!$R:$R,$AK145,明细!$C:$C,AT$1,明细!$AL:$AL,"网点超23H未关闭"))*20=0,"-",(COUNTIFS(明细!$R:$R,$AK145,明细!$C:$C,AT$1,明细!$AK:$AK,"网点超50分钟未响应")+COUNTIFS(明细!$R:$R,$AK145,明细!$C:$C,AT$1,明细!$AL:$AL,"网点超23H未关闭"))*20)</f>
        <v>-</v>
      </c>
      <c r="AU145" s="12">
        <f>IF((COUNTIFS(明细!$R:$R,$AK145,明细!$C:$C,AU$1,明细!$AK:$AK,"网点超50分钟未响应")+COUNTIFS(明细!$R:$R,$AK145,明细!$C:$C,AU$1,明细!$AL:$AL,"网点超23H未关闭"))*20=0,"-",(COUNTIFS(明细!$R:$R,$AK145,明细!$C:$C,AU$1,明细!$AK:$AK,"网点超50分钟未响应")+COUNTIFS(明细!$R:$R,$AK145,明细!$C:$C,AU$1,明细!$AL:$AL,"网点超23H未关闭"))*20)</f>
        <v>20</v>
      </c>
      <c r="AV145" s="12" t="str">
        <f>IF((COUNTIFS(明细!$R:$R,$AK145,明细!$C:$C,AV$1,明细!$AK:$AK,"网点超50分钟未响应")+COUNTIFS(明细!$R:$R,$AK145,明细!$C:$C,AV$1,明细!$AL:$AL,"网点超23H未关闭"))*20=0,"-",(COUNTIFS(明细!$R:$R,$AK145,明细!$C:$C,AV$1,明细!$AK:$AK,"网点超50分钟未响应")+COUNTIFS(明细!$R:$R,$AK145,明细!$C:$C,AV$1,明细!$AL:$AL,"网点超23H未关闭"))*20)</f>
        <v>-</v>
      </c>
      <c r="AW145" s="12" t="str">
        <f>IF((COUNTIFS(明细!$R:$R,$AK145,明细!$C:$C,AW$1,明细!$AK:$AK,"网点超50分钟未响应")+COUNTIFS(明细!$R:$R,$AK145,明细!$C:$C,AW$1,明细!$AL:$AL,"网点超23H未关闭"))*20=0,"-",(COUNTIFS(明细!$R:$R,$AK145,明细!$C:$C,AW$1,明细!$AK:$AK,"网点超50分钟未响应")+COUNTIFS(明细!$R:$R,$AK145,明细!$C:$C,AW$1,明细!$AL:$AL,"网点超23H未关闭"))*20)</f>
        <v>-</v>
      </c>
      <c r="AX145" s="12" t="str">
        <f>IF((COUNTIFS(明细!$R:$R,$AK145,明细!$C:$C,AX$1,明细!$AK:$AK,"网点超50分钟未响应")+COUNTIFS(明细!$R:$R,$AK145,明细!$C:$C,AX$1,明细!$AL:$AL,"网点超23H未关闭"))*20=0,"-",(COUNTIFS(明细!$R:$R,$AK145,明细!$C:$C,AX$1,明细!$AK:$AK,"网点超50分钟未响应")+COUNTIFS(明细!$R:$R,$AK145,明细!$C:$C,AX$1,明细!$AL:$AL,"网点超23H未关闭"))*20)</f>
        <v>-</v>
      </c>
      <c r="AY145" s="12" t="str">
        <f>IF((COUNTIFS(明细!$R:$R,$AK145,明细!$C:$C,AY$1,明细!$AK:$AK,"网点超50分钟未响应")+COUNTIFS(明细!$R:$R,$AK145,明细!$C:$C,AY$1,明细!$AL:$AL,"网点超23H未关闭"))*20=0,"-",(COUNTIFS(明细!$R:$R,$AK145,明细!$C:$C,AY$1,明细!$AK:$AK,"网点超50分钟未响应")+COUNTIFS(明细!$R:$R,$AK145,明细!$C:$C,AY$1,明细!$AL:$AL,"网点超23H未关闭"))*20)</f>
        <v>-</v>
      </c>
      <c r="AZ145" s="12" t="str">
        <f>IF((COUNTIFS(明细!$R:$R,$AK145,明细!$C:$C,AZ$1,明细!$AK:$AK,"网点超50分钟未响应")+COUNTIFS(明细!$R:$R,$AK145,明细!$C:$C,AZ$1,明细!$AL:$AL,"网点超23H未关闭"))*20=0,"-",(COUNTIFS(明细!$R:$R,$AK145,明细!$C:$C,AZ$1,明细!$AK:$AK,"网点超50分钟未响应")+COUNTIFS(明细!$R:$R,$AK145,明细!$C:$C,AZ$1,明细!$AL:$AL,"网点超23H未关闭"))*20)</f>
        <v>-</v>
      </c>
      <c r="BA145" s="12" t="str">
        <f>IF((COUNTIFS(明细!$R:$R,$AK145,明细!$C:$C,BA$1,明细!$AK:$AK,"网点超50分钟未响应")+COUNTIFS(明细!$R:$R,$AK145,明细!$C:$C,BA$1,明细!$AL:$AL,"网点超23H未关闭"))*20=0,"-",(COUNTIFS(明细!$R:$R,$AK145,明细!$C:$C,BA$1,明细!$AK:$AK,"网点超50分钟未响应")+COUNTIFS(明细!$R:$R,$AK145,明细!$C:$C,BA$1,明细!$AL:$AL,"网点超23H未关闭"))*20)</f>
        <v>-</v>
      </c>
      <c r="BB145" s="12" t="str">
        <f>IF((COUNTIFS(明细!$R:$R,$AK145,明细!$C:$C,BB$1,明细!$AK:$AK,"网点超50分钟未响应")+COUNTIFS(明细!$R:$R,$AK145,明细!$C:$C,BB$1,明细!$AL:$AL,"网点超23H未关闭"))*20=0,"-",(COUNTIFS(明细!$R:$R,$AK145,明细!$C:$C,BB$1,明细!$AK:$AK,"网点超50分钟未响应")+COUNTIFS(明细!$R:$R,$AK145,明细!$C:$C,BB$1,明细!$AL:$AL,"网点超23H未关闭"))*20)</f>
        <v>-</v>
      </c>
      <c r="BC145" s="12" t="str">
        <f>IF((COUNTIFS(明细!$R:$R,$AK145,明细!$C:$C,BC$1,明细!$AK:$AK,"网点超50分钟未响应")+COUNTIFS(明细!$R:$R,$AK145,明细!$C:$C,BC$1,明细!$AL:$AL,"网点超23H未关闭"))*20=0,"-",(COUNTIFS(明细!$R:$R,$AK145,明细!$C:$C,BC$1,明细!$AK:$AK,"网点超50分钟未响应")+COUNTIFS(明细!$R:$R,$AK145,明细!$C:$C,BC$1,明细!$AL:$AL,"网点超23H未关闭"))*20)</f>
        <v>-</v>
      </c>
      <c r="BD145" s="12" t="str">
        <f>IF((COUNTIFS(明细!$R:$R,$AK145,明细!$C:$C,BD$1,明细!$AK:$AK,"网点超50分钟未响应")+COUNTIFS(明细!$R:$R,$AK145,明细!$C:$C,BD$1,明细!$AL:$AL,"网点超23H未关闭"))*20=0,"-",(COUNTIFS(明细!$R:$R,$AK145,明细!$C:$C,BD$1,明细!$AK:$AK,"网点超50分钟未响应")+COUNTIFS(明细!$R:$R,$AK145,明细!$C:$C,BD$1,明细!$AL:$AL,"网点超23H未关闭"))*20)</f>
        <v>-</v>
      </c>
      <c r="BE145" s="12" t="str">
        <f>IF((COUNTIFS(明细!$R:$R,$AK145,明细!$C:$C,BE$1,明细!$AK:$AK,"网点超50分钟未响应")+COUNTIFS(明细!$R:$R,$AK145,明细!$C:$C,BE$1,明细!$AL:$AL,"网点超23H未关闭"))*20=0,"-",(COUNTIFS(明细!$R:$R,$AK145,明细!$C:$C,BE$1,明细!$AK:$AK,"网点超50分钟未响应")+COUNTIFS(明细!$R:$R,$AK145,明细!$C:$C,BE$1,明细!$AL:$AL,"网点超23H未关闭"))*20)</f>
        <v>-</v>
      </c>
      <c r="BF145" s="12" t="str">
        <f>IF((COUNTIFS(明细!$R:$R,$AK145,明细!$C:$C,BF$1,明细!$AK:$AK,"网点超50分钟未响应")+COUNTIFS(明细!$R:$R,$AK145,明细!$C:$C,BF$1,明细!$AL:$AL,"网点超23H未关闭"))*20=0,"-",(COUNTIFS(明细!$R:$R,$AK145,明细!$C:$C,BF$1,明细!$AK:$AK,"网点超50分钟未响应")+COUNTIFS(明细!$R:$R,$AK145,明细!$C:$C,BF$1,明细!$AL:$AL,"网点超23H未关闭"))*20)</f>
        <v>-</v>
      </c>
      <c r="BG145" s="12" t="str">
        <f>IF((COUNTIFS(明细!$R:$R,$AK145,明细!$C:$C,BG$1,明细!$AK:$AK,"网点超50分钟未响应")+COUNTIFS(明细!$R:$R,$AK145,明细!$C:$C,BG$1,明细!$AL:$AL,"网点超23H未关闭"))*20=0,"-",(COUNTIFS(明细!$R:$R,$AK145,明细!$C:$C,BG$1,明细!$AK:$AK,"网点超50分钟未响应")+COUNTIFS(明细!$R:$R,$AK145,明细!$C:$C,BG$1,明细!$AL:$AL,"网点超23H未关闭"))*20)</f>
        <v>-</v>
      </c>
      <c r="BH145" s="12" t="str">
        <f>IF((COUNTIFS(明细!$R:$R,$AK145,明细!$C:$C,BH$1,明细!$AK:$AK,"网点超50分钟未响应")+COUNTIFS(明细!$R:$R,$AK145,明细!$C:$C,BH$1,明细!$AL:$AL,"网点超23H未关闭"))*20=0,"-",(COUNTIFS(明细!$R:$R,$AK145,明细!$C:$C,BH$1,明细!$AK:$AK,"网点超50分钟未响应")+COUNTIFS(明细!$R:$R,$AK145,明细!$C:$C,BH$1,明细!$AL:$AL,"网点超23H未关闭"))*20)</f>
        <v>-</v>
      </c>
      <c r="BI145" s="12" t="str">
        <f>IF((COUNTIFS(明细!$R:$R,$AK145,明细!$C:$C,BI$1,明细!$AK:$AK,"网点超50分钟未响应")+COUNTIFS(明细!$R:$R,$AK145,明细!$C:$C,BI$1,明细!$AL:$AL,"网点超23H未关闭"))*20=0,"-",(COUNTIFS(明细!$R:$R,$AK145,明细!$C:$C,BI$1,明细!$AK:$AK,"网点超50分钟未响应")+COUNTIFS(明细!$R:$R,$AK145,明细!$C:$C,BI$1,明细!$AL:$AL,"网点超23H未关闭"))*20)</f>
        <v>-</v>
      </c>
      <c r="BJ145" s="12" t="str">
        <f>IF((COUNTIFS(明细!$R:$R,$AK145,明细!$C:$C,BJ$1,明细!$AK:$AK,"网点超50分钟未响应")+COUNTIFS(明细!$R:$R,$AK145,明细!$C:$C,BJ$1,明细!$AL:$AL,"网点超23H未关闭"))*20=0,"-",(COUNTIFS(明细!$R:$R,$AK145,明细!$C:$C,BJ$1,明细!$AK:$AK,"网点超50分钟未响应")+COUNTIFS(明细!$R:$R,$AK145,明细!$C:$C,BJ$1,明细!$AL:$AL,"网点超23H未关闭"))*20)</f>
        <v>-</v>
      </c>
      <c r="BK145" s="12" t="str">
        <f>IF((COUNTIFS(明细!$R:$R,$AK145,明细!$C:$C,BK$1,明细!$AK:$AK,"网点超50分钟未响应")+COUNTIFS(明细!$R:$R,$AK145,明细!$C:$C,BK$1,明细!$AL:$AL,"网点超23H未关闭"))*20=0,"-",(COUNTIFS(明细!$R:$R,$AK145,明细!$C:$C,BK$1,明细!$AK:$AK,"网点超50分钟未响应")+COUNTIFS(明细!$R:$R,$AK145,明细!$C:$C,BK$1,明细!$AL:$AL,"网点超23H未关闭"))*20)</f>
        <v>-</v>
      </c>
      <c r="BL145" s="12" t="str">
        <f>IF((COUNTIFS(明细!$R:$R,$AK145,明细!$C:$C,BL$1,明细!$AK:$AK,"网点超50分钟未响应")+COUNTIFS(明细!$R:$R,$AK145,明细!$C:$C,BL$1,明细!$AL:$AL,"网点超23H未关闭"))*20=0,"-",(COUNTIFS(明细!$R:$R,$AK145,明细!$C:$C,BL$1,明细!$AK:$AK,"网点超50分钟未响应")+COUNTIFS(明细!$R:$R,$AK145,明细!$C:$C,BL$1,明细!$AL:$AL,"网点超23H未关闭"))*20)</f>
        <v>-</v>
      </c>
      <c r="BM145" s="12" t="str">
        <f>IF((COUNTIFS(明细!$R:$R,$AK145,明细!$C:$C,BM$1,明细!$AK:$AK,"网点超50分钟未响应")+COUNTIFS(明细!$R:$R,$AK145,明细!$C:$C,BM$1,明细!$AL:$AL,"网点超23H未关闭"))*20=0,"-",(COUNTIFS(明细!$R:$R,$AK145,明细!$C:$C,BM$1,明细!$AK:$AK,"网点超50分钟未响应")+COUNTIFS(明细!$R:$R,$AK145,明细!$C:$C,BM$1,明细!$AL:$AL,"网点超23H未关闭"))*20)</f>
        <v>-</v>
      </c>
      <c r="BN145" s="12" t="str">
        <f>IF((COUNTIFS(明细!$R:$R,$AK145,明细!$C:$C,BN$1,明细!$AK:$AK,"网点超50分钟未响应")+COUNTIFS(明细!$R:$R,$AK145,明细!$C:$C,BN$1,明细!$AL:$AL,"网点超23H未关闭"))*20=0,"-",(COUNTIFS(明细!$R:$R,$AK145,明细!$C:$C,BN$1,明细!$AK:$AK,"网点超50分钟未响应")+COUNTIFS(明细!$R:$R,$AK145,明细!$C:$C,BN$1,明细!$AL:$AL,"网点超23H未关闭"))*20)</f>
        <v>-</v>
      </c>
      <c r="BO145" s="12" t="str">
        <f>IF((COUNTIFS(明细!$R:$R,$AK145,明细!$C:$C,BO$1,明细!$AK:$AK,"网点超50分钟未响应")+COUNTIFS(明细!$R:$R,$AK145,明细!$C:$C,BO$1,明细!$AL:$AL,"网点超23H未关闭"))*20=0,"-",(COUNTIFS(明细!$R:$R,$AK145,明细!$C:$C,BO$1,明细!$AK:$AK,"网点超50分钟未响应")+COUNTIFS(明细!$R:$R,$AK145,明细!$C:$C,BO$1,明细!$AL:$AL,"网点超23H未关闭"))*20)</f>
        <v>-</v>
      </c>
      <c r="BP145" s="12" t="str">
        <f>IF((COUNTIFS(明细!$R:$R,$AK145,明细!$C:$C,BP$1,明细!$AK:$AK,"网点超50分钟未响应")+COUNTIFS(明细!$R:$R,$AK145,明细!$C:$C,BP$1,明细!$AL:$AL,"网点超23H未关闭"))*20=0,"-",(COUNTIFS(明细!$R:$R,$AK145,明细!$C:$C,BP$1,明细!$AK:$AK,"网点超50分钟未响应")+COUNTIFS(明细!$R:$R,$AK145,明细!$C:$C,BP$1,明细!$AL:$AL,"网点超23H未关闭"))*20)</f>
        <v>-</v>
      </c>
    </row>
    <row r="146" customHeight="1" spans="36:68">
      <c r="AJ146" s="12">
        <f>RANK(AL146,AL$3:AL$356)</f>
        <v>107</v>
      </c>
      <c r="AK146" s="4" t="s">
        <v>182</v>
      </c>
      <c r="AL146" s="12">
        <f>SUM(AM146:BP146)</f>
        <v>20</v>
      </c>
      <c r="AM146" s="12" t="str">
        <f>IF((COUNTIFS(明细!$R:$R,$AK146,明细!$C:$C,AM$1,明细!$AK:$AK,"网点超50分钟未响应")+COUNTIFS(明细!$R:$R,$AK146,明细!$C:$C,AM$1,明细!$AL:$AL,"网点超23H未关闭"))*20=0,"-",(COUNTIFS(明细!$R:$R,$AK146,明细!$C:$C,AM$1,明细!$AK:$AK,"网点超50分钟未响应")+COUNTIFS(明细!$R:$R,$AK146,明细!$C:$C,AM$1,明细!$AL:$AL,"网点超23H未关闭"))*20)</f>
        <v>-</v>
      </c>
      <c r="AN146" s="12" t="str">
        <f>IF((COUNTIFS(明细!$R:$R,$AK146,明细!$C:$C,AN$1,明细!$AK:$AK,"网点超50分钟未响应")+COUNTIFS(明细!$R:$R,$AK146,明细!$C:$C,AN$1,明细!$AL:$AL,"网点超23H未关闭"))*20=0,"-",(COUNTIFS(明细!$R:$R,$AK146,明细!$C:$C,AN$1,明细!$AK:$AK,"网点超50分钟未响应")+COUNTIFS(明细!$R:$R,$AK146,明细!$C:$C,AN$1,明细!$AL:$AL,"网点超23H未关闭"))*20)</f>
        <v>-</v>
      </c>
      <c r="AO146" s="12" t="str">
        <f>IF((COUNTIFS(明细!$R:$R,$AK146,明细!$C:$C,AO$1,明细!$AK:$AK,"网点超50分钟未响应")+COUNTIFS(明细!$R:$R,$AK146,明细!$C:$C,AO$1,明细!$AL:$AL,"网点超23H未关闭"))*20=0,"-",(COUNTIFS(明细!$R:$R,$AK146,明细!$C:$C,AO$1,明细!$AK:$AK,"网点超50分钟未响应")+COUNTIFS(明细!$R:$R,$AK146,明细!$C:$C,AO$1,明细!$AL:$AL,"网点超23H未关闭"))*20)</f>
        <v>-</v>
      </c>
      <c r="AP146" s="12" t="str">
        <f>IF((COUNTIFS(明细!$R:$R,$AK146,明细!$C:$C,AP$1,明细!$AK:$AK,"网点超50分钟未响应")+COUNTIFS(明细!$R:$R,$AK146,明细!$C:$C,AP$1,明细!$AL:$AL,"网点超23H未关闭"))*20=0,"-",(COUNTIFS(明细!$R:$R,$AK146,明细!$C:$C,AP$1,明细!$AK:$AK,"网点超50分钟未响应")+COUNTIFS(明细!$R:$R,$AK146,明细!$C:$C,AP$1,明细!$AL:$AL,"网点超23H未关闭"))*20)</f>
        <v>-</v>
      </c>
      <c r="AQ146" s="12" t="str">
        <f>IF((COUNTIFS(明细!$R:$R,$AK146,明细!$C:$C,AQ$1,明细!$AK:$AK,"网点超50分钟未响应")+COUNTIFS(明细!$R:$R,$AK146,明细!$C:$C,AQ$1,明细!$AL:$AL,"网点超23H未关闭"))*20=0,"-",(COUNTIFS(明细!$R:$R,$AK146,明细!$C:$C,AQ$1,明细!$AK:$AK,"网点超50分钟未响应")+COUNTIFS(明细!$R:$R,$AK146,明细!$C:$C,AQ$1,明细!$AL:$AL,"网点超23H未关闭"))*20)</f>
        <v>-</v>
      </c>
      <c r="AR146" s="12" t="str">
        <f>IF((COUNTIFS(明细!$R:$R,$AK146,明细!$C:$C,AR$1,明细!$AK:$AK,"网点超50分钟未响应")+COUNTIFS(明细!$R:$R,$AK146,明细!$C:$C,AR$1,明细!$AL:$AL,"网点超23H未关闭"))*20=0,"-",(COUNTIFS(明细!$R:$R,$AK146,明细!$C:$C,AR$1,明细!$AK:$AK,"网点超50分钟未响应")+COUNTIFS(明细!$R:$R,$AK146,明细!$C:$C,AR$1,明细!$AL:$AL,"网点超23H未关闭"))*20)</f>
        <v>-</v>
      </c>
      <c r="AS146" s="12" t="str">
        <f>IF((COUNTIFS(明细!$R:$R,$AK146,明细!$C:$C,AS$1,明细!$AK:$AK,"网点超50分钟未响应")+COUNTIFS(明细!$R:$R,$AK146,明细!$C:$C,AS$1,明细!$AL:$AL,"网点超23H未关闭"))*20=0,"-",(COUNTIFS(明细!$R:$R,$AK146,明细!$C:$C,AS$1,明细!$AK:$AK,"网点超50分钟未响应")+COUNTIFS(明细!$R:$R,$AK146,明细!$C:$C,AS$1,明细!$AL:$AL,"网点超23H未关闭"))*20)</f>
        <v>-</v>
      </c>
      <c r="AT146" s="12" t="str">
        <f>IF((COUNTIFS(明细!$R:$R,$AK146,明细!$C:$C,AT$1,明细!$AK:$AK,"网点超50分钟未响应")+COUNTIFS(明细!$R:$R,$AK146,明细!$C:$C,AT$1,明细!$AL:$AL,"网点超23H未关闭"))*20=0,"-",(COUNTIFS(明细!$R:$R,$AK146,明细!$C:$C,AT$1,明细!$AK:$AK,"网点超50分钟未响应")+COUNTIFS(明细!$R:$R,$AK146,明细!$C:$C,AT$1,明细!$AL:$AL,"网点超23H未关闭"))*20)</f>
        <v>-</v>
      </c>
      <c r="AU146" s="12">
        <f>IF((COUNTIFS(明细!$R:$R,$AK146,明细!$C:$C,AU$1,明细!$AK:$AK,"网点超50分钟未响应")+COUNTIFS(明细!$R:$R,$AK146,明细!$C:$C,AU$1,明细!$AL:$AL,"网点超23H未关闭"))*20=0,"-",(COUNTIFS(明细!$R:$R,$AK146,明细!$C:$C,AU$1,明细!$AK:$AK,"网点超50分钟未响应")+COUNTIFS(明细!$R:$R,$AK146,明细!$C:$C,AU$1,明细!$AL:$AL,"网点超23H未关闭"))*20)</f>
        <v>20</v>
      </c>
      <c r="AV146" s="12" t="str">
        <f>IF((COUNTIFS(明细!$R:$R,$AK146,明细!$C:$C,AV$1,明细!$AK:$AK,"网点超50分钟未响应")+COUNTIFS(明细!$R:$R,$AK146,明细!$C:$C,AV$1,明细!$AL:$AL,"网点超23H未关闭"))*20=0,"-",(COUNTIFS(明细!$R:$R,$AK146,明细!$C:$C,AV$1,明细!$AK:$AK,"网点超50分钟未响应")+COUNTIFS(明细!$R:$R,$AK146,明细!$C:$C,AV$1,明细!$AL:$AL,"网点超23H未关闭"))*20)</f>
        <v>-</v>
      </c>
      <c r="AW146" s="12" t="str">
        <f>IF((COUNTIFS(明细!$R:$R,$AK146,明细!$C:$C,AW$1,明细!$AK:$AK,"网点超50分钟未响应")+COUNTIFS(明细!$R:$R,$AK146,明细!$C:$C,AW$1,明细!$AL:$AL,"网点超23H未关闭"))*20=0,"-",(COUNTIFS(明细!$R:$R,$AK146,明细!$C:$C,AW$1,明细!$AK:$AK,"网点超50分钟未响应")+COUNTIFS(明细!$R:$R,$AK146,明细!$C:$C,AW$1,明细!$AL:$AL,"网点超23H未关闭"))*20)</f>
        <v>-</v>
      </c>
      <c r="AX146" s="12" t="str">
        <f>IF((COUNTIFS(明细!$R:$R,$AK146,明细!$C:$C,AX$1,明细!$AK:$AK,"网点超50分钟未响应")+COUNTIFS(明细!$R:$R,$AK146,明细!$C:$C,AX$1,明细!$AL:$AL,"网点超23H未关闭"))*20=0,"-",(COUNTIFS(明细!$R:$R,$AK146,明细!$C:$C,AX$1,明细!$AK:$AK,"网点超50分钟未响应")+COUNTIFS(明细!$R:$R,$AK146,明细!$C:$C,AX$1,明细!$AL:$AL,"网点超23H未关闭"))*20)</f>
        <v>-</v>
      </c>
      <c r="AY146" s="12" t="str">
        <f>IF((COUNTIFS(明细!$R:$R,$AK146,明细!$C:$C,AY$1,明细!$AK:$AK,"网点超50分钟未响应")+COUNTIFS(明细!$R:$R,$AK146,明细!$C:$C,AY$1,明细!$AL:$AL,"网点超23H未关闭"))*20=0,"-",(COUNTIFS(明细!$R:$R,$AK146,明细!$C:$C,AY$1,明细!$AK:$AK,"网点超50分钟未响应")+COUNTIFS(明细!$R:$R,$AK146,明细!$C:$C,AY$1,明细!$AL:$AL,"网点超23H未关闭"))*20)</f>
        <v>-</v>
      </c>
      <c r="AZ146" s="12" t="str">
        <f>IF((COUNTIFS(明细!$R:$R,$AK146,明细!$C:$C,AZ$1,明细!$AK:$AK,"网点超50分钟未响应")+COUNTIFS(明细!$R:$R,$AK146,明细!$C:$C,AZ$1,明细!$AL:$AL,"网点超23H未关闭"))*20=0,"-",(COUNTIFS(明细!$R:$R,$AK146,明细!$C:$C,AZ$1,明细!$AK:$AK,"网点超50分钟未响应")+COUNTIFS(明细!$R:$R,$AK146,明细!$C:$C,AZ$1,明细!$AL:$AL,"网点超23H未关闭"))*20)</f>
        <v>-</v>
      </c>
      <c r="BA146" s="12" t="str">
        <f>IF((COUNTIFS(明细!$R:$R,$AK146,明细!$C:$C,BA$1,明细!$AK:$AK,"网点超50分钟未响应")+COUNTIFS(明细!$R:$R,$AK146,明细!$C:$C,BA$1,明细!$AL:$AL,"网点超23H未关闭"))*20=0,"-",(COUNTIFS(明细!$R:$R,$AK146,明细!$C:$C,BA$1,明细!$AK:$AK,"网点超50分钟未响应")+COUNTIFS(明细!$R:$R,$AK146,明细!$C:$C,BA$1,明细!$AL:$AL,"网点超23H未关闭"))*20)</f>
        <v>-</v>
      </c>
      <c r="BB146" s="12" t="str">
        <f>IF((COUNTIFS(明细!$R:$R,$AK146,明细!$C:$C,BB$1,明细!$AK:$AK,"网点超50分钟未响应")+COUNTIFS(明细!$R:$R,$AK146,明细!$C:$C,BB$1,明细!$AL:$AL,"网点超23H未关闭"))*20=0,"-",(COUNTIFS(明细!$R:$R,$AK146,明细!$C:$C,BB$1,明细!$AK:$AK,"网点超50分钟未响应")+COUNTIFS(明细!$R:$R,$AK146,明细!$C:$C,BB$1,明细!$AL:$AL,"网点超23H未关闭"))*20)</f>
        <v>-</v>
      </c>
      <c r="BC146" s="12" t="str">
        <f>IF((COUNTIFS(明细!$R:$R,$AK146,明细!$C:$C,BC$1,明细!$AK:$AK,"网点超50分钟未响应")+COUNTIFS(明细!$R:$R,$AK146,明细!$C:$C,BC$1,明细!$AL:$AL,"网点超23H未关闭"))*20=0,"-",(COUNTIFS(明细!$R:$R,$AK146,明细!$C:$C,BC$1,明细!$AK:$AK,"网点超50分钟未响应")+COUNTIFS(明细!$R:$R,$AK146,明细!$C:$C,BC$1,明细!$AL:$AL,"网点超23H未关闭"))*20)</f>
        <v>-</v>
      </c>
      <c r="BD146" s="12" t="str">
        <f>IF((COUNTIFS(明细!$R:$R,$AK146,明细!$C:$C,BD$1,明细!$AK:$AK,"网点超50分钟未响应")+COUNTIFS(明细!$R:$R,$AK146,明细!$C:$C,BD$1,明细!$AL:$AL,"网点超23H未关闭"))*20=0,"-",(COUNTIFS(明细!$R:$R,$AK146,明细!$C:$C,BD$1,明细!$AK:$AK,"网点超50分钟未响应")+COUNTIFS(明细!$R:$R,$AK146,明细!$C:$C,BD$1,明细!$AL:$AL,"网点超23H未关闭"))*20)</f>
        <v>-</v>
      </c>
      <c r="BE146" s="12" t="str">
        <f>IF((COUNTIFS(明细!$R:$R,$AK146,明细!$C:$C,BE$1,明细!$AK:$AK,"网点超50分钟未响应")+COUNTIFS(明细!$R:$R,$AK146,明细!$C:$C,BE$1,明细!$AL:$AL,"网点超23H未关闭"))*20=0,"-",(COUNTIFS(明细!$R:$R,$AK146,明细!$C:$C,BE$1,明细!$AK:$AK,"网点超50分钟未响应")+COUNTIFS(明细!$R:$R,$AK146,明细!$C:$C,BE$1,明细!$AL:$AL,"网点超23H未关闭"))*20)</f>
        <v>-</v>
      </c>
      <c r="BF146" s="12" t="str">
        <f>IF((COUNTIFS(明细!$R:$R,$AK146,明细!$C:$C,BF$1,明细!$AK:$AK,"网点超50分钟未响应")+COUNTIFS(明细!$R:$R,$AK146,明细!$C:$C,BF$1,明细!$AL:$AL,"网点超23H未关闭"))*20=0,"-",(COUNTIFS(明细!$R:$R,$AK146,明细!$C:$C,BF$1,明细!$AK:$AK,"网点超50分钟未响应")+COUNTIFS(明细!$R:$R,$AK146,明细!$C:$C,BF$1,明细!$AL:$AL,"网点超23H未关闭"))*20)</f>
        <v>-</v>
      </c>
      <c r="BG146" s="12" t="str">
        <f>IF((COUNTIFS(明细!$R:$R,$AK146,明细!$C:$C,BG$1,明细!$AK:$AK,"网点超50分钟未响应")+COUNTIFS(明细!$R:$R,$AK146,明细!$C:$C,BG$1,明细!$AL:$AL,"网点超23H未关闭"))*20=0,"-",(COUNTIFS(明细!$R:$R,$AK146,明细!$C:$C,BG$1,明细!$AK:$AK,"网点超50分钟未响应")+COUNTIFS(明细!$R:$R,$AK146,明细!$C:$C,BG$1,明细!$AL:$AL,"网点超23H未关闭"))*20)</f>
        <v>-</v>
      </c>
      <c r="BH146" s="12" t="str">
        <f>IF((COUNTIFS(明细!$R:$R,$AK146,明细!$C:$C,BH$1,明细!$AK:$AK,"网点超50分钟未响应")+COUNTIFS(明细!$R:$R,$AK146,明细!$C:$C,BH$1,明细!$AL:$AL,"网点超23H未关闭"))*20=0,"-",(COUNTIFS(明细!$R:$R,$AK146,明细!$C:$C,BH$1,明细!$AK:$AK,"网点超50分钟未响应")+COUNTIFS(明细!$R:$R,$AK146,明细!$C:$C,BH$1,明细!$AL:$AL,"网点超23H未关闭"))*20)</f>
        <v>-</v>
      </c>
      <c r="BI146" s="12" t="str">
        <f>IF((COUNTIFS(明细!$R:$R,$AK146,明细!$C:$C,BI$1,明细!$AK:$AK,"网点超50分钟未响应")+COUNTIFS(明细!$R:$R,$AK146,明细!$C:$C,BI$1,明细!$AL:$AL,"网点超23H未关闭"))*20=0,"-",(COUNTIFS(明细!$R:$R,$AK146,明细!$C:$C,BI$1,明细!$AK:$AK,"网点超50分钟未响应")+COUNTIFS(明细!$R:$R,$AK146,明细!$C:$C,BI$1,明细!$AL:$AL,"网点超23H未关闭"))*20)</f>
        <v>-</v>
      </c>
      <c r="BJ146" s="12" t="str">
        <f>IF((COUNTIFS(明细!$R:$R,$AK146,明细!$C:$C,BJ$1,明细!$AK:$AK,"网点超50分钟未响应")+COUNTIFS(明细!$R:$R,$AK146,明细!$C:$C,BJ$1,明细!$AL:$AL,"网点超23H未关闭"))*20=0,"-",(COUNTIFS(明细!$R:$R,$AK146,明细!$C:$C,BJ$1,明细!$AK:$AK,"网点超50分钟未响应")+COUNTIFS(明细!$R:$R,$AK146,明细!$C:$C,BJ$1,明细!$AL:$AL,"网点超23H未关闭"))*20)</f>
        <v>-</v>
      </c>
      <c r="BK146" s="12" t="str">
        <f>IF((COUNTIFS(明细!$R:$R,$AK146,明细!$C:$C,BK$1,明细!$AK:$AK,"网点超50分钟未响应")+COUNTIFS(明细!$R:$R,$AK146,明细!$C:$C,BK$1,明细!$AL:$AL,"网点超23H未关闭"))*20=0,"-",(COUNTIFS(明细!$R:$R,$AK146,明细!$C:$C,BK$1,明细!$AK:$AK,"网点超50分钟未响应")+COUNTIFS(明细!$R:$R,$AK146,明细!$C:$C,BK$1,明细!$AL:$AL,"网点超23H未关闭"))*20)</f>
        <v>-</v>
      </c>
      <c r="BL146" s="12" t="str">
        <f>IF((COUNTIFS(明细!$R:$R,$AK146,明细!$C:$C,BL$1,明细!$AK:$AK,"网点超50分钟未响应")+COUNTIFS(明细!$R:$R,$AK146,明细!$C:$C,BL$1,明细!$AL:$AL,"网点超23H未关闭"))*20=0,"-",(COUNTIFS(明细!$R:$R,$AK146,明细!$C:$C,BL$1,明细!$AK:$AK,"网点超50分钟未响应")+COUNTIFS(明细!$R:$R,$AK146,明细!$C:$C,BL$1,明细!$AL:$AL,"网点超23H未关闭"))*20)</f>
        <v>-</v>
      </c>
      <c r="BM146" s="12" t="str">
        <f>IF((COUNTIFS(明细!$R:$R,$AK146,明细!$C:$C,BM$1,明细!$AK:$AK,"网点超50分钟未响应")+COUNTIFS(明细!$R:$R,$AK146,明细!$C:$C,BM$1,明细!$AL:$AL,"网点超23H未关闭"))*20=0,"-",(COUNTIFS(明细!$R:$R,$AK146,明细!$C:$C,BM$1,明细!$AK:$AK,"网点超50分钟未响应")+COUNTIFS(明细!$R:$R,$AK146,明细!$C:$C,BM$1,明细!$AL:$AL,"网点超23H未关闭"))*20)</f>
        <v>-</v>
      </c>
      <c r="BN146" s="12" t="str">
        <f>IF((COUNTIFS(明细!$R:$R,$AK146,明细!$C:$C,BN$1,明细!$AK:$AK,"网点超50分钟未响应")+COUNTIFS(明细!$R:$R,$AK146,明细!$C:$C,BN$1,明细!$AL:$AL,"网点超23H未关闭"))*20=0,"-",(COUNTIFS(明细!$R:$R,$AK146,明细!$C:$C,BN$1,明细!$AK:$AK,"网点超50分钟未响应")+COUNTIFS(明细!$R:$R,$AK146,明细!$C:$C,BN$1,明细!$AL:$AL,"网点超23H未关闭"))*20)</f>
        <v>-</v>
      </c>
      <c r="BO146" s="12" t="str">
        <f>IF((COUNTIFS(明细!$R:$R,$AK146,明细!$C:$C,BO$1,明细!$AK:$AK,"网点超50分钟未响应")+COUNTIFS(明细!$R:$R,$AK146,明细!$C:$C,BO$1,明细!$AL:$AL,"网点超23H未关闭"))*20=0,"-",(COUNTIFS(明细!$R:$R,$AK146,明细!$C:$C,BO$1,明细!$AK:$AK,"网点超50分钟未响应")+COUNTIFS(明细!$R:$R,$AK146,明细!$C:$C,BO$1,明细!$AL:$AL,"网点超23H未关闭"))*20)</f>
        <v>-</v>
      </c>
      <c r="BP146" s="12" t="str">
        <f>IF((COUNTIFS(明细!$R:$R,$AK146,明细!$C:$C,BP$1,明细!$AK:$AK,"网点超50分钟未响应")+COUNTIFS(明细!$R:$R,$AK146,明细!$C:$C,BP$1,明细!$AL:$AL,"网点超23H未关闭"))*20=0,"-",(COUNTIFS(明细!$R:$R,$AK146,明细!$C:$C,BP$1,明细!$AK:$AK,"网点超50分钟未响应")+COUNTIFS(明细!$R:$R,$AK146,明细!$C:$C,BP$1,明细!$AL:$AL,"网点超23H未关闭"))*20)</f>
        <v>-</v>
      </c>
    </row>
    <row r="147" customHeight="1" spans="36:68">
      <c r="AJ147" s="12">
        <f>RANK(AL147,AL$3:AL$356)</f>
        <v>107</v>
      </c>
      <c r="AK147" s="4" t="s">
        <v>183</v>
      </c>
      <c r="AL147" s="12">
        <f>SUM(AM147:BP147)</f>
        <v>20</v>
      </c>
      <c r="AM147" s="12" t="str">
        <f>IF((COUNTIFS(明细!$R:$R,$AK147,明细!$C:$C,AM$1,明细!$AK:$AK,"网点超50分钟未响应")+COUNTIFS(明细!$R:$R,$AK147,明细!$C:$C,AM$1,明细!$AL:$AL,"网点超23H未关闭"))*20=0,"-",(COUNTIFS(明细!$R:$R,$AK147,明细!$C:$C,AM$1,明细!$AK:$AK,"网点超50分钟未响应")+COUNTIFS(明细!$R:$R,$AK147,明细!$C:$C,AM$1,明细!$AL:$AL,"网点超23H未关闭"))*20)</f>
        <v>-</v>
      </c>
      <c r="AN147" s="12" t="str">
        <f>IF((COUNTIFS(明细!$R:$R,$AK147,明细!$C:$C,AN$1,明细!$AK:$AK,"网点超50分钟未响应")+COUNTIFS(明细!$R:$R,$AK147,明细!$C:$C,AN$1,明细!$AL:$AL,"网点超23H未关闭"))*20=0,"-",(COUNTIFS(明细!$R:$R,$AK147,明细!$C:$C,AN$1,明细!$AK:$AK,"网点超50分钟未响应")+COUNTIFS(明细!$R:$R,$AK147,明细!$C:$C,AN$1,明细!$AL:$AL,"网点超23H未关闭"))*20)</f>
        <v>-</v>
      </c>
      <c r="AO147" s="12" t="str">
        <f>IF((COUNTIFS(明细!$R:$R,$AK147,明细!$C:$C,AO$1,明细!$AK:$AK,"网点超50分钟未响应")+COUNTIFS(明细!$R:$R,$AK147,明细!$C:$C,AO$1,明细!$AL:$AL,"网点超23H未关闭"))*20=0,"-",(COUNTIFS(明细!$R:$R,$AK147,明细!$C:$C,AO$1,明细!$AK:$AK,"网点超50分钟未响应")+COUNTIFS(明细!$R:$R,$AK147,明细!$C:$C,AO$1,明细!$AL:$AL,"网点超23H未关闭"))*20)</f>
        <v>-</v>
      </c>
      <c r="AP147" s="12" t="str">
        <f>IF((COUNTIFS(明细!$R:$R,$AK147,明细!$C:$C,AP$1,明细!$AK:$AK,"网点超50分钟未响应")+COUNTIFS(明细!$R:$R,$AK147,明细!$C:$C,AP$1,明细!$AL:$AL,"网点超23H未关闭"))*20=0,"-",(COUNTIFS(明细!$R:$R,$AK147,明细!$C:$C,AP$1,明细!$AK:$AK,"网点超50分钟未响应")+COUNTIFS(明细!$R:$R,$AK147,明细!$C:$C,AP$1,明细!$AL:$AL,"网点超23H未关闭"))*20)</f>
        <v>-</v>
      </c>
      <c r="AQ147" s="12" t="str">
        <f>IF((COUNTIFS(明细!$R:$R,$AK147,明细!$C:$C,AQ$1,明细!$AK:$AK,"网点超50分钟未响应")+COUNTIFS(明细!$R:$R,$AK147,明细!$C:$C,AQ$1,明细!$AL:$AL,"网点超23H未关闭"))*20=0,"-",(COUNTIFS(明细!$R:$R,$AK147,明细!$C:$C,AQ$1,明细!$AK:$AK,"网点超50分钟未响应")+COUNTIFS(明细!$R:$R,$AK147,明细!$C:$C,AQ$1,明细!$AL:$AL,"网点超23H未关闭"))*20)</f>
        <v>-</v>
      </c>
      <c r="AR147" s="12" t="str">
        <f>IF((COUNTIFS(明细!$R:$R,$AK147,明细!$C:$C,AR$1,明细!$AK:$AK,"网点超50分钟未响应")+COUNTIFS(明细!$R:$R,$AK147,明细!$C:$C,AR$1,明细!$AL:$AL,"网点超23H未关闭"))*20=0,"-",(COUNTIFS(明细!$R:$R,$AK147,明细!$C:$C,AR$1,明细!$AK:$AK,"网点超50分钟未响应")+COUNTIFS(明细!$R:$R,$AK147,明细!$C:$C,AR$1,明细!$AL:$AL,"网点超23H未关闭"))*20)</f>
        <v>-</v>
      </c>
      <c r="AS147" s="12" t="str">
        <f>IF((COUNTIFS(明细!$R:$R,$AK147,明细!$C:$C,AS$1,明细!$AK:$AK,"网点超50分钟未响应")+COUNTIFS(明细!$R:$R,$AK147,明细!$C:$C,AS$1,明细!$AL:$AL,"网点超23H未关闭"))*20=0,"-",(COUNTIFS(明细!$R:$R,$AK147,明细!$C:$C,AS$1,明细!$AK:$AK,"网点超50分钟未响应")+COUNTIFS(明细!$R:$R,$AK147,明细!$C:$C,AS$1,明细!$AL:$AL,"网点超23H未关闭"))*20)</f>
        <v>-</v>
      </c>
      <c r="AT147" s="12" t="str">
        <f>IF((COUNTIFS(明细!$R:$R,$AK147,明细!$C:$C,AT$1,明细!$AK:$AK,"网点超50分钟未响应")+COUNTIFS(明细!$R:$R,$AK147,明细!$C:$C,AT$1,明细!$AL:$AL,"网点超23H未关闭"))*20=0,"-",(COUNTIFS(明细!$R:$R,$AK147,明细!$C:$C,AT$1,明细!$AK:$AK,"网点超50分钟未响应")+COUNTIFS(明细!$R:$R,$AK147,明细!$C:$C,AT$1,明细!$AL:$AL,"网点超23H未关闭"))*20)</f>
        <v>-</v>
      </c>
      <c r="AU147" s="12">
        <f>IF((COUNTIFS(明细!$R:$R,$AK147,明细!$C:$C,AU$1,明细!$AK:$AK,"网点超50分钟未响应")+COUNTIFS(明细!$R:$R,$AK147,明细!$C:$C,AU$1,明细!$AL:$AL,"网点超23H未关闭"))*20=0,"-",(COUNTIFS(明细!$R:$R,$AK147,明细!$C:$C,AU$1,明细!$AK:$AK,"网点超50分钟未响应")+COUNTIFS(明细!$R:$R,$AK147,明细!$C:$C,AU$1,明细!$AL:$AL,"网点超23H未关闭"))*20)</f>
        <v>20</v>
      </c>
      <c r="AV147" s="12" t="str">
        <f>IF((COUNTIFS(明细!$R:$R,$AK147,明细!$C:$C,AV$1,明细!$AK:$AK,"网点超50分钟未响应")+COUNTIFS(明细!$R:$R,$AK147,明细!$C:$C,AV$1,明细!$AL:$AL,"网点超23H未关闭"))*20=0,"-",(COUNTIFS(明细!$R:$R,$AK147,明细!$C:$C,AV$1,明细!$AK:$AK,"网点超50分钟未响应")+COUNTIFS(明细!$R:$R,$AK147,明细!$C:$C,AV$1,明细!$AL:$AL,"网点超23H未关闭"))*20)</f>
        <v>-</v>
      </c>
      <c r="AW147" s="12" t="str">
        <f>IF((COUNTIFS(明细!$R:$R,$AK147,明细!$C:$C,AW$1,明细!$AK:$AK,"网点超50分钟未响应")+COUNTIFS(明细!$R:$R,$AK147,明细!$C:$C,AW$1,明细!$AL:$AL,"网点超23H未关闭"))*20=0,"-",(COUNTIFS(明细!$R:$R,$AK147,明细!$C:$C,AW$1,明细!$AK:$AK,"网点超50分钟未响应")+COUNTIFS(明细!$R:$R,$AK147,明细!$C:$C,AW$1,明细!$AL:$AL,"网点超23H未关闭"))*20)</f>
        <v>-</v>
      </c>
      <c r="AX147" s="12" t="str">
        <f>IF((COUNTIFS(明细!$R:$R,$AK147,明细!$C:$C,AX$1,明细!$AK:$AK,"网点超50分钟未响应")+COUNTIFS(明细!$R:$R,$AK147,明细!$C:$C,AX$1,明细!$AL:$AL,"网点超23H未关闭"))*20=0,"-",(COUNTIFS(明细!$R:$R,$AK147,明细!$C:$C,AX$1,明细!$AK:$AK,"网点超50分钟未响应")+COUNTIFS(明细!$R:$R,$AK147,明细!$C:$C,AX$1,明细!$AL:$AL,"网点超23H未关闭"))*20)</f>
        <v>-</v>
      </c>
      <c r="AY147" s="12" t="str">
        <f>IF((COUNTIFS(明细!$R:$R,$AK147,明细!$C:$C,AY$1,明细!$AK:$AK,"网点超50分钟未响应")+COUNTIFS(明细!$R:$R,$AK147,明细!$C:$C,AY$1,明细!$AL:$AL,"网点超23H未关闭"))*20=0,"-",(COUNTIFS(明细!$R:$R,$AK147,明细!$C:$C,AY$1,明细!$AK:$AK,"网点超50分钟未响应")+COUNTIFS(明细!$R:$R,$AK147,明细!$C:$C,AY$1,明细!$AL:$AL,"网点超23H未关闭"))*20)</f>
        <v>-</v>
      </c>
      <c r="AZ147" s="12" t="str">
        <f>IF((COUNTIFS(明细!$R:$R,$AK147,明细!$C:$C,AZ$1,明细!$AK:$AK,"网点超50分钟未响应")+COUNTIFS(明细!$R:$R,$AK147,明细!$C:$C,AZ$1,明细!$AL:$AL,"网点超23H未关闭"))*20=0,"-",(COUNTIFS(明细!$R:$R,$AK147,明细!$C:$C,AZ$1,明细!$AK:$AK,"网点超50分钟未响应")+COUNTIFS(明细!$R:$R,$AK147,明细!$C:$C,AZ$1,明细!$AL:$AL,"网点超23H未关闭"))*20)</f>
        <v>-</v>
      </c>
      <c r="BA147" s="12" t="str">
        <f>IF((COUNTIFS(明细!$R:$R,$AK147,明细!$C:$C,BA$1,明细!$AK:$AK,"网点超50分钟未响应")+COUNTIFS(明细!$R:$R,$AK147,明细!$C:$C,BA$1,明细!$AL:$AL,"网点超23H未关闭"))*20=0,"-",(COUNTIFS(明细!$R:$R,$AK147,明细!$C:$C,BA$1,明细!$AK:$AK,"网点超50分钟未响应")+COUNTIFS(明细!$R:$R,$AK147,明细!$C:$C,BA$1,明细!$AL:$AL,"网点超23H未关闭"))*20)</f>
        <v>-</v>
      </c>
      <c r="BB147" s="12" t="str">
        <f>IF((COUNTIFS(明细!$R:$R,$AK147,明细!$C:$C,BB$1,明细!$AK:$AK,"网点超50分钟未响应")+COUNTIFS(明细!$R:$R,$AK147,明细!$C:$C,BB$1,明细!$AL:$AL,"网点超23H未关闭"))*20=0,"-",(COUNTIFS(明细!$R:$R,$AK147,明细!$C:$C,BB$1,明细!$AK:$AK,"网点超50分钟未响应")+COUNTIFS(明细!$R:$R,$AK147,明细!$C:$C,BB$1,明细!$AL:$AL,"网点超23H未关闭"))*20)</f>
        <v>-</v>
      </c>
      <c r="BC147" s="12" t="str">
        <f>IF((COUNTIFS(明细!$R:$R,$AK147,明细!$C:$C,BC$1,明细!$AK:$AK,"网点超50分钟未响应")+COUNTIFS(明细!$R:$R,$AK147,明细!$C:$C,BC$1,明细!$AL:$AL,"网点超23H未关闭"))*20=0,"-",(COUNTIFS(明细!$R:$R,$AK147,明细!$C:$C,BC$1,明细!$AK:$AK,"网点超50分钟未响应")+COUNTIFS(明细!$R:$R,$AK147,明细!$C:$C,BC$1,明细!$AL:$AL,"网点超23H未关闭"))*20)</f>
        <v>-</v>
      </c>
      <c r="BD147" s="12" t="str">
        <f>IF((COUNTIFS(明细!$R:$R,$AK147,明细!$C:$C,BD$1,明细!$AK:$AK,"网点超50分钟未响应")+COUNTIFS(明细!$R:$R,$AK147,明细!$C:$C,BD$1,明细!$AL:$AL,"网点超23H未关闭"))*20=0,"-",(COUNTIFS(明细!$R:$R,$AK147,明细!$C:$C,BD$1,明细!$AK:$AK,"网点超50分钟未响应")+COUNTIFS(明细!$R:$R,$AK147,明细!$C:$C,BD$1,明细!$AL:$AL,"网点超23H未关闭"))*20)</f>
        <v>-</v>
      </c>
      <c r="BE147" s="12" t="str">
        <f>IF((COUNTIFS(明细!$R:$R,$AK147,明细!$C:$C,BE$1,明细!$AK:$AK,"网点超50分钟未响应")+COUNTIFS(明细!$R:$R,$AK147,明细!$C:$C,BE$1,明细!$AL:$AL,"网点超23H未关闭"))*20=0,"-",(COUNTIFS(明细!$R:$R,$AK147,明细!$C:$C,BE$1,明细!$AK:$AK,"网点超50分钟未响应")+COUNTIFS(明细!$R:$R,$AK147,明细!$C:$C,BE$1,明细!$AL:$AL,"网点超23H未关闭"))*20)</f>
        <v>-</v>
      </c>
      <c r="BF147" s="12" t="str">
        <f>IF((COUNTIFS(明细!$R:$R,$AK147,明细!$C:$C,BF$1,明细!$AK:$AK,"网点超50分钟未响应")+COUNTIFS(明细!$R:$R,$AK147,明细!$C:$C,BF$1,明细!$AL:$AL,"网点超23H未关闭"))*20=0,"-",(COUNTIFS(明细!$R:$R,$AK147,明细!$C:$C,BF$1,明细!$AK:$AK,"网点超50分钟未响应")+COUNTIFS(明细!$R:$R,$AK147,明细!$C:$C,BF$1,明细!$AL:$AL,"网点超23H未关闭"))*20)</f>
        <v>-</v>
      </c>
      <c r="BG147" s="12" t="str">
        <f>IF((COUNTIFS(明细!$R:$R,$AK147,明细!$C:$C,BG$1,明细!$AK:$AK,"网点超50分钟未响应")+COUNTIFS(明细!$R:$R,$AK147,明细!$C:$C,BG$1,明细!$AL:$AL,"网点超23H未关闭"))*20=0,"-",(COUNTIFS(明细!$R:$R,$AK147,明细!$C:$C,BG$1,明细!$AK:$AK,"网点超50分钟未响应")+COUNTIFS(明细!$R:$R,$AK147,明细!$C:$C,BG$1,明细!$AL:$AL,"网点超23H未关闭"))*20)</f>
        <v>-</v>
      </c>
      <c r="BH147" s="12" t="str">
        <f>IF((COUNTIFS(明细!$R:$R,$AK147,明细!$C:$C,BH$1,明细!$AK:$AK,"网点超50分钟未响应")+COUNTIFS(明细!$R:$R,$AK147,明细!$C:$C,BH$1,明细!$AL:$AL,"网点超23H未关闭"))*20=0,"-",(COUNTIFS(明细!$R:$R,$AK147,明细!$C:$C,BH$1,明细!$AK:$AK,"网点超50分钟未响应")+COUNTIFS(明细!$R:$R,$AK147,明细!$C:$C,BH$1,明细!$AL:$AL,"网点超23H未关闭"))*20)</f>
        <v>-</v>
      </c>
      <c r="BI147" s="12" t="str">
        <f>IF((COUNTIFS(明细!$R:$R,$AK147,明细!$C:$C,BI$1,明细!$AK:$AK,"网点超50分钟未响应")+COUNTIFS(明细!$R:$R,$AK147,明细!$C:$C,BI$1,明细!$AL:$AL,"网点超23H未关闭"))*20=0,"-",(COUNTIFS(明细!$R:$R,$AK147,明细!$C:$C,BI$1,明细!$AK:$AK,"网点超50分钟未响应")+COUNTIFS(明细!$R:$R,$AK147,明细!$C:$C,BI$1,明细!$AL:$AL,"网点超23H未关闭"))*20)</f>
        <v>-</v>
      </c>
      <c r="BJ147" s="12" t="str">
        <f>IF((COUNTIFS(明细!$R:$R,$AK147,明细!$C:$C,BJ$1,明细!$AK:$AK,"网点超50分钟未响应")+COUNTIFS(明细!$R:$R,$AK147,明细!$C:$C,BJ$1,明细!$AL:$AL,"网点超23H未关闭"))*20=0,"-",(COUNTIFS(明细!$R:$R,$AK147,明细!$C:$C,BJ$1,明细!$AK:$AK,"网点超50分钟未响应")+COUNTIFS(明细!$R:$R,$AK147,明细!$C:$C,BJ$1,明细!$AL:$AL,"网点超23H未关闭"))*20)</f>
        <v>-</v>
      </c>
      <c r="BK147" s="12" t="str">
        <f>IF((COUNTIFS(明细!$R:$R,$AK147,明细!$C:$C,BK$1,明细!$AK:$AK,"网点超50分钟未响应")+COUNTIFS(明细!$R:$R,$AK147,明细!$C:$C,BK$1,明细!$AL:$AL,"网点超23H未关闭"))*20=0,"-",(COUNTIFS(明细!$R:$R,$AK147,明细!$C:$C,BK$1,明细!$AK:$AK,"网点超50分钟未响应")+COUNTIFS(明细!$R:$R,$AK147,明细!$C:$C,BK$1,明细!$AL:$AL,"网点超23H未关闭"))*20)</f>
        <v>-</v>
      </c>
      <c r="BL147" s="12" t="str">
        <f>IF((COUNTIFS(明细!$R:$R,$AK147,明细!$C:$C,BL$1,明细!$AK:$AK,"网点超50分钟未响应")+COUNTIFS(明细!$R:$R,$AK147,明细!$C:$C,BL$1,明细!$AL:$AL,"网点超23H未关闭"))*20=0,"-",(COUNTIFS(明细!$R:$R,$AK147,明细!$C:$C,BL$1,明细!$AK:$AK,"网点超50分钟未响应")+COUNTIFS(明细!$R:$R,$AK147,明细!$C:$C,BL$1,明细!$AL:$AL,"网点超23H未关闭"))*20)</f>
        <v>-</v>
      </c>
      <c r="BM147" s="12" t="str">
        <f>IF((COUNTIFS(明细!$R:$R,$AK147,明细!$C:$C,BM$1,明细!$AK:$AK,"网点超50分钟未响应")+COUNTIFS(明细!$R:$R,$AK147,明细!$C:$C,BM$1,明细!$AL:$AL,"网点超23H未关闭"))*20=0,"-",(COUNTIFS(明细!$R:$R,$AK147,明细!$C:$C,BM$1,明细!$AK:$AK,"网点超50分钟未响应")+COUNTIFS(明细!$R:$R,$AK147,明细!$C:$C,BM$1,明细!$AL:$AL,"网点超23H未关闭"))*20)</f>
        <v>-</v>
      </c>
      <c r="BN147" s="12" t="str">
        <f>IF((COUNTIFS(明细!$R:$R,$AK147,明细!$C:$C,BN$1,明细!$AK:$AK,"网点超50分钟未响应")+COUNTIFS(明细!$R:$R,$AK147,明细!$C:$C,BN$1,明细!$AL:$AL,"网点超23H未关闭"))*20=0,"-",(COUNTIFS(明细!$R:$R,$AK147,明细!$C:$C,BN$1,明细!$AK:$AK,"网点超50分钟未响应")+COUNTIFS(明细!$R:$R,$AK147,明细!$C:$C,BN$1,明细!$AL:$AL,"网点超23H未关闭"))*20)</f>
        <v>-</v>
      </c>
      <c r="BO147" s="12" t="str">
        <f>IF((COUNTIFS(明细!$R:$R,$AK147,明细!$C:$C,BO$1,明细!$AK:$AK,"网点超50分钟未响应")+COUNTIFS(明细!$R:$R,$AK147,明细!$C:$C,BO$1,明细!$AL:$AL,"网点超23H未关闭"))*20=0,"-",(COUNTIFS(明细!$R:$R,$AK147,明细!$C:$C,BO$1,明细!$AK:$AK,"网点超50分钟未响应")+COUNTIFS(明细!$R:$R,$AK147,明细!$C:$C,BO$1,明细!$AL:$AL,"网点超23H未关闭"))*20)</f>
        <v>-</v>
      </c>
      <c r="BP147" s="12" t="str">
        <f>IF((COUNTIFS(明细!$R:$R,$AK147,明细!$C:$C,BP$1,明细!$AK:$AK,"网点超50分钟未响应")+COUNTIFS(明细!$R:$R,$AK147,明细!$C:$C,BP$1,明细!$AL:$AL,"网点超23H未关闭"))*20=0,"-",(COUNTIFS(明细!$R:$R,$AK147,明细!$C:$C,BP$1,明细!$AK:$AK,"网点超50分钟未响应")+COUNTIFS(明细!$R:$R,$AK147,明细!$C:$C,BP$1,明细!$AL:$AL,"网点超23H未关闭"))*20)</f>
        <v>-</v>
      </c>
    </row>
    <row r="148" customHeight="1" spans="36:68">
      <c r="AJ148" s="12">
        <f>RANK(AL148,AL$3:AL$356)</f>
        <v>107</v>
      </c>
      <c r="AK148" s="4" t="s">
        <v>184</v>
      </c>
      <c r="AL148" s="12">
        <f>SUM(AM148:BP148)</f>
        <v>20</v>
      </c>
      <c r="AM148" s="12" t="str">
        <f>IF((COUNTIFS(明细!$R:$R,$AK148,明细!$C:$C,AM$1,明细!$AK:$AK,"网点超50分钟未响应")+COUNTIFS(明细!$R:$R,$AK148,明细!$C:$C,AM$1,明细!$AL:$AL,"网点超23H未关闭"))*20=0,"-",(COUNTIFS(明细!$R:$R,$AK148,明细!$C:$C,AM$1,明细!$AK:$AK,"网点超50分钟未响应")+COUNTIFS(明细!$R:$R,$AK148,明细!$C:$C,AM$1,明细!$AL:$AL,"网点超23H未关闭"))*20)</f>
        <v>-</v>
      </c>
      <c r="AN148" s="12" t="str">
        <f>IF((COUNTIFS(明细!$R:$R,$AK148,明细!$C:$C,AN$1,明细!$AK:$AK,"网点超50分钟未响应")+COUNTIFS(明细!$R:$R,$AK148,明细!$C:$C,AN$1,明细!$AL:$AL,"网点超23H未关闭"))*20=0,"-",(COUNTIFS(明细!$R:$R,$AK148,明细!$C:$C,AN$1,明细!$AK:$AK,"网点超50分钟未响应")+COUNTIFS(明细!$R:$R,$AK148,明细!$C:$C,AN$1,明细!$AL:$AL,"网点超23H未关闭"))*20)</f>
        <v>-</v>
      </c>
      <c r="AO148" s="12" t="str">
        <f>IF((COUNTIFS(明细!$R:$R,$AK148,明细!$C:$C,AO$1,明细!$AK:$AK,"网点超50分钟未响应")+COUNTIFS(明细!$R:$R,$AK148,明细!$C:$C,AO$1,明细!$AL:$AL,"网点超23H未关闭"))*20=0,"-",(COUNTIFS(明细!$R:$R,$AK148,明细!$C:$C,AO$1,明细!$AK:$AK,"网点超50分钟未响应")+COUNTIFS(明细!$R:$R,$AK148,明细!$C:$C,AO$1,明细!$AL:$AL,"网点超23H未关闭"))*20)</f>
        <v>-</v>
      </c>
      <c r="AP148" s="12" t="str">
        <f>IF((COUNTIFS(明细!$R:$R,$AK148,明细!$C:$C,AP$1,明细!$AK:$AK,"网点超50分钟未响应")+COUNTIFS(明细!$R:$R,$AK148,明细!$C:$C,AP$1,明细!$AL:$AL,"网点超23H未关闭"))*20=0,"-",(COUNTIFS(明细!$R:$R,$AK148,明细!$C:$C,AP$1,明细!$AK:$AK,"网点超50分钟未响应")+COUNTIFS(明细!$R:$R,$AK148,明细!$C:$C,AP$1,明细!$AL:$AL,"网点超23H未关闭"))*20)</f>
        <v>-</v>
      </c>
      <c r="AQ148" s="12" t="str">
        <f>IF((COUNTIFS(明细!$R:$R,$AK148,明细!$C:$C,AQ$1,明细!$AK:$AK,"网点超50分钟未响应")+COUNTIFS(明细!$R:$R,$AK148,明细!$C:$C,AQ$1,明细!$AL:$AL,"网点超23H未关闭"))*20=0,"-",(COUNTIFS(明细!$R:$R,$AK148,明细!$C:$C,AQ$1,明细!$AK:$AK,"网点超50分钟未响应")+COUNTIFS(明细!$R:$R,$AK148,明细!$C:$C,AQ$1,明细!$AL:$AL,"网点超23H未关闭"))*20)</f>
        <v>-</v>
      </c>
      <c r="AR148" s="12" t="str">
        <f>IF((COUNTIFS(明细!$R:$R,$AK148,明细!$C:$C,AR$1,明细!$AK:$AK,"网点超50分钟未响应")+COUNTIFS(明细!$R:$R,$AK148,明细!$C:$C,AR$1,明细!$AL:$AL,"网点超23H未关闭"))*20=0,"-",(COUNTIFS(明细!$R:$R,$AK148,明细!$C:$C,AR$1,明细!$AK:$AK,"网点超50分钟未响应")+COUNTIFS(明细!$R:$R,$AK148,明细!$C:$C,AR$1,明细!$AL:$AL,"网点超23H未关闭"))*20)</f>
        <v>-</v>
      </c>
      <c r="AS148" s="12" t="str">
        <f>IF((COUNTIFS(明细!$R:$R,$AK148,明细!$C:$C,AS$1,明细!$AK:$AK,"网点超50分钟未响应")+COUNTIFS(明细!$R:$R,$AK148,明细!$C:$C,AS$1,明细!$AL:$AL,"网点超23H未关闭"))*20=0,"-",(COUNTIFS(明细!$R:$R,$AK148,明细!$C:$C,AS$1,明细!$AK:$AK,"网点超50分钟未响应")+COUNTIFS(明细!$R:$R,$AK148,明细!$C:$C,AS$1,明细!$AL:$AL,"网点超23H未关闭"))*20)</f>
        <v>-</v>
      </c>
      <c r="AT148" s="12" t="str">
        <f>IF((COUNTIFS(明细!$R:$R,$AK148,明细!$C:$C,AT$1,明细!$AK:$AK,"网点超50分钟未响应")+COUNTIFS(明细!$R:$R,$AK148,明细!$C:$C,AT$1,明细!$AL:$AL,"网点超23H未关闭"))*20=0,"-",(COUNTIFS(明细!$R:$R,$AK148,明细!$C:$C,AT$1,明细!$AK:$AK,"网点超50分钟未响应")+COUNTIFS(明细!$R:$R,$AK148,明细!$C:$C,AT$1,明细!$AL:$AL,"网点超23H未关闭"))*20)</f>
        <v>-</v>
      </c>
      <c r="AU148" s="12">
        <f>IF((COUNTIFS(明细!$R:$R,$AK148,明细!$C:$C,AU$1,明细!$AK:$AK,"网点超50分钟未响应")+COUNTIFS(明细!$R:$R,$AK148,明细!$C:$C,AU$1,明细!$AL:$AL,"网点超23H未关闭"))*20=0,"-",(COUNTIFS(明细!$R:$R,$AK148,明细!$C:$C,AU$1,明细!$AK:$AK,"网点超50分钟未响应")+COUNTIFS(明细!$R:$R,$AK148,明细!$C:$C,AU$1,明细!$AL:$AL,"网点超23H未关闭"))*20)</f>
        <v>20</v>
      </c>
      <c r="AV148" s="12" t="str">
        <f>IF((COUNTIFS(明细!$R:$R,$AK148,明细!$C:$C,AV$1,明细!$AK:$AK,"网点超50分钟未响应")+COUNTIFS(明细!$R:$R,$AK148,明细!$C:$C,AV$1,明细!$AL:$AL,"网点超23H未关闭"))*20=0,"-",(COUNTIFS(明细!$R:$R,$AK148,明细!$C:$C,AV$1,明细!$AK:$AK,"网点超50分钟未响应")+COUNTIFS(明细!$R:$R,$AK148,明细!$C:$C,AV$1,明细!$AL:$AL,"网点超23H未关闭"))*20)</f>
        <v>-</v>
      </c>
      <c r="AW148" s="12" t="str">
        <f>IF((COUNTIFS(明细!$R:$R,$AK148,明细!$C:$C,AW$1,明细!$AK:$AK,"网点超50分钟未响应")+COUNTIFS(明细!$R:$R,$AK148,明细!$C:$C,AW$1,明细!$AL:$AL,"网点超23H未关闭"))*20=0,"-",(COUNTIFS(明细!$R:$R,$AK148,明细!$C:$C,AW$1,明细!$AK:$AK,"网点超50分钟未响应")+COUNTIFS(明细!$R:$R,$AK148,明细!$C:$C,AW$1,明细!$AL:$AL,"网点超23H未关闭"))*20)</f>
        <v>-</v>
      </c>
      <c r="AX148" s="12" t="str">
        <f>IF((COUNTIFS(明细!$R:$R,$AK148,明细!$C:$C,AX$1,明细!$AK:$AK,"网点超50分钟未响应")+COUNTIFS(明细!$R:$R,$AK148,明细!$C:$C,AX$1,明细!$AL:$AL,"网点超23H未关闭"))*20=0,"-",(COUNTIFS(明细!$R:$R,$AK148,明细!$C:$C,AX$1,明细!$AK:$AK,"网点超50分钟未响应")+COUNTIFS(明细!$R:$R,$AK148,明细!$C:$C,AX$1,明细!$AL:$AL,"网点超23H未关闭"))*20)</f>
        <v>-</v>
      </c>
      <c r="AY148" s="12" t="str">
        <f>IF((COUNTIFS(明细!$R:$R,$AK148,明细!$C:$C,AY$1,明细!$AK:$AK,"网点超50分钟未响应")+COUNTIFS(明细!$R:$R,$AK148,明细!$C:$C,AY$1,明细!$AL:$AL,"网点超23H未关闭"))*20=0,"-",(COUNTIFS(明细!$R:$R,$AK148,明细!$C:$C,AY$1,明细!$AK:$AK,"网点超50分钟未响应")+COUNTIFS(明细!$R:$R,$AK148,明细!$C:$C,AY$1,明细!$AL:$AL,"网点超23H未关闭"))*20)</f>
        <v>-</v>
      </c>
      <c r="AZ148" s="12" t="str">
        <f>IF((COUNTIFS(明细!$R:$R,$AK148,明细!$C:$C,AZ$1,明细!$AK:$AK,"网点超50分钟未响应")+COUNTIFS(明细!$R:$R,$AK148,明细!$C:$C,AZ$1,明细!$AL:$AL,"网点超23H未关闭"))*20=0,"-",(COUNTIFS(明细!$R:$R,$AK148,明细!$C:$C,AZ$1,明细!$AK:$AK,"网点超50分钟未响应")+COUNTIFS(明细!$R:$R,$AK148,明细!$C:$C,AZ$1,明细!$AL:$AL,"网点超23H未关闭"))*20)</f>
        <v>-</v>
      </c>
      <c r="BA148" s="12" t="str">
        <f>IF((COUNTIFS(明细!$R:$R,$AK148,明细!$C:$C,BA$1,明细!$AK:$AK,"网点超50分钟未响应")+COUNTIFS(明细!$R:$R,$AK148,明细!$C:$C,BA$1,明细!$AL:$AL,"网点超23H未关闭"))*20=0,"-",(COUNTIFS(明细!$R:$R,$AK148,明细!$C:$C,BA$1,明细!$AK:$AK,"网点超50分钟未响应")+COUNTIFS(明细!$R:$R,$AK148,明细!$C:$C,BA$1,明细!$AL:$AL,"网点超23H未关闭"))*20)</f>
        <v>-</v>
      </c>
      <c r="BB148" s="12" t="str">
        <f>IF((COUNTIFS(明细!$R:$R,$AK148,明细!$C:$C,BB$1,明细!$AK:$AK,"网点超50分钟未响应")+COUNTIFS(明细!$R:$R,$AK148,明细!$C:$C,BB$1,明细!$AL:$AL,"网点超23H未关闭"))*20=0,"-",(COUNTIFS(明细!$R:$R,$AK148,明细!$C:$C,BB$1,明细!$AK:$AK,"网点超50分钟未响应")+COUNTIFS(明细!$R:$R,$AK148,明细!$C:$C,BB$1,明细!$AL:$AL,"网点超23H未关闭"))*20)</f>
        <v>-</v>
      </c>
      <c r="BC148" s="12" t="str">
        <f>IF((COUNTIFS(明细!$R:$R,$AK148,明细!$C:$C,BC$1,明细!$AK:$AK,"网点超50分钟未响应")+COUNTIFS(明细!$R:$R,$AK148,明细!$C:$C,BC$1,明细!$AL:$AL,"网点超23H未关闭"))*20=0,"-",(COUNTIFS(明细!$R:$R,$AK148,明细!$C:$C,BC$1,明细!$AK:$AK,"网点超50分钟未响应")+COUNTIFS(明细!$R:$R,$AK148,明细!$C:$C,BC$1,明细!$AL:$AL,"网点超23H未关闭"))*20)</f>
        <v>-</v>
      </c>
      <c r="BD148" s="12" t="str">
        <f>IF((COUNTIFS(明细!$R:$R,$AK148,明细!$C:$C,BD$1,明细!$AK:$AK,"网点超50分钟未响应")+COUNTIFS(明细!$R:$R,$AK148,明细!$C:$C,BD$1,明细!$AL:$AL,"网点超23H未关闭"))*20=0,"-",(COUNTIFS(明细!$R:$R,$AK148,明细!$C:$C,BD$1,明细!$AK:$AK,"网点超50分钟未响应")+COUNTIFS(明细!$R:$R,$AK148,明细!$C:$C,BD$1,明细!$AL:$AL,"网点超23H未关闭"))*20)</f>
        <v>-</v>
      </c>
      <c r="BE148" s="12" t="str">
        <f>IF((COUNTIFS(明细!$R:$R,$AK148,明细!$C:$C,BE$1,明细!$AK:$AK,"网点超50分钟未响应")+COUNTIFS(明细!$R:$R,$AK148,明细!$C:$C,BE$1,明细!$AL:$AL,"网点超23H未关闭"))*20=0,"-",(COUNTIFS(明细!$R:$R,$AK148,明细!$C:$C,BE$1,明细!$AK:$AK,"网点超50分钟未响应")+COUNTIFS(明细!$R:$R,$AK148,明细!$C:$C,BE$1,明细!$AL:$AL,"网点超23H未关闭"))*20)</f>
        <v>-</v>
      </c>
      <c r="BF148" s="12" t="str">
        <f>IF((COUNTIFS(明细!$R:$R,$AK148,明细!$C:$C,BF$1,明细!$AK:$AK,"网点超50分钟未响应")+COUNTIFS(明细!$R:$R,$AK148,明细!$C:$C,BF$1,明细!$AL:$AL,"网点超23H未关闭"))*20=0,"-",(COUNTIFS(明细!$R:$R,$AK148,明细!$C:$C,BF$1,明细!$AK:$AK,"网点超50分钟未响应")+COUNTIFS(明细!$R:$R,$AK148,明细!$C:$C,BF$1,明细!$AL:$AL,"网点超23H未关闭"))*20)</f>
        <v>-</v>
      </c>
      <c r="BG148" s="12" t="str">
        <f>IF((COUNTIFS(明细!$R:$R,$AK148,明细!$C:$C,BG$1,明细!$AK:$AK,"网点超50分钟未响应")+COUNTIFS(明细!$R:$R,$AK148,明细!$C:$C,BG$1,明细!$AL:$AL,"网点超23H未关闭"))*20=0,"-",(COUNTIFS(明细!$R:$R,$AK148,明细!$C:$C,BG$1,明细!$AK:$AK,"网点超50分钟未响应")+COUNTIFS(明细!$R:$R,$AK148,明细!$C:$C,BG$1,明细!$AL:$AL,"网点超23H未关闭"))*20)</f>
        <v>-</v>
      </c>
      <c r="BH148" s="12" t="str">
        <f>IF((COUNTIFS(明细!$R:$R,$AK148,明细!$C:$C,BH$1,明细!$AK:$AK,"网点超50分钟未响应")+COUNTIFS(明细!$R:$R,$AK148,明细!$C:$C,BH$1,明细!$AL:$AL,"网点超23H未关闭"))*20=0,"-",(COUNTIFS(明细!$R:$R,$AK148,明细!$C:$C,BH$1,明细!$AK:$AK,"网点超50分钟未响应")+COUNTIFS(明细!$R:$R,$AK148,明细!$C:$C,BH$1,明细!$AL:$AL,"网点超23H未关闭"))*20)</f>
        <v>-</v>
      </c>
      <c r="BI148" s="12" t="str">
        <f>IF((COUNTIFS(明细!$R:$R,$AK148,明细!$C:$C,BI$1,明细!$AK:$AK,"网点超50分钟未响应")+COUNTIFS(明细!$R:$R,$AK148,明细!$C:$C,BI$1,明细!$AL:$AL,"网点超23H未关闭"))*20=0,"-",(COUNTIFS(明细!$R:$R,$AK148,明细!$C:$C,BI$1,明细!$AK:$AK,"网点超50分钟未响应")+COUNTIFS(明细!$R:$R,$AK148,明细!$C:$C,BI$1,明细!$AL:$AL,"网点超23H未关闭"))*20)</f>
        <v>-</v>
      </c>
      <c r="BJ148" s="12" t="str">
        <f>IF((COUNTIFS(明细!$R:$R,$AK148,明细!$C:$C,BJ$1,明细!$AK:$AK,"网点超50分钟未响应")+COUNTIFS(明细!$R:$R,$AK148,明细!$C:$C,BJ$1,明细!$AL:$AL,"网点超23H未关闭"))*20=0,"-",(COUNTIFS(明细!$R:$R,$AK148,明细!$C:$C,BJ$1,明细!$AK:$AK,"网点超50分钟未响应")+COUNTIFS(明细!$R:$R,$AK148,明细!$C:$C,BJ$1,明细!$AL:$AL,"网点超23H未关闭"))*20)</f>
        <v>-</v>
      </c>
      <c r="BK148" s="12" t="str">
        <f>IF((COUNTIFS(明细!$R:$R,$AK148,明细!$C:$C,BK$1,明细!$AK:$AK,"网点超50分钟未响应")+COUNTIFS(明细!$R:$R,$AK148,明细!$C:$C,BK$1,明细!$AL:$AL,"网点超23H未关闭"))*20=0,"-",(COUNTIFS(明细!$R:$R,$AK148,明细!$C:$C,BK$1,明细!$AK:$AK,"网点超50分钟未响应")+COUNTIFS(明细!$R:$R,$AK148,明细!$C:$C,BK$1,明细!$AL:$AL,"网点超23H未关闭"))*20)</f>
        <v>-</v>
      </c>
      <c r="BL148" s="12" t="str">
        <f>IF((COUNTIFS(明细!$R:$R,$AK148,明细!$C:$C,BL$1,明细!$AK:$AK,"网点超50分钟未响应")+COUNTIFS(明细!$R:$R,$AK148,明细!$C:$C,BL$1,明细!$AL:$AL,"网点超23H未关闭"))*20=0,"-",(COUNTIFS(明细!$R:$R,$AK148,明细!$C:$C,BL$1,明细!$AK:$AK,"网点超50分钟未响应")+COUNTIFS(明细!$R:$R,$AK148,明细!$C:$C,BL$1,明细!$AL:$AL,"网点超23H未关闭"))*20)</f>
        <v>-</v>
      </c>
      <c r="BM148" s="12" t="str">
        <f>IF((COUNTIFS(明细!$R:$R,$AK148,明细!$C:$C,BM$1,明细!$AK:$AK,"网点超50分钟未响应")+COUNTIFS(明细!$R:$R,$AK148,明细!$C:$C,BM$1,明细!$AL:$AL,"网点超23H未关闭"))*20=0,"-",(COUNTIFS(明细!$R:$R,$AK148,明细!$C:$C,BM$1,明细!$AK:$AK,"网点超50分钟未响应")+COUNTIFS(明细!$R:$R,$AK148,明细!$C:$C,BM$1,明细!$AL:$AL,"网点超23H未关闭"))*20)</f>
        <v>-</v>
      </c>
      <c r="BN148" s="12" t="str">
        <f>IF((COUNTIFS(明细!$R:$R,$AK148,明细!$C:$C,BN$1,明细!$AK:$AK,"网点超50分钟未响应")+COUNTIFS(明细!$R:$R,$AK148,明细!$C:$C,BN$1,明细!$AL:$AL,"网点超23H未关闭"))*20=0,"-",(COUNTIFS(明细!$R:$R,$AK148,明细!$C:$C,BN$1,明细!$AK:$AK,"网点超50分钟未响应")+COUNTIFS(明细!$R:$R,$AK148,明细!$C:$C,BN$1,明细!$AL:$AL,"网点超23H未关闭"))*20)</f>
        <v>-</v>
      </c>
      <c r="BO148" s="12" t="str">
        <f>IF((COUNTIFS(明细!$R:$R,$AK148,明细!$C:$C,BO$1,明细!$AK:$AK,"网点超50分钟未响应")+COUNTIFS(明细!$R:$R,$AK148,明细!$C:$C,BO$1,明细!$AL:$AL,"网点超23H未关闭"))*20=0,"-",(COUNTIFS(明细!$R:$R,$AK148,明细!$C:$C,BO$1,明细!$AK:$AK,"网点超50分钟未响应")+COUNTIFS(明细!$R:$R,$AK148,明细!$C:$C,BO$1,明细!$AL:$AL,"网点超23H未关闭"))*20)</f>
        <v>-</v>
      </c>
      <c r="BP148" s="12" t="str">
        <f>IF((COUNTIFS(明细!$R:$R,$AK148,明细!$C:$C,BP$1,明细!$AK:$AK,"网点超50分钟未响应")+COUNTIFS(明细!$R:$R,$AK148,明细!$C:$C,BP$1,明细!$AL:$AL,"网点超23H未关闭"))*20=0,"-",(COUNTIFS(明细!$R:$R,$AK148,明细!$C:$C,BP$1,明细!$AK:$AK,"网点超50分钟未响应")+COUNTIFS(明细!$R:$R,$AK148,明细!$C:$C,BP$1,明细!$AL:$AL,"网点超23H未关闭"))*20)</f>
        <v>-</v>
      </c>
    </row>
    <row r="149" customHeight="1" spans="36:68">
      <c r="AJ149" s="12">
        <f>RANK(AL149,AL$3:AL$356)</f>
        <v>147</v>
      </c>
      <c r="AK149" s="4" t="s">
        <v>185</v>
      </c>
      <c r="AL149" s="12">
        <f>SUM(AM149:BP149)</f>
        <v>0</v>
      </c>
      <c r="AM149" s="12" t="str">
        <f>IF((COUNTIFS(明细!$R:$R,$AK149,明细!$C:$C,AM$1,明细!$AK:$AK,"网点超50分钟未响应")+COUNTIFS(明细!$R:$R,$AK149,明细!$C:$C,AM$1,明细!$AL:$AL,"网点超23H未关闭"))*20=0,"-",(COUNTIFS(明细!$R:$R,$AK149,明细!$C:$C,AM$1,明细!$AK:$AK,"网点超50分钟未响应")+COUNTIFS(明细!$R:$R,$AK149,明细!$C:$C,AM$1,明细!$AL:$AL,"网点超23H未关闭"))*20)</f>
        <v>-</v>
      </c>
      <c r="AN149" s="12" t="str">
        <f>IF((COUNTIFS(明细!$R:$R,$AK149,明细!$C:$C,AN$1,明细!$AK:$AK,"网点超50分钟未响应")+COUNTIFS(明细!$R:$R,$AK149,明细!$C:$C,AN$1,明细!$AL:$AL,"网点超23H未关闭"))*20=0,"-",(COUNTIFS(明细!$R:$R,$AK149,明细!$C:$C,AN$1,明细!$AK:$AK,"网点超50分钟未响应")+COUNTIFS(明细!$R:$R,$AK149,明细!$C:$C,AN$1,明细!$AL:$AL,"网点超23H未关闭"))*20)</f>
        <v>-</v>
      </c>
      <c r="AO149" s="12" t="str">
        <f>IF((COUNTIFS(明细!$R:$R,$AK149,明细!$C:$C,AO$1,明细!$AK:$AK,"网点超50分钟未响应")+COUNTIFS(明细!$R:$R,$AK149,明细!$C:$C,AO$1,明细!$AL:$AL,"网点超23H未关闭"))*20=0,"-",(COUNTIFS(明细!$R:$R,$AK149,明细!$C:$C,AO$1,明细!$AK:$AK,"网点超50分钟未响应")+COUNTIFS(明细!$R:$R,$AK149,明细!$C:$C,AO$1,明细!$AL:$AL,"网点超23H未关闭"))*20)</f>
        <v>-</v>
      </c>
      <c r="AP149" s="12" t="str">
        <f>IF((COUNTIFS(明细!$R:$R,$AK149,明细!$C:$C,AP$1,明细!$AK:$AK,"网点超50分钟未响应")+COUNTIFS(明细!$R:$R,$AK149,明细!$C:$C,AP$1,明细!$AL:$AL,"网点超23H未关闭"))*20=0,"-",(COUNTIFS(明细!$R:$R,$AK149,明细!$C:$C,AP$1,明细!$AK:$AK,"网点超50分钟未响应")+COUNTIFS(明细!$R:$R,$AK149,明细!$C:$C,AP$1,明细!$AL:$AL,"网点超23H未关闭"))*20)</f>
        <v>-</v>
      </c>
      <c r="AQ149" s="12" t="str">
        <f>IF((COUNTIFS(明细!$R:$R,$AK149,明细!$C:$C,AQ$1,明细!$AK:$AK,"网点超50分钟未响应")+COUNTIFS(明细!$R:$R,$AK149,明细!$C:$C,AQ$1,明细!$AL:$AL,"网点超23H未关闭"))*20=0,"-",(COUNTIFS(明细!$R:$R,$AK149,明细!$C:$C,AQ$1,明细!$AK:$AK,"网点超50分钟未响应")+COUNTIFS(明细!$R:$R,$AK149,明细!$C:$C,AQ$1,明细!$AL:$AL,"网点超23H未关闭"))*20)</f>
        <v>-</v>
      </c>
      <c r="AR149" s="12" t="str">
        <f>IF((COUNTIFS(明细!$R:$R,$AK149,明细!$C:$C,AR$1,明细!$AK:$AK,"网点超50分钟未响应")+COUNTIFS(明细!$R:$R,$AK149,明细!$C:$C,AR$1,明细!$AL:$AL,"网点超23H未关闭"))*20=0,"-",(COUNTIFS(明细!$R:$R,$AK149,明细!$C:$C,AR$1,明细!$AK:$AK,"网点超50分钟未响应")+COUNTIFS(明细!$R:$R,$AK149,明细!$C:$C,AR$1,明细!$AL:$AL,"网点超23H未关闭"))*20)</f>
        <v>-</v>
      </c>
      <c r="AS149" s="12" t="str">
        <f>IF((COUNTIFS(明细!$R:$R,$AK149,明细!$C:$C,AS$1,明细!$AK:$AK,"网点超50分钟未响应")+COUNTIFS(明细!$R:$R,$AK149,明细!$C:$C,AS$1,明细!$AL:$AL,"网点超23H未关闭"))*20=0,"-",(COUNTIFS(明细!$R:$R,$AK149,明细!$C:$C,AS$1,明细!$AK:$AK,"网点超50分钟未响应")+COUNTIFS(明细!$R:$R,$AK149,明细!$C:$C,AS$1,明细!$AL:$AL,"网点超23H未关闭"))*20)</f>
        <v>-</v>
      </c>
      <c r="AT149" s="12" t="str">
        <f>IF((COUNTIFS(明细!$R:$R,$AK149,明细!$C:$C,AT$1,明细!$AK:$AK,"网点超50分钟未响应")+COUNTIFS(明细!$R:$R,$AK149,明细!$C:$C,AT$1,明细!$AL:$AL,"网点超23H未关闭"))*20=0,"-",(COUNTIFS(明细!$R:$R,$AK149,明细!$C:$C,AT$1,明细!$AK:$AK,"网点超50分钟未响应")+COUNTIFS(明细!$R:$R,$AK149,明细!$C:$C,AT$1,明细!$AL:$AL,"网点超23H未关闭"))*20)</f>
        <v>-</v>
      </c>
      <c r="AU149" s="12" t="str">
        <f>IF((COUNTIFS(明细!$R:$R,$AK149,明细!$C:$C,AU$1,明细!$AK:$AK,"网点超50分钟未响应")+COUNTIFS(明细!$R:$R,$AK149,明细!$C:$C,AU$1,明细!$AL:$AL,"网点超23H未关闭"))*20=0,"-",(COUNTIFS(明细!$R:$R,$AK149,明细!$C:$C,AU$1,明细!$AK:$AK,"网点超50分钟未响应")+COUNTIFS(明细!$R:$R,$AK149,明细!$C:$C,AU$1,明细!$AL:$AL,"网点超23H未关闭"))*20)</f>
        <v>-</v>
      </c>
      <c r="AV149" s="12" t="str">
        <f>IF((COUNTIFS(明细!$R:$R,$AK149,明细!$C:$C,AV$1,明细!$AK:$AK,"网点超50分钟未响应")+COUNTIFS(明细!$R:$R,$AK149,明细!$C:$C,AV$1,明细!$AL:$AL,"网点超23H未关闭"))*20=0,"-",(COUNTIFS(明细!$R:$R,$AK149,明细!$C:$C,AV$1,明细!$AK:$AK,"网点超50分钟未响应")+COUNTIFS(明细!$R:$R,$AK149,明细!$C:$C,AV$1,明细!$AL:$AL,"网点超23H未关闭"))*20)</f>
        <v>-</v>
      </c>
      <c r="AW149" s="12" t="str">
        <f>IF((COUNTIFS(明细!$R:$R,$AK149,明细!$C:$C,AW$1,明细!$AK:$AK,"网点超50分钟未响应")+COUNTIFS(明细!$R:$R,$AK149,明细!$C:$C,AW$1,明细!$AL:$AL,"网点超23H未关闭"))*20=0,"-",(COUNTIFS(明细!$R:$R,$AK149,明细!$C:$C,AW$1,明细!$AK:$AK,"网点超50分钟未响应")+COUNTIFS(明细!$R:$R,$AK149,明细!$C:$C,AW$1,明细!$AL:$AL,"网点超23H未关闭"))*20)</f>
        <v>-</v>
      </c>
      <c r="AX149" s="12" t="str">
        <f>IF((COUNTIFS(明细!$R:$R,$AK149,明细!$C:$C,AX$1,明细!$AK:$AK,"网点超50分钟未响应")+COUNTIFS(明细!$R:$R,$AK149,明细!$C:$C,AX$1,明细!$AL:$AL,"网点超23H未关闭"))*20=0,"-",(COUNTIFS(明细!$R:$R,$AK149,明细!$C:$C,AX$1,明细!$AK:$AK,"网点超50分钟未响应")+COUNTIFS(明细!$R:$R,$AK149,明细!$C:$C,AX$1,明细!$AL:$AL,"网点超23H未关闭"))*20)</f>
        <v>-</v>
      </c>
      <c r="AY149" s="12" t="str">
        <f>IF((COUNTIFS(明细!$R:$R,$AK149,明细!$C:$C,AY$1,明细!$AK:$AK,"网点超50分钟未响应")+COUNTIFS(明细!$R:$R,$AK149,明细!$C:$C,AY$1,明细!$AL:$AL,"网点超23H未关闭"))*20=0,"-",(COUNTIFS(明细!$R:$R,$AK149,明细!$C:$C,AY$1,明细!$AK:$AK,"网点超50分钟未响应")+COUNTIFS(明细!$R:$R,$AK149,明细!$C:$C,AY$1,明细!$AL:$AL,"网点超23H未关闭"))*20)</f>
        <v>-</v>
      </c>
      <c r="AZ149" s="12" t="str">
        <f>IF((COUNTIFS(明细!$R:$R,$AK149,明细!$C:$C,AZ$1,明细!$AK:$AK,"网点超50分钟未响应")+COUNTIFS(明细!$R:$R,$AK149,明细!$C:$C,AZ$1,明细!$AL:$AL,"网点超23H未关闭"))*20=0,"-",(COUNTIFS(明细!$R:$R,$AK149,明细!$C:$C,AZ$1,明细!$AK:$AK,"网点超50分钟未响应")+COUNTIFS(明细!$R:$R,$AK149,明细!$C:$C,AZ$1,明细!$AL:$AL,"网点超23H未关闭"))*20)</f>
        <v>-</v>
      </c>
      <c r="BA149" s="12" t="str">
        <f>IF((COUNTIFS(明细!$R:$R,$AK149,明细!$C:$C,BA$1,明细!$AK:$AK,"网点超50分钟未响应")+COUNTIFS(明细!$R:$R,$AK149,明细!$C:$C,BA$1,明细!$AL:$AL,"网点超23H未关闭"))*20=0,"-",(COUNTIFS(明细!$R:$R,$AK149,明细!$C:$C,BA$1,明细!$AK:$AK,"网点超50分钟未响应")+COUNTIFS(明细!$R:$R,$AK149,明细!$C:$C,BA$1,明细!$AL:$AL,"网点超23H未关闭"))*20)</f>
        <v>-</v>
      </c>
      <c r="BB149" s="12" t="str">
        <f>IF((COUNTIFS(明细!$R:$R,$AK149,明细!$C:$C,BB$1,明细!$AK:$AK,"网点超50分钟未响应")+COUNTIFS(明细!$R:$R,$AK149,明细!$C:$C,BB$1,明细!$AL:$AL,"网点超23H未关闭"))*20=0,"-",(COUNTIFS(明细!$R:$R,$AK149,明细!$C:$C,BB$1,明细!$AK:$AK,"网点超50分钟未响应")+COUNTIFS(明细!$R:$R,$AK149,明细!$C:$C,BB$1,明细!$AL:$AL,"网点超23H未关闭"))*20)</f>
        <v>-</v>
      </c>
      <c r="BC149" s="12" t="str">
        <f>IF((COUNTIFS(明细!$R:$R,$AK149,明细!$C:$C,BC$1,明细!$AK:$AK,"网点超50分钟未响应")+COUNTIFS(明细!$R:$R,$AK149,明细!$C:$C,BC$1,明细!$AL:$AL,"网点超23H未关闭"))*20=0,"-",(COUNTIFS(明细!$R:$R,$AK149,明细!$C:$C,BC$1,明细!$AK:$AK,"网点超50分钟未响应")+COUNTIFS(明细!$R:$R,$AK149,明细!$C:$C,BC$1,明细!$AL:$AL,"网点超23H未关闭"))*20)</f>
        <v>-</v>
      </c>
      <c r="BD149" s="12" t="str">
        <f>IF((COUNTIFS(明细!$R:$R,$AK149,明细!$C:$C,BD$1,明细!$AK:$AK,"网点超50分钟未响应")+COUNTIFS(明细!$R:$R,$AK149,明细!$C:$C,BD$1,明细!$AL:$AL,"网点超23H未关闭"))*20=0,"-",(COUNTIFS(明细!$R:$R,$AK149,明细!$C:$C,BD$1,明细!$AK:$AK,"网点超50分钟未响应")+COUNTIFS(明细!$R:$R,$AK149,明细!$C:$C,BD$1,明细!$AL:$AL,"网点超23H未关闭"))*20)</f>
        <v>-</v>
      </c>
      <c r="BE149" s="12" t="str">
        <f>IF((COUNTIFS(明细!$R:$R,$AK149,明细!$C:$C,BE$1,明细!$AK:$AK,"网点超50分钟未响应")+COUNTIFS(明细!$R:$R,$AK149,明细!$C:$C,BE$1,明细!$AL:$AL,"网点超23H未关闭"))*20=0,"-",(COUNTIFS(明细!$R:$R,$AK149,明细!$C:$C,BE$1,明细!$AK:$AK,"网点超50分钟未响应")+COUNTIFS(明细!$R:$R,$AK149,明细!$C:$C,BE$1,明细!$AL:$AL,"网点超23H未关闭"))*20)</f>
        <v>-</v>
      </c>
      <c r="BF149" s="12" t="str">
        <f>IF((COUNTIFS(明细!$R:$R,$AK149,明细!$C:$C,BF$1,明细!$AK:$AK,"网点超50分钟未响应")+COUNTIFS(明细!$R:$R,$AK149,明细!$C:$C,BF$1,明细!$AL:$AL,"网点超23H未关闭"))*20=0,"-",(COUNTIFS(明细!$R:$R,$AK149,明细!$C:$C,BF$1,明细!$AK:$AK,"网点超50分钟未响应")+COUNTIFS(明细!$R:$R,$AK149,明细!$C:$C,BF$1,明细!$AL:$AL,"网点超23H未关闭"))*20)</f>
        <v>-</v>
      </c>
      <c r="BG149" s="12" t="str">
        <f>IF((COUNTIFS(明细!$R:$R,$AK149,明细!$C:$C,BG$1,明细!$AK:$AK,"网点超50分钟未响应")+COUNTIFS(明细!$R:$R,$AK149,明细!$C:$C,BG$1,明细!$AL:$AL,"网点超23H未关闭"))*20=0,"-",(COUNTIFS(明细!$R:$R,$AK149,明细!$C:$C,BG$1,明细!$AK:$AK,"网点超50分钟未响应")+COUNTIFS(明细!$R:$R,$AK149,明细!$C:$C,BG$1,明细!$AL:$AL,"网点超23H未关闭"))*20)</f>
        <v>-</v>
      </c>
      <c r="BH149" s="12" t="str">
        <f>IF((COUNTIFS(明细!$R:$R,$AK149,明细!$C:$C,BH$1,明细!$AK:$AK,"网点超50分钟未响应")+COUNTIFS(明细!$R:$R,$AK149,明细!$C:$C,BH$1,明细!$AL:$AL,"网点超23H未关闭"))*20=0,"-",(COUNTIFS(明细!$R:$R,$AK149,明细!$C:$C,BH$1,明细!$AK:$AK,"网点超50分钟未响应")+COUNTIFS(明细!$R:$R,$AK149,明细!$C:$C,BH$1,明细!$AL:$AL,"网点超23H未关闭"))*20)</f>
        <v>-</v>
      </c>
      <c r="BI149" s="12" t="str">
        <f>IF((COUNTIFS(明细!$R:$R,$AK149,明细!$C:$C,BI$1,明细!$AK:$AK,"网点超50分钟未响应")+COUNTIFS(明细!$R:$R,$AK149,明细!$C:$C,BI$1,明细!$AL:$AL,"网点超23H未关闭"))*20=0,"-",(COUNTIFS(明细!$R:$R,$AK149,明细!$C:$C,BI$1,明细!$AK:$AK,"网点超50分钟未响应")+COUNTIFS(明细!$R:$R,$AK149,明细!$C:$C,BI$1,明细!$AL:$AL,"网点超23H未关闭"))*20)</f>
        <v>-</v>
      </c>
      <c r="BJ149" s="12" t="str">
        <f>IF((COUNTIFS(明细!$R:$R,$AK149,明细!$C:$C,BJ$1,明细!$AK:$AK,"网点超50分钟未响应")+COUNTIFS(明细!$R:$R,$AK149,明细!$C:$C,BJ$1,明细!$AL:$AL,"网点超23H未关闭"))*20=0,"-",(COUNTIFS(明细!$R:$R,$AK149,明细!$C:$C,BJ$1,明细!$AK:$AK,"网点超50分钟未响应")+COUNTIFS(明细!$R:$R,$AK149,明细!$C:$C,BJ$1,明细!$AL:$AL,"网点超23H未关闭"))*20)</f>
        <v>-</v>
      </c>
      <c r="BK149" s="12" t="str">
        <f>IF((COUNTIFS(明细!$R:$R,$AK149,明细!$C:$C,BK$1,明细!$AK:$AK,"网点超50分钟未响应")+COUNTIFS(明细!$R:$R,$AK149,明细!$C:$C,BK$1,明细!$AL:$AL,"网点超23H未关闭"))*20=0,"-",(COUNTIFS(明细!$R:$R,$AK149,明细!$C:$C,BK$1,明细!$AK:$AK,"网点超50分钟未响应")+COUNTIFS(明细!$R:$R,$AK149,明细!$C:$C,BK$1,明细!$AL:$AL,"网点超23H未关闭"))*20)</f>
        <v>-</v>
      </c>
      <c r="BL149" s="12" t="str">
        <f>IF((COUNTIFS(明细!$R:$R,$AK149,明细!$C:$C,BL$1,明细!$AK:$AK,"网点超50分钟未响应")+COUNTIFS(明细!$R:$R,$AK149,明细!$C:$C,BL$1,明细!$AL:$AL,"网点超23H未关闭"))*20=0,"-",(COUNTIFS(明细!$R:$R,$AK149,明细!$C:$C,BL$1,明细!$AK:$AK,"网点超50分钟未响应")+COUNTIFS(明细!$R:$R,$AK149,明细!$C:$C,BL$1,明细!$AL:$AL,"网点超23H未关闭"))*20)</f>
        <v>-</v>
      </c>
      <c r="BM149" s="12" t="str">
        <f>IF((COUNTIFS(明细!$R:$R,$AK149,明细!$C:$C,BM$1,明细!$AK:$AK,"网点超50分钟未响应")+COUNTIFS(明细!$R:$R,$AK149,明细!$C:$C,BM$1,明细!$AL:$AL,"网点超23H未关闭"))*20=0,"-",(COUNTIFS(明细!$R:$R,$AK149,明细!$C:$C,BM$1,明细!$AK:$AK,"网点超50分钟未响应")+COUNTIFS(明细!$R:$R,$AK149,明细!$C:$C,BM$1,明细!$AL:$AL,"网点超23H未关闭"))*20)</f>
        <v>-</v>
      </c>
      <c r="BN149" s="12" t="str">
        <f>IF((COUNTIFS(明细!$R:$R,$AK149,明细!$C:$C,BN$1,明细!$AK:$AK,"网点超50分钟未响应")+COUNTIFS(明细!$R:$R,$AK149,明细!$C:$C,BN$1,明细!$AL:$AL,"网点超23H未关闭"))*20=0,"-",(COUNTIFS(明细!$R:$R,$AK149,明细!$C:$C,BN$1,明细!$AK:$AK,"网点超50分钟未响应")+COUNTIFS(明细!$R:$R,$AK149,明细!$C:$C,BN$1,明细!$AL:$AL,"网点超23H未关闭"))*20)</f>
        <v>-</v>
      </c>
      <c r="BO149" s="12" t="str">
        <f>IF((COUNTIFS(明细!$R:$R,$AK149,明细!$C:$C,BO$1,明细!$AK:$AK,"网点超50分钟未响应")+COUNTIFS(明细!$R:$R,$AK149,明细!$C:$C,BO$1,明细!$AL:$AL,"网点超23H未关闭"))*20=0,"-",(COUNTIFS(明细!$R:$R,$AK149,明细!$C:$C,BO$1,明细!$AK:$AK,"网点超50分钟未响应")+COUNTIFS(明细!$R:$R,$AK149,明细!$C:$C,BO$1,明细!$AL:$AL,"网点超23H未关闭"))*20)</f>
        <v>-</v>
      </c>
      <c r="BP149" s="12" t="str">
        <f>IF((COUNTIFS(明细!$R:$R,$AK149,明细!$C:$C,BP$1,明细!$AK:$AK,"网点超50分钟未响应")+COUNTIFS(明细!$R:$R,$AK149,明细!$C:$C,BP$1,明细!$AL:$AL,"网点超23H未关闭"))*20=0,"-",(COUNTIFS(明细!$R:$R,$AK149,明细!$C:$C,BP$1,明细!$AK:$AK,"网点超50分钟未响应")+COUNTIFS(明细!$R:$R,$AK149,明细!$C:$C,BP$1,明细!$AL:$AL,"网点超23H未关闭"))*20)</f>
        <v>-</v>
      </c>
    </row>
    <row r="150" customHeight="1" spans="36:68">
      <c r="AJ150" s="12">
        <f>RANK(AL150,AL$3:AL$356)</f>
        <v>147</v>
      </c>
      <c r="AK150" s="4" t="s">
        <v>186</v>
      </c>
      <c r="AL150" s="12">
        <f>SUM(AM150:BP150)</f>
        <v>0</v>
      </c>
      <c r="AM150" s="12" t="str">
        <f>IF((COUNTIFS(明细!$R:$R,$AK150,明细!$C:$C,AM$1,明细!$AK:$AK,"网点超50分钟未响应")+COUNTIFS(明细!$R:$R,$AK150,明细!$C:$C,AM$1,明细!$AL:$AL,"网点超23H未关闭"))*20=0,"-",(COUNTIFS(明细!$R:$R,$AK150,明细!$C:$C,AM$1,明细!$AK:$AK,"网点超50分钟未响应")+COUNTIFS(明细!$R:$R,$AK150,明细!$C:$C,AM$1,明细!$AL:$AL,"网点超23H未关闭"))*20)</f>
        <v>-</v>
      </c>
      <c r="AN150" s="12" t="str">
        <f>IF((COUNTIFS(明细!$R:$R,$AK150,明细!$C:$C,AN$1,明细!$AK:$AK,"网点超50分钟未响应")+COUNTIFS(明细!$R:$R,$AK150,明细!$C:$C,AN$1,明细!$AL:$AL,"网点超23H未关闭"))*20=0,"-",(COUNTIFS(明细!$R:$R,$AK150,明细!$C:$C,AN$1,明细!$AK:$AK,"网点超50分钟未响应")+COUNTIFS(明细!$R:$R,$AK150,明细!$C:$C,AN$1,明细!$AL:$AL,"网点超23H未关闭"))*20)</f>
        <v>-</v>
      </c>
      <c r="AO150" s="12" t="str">
        <f>IF((COUNTIFS(明细!$R:$R,$AK150,明细!$C:$C,AO$1,明细!$AK:$AK,"网点超50分钟未响应")+COUNTIFS(明细!$R:$R,$AK150,明细!$C:$C,AO$1,明细!$AL:$AL,"网点超23H未关闭"))*20=0,"-",(COUNTIFS(明细!$R:$R,$AK150,明细!$C:$C,AO$1,明细!$AK:$AK,"网点超50分钟未响应")+COUNTIFS(明细!$R:$R,$AK150,明细!$C:$C,AO$1,明细!$AL:$AL,"网点超23H未关闭"))*20)</f>
        <v>-</v>
      </c>
      <c r="AP150" s="12" t="str">
        <f>IF((COUNTIFS(明细!$R:$R,$AK150,明细!$C:$C,AP$1,明细!$AK:$AK,"网点超50分钟未响应")+COUNTIFS(明细!$R:$R,$AK150,明细!$C:$C,AP$1,明细!$AL:$AL,"网点超23H未关闭"))*20=0,"-",(COUNTIFS(明细!$R:$R,$AK150,明细!$C:$C,AP$1,明细!$AK:$AK,"网点超50分钟未响应")+COUNTIFS(明细!$R:$R,$AK150,明细!$C:$C,AP$1,明细!$AL:$AL,"网点超23H未关闭"))*20)</f>
        <v>-</v>
      </c>
      <c r="AQ150" s="12" t="str">
        <f>IF((COUNTIFS(明细!$R:$R,$AK150,明细!$C:$C,AQ$1,明细!$AK:$AK,"网点超50分钟未响应")+COUNTIFS(明细!$R:$R,$AK150,明细!$C:$C,AQ$1,明细!$AL:$AL,"网点超23H未关闭"))*20=0,"-",(COUNTIFS(明细!$R:$R,$AK150,明细!$C:$C,AQ$1,明细!$AK:$AK,"网点超50分钟未响应")+COUNTIFS(明细!$R:$R,$AK150,明细!$C:$C,AQ$1,明细!$AL:$AL,"网点超23H未关闭"))*20)</f>
        <v>-</v>
      </c>
      <c r="AR150" s="12" t="str">
        <f>IF((COUNTIFS(明细!$R:$R,$AK150,明细!$C:$C,AR$1,明细!$AK:$AK,"网点超50分钟未响应")+COUNTIFS(明细!$R:$R,$AK150,明细!$C:$C,AR$1,明细!$AL:$AL,"网点超23H未关闭"))*20=0,"-",(COUNTIFS(明细!$R:$R,$AK150,明细!$C:$C,AR$1,明细!$AK:$AK,"网点超50分钟未响应")+COUNTIFS(明细!$R:$R,$AK150,明细!$C:$C,AR$1,明细!$AL:$AL,"网点超23H未关闭"))*20)</f>
        <v>-</v>
      </c>
      <c r="AS150" s="12" t="str">
        <f>IF((COUNTIFS(明细!$R:$R,$AK150,明细!$C:$C,AS$1,明细!$AK:$AK,"网点超50分钟未响应")+COUNTIFS(明细!$R:$R,$AK150,明细!$C:$C,AS$1,明细!$AL:$AL,"网点超23H未关闭"))*20=0,"-",(COUNTIFS(明细!$R:$R,$AK150,明细!$C:$C,AS$1,明细!$AK:$AK,"网点超50分钟未响应")+COUNTIFS(明细!$R:$R,$AK150,明细!$C:$C,AS$1,明细!$AL:$AL,"网点超23H未关闭"))*20)</f>
        <v>-</v>
      </c>
      <c r="AT150" s="12" t="str">
        <f>IF((COUNTIFS(明细!$R:$R,$AK150,明细!$C:$C,AT$1,明细!$AK:$AK,"网点超50分钟未响应")+COUNTIFS(明细!$R:$R,$AK150,明细!$C:$C,AT$1,明细!$AL:$AL,"网点超23H未关闭"))*20=0,"-",(COUNTIFS(明细!$R:$R,$AK150,明细!$C:$C,AT$1,明细!$AK:$AK,"网点超50分钟未响应")+COUNTIFS(明细!$R:$R,$AK150,明细!$C:$C,AT$1,明细!$AL:$AL,"网点超23H未关闭"))*20)</f>
        <v>-</v>
      </c>
      <c r="AU150" s="12" t="str">
        <f>IF((COUNTIFS(明细!$R:$R,$AK150,明细!$C:$C,AU$1,明细!$AK:$AK,"网点超50分钟未响应")+COUNTIFS(明细!$R:$R,$AK150,明细!$C:$C,AU$1,明细!$AL:$AL,"网点超23H未关闭"))*20=0,"-",(COUNTIFS(明细!$R:$R,$AK150,明细!$C:$C,AU$1,明细!$AK:$AK,"网点超50分钟未响应")+COUNTIFS(明细!$R:$R,$AK150,明细!$C:$C,AU$1,明细!$AL:$AL,"网点超23H未关闭"))*20)</f>
        <v>-</v>
      </c>
      <c r="AV150" s="12" t="str">
        <f>IF((COUNTIFS(明细!$R:$R,$AK150,明细!$C:$C,AV$1,明细!$AK:$AK,"网点超50分钟未响应")+COUNTIFS(明细!$R:$R,$AK150,明细!$C:$C,AV$1,明细!$AL:$AL,"网点超23H未关闭"))*20=0,"-",(COUNTIFS(明细!$R:$R,$AK150,明细!$C:$C,AV$1,明细!$AK:$AK,"网点超50分钟未响应")+COUNTIFS(明细!$R:$R,$AK150,明细!$C:$C,AV$1,明细!$AL:$AL,"网点超23H未关闭"))*20)</f>
        <v>-</v>
      </c>
      <c r="AW150" s="12" t="str">
        <f>IF((COUNTIFS(明细!$R:$R,$AK150,明细!$C:$C,AW$1,明细!$AK:$AK,"网点超50分钟未响应")+COUNTIFS(明细!$R:$R,$AK150,明细!$C:$C,AW$1,明细!$AL:$AL,"网点超23H未关闭"))*20=0,"-",(COUNTIFS(明细!$R:$R,$AK150,明细!$C:$C,AW$1,明细!$AK:$AK,"网点超50分钟未响应")+COUNTIFS(明细!$R:$R,$AK150,明细!$C:$C,AW$1,明细!$AL:$AL,"网点超23H未关闭"))*20)</f>
        <v>-</v>
      </c>
      <c r="AX150" s="12" t="str">
        <f>IF((COUNTIFS(明细!$R:$R,$AK150,明细!$C:$C,AX$1,明细!$AK:$AK,"网点超50分钟未响应")+COUNTIFS(明细!$R:$R,$AK150,明细!$C:$C,AX$1,明细!$AL:$AL,"网点超23H未关闭"))*20=0,"-",(COUNTIFS(明细!$R:$R,$AK150,明细!$C:$C,AX$1,明细!$AK:$AK,"网点超50分钟未响应")+COUNTIFS(明细!$R:$R,$AK150,明细!$C:$C,AX$1,明细!$AL:$AL,"网点超23H未关闭"))*20)</f>
        <v>-</v>
      </c>
      <c r="AY150" s="12" t="str">
        <f>IF((COUNTIFS(明细!$R:$R,$AK150,明细!$C:$C,AY$1,明细!$AK:$AK,"网点超50分钟未响应")+COUNTIFS(明细!$R:$R,$AK150,明细!$C:$C,AY$1,明细!$AL:$AL,"网点超23H未关闭"))*20=0,"-",(COUNTIFS(明细!$R:$R,$AK150,明细!$C:$C,AY$1,明细!$AK:$AK,"网点超50分钟未响应")+COUNTIFS(明细!$R:$R,$AK150,明细!$C:$C,AY$1,明细!$AL:$AL,"网点超23H未关闭"))*20)</f>
        <v>-</v>
      </c>
      <c r="AZ150" s="12" t="str">
        <f>IF((COUNTIFS(明细!$R:$R,$AK150,明细!$C:$C,AZ$1,明细!$AK:$AK,"网点超50分钟未响应")+COUNTIFS(明细!$R:$R,$AK150,明细!$C:$C,AZ$1,明细!$AL:$AL,"网点超23H未关闭"))*20=0,"-",(COUNTIFS(明细!$R:$R,$AK150,明细!$C:$C,AZ$1,明细!$AK:$AK,"网点超50分钟未响应")+COUNTIFS(明细!$R:$R,$AK150,明细!$C:$C,AZ$1,明细!$AL:$AL,"网点超23H未关闭"))*20)</f>
        <v>-</v>
      </c>
      <c r="BA150" s="12" t="str">
        <f>IF((COUNTIFS(明细!$R:$R,$AK150,明细!$C:$C,BA$1,明细!$AK:$AK,"网点超50分钟未响应")+COUNTIFS(明细!$R:$R,$AK150,明细!$C:$C,BA$1,明细!$AL:$AL,"网点超23H未关闭"))*20=0,"-",(COUNTIFS(明细!$R:$R,$AK150,明细!$C:$C,BA$1,明细!$AK:$AK,"网点超50分钟未响应")+COUNTIFS(明细!$R:$R,$AK150,明细!$C:$C,BA$1,明细!$AL:$AL,"网点超23H未关闭"))*20)</f>
        <v>-</v>
      </c>
      <c r="BB150" s="12" t="str">
        <f>IF((COUNTIFS(明细!$R:$R,$AK150,明细!$C:$C,BB$1,明细!$AK:$AK,"网点超50分钟未响应")+COUNTIFS(明细!$R:$R,$AK150,明细!$C:$C,BB$1,明细!$AL:$AL,"网点超23H未关闭"))*20=0,"-",(COUNTIFS(明细!$R:$R,$AK150,明细!$C:$C,BB$1,明细!$AK:$AK,"网点超50分钟未响应")+COUNTIFS(明细!$R:$R,$AK150,明细!$C:$C,BB$1,明细!$AL:$AL,"网点超23H未关闭"))*20)</f>
        <v>-</v>
      </c>
      <c r="BC150" s="12" t="str">
        <f>IF((COUNTIFS(明细!$R:$R,$AK150,明细!$C:$C,BC$1,明细!$AK:$AK,"网点超50分钟未响应")+COUNTIFS(明细!$R:$R,$AK150,明细!$C:$C,BC$1,明细!$AL:$AL,"网点超23H未关闭"))*20=0,"-",(COUNTIFS(明细!$R:$R,$AK150,明细!$C:$C,BC$1,明细!$AK:$AK,"网点超50分钟未响应")+COUNTIFS(明细!$R:$R,$AK150,明细!$C:$C,BC$1,明细!$AL:$AL,"网点超23H未关闭"))*20)</f>
        <v>-</v>
      </c>
      <c r="BD150" s="12" t="str">
        <f>IF((COUNTIFS(明细!$R:$R,$AK150,明细!$C:$C,BD$1,明细!$AK:$AK,"网点超50分钟未响应")+COUNTIFS(明细!$R:$R,$AK150,明细!$C:$C,BD$1,明细!$AL:$AL,"网点超23H未关闭"))*20=0,"-",(COUNTIFS(明细!$R:$R,$AK150,明细!$C:$C,BD$1,明细!$AK:$AK,"网点超50分钟未响应")+COUNTIFS(明细!$R:$R,$AK150,明细!$C:$C,BD$1,明细!$AL:$AL,"网点超23H未关闭"))*20)</f>
        <v>-</v>
      </c>
      <c r="BE150" s="12" t="str">
        <f>IF((COUNTIFS(明细!$R:$R,$AK150,明细!$C:$C,BE$1,明细!$AK:$AK,"网点超50分钟未响应")+COUNTIFS(明细!$R:$R,$AK150,明细!$C:$C,BE$1,明细!$AL:$AL,"网点超23H未关闭"))*20=0,"-",(COUNTIFS(明细!$R:$R,$AK150,明细!$C:$C,BE$1,明细!$AK:$AK,"网点超50分钟未响应")+COUNTIFS(明细!$R:$R,$AK150,明细!$C:$C,BE$1,明细!$AL:$AL,"网点超23H未关闭"))*20)</f>
        <v>-</v>
      </c>
      <c r="BF150" s="12" t="str">
        <f>IF((COUNTIFS(明细!$R:$R,$AK150,明细!$C:$C,BF$1,明细!$AK:$AK,"网点超50分钟未响应")+COUNTIFS(明细!$R:$R,$AK150,明细!$C:$C,BF$1,明细!$AL:$AL,"网点超23H未关闭"))*20=0,"-",(COUNTIFS(明细!$R:$R,$AK150,明细!$C:$C,BF$1,明细!$AK:$AK,"网点超50分钟未响应")+COUNTIFS(明细!$R:$R,$AK150,明细!$C:$C,BF$1,明细!$AL:$AL,"网点超23H未关闭"))*20)</f>
        <v>-</v>
      </c>
      <c r="BG150" s="12" t="str">
        <f>IF((COUNTIFS(明细!$R:$R,$AK150,明细!$C:$C,BG$1,明细!$AK:$AK,"网点超50分钟未响应")+COUNTIFS(明细!$R:$R,$AK150,明细!$C:$C,BG$1,明细!$AL:$AL,"网点超23H未关闭"))*20=0,"-",(COUNTIFS(明细!$R:$R,$AK150,明细!$C:$C,BG$1,明细!$AK:$AK,"网点超50分钟未响应")+COUNTIFS(明细!$R:$R,$AK150,明细!$C:$C,BG$1,明细!$AL:$AL,"网点超23H未关闭"))*20)</f>
        <v>-</v>
      </c>
      <c r="BH150" s="12" t="str">
        <f>IF((COUNTIFS(明细!$R:$R,$AK150,明细!$C:$C,BH$1,明细!$AK:$AK,"网点超50分钟未响应")+COUNTIFS(明细!$R:$R,$AK150,明细!$C:$C,BH$1,明细!$AL:$AL,"网点超23H未关闭"))*20=0,"-",(COUNTIFS(明细!$R:$R,$AK150,明细!$C:$C,BH$1,明细!$AK:$AK,"网点超50分钟未响应")+COUNTIFS(明细!$R:$R,$AK150,明细!$C:$C,BH$1,明细!$AL:$AL,"网点超23H未关闭"))*20)</f>
        <v>-</v>
      </c>
      <c r="BI150" s="12" t="str">
        <f>IF((COUNTIFS(明细!$R:$R,$AK150,明细!$C:$C,BI$1,明细!$AK:$AK,"网点超50分钟未响应")+COUNTIFS(明细!$R:$R,$AK150,明细!$C:$C,BI$1,明细!$AL:$AL,"网点超23H未关闭"))*20=0,"-",(COUNTIFS(明细!$R:$R,$AK150,明细!$C:$C,BI$1,明细!$AK:$AK,"网点超50分钟未响应")+COUNTIFS(明细!$R:$R,$AK150,明细!$C:$C,BI$1,明细!$AL:$AL,"网点超23H未关闭"))*20)</f>
        <v>-</v>
      </c>
      <c r="BJ150" s="12" t="str">
        <f>IF((COUNTIFS(明细!$R:$R,$AK150,明细!$C:$C,BJ$1,明细!$AK:$AK,"网点超50分钟未响应")+COUNTIFS(明细!$R:$R,$AK150,明细!$C:$C,BJ$1,明细!$AL:$AL,"网点超23H未关闭"))*20=0,"-",(COUNTIFS(明细!$R:$R,$AK150,明细!$C:$C,BJ$1,明细!$AK:$AK,"网点超50分钟未响应")+COUNTIFS(明细!$R:$R,$AK150,明细!$C:$C,BJ$1,明细!$AL:$AL,"网点超23H未关闭"))*20)</f>
        <v>-</v>
      </c>
      <c r="BK150" s="12" t="str">
        <f>IF((COUNTIFS(明细!$R:$R,$AK150,明细!$C:$C,BK$1,明细!$AK:$AK,"网点超50分钟未响应")+COUNTIFS(明细!$R:$R,$AK150,明细!$C:$C,BK$1,明细!$AL:$AL,"网点超23H未关闭"))*20=0,"-",(COUNTIFS(明细!$R:$R,$AK150,明细!$C:$C,BK$1,明细!$AK:$AK,"网点超50分钟未响应")+COUNTIFS(明细!$R:$R,$AK150,明细!$C:$C,BK$1,明细!$AL:$AL,"网点超23H未关闭"))*20)</f>
        <v>-</v>
      </c>
      <c r="BL150" s="12" t="str">
        <f>IF((COUNTIFS(明细!$R:$R,$AK150,明细!$C:$C,BL$1,明细!$AK:$AK,"网点超50分钟未响应")+COUNTIFS(明细!$R:$R,$AK150,明细!$C:$C,BL$1,明细!$AL:$AL,"网点超23H未关闭"))*20=0,"-",(COUNTIFS(明细!$R:$R,$AK150,明细!$C:$C,BL$1,明细!$AK:$AK,"网点超50分钟未响应")+COUNTIFS(明细!$R:$R,$AK150,明细!$C:$C,BL$1,明细!$AL:$AL,"网点超23H未关闭"))*20)</f>
        <v>-</v>
      </c>
      <c r="BM150" s="12" t="str">
        <f>IF((COUNTIFS(明细!$R:$R,$AK150,明细!$C:$C,BM$1,明细!$AK:$AK,"网点超50分钟未响应")+COUNTIFS(明细!$R:$R,$AK150,明细!$C:$C,BM$1,明细!$AL:$AL,"网点超23H未关闭"))*20=0,"-",(COUNTIFS(明细!$R:$R,$AK150,明细!$C:$C,BM$1,明细!$AK:$AK,"网点超50分钟未响应")+COUNTIFS(明细!$R:$R,$AK150,明细!$C:$C,BM$1,明细!$AL:$AL,"网点超23H未关闭"))*20)</f>
        <v>-</v>
      </c>
      <c r="BN150" s="12" t="str">
        <f>IF((COUNTIFS(明细!$R:$R,$AK150,明细!$C:$C,BN$1,明细!$AK:$AK,"网点超50分钟未响应")+COUNTIFS(明细!$R:$R,$AK150,明细!$C:$C,BN$1,明细!$AL:$AL,"网点超23H未关闭"))*20=0,"-",(COUNTIFS(明细!$R:$R,$AK150,明细!$C:$C,BN$1,明细!$AK:$AK,"网点超50分钟未响应")+COUNTIFS(明细!$R:$R,$AK150,明细!$C:$C,BN$1,明细!$AL:$AL,"网点超23H未关闭"))*20)</f>
        <v>-</v>
      </c>
      <c r="BO150" s="12" t="str">
        <f>IF((COUNTIFS(明细!$R:$R,$AK150,明细!$C:$C,BO$1,明细!$AK:$AK,"网点超50分钟未响应")+COUNTIFS(明细!$R:$R,$AK150,明细!$C:$C,BO$1,明细!$AL:$AL,"网点超23H未关闭"))*20=0,"-",(COUNTIFS(明细!$R:$R,$AK150,明细!$C:$C,BO$1,明细!$AK:$AK,"网点超50分钟未响应")+COUNTIFS(明细!$R:$R,$AK150,明细!$C:$C,BO$1,明细!$AL:$AL,"网点超23H未关闭"))*20)</f>
        <v>-</v>
      </c>
      <c r="BP150" s="12" t="str">
        <f>IF((COUNTIFS(明细!$R:$R,$AK150,明细!$C:$C,BP$1,明细!$AK:$AK,"网点超50分钟未响应")+COUNTIFS(明细!$R:$R,$AK150,明细!$C:$C,BP$1,明细!$AL:$AL,"网点超23H未关闭"))*20=0,"-",(COUNTIFS(明细!$R:$R,$AK150,明细!$C:$C,BP$1,明细!$AK:$AK,"网点超50分钟未响应")+COUNTIFS(明细!$R:$R,$AK150,明细!$C:$C,BP$1,明细!$AL:$AL,"网点超23H未关闭"))*20)</f>
        <v>-</v>
      </c>
    </row>
    <row r="151" customHeight="1" spans="36:68">
      <c r="AJ151" s="12">
        <f>RANK(AL151,AL$3:AL$356)</f>
        <v>147</v>
      </c>
      <c r="AK151" s="36" t="s">
        <v>187</v>
      </c>
      <c r="AL151" s="12">
        <f>SUM(AM151:BP151)</f>
        <v>0</v>
      </c>
      <c r="AM151" s="12" t="str">
        <f>IF((COUNTIFS(明细!$R:$R,$AK151,明细!$C:$C,AM$1,明细!$AK:$AK,"网点超50分钟未响应")+COUNTIFS(明细!$R:$R,$AK151,明细!$C:$C,AM$1,明细!$AL:$AL,"网点超23H未关闭"))*20=0,"-",(COUNTIFS(明细!$R:$R,$AK151,明细!$C:$C,AM$1,明细!$AK:$AK,"网点超50分钟未响应")+COUNTIFS(明细!$R:$R,$AK151,明细!$C:$C,AM$1,明细!$AL:$AL,"网点超23H未关闭"))*20)</f>
        <v>-</v>
      </c>
      <c r="AN151" s="12" t="str">
        <f>IF((COUNTIFS(明细!$R:$R,$AK151,明细!$C:$C,AN$1,明细!$AK:$AK,"网点超50分钟未响应")+COUNTIFS(明细!$R:$R,$AK151,明细!$C:$C,AN$1,明细!$AL:$AL,"网点超23H未关闭"))*20=0,"-",(COUNTIFS(明细!$R:$R,$AK151,明细!$C:$C,AN$1,明细!$AK:$AK,"网点超50分钟未响应")+COUNTIFS(明细!$R:$R,$AK151,明细!$C:$C,AN$1,明细!$AL:$AL,"网点超23H未关闭"))*20)</f>
        <v>-</v>
      </c>
      <c r="AO151" s="12" t="str">
        <f>IF((COUNTIFS(明细!$R:$R,$AK151,明细!$C:$C,AO$1,明细!$AK:$AK,"网点超50分钟未响应")+COUNTIFS(明细!$R:$R,$AK151,明细!$C:$C,AO$1,明细!$AL:$AL,"网点超23H未关闭"))*20=0,"-",(COUNTIFS(明细!$R:$R,$AK151,明细!$C:$C,AO$1,明细!$AK:$AK,"网点超50分钟未响应")+COUNTIFS(明细!$R:$R,$AK151,明细!$C:$C,AO$1,明细!$AL:$AL,"网点超23H未关闭"))*20)</f>
        <v>-</v>
      </c>
      <c r="AP151" s="12" t="str">
        <f>IF((COUNTIFS(明细!$R:$R,$AK151,明细!$C:$C,AP$1,明细!$AK:$AK,"网点超50分钟未响应")+COUNTIFS(明细!$R:$R,$AK151,明细!$C:$C,AP$1,明细!$AL:$AL,"网点超23H未关闭"))*20=0,"-",(COUNTIFS(明细!$R:$R,$AK151,明细!$C:$C,AP$1,明细!$AK:$AK,"网点超50分钟未响应")+COUNTIFS(明细!$R:$R,$AK151,明细!$C:$C,AP$1,明细!$AL:$AL,"网点超23H未关闭"))*20)</f>
        <v>-</v>
      </c>
      <c r="AQ151" s="12" t="str">
        <f>IF((COUNTIFS(明细!$R:$R,$AK151,明细!$C:$C,AQ$1,明细!$AK:$AK,"网点超50分钟未响应")+COUNTIFS(明细!$R:$R,$AK151,明细!$C:$C,AQ$1,明细!$AL:$AL,"网点超23H未关闭"))*20=0,"-",(COUNTIFS(明细!$R:$R,$AK151,明细!$C:$C,AQ$1,明细!$AK:$AK,"网点超50分钟未响应")+COUNTIFS(明细!$R:$R,$AK151,明细!$C:$C,AQ$1,明细!$AL:$AL,"网点超23H未关闭"))*20)</f>
        <v>-</v>
      </c>
      <c r="AR151" s="12" t="str">
        <f>IF((COUNTIFS(明细!$R:$R,$AK151,明细!$C:$C,AR$1,明细!$AK:$AK,"网点超50分钟未响应")+COUNTIFS(明细!$R:$R,$AK151,明细!$C:$C,AR$1,明细!$AL:$AL,"网点超23H未关闭"))*20=0,"-",(COUNTIFS(明细!$R:$R,$AK151,明细!$C:$C,AR$1,明细!$AK:$AK,"网点超50分钟未响应")+COUNTIFS(明细!$R:$R,$AK151,明细!$C:$C,AR$1,明细!$AL:$AL,"网点超23H未关闭"))*20)</f>
        <v>-</v>
      </c>
      <c r="AS151" s="12" t="str">
        <f>IF((COUNTIFS(明细!$R:$R,$AK151,明细!$C:$C,AS$1,明细!$AK:$AK,"网点超50分钟未响应")+COUNTIFS(明细!$R:$R,$AK151,明细!$C:$C,AS$1,明细!$AL:$AL,"网点超23H未关闭"))*20=0,"-",(COUNTIFS(明细!$R:$R,$AK151,明细!$C:$C,AS$1,明细!$AK:$AK,"网点超50分钟未响应")+COUNTIFS(明细!$R:$R,$AK151,明细!$C:$C,AS$1,明细!$AL:$AL,"网点超23H未关闭"))*20)</f>
        <v>-</v>
      </c>
      <c r="AT151" s="12" t="str">
        <f>IF((COUNTIFS(明细!$R:$R,$AK151,明细!$C:$C,AT$1,明细!$AK:$AK,"网点超50分钟未响应")+COUNTIFS(明细!$R:$R,$AK151,明细!$C:$C,AT$1,明细!$AL:$AL,"网点超23H未关闭"))*20=0,"-",(COUNTIFS(明细!$R:$R,$AK151,明细!$C:$C,AT$1,明细!$AK:$AK,"网点超50分钟未响应")+COUNTIFS(明细!$R:$R,$AK151,明细!$C:$C,AT$1,明细!$AL:$AL,"网点超23H未关闭"))*20)</f>
        <v>-</v>
      </c>
      <c r="AU151" s="12" t="str">
        <f>IF((COUNTIFS(明细!$R:$R,$AK151,明细!$C:$C,AU$1,明细!$AK:$AK,"网点超50分钟未响应")+COUNTIFS(明细!$R:$R,$AK151,明细!$C:$C,AU$1,明细!$AL:$AL,"网点超23H未关闭"))*20=0,"-",(COUNTIFS(明细!$R:$R,$AK151,明细!$C:$C,AU$1,明细!$AK:$AK,"网点超50分钟未响应")+COUNTIFS(明细!$R:$R,$AK151,明细!$C:$C,AU$1,明细!$AL:$AL,"网点超23H未关闭"))*20)</f>
        <v>-</v>
      </c>
      <c r="AV151" s="12" t="str">
        <f>IF((COUNTIFS(明细!$R:$R,$AK151,明细!$C:$C,AV$1,明细!$AK:$AK,"网点超50分钟未响应")+COUNTIFS(明细!$R:$R,$AK151,明细!$C:$C,AV$1,明细!$AL:$AL,"网点超23H未关闭"))*20=0,"-",(COUNTIFS(明细!$R:$R,$AK151,明细!$C:$C,AV$1,明细!$AK:$AK,"网点超50分钟未响应")+COUNTIFS(明细!$R:$R,$AK151,明细!$C:$C,AV$1,明细!$AL:$AL,"网点超23H未关闭"))*20)</f>
        <v>-</v>
      </c>
      <c r="AW151" s="12" t="str">
        <f>IF((COUNTIFS(明细!$R:$R,$AK151,明细!$C:$C,AW$1,明细!$AK:$AK,"网点超50分钟未响应")+COUNTIFS(明细!$R:$R,$AK151,明细!$C:$C,AW$1,明细!$AL:$AL,"网点超23H未关闭"))*20=0,"-",(COUNTIFS(明细!$R:$R,$AK151,明细!$C:$C,AW$1,明细!$AK:$AK,"网点超50分钟未响应")+COUNTIFS(明细!$R:$R,$AK151,明细!$C:$C,AW$1,明细!$AL:$AL,"网点超23H未关闭"))*20)</f>
        <v>-</v>
      </c>
      <c r="AX151" s="12" t="str">
        <f>IF((COUNTIFS(明细!$R:$R,$AK151,明细!$C:$C,AX$1,明细!$AK:$AK,"网点超50分钟未响应")+COUNTIFS(明细!$R:$R,$AK151,明细!$C:$C,AX$1,明细!$AL:$AL,"网点超23H未关闭"))*20=0,"-",(COUNTIFS(明细!$R:$R,$AK151,明细!$C:$C,AX$1,明细!$AK:$AK,"网点超50分钟未响应")+COUNTIFS(明细!$R:$R,$AK151,明细!$C:$C,AX$1,明细!$AL:$AL,"网点超23H未关闭"))*20)</f>
        <v>-</v>
      </c>
      <c r="AY151" s="12" t="str">
        <f>IF((COUNTIFS(明细!$R:$R,$AK151,明细!$C:$C,AY$1,明细!$AK:$AK,"网点超50分钟未响应")+COUNTIFS(明细!$R:$R,$AK151,明细!$C:$C,AY$1,明细!$AL:$AL,"网点超23H未关闭"))*20=0,"-",(COUNTIFS(明细!$R:$R,$AK151,明细!$C:$C,AY$1,明细!$AK:$AK,"网点超50分钟未响应")+COUNTIFS(明细!$R:$R,$AK151,明细!$C:$C,AY$1,明细!$AL:$AL,"网点超23H未关闭"))*20)</f>
        <v>-</v>
      </c>
      <c r="AZ151" s="12" t="str">
        <f>IF((COUNTIFS(明细!$R:$R,$AK151,明细!$C:$C,AZ$1,明细!$AK:$AK,"网点超50分钟未响应")+COUNTIFS(明细!$R:$R,$AK151,明细!$C:$C,AZ$1,明细!$AL:$AL,"网点超23H未关闭"))*20=0,"-",(COUNTIFS(明细!$R:$R,$AK151,明细!$C:$C,AZ$1,明细!$AK:$AK,"网点超50分钟未响应")+COUNTIFS(明细!$R:$R,$AK151,明细!$C:$C,AZ$1,明细!$AL:$AL,"网点超23H未关闭"))*20)</f>
        <v>-</v>
      </c>
      <c r="BA151" s="12" t="str">
        <f>IF((COUNTIFS(明细!$R:$R,$AK151,明细!$C:$C,BA$1,明细!$AK:$AK,"网点超50分钟未响应")+COUNTIFS(明细!$R:$R,$AK151,明细!$C:$C,BA$1,明细!$AL:$AL,"网点超23H未关闭"))*20=0,"-",(COUNTIFS(明细!$R:$R,$AK151,明细!$C:$C,BA$1,明细!$AK:$AK,"网点超50分钟未响应")+COUNTIFS(明细!$R:$R,$AK151,明细!$C:$C,BA$1,明细!$AL:$AL,"网点超23H未关闭"))*20)</f>
        <v>-</v>
      </c>
      <c r="BB151" s="12" t="str">
        <f>IF((COUNTIFS(明细!$R:$R,$AK151,明细!$C:$C,BB$1,明细!$AK:$AK,"网点超50分钟未响应")+COUNTIFS(明细!$R:$R,$AK151,明细!$C:$C,BB$1,明细!$AL:$AL,"网点超23H未关闭"))*20=0,"-",(COUNTIFS(明细!$R:$R,$AK151,明细!$C:$C,BB$1,明细!$AK:$AK,"网点超50分钟未响应")+COUNTIFS(明细!$R:$R,$AK151,明细!$C:$C,BB$1,明细!$AL:$AL,"网点超23H未关闭"))*20)</f>
        <v>-</v>
      </c>
      <c r="BC151" s="12" t="str">
        <f>IF((COUNTIFS(明细!$R:$R,$AK151,明细!$C:$C,BC$1,明细!$AK:$AK,"网点超50分钟未响应")+COUNTIFS(明细!$R:$R,$AK151,明细!$C:$C,BC$1,明细!$AL:$AL,"网点超23H未关闭"))*20=0,"-",(COUNTIFS(明细!$R:$R,$AK151,明细!$C:$C,BC$1,明细!$AK:$AK,"网点超50分钟未响应")+COUNTIFS(明细!$R:$R,$AK151,明细!$C:$C,BC$1,明细!$AL:$AL,"网点超23H未关闭"))*20)</f>
        <v>-</v>
      </c>
      <c r="BD151" s="12" t="str">
        <f>IF((COUNTIFS(明细!$R:$R,$AK151,明细!$C:$C,BD$1,明细!$AK:$AK,"网点超50分钟未响应")+COUNTIFS(明细!$R:$R,$AK151,明细!$C:$C,BD$1,明细!$AL:$AL,"网点超23H未关闭"))*20=0,"-",(COUNTIFS(明细!$R:$R,$AK151,明细!$C:$C,BD$1,明细!$AK:$AK,"网点超50分钟未响应")+COUNTIFS(明细!$R:$R,$AK151,明细!$C:$C,BD$1,明细!$AL:$AL,"网点超23H未关闭"))*20)</f>
        <v>-</v>
      </c>
      <c r="BE151" s="12" t="str">
        <f>IF((COUNTIFS(明细!$R:$R,$AK151,明细!$C:$C,BE$1,明细!$AK:$AK,"网点超50分钟未响应")+COUNTIFS(明细!$R:$R,$AK151,明细!$C:$C,BE$1,明细!$AL:$AL,"网点超23H未关闭"))*20=0,"-",(COUNTIFS(明细!$R:$R,$AK151,明细!$C:$C,BE$1,明细!$AK:$AK,"网点超50分钟未响应")+COUNTIFS(明细!$R:$R,$AK151,明细!$C:$C,BE$1,明细!$AL:$AL,"网点超23H未关闭"))*20)</f>
        <v>-</v>
      </c>
      <c r="BF151" s="12" t="str">
        <f>IF((COUNTIFS(明细!$R:$R,$AK151,明细!$C:$C,BF$1,明细!$AK:$AK,"网点超50分钟未响应")+COUNTIFS(明细!$R:$R,$AK151,明细!$C:$C,BF$1,明细!$AL:$AL,"网点超23H未关闭"))*20=0,"-",(COUNTIFS(明细!$R:$R,$AK151,明细!$C:$C,BF$1,明细!$AK:$AK,"网点超50分钟未响应")+COUNTIFS(明细!$R:$R,$AK151,明细!$C:$C,BF$1,明细!$AL:$AL,"网点超23H未关闭"))*20)</f>
        <v>-</v>
      </c>
      <c r="BG151" s="12" t="str">
        <f>IF((COUNTIFS(明细!$R:$R,$AK151,明细!$C:$C,BG$1,明细!$AK:$AK,"网点超50分钟未响应")+COUNTIFS(明细!$R:$R,$AK151,明细!$C:$C,BG$1,明细!$AL:$AL,"网点超23H未关闭"))*20=0,"-",(COUNTIFS(明细!$R:$R,$AK151,明细!$C:$C,BG$1,明细!$AK:$AK,"网点超50分钟未响应")+COUNTIFS(明细!$R:$R,$AK151,明细!$C:$C,BG$1,明细!$AL:$AL,"网点超23H未关闭"))*20)</f>
        <v>-</v>
      </c>
      <c r="BH151" s="12" t="str">
        <f>IF((COUNTIFS(明细!$R:$R,$AK151,明细!$C:$C,BH$1,明细!$AK:$AK,"网点超50分钟未响应")+COUNTIFS(明细!$R:$R,$AK151,明细!$C:$C,BH$1,明细!$AL:$AL,"网点超23H未关闭"))*20=0,"-",(COUNTIFS(明细!$R:$R,$AK151,明细!$C:$C,BH$1,明细!$AK:$AK,"网点超50分钟未响应")+COUNTIFS(明细!$R:$R,$AK151,明细!$C:$C,BH$1,明细!$AL:$AL,"网点超23H未关闭"))*20)</f>
        <v>-</v>
      </c>
      <c r="BI151" s="12" t="str">
        <f>IF((COUNTIFS(明细!$R:$R,$AK151,明细!$C:$C,BI$1,明细!$AK:$AK,"网点超50分钟未响应")+COUNTIFS(明细!$R:$R,$AK151,明细!$C:$C,BI$1,明细!$AL:$AL,"网点超23H未关闭"))*20=0,"-",(COUNTIFS(明细!$R:$R,$AK151,明细!$C:$C,BI$1,明细!$AK:$AK,"网点超50分钟未响应")+COUNTIFS(明细!$R:$R,$AK151,明细!$C:$C,BI$1,明细!$AL:$AL,"网点超23H未关闭"))*20)</f>
        <v>-</v>
      </c>
      <c r="BJ151" s="12" t="str">
        <f>IF((COUNTIFS(明细!$R:$R,$AK151,明细!$C:$C,BJ$1,明细!$AK:$AK,"网点超50分钟未响应")+COUNTIFS(明细!$R:$R,$AK151,明细!$C:$C,BJ$1,明细!$AL:$AL,"网点超23H未关闭"))*20=0,"-",(COUNTIFS(明细!$R:$R,$AK151,明细!$C:$C,BJ$1,明细!$AK:$AK,"网点超50分钟未响应")+COUNTIFS(明细!$R:$R,$AK151,明细!$C:$C,BJ$1,明细!$AL:$AL,"网点超23H未关闭"))*20)</f>
        <v>-</v>
      </c>
      <c r="BK151" s="12" t="str">
        <f>IF((COUNTIFS(明细!$R:$R,$AK151,明细!$C:$C,BK$1,明细!$AK:$AK,"网点超50分钟未响应")+COUNTIFS(明细!$R:$R,$AK151,明细!$C:$C,BK$1,明细!$AL:$AL,"网点超23H未关闭"))*20=0,"-",(COUNTIFS(明细!$R:$R,$AK151,明细!$C:$C,BK$1,明细!$AK:$AK,"网点超50分钟未响应")+COUNTIFS(明细!$R:$R,$AK151,明细!$C:$C,BK$1,明细!$AL:$AL,"网点超23H未关闭"))*20)</f>
        <v>-</v>
      </c>
      <c r="BL151" s="12" t="str">
        <f>IF((COUNTIFS(明细!$R:$R,$AK151,明细!$C:$C,BL$1,明细!$AK:$AK,"网点超50分钟未响应")+COUNTIFS(明细!$R:$R,$AK151,明细!$C:$C,BL$1,明细!$AL:$AL,"网点超23H未关闭"))*20=0,"-",(COUNTIFS(明细!$R:$R,$AK151,明细!$C:$C,BL$1,明细!$AK:$AK,"网点超50分钟未响应")+COUNTIFS(明细!$R:$R,$AK151,明细!$C:$C,BL$1,明细!$AL:$AL,"网点超23H未关闭"))*20)</f>
        <v>-</v>
      </c>
      <c r="BM151" s="12" t="str">
        <f>IF((COUNTIFS(明细!$R:$R,$AK151,明细!$C:$C,BM$1,明细!$AK:$AK,"网点超50分钟未响应")+COUNTIFS(明细!$R:$R,$AK151,明细!$C:$C,BM$1,明细!$AL:$AL,"网点超23H未关闭"))*20=0,"-",(COUNTIFS(明细!$R:$R,$AK151,明细!$C:$C,BM$1,明细!$AK:$AK,"网点超50分钟未响应")+COUNTIFS(明细!$R:$R,$AK151,明细!$C:$C,BM$1,明细!$AL:$AL,"网点超23H未关闭"))*20)</f>
        <v>-</v>
      </c>
      <c r="BN151" s="12" t="str">
        <f>IF((COUNTIFS(明细!$R:$R,$AK151,明细!$C:$C,BN$1,明细!$AK:$AK,"网点超50分钟未响应")+COUNTIFS(明细!$R:$R,$AK151,明细!$C:$C,BN$1,明细!$AL:$AL,"网点超23H未关闭"))*20=0,"-",(COUNTIFS(明细!$R:$R,$AK151,明细!$C:$C,BN$1,明细!$AK:$AK,"网点超50分钟未响应")+COUNTIFS(明细!$R:$R,$AK151,明细!$C:$C,BN$1,明细!$AL:$AL,"网点超23H未关闭"))*20)</f>
        <v>-</v>
      </c>
      <c r="BO151" s="12" t="str">
        <f>IF((COUNTIFS(明细!$R:$R,$AK151,明细!$C:$C,BO$1,明细!$AK:$AK,"网点超50分钟未响应")+COUNTIFS(明细!$R:$R,$AK151,明细!$C:$C,BO$1,明细!$AL:$AL,"网点超23H未关闭"))*20=0,"-",(COUNTIFS(明细!$R:$R,$AK151,明细!$C:$C,BO$1,明细!$AK:$AK,"网点超50分钟未响应")+COUNTIFS(明细!$R:$R,$AK151,明细!$C:$C,BO$1,明细!$AL:$AL,"网点超23H未关闭"))*20)</f>
        <v>-</v>
      </c>
      <c r="BP151" s="12" t="str">
        <f>IF((COUNTIFS(明细!$R:$R,$AK151,明细!$C:$C,BP$1,明细!$AK:$AK,"网点超50分钟未响应")+COUNTIFS(明细!$R:$R,$AK151,明细!$C:$C,BP$1,明细!$AL:$AL,"网点超23H未关闭"))*20=0,"-",(COUNTIFS(明细!$R:$R,$AK151,明细!$C:$C,BP$1,明细!$AK:$AK,"网点超50分钟未响应")+COUNTIFS(明细!$R:$R,$AK151,明细!$C:$C,BP$1,明细!$AL:$AL,"网点超23H未关闭"))*20)</f>
        <v>-</v>
      </c>
    </row>
    <row r="152" customHeight="1" spans="36:68">
      <c r="AJ152" s="12">
        <f>RANK(AL152,AL$3:AL$356)</f>
        <v>147</v>
      </c>
      <c r="AK152" s="4" t="s">
        <v>188</v>
      </c>
      <c r="AL152" s="12">
        <f>SUM(AM152:BP152)</f>
        <v>0</v>
      </c>
      <c r="AM152" s="12" t="str">
        <f>IF((COUNTIFS(明细!$R:$R,$AK152,明细!$C:$C,AM$1,明细!$AK:$AK,"网点超50分钟未响应")+COUNTIFS(明细!$R:$R,$AK152,明细!$C:$C,AM$1,明细!$AL:$AL,"网点超23H未关闭"))*20=0,"-",(COUNTIFS(明细!$R:$R,$AK152,明细!$C:$C,AM$1,明细!$AK:$AK,"网点超50分钟未响应")+COUNTIFS(明细!$R:$R,$AK152,明细!$C:$C,AM$1,明细!$AL:$AL,"网点超23H未关闭"))*20)</f>
        <v>-</v>
      </c>
      <c r="AN152" s="12" t="str">
        <f>IF((COUNTIFS(明细!$R:$R,$AK152,明细!$C:$C,AN$1,明细!$AK:$AK,"网点超50分钟未响应")+COUNTIFS(明细!$R:$R,$AK152,明细!$C:$C,AN$1,明细!$AL:$AL,"网点超23H未关闭"))*20=0,"-",(COUNTIFS(明细!$R:$R,$AK152,明细!$C:$C,AN$1,明细!$AK:$AK,"网点超50分钟未响应")+COUNTIFS(明细!$R:$R,$AK152,明细!$C:$C,AN$1,明细!$AL:$AL,"网点超23H未关闭"))*20)</f>
        <v>-</v>
      </c>
      <c r="AO152" s="12" t="str">
        <f>IF((COUNTIFS(明细!$R:$R,$AK152,明细!$C:$C,AO$1,明细!$AK:$AK,"网点超50分钟未响应")+COUNTIFS(明细!$R:$R,$AK152,明细!$C:$C,AO$1,明细!$AL:$AL,"网点超23H未关闭"))*20=0,"-",(COUNTIFS(明细!$R:$R,$AK152,明细!$C:$C,AO$1,明细!$AK:$AK,"网点超50分钟未响应")+COUNTIFS(明细!$R:$R,$AK152,明细!$C:$C,AO$1,明细!$AL:$AL,"网点超23H未关闭"))*20)</f>
        <v>-</v>
      </c>
      <c r="AP152" s="12" t="str">
        <f>IF((COUNTIFS(明细!$R:$R,$AK152,明细!$C:$C,AP$1,明细!$AK:$AK,"网点超50分钟未响应")+COUNTIFS(明细!$R:$R,$AK152,明细!$C:$C,AP$1,明细!$AL:$AL,"网点超23H未关闭"))*20=0,"-",(COUNTIFS(明细!$R:$R,$AK152,明细!$C:$C,AP$1,明细!$AK:$AK,"网点超50分钟未响应")+COUNTIFS(明细!$R:$R,$AK152,明细!$C:$C,AP$1,明细!$AL:$AL,"网点超23H未关闭"))*20)</f>
        <v>-</v>
      </c>
      <c r="AQ152" s="12" t="str">
        <f>IF((COUNTIFS(明细!$R:$R,$AK152,明细!$C:$C,AQ$1,明细!$AK:$AK,"网点超50分钟未响应")+COUNTIFS(明细!$R:$R,$AK152,明细!$C:$C,AQ$1,明细!$AL:$AL,"网点超23H未关闭"))*20=0,"-",(COUNTIFS(明细!$R:$R,$AK152,明细!$C:$C,AQ$1,明细!$AK:$AK,"网点超50分钟未响应")+COUNTIFS(明细!$R:$R,$AK152,明细!$C:$C,AQ$1,明细!$AL:$AL,"网点超23H未关闭"))*20)</f>
        <v>-</v>
      </c>
      <c r="AR152" s="12" t="str">
        <f>IF((COUNTIFS(明细!$R:$R,$AK152,明细!$C:$C,AR$1,明细!$AK:$AK,"网点超50分钟未响应")+COUNTIFS(明细!$R:$R,$AK152,明细!$C:$C,AR$1,明细!$AL:$AL,"网点超23H未关闭"))*20=0,"-",(COUNTIFS(明细!$R:$R,$AK152,明细!$C:$C,AR$1,明细!$AK:$AK,"网点超50分钟未响应")+COUNTIFS(明细!$R:$R,$AK152,明细!$C:$C,AR$1,明细!$AL:$AL,"网点超23H未关闭"))*20)</f>
        <v>-</v>
      </c>
      <c r="AS152" s="12" t="str">
        <f>IF((COUNTIFS(明细!$R:$R,$AK152,明细!$C:$C,AS$1,明细!$AK:$AK,"网点超50分钟未响应")+COUNTIFS(明细!$R:$R,$AK152,明细!$C:$C,AS$1,明细!$AL:$AL,"网点超23H未关闭"))*20=0,"-",(COUNTIFS(明细!$R:$R,$AK152,明细!$C:$C,AS$1,明细!$AK:$AK,"网点超50分钟未响应")+COUNTIFS(明细!$R:$R,$AK152,明细!$C:$C,AS$1,明细!$AL:$AL,"网点超23H未关闭"))*20)</f>
        <v>-</v>
      </c>
      <c r="AT152" s="12" t="str">
        <f>IF((COUNTIFS(明细!$R:$R,$AK152,明细!$C:$C,AT$1,明细!$AK:$AK,"网点超50分钟未响应")+COUNTIFS(明细!$R:$R,$AK152,明细!$C:$C,AT$1,明细!$AL:$AL,"网点超23H未关闭"))*20=0,"-",(COUNTIFS(明细!$R:$R,$AK152,明细!$C:$C,AT$1,明细!$AK:$AK,"网点超50分钟未响应")+COUNTIFS(明细!$R:$R,$AK152,明细!$C:$C,AT$1,明细!$AL:$AL,"网点超23H未关闭"))*20)</f>
        <v>-</v>
      </c>
      <c r="AU152" s="12" t="str">
        <f>IF((COUNTIFS(明细!$R:$R,$AK152,明细!$C:$C,AU$1,明细!$AK:$AK,"网点超50分钟未响应")+COUNTIFS(明细!$R:$R,$AK152,明细!$C:$C,AU$1,明细!$AL:$AL,"网点超23H未关闭"))*20=0,"-",(COUNTIFS(明细!$R:$R,$AK152,明细!$C:$C,AU$1,明细!$AK:$AK,"网点超50分钟未响应")+COUNTIFS(明细!$R:$R,$AK152,明细!$C:$C,AU$1,明细!$AL:$AL,"网点超23H未关闭"))*20)</f>
        <v>-</v>
      </c>
      <c r="AV152" s="12" t="str">
        <f>IF((COUNTIFS(明细!$R:$R,$AK152,明细!$C:$C,AV$1,明细!$AK:$AK,"网点超50分钟未响应")+COUNTIFS(明细!$R:$R,$AK152,明细!$C:$C,AV$1,明细!$AL:$AL,"网点超23H未关闭"))*20=0,"-",(COUNTIFS(明细!$R:$R,$AK152,明细!$C:$C,AV$1,明细!$AK:$AK,"网点超50分钟未响应")+COUNTIFS(明细!$R:$R,$AK152,明细!$C:$C,AV$1,明细!$AL:$AL,"网点超23H未关闭"))*20)</f>
        <v>-</v>
      </c>
      <c r="AW152" s="12" t="str">
        <f>IF((COUNTIFS(明细!$R:$R,$AK152,明细!$C:$C,AW$1,明细!$AK:$AK,"网点超50分钟未响应")+COUNTIFS(明细!$R:$R,$AK152,明细!$C:$C,AW$1,明细!$AL:$AL,"网点超23H未关闭"))*20=0,"-",(COUNTIFS(明细!$R:$R,$AK152,明细!$C:$C,AW$1,明细!$AK:$AK,"网点超50分钟未响应")+COUNTIFS(明细!$R:$R,$AK152,明细!$C:$C,AW$1,明细!$AL:$AL,"网点超23H未关闭"))*20)</f>
        <v>-</v>
      </c>
      <c r="AX152" s="12" t="str">
        <f>IF((COUNTIFS(明细!$R:$R,$AK152,明细!$C:$C,AX$1,明细!$AK:$AK,"网点超50分钟未响应")+COUNTIFS(明细!$R:$R,$AK152,明细!$C:$C,AX$1,明细!$AL:$AL,"网点超23H未关闭"))*20=0,"-",(COUNTIFS(明细!$R:$R,$AK152,明细!$C:$C,AX$1,明细!$AK:$AK,"网点超50分钟未响应")+COUNTIFS(明细!$R:$R,$AK152,明细!$C:$C,AX$1,明细!$AL:$AL,"网点超23H未关闭"))*20)</f>
        <v>-</v>
      </c>
      <c r="AY152" s="12" t="str">
        <f>IF((COUNTIFS(明细!$R:$R,$AK152,明细!$C:$C,AY$1,明细!$AK:$AK,"网点超50分钟未响应")+COUNTIFS(明细!$R:$R,$AK152,明细!$C:$C,AY$1,明细!$AL:$AL,"网点超23H未关闭"))*20=0,"-",(COUNTIFS(明细!$R:$R,$AK152,明细!$C:$C,AY$1,明细!$AK:$AK,"网点超50分钟未响应")+COUNTIFS(明细!$R:$R,$AK152,明细!$C:$C,AY$1,明细!$AL:$AL,"网点超23H未关闭"))*20)</f>
        <v>-</v>
      </c>
      <c r="AZ152" s="12" t="str">
        <f>IF((COUNTIFS(明细!$R:$R,$AK152,明细!$C:$C,AZ$1,明细!$AK:$AK,"网点超50分钟未响应")+COUNTIFS(明细!$R:$R,$AK152,明细!$C:$C,AZ$1,明细!$AL:$AL,"网点超23H未关闭"))*20=0,"-",(COUNTIFS(明细!$R:$R,$AK152,明细!$C:$C,AZ$1,明细!$AK:$AK,"网点超50分钟未响应")+COUNTIFS(明细!$R:$R,$AK152,明细!$C:$C,AZ$1,明细!$AL:$AL,"网点超23H未关闭"))*20)</f>
        <v>-</v>
      </c>
      <c r="BA152" s="12" t="str">
        <f>IF((COUNTIFS(明细!$R:$R,$AK152,明细!$C:$C,BA$1,明细!$AK:$AK,"网点超50分钟未响应")+COUNTIFS(明细!$R:$R,$AK152,明细!$C:$C,BA$1,明细!$AL:$AL,"网点超23H未关闭"))*20=0,"-",(COUNTIFS(明细!$R:$R,$AK152,明细!$C:$C,BA$1,明细!$AK:$AK,"网点超50分钟未响应")+COUNTIFS(明细!$R:$R,$AK152,明细!$C:$C,BA$1,明细!$AL:$AL,"网点超23H未关闭"))*20)</f>
        <v>-</v>
      </c>
      <c r="BB152" s="12" t="str">
        <f>IF((COUNTIFS(明细!$R:$R,$AK152,明细!$C:$C,BB$1,明细!$AK:$AK,"网点超50分钟未响应")+COUNTIFS(明细!$R:$R,$AK152,明细!$C:$C,BB$1,明细!$AL:$AL,"网点超23H未关闭"))*20=0,"-",(COUNTIFS(明细!$R:$R,$AK152,明细!$C:$C,BB$1,明细!$AK:$AK,"网点超50分钟未响应")+COUNTIFS(明细!$R:$R,$AK152,明细!$C:$C,BB$1,明细!$AL:$AL,"网点超23H未关闭"))*20)</f>
        <v>-</v>
      </c>
      <c r="BC152" s="12" t="str">
        <f>IF((COUNTIFS(明细!$R:$R,$AK152,明细!$C:$C,BC$1,明细!$AK:$AK,"网点超50分钟未响应")+COUNTIFS(明细!$R:$R,$AK152,明细!$C:$C,BC$1,明细!$AL:$AL,"网点超23H未关闭"))*20=0,"-",(COUNTIFS(明细!$R:$R,$AK152,明细!$C:$C,BC$1,明细!$AK:$AK,"网点超50分钟未响应")+COUNTIFS(明细!$R:$R,$AK152,明细!$C:$C,BC$1,明细!$AL:$AL,"网点超23H未关闭"))*20)</f>
        <v>-</v>
      </c>
      <c r="BD152" s="12" t="str">
        <f>IF((COUNTIFS(明细!$R:$R,$AK152,明细!$C:$C,BD$1,明细!$AK:$AK,"网点超50分钟未响应")+COUNTIFS(明细!$R:$R,$AK152,明细!$C:$C,BD$1,明细!$AL:$AL,"网点超23H未关闭"))*20=0,"-",(COUNTIFS(明细!$R:$R,$AK152,明细!$C:$C,BD$1,明细!$AK:$AK,"网点超50分钟未响应")+COUNTIFS(明细!$R:$R,$AK152,明细!$C:$C,BD$1,明细!$AL:$AL,"网点超23H未关闭"))*20)</f>
        <v>-</v>
      </c>
      <c r="BE152" s="12" t="str">
        <f>IF((COUNTIFS(明细!$R:$R,$AK152,明细!$C:$C,BE$1,明细!$AK:$AK,"网点超50分钟未响应")+COUNTIFS(明细!$R:$R,$AK152,明细!$C:$C,BE$1,明细!$AL:$AL,"网点超23H未关闭"))*20=0,"-",(COUNTIFS(明细!$R:$R,$AK152,明细!$C:$C,BE$1,明细!$AK:$AK,"网点超50分钟未响应")+COUNTIFS(明细!$R:$R,$AK152,明细!$C:$C,BE$1,明细!$AL:$AL,"网点超23H未关闭"))*20)</f>
        <v>-</v>
      </c>
      <c r="BF152" s="12" t="str">
        <f>IF((COUNTIFS(明细!$R:$R,$AK152,明细!$C:$C,BF$1,明细!$AK:$AK,"网点超50分钟未响应")+COUNTIFS(明细!$R:$R,$AK152,明细!$C:$C,BF$1,明细!$AL:$AL,"网点超23H未关闭"))*20=0,"-",(COUNTIFS(明细!$R:$R,$AK152,明细!$C:$C,BF$1,明细!$AK:$AK,"网点超50分钟未响应")+COUNTIFS(明细!$R:$R,$AK152,明细!$C:$C,BF$1,明细!$AL:$AL,"网点超23H未关闭"))*20)</f>
        <v>-</v>
      </c>
      <c r="BG152" s="12" t="str">
        <f>IF((COUNTIFS(明细!$R:$R,$AK152,明细!$C:$C,BG$1,明细!$AK:$AK,"网点超50分钟未响应")+COUNTIFS(明细!$R:$R,$AK152,明细!$C:$C,BG$1,明细!$AL:$AL,"网点超23H未关闭"))*20=0,"-",(COUNTIFS(明细!$R:$R,$AK152,明细!$C:$C,BG$1,明细!$AK:$AK,"网点超50分钟未响应")+COUNTIFS(明细!$R:$R,$AK152,明细!$C:$C,BG$1,明细!$AL:$AL,"网点超23H未关闭"))*20)</f>
        <v>-</v>
      </c>
      <c r="BH152" s="12" t="str">
        <f>IF((COUNTIFS(明细!$R:$R,$AK152,明细!$C:$C,BH$1,明细!$AK:$AK,"网点超50分钟未响应")+COUNTIFS(明细!$R:$R,$AK152,明细!$C:$C,BH$1,明细!$AL:$AL,"网点超23H未关闭"))*20=0,"-",(COUNTIFS(明细!$R:$R,$AK152,明细!$C:$C,BH$1,明细!$AK:$AK,"网点超50分钟未响应")+COUNTIFS(明细!$R:$R,$AK152,明细!$C:$C,BH$1,明细!$AL:$AL,"网点超23H未关闭"))*20)</f>
        <v>-</v>
      </c>
      <c r="BI152" s="12" t="str">
        <f>IF((COUNTIFS(明细!$R:$R,$AK152,明细!$C:$C,BI$1,明细!$AK:$AK,"网点超50分钟未响应")+COUNTIFS(明细!$R:$R,$AK152,明细!$C:$C,BI$1,明细!$AL:$AL,"网点超23H未关闭"))*20=0,"-",(COUNTIFS(明细!$R:$R,$AK152,明细!$C:$C,BI$1,明细!$AK:$AK,"网点超50分钟未响应")+COUNTIFS(明细!$R:$R,$AK152,明细!$C:$C,BI$1,明细!$AL:$AL,"网点超23H未关闭"))*20)</f>
        <v>-</v>
      </c>
      <c r="BJ152" s="12" t="str">
        <f>IF((COUNTIFS(明细!$R:$R,$AK152,明细!$C:$C,BJ$1,明细!$AK:$AK,"网点超50分钟未响应")+COUNTIFS(明细!$R:$R,$AK152,明细!$C:$C,BJ$1,明细!$AL:$AL,"网点超23H未关闭"))*20=0,"-",(COUNTIFS(明细!$R:$R,$AK152,明细!$C:$C,BJ$1,明细!$AK:$AK,"网点超50分钟未响应")+COUNTIFS(明细!$R:$R,$AK152,明细!$C:$C,BJ$1,明细!$AL:$AL,"网点超23H未关闭"))*20)</f>
        <v>-</v>
      </c>
      <c r="BK152" s="12" t="str">
        <f>IF((COUNTIFS(明细!$R:$R,$AK152,明细!$C:$C,BK$1,明细!$AK:$AK,"网点超50分钟未响应")+COUNTIFS(明细!$R:$R,$AK152,明细!$C:$C,BK$1,明细!$AL:$AL,"网点超23H未关闭"))*20=0,"-",(COUNTIFS(明细!$R:$R,$AK152,明细!$C:$C,BK$1,明细!$AK:$AK,"网点超50分钟未响应")+COUNTIFS(明细!$R:$R,$AK152,明细!$C:$C,BK$1,明细!$AL:$AL,"网点超23H未关闭"))*20)</f>
        <v>-</v>
      </c>
      <c r="BL152" s="12" t="str">
        <f>IF((COUNTIFS(明细!$R:$R,$AK152,明细!$C:$C,BL$1,明细!$AK:$AK,"网点超50分钟未响应")+COUNTIFS(明细!$R:$R,$AK152,明细!$C:$C,BL$1,明细!$AL:$AL,"网点超23H未关闭"))*20=0,"-",(COUNTIFS(明细!$R:$R,$AK152,明细!$C:$C,BL$1,明细!$AK:$AK,"网点超50分钟未响应")+COUNTIFS(明细!$R:$R,$AK152,明细!$C:$C,BL$1,明细!$AL:$AL,"网点超23H未关闭"))*20)</f>
        <v>-</v>
      </c>
      <c r="BM152" s="12" t="str">
        <f>IF((COUNTIFS(明细!$R:$R,$AK152,明细!$C:$C,BM$1,明细!$AK:$AK,"网点超50分钟未响应")+COUNTIFS(明细!$R:$R,$AK152,明细!$C:$C,BM$1,明细!$AL:$AL,"网点超23H未关闭"))*20=0,"-",(COUNTIFS(明细!$R:$R,$AK152,明细!$C:$C,BM$1,明细!$AK:$AK,"网点超50分钟未响应")+COUNTIFS(明细!$R:$R,$AK152,明细!$C:$C,BM$1,明细!$AL:$AL,"网点超23H未关闭"))*20)</f>
        <v>-</v>
      </c>
      <c r="BN152" s="12" t="str">
        <f>IF((COUNTIFS(明细!$R:$R,$AK152,明细!$C:$C,BN$1,明细!$AK:$AK,"网点超50分钟未响应")+COUNTIFS(明细!$R:$R,$AK152,明细!$C:$C,BN$1,明细!$AL:$AL,"网点超23H未关闭"))*20=0,"-",(COUNTIFS(明细!$R:$R,$AK152,明细!$C:$C,BN$1,明细!$AK:$AK,"网点超50分钟未响应")+COUNTIFS(明细!$R:$R,$AK152,明细!$C:$C,BN$1,明细!$AL:$AL,"网点超23H未关闭"))*20)</f>
        <v>-</v>
      </c>
      <c r="BO152" s="12" t="str">
        <f>IF((COUNTIFS(明细!$R:$R,$AK152,明细!$C:$C,BO$1,明细!$AK:$AK,"网点超50分钟未响应")+COUNTIFS(明细!$R:$R,$AK152,明细!$C:$C,BO$1,明细!$AL:$AL,"网点超23H未关闭"))*20=0,"-",(COUNTIFS(明细!$R:$R,$AK152,明细!$C:$C,BO$1,明细!$AK:$AK,"网点超50分钟未响应")+COUNTIFS(明细!$R:$R,$AK152,明细!$C:$C,BO$1,明细!$AL:$AL,"网点超23H未关闭"))*20)</f>
        <v>-</v>
      </c>
      <c r="BP152" s="12" t="str">
        <f>IF((COUNTIFS(明细!$R:$R,$AK152,明细!$C:$C,BP$1,明细!$AK:$AK,"网点超50分钟未响应")+COUNTIFS(明细!$R:$R,$AK152,明细!$C:$C,BP$1,明细!$AL:$AL,"网点超23H未关闭"))*20=0,"-",(COUNTIFS(明细!$R:$R,$AK152,明细!$C:$C,BP$1,明细!$AK:$AK,"网点超50分钟未响应")+COUNTIFS(明细!$R:$R,$AK152,明细!$C:$C,BP$1,明细!$AL:$AL,"网点超23H未关闭"))*20)</f>
        <v>-</v>
      </c>
    </row>
    <row r="153" customHeight="1" spans="36:68">
      <c r="AJ153" s="12">
        <f>RANK(AL153,AL$3:AL$356)</f>
        <v>147</v>
      </c>
      <c r="AK153" s="4" t="s">
        <v>189</v>
      </c>
      <c r="AL153" s="12">
        <f>SUM(AM153:BP153)</f>
        <v>0</v>
      </c>
      <c r="AM153" s="12" t="str">
        <f>IF((COUNTIFS(明细!$R:$R,$AK153,明细!$C:$C,AM$1,明细!$AK:$AK,"网点超50分钟未响应")+COUNTIFS(明细!$R:$R,$AK153,明细!$C:$C,AM$1,明细!$AL:$AL,"网点超23H未关闭"))*20=0,"-",(COUNTIFS(明细!$R:$R,$AK153,明细!$C:$C,AM$1,明细!$AK:$AK,"网点超50分钟未响应")+COUNTIFS(明细!$R:$R,$AK153,明细!$C:$C,AM$1,明细!$AL:$AL,"网点超23H未关闭"))*20)</f>
        <v>-</v>
      </c>
      <c r="AN153" s="12" t="str">
        <f>IF((COUNTIFS(明细!$R:$R,$AK153,明细!$C:$C,AN$1,明细!$AK:$AK,"网点超50分钟未响应")+COUNTIFS(明细!$R:$R,$AK153,明细!$C:$C,AN$1,明细!$AL:$AL,"网点超23H未关闭"))*20=0,"-",(COUNTIFS(明细!$R:$R,$AK153,明细!$C:$C,AN$1,明细!$AK:$AK,"网点超50分钟未响应")+COUNTIFS(明细!$R:$R,$AK153,明细!$C:$C,AN$1,明细!$AL:$AL,"网点超23H未关闭"))*20)</f>
        <v>-</v>
      </c>
      <c r="AO153" s="12" t="str">
        <f>IF((COUNTIFS(明细!$R:$R,$AK153,明细!$C:$C,AO$1,明细!$AK:$AK,"网点超50分钟未响应")+COUNTIFS(明细!$R:$R,$AK153,明细!$C:$C,AO$1,明细!$AL:$AL,"网点超23H未关闭"))*20=0,"-",(COUNTIFS(明细!$R:$R,$AK153,明细!$C:$C,AO$1,明细!$AK:$AK,"网点超50分钟未响应")+COUNTIFS(明细!$R:$R,$AK153,明细!$C:$C,AO$1,明细!$AL:$AL,"网点超23H未关闭"))*20)</f>
        <v>-</v>
      </c>
      <c r="AP153" s="12" t="str">
        <f>IF((COUNTIFS(明细!$R:$R,$AK153,明细!$C:$C,AP$1,明细!$AK:$AK,"网点超50分钟未响应")+COUNTIFS(明细!$R:$R,$AK153,明细!$C:$C,AP$1,明细!$AL:$AL,"网点超23H未关闭"))*20=0,"-",(COUNTIFS(明细!$R:$R,$AK153,明细!$C:$C,AP$1,明细!$AK:$AK,"网点超50分钟未响应")+COUNTIFS(明细!$R:$R,$AK153,明细!$C:$C,AP$1,明细!$AL:$AL,"网点超23H未关闭"))*20)</f>
        <v>-</v>
      </c>
      <c r="AQ153" s="12" t="str">
        <f>IF((COUNTIFS(明细!$R:$R,$AK153,明细!$C:$C,AQ$1,明细!$AK:$AK,"网点超50分钟未响应")+COUNTIFS(明细!$R:$R,$AK153,明细!$C:$C,AQ$1,明细!$AL:$AL,"网点超23H未关闭"))*20=0,"-",(COUNTIFS(明细!$R:$R,$AK153,明细!$C:$C,AQ$1,明细!$AK:$AK,"网点超50分钟未响应")+COUNTIFS(明细!$R:$R,$AK153,明细!$C:$C,AQ$1,明细!$AL:$AL,"网点超23H未关闭"))*20)</f>
        <v>-</v>
      </c>
      <c r="AR153" s="12" t="str">
        <f>IF((COUNTIFS(明细!$R:$R,$AK153,明细!$C:$C,AR$1,明细!$AK:$AK,"网点超50分钟未响应")+COUNTIFS(明细!$R:$R,$AK153,明细!$C:$C,AR$1,明细!$AL:$AL,"网点超23H未关闭"))*20=0,"-",(COUNTIFS(明细!$R:$R,$AK153,明细!$C:$C,AR$1,明细!$AK:$AK,"网点超50分钟未响应")+COUNTIFS(明细!$R:$R,$AK153,明细!$C:$C,AR$1,明细!$AL:$AL,"网点超23H未关闭"))*20)</f>
        <v>-</v>
      </c>
      <c r="AS153" s="12" t="str">
        <f>IF((COUNTIFS(明细!$R:$R,$AK153,明细!$C:$C,AS$1,明细!$AK:$AK,"网点超50分钟未响应")+COUNTIFS(明细!$R:$R,$AK153,明细!$C:$C,AS$1,明细!$AL:$AL,"网点超23H未关闭"))*20=0,"-",(COUNTIFS(明细!$R:$R,$AK153,明细!$C:$C,AS$1,明细!$AK:$AK,"网点超50分钟未响应")+COUNTIFS(明细!$R:$R,$AK153,明细!$C:$C,AS$1,明细!$AL:$AL,"网点超23H未关闭"))*20)</f>
        <v>-</v>
      </c>
      <c r="AT153" s="12" t="str">
        <f>IF((COUNTIFS(明细!$R:$R,$AK153,明细!$C:$C,AT$1,明细!$AK:$AK,"网点超50分钟未响应")+COUNTIFS(明细!$R:$R,$AK153,明细!$C:$C,AT$1,明细!$AL:$AL,"网点超23H未关闭"))*20=0,"-",(COUNTIFS(明细!$R:$R,$AK153,明细!$C:$C,AT$1,明细!$AK:$AK,"网点超50分钟未响应")+COUNTIFS(明细!$R:$R,$AK153,明细!$C:$C,AT$1,明细!$AL:$AL,"网点超23H未关闭"))*20)</f>
        <v>-</v>
      </c>
      <c r="AU153" s="12" t="str">
        <f>IF((COUNTIFS(明细!$R:$R,$AK153,明细!$C:$C,AU$1,明细!$AK:$AK,"网点超50分钟未响应")+COUNTIFS(明细!$R:$R,$AK153,明细!$C:$C,AU$1,明细!$AL:$AL,"网点超23H未关闭"))*20=0,"-",(COUNTIFS(明细!$R:$R,$AK153,明细!$C:$C,AU$1,明细!$AK:$AK,"网点超50分钟未响应")+COUNTIFS(明细!$R:$R,$AK153,明细!$C:$C,AU$1,明细!$AL:$AL,"网点超23H未关闭"))*20)</f>
        <v>-</v>
      </c>
      <c r="AV153" s="12" t="str">
        <f>IF((COUNTIFS(明细!$R:$R,$AK153,明细!$C:$C,AV$1,明细!$AK:$AK,"网点超50分钟未响应")+COUNTIFS(明细!$R:$R,$AK153,明细!$C:$C,AV$1,明细!$AL:$AL,"网点超23H未关闭"))*20=0,"-",(COUNTIFS(明细!$R:$R,$AK153,明细!$C:$C,AV$1,明细!$AK:$AK,"网点超50分钟未响应")+COUNTIFS(明细!$R:$R,$AK153,明细!$C:$C,AV$1,明细!$AL:$AL,"网点超23H未关闭"))*20)</f>
        <v>-</v>
      </c>
      <c r="AW153" s="12" t="str">
        <f>IF((COUNTIFS(明细!$R:$R,$AK153,明细!$C:$C,AW$1,明细!$AK:$AK,"网点超50分钟未响应")+COUNTIFS(明细!$R:$R,$AK153,明细!$C:$C,AW$1,明细!$AL:$AL,"网点超23H未关闭"))*20=0,"-",(COUNTIFS(明细!$R:$R,$AK153,明细!$C:$C,AW$1,明细!$AK:$AK,"网点超50分钟未响应")+COUNTIFS(明细!$R:$R,$AK153,明细!$C:$C,AW$1,明细!$AL:$AL,"网点超23H未关闭"))*20)</f>
        <v>-</v>
      </c>
      <c r="AX153" s="12" t="str">
        <f>IF((COUNTIFS(明细!$R:$R,$AK153,明细!$C:$C,AX$1,明细!$AK:$AK,"网点超50分钟未响应")+COUNTIFS(明细!$R:$R,$AK153,明细!$C:$C,AX$1,明细!$AL:$AL,"网点超23H未关闭"))*20=0,"-",(COUNTIFS(明细!$R:$R,$AK153,明细!$C:$C,AX$1,明细!$AK:$AK,"网点超50分钟未响应")+COUNTIFS(明细!$R:$R,$AK153,明细!$C:$C,AX$1,明细!$AL:$AL,"网点超23H未关闭"))*20)</f>
        <v>-</v>
      </c>
      <c r="AY153" s="12" t="str">
        <f>IF((COUNTIFS(明细!$R:$R,$AK153,明细!$C:$C,AY$1,明细!$AK:$AK,"网点超50分钟未响应")+COUNTIFS(明细!$R:$R,$AK153,明细!$C:$C,AY$1,明细!$AL:$AL,"网点超23H未关闭"))*20=0,"-",(COUNTIFS(明细!$R:$R,$AK153,明细!$C:$C,AY$1,明细!$AK:$AK,"网点超50分钟未响应")+COUNTIFS(明细!$R:$R,$AK153,明细!$C:$C,AY$1,明细!$AL:$AL,"网点超23H未关闭"))*20)</f>
        <v>-</v>
      </c>
      <c r="AZ153" s="12" t="str">
        <f>IF((COUNTIFS(明细!$R:$R,$AK153,明细!$C:$C,AZ$1,明细!$AK:$AK,"网点超50分钟未响应")+COUNTIFS(明细!$R:$R,$AK153,明细!$C:$C,AZ$1,明细!$AL:$AL,"网点超23H未关闭"))*20=0,"-",(COUNTIFS(明细!$R:$R,$AK153,明细!$C:$C,AZ$1,明细!$AK:$AK,"网点超50分钟未响应")+COUNTIFS(明细!$R:$R,$AK153,明细!$C:$C,AZ$1,明细!$AL:$AL,"网点超23H未关闭"))*20)</f>
        <v>-</v>
      </c>
      <c r="BA153" s="12" t="str">
        <f>IF((COUNTIFS(明细!$R:$R,$AK153,明细!$C:$C,BA$1,明细!$AK:$AK,"网点超50分钟未响应")+COUNTIFS(明细!$R:$R,$AK153,明细!$C:$C,BA$1,明细!$AL:$AL,"网点超23H未关闭"))*20=0,"-",(COUNTIFS(明细!$R:$R,$AK153,明细!$C:$C,BA$1,明细!$AK:$AK,"网点超50分钟未响应")+COUNTIFS(明细!$R:$R,$AK153,明细!$C:$C,BA$1,明细!$AL:$AL,"网点超23H未关闭"))*20)</f>
        <v>-</v>
      </c>
      <c r="BB153" s="12" t="str">
        <f>IF((COUNTIFS(明细!$R:$R,$AK153,明细!$C:$C,BB$1,明细!$AK:$AK,"网点超50分钟未响应")+COUNTIFS(明细!$R:$R,$AK153,明细!$C:$C,BB$1,明细!$AL:$AL,"网点超23H未关闭"))*20=0,"-",(COUNTIFS(明细!$R:$R,$AK153,明细!$C:$C,BB$1,明细!$AK:$AK,"网点超50分钟未响应")+COUNTIFS(明细!$R:$R,$AK153,明细!$C:$C,BB$1,明细!$AL:$AL,"网点超23H未关闭"))*20)</f>
        <v>-</v>
      </c>
      <c r="BC153" s="12" t="str">
        <f>IF((COUNTIFS(明细!$R:$R,$AK153,明细!$C:$C,BC$1,明细!$AK:$AK,"网点超50分钟未响应")+COUNTIFS(明细!$R:$R,$AK153,明细!$C:$C,BC$1,明细!$AL:$AL,"网点超23H未关闭"))*20=0,"-",(COUNTIFS(明细!$R:$R,$AK153,明细!$C:$C,BC$1,明细!$AK:$AK,"网点超50分钟未响应")+COUNTIFS(明细!$R:$R,$AK153,明细!$C:$C,BC$1,明细!$AL:$AL,"网点超23H未关闭"))*20)</f>
        <v>-</v>
      </c>
      <c r="BD153" s="12" t="str">
        <f>IF((COUNTIFS(明细!$R:$R,$AK153,明细!$C:$C,BD$1,明细!$AK:$AK,"网点超50分钟未响应")+COUNTIFS(明细!$R:$R,$AK153,明细!$C:$C,BD$1,明细!$AL:$AL,"网点超23H未关闭"))*20=0,"-",(COUNTIFS(明细!$R:$R,$AK153,明细!$C:$C,BD$1,明细!$AK:$AK,"网点超50分钟未响应")+COUNTIFS(明细!$R:$R,$AK153,明细!$C:$C,BD$1,明细!$AL:$AL,"网点超23H未关闭"))*20)</f>
        <v>-</v>
      </c>
      <c r="BE153" s="12" t="str">
        <f>IF((COUNTIFS(明细!$R:$R,$AK153,明细!$C:$C,BE$1,明细!$AK:$AK,"网点超50分钟未响应")+COUNTIFS(明细!$R:$R,$AK153,明细!$C:$C,BE$1,明细!$AL:$AL,"网点超23H未关闭"))*20=0,"-",(COUNTIFS(明细!$R:$R,$AK153,明细!$C:$C,BE$1,明细!$AK:$AK,"网点超50分钟未响应")+COUNTIFS(明细!$R:$R,$AK153,明细!$C:$C,BE$1,明细!$AL:$AL,"网点超23H未关闭"))*20)</f>
        <v>-</v>
      </c>
      <c r="BF153" s="12" t="str">
        <f>IF((COUNTIFS(明细!$R:$R,$AK153,明细!$C:$C,BF$1,明细!$AK:$AK,"网点超50分钟未响应")+COUNTIFS(明细!$R:$R,$AK153,明细!$C:$C,BF$1,明细!$AL:$AL,"网点超23H未关闭"))*20=0,"-",(COUNTIFS(明细!$R:$R,$AK153,明细!$C:$C,BF$1,明细!$AK:$AK,"网点超50分钟未响应")+COUNTIFS(明细!$R:$R,$AK153,明细!$C:$C,BF$1,明细!$AL:$AL,"网点超23H未关闭"))*20)</f>
        <v>-</v>
      </c>
      <c r="BG153" s="12" t="str">
        <f>IF((COUNTIFS(明细!$R:$R,$AK153,明细!$C:$C,BG$1,明细!$AK:$AK,"网点超50分钟未响应")+COUNTIFS(明细!$R:$R,$AK153,明细!$C:$C,BG$1,明细!$AL:$AL,"网点超23H未关闭"))*20=0,"-",(COUNTIFS(明细!$R:$R,$AK153,明细!$C:$C,BG$1,明细!$AK:$AK,"网点超50分钟未响应")+COUNTIFS(明细!$R:$R,$AK153,明细!$C:$C,BG$1,明细!$AL:$AL,"网点超23H未关闭"))*20)</f>
        <v>-</v>
      </c>
      <c r="BH153" s="12" t="str">
        <f>IF((COUNTIFS(明细!$R:$R,$AK153,明细!$C:$C,BH$1,明细!$AK:$AK,"网点超50分钟未响应")+COUNTIFS(明细!$R:$R,$AK153,明细!$C:$C,BH$1,明细!$AL:$AL,"网点超23H未关闭"))*20=0,"-",(COUNTIFS(明细!$R:$R,$AK153,明细!$C:$C,BH$1,明细!$AK:$AK,"网点超50分钟未响应")+COUNTIFS(明细!$R:$R,$AK153,明细!$C:$C,BH$1,明细!$AL:$AL,"网点超23H未关闭"))*20)</f>
        <v>-</v>
      </c>
      <c r="BI153" s="12" t="str">
        <f>IF((COUNTIFS(明细!$R:$R,$AK153,明细!$C:$C,BI$1,明细!$AK:$AK,"网点超50分钟未响应")+COUNTIFS(明细!$R:$R,$AK153,明细!$C:$C,BI$1,明细!$AL:$AL,"网点超23H未关闭"))*20=0,"-",(COUNTIFS(明细!$R:$R,$AK153,明细!$C:$C,BI$1,明细!$AK:$AK,"网点超50分钟未响应")+COUNTIFS(明细!$R:$R,$AK153,明细!$C:$C,BI$1,明细!$AL:$AL,"网点超23H未关闭"))*20)</f>
        <v>-</v>
      </c>
      <c r="BJ153" s="12" t="str">
        <f>IF((COUNTIFS(明细!$R:$R,$AK153,明细!$C:$C,BJ$1,明细!$AK:$AK,"网点超50分钟未响应")+COUNTIFS(明细!$R:$R,$AK153,明细!$C:$C,BJ$1,明细!$AL:$AL,"网点超23H未关闭"))*20=0,"-",(COUNTIFS(明细!$R:$R,$AK153,明细!$C:$C,BJ$1,明细!$AK:$AK,"网点超50分钟未响应")+COUNTIFS(明细!$R:$R,$AK153,明细!$C:$C,BJ$1,明细!$AL:$AL,"网点超23H未关闭"))*20)</f>
        <v>-</v>
      </c>
      <c r="BK153" s="12" t="str">
        <f>IF((COUNTIFS(明细!$R:$R,$AK153,明细!$C:$C,BK$1,明细!$AK:$AK,"网点超50分钟未响应")+COUNTIFS(明细!$R:$R,$AK153,明细!$C:$C,BK$1,明细!$AL:$AL,"网点超23H未关闭"))*20=0,"-",(COUNTIFS(明细!$R:$R,$AK153,明细!$C:$C,BK$1,明细!$AK:$AK,"网点超50分钟未响应")+COUNTIFS(明细!$R:$R,$AK153,明细!$C:$C,BK$1,明细!$AL:$AL,"网点超23H未关闭"))*20)</f>
        <v>-</v>
      </c>
      <c r="BL153" s="12" t="str">
        <f>IF((COUNTIFS(明细!$R:$R,$AK153,明细!$C:$C,BL$1,明细!$AK:$AK,"网点超50分钟未响应")+COUNTIFS(明细!$R:$R,$AK153,明细!$C:$C,BL$1,明细!$AL:$AL,"网点超23H未关闭"))*20=0,"-",(COUNTIFS(明细!$R:$R,$AK153,明细!$C:$C,BL$1,明细!$AK:$AK,"网点超50分钟未响应")+COUNTIFS(明细!$R:$R,$AK153,明细!$C:$C,BL$1,明细!$AL:$AL,"网点超23H未关闭"))*20)</f>
        <v>-</v>
      </c>
      <c r="BM153" s="12" t="str">
        <f>IF((COUNTIFS(明细!$R:$R,$AK153,明细!$C:$C,BM$1,明细!$AK:$AK,"网点超50分钟未响应")+COUNTIFS(明细!$R:$R,$AK153,明细!$C:$C,BM$1,明细!$AL:$AL,"网点超23H未关闭"))*20=0,"-",(COUNTIFS(明细!$R:$R,$AK153,明细!$C:$C,BM$1,明细!$AK:$AK,"网点超50分钟未响应")+COUNTIFS(明细!$R:$R,$AK153,明细!$C:$C,BM$1,明细!$AL:$AL,"网点超23H未关闭"))*20)</f>
        <v>-</v>
      </c>
      <c r="BN153" s="12" t="str">
        <f>IF((COUNTIFS(明细!$R:$R,$AK153,明细!$C:$C,BN$1,明细!$AK:$AK,"网点超50分钟未响应")+COUNTIFS(明细!$R:$R,$AK153,明细!$C:$C,BN$1,明细!$AL:$AL,"网点超23H未关闭"))*20=0,"-",(COUNTIFS(明细!$R:$R,$AK153,明细!$C:$C,BN$1,明细!$AK:$AK,"网点超50分钟未响应")+COUNTIFS(明细!$R:$R,$AK153,明细!$C:$C,BN$1,明细!$AL:$AL,"网点超23H未关闭"))*20)</f>
        <v>-</v>
      </c>
      <c r="BO153" s="12" t="str">
        <f>IF((COUNTIFS(明细!$R:$R,$AK153,明细!$C:$C,BO$1,明细!$AK:$AK,"网点超50分钟未响应")+COUNTIFS(明细!$R:$R,$AK153,明细!$C:$C,BO$1,明细!$AL:$AL,"网点超23H未关闭"))*20=0,"-",(COUNTIFS(明细!$R:$R,$AK153,明细!$C:$C,BO$1,明细!$AK:$AK,"网点超50分钟未响应")+COUNTIFS(明细!$R:$R,$AK153,明细!$C:$C,BO$1,明细!$AL:$AL,"网点超23H未关闭"))*20)</f>
        <v>-</v>
      </c>
      <c r="BP153" s="12" t="str">
        <f>IF((COUNTIFS(明细!$R:$R,$AK153,明细!$C:$C,BP$1,明细!$AK:$AK,"网点超50分钟未响应")+COUNTIFS(明细!$R:$R,$AK153,明细!$C:$C,BP$1,明细!$AL:$AL,"网点超23H未关闭"))*20=0,"-",(COUNTIFS(明细!$R:$R,$AK153,明细!$C:$C,BP$1,明细!$AK:$AK,"网点超50分钟未响应")+COUNTIFS(明细!$R:$R,$AK153,明细!$C:$C,BP$1,明细!$AL:$AL,"网点超23H未关闭"))*20)</f>
        <v>-</v>
      </c>
    </row>
    <row r="154" customHeight="1" spans="36:68">
      <c r="AJ154" s="12">
        <f>RANK(AL154,AL$3:AL$356)</f>
        <v>147</v>
      </c>
      <c r="AK154" s="4" t="s">
        <v>190</v>
      </c>
      <c r="AL154" s="12">
        <f>SUM(AM154:BP154)</f>
        <v>0</v>
      </c>
      <c r="AM154" s="12" t="str">
        <f>IF((COUNTIFS(明细!$R:$R,$AK154,明细!$C:$C,AM$1,明细!$AK:$AK,"网点超50分钟未响应")+COUNTIFS(明细!$R:$R,$AK154,明细!$C:$C,AM$1,明细!$AL:$AL,"网点超23H未关闭"))*20=0,"-",(COUNTIFS(明细!$R:$R,$AK154,明细!$C:$C,AM$1,明细!$AK:$AK,"网点超50分钟未响应")+COUNTIFS(明细!$R:$R,$AK154,明细!$C:$C,AM$1,明细!$AL:$AL,"网点超23H未关闭"))*20)</f>
        <v>-</v>
      </c>
      <c r="AN154" s="12" t="str">
        <f>IF((COUNTIFS(明细!$R:$R,$AK154,明细!$C:$C,AN$1,明细!$AK:$AK,"网点超50分钟未响应")+COUNTIFS(明细!$R:$R,$AK154,明细!$C:$C,AN$1,明细!$AL:$AL,"网点超23H未关闭"))*20=0,"-",(COUNTIFS(明细!$R:$R,$AK154,明细!$C:$C,AN$1,明细!$AK:$AK,"网点超50分钟未响应")+COUNTIFS(明细!$R:$R,$AK154,明细!$C:$C,AN$1,明细!$AL:$AL,"网点超23H未关闭"))*20)</f>
        <v>-</v>
      </c>
      <c r="AO154" s="12" t="str">
        <f>IF((COUNTIFS(明细!$R:$R,$AK154,明细!$C:$C,AO$1,明细!$AK:$AK,"网点超50分钟未响应")+COUNTIFS(明细!$R:$R,$AK154,明细!$C:$C,AO$1,明细!$AL:$AL,"网点超23H未关闭"))*20=0,"-",(COUNTIFS(明细!$R:$R,$AK154,明细!$C:$C,AO$1,明细!$AK:$AK,"网点超50分钟未响应")+COUNTIFS(明细!$R:$R,$AK154,明细!$C:$C,AO$1,明细!$AL:$AL,"网点超23H未关闭"))*20)</f>
        <v>-</v>
      </c>
      <c r="AP154" s="12" t="str">
        <f>IF((COUNTIFS(明细!$R:$R,$AK154,明细!$C:$C,AP$1,明细!$AK:$AK,"网点超50分钟未响应")+COUNTIFS(明细!$R:$R,$AK154,明细!$C:$C,AP$1,明细!$AL:$AL,"网点超23H未关闭"))*20=0,"-",(COUNTIFS(明细!$R:$R,$AK154,明细!$C:$C,AP$1,明细!$AK:$AK,"网点超50分钟未响应")+COUNTIFS(明细!$R:$R,$AK154,明细!$C:$C,AP$1,明细!$AL:$AL,"网点超23H未关闭"))*20)</f>
        <v>-</v>
      </c>
      <c r="AQ154" s="12" t="str">
        <f>IF((COUNTIFS(明细!$R:$R,$AK154,明细!$C:$C,AQ$1,明细!$AK:$AK,"网点超50分钟未响应")+COUNTIFS(明细!$R:$R,$AK154,明细!$C:$C,AQ$1,明细!$AL:$AL,"网点超23H未关闭"))*20=0,"-",(COUNTIFS(明细!$R:$R,$AK154,明细!$C:$C,AQ$1,明细!$AK:$AK,"网点超50分钟未响应")+COUNTIFS(明细!$R:$R,$AK154,明细!$C:$C,AQ$1,明细!$AL:$AL,"网点超23H未关闭"))*20)</f>
        <v>-</v>
      </c>
      <c r="AR154" s="12" t="str">
        <f>IF((COUNTIFS(明细!$R:$R,$AK154,明细!$C:$C,AR$1,明细!$AK:$AK,"网点超50分钟未响应")+COUNTIFS(明细!$R:$R,$AK154,明细!$C:$C,AR$1,明细!$AL:$AL,"网点超23H未关闭"))*20=0,"-",(COUNTIFS(明细!$R:$R,$AK154,明细!$C:$C,AR$1,明细!$AK:$AK,"网点超50分钟未响应")+COUNTIFS(明细!$R:$R,$AK154,明细!$C:$C,AR$1,明细!$AL:$AL,"网点超23H未关闭"))*20)</f>
        <v>-</v>
      </c>
      <c r="AS154" s="12" t="str">
        <f>IF((COUNTIFS(明细!$R:$R,$AK154,明细!$C:$C,AS$1,明细!$AK:$AK,"网点超50分钟未响应")+COUNTIFS(明细!$R:$R,$AK154,明细!$C:$C,AS$1,明细!$AL:$AL,"网点超23H未关闭"))*20=0,"-",(COUNTIFS(明细!$R:$R,$AK154,明细!$C:$C,AS$1,明细!$AK:$AK,"网点超50分钟未响应")+COUNTIFS(明细!$R:$R,$AK154,明细!$C:$C,AS$1,明细!$AL:$AL,"网点超23H未关闭"))*20)</f>
        <v>-</v>
      </c>
      <c r="AT154" s="12" t="str">
        <f>IF((COUNTIFS(明细!$R:$R,$AK154,明细!$C:$C,AT$1,明细!$AK:$AK,"网点超50分钟未响应")+COUNTIFS(明细!$R:$R,$AK154,明细!$C:$C,AT$1,明细!$AL:$AL,"网点超23H未关闭"))*20=0,"-",(COUNTIFS(明细!$R:$R,$AK154,明细!$C:$C,AT$1,明细!$AK:$AK,"网点超50分钟未响应")+COUNTIFS(明细!$R:$R,$AK154,明细!$C:$C,AT$1,明细!$AL:$AL,"网点超23H未关闭"))*20)</f>
        <v>-</v>
      </c>
      <c r="AU154" s="12" t="str">
        <f>IF((COUNTIFS(明细!$R:$R,$AK154,明细!$C:$C,AU$1,明细!$AK:$AK,"网点超50分钟未响应")+COUNTIFS(明细!$R:$R,$AK154,明细!$C:$C,AU$1,明细!$AL:$AL,"网点超23H未关闭"))*20=0,"-",(COUNTIFS(明细!$R:$R,$AK154,明细!$C:$C,AU$1,明细!$AK:$AK,"网点超50分钟未响应")+COUNTIFS(明细!$R:$R,$AK154,明细!$C:$C,AU$1,明细!$AL:$AL,"网点超23H未关闭"))*20)</f>
        <v>-</v>
      </c>
      <c r="AV154" s="12" t="str">
        <f>IF((COUNTIFS(明细!$R:$R,$AK154,明细!$C:$C,AV$1,明细!$AK:$AK,"网点超50分钟未响应")+COUNTIFS(明细!$R:$R,$AK154,明细!$C:$C,AV$1,明细!$AL:$AL,"网点超23H未关闭"))*20=0,"-",(COUNTIFS(明细!$R:$R,$AK154,明细!$C:$C,AV$1,明细!$AK:$AK,"网点超50分钟未响应")+COUNTIFS(明细!$R:$R,$AK154,明细!$C:$C,AV$1,明细!$AL:$AL,"网点超23H未关闭"))*20)</f>
        <v>-</v>
      </c>
      <c r="AW154" s="12" t="str">
        <f>IF((COUNTIFS(明细!$R:$R,$AK154,明细!$C:$C,AW$1,明细!$AK:$AK,"网点超50分钟未响应")+COUNTIFS(明细!$R:$R,$AK154,明细!$C:$C,AW$1,明细!$AL:$AL,"网点超23H未关闭"))*20=0,"-",(COUNTIFS(明细!$R:$R,$AK154,明细!$C:$C,AW$1,明细!$AK:$AK,"网点超50分钟未响应")+COUNTIFS(明细!$R:$R,$AK154,明细!$C:$C,AW$1,明细!$AL:$AL,"网点超23H未关闭"))*20)</f>
        <v>-</v>
      </c>
      <c r="AX154" s="12" t="str">
        <f>IF((COUNTIFS(明细!$R:$R,$AK154,明细!$C:$C,AX$1,明细!$AK:$AK,"网点超50分钟未响应")+COUNTIFS(明细!$R:$R,$AK154,明细!$C:$C,AX$1,明细!$AL:$AL,"网点超23H未关闭"))*20=0,"-",(COUNTIFS(明细!$R:$R,$AK154,明细!$C:$C,AX$1,明细!$AK:$AK,"网点超50分钟未响应")+COUNTIFS(明细!$R:$R,$AK154,明细!$C:$C,AX$1,明细!$AL:$AL,"网点超23H未关闭"))*20)</f>
        <v>-</v>
      </c>
      <c r="AY154" s="12" t="str">
        <f>IF((COUNTIFS(明细!$R:$R,$AK154,明细!$C:$C,AY$1,明细!$AK:$AK,"网点超50分钟未响应")+COUNTIFS(明细!$R:$R,$AK154,明细!$C:$C,AY$1,明细!$AL:$AL,"网点超23H未关闭"))*20=0,"-",(COUNTIFS(明细!$R:$R,$AK154,明细!$C:$C,AY$1,明细!$AK:$AK,"网点超50分钟未响应")+COUNTIFS(明细!$R:$R,$AK154,明细!$C:$C,AY$1,明细!$AL:$AL,"网点超23H未关闭"))*20)</f>
        <v>-</v>
      </c>
      <c r="AZ154" s="12" t="str">
        <f>IF((COUNTIFS(明细!$R:$R,$AK154,明细!$C:$C,AZ$1,明细!$AK:$AK,"网点超50分钟未响应")+COUNTIFS(明细!$R:$R,$AK154,明细!$C:$C,AZ$1,明细!$AL:$AL,"网点超23H未关闭"))*20=0,"-",(COUNTIFS(明细!$R:$R,$AK154,明细!$C:$C,AZ$1,明细!$AK:$AK,"网点超50分钟未响应")+COUNTIFS(明细!$R:$R,$AK154,明细!$C:$C,AZ$1,明细!$AL:$AL,"网点超23H未关闭"))*20)</f>
        <v>-</v>
      </c>
      <c r="BA154" s="12" t="str">
        <f>IF((COUNTIFS(明细!$R:$R,$AK154,明细!$C:$C,BA$1,明细!$AK:$AK,"网点超50分钟未响应")+COUNTIFS(明细!$R:$R,$AK154,明细!$C:$C,BA$1,明细!$AL:$AL,"网点超23H未关闭"))*20=0,"-",(COUNTIFS(明细!$R:$R,$AK154,明细!$C:$C,BA$1,明细!$AK:$AK,"网点超50分钟未响应")+COUNTIFS(明细!$R:$R,$AK154,明细!$C:$C,BA$1,明细!$AL:$AL,"网点超23H未关闭"))*20)</f>
        <v>-</v>
      </c>
      <c r="BB154" s="12" t="str">
        <f>IF((COUNTIFS(明细!$R:$R,$AK154,明细!$C:$C,BB$1,明细!$AK:$AK,"网点超50分钟未响应")+COUNTIFS(明细!$R:$R,$AK154,明细!$C:$C,BB$1,明细!$AL:$AL,"网点超23H未关闭"))*20=0,"-",(COUNTIFS(明细!$R:$R,$AK154,明细!$C:$C,BB$1,明细!$AK:$AK,"网点超50分钟未响应")+COUNTIFS(明细!$R:$R,$AK154,明细!$C:$C,BB$1,明细!$AL:$AL,"网点超23H未关闭"))*20)</f>
        <v>-</v>
      </c>
      <c r="BC154" s="12" t="str">
        <f>IF((COUNTIFS(明细!$R:$R,$AK154,明细!$C:$C,BC$1,明细!$AK:$AK,"网点超50分钟未响应")+COUNTIFS(明细!$R:$R,$AK154,明细!$C:$C,BC$1,明细!$AL:$AL,"网点超23H未关闭"))*20=0,"-",(COUNTIFS(明细!$R:$R,$AK154,明细!$C:$C,BC$1,明细!$AK:$AK,"网点超50分钟未响应")+COUNTIFS(明细!$R:$R,$AK154,明细!$C:$C,BC$1,明细!$AL:$AL,"网点超23H未关闭"))*20)</f>
        <v>-</v>
      </c>
      <c r="BD154" s="12" t="str">
        <f>IF((COUNTIFS(明细!$R:$R,$AK154,明细!$C:$C,BD$1,明细!$AK:$AK,"网点超50分钟未响应")+COUNTIFS(明细!$R:$R,$AK154,明细!$C:$C,BD$1,明细!$AL:$AL,"网点超23H未关闭"))*20=0,"-",(COUNTIFS(明细!$R:$R,$AK154,明细!$C:$C,BD$1,明细!$AK:$AK,"网点超50分钟未响应")+COUNTIFS(明细!$R:$R,$AK154,明细!$C:$C,BD$1,明细!$AL:$AL,"网点超23H未关闭"))*20)</f>
        <v>-</v>
      </c>
      <c r="BE154" s="12" t="str">
        <f>IF((COUNTIFS(明细!$R:$R,$AK154,明细!$C:$C,BE$1,明细!$AK:$AK,"网点超50分钟未响应")+COUNTIFS(明细!$R:$R,$AK154,明细!$C:$C,BE$1,明细!$AL:$AL,"网点超23H未关闭"))*20=0,"-",(COUNTIFS(明细!$R:$R,$AK154,明细!$C:$C,BE$1,明细!$AK:$AK,"网点超50分钟未响应")+COUNTIFS(明细!$R:$R,$AK154,明细!$C:$C,BE$1,明细!$AL:$AL,"网点超23H未关闭"))*20)</f>
        <v>-</v>
      </c>
      <c r="BF154" s="12" t="str">
        <f>IF((COUNTIFS(明细!$R:$R,$AK154,明细!$C:$C,BF$1,明细!$AK:$AK,"网点超50分钟未响应")+COUNTIFS(明细!$R:$R,$AK154,明细!$C:$C,BF$1,明细!$AL:$AL,"网点超23H未关闭"))*20=0,"-",(COUNTIFS(明细!$R:$R,$AK154,明细!$C:$C,BF$1,明细!$AK:$AK,"网点超50分钟未响应")+COUNTIFS(明细!$R:$R,$AK154,明细!$C:$C,BF$1,明细!$AL:$AL,"网点超23H未关闭"))*20)</f>
        <v>-</v>
      </c>
      <c r="BG154" s="12" t="str">
        <f>IF((COUNTIFS(明细!$R:$R,$AK154,明细!$C:$C,BG$1,明细!$AK:$AK,"网点超50分钟未响应")+COUNTIFS(明细!$R:$R,$AK154,明细!$C:$C,BG$1,明细!$AL:$AL,"网点超23H未关闭"))*20=0,"-",(COUNTIFS(明细!$R:$R,$AK154,明细!$C:$C,BG$1,明细!$AK:$AK,"网点超50分钟未响应")+COUNTIFS(明细!$R:$R,$AK154,明细!$C:$C,BG$1,明细!$AL:$AL,"网点超23H未关闭"))*20)</f>
        <v>-</v>
      </c>
      <c r="BH154" s="12" t="str">
        <f>IF((COUNTIFS(明细!$R:$R,$AK154,明细!$C:$C,BH$1,明细!$AK:$AK,"网点超50分钟未响应")+COUNTIFS(明细!$R:$R,$AK154,明细!$C:$C,BH$1,明细!$AL:$AL,"网点超23H未关闭"))*20=0,"-",(COUNTIFS(明细!$R:$R,$AK154,明细!$C:$C,BH$1,明细!$AK:$AK,"网点超50分钟未响应")+COUNTIFS(明细!$R:$R,$AK154,明细!$C:$C,BH$1,明细!$AL:$AL,"网点超23H未关闭"))*20)</f>
        <v>-</v>
      </c>
      <c r="BI154" s="12" t="str">
        <f>IF((COUNTIFS(明细!$R:$R,$AK154,明细!$C:$C,BI$1,明细!$AK:$AK,"网点超50分钟未响应")+COUNTIFS(明细!$R:$R,$AK154,明细!$C:$C,BI$1,明细!$AL:$AL,"网点超23H未关闭"))*20=0,"-",(COUNTIFS(明细!$R:$R,$AK154,明细!$C:$C,BI$1,明细!$AK:$AK,"网点超50分钟未响应")+COUNTIFS(明细!$R:$R,$AK154,明细!$C:$C,BI$1,明细!$AL:$AL,"网点超23H未关闭"))*20)</f>
        <v>-</v>
      </c>
      <c r="BJ154" s="12" t="str">
        <f>IF((COUNTIFS(明细!$R:$R,$AK154,明细!$C:$C,BJ$1,明细!$AK:$AK,"网点超50分钟未响应")+COUNTIFS(明细!$R:$R,$AK154,明细!$C:$C,BJ$1,明细!$AL:$AL,"网点超23H未关闭"))*20=0,"-",(COUNTIFS(明细!$R:$R,$AK154,明细!$C:$C,BJ$1,明细!$AK:$AK,"网点超50分钟未响应")+COUNTIFS(明细!$R:$R,$AK154,明细!$C:$C,BJ$1,明细!$AL:$AL,"网点超23H未关闭"))*20)</f>
        <v>-</v>
      </c>
      <c r="BK154" s="12" t="str">
        <f>IF((COUNTIFS(明细!$R:$R,$AK154,明细!$C:$C,BK$1,明细!$AK:$AK,"网点超50分钟未响应")+COUNTIFS(明细!$R:$R,$AK154,明细!$C:$C,BK$1,明细!$AL:$AL,"网点超23H未关闭"))*20=0,"-",(COUNTIFS(明细!$R:$R,$AK154,明细!$C:$C,BK$1,明细!$AK:$AK,"网点超50分钟未响应")+COUNTIFS(明细!$R:$R,$AK154,明细!$C:$C,BK$1,明细!$AL:$AL,"网点超23H未关闭"))*20)</f>
        <v>-</v>
      </c>
      <c r="BL154" s="12" t="str">
        <f>IF((COUNTIFS(明细!$R:$R,$AK154,明细!$C:$C,BL$1,明细!$AK:$AK,"网点超50分钟未响应")+COUNTIFS(明细!$R:$R,$AK154,明细!$C:$C,BL$1,明细!$AL:$AL,"网点超23H未关闭"))*20=0,"-",(COUNTIFS(明细!$R:$R,$AK154,明细!$C:$C,BL$1,明细!$AK:$AK,"网点超50分钟未响应")+COUNTIFS(明细!$R:$R,$AK154,明细!$C:$C,BL$1,明细!$AL:$AL,"网点超23H未关闭"))*20)</f>
        <v>-</v>
      </c>
      <c r="BM154" s="12" t="str">
        <f>IF((COUNTIFS(明细!$R:$R,$AK154,明细!$C:$C,BM$1,明细!$AK:$AK,"网点超50分钟未响应")+COUNTIFS(明细!$R:$R,$AK154,明细!$C:$C,BM$1,明细!$AL:$AL,"网点超23H未关闭"))*20=0,"-",(COUNTIFS(明细!$R:$R,$AK154,明细!$C:$C,BM$1,明细!$AK:$AK,"网点超50分钟未响应")+COUNTIFS(明细!$R:$R,$AK154,明细!$C:$C,BM$1,明细!$AL:$AL,"网点超23H未关闭"))*20)</f>
        <v>-</v>
      </c>
      <c r="BN154" s="12" t="str">
        <f>IF((COUNTIFS(明细!$R:$R,$AK154,明细!$C:$C,BN$1,明细!$AK:$AK,"网点超50分钟未响应")+COUNTIFS(明细!$R:$R,$AK154,明细!$C:$C,BN$1,明细!$AL:$AL,"网点超23H未关闭"))*20=0,"-",(COUNTIFS(明细!$R:$R,$AK154,明细!$C:$C,BN$1,明细!$AK:$AK,"网点超50分钟未响应")+COUNTIFS(明细!$R:$R,$AK154,明细!$C:$C,BN$1,明细!$AL:$AL,"网点超23H未关闭"))*20)</f>
        <v>-</v>
      </c>
      <c r="BO154" s="12" t="str">
        <f>IF((COUNTIFS(明细!$R:$R,$AK154,明细!$C:$C,BO$1,明细!$AK:$AK,"网点超50分钟未响应")+COUNTIFS(明细!$R:$R,$AK154,明细!$C:$C,BO$1,明细!$AL:$AL,"网点超23H未关闭"))*20=0,"-",(COUNTIFS(明细!$R:$R,$AK154,明细!$C:$C,BO$1,明细!$AK:$AK,"网点超50分钟未响应")+COUNTIFS(明细!$R:$R,$AK154,明细!$C:$C,BO$1,明细!$AL:$AL,"网点超23H未关闭"))*20)</f>
        <v>-</v>
      </c>
      <c r="BP154" s="12" t="str">
        <f>IF((COUNTIFS(明细!$R:$R,$AK154,明细!$C:$C,BP$1,明细!$AK:$AK,"网点超50分钟未响应")+COUNTIFS(明细!$R:$R,$AK154,明细!$C:$C,BP$1,明细!$AL:$AL,"网点超23H未关闭"))*20=0,"-",(COUNTIFS(明细!$R:$R,$AK154,明细!$C:$C,BP$1,明细!$AK:$AK,"网点超50分钟未响应")+COUNTIFS(明细!$R:$R,$AK154,明细!$C:$C,BP$1,明细!$AL:$AL,"网点超23H未关闭"))*20)</f>
        <v>-</v>
      </c>
    </row>
    <row r="155" customHeight="1" spans="36:68">
      <c r="AJ155" s="12">
        <f>RANK(AL155,AL$3:AL$356)</f>
        <v>147</v>
      </c>
      <c r="AK155" s="4" t="s">
        <v>191</v>
      </c>
      <c r="AL155" s="12">
        <f>SUM(AM155:BP155)</f>
        <v>0</v>
      </c>
      <c r="AM155" s="12" t="str">
        <f>IF((COUNTIFS(明细!$R:$R,$AK155,明细!$C:$C,AM$1,明细!$AK:$AK,"网点超50分钟未响应")+COUNTIFS(明细!$R:$R,$AK155,明细!$C:$C,AM$1,明细!$AL:$AL,"网点超23H未关闭"))*20=0,"-",(COUNTIFS(明细!$R:$R,$AK155,明细!$C:$C,AM$1,明细!$AK:$AK,"网点超50分钟未响应")+COUNTIFS(明细!$R:$R,$AK155,明细!$C:$C,AM$1,明细!$AL:$AL,"网点超23H未关闭"))*20)</f>
        <v>-</v>
      </c>
      <c r="AN155" s="12" t="str">
        <f>IF((COUNTIFS(明细!$R:$R,$AK155,明细!$C:$C,AN$1,明细!$AK:$AK,"网点超50分钟未响应")+COUNTIFS(明细!$R:$R,$AK155,明细!$C:$C,AN$1,明细!$AL:$AL,"网点超23H未关闭"))*20=0,"-",(COUNTIFS(明细!$R:$R,$AK155,明细!$C:$C,AN$1,明细!$AK:$AK,"网点超50分钟未响应")+COUNTIFS(明细!$R:$R,$AK155,明细!$C:$C,AN$1,明细!$AL:$AL,"网点超23H未关闭"))*20)</f>
        <v>-</v>
      </c>
      <c r="AO155" s="12" t="str">
        <f>IF((COUNTIFS(明细!$R:$R,$AK155,明细!$C:$C,AO$1,明细!$AK:$AK,"网点超50分钟未响应")+COUNTIFS(明细!$R:$R,$AK155,明细!$C:$C,AO$1,明细!$AL:$AL,"网点超23H未关闭"))*20=0,"-",(COUNTIFS(明细!$R:$R,$AK155,明细!$C:$C,AO$1,明细!$AK:$AK,"网点超50分钟未响应")+COUNTIFS(明细!$R:$R,$AK155,明细!$C:$C,AO$1,明细!$AL:$AL,"网点超23H未关闭"))*20)</f>
        <v>-</v>
      </c>
      <c r="AP155" s="12" t="str">
        <f>IF((COUNTIFS(明细!$R:$R,$AK155,明细!$C:$C,AP$1,明细!$AK:$AK,"网点超50分钟未响应")+COUNTIFS(明细!$R:$R,$AK155,明细!$C:$C,AP$1,明细!$AL:$AL,"网点超23H未关闭"))*20=0,"-",(COUNTIFS(明细!$R:$R,$AK155,明细!$C:$C,AP$1,明细!$AK:$AK,"网点超50分钟未响应")+COUNTIFS(明细!$R:$R,$AK155,明细!$C:$C,AP$1,明细!$AL:$AL,"网点超23H未关闭"))*20)</f>
        <v>-</v>
      </c>
      <c r="AQ155" s="12" t="str">
        <f>IF((COUNTIFS(明细!$R:$R,$AK155,明细!$C:$C,AQ$1,明细!$AK:$AK,"网点超50分钟未响应")+COUNTIFS(明细!$R:$R,$AK155,明细!$C:$C,AQ$1,明细!$AL:$AL,"网点超23H未关闭"))*20=0,"-",(COUNTIFS(明细!$R:$R,$AK155,明细!$C:$C,AQ$1,明细!$AK:$AK,"网点超50分钟未响应")+COUNTIFS(明细!$R:$R,$AK155,明细!$C:$C,AQ$1,明细!$AL:$AL,"网点超23H未关闭"))*20)</f>
        <v>-</v>
      </c>
      <c r="AR155" s="12" t="str">
        <f>IF((COUNTIFS(明细!$R:$R,$AK155,明细!$C:$C,AR$1,明细!$AK:$AK,"网点超50分钟未响应")+COUNTIFS(明细!$R:$R,$AK155,明细!$C:$C,AR$1,明细!$AL:$AL,"网点超23H未关闭"))*20=0,"-",(COUNTIFS(明细!$R:$R,$AK155,明细!$C:$C,AR$1,明细!$AK:$AK,"网点超50分钟未响应")+COUNTIFS(明细!$R:$R,$AK155,明细!$C:$C,AR$1,明细!$AL:$AL,"网点超23H未关闭"))*20)</f>
        <v>-</v>
      </c>
      <c r="AS155" s="12" t="str">
        <f>IF((COUNTIFS(明细!$R:$R,$AK155,明细!$C:$C,AS$1,明细!$AK:$AK,"网点超50分钟未响应")+COUNTIFS(明细!$R:$R,$AK155,明细!$C:$C,AS$1,明细!$AL:$AL,"网点超23H未关闭"))*20=0,"-",(COUNTIFS(明细!$R:$R,$AK155,明细!$C:$C,AS$1,明细!$AK:$AK,"网点超50分钟未响应")+COUNTIFS(明细!$R:$R,$AK155,明细!$C:$C,AS$1,明细!$AL:$AL,"网点超23H未关闭"))*20)</f>
        <v>-</v>
      </c>
      <c r="AT155" s="12" t="str">
        <f>IF((COUNTIFS(明细!$R:$R,$AK155,明细!$C:$C,AT$1,明细!$AK:$AK,"网点超50分钟未响应")+COUNTIFS(明细!$R:$R,$AK155,明细!$C:$C,AT$1,明细!$AL:$AL,"网点超23H未关闭"))*20=0,"-",(COUNTIFS(明细!$R:$R,$AK155,明细!$C:$C,AT$1,明细!$AK:$AK,"网点超50分钟未响应")+COUNTIFS(明细!$R:$R,$AK155,明细!$C:$C,AT$1,明细!$AL:$AL,"网点超23H未关闭"))*20)</f>
        <v>-</v>
      </c>
      <c r="AU155" s="12" t="str">
        <f>IF((COUNTIFS(明细!$R:$R,$AK155,明细!$C:$C,AU$1,明细!$AK:$AK,"网点超50分钟未响应")+COUNTIFS(明细!$R:$R,$AK155,明细!$C:$C,AU$1,明细!$AL:$AL,"网点超23H未关闭"))*20=0,"-",(COUNTIFS(明细!$R:$R,$AK155,明细!$C:$C,AU$1,明细!$AK:$AK,"网点超50分钟未响应")+COUNTIFS(明细!$R:$R,$AK155,明细!$C:$C,AU$1,明细!$AL:$AL,"网点超23H未关闭"))*20)</f>
        <v>-</v>
      </c>
      <c r="AV155" s="12" t="str">
        <f>IF((COUNTIFS(明细!$R:$R,$AK155,明细!$C:$C,AV$1,明细!$AK:$AK,"网点超50分钟未响应")+COUNTIFS(明细!$R:$R,$AK155,明细!$C:$C,AV$1,明细!$AL:$AL,"网点超23H未关闭"))*20=0,"-",(COUNTIFS(明细!$R:$R,$AK155,明细!$C:$C,AV$1,明细!$AK:$AK,"网点超50分钟未响应")+COUNTIFS(明细!$R:$R,$AK155,明细!$C:$C,AV$1,明细!$AL:$AL,"网点超23H未关闭"))*20)</f>
        <v>-</v>
      </c>
      <c r="AW155" s="12" t="str">
        <f>IF((COUNTIFS(明细!$R:$R,$AK155,明细!$C:$C,AW$1,明细!$AK:$AK,"网点超50分钟未响应")+COUNTIFS(明细!$R:$R,$AK155,明细!$C:$C,AW$1,明细!$AL:$AL,"网点超23H未关闭"))*20=0,"-",(COUNTIFS(明细!$R:$R,$AK155,明细!$C:$C,AW$1,明细!$AK:$AK,"网点超50分钟未响应")+COUNTIFS(明细!$R:$R,$AK155,明细!$C:$C,AW$1,明细!$AL:$AL,"网点超23H未关闭"))*20)</f>
        <v>-</v>
      </c>
      <c r="AX155" s="12" t="str">
        <f>IF((COUNTIFS(明细!$R:$R,$AK155,明细!$C:$C,AX$1,明细!$AK:$AK,"网点超50分钟未响应")+COUNTIFS(明细!$R:$R,$AK155,明细!$C:$C,AX$1,明细!$AL:$AL,"网点超23H未关闭"))*20=0,"-",(COUNTIFS(明细!$R:$R,$AK155,明细!$C:$C,AX$1,明细!$AK:$AK,"网点超50分钟未响应")+COUNTIFS(明细!$R:$R,$AK155,明细!$C:$C,AX$1,明细!$AL:$AL,"网点超23H未关闭"))*20)</f>
        <v>-</v>
      </c>
      <c r="AY155" s="12" t="str">
        <f>IF((COUNTIFS(明细!$R:$R,$AK155,明细!$C:$C,AY$1,明细!$AK:$AK,"网点超50分钟未响应")+COUNTIFS(明细!$R:$R,$AK155,明细!$C:$C,AY$1,明细!$AL:$AL,"网点超23H未关闭"))*20=0,"-",(COUNTIFS(明细!$R:$R,$AK155,明细!$C:$C,AY$1,明细!$AK:$AK,"网点超50分钟未响应")+COUNTIFS(明细!$R:$R,$AK155,明细!$C:$C,AY$1,明细!$AL:$AL,"网点超23H未关闭"))*20)</f>
        <v>-</v>
      </c>
      <c r="AZ155" s="12" t="str">
        <f>IF((COUNTIFS(明细!$R:$R,$AK155,明细!$C:$C,AZ$1,明细!$AK:$AK,"网点超50分钟未响应")+COUNTIFS(明细!$R:$R,$AK155,明细!$C:$C,AZ$1,明细!$AL:$AL,"网点超23H未关闭"))*20=0,"-",(COUNTIFS(明细!$R:$R,$AK155,明细!$C:$C,AZ$1,明细!$AK:$AK,"网点超50分钟未响应")+COUNTIFS(明细!$R:$R,$AK155,明细!$C:$C,AZ$1,明细!$AL:$AL,"网点超23H未关闭"))*20)</f>
        <v>-</v>
      </c>
      <c r="BA155" s="12" t="str">
        <f>IF((COUNTIFS(明细!$R:$R,$AK155,明细!$C:$C,BA$1,明细!$AK:$AK,"网点超50分钟未响应")+COUNTIFS(明细!$R:$R,$AK155,明细!$C:$C,BA$1,明细!$AL:$AL,"网点超23H未关闭"))*20=0,"-",(COUNTIFS(明细!$R:$R,$AK155,明细!$C:$C,BA$1,明细!$AK:$AK,"网点超50分钟未响应")+COUNTIFS(明细!$R:$R,$AK155,明细!$C:$C,BA$1,明细!$AL:$AL,"网点超23H未关闭"))*20)</f>
        <v>-</v>
      </c>
      <c r="BB155" s="12" t="str">
        <f>IF((COUNTIFS(明细!$R:$R,$AK155,明细!$C:$C,BB$1,明细!$AK:$AK,"网点超50分钟未响应")+COUNTIFS(明细!$R:$R,$AK155,明细!$C:$C,BB$1,明细!$AL:$AL,"网点超23H未关闭"))*20=0,"-",(COUNTIFS(明细!$R:$R,$AK155,明细!$C:$C,BB$1,明细!$AK:$AK,"网点超50分钟未响应")+COUNTIFS(明细!$R:$R,$AK155,明细!$C:$C,BB$1,明细!$AL:$AL,"网点超23H未关闭"))*20)</f>
        <v>-</v>
      </c>
      <c r="BC155" s="12" t="str">
        <f>IF((COUNTIFS(明细!$R:$R,$AK155,明细!$C:$C,BC$1,明细!$AK:$AK,"网点超50分钟未响应")+COUNTIFS(明细!$R:$R,$AK155,明细!$C:$C,BC$1,明细!$AL:$AL,"网点超23H未关闭"))*20=0,"-",(COUNTIFS(明细!$R:$R,$AK155,明细!$C:$C,BC$1,明细!$AK:$AK,"网点超50分钟未响应")+COUNTIFS(明细!$R:$R,$AK155,明细!$C:$C,BC$1,明细!$AL:$AL,"网点超23H未关闭"))*20)</f>
        <v>-</v>
      </c>
      <c r="BD155" s="12" t="str">
        <f>IF((COUNTIFS(明细!$R:$R,$AK155,明细!$C:$C,BD$1,明细!$AK:$AK,"网点超50分钟未响应")+COUNTIFS(明细!$R:$R,$AK155,明细!$C:$C,BD$1,明细!$AL:$AL,"网点超23H未关闭"))*20=0,"-",(COUNTIFS(明细!$R:$R,$AK155,明细!$C:$C,BD$1,明细!$AK:$AK,"网点超50分钟未响应")+COUNTIFS(明细!$R:$R,$AK155,明细!$C:$C,BD$1,明细!$AL:$AL,"网点超23H未关闭"))*20)</f>
        <v>-</v>
      </c>
      <c r="BE155" s="12" t="str">
        <f>IF((COUNTIFS(明细!$R:$R,$AK155,明细!$C:$C,BE$1,明细!$AK:$AK,"网点超50分钟未响应")+COUNTIFS(明细!$R:$R,$AK155,明细!$C:$C,BE$1,明细!$AL:$AL,"网点超23H未关闭"))*20=0,"-",(COUNTIFS(明细!$R:$R,$AK155,明细!$C:$C,BE$1,明细!$AK:$AK,"网点超50分钟未响应")+COUNTIFS(明细!$R:$R,$AK155,明细!$C:$C,BE$1,明细!$AL:$AL,"网点超23H未关闭"))*20)</f>
        <v>-</v>
      </c>
      <c r="BF155" s="12" t="str">
        <f>IF((COUNTIFS(明细!$R:$R,$AK155,明细!$C:$C,BF$1,明细!$AK:$AK,"网点超50分钟未响应")+COUNTIFS(明细!$R:$R,$AK155,明细!$C:$C,BF$1,明细!$AL:$AL,"网点超23H未关闭"))*20=0,"-",(COUNTIFS(明细!$R:$R,$AK155,明细!$C:$C,BF$1,明细!$AK:$AK,"网点超50分钟未响应")+COUNTIFS(明细!$R:$R,$AK155,明细!$C:$C,BF$1,明细!$AL:$AL,"网点超23H未关闭"))*20)</f>
        <v>-</v>
      </c>
      <c r="BG155" s="12" t="str">
        <f>IF((COUNTIFS(明细!$R:$R,$AK155,明细!$C:$C,BG$1,明细!$AK:$AK,"网点超50分钟未响应")+COUNTIFS(明细!$R:$R,$AK155,明细!$C:$C,BG$1,明细!$AL:$AL,"网点超23H未关闭"))*20=0,"-",(COUNTIFS(明细!$R:$R,$AK155,明细!$C:$C,BG$1,明细!$AK:$AK,"网点超50分钟未响应")+COUNTIFS(明细!$R:$R,$AK155,明细!$C:$C,BG$1,明细!$AL:$AL,"网点超23H未关闭"))*20)</f>
        <v>-</v>
      </c>
      <c r="BH155" s="12" t="str">
        <f>IF((COUNTIFS(明细!$R:$R,$AK155,明细!$C:$C,BH$1,明细!$AK:$AK,"网点超50分钟未响应")+COUNTIFS(明细!$R:$R,$AK155,明细!$C:$C,BH$1,明细!$AL:$AL,"网点超23H未关闭"))*20=0,"-",(COUNTIFS(明细!$R:$R,$AK155,明细!$C:$C,BH$1,明细!$AK:$AK,"网点超50分钟未响应")+COUNTIFS(明细!$R:$R,$AK155,明细!$C:$C,BH$1,明细!$AL:$AL,"网点超23H未关闭"))*20)</f>
        <v>-</v>
      </c>
      <c r="BI155" s="12" t="str">
        <f>IF((COUNTIFS(明细!$R:$R,$AK155,明细!$C:$C,BI$1,明细!$AK:$AK,"网点超50分钟未响应")+COUNTIFS(明细!$R:$R,$AK155,明细!$C:$C,BI$1,明细!$AL:$AL,"网点超23H未关闭"))*20=0,"-",(COUNTIFS(明细!$R:$R,$AK155,明细!$C:$C,BI$1,明细!$AK:$AK,"网点超50分钟未响应")+COUNTIFS(明细!$R:$R,$AK155,明细!$C:$C,BI$1,明细!$AL:$AL,"网点超23H未关闭"))*20)</f>
        <v>-</v>
      </c>
      <c r="BJ155" s="12" t="str">
        <f>IF((COUNTIFS(明细!$R:$R,$AK155,明细!$C:$C,BJ$1,明细!$AK:$AK,"网点超50分钟未响应")+COUNTIFS(明细!$R:$R,$AK155,明细!$C:$C,BJ$1,明细!$AL:$AL,"网点超23H未关闭"))*20=0,"-",(COUNTIFS(明细!$R:$R,$AK155,明细!$C:$C,BJ$1,明细!$AK:$AK,"网点超50分钟未响应")+COUNTIFS(明细!$R:$R,$AK155,明细!$C:$C,BJ$1,明细!$AL:$AL,"网点超23H未关闭"))*20)</f>
        <v>-</v>
      </c>
      <c r="BK155" s="12" t="str">
        <f>IF((COUNTIFS(明细!$R:$R,$AK155,明细!$C:$C,BK$1,明细!$AK:$AK,"网点超50分钟未响应")+COUNTIFS(明细!$R:$R,$AK155,明细!$C:$C,BK$1,明细!$AL:$AL,"网点超23H未关闭"))*20=0,"-",(COUNTIFS(明细!$R:$R,$AK155,明细!$C:$C,BK$1,明细!$AK:$AK,"网点超50分钟未响应")+COUNTIFS(明细!$R:$R,$AK155,明细!$C:$C,BK$1,明细!$AL:$AL,"网点超23H未关闭"))*20)</f>
        <v>-</v>
      </c>
      <c r="BL155" s="12" t="str">
        <f>IF((COUNTIFS(明细!$R:$R,$AK155,明细!$C:$C,BL$1,明细!$AK:$AK,"网点超50分钟未响应")+COUNTIFS(明细!$R:$R,$AK155,明细!$C:$C,BL$1,明细!$AL:$AL,"网点超23H未关闭"))*20=0,"-",(COUNTIFS(明细!$R:$R,$AK155,明细!$C:$C,BL$1,明细!$AK:$AK,"网点超50分钟未响应")+COUNTIFS(明细!$R:$R,$AK155,明细!$C:$C,BL$1,明细!$AL:$AL,"网点超23H未关闭"))*20)</f>
        <v>-</v>
      </c>
      <c r="BM155" s="12" t="str">
        <f>IF((COUNTIFS(明细!$R:$R,$AK155,明细!$C:$C,BM$1,明细!$AK:$AK,"网点超50分钟未响应")+COUNTIFS(明细!$R:$R,$AK155,明细!$C:$C,BM$1,明细!$AL:$AL,"网点超23H未关闭"))*20=0,"-",(COUNTIFS(明细!$R:$R,$AK155,明细!$C:$C,BM$1,明细!$AK:$AK,"网点超50分钟未响应")+COUNTIFS(明细!$R:$R,$AK155,明细!$C:$C,BM$1,明细!$AL:$AL,"网点超23H未关闭"))*20)</f>
        <v>-</v>
      </c>
      <c r="BN155" s="12" t="str">
        <f>IF((COUNTIFS(明细!$R:$R,$AK155,明细!$C:$C,BN$1,明细!$AK:$AK,"网点超50分钟未响应")+COUNTIFS(明细!$R:$R,$AK155,明细!$C:$C,BN$1,明细!$AL:$AL,"网点超23H未关闭"))*20=0,"-",(COUNTIFS(明细!$R:$R,$AK155,明细!$C:$C,BN$1,明细!$AK:$AK,"网点超50分钟未响应")+COUNTIFS(明细!$R:$R,$AK155,明细!$C:$C,BN$1,明细!$AL:$AL,"网点超23H未关闭"))*20)</f>
        <v>-</v>
      </c>
      <c r="BO155" s="12" t="str">
        <f>IF((COUNTIFS(明细!$R:$R,$AK155,明细!$C:$C,BO$1,明细!$AK:$AK,"网点超50分钟未响应")+COUNTIFS(明细!$R:$R,$AK155,明细!$C:$C,BO$1,明细!$AL:$AL,"网点超23H未关闭"))*20=0,"-",(COUNTIFS(明细!$R:$R,$AK155,明细!$C:$C,BO$1,明细!$AK:$AK,"网点超50分钟未响应")+COUNTIFS(明细!$R:$R,$AK155,明细!$C:$C,BO$1,明细!$AL:$AL,"网点超23H未关闭"))*20)</f>
        <v>-</v>
      </c>
      <c r="BP155" s="12" t="str">
        <f>IF((COUNTIFS(明细!$R:$R,$AK155,明细!$C:$C,BP$1,明细!$AK:$AK,"网点超50分钟未响应")+COUNTIFS(明细!$R:$R,$AK155,明细!$C:$C,BP$1,明细!$AL:$AL,"网点超23H未关闭"))*20=0,"-",(COUNTIFS(明细!$R:$R,$AK155,明细!$C:$C,BP$1,明细!$AK:$AK,"网点超50分钟未响应")+COUNTIFS(明细!$R:$R,$AK155,明细!$C:$C,BP$1,明细!$AL:$AL,"网点超23H未关闭"))*20)</f>
        <v>-</v>
      </c>
    </row>
    <row r="156" customHeight="1" spans="36:68">
      <c r="AJ156" s="12">
        <f>RANK(AL156,AL$3:AL$356)</f>
        <v>147</v>
      </c>
      <c r="AK156" s="38" t="s">
        <v>192</v>
      </c>
      <c r="AL156" s="12">
        <f>SUM(AM156:BP156)</f>
        <v>0</v>
      </c>
      <c r="AM156" s="12" t="str">
        <f>IF((COUNTIFS(明细!$R:$R,$AK156,明细!$C:$C,AM$1,明细!$AK:$AK,"网点超50分钟未响应")+COUNTIFS(明细!$R:$R,$AK156,明细!$C:$C,AM$1,明细!$AL:$AL,"网点超23H未关闭"))*20=0,"-",(COUNTIFS(明细!$R:$R,$AK156,明细!$C:$C,AM$1,明细!$AK:$AK,"网点超50分钟未响应")+COUNTIFS(明细!$R:$R,$AK156,明细!$C:$C,AM$1,明细!$AL:$AL,"网点超23H未关闭"))*20)</f>
        <v>-</v>
      </c>
      <c r="AN156" s="12" t="str">
        <f>IF((COUNTIFS(明细!$R:$R,$AK156,明细!$C:$C,AN$1,明细!$AK:$AK,"网点超50分钟未响应")+COUNTIFS(明细!$R:$R,$AK156,明细!$C:$C,AN$1,明细!$AL:$AL,"网点超23H未关闭"))*20=0,"-",(COUNTIFS(明细!$R:$R,$AK156,明细!$C:$C,AN$1,明细!$AK:$AK,"网点超50分钟未响应")+COUNTIFS(明细!$R:$R,$AK156,明细!$C:$C,AN$1,明细!$AL:$AL,"网点超23H未关闭"))*20)</f>
        <v>-</v>
      </c>
      <c r="AO156" s="12" t="str">
        <f>IF((COUNTIFS(明细!$R:$R,$AK156,明细!$C:$C,AO$1,明细!$AK:$AK,"网点超50分钟未响应")+COUNTIFS(明细!$R:$R,$AK156,明细!$C:$C,AO$1,明细!$AL:$AL,"网点超23H未关闭"))*20=0,"-",(COUNTIFS(明细!$R:$R,$AK156,明细!$C:$C,AO$1,明细!$AK:$AK,"网点超50分钟未响应")+COUNTIFS(明细!$R:$R,$AK156,明细!$C:$C,AO$1,明细!$AL:$AL,"网点超23H未关闭"))*20)</f>
        <v>-</v>
      </c>
      <c r="AP156" s="12" t="str">
        <f>IF((COUNTIFS(明细!$R:$R,$AK156,明细!$C:$C,AP$1,明细!$AK:$AK,"网点超50分钟未响应")+COUNTIFS(明细!$R:$R,$AK156,明细!$C:$C,AP$1,明细!$AL:$AL,"网点超23H未关闭"))*20=0,"-",(COUNTIFS(明细!$R:$R,$AK156,明细!$C:$C,AP$1,明细!$AK:$AK,"网点超50分钟未响应")+COUNTIFS(明细!$R:$R,$AK156,明细!$C:$C,AP$1,明细!$AL:$AL,"网点超23H未关闭"))*20)</f>
        <v>-</v>
      </c>
      <c r="AQ156" s="12" t="str">
        <f>IF((COUNTIFS(明细!$R:$R,$AK156,明细!$C:$C,AQ$1,明细!$AK:$AK,"网点超50分钟未响应")+COUNTIFS(明细!$R:$R,$AK156,明细!$C:$C,AQ$1,明细!$AL:$AL,"网点超23H未关闭"))*20=0,"-",(COUNTIFS(明细!$R:$R,$AK156,明细!$C:$C,AQ$1,明细!$AK:$AK,"网点超50分钟未响应")+COUNTIFS(明细!$R:$R,$AK156,明细!$C:$C,AQ$1,明细!$AL:$AL,"网点超23H未关闭"))*20)</f>
        <v>-</v>
      </c>
      <c r="AR156" s="12" t="str">
        <f>IF((COUNTIFS(明细!$R:$R,$AK156,明细!$C:$C,AR$1,明细!$AK:$AK,"网点超50分钟未响应")+COUNTIFS(明细!$R:$R,$AK156,明细!$C:$C,AR$1,明细!$AL:$AL,"网点超23H未关闭"))*20=0,"-",(COUNTIFS(明细!$R:$R,$AK156,明细!$C:$C,AR$1,明细!$AK:$AK,"网点超50分钟未响应")+COUNTIFS(明细!$R:$R,$AK156,明细!$C:$C,AR$1,明细!$AL:$AL,"网点超23H未关闭"))*20)</f>
        <v>-</v>
      </c>
      <c r="AS156" s="12" t="str">
        <f>IF((COUNTIFS(明细!$R:$R,$AK156,明细!$C:$C,AS$1,明细!$AK:$AK,"网点超50分钟未响应")+COUNTIFS(明细!$R:$R,$AK156,明细!$C:$C,AS$1,明细!$AL:$AL,"网点超23H未关闭"))*20=0,"-",(COUNTIFS(明细!$R:$R,$AK156,明细!$C:$C,AS$1,明细!$AK:$AK,"网点超50分钟未响应")+COUNTIFS(明细!$R:$R,$AK156,明细!$C:$C,AS$1,明细!$AL:$AL,"网点超23H未关闭"))*20)</f>
        <v>-</v>
      </c>
      <c r="AT156" s="12" t="str">
        <f>IF((COUNTIFS(明细!$R:$R,$AK156,明细!$C:$C,AT$1,明细!$AK:$AK,"网点超50分钟未响应")+COUNTIFS(明细!$R:$R,$AK156,明细!$C:$C,AT$1,明细!$AL:$AL,"网点超23H未关闭"))*20=0,"-",(COUNTIFS(明细!$R:$R,$AK156,明细!$C:$C,AT$1,明细!$AK:$AK,"网点超50分钟未响应")+COUNTIFS(明细!$R:$R,$AK156,明细!$C:$C,AT$1,明细!$AL:$AL,"网点超23H未关闭"))*20)</f>
        <v>-</v>
      </c>
      <c r="AU156" s="12" t="str">
        <f>IF((COUNTIFS(明细!$R:$R,$AK156,明细!$C:$C,AU$1,明细!$AK:$AK,"网点超50分钟未响应")+COUNTIFS(明细!$R:$R,$AK156,明细!$C:$C,AU$1,明细!$AL:$AL,"网点超23H未关闭"))*20=0,"-",(COUNTIFS(明细!$R:$R,$AK156,明细!$C:$C,AU$1,明细!$AK:$AK,"网点超50分钟未响应")+COUNTIFS(明细!$R:$R,$AK156,明细!$C:$C,AU$1,明细!$AL:$AL,"网点超23H未关闭"))*20)</f>
        <v>-</v>
      </c>
      <c r="AV156" s="12" t="str">
        <f>IF((COUNTIFS(明细!$R:$R,$AK156,明细!$C:$C,AV$1,明细!$AK:$AK,"网点超50分钟未响应")+COUNTIFS(明细!$R:$R,$AK156,明细!$C:$C,AV$1,明细!$AL:$AL,"网点超23H未关闭"))*20=0,"-",(COUNTIFS(明细!$R:$R,$AK156,明细!$C:$C,AV$1,明细!$AK:$AK,"网点超50分钟未响应")+COUNTIFS(明细!$R:$R,$AK156,明细!$C:$C,AV$1,明细!$AL:$AL,"网点超23H未关闭"))*20)</f>
        <v>-</v>
      </c>
      <c r="AW156" s="12" t="str">
        <f>IF((COUNTIFS(明细!$R:$R,$AK156,明细!$C:$C,AW$1,明细!$AK:$AK,"网点超50分钟未响应")+COUNTIFS(明细!$R:$R,$AK156,明细!$C:$C,AW$1,明细!$AL:$AL,"网点超23H未关闭"))*20=0,"-",(COUNTIFS(明细!$R:$R,$AK156,明细!$C:$C,AW$1,明细!$AK:$AK,"网点超50分钟未响应")+COUNTIFS(明细!$R:$R,$AK156,明细!$C:$C,AW$1,明细!$AL:$AL,"网点超23H未关闭"))*20)</f>
        <v>-</v>
      </c>
      <c r="AX156" s="12" t="str">
        <f>IF((COUNTIFS(明细!$R:$R,$AK156,明细!$C:$C,AX$1,明细!$AK:$AK,"网点超50分钟未响应")+COUNTIFS(明细!$R:$R,$AK156,明细!$C:$C,AX$1,明细!$AL:$AL,"网点超23H未关闭"))*20=0,"-",(COUNTIFS(明细!$R:$R,$AK156,明细!$C:$C,AX$1,明细!$AK:$AK,"网点超50分钟未响应")+COUNTIFS(明细!$R:$R,$AK156,明细!$C:$C,AX$1,明细!$AL:$AL,"网点超23H未关闭"))*20)</f>
        <v>-</v>
      </c>
      <c r="AY156" s="12" t="str">
        <f>IF((COUNTIFS(明细!$R:$R,$AK156,明细!$C:$C,AY$1,明细!$AK:$AK,"网点超50分钟未响应")+COUNTIFS(明细!$R:$R,$AK156,明细!$C:$C,AY$1,明细!$AL:$AL,"网点超23H未关闭"))*20=0,"-",(COUNTIFS(明细!$R:$R,$AK156,明细!$C:$C,AY$1,明细!$AK:$AK,"网点超50分钟未响应")+COUNTIFS(明细!$R:$R,$AK156,明细!$C:$C,AY$1,明细!$AL:$AL,"网点超23H未关闭"))*20)</f>
        <v>-</v>
      </c>
      <c r="AZ156" s="12" t="str">
        <f>IF((COUNTIFS(明细!$R:$R,$AK156,明细!$C:$C,AZ$1,明细!$AK:$AK,"网点超50分钟未响应")+COUNTIFS(明细!$R:$R,$AK156,明细!$C:$C,AZ$1,明细!$AL:$AL,"网点超23H未关闭"))*20=0,"-",(COUNTIFS(明细!$R:$R,$AK156,明细!$C:$C,AZ$1,明细!$AK:$AK,"网点超50分钟未响应")+COUNTIFS(明细!$R:$R,$AK156,明细!$C:$C,AZ$1,明细!$AL:$AL,"网点超23H未关闭"))*20)</f>
        <v>-</v>
      </c>
      <c r="BA156" s="12" t="str">
        <f>IF((COUNTIFS(明细!$R:$R,$AK156,明细!$C:$C,BA$1,明细!$AK:$AK,"网点超50分钟未响应")+COUNTIFS(明细!$R:$R,$AK156,明细!$C:$C,BA$1,明细!$AL:$AL,"网点超23H未关闭"))*20=0,"-",(COUNTIFS(明细!$R:$R,$AK156,明细!$C:$C,BA$1,明细!$AK:$AK,"网点超50分钟未响应")+COUNTIFS(明细!$R:$R,$AK156,明细!$C:$C,BA$1,明细!$AL:$AL,"网点超23H未关闭"))*20)</f>
        <v>-</v>
      </c>
      <c r="BB156" s="12" t="str">
        <f>IF((COUNTIFS(明细!$R:$R,$AK156,明细!$C:$C,BB$1,明细!$AK:$AK,"网点超50分钟未响应")+COUNTIFS(明细!$R:$R,$AK156,明细!$C:$C,BB$1,明细!$AL:$AL,"网点超23H未关闭"))*20=0,"-",(COUNTIFS(明细!$R:$R,$AK156,明细!$C:$C,BB$1,明细!$AK:$AK,"网点超50分钟未响应")+COUNTIFS(明细!$R:$R,$AK156,明细!$C:$C,BB$1,明细!$AL:$AL,"网点超23H未关闭"))*20)</f>
        <v>-</v>
      </c>
      <c r="BC156" s="12" t="str">
        <f>IF((COUNTIFS(明细!$R:$R,$AK156,明细!$C:$C,BC$1,明细!$AK:$AK,"网点超50分钟未响应")+COUNTIFS(明细!$R:$R,$AK156,明细!$C:$C,BC$1,明细!$AL:$AL,"网点超23H未关闭"))*20=0,"-",(COUNTIFS(明细!$R:$R,$AK156,明细!$C:$C,BC$1,明细!$AK:$AK,"网点超50分钟未响应")+COUNTIFS(明细!$R:$R,$AK156,明细!$C:$C,BC$1,明细!$AL:$AL,"网点超23H未关闭"))*20)</f>
        <v>-</v>
      </c>
      <c r="BD156" s="12" t="str">
        <f>IF((COUNTIFS(明细!$R:$R,$AK156,明细!$C:$C,BD$1,明细!$AK:$AK,"网点超50分钟未响应")+COUNTIFS(明细!$R:$R,$AK156,明细!$C:$C,BD$1,明细!$AL:$AL,"网点超23H未关闭"))*20=0,"-",(COUNTIFS(明细!$R:$R,$AK156,明细!$C:$C,BD$1,明细!$AK:$AK,"网点超50分钟未响应")+COUNTIFS(明细!$R:$R,$AK156,明细!$C:$C,BD$1,明细!$AL:$AL,"网点超23H未关闭"))*20)</f>
        <v>-</v>
      </c>
      <c r="BE156" s="12" t="str">
        <f>IF((COUNTIFS(明细!$R:$R,$AK156,明细!$C:$C,BE$1,明细!$AK:$AK,"网点超50分钟未响应")+COUNTIFS(明细!$R:$R,$AK156,明细!$C:$C,BE$1,明细!$AL:$AL,"网点超23H未关闭"))*20=0,"-",(COUNTIFS(明细!$R:$R,$AK156,明细!$C:$C,BE$1,明细!$AK:$AK,"网点超50分钟未响应")+COUNTIFS(明细!$R:$R,$AK156,明细!$C:$C,BE$1,明细!$AL:$AL,"网点超23H未关闭"))*20)</f>
        <v>-</v>
      </c>
      <c r="BF156" s="12" t="str">
        <f>IF((COUNTIFS(明细!$R:$R,$AK156,明细!$C:$C,BF$1,明细!$AK:$AK,"网点超50分钟未响应")+COUNTIFS(明细!$R:$R,$AK156,明细!$C:$C,BF$1,明细!$AL:$AL,"网点超23H未关闭"))*20=0,"-",(COUNTIFS(明细!$R:$R,$AK156,明细!$C:$C,BF$1,明细!$AK:$AK,"网点超50分钟未响应")+COUNTIFS(明细!$R:$R,$AK156,明细!$C:$C,BF$1,明细!$AL:$AL,"网点超23H未关闭"))*20)</f>
        <v>-</v>
      </c>
      <c r="BG156" s="12" t="str">
        <f>IF((COUNTIFS(明细!$R:$R,$AK156,明细!$C:$C,BG$1,明细!$AK:$AK,"网点超50分钟未响应")+COUNTIFS(明细!$R:$R,$AK156,明细!$C:$C,BG$1,明细!$AL:$AL,"网点超23H未关闭"))*20=0,"-",(COUNTIFS(明细!$R:$R,$AK156,明细!$C:$C,BG$1,明细!$AK:$AK,"网点超50分钟未响应")+COUNTIFS(明细!$R:$R,$AK156,明细!$C:$C,BG$1,明细!$AL:$AL,"网点超23H未关闭"))*20)</f>
        <v>-</v>
      </c>
      <c r="BH156" s="12" t="str">
        <f>IF((COUNTIFS(明细!$R:$R,$AK156,明细!$C:$C,BH$1,明细!$AK:$AK,"网点超50分钟未响应")+COUNTIFS(明细!$R:$R,$AK156,明细!$C:$C,BH$1,明细!$AL:$AL,"网点超23H未关闭"))*20=0,"-",(COUNTIFS(明细!$R:$R,$AK156,明细!$C:$C,BH$1,明细!$AK:$AK,"网点超50分钟未响应")+COUNTIFS(明细!$R:$R,$AK156,明细!$C:$C,BH$1,明细!$AL:$AL,"网点超23H未关闭"))*20)</f>
        <v>-</v>
      </c>
      <c r="BI156" s="12" t="str">
        <f>IF((COUNTIFS(明细!$R:$R,$AK156,明细!$C:$C,BI$1,明细!$AK:$AK,"网点超50分钟未响应")+COUNTIFS(明细!$R:$R,$AK156,明细!$C:$C,BI$1,明细!$AL:$AL,"网点超23H未关闭"))*20=0,"-",(COUNTIFS(明细!$R:$R,$AK156,明细!$C:$C,BI$1,明细!$AK:$AK,"网点超50分钟未响应")+COUNTIFS(明细!$R:$R,$AK156,明细!$C:$C,BI$1,明细!$AL:$AL,"网点超23H未关闭"))*20)</f>
        <v>-</v>
      </c>
      <c r="BJ156" s="12" t="str">
        <f>IF((COUNTIFS(明细!$R:$R,$AK156,明细!$C:$C,BJ$1,明细!$AK:$AK,"网点超50分钟未响应")+COUNTIFS(明细!$R:$R,$AK156,明细!$C:$C,BJ$1,明细!$AL:$AL,"网点超23H未关闭"))*20=0,"-",(COUNTIFS(明细!$R:$R,$AK156,明细!$C:$C,BJ$1,明细!$AK:$AK,"网点超50分钟未响应")+COUNTIFS(明细!$R:$R,$AK156,明细!$C:$C,BJ$1,明细!$AL:$AL,"网点超23H未关闭"))*20)</f>
        <v>-</v>
      </c>
      <c r="BK156" s="12" t="str">
        <f>IF((COUNTIFS(明细!$R:$R,$AK156,明细!$C:$C,BK$1,明细!$AK:$AK,"网点超50分钟未响应")+COUNTIFS(明细!$R:$R,$AK156,明细!$C:$C,BK$1,明细!$AL:$AL,"网点超23H未关闭"))*20=0,"-",(COUNTIFS(明细!$R:$R,$AK156,明细!$C:$C,BK$1,明细!$AK:$AK,"网点超50分钟未响应")+COUNTIFS(明细!$R:$R,$AK156,明细!$C:$C,BK$1,明细!$AL:$AL,"网点超23H未关闭"))*20)</f>
        <v>-</v>
      </c>
      <c r="BL156" s="12" t="str">
        <f>IF((COUNTIFS(明细!$R:$R,$AK156,明细!$C:$C,BL$1,明细!$AK:$AK,"网点超50分钟未响应")+COUNTIFS(明细!$R:$R,$AK156,明细!$C:$C,BL$1,明细!$AL:$AL,"网点超23H未关闭"))*20=0,"-",(COUNTIFS(明细!$R:$R,$AK156,明细!$C:$C,BL$1,明细!$AK:$AK,"网点超50分钟未响应")+COUNTIFS(明细!$R:$R,$AK156,明细!$C:$C,BL$1,明细!$AL:$AL,"网点超23H未关闭"))*20)</f>
        <v>-</v>
      </c>
      <c r="BM156" s="12" t="str">
        <f>IF((COUNTIFS(明细!$R:$R,$AK156,明细!$C:$C,BM$1,明细!$AK:$AK,"网点超50分钟未响应")+COUNTIFS(明细!$R:$R,$AK156,明细!$C:$C,BM$1,明细!$AL:$AL,"网点超23H未关闭"))*20=0,"-",(COUNTIFS(明细!$R:$R,$AK156,明细!$C:$C,BM$1,明细!$AK:$AK,"网点超50分钟未响应")+COUNTIFS(明细!$R:$R,$AK156,明细!$C:$C,BM$1,明细!$AL:$AL,"网点超23H未关闭"))*20)</f>
        <v>-</v>
      </c>
      <c r="BN156" s="12" t="str">
        <f>IF((COUNTIFS(明细!$R:$R,$AK156,明细!$C:$C,BN$1,明细!$AK:$AK,"网点超50分钟未响应")+COUNTIFS(明细!$R:$R,$AK156,明细!$C:$C,BN$1,明细!$AL:$AL,"网点超23H未关闭"))*20=0,"-",(COUNTIFS(明细!$R:$R,$AK156,明细!$C:$C,BN$1,明细!$AK:$AK,"网点超50分钟未响应")+COUNTIFS(明细!$R:$R,$AK156,明细!$C:$C,BN$1,明细!$AL:$AL,"网点超23H未关闭"))*20)</f>
        <v>-</v>
      </c>
      <c r="BO156" s="12" t="str">
        <f>IF((COUNTIFS(明细!$R:$R,$AK156,明细!$C:$C,BO$1,明细!$AK:$AK,"网点超50分钟未响应")+COUNTIFS(明细!$R:$R,$AK156,明细!$C:$C,BO$1,明细!$AL:$AL,"网点超23H未关闭"))*20=0,"-",(COUNTIFS(明细!$R:$R,$AK156,明细!$C:$C,BO$1,明细!$AK:$AK,"网点超50分钟未响应")+COUNTIFS(明细!$R:$R,$AK156,明细!$C:$C,BO$1,明细!$AL:$AL,"网点超23H未关闭"))*20)</f>
        <v>-</v>
      </c>
      <c r="BP156" s="12" t="str">
        <f>IF((COUNTIFS(明细!$R:$R,$AK156,明细!$C:$C,BP$1,明细!$AK:$AK,"网点超50分钟未响应")+COUNTIFS(明细!$R:$R,$AK156,明细!$C:$C,BP$1,明细!$AL:$AL,"网点超23H未关闭"))*20=0,"-",(COUNTIFS(明细!$R:$R,$AK156,明细!$C:$C,BP$1,明细!$AK:$AK,"网点超50分钟未响应")+COUNTIFS(明细!$R:$R,$AK156,明细!$C:$C,BP$1,明细!$AL:$AL,"网点超23H未关闭"))*20)</f>
        <v>-</v>
      </c>
    </row>
    <row r="157" customHeight="1" spans="36:68">
      <c r="AJ157" s="12">
        <f>RANK(AL157,AL$3:AL$356)</f>
        <v>147</v>
      </c>
      <c r="AK157" s="4" t="s">
        <v>193</v>
      </c>
      <c r="AL157" s="12">
        <f>SUM(AM157:BP157)</f>
        <v>0</v>
      </c>
      <c r="AM157" s="12" t="str">
        <f>IF((COUNTIFS(明细!$R:$R,$AK157,明细!$C:$C,AM$1,明细!$AK:$AK,"网点超50分钟未响应")+COUNTIFS(明细!$R:$R,$AK157,明细!$C:$C,AM$1,明细!$AL:$AL,"网点超23H未关闭"))*20=0,"-",(COUNTIFS(明细!$R:$R,$AK157,明细!$C:$C,AM$1,明细!$AK:$AK,"网点超50分钟未响应")+COUNTIFS(明细!$R:$R,$AK157,明细!$C:$C,AM$1,明细!$AL:$AL,"网点超23H未关闭"))*20)</f>
        <v>-</v>
      </c>
      <c r="AN157" s="12" t="str">
        <f>IF((COUNTIFS(明细!$R:$R,$AK157,明细!$C:$C,AN$1,明细!$AK:$AK,"网点超50分钟未响应")+COUNTIFS(明细!$R:$R,$AK157,明细!$C:$C,AN$1,明细!$AL:$AL,"网点超23H未关闭"))*20=0,"-",(COUNTIFS(明细!$R:$R,$AK157,明细!$C:$C,AN$1,明细!$AK:$AK,"网点超50分钟未响应")+COUNTIFS(明细!$R:$R,$AK157,明细!$C:$C,AN$1,明细!$AL:$AL,"网点超23H未关闭"))*20)</f>
        <v>-</v>
      </c>
      <c r="AO157" s="12" t="str">
        <f>IF((COUNTIFS(明细!$R:$R,$AK157,明细!$C:$C,AO$1,明细!$AK:$AK,"网点超50分钟未响应")+COUNTIFS(明细!$R:$R,$AK157,明细!$C:$C,AO$1,明细!$AL:$AL,"网点超23H未关闭"))*20=0,"-",(COUNTIFS(明细!$R:$R,$AK157,明细!$C:$C,AO$1,明细!$AK:$AK,"网点超50分钟未响应")+COUNTIFS(明细!$R:$R,$AK157,明细!$C:$C,AO$1,明细!$AL:$AL,"网点超23H未关闭"))*20)</f>
        <v>-</v>
      </c>
      <c r="AP157" s="12" t="str">
        <f>IF((COUNTIFS(明细!$R:$R,$AK157,明细!$C:$C,AP$1,明细!$AK:$AK,"网点超50分钟未响应")+COUNTIFS(明细!$R:$R,$AK157,明细!$C:$C,AP$1,明细!$AL:$AL,"网点超23H未关闭"))*20=0,"-",(COUNTIFS(明细!$R:$R,$AK157,明细!$C:$C,AP$1,明细!$AK:$AK,"网点超50分钟未响应")+COUNTIFS(明细!$R:$R,$AK157,明细!$C:$C,AP$1,明细!$AL:$AL,"网点超23H未关闭"))*20)</f>
        <v>-</v>
      </c>
      <c r="AQ157" s="12" t="str">
        <f>IF((COUNTIFS(明细!$R:$R,$AK157,明细!$C:$C,AQ$1,明细!$AK:$AK,"网点超50分钟未响应")+COUNTIFS(明细!$R:$R,$AK157,明细!$C:$C,AQ$1,明细!$AL:$AL,"网点超23H未关闭"))*20=0,"-",(COUNTIFS(明细!$R:$R,$AK157,明细!$C:$C,AQ$1,明细!$AK:$AK,"网点超50分钟未响应")+COUNTIFS(明细!$R:$R,$AK157,明细!$C:$C,AQ$1,明细!$AL:$AL,"网点超23H未关闭"))*20)</f>
        <v>-</v>
      </c>
      <c r="AR157" s="12" t="str">
        <f>IF((COUNTIFS(明细!$R:$R,$AK157,明细!$C:$C,AR$1,明细!$AK:$AK,"网点超50分钟未响应")+COUNTIFS(明细!$R:$R,$AK157,明细!$C:$C,AR$1,明细!$AL:$AL,"网点超23H未关闭"))*20=0,"-",(COUNTIFS(明细!$R:$R,$AK157,明细!$C:$C,AR$1,明细!$AK:$AK,"网点超50分钟未响应")+COUNTIFS(明细!$R:$R,$AK157,明细!$C:$C,AR$1,明细!$AL:$AL,"网点超23H未关闭"))*20)</f>
        <v>-</v>
      </c>
      <c r="AS157" s="12" t="str">
        <f>IF((COUNTIFS(明细!$R:$R,$AK157,明细!$C:$C,AS$1,明细!$AK:$AK,"网点超50分钟未响应")+COUNTIFS(明细!$R:$R,$AK157,明细!$C:$C,AS$1,明细!$AL:$AL,"网点超23H未关闭"))*20=0,"-",(COUNTIFS(明细!$R:$R,$AK157,明细!$C:$C,AS$1,明细!$AK:$AK,"网点超50分钟未响应")+COUNTIFS(明细!$R:$R,$AK157,明细!$C:$C,AS$1,明细!$AL:$AL,"网点超23H未关闭"))*20)</f>
        <v>-</v>
      </c>
      <c r="AT157" s="12" t="str">
        <f>IF((COUNTIFS(明细!$R:$R,$AK157,明细!$C:$C,AT$1,明细!$AK:$AK,"网点超50分钟未响应")+COUNTIFS(明细!$R:$R,$AK157,明细!$C:$C,AT$1,明细!$AL:$AL,"网点超23H未关闭"))*20=0,"-",(COUNTIFS(明细!$R:$R,$AK157,明细!$C:$C,AT$1,明细!$AK:$AK,"网点超50分钟未响应")+COUNTIFS(明细!$R:$R,$AK157,明细!$C:$C,AT$1,明细!$AL:$AL,"网点超23H未关闭"))*20)</f>
        <v>-</v>
      </c>
      <c r="AU157" s="12" t="str">
        <f>IF((COUNTIFS(明细!$R:$R,$AK157,明细!$C:$C,AU$1,明细!$AK:$AK,"网点超50分钟未响应")+COUNTIFS(明细!$R:$R,$AK157,明细!$C:$C,AU$1,明细!$AL:$AL,"网点超23H未关闭"))*20=0,"-",(COUNTIFS(明细!$R:$R,$AK157,明细!$C:$C,AU$1,明细!$AK:$AK,"网点超50分钟未响应")+COUNTIFS(明细!$R:$R,$AK157,明细!$C:$C,AU$1,明细!$AL:$AL,"网点超23H未关闭"))*20)</f>
        <v>-</v>
      </c>
      <c r="AV157" s="12" t="str">
        <f>IF((COUNTIFS(明细!$R:$R,$AK157,明细!$C:$C,AV$1,明细!$AK:$AK,"网点超50分钟未响应")+COUNTIFS(明细!$R:$R,$AK157,明细!$C:$C,AV$1,明细!$AL:$AL,"网点超23H未关闭"))*20=0,"-",(COUNTIFS(明细!$R:$R,$AK157,明细!$C:$C,AV$1,明细!$AK:$AK,"网点超50分钟未响应")+COUNTIFS(明细!$R:$R,$AK157,明细!$C:$C,AV$1,明细!$AL:$AL,"网点超23H未关闭"))*20)</f>
        <v>-</v>
      </c>
      <c r="AW157" s="12" t="str">
        <f>IF((COUNTIFS(明细!$R:$R,$AK157,明细!$C:$C,AW$1,明细!$AK:$AK,"网点超50分钟未响应")+COUNTIFS(明细!$R:$R,$AK157,明细!$C:$C,AW$1,明细!$AL:$AL,"网点超23H未关闭"))*20=0,"-",(COUNTIFS(明细!$R:$R,$AK157,明细!$C:$C,AW$1,明细!$AK:$AK,"网点超50分钟未响应")+COUNTIFS(明细!$R:$R,$AK157,明细!$C:$C,AW$1,明细!$AL:$AL,"网点超23H未关闭"))*20)</f>
        <v>-</v>
      </c>
      <c r="AX157" s="12" t="str">
        <f>IF((COUNTIFS(明细!$R:$R,$AK157,明细!$C:$C,AX$1,明细!$AK:$AK,"网点超50分钟未响应")+COUNTIFS(明细!$R:$R,$AK157,明细!$C:$C,AX$1,明细!$AL:$AL,"网点超23H未关闭"))*20=0,"-",(COUNTIFS(明细!$R:$R,$AK157,明细!$C:$C,AX$1,明细!$AK:$AK,"网点超50分钟未响应")+COUNTIFS(明细!$R:$R,$AK157,明细!$C:$C,AX$1,明细!$AL:$AL,"网点超23H未关闭"))*20)</f>
        <v>-</v>
      </c>
      <c r="AY157" s="12" t="str">
        <f>IF((COUNTIFS(明细!$R:$R,$AK157,明细!$C:$C,AY$1,明细!$AK:$AK,"网点超50分钟未响应")+COUNTIFS(明细!$R:$R,$AK157,明细!$C:$C,AY$1,明细!$AL:$AL,"网点超23H未关闭"))*20=0,"-",(COUNTIFS(明细!$R:$R,$AK157,明细!$C:$C,AY$1,明细!$AK:$AK,"网点超50分钟未响应")+COUNTIFS(明细!$R:$R,$AK157,明细!$C:$C,AY$1,明细!$AL:$AL,"网点超23H未关闭"))*20)</f>
        <v>-</v>
      </c>
      <c r="AZ157" s="12" t="str">
        <f>IF((COUNTIFS(明细!$R:$R,$AK157,明细!$C:$C,AZ$1,明细!$AK:$AK,"网点超50分钟未响应")+COUNTIFS(明细!$R:$R,$AK157,明细!$C:$C,AZ$1,明细!$AL:$AL,"网点超23H未关闭"))*20=0,"-",(COUNTIFS(明细!$R:$R,$AK157,明细!$C:$C,AZ$1,明细!$AK:$AK,"网点超50分钟未响应")+COUNTIFS(明细!$R:$R,$AK157,明细!$C:$C,AZ$1,明细!$AL:$AL,"网点超23H未关闭"))*20)</f>
        <v>-</v>
      </c>
      <c r="BA157" s="12" t="str">
        <f>IF((COUNTIFS(明细!$R:$R,$AK157,明细!$C:$C,BA$1,明细!$AK:$AK,"网点超50分钟未响应")+COUNTIFS(明细!$R:$R,$AK157,明细!$C:$C,BA$1,明细!$AL:$AL,"网点超23H未关闭"))*20=0,"-",(COUNTIFS(明细!$R:$R,$AK157,明细!$C:$C,BA$1,明细!$AK:$AK,"网点超50分钟未响应")+COUNTIFS(明细!$R:$R,$AK157,明细!$C:$C,BA$1,明细!$AL:$AL,"网点超23H未关闭"))*20)</f>
        <v>-</v>
      </c>
      <c r="BB157" s="12" t="str">
        <f>IF((COUNTIFS(明细!$R:$R,$AK157,明细!$C:$C,BB$1,明细!$AK:$AK,"网点超50分钟未响应")+COUNTIFS(明细!$R:$R,$AK157,明细!$C:$C,BB$1,明细!$AL:$AL,"网点超23H未关闭"))*20=0,"-",(COUNTIFS(明细!$R:$R,$AK157,明细!$C:$C,BB$1,明细!$AK:$AK,"网点超50分钟未响应")+COUNTIFS(明细!$R:$R,$AK157,明细!$C:$C,BB$1,明细!$AL:$AL,"网点超23H未关闭"))*20)</f>
        <v>-</v>
      </c>
      <c r="BC157" s="12" t="str">
        <f>IF((COUNTIFS(明细!$R:$R,$AK157,明细!$C:$C,BC$1,明细!$AK:$AK,"网点超50分钟未响应")+COUNTIFS(明细!$R:$R,$AK157,明细!$C:$C,BC$1,明细!$AL:$AL,"网点超23H未关闭"))*20=0,"-",(COUNTIFS(明细!$R:$R,$AK157,明细!$C:$C,BC$1,明细!$AK:$AK,"网点超50分钟未响应")+COUNTIFS(明细!$R:$R,$AK157,明细!$C:$C,BC$1,明细!$AL:$AL,"网点超23H未关闭"))*20)</f>
        <v>-</v>
      </c>
      <c r="BD157" s="12" t="str">
        <f>IF((COUNTIFS(明细!$R:$R,$AK157,明细!$C:$C,BD$1,明细!$AK:$AK,"网点超50分钟未响应")+COUNTIFS(明细!$R:$R,$AK157,明细!$C:$C,BD$1,明细!$AL:$AL,"网点超23H未关闭"))*20=0,"-",(COUNTIFS(明细!$R:$R,$AK157,明细!$C:$C,BD$1,明细!$AK:$AK,"网点超50分钟未响应")+COUNTIFS(明细!$R:$R,$AK157,明细!$C:$C,BD$1,明细!$AL:$AL,"网点超23H未关闭"))*20)</f>
        <v>-</v>
      </c>
      <c r="BE157" s="12" t="str">
        <f>IF((COUNTIFS(明细!$R:$R,$AK157,明细!$C:$C,BE$1,明细!$AK:$AK,"网点超50分钟未响应")+COUNTIFS(明细!$R:$R,$AK157,明细!$C:$C,BE$1,明细!$AL:$AL,"网点超23H未关闭"))*20=0,"-",(COUNTIFS(明细!$R:$R,$AK157,明细!$C:$C,BE$1,明细!$AK:$AK,"网点超50分钟未响应")+COUNTIFS(明细!$R:$R,$AK157,明细!$C:$C,BE$1,明细!$AL:$AL,"网点超23H未关闭"))*20)</f>
        <v>-</v>
      </c>
      <c r="BF157" s="12" t="str">
        <f>IF((COUNTIFS(明细!$R:$R,$AK157,明细!$C:$C,BF$1,明细!$AK:$AK,"网点超50分钟未响应")+COUNTIFS(明细!$R:$R,$AK157,明细!$C:$C,BF$1,明细!$AL:$AL,"网点超23H未关闭"))*20=0,"-",(COUNTIFS(明细!$R:$R,$AK157,明细!$C:$C,BF$1,明细!$AK:$AK,"网点超50分钟未响应")+COUNTIFS(明细!$R:$R,$AK157,明细!$C:$C,BF$1,明细!$AL:$AL,"网点超23H未关闭"))*20)</f>
        <v>-</v>
      </c>
      <c r="BG157" s="12" t="str">
        <f>IF((COUNTIFS(明细!$R:$R,$AK157,明细!$C:$C,BG$1,明细!$AK:$AK,"网点超50分钟未响应")+COUNTIFS(明细!$R:$R,$AK157,明细!$C:$C,BG$1,明细!$AL:$AL,"网点超23H未关闭"))*20=0,"-",(COUNTIFS(明细!$R:$R,$AK157,明细!$C:$C,BG$1,明细!$AK:$AK,"网点超50分钟未响应")+COUNTIFS(明细!$R:$R,$AK157,明细!$C:$C,BG$1,明细!$AL:$AL,"网点超23H未关闭"))*20)</f>
        <v>-</v>
      </c>
      <c r="BH157" s="12" t="str">
        <f>IF((COUNTIFS(明细!$R:$R,$AK157,明细!$C:$C,BH$1,明细!$AK:$AK,"网点超50分钟未响应")+COUNTIFS(明细!$R:$R,$AK157,明细!$C:$C,BH$1,明细!$AL:$AL,"网点超23H未关闭"))*20=0,"-",(COUNTIFS(明细!$R:$R,$AK157,明细!$C:$C,BH$1,明细!$AK:$AK,"网点超50分钟未响应")+COUNTIFS(明细!$R:$R,$AK157,明细!$C:$C,BH$1,明细!$AL:$AL,"网点超23H未关闭"))*20)</f>
        <v>-</v>
      </c>
      <c r="BI157" s="12" t="str">
        <f>IF((COUNTIFS(明细!$R:$R,$AK157,明细!$C:$C,BI$1,明细!$AK:$AK,"网点超50分钟未响应")+COUNTIFS(明细!$R:$R,$AK157,明细!$C:$C,BI$1,明细!$AL:$AL,"网点超23H未关闭"))*20=0,"-",(COUNTIFS(明细!$R:$R,$AK157,明细!$C:$C,BI$1,明细!$AK:$AK,"网点超50分钟未响应")+COUNTIFS(明细!$R:$R,$AK157,明细!$C:$C,BI$1,明细!$AL:$AL,"网点超23H未关闭"))*20)</f>
        <v>-</v>
      </c>
      <c r="BJ157" s="12" t="str">
        <f>IF((COUNTIFS(明细!$R:$R,$AK157,明细!$C:$C,BJ$1,明细!$AK:$AK,"网点超50分钟未响应")+COUNTIFS(明细!$R:$R,$AK157,明细!$C:$C,BJ$1,明细!$AL:$AL,"网点超23H未关闭"))*20=0,"-",(COUNTIFS(明细!$R:$R,$AK157,明细!$C:$C,BJ$1,明细!$AK:$AK,"网点超50分钟未响应")+COUNTIFS(明细!$R:$R,$AK157,明细!$C:$C,BJ$1,明细!$AL:$AL,"网点超23H未关闭"))*20)</f>
        <v>-</v>
      </c>
      <c r="BK157" s="12" t="str">
        <f>IF((COUNTIFS(明细!$R:$R,$AK157,明细!$C:$C,BK$1,明细!$AK:$AK,"网点超50分钟未响应")+COUNTIFS(明细!$R:$R,$AK157,明细!$C:$C,BK$1,明细!$AL:$AL,"网点超23H未关闭"))*20=0,"-",(COUNTIFS(明细!$R:$R,$AK157,明细!$C:$C,BK$1,明细!$AK:$AK,"网点超50分钟未响应")+COUNTIFS(明细!$R:$R,$AK157,明细!$C:$C,BK$1,明细!$AL:$AL,"网点超23H未关闭"))*20)</f>
        <v>-</v>
      </c>
      <c r="BL157" s="12" t="str">
        <f>IF((COUNTIFS(明细!$R:$R,$AK157,明细!$C:$C,BL$1,明细!$AK:$AK,"网点超50分钟未响应")+COUNTIFS(明细!$R:$R,$AK157,明细!$C:$C,BL$1,明细!$AL:$AL,"网点超23H未关闭"))*20=0,"-",(COUNTIFS(明细!$R:$R,$AK157,明细!$C:$C,BL$1,明细!$AK:$AK,"网点超50分钟未响应")+COUNTIFS(明细!$R:$R,$AK157,明细!$C:$C,BL$1,明细!$AL:$AL,"网点超23H未关闭"))*20)</f>
        <v>-</v>
      </c>
      <c r="BM157" s="12" t="str">
        <f>IF((COUNTIFS(明细!$R:$R,$AK157,明细!$C:$C,BM$1,明细!$AK:$AK,"网点超50分钟未响应")+COUNTIFS(明细!$R:$R,$AK157,明细!$C:$C,BM$1,明细!$AL:$AL,"网点超23H未关闭"))*20=0,"-",(COUNTIFS(明细!$R:$R,$AK157,明细!$C:$C,BM$1,明细!$AK:$AK,"网点超50分钟未响应")+COUNTIFS(明细!$R:$R,$AK157,明细!$C:$C,BM$1,明细!$AL:$AL,"网点超23H未关闭"))*20)</f>
        <v>-</v>
      </c>
      <c r="BN157" s="12" t="str">
        <f>IF((COUNTIFS(明细!$R:$R,$AK157,明细!$C:$C,BN$1,明细!$AK:$AK,"网点超50分钟未响应")+COUNTIFS(明细!$R:$R,$AK157,明细!$C:$C,BN$1,明细!$AL:$AL,"网点超23H未关闭"))*20=0,"-",(COUNTIFS(明细!$R:$R,$AK157,明细!$C:$C,BN$1,明细!$AK:$AK,"网点超50分钟未响应")+COUNTIFS(明细!$R:$R,$AK157,明细!$C:$C,BN$1,明细!$AL:$AL,"网点超23H未关闭"))*20)</f>
        <v>-</v>
      </c>
      <c r="BO157" s="12" t="str">
        <f>IF((COUNTIFS(明细!$R:$R,$AK157,明细!$C:$C,BO$1,明细!$AK:$AK,"网点超50分钟未响应")+COUNTIFS(明细!$R:$R,$AK157,明细!$C:$C,BO$1,明细!$AL:$AL,"网点超23H未关闭"))*20=0,"-",(COUNTIFS(明细!$R:$R,$AK157,明细!$C:$C,BO$1,明细!$AK:$AK,"网点超50分钟未响应")+COUNTIFS(明细!$R:$R,$AK157,明细!$C:$C,BO$1,明细!$AL:$AL,"网点超23H未关闭"))*20)</f>
        <v>-</v>
      </c>
      <c r="BP157" s="12" t="str">
        <f>IF((COUNTIFS(明细!$R:$R,$AK157,明细!$C:$C,BP$1,明细!$AK:$AK,"网点超50分钟未响应")+COUNTIFS(明细!$R:$R,$AK157,明细!$C:$C,BP$1,明细!$AL:$AL,"网点超23H未关闭"))*20=0,"-",(COUNTIFS(明细!$R:$R,$AK157,明细!$C:$C,BP$1,明细!$AK:$AK,"网点超50分钟未响应")+COUNTIFS(明细!$R:$R,$AK157,明细!$C:$C,BP$1,明细!$AL:$AL,"网点超23H未关闭"))*20)</f>
        <v>-</v>
      </c>
    </row>
    <row r="158" customHeight="1" spans="36:68">
      <c r="AJ158" s="12">
        <f>RANK(AL158,AL$3:AL$356)</f>
        <v>147</v>
      </c>
      <c r="AK158" s="4" t="s">
        <v>194</v>
      </c>
      <c r="AL158" s="12">
        <f>SUM(AM158:BP158)</f>
        <v>0</v>
      </c>
      <c r="AM158" s="12" t="str">
        <f>IF((COUNTIFS(明细!$R:$R,$AK158,明细!$C:$C,AM$1,明细!$AK:$AK,"网点超50分钟未响应")+COUNTIFS(明细!$R:$R,$AK158,明细!$C:$C,AM$1,明细!$AL:$AL,"网点超23H未关闭"))*20=0,"-",(COUNTIFS(明细!$R:$R,$AK158,明细!$C:$C,AM$1,明细!$AK:$AK,"网点超50分钟未响应")+COUNTIFS(明细!$R:$R,$AK158,明细!$C:$C,AM$1,明细!$AL:$AL,"网点超23H未关闭"))*20)</f>
        <v>-</v>
      </c>
      <c r="AN158" s="12" t="str">
        <f>IF((COUNTIFS(明细!$R:$R,$AK158,明细!$C:$C,AN$1,明细!$AK:$AK,"网点超50分钟未响应")+COUNTIFS(明细!$R:$R,$AK158,明细!$C:$C,AN$1,明细!$AL:$AL,"网点超23H未关闭"))*20=0,"-",(COUNTIFS(明细!$R:$R,$AK158,明细!$C:$C,AN$1,明细!$AK:$AK,"网点超50分钟未响应")+COUNTIFS(明细!$R:$R,$AK158,明细!$C:$C,AN$1,明细!$AL:$AL,"网点超23H未关闭"))*20)</f>
        <v>-</v>
      </c>
      <c r="AO158" s="12" t="str">
        <f>IF((COUNTIFS(明细!$R:$R,$AK158,明细!$C:$C,AO$1,明细!$AK:$AK,"网点超50分钟未响应")+COUNTIFS(明细!$R:$R,$AK158,明细!$C:$C,AO$1,明细!$AL:$AL,"网点超23H未关闭"))*20=0,"-",(COUNTIFS(明细!$R:$R,$AK158,明细!$C:$C,AO$1,明细!$AK:$AK,"网点超50分钟未响应")+COUNTIFS(明细!$R:$R,$AK158,明细!$C:$C,AO$1,明细!$AL:$AL,"网点超23H未关闭"))*20)</f>
        <v>-</v>
      </c>
      <c r="AP158" s="12" t="str">
        <f>IF((COUNTIFS(明细!$R:$R,$AK158,明细!$C:$C,AP$1,明细!$AK:$AK,"网点超50分钟未响应")+COUNTIFS(明细!$R:$R,$AK158,明细!$C:$C,AP$1,明细!$AL:$AL,"网点超23H未关闭"))*20=0,"-",(COUNTIFS(明细!$R:$R,$AK158,明细!$C:$C,AP$1,明细!$AK:$AK,"网点超50分钟未响应")+COUNTIFS(明细!$R:$R,$AK158,明细!$C:$C,AP$1,明细!$AL:$AL,"网点超23H未关闭"))*20)</f>
        <v>-</v>
      </c>
      <c r="AQ158" s="12" t="str">
        <f>IF((COUNTIFS(明细!$R:$R,$AK158,明细!$C:$C,AQ$1,明细!$AK:$AK,"网点超50分钟未响应")+COUNTIFS(明细!$R:$R,$AK158,明细!$C:$C,AQ$1,明细!$AL:$AL,"网点超23H未关闭"))*20=0,"-",(COUNTIFS(明细!$R:$R,$AK158,明细!$C:$C,AQ$1,明细!$AK:$AK,"网点超50分钟未响应")+COUNTIFS(明细!$R:$R,$AK158,明细!$C:$C,AQ$1,明细!$AL:$AL,"网点超23H未关闭"))*20)</f>
        <v>-</v>
      </c>
      <c r="AR158" s="12" t="str">
        <f>IF((COUNTIFS(明细!$R:$R,$AK158,明细!$C:$C,AR$1,明细!$AK:$AK,"网点超50分钟未响应")+COUNTIFS(明细!$R:$R,$AK158,明细!$C:$C,AR$1,明细!$AL:$AL,"网点超23H未关闭"))*20=0,"-",(COUNTIFS(明细!$R:$R,$AK158,明细!$C:$C,AR$1,明细!$AK:$AK,"网点超50分钟未响应")+COUNTIFS(明细!$R:$R,$AK158,明细!$C:$C,AR$1,明细!$AL:$AL,"网点超23H未关闭"))*20)</f>
        <v>-</v>
      </c>
      <c r="AS158" s="12" t="str">
        <f>IF((COUNTIFS(明细!$R:$R,$AK158,明细!$C:$C,AS$1,明细!$AK:$AK,"网点超50分钟未响应")+COUNTIFS(明细!$R:$R,$AK158,明细!$C:$C,AS$1,明细!$AL:$AL,"网点超23H未关闭"))*20=0,"-",(COUNTIFS(明细!$R:$R,$AK158,明细!$C:$C,AS$1,明细!$AK:$AK,"网点超50分钟未响应")+COUNTIFS(明细!$R:$R,$AK158,明细!$C:$C,AS$1,明细!$AL:$AL,"网点超23H未关闭"))*20)</f>
        <v>-</v>
      </c>
      <c r="AT158" s="12" t="str">
        <f>IF((COUNTIFS(明细!$R:$R,$AK158,明细!$C:$C,AT$1,明细!$AK:$AK,"网点超50分钟未响应")+COUNTIFS(明细!$R:$R,$AK158,明细!$C:$C,AT$1,明细!$AL:$AL,"网点超23H未关闭"))*20=0,"-",(COUNTIFS(明细!$R:$R,$AK158,明细!$C:$C,AT$1,明细!$AK:$AK,"网点超50分钟未响应")+COUNTIFS(明细!$R:$R,$AK158,明细!$C:$C,AT$1,明细!$AL:$AL,"网点超23H未关闭"))*20)</f>
        <v>-</v>
      </c>
      <c r="AU158" s="12" t="str">
        <f>IF((COUNTIFS(明细!$R:$R,$AK158,明细!$C:$C,AU$1,明细!$AK:$AK,"网点超50分钟未响应")+COUNTIFS(明细!$R:$R,$AK158,明细!$C:$C,AU$1,明细!$AL:$AL,"网点超23H未关闭"))*20=0,"-",(COUNTIFS(明细!$R:$R,$AK158,明细!$C:$C,AU$1,明细!$AK:$AK,"网点超50分钟未响应")+COUNTIFS(明细!$R:$R,$AK158,明细!$C:$C,AU$1,明细!$AL:$AL,"网点超23H未关闭"))*20)</f>
        <v>-</v>
      </c>
      <c r="AV158" s="12" t="str">
        <f>IF((COUNTIFS(明细!$R:$R,$AK158,明细!$C:$C,AV$1,明细!$AK:$AK,"网点超50分钟未响应")+COUNTIFS(明细!$R:$R,$AK158,明细!$C:$C,AV$1,明细!$AL:$AL,"网点超23H未关闭"))*20=0,"-",(COUNTIFS(明细!$R:$R,$AK158,明细!$C:$C,AV$1,明细!$AK:$AK,"网点超50分钟未响应")+COUNTIFS(明细!$R:$R,$AK158,明细!$C:$C,AV$1,明细!$AL:$AL,"网点超23H未关闭"))*20)</f>
        <v>-</v>
      </c>
      <c r="AW158" s="12" t="str">
        <f>IF((COUNTIFS(明细!$R:$R,$AK158,明细!$C:$C,AW$1,明细!$AK:$AK,"网点超50分钟未响应")+COUNTIFS(明细!$R:$R,$AK158,明细!$C:$C,AW$1,明细!$AL:$AL,"网点超23H未关闭"))*20=0,"-",(COUNTIFS(明细!$R:$R,$AK158,明细!$C:$C,AW$1,明细!$AK:$AK,"网点超50分钟未响应")+COUNTIFS(明细!$R:$R,$AK158,明细!$C:$C,AW$1,明细!$AL:$AL,"网点超23H未关闭"))*20)</f>
        <v>-</v>
      </c>
      <c r="AX158" s="12" t="str">
        <f>IF((COUNTIFS(明细!$R:$R,$AK158,明细!$C:$C,AX$1,明细!$AK:$AK,"网点超50分钟未响应")+COUNTIFS(明细!$R:$R,$AK158,明细!$C:$C,AX$1,明细!$AL:$AL,"网点超23H未关闭"))*20=0,"-",(COUNTIFS(明细!$R:$R,$AK158,明细!$C:$C,AX$1,明细!$AK:$AK,"网点超50分钟未响应")+COUNTIFS(明细!$R:$R,$AK158,明细!$C:$C,AX$1,明细!$AL:$AL,"网点超23H未关闭"))*20)</f>
        <v>-</v>
      </c>
      <c r="AY158" s="12" t="str">
        <f>IF((COUNTIFS(明细!$R:$R,$AK158,明细!$C:$C,AY$1,明细!$AK:$AK,"网点超50分钟未响应")+COUNTIFS(明细!$R:$R,$AK158,明细!$C:$C,AY$1,明细!$AL:$AL,"网点超23H未关闭"))*20=0,"-",(COUNTIFS(明细!$R:$R,$AK158,明细!$C:$C,AY$1,明细!$AK:$AK,"网点超50分钟未响应")+COUNTIFS(明细!$R:$R,$AK158,明细!$C:$C,AY$1,明细!$AL:$AL,"网点超23H未关闭"))*20)</f>
        <v>-</v>
      </c>
      <c r="AZ158" s="12" t="str">
        <f>IF((COUNTIFS(明细!$R:$R,$AK158,明细!$C:$C,AZ$1,明细!$AK:$AK,"网点超50分钟未响应")+COUNTIFS(明细!$R:$R,$AK158,明细!$C:$C,AZ$1,明细!$AL:$AL,"网点超23H未关闭"))*20=0,"-",(COUNTIFS(明细!$R:$R,$AK158,明细!$C:$C,AZ$1,明细!$AK:$AK,"网点超50分钟未响应")+COUNTIFS(明细!$R:$R,$AK158,明细!$C:$C,AZ$1,明细!$AL:$AL,"网点超23H未关闭"))*20)</f>
        <v>-</v>
      </c>
      <c r="BA158" s="12" t="str">
        <f>IF((COUNTIFS(明细!$R:$R,$AK158,明细!$C:$C,BA$1,明细!$AK:$AK,"网点超50分钟未响应")+COUNTIFS(明细!$R:$R,$AK158,明细!$C:$C,BA$1,明细!$AL:$AL,"网点超23H未关闭"))*20=0,"-",(COUNTIFS(明细!$R:$R,$AK158,明细!$C:$C,BA$1,明细!$AK:$AK,"网点超50分钟未响应")+COUNTIFS(明细!$R:$R,$AK158,明细!$C:$C,BA$1,明细!$AL:$AL,"网点超23H未关闭"))*20)</f>
        <v>-</v>
      </c>
      <c r="BB158" s="12" t="str">
        <f>IF((COUNTIFS(明细!$R:$R,$AK158,明细!$C:$C,BB$1,明细!$AK:$AK,"网点超50分钟未响应")+COUNTIFS(明细!$R:$R,$AK158,明细!$C:$C,BB$1,明细!$AL:$AL,"网点超23H未关闭"))*20=0,"-",(COUNTIFS(明细!$R:$R,$AK158,明细!$C:$C,BB$1,明细!$AK:$AK,"网点超50分钟未响应")+COUNTIFS(明细!$R:$R,$AK158,明细!$C:$C,BB$1,明细!$AL:$AL,"网点超23H未关闭"))*20)</f>
        <v>-</v>
      </c>
      <c r="BC158" s="12" t="str">
        <f>IF((COUNTIFS(明细!$R:$R,$AK158,明细!$C:$C,BC$1,明细!$AK:$AK,"网点超50分钟未响应")+COUNTIFS(明细!$R:$R,$AK158,明细!$C:$C,BC$1,明细!$AL:$AL,"网点超23H未关闭"))*20=0,"-",(COUNTIFS(明细!$R:$R,$AK158,明细!$C:$C,BC$1,明细!$AK:$AK,"网点超50分钟未响应")+COUNTIFS(明细!$R:$R,$AK158,明细!$C:$C,BC$1,明细!$AL:$AL,"网点超23H未关闭"))*20)</f>
        <v>-</v>
      </c>
      <c r="BD158" s="12" t="str">
        <f>IF((COUNTIFS(明细!$R:$R,$AK158,明细!$C:$C,BD$1,明细!$AK:$AK,"网点超50分钟未响应")+COUNTIFS(明细!$R:$R,$AK158,明细!$C:$C,BD$1,明细!$AL:$AL,"网点超23H未关闭"))*20=0,"-",(COUNTIFS(明细!$R:$R,$AK158,明细!$C:$C,BD$1,明细!$AK:$AK,"网点超50分钟未响应")+COUNTIFS(明细!$R:$R,$AK158,明细!$C:$C,BD$1,明细!$AL:$AL,"网点超23H未关闭"))*20)</f>
        <v>-</v>
      </c>
      <c r="BE158" s="12" t="str">
        <f>IF((COUNTIFS(明细!$R:$R,$AK158,明细!$C:$C,BE$1,明细!$AK:$AK,"网点超50分钟未响应")+COUNTIFS(明细!$R:$R,$AK158,明细!$C:$C,BE$1,明细!$AL:$AL,"网点超23H未关闭"))*20=0,"-",(COUNTIFS(明细!$R:$R,$AK158,明细!$C:$C,BE$1,明细!$AK:$AK,"网点超50分钟未响应")+COUNTIFS(明细!$R:$R,$AK158,明细!$C:$C,BE$1,明细!$AL:$AL,"网点超23H未关闭"))*20)</f>
        <v>-</v>
      </c>
      <c r="BF158" s="12" t="str">
        <f>IF((COUNTIFS(明细!$R:$R,$AK158,明细!$C:$C,BF$1,明细!$AK:$AK,"网点超50分钟未响应")+COUNTIFS(明细!$R:$R,$AK158,明细!$C:$C,BF$1,明细!$AL:$AL,"网点超23H未关闭"))*20=0,"-",(COUNTIFS(明细!$R:$R,$AK158,明细!$C:$C,BF$1,明细!$AK:$AK,"网点超50分钟未响应")+COUNTIFS(明细!$R:$R,$AK158,明细!$C:$C,BF$1,明细!$AL:$AL,"网点超23H未关闭"))*20)</f>
        <v>-</v>
      </c>
      <c r="BG158" s="12" t="str">
        <f>IF((COUNTIFS(明细!$R:$R,$AK158,明细!$C:$C,BG$1,明细!$AK:$AK,"网点超50分钟未响应")+COUNTIFS(明细!$R:$R,$AK158,明细!$C:$C,BG$1,明细!$AL:$AL,"网点超23H未关闭"))*20=0,"-",(COUNTIFS(明细!$R:$R,$AK158,明细!$C:$C,BG$1,明细!$AK:$AK,"网点超50分钟未响应")+COUNTIFS(明细!$R:$R,$AK158,明细!$C:$C,BG$1,明细!$AL:$AL,"网点超23H未关闭"))*20)</f>
        <v>-</v>
      </c>
      <c r="BH158" s="12" t="str">
        <f>IF((COUNTIFS(明细!$R:$R,$AK158,明细!$C:$C,BH$1,明细!$AK:$AK,"网点超50分钟未响应")+COUNTIFS(明细!$R:$R,$AK158,明细!$C:$C,BH$1,明细!$AL:$AL,"网点超23H未关闭"))*20=0,"-",(COUNTIFS(明细!$R:$R,$AK158,明细!$C:$C,BH$1,明细!$AK:$AK,"网点超50分钟未响应")+COUNTIFS(明细!$R:$R,$AK158,明细!$C:$C,BH$1,明细!$AL:$AL,"网点超23H未关闭"))*20)</f>
        <v>-</v>
      </c>
      <c r="BI158" s="12" t="str">
        <f>IF((COUNTIFS(明细!$R:$R,$AK158,明细!$C:$C,BI$1,明细!$AK:$AK,"网点超50分钟未响应")+COUNTIFS(明细!$R:$R,$AK158,明细!$C:$C,BI$1,明细!$AL:$AL,"网点超23H未关闭"))*20=0,"-",(COUNTIFS(明细!$R:$R,$AK158,明细!$C:$C,BI$1,明细!$AK:$AK,"网点超50分钟未响应")+COUNTIFS(明细!$R:$R,$AK158,明细!$C:$C,BI$1,明细!$AL:$AL,"网点超23H未关闭"))*20)</f>
        <v>-</v>
      </c>
      <c r="BJ158" s="12" t="str">
        <f>IF((COUNTIFS(明细!$R:$R,$AK158,明细!$C:$C,BJ$1,明细!$AK:$AK,"网点超50分钟未响应")+COUNTIFS(明细!$R:$R,$AK158,明细!$C:$C,BJ$1,明细!$AL:$AL,"网点超23H未关闭"))*20=0,"-",(COUNTIFS(明细!$R:$R,$AK158,明细!$C:$C,BJ$1,明细!$AK:$AK,"网点超50分钟未响应")+COUNTIFS(明细!$R:$R,$AK158,明细!$C:$C,BJ$1,明细!$AL:$AL,"网点超23H未关闭"))*20)</f>
        <v>-</v>
      </c>
      <c r="BK158" s="12" t="str">
        <f>IF((COUNTIFS(明细!$R:$R,$AK158,明细!$C:$C,BK$1,明细!$AK:$AK,"网点超50分钟未响应")+COUNTIFS(明细!$R:$R,$AK158,明细!$C:$C,BK$1,明细!$AL:$AL,"网点超23H未关闭"))*20=0,"-",(COUNTIFS(明细!$R:$R,$AK158,明细!$C:$C,BK$1,明细!$AK:$AK,"网点超50分钟未响应")+COUNTIFS(明细!$R:$R,$AK158,明细!$C:$C,BK$1,明细!$AL:$AL,"网点超23H未关闭"))*20)</f>
        <v>-</v>
      </c>
      <c r="BL158" s="12" t="str">
        <f>IF((COUNTIFS(明细!$R:$R,$AK158,明细!$C:$C,BL$1,明细!$AK:$AK,"网点超50分钟未响应")+COUNTIFS(明细!$R:$R,$AK158,明细!$C:$C,BL$1,明细!$AL:$AL,"网点超23H未关闭"))*20=0,"-",(COUNTIFS(明细!$R:$R,$AK158,明细!$C:$C,BL$1,明细!$AK:$AK,"网点超50分钟未响应")+COUNTIFS(明细!$R:$R,$AK158,明细!$C:$C,BL$1,明细!$AL:$AL,"网点超23H未关闭"))*20)</f>
        <v>-</v>
      </c>
      <c r="BM158" s="12" t="str">
        <f>IF((COUNTIFS(明细!$R:$R,$AK158,明细!$C:$C,BM$1,明细!$AK:$AK,"网点超50分钟未响应")+COUNTIFS(明细!$R:$R,$AK158,明细!$C:$C,BM$1,明细!$AL:$AL,"网点超23H未关闭"))*20=0,"-",(COUNTIFS(明细!$R:$R,$AK158,明细!$C:$C,BM$1,明细!$AK:$AK,"网点超50分钟未响应")+COUNTIFS(明细!$R:$R,$AK158,明细!$C:$C,BM$1,明细!$AL:$AL,"网点超23H未关闭"))*20)</f>
        <v>-</v>
      </c>
      <c r="BN158" s="12" t="str">
        <f>IF((COUNTIFS(明细!$R:$R,$AK158,明细!$C:$C,BN$1,明细!$AK:$AK,"网点超50分钟未响应")+COUNTIFS(明细!$R:$R,$AK158,明细!$C:$C,BN$1,明细!$AL:$AL,"网点超23H未关闭"))*20=0,"-",(COUNTIFS(明细!$R:$R,$AK158,明细!$C:$C,BN$1,明细!$AK:$AK,"网点超50分钟未响应")+COUNTIFS(明细!$R:$R,$AK158,明细!$C:$C,BN$1,明细!$AL:$AL,"网点超23H未关闭"))*20)</f>
        <v>-</v>
      </c>
      <c r="BO158" s="12" t="str">
        <f>IF((COUNTIFS(明细!$R:$R,$AK158,明细!$C:$C,BO$1,明细!$AK:$AK,"网点超50分钟未响应")+COUNTIFS(明细!$R:$R,$AK158,明细!$C:$C,BO$1,明细!$AL:$AL,"网点超23H未关闭"))*20=0,"-",(COUNTIFS(明细!$R:$R,$AK158,明细!$C:$C,BO$1,明细!$AK:$AK,"网点超50分钟未响应")+COUNTIFS(明细!$R:$R,$AK158,明细!$C:$C,BO$1,明细!$AL:$AL,"网点超23H未关闭"))*20)</f>
        <v>-</v>
      </c>
      <c r="BP158" s="12" t="str">
        <f>IF((COUNTIFS(明细!$R:$R,$AK158,明细!$C:$C,BP$1,明细!$AK:$AK,"网点超50分钟未响应")+COUNTIFS(明细!$R:$R,$AK158,明细!$C:$C,BP$1,明细!$AL:$AL,"网点超23H未关闭"))*20=0,"-",(COUNTIFS(明细!$R:$R,$AK158,明细!$C:$C,BP$1,明细!$AK:$AK,"网点超50分钟未响应")+COUNTIFS(明细!$R:$R,$AK158,明细!$C:$C,BP$1,明细!$AL:$AL,"网点超23H未关闭"))*20)</f>
        <v>-</v>
      </c>
    </row>
    <row r="159" customHeight="1" spans="36:68">
      <c r="AJ159" s="12">
        <f>RANK(AL159,AL$3:AL$356)</f>
        <v>147</v>
      </c>
      <c r="AK159" s="4" t="s">
        <v>195</v>
      </c>
      <c r="AL159" s="12">
        <f>SUM(AM159:BP159)</f>
        <v>0</v>
      </c>
      <c r="AM159" s="12" t="str">
        <f>IF((COUNTIFS(明细!$R:$R,$AK159,明细!$C:$C,AM$1,明细!$AK:$AK,"网点超50分钟未响应")+COUNTIFS(明细!$R:$R,$AK159,明细!$C:$C,AM$1,明细!$AL:$AL,"网点超23H未关闭"))*20=0,"-",(COUNTIFS(明细!$R:$R,$AK159,明细!$C:$C,AM$1,明细!$AK:$AK,"网点超50分钟未响应")+COUNTIFS(明细!$R:$R,$AK159,明细!$C:$C,AM$1,明细!$AL:$AL,"网点超23H未关闭"))*20)</f>
        <v>-</v>
      </c>
      <c r="AN159" s="12" t="str">
        <f>IF((COUNTIFS(明细!$R:$R,$AK159,明细!$C:$C,AN$1,明细!$AK:$AK,"网点超50分钟未响应")+COUNTIFS(明细!$R:$R,$AK159,明细!$C:$C,AN$1,明细!$AL:$AL,"网点超23H未关闭"))*20=0,"-",(COUNTIFS(明细!$R:$R,$AK159,明细!$C:$C,AN$1,明细!$AK:$AK,"网点超50分钟未响应")+COUNTIFS(明细!$R:$R,$AK159,明细!$C:$C,AN$1,明细!$AL:$AL,"网点超23H未关闭"))*20)</f>
        <v>-</v>
      </c>
      <c r="AO159" s="12" t="str">
        <f>IF((COUNTIFS(明细!$R:$R,$AK159,明细!$C:$C,AO$1,明细!$AK:$AK,"网点超50分钟未响应")+COUNTIFS(明细!$R:$R,$AK159,明细!$C:$C,AO$1,明细!$AL:$AL,"网点超23H未关闭"))*20=0,"-",(COUNTIFS(明细!$R:$R,$AK159,明细!$C:$C,AO$1,明细!$AK:$AK,"网点超50分钟未响应")+COUNTIFS(明细!$R:$R,$AK159,明细!$C:$C,AO$1,明细!$AL:$AL,"网点超23H未关闭"))*20)</f>
        <v>-</v>
      </c>
      <c r="AP159" s="12" t="str">
        <f>IF((COUNTIFS(明细!$R:$R,$AK159,明细!$C:$C,AP$1,明细!$AK:$AK,"网点超50分钟未响应")+COUNTIFS(明细!$R:$R,$AK159,明细!$C:$C,AP$1,明细!$AL:$AL,"网点超23H未关闭"))*20=0,"-",(COUNTIFS(明细!$R:$R,$AK159,明细!$C:$C,AP$1,明细!$AK:$AK,"网点超50分钟未响应")+COUNTIFS(明细!$R:$R,$AK159,明细!$C:$C,AP$1,明细!$AL:$AL,"网点超23H未关闭"))*20)</f>
        <v>-</v>
      </c>
      <c r="AQ159" s="12" t="str">
        <f>IF((COUNTIFS(明细!$R:$R,$AK159,明细!$C:$C,AQ$1,明细!$AK:$AK,"网点超50分钟未响应")+COUNTIFS(明细!$R:$R,$AK159,明细!$C:$C,AQ$1,明细!$AL:$AL,"网点超23H未关闭"))*20=0,"-",(COUNTIFS(明细!$R:$R,$AK159,明细!$C:$C,AQ$1,明细!$AK:$AK,"网点超50分钟未响应")+COUNTIFS(明细!$R:$R,$AK159,明细!$C:$C,AQ$1,明细!$AL:$AL,"网点超23H未关闭"))*20)</f>
        <v>-</v>
      </c>
      <c r="AR159" s="12" t="str">
        <f>IF((COUNTIFS(明细!$R:$R,$AK159,明细!$C:$C,AR$1,明细!$AK:$AK,"网点超50分钟未响应")+COUNTIFS(明细!$R:$R,$AK159,明细!$C:$C,AR$1,明细!$AL:$AL,"网点超23H未关闭"))*20=0,"-",(COUNTIFS(明细!$R:$R,$AK159,明细!$C:$C,AR$1,明细!$AK:$AK,"网点超50分钟未响应")+COUNTIFS(明细!$R:$R,$AK159,明细!$C:$C,AR$1,明细!$AL:$AL,"网点超23H未关闭"))*20)</f>
        <v>-</v>
      </c>
      <c r="AS159" s="12" t="str">
        <f>IF((COUNTIFS(明细!$R:$R,$AK159,明细!$C:$C,AS$1,明细!$AK:$AK,"网点超50分钟未响应")+COUNTIFS(明细!$R:$R,$AK159,明细!$C:$C,AS$1,明细!$AL:$AL,"网点超23H未关闭"))*20=0,"-",(COUNTIFS(明细!$R:$R,$AK159,明细!$C:$C,AS$1,明细!$AK:$AK,"网点超50分钟未响应")+COUNTIFS(明细!$R:$R,$AK159,明细!$C:$C,AS$1,明细!$AL:$AL,"网点超23H未关闭"))*20)</f>
        <v>-</v>
      </c>
      <c r="AT159" s="12" t="str">
        <f>IF((COUNTIFS(明细!$R:$R,$AK159,明细!$C:$C,AT$1,明细!$AK:$AK,"网点超50分钟未响应")+COUNTIFS(明细!$R:$R,$AK159,明细!$C:$C,AT$1,明细!$AL:$AL,"网点超23H未关闭"))*20=0,"-",(COUNTIFS(明细!$R:$R,$AK159,明细!$C:$C,AT$1,明细!$AK:$AK,"网点超50分钟未响应")+COUNTIFS(明细!$R:$R,$AK159,明细!$C:$C,AT$1,明细!$AL:$AL,"网点超23H未关闭"))*20)</f>
        <v>-</v>
      </c>
      <c r="AU159" s="12" t="str">
        <f>IF((COUNTIFS(明细!$R:$R,$AK159,明细!$C:$C,AU$1,明细!$AK:$AK,"网点超50分钟未响应")+COUNTIFS(明细!$R:$R,$AK159,明细!$C:$C,AU$1,明细!$AL:$AL,"网点超23H未关闭"))*20=0,"-",(COUNTIFS(明细!$R:$R,$AK159,明细!$C:$C,AU$1,明细!$AK:$AK,"网点超50分钟未响应")+COUNTIFS(明细!$R:$R,$AK159,明细!$C:$C,AU$1,明细!$AL:$AL,"网点超23H未关闭"))*20)</f>
        <v>-</v>
      </c>
      <c r="AV159" s="12" t="str">
        <f>IF((COUNTIFS(明细!$R:$R,$AK159,明细!$C:$C,AV$1,明细!$AK:$AK,"网点超50分钟未响应")+COUNTIFS(明细!$R:$R,$AK159,明细!$C:$C,AV$1,明细!$AL:$AL,"网点超23H未关闭"))*20=0,"-",(COUNTIFS(明细!$R:$R,$AK159,明细!$C:$C,AV$1,明细!$AK:$AK,"网点超50分钟未响应")+COUNTIFS(明细!$R:$R,$AK159,明细!$C:$C,AV$1,明细!$AL:$AL,"网点超23H未关闭"))*20)</f>
        <v>-</v>
      </c>
      <c r="AW159" s="12" t="str">
        <f>IF((COUNTIFS(明细!$R:$R,$AK159,明细!$C:$C,AW$1,明细!$AK:$AK,"网点超50分钟未响应")+COUNTIFS(明细!$R:$R,$AK159,明细!$C:$C,AW$1,明细!$AL:$AL,"网点超23H未关闭"))*20=0,"-",(COUNTIFS(明细!$R:$R,$AK159,明细!$C:$C,AW$1,明细!$AK:$AK,"网点超50分钟未响应")+COUNTIFS(明细!$R:$R,$AK159,明细!$C:$C,AW$1,明细!$AL:$AL,"网点超23H未关闭"))*20)</f>
        <v>-</v>
      </c>
      <c r="AX159" s="12" t="str">
        <f>IF((COUNTIFS(明细!$R:$R,$AK159,明细!$C:$C,AX$1,明细!$AK:$AK,"网点超50分钟未响应")+COUNTIFS(明细!$R:$R,$AK159,明细!$C:$C,AX$1,明细!$AL:$AL,"网点超23H未关闭"))*20=0,"-",(COUNTIFS(明细!$R:$R,$AK159,明细!$C:$C,AX$1,明细!$AK:$AK,"网点超50分钟未响应")+COUNTIFS(明细!$R:$R,$AK159,明细!$C:$C,AX$1,明细!$AL:$AL,"网点超23H未关闭"))*20)</f>
        <v>-</v>
      </c>
      <c r="AY159" s="12" t="str">
        <f>IF((COUNTIFS(明细!$R:$R,$AK159,明细!$C:$C,AY$1,明细!$AK:$AK,"网点超50分钟未响应")+COUNTIFS(明细!$R:$R,$AK159,明细!$C:$C,AY$1,明细!$AL:$AL,"网点超23H未关闭"))*20=0,"-",(COUNTIFS(明细!$R:$R,$AK159,明细!$C:$C,AY$1,明细!$AK:$AK,"网点超50分钟未响应")+COUNTIFS(明细!$R:$R,$AK159,明细!$C:$C,AY$1,明细!$AL:$AL,"网点超23H未关闭"))*20)</f>
        <v>-</v>
      </c>
      <c r="AZ159" s="12" t="str">
        <f>IF((COUNTIFS(明细!$R:$R,$AK159,明细!$C:$C,AZ$1,明细!$AK:$AK,"网点超50分钟未响应")+COUNTIFS(明细!$R:$R,$AK159,明细!$C:$C,AZ$1,明细!$AL:$AL,"网点超23H未关闭"))*20=0,"-",(COUNTIFS(明细!$R:$R,$AK159,明细!$C:$C,AZ$1,明细!$AK:$AK,"网点超50分钟未响应")+COUNTIFS(明细!$R:$R,$AK159,明细!$C:$C,AZ$1,明细!$AL:$AL,"网点超23H未关闭"))*20)</f>
        <v>-</v>
      </c>
      <c r="BA159" s="12" t="str">
        <f>IF((COUNTIFS(明细!$R:$R,$AK159,明细!$C:$C,BA$1,明细!$AK:$AK,"网点超50分钟未响应")+COUNTIFS(明细!$R:$R,$AK159,明细!$C:$C,BA$1,明细!$AL:$AL,"网点超23H未关闭"))*20=0,"-",(COUNTIFS(明细!$R:$R,$AK159,明细!$C:$C,BA$1,明细!$AK:$AK,"网点超50分钟未响应")+COUNTIFS(明细!$R:$R,$AK159,明细!$C:$C,BA$1,明细!$AL:$AL,"网点超23H未关闭"))*20)</f>
        <v>-</v>
      </c>
      <c r="BB159" s="12" t="str">
        <f>IF((COUNTIFS(明细!$R:$R,$AK159,明细!$C:$C,BB$1,明细!$AK:$AK,"网点超50分钟未响应")+COUNTIFS(明细!$R:$R,$AK159,明细!$C:$C,BB$1,明细!$AL:$AL,"网点超23H未关闭"))*20=0,"-",(COUNTIFS(明细!$R:$R,$AK159,明细!$C:$C,BB$1,明细!$AK:$AK,"网点超50分钟未响应")+COUNTIFS(明细!$R:$R,$AK159,明细!$C:$C,BB$1,明细!$AL:$AL,"网点超23H未关闭"))*20)</f>
        <v>-</v>
      </c>
      <c r="BC159" s="12" t="str">
        <f>IF((COUNTIFS(明细!$R:$R,$AK159,明细!$C:$C,BC$1,明细!$AK:$AK,"网点超50分钟未响应")+COUNTIFS(明细!$R:$R,$AK159,明细!$C:$C,BC$1,明细!$AL:$AL,"网点超23H未关闭"))*20=0,"-",(COUNTIFS(明细!$R:$R,$AK159,明细!$C:$C,BC$1,明细!$AK:$AK,"网点超50分钟未响应")+COUNTIFS(明细!$R:$R,$AK159,明细!$C:$C,BC$1,明细!$AL:$AL,"网点超23H未关闭"))*20)</f>
        <v>-</v>
      </c>
      <c r="BD159" s="12" t="str">
        <f>IF((COUNTIFS(明细!$R:$R,$AK159,明细!$C:$C,BD$1,明细!$AK:$AK,"网点超50分钟未响应")+COUNTIFS(明细!$R:$R,$AK159,明细!$C:$C,BD$1,明细!$AL:$AL,"网点超23H未关闭"))*20=0,"-",(COUNTIFS(明细!$R:$R,$AK159,明细!$C:$C,BD$1,明细!$AK:$AK,"网点超50分钟未响应")+COUNTIFS(明细!$R:$R,$AK159,明细!$C:$C,BD$1,明细!$AL:$AL,"网点超23H未关闭"))*20)</f>
        <v>-</v>
      </c>
      <c r="BE159" s="12" t="str">
        <f>IF((COUNTIFS(明细!$R:$R,$AK159,明细!$C:$C,BE$1,明细!$AK:$AK,"网点超50分钟未响应")+COUNTIFS(明细!$R:$R,$AK159,明细!$C:$C,BE$1,明细!$AL:$AL,"网点超23H未关闭"))*20=0,"-",(COUNTIFS(明细!$R:$R,$AK159,明细!$C:$C,BE$1,明细!$AK:$AK,"网点超50分钟未响应")+COUNTIFS(明细!$R:$R,$AK159,明细!$C:$C,BE$1,明细!$AL:$AL,"网点超23H未关闭"))*20)</f>
        <v>-</v>
      </c>
      <c r="BF159" s="12" t="str">
        <f>IF((COUNTIFS(明细!$R:$R,$AK159,明细!$C:$C,BF$1,明细!$AK:$AK,"网点超50分钟未响应")+COUNTIFS(明细!$R:$R,$AK159,明细!$C:$C,BF$1,明细!$AL:$AL,"网点超23H未关闭"))*20=0,"-",(COUNTIFS(明细!$R:$R,$AK159,明细!$C:$C,BF$1,明细!$AK:$AK,"网点超50分钟未响应")+COUNTIFS(明细!$R:$R,$AK159,明细!$C:$C,BF$1,明细!$AL:$AL,"网点超23H未关闭"))*20)</f>
        <v>-</v>
      </c>
      <c r="BG159" s="12" t="str">
        <f>IF((COUNTIFS(明细!$R:$R,$AK159,明细!$C:$C,BG$1,明细!$AK:$AK,"网点超50分钟未响应")+COUNTIFS(明细!$R:$R,$AK159,明细!$C:$C,BG$1,明细!$AL:$AL,"网点超23H未关闭"))*20=0,"-",(COUNTIFS(明细!$R:$R,$AK159,明细!$C:$C,BG$1,明细!$AK:$AK,"网点超50分钟未响应")+COUNTIFS(明细!$R:$R,$AK159,明细!$C:$C,BG$1,明细!$AL:$AL,"网点超23H未关闭"))*20)</f>
        <v>-</v>
      </c>
      <c r="BH159" s="12" t="str">
        <f>IF((COUNTIFS(明细!$R:$R,$AK159,明细!$C:$C,BH$1,明细!$AK:$AK,"网点超50分钟未响应")+COUNTIFS(明细!$R:$R,$AK159,明细!$C:$C,BH$1,明细!$AL:$AL,"网点超23H未关闭"))*20=0,"-",(COUNTIFS(明细!$R:$R,$AK159,明细!$C:$C,BH$1,明细!$AK:$AK,"网点超50分钟未响应")+COUNTIFS(明细!$R:$R,$AK159,明细!$C:$C,BH$1,明细!$AL:$AL,"网点超23H未关闭"))*20)</f>
        <v>-</v>
      </c>
      <c r="BI159" s="12" t="str">
        <f>IF((COUNTIFS(明细!$R:$R,$AK159,明细!$C:$C,BI$1,明细!$AK:$AK,"网点超50分钟未响应")+COUNTIFS(明细!$R:$R,$AK159,明细!$C:$C,BI$1,明细!$AL:$AL,"网点超23H未关闭"))*20=0,"-",(COUNTIFS(明细!$R:$R,$AK159,明细!$C:$C,BI$1,明细!$AK:$AK,"网点超50分钟未响应")+COUNTIFS(明细!$R:$R,$AK159,明细!$C:$C,BI$1,明细!$AL:$AL,"网点超23H未关闭"))*20)</f>
        <v>-</v>
      </c>
      <c r="BJ159" s="12" t="str">
        <f>IF((COUNTIFS(明细!$R:$R,$AK159,明细!$C:$C,BJ$1,明细!$AK:$AK,"网点超50分钟未响应")+COUNTIFS(明细!$R:$R,$AK159,明细!$C:$C,BJ$1,明细!$AL:$AL,"网点超23H未关闭"))*20=0,"-",(COUNTIFS(明细!$R:$R,$AK159,明细!$C:$C,BJ$1,明细!$AK:$AK,"网点超50分钟未响应")+COUNTIFS(明细!$R:$R,$AK159,明细!$C:$C,BJ$1,明细!$AL:$AL,"网点超23H未关闭"))*20)</f>
        <v>-</v>
      </c>
      <c r="BK159" s="12" t="str">
        <f>IF((COUNTIFS(明细!$R:$R,$AK159,明细!$C:$C,BK$1,明细!$AK:$AK,"网点超50分钟未响应")+COUNTIFS(明细!$R:$R,$AK159,明细!$C:$C,BK$1,明细!$AL:$AL,"网点超23H未关闭"))*20=0,"-",(COUNTIFS(明细!$R:$R,$AK159,明细!$C:$C,BK$1,明细!$AK:$AK,"网点超50分钟未响应")+COUNTIFS(明细!$R:$R,$AK159,明细!$C:$C,BK$1,明细!$AL:$AL,"网点超23H未关闭"))*20)</f>
        <v>-</v>
      </c>
      <c r="BL159" s="12" t="str">
        <f>IF((COUNTIFS(明细!$R:$R,$AK159,明细!$C:$C,BL$1,明细!$AK:$AK,"网点超50分钟未响应")+COUNTIFS(明细!$R:$R,$AK159,明细!$C:$C,BL$1,明细!$AL:$AL,"网点超23H未关闭"))*20=0,"-",(COUNTIFS(明细!$R:$R,$AK159,明细!$C:$C,BL$1,明细!$AK:$AK,"网点超50分钟未响应")+COUNTIFS(明细!$R:$R,$AK159,明细!$C:$C,BL$1,明细!$AL:$AL,"网点超23H未关闭"))*20)</f>
        <v>-</v>
      </c>
      <c r="BM159" s="12" t="str">
        <f>IF((COUNTIFS(明细!$R:$R,$AK159,明细!$C:$C,BM$1,明细!$AK:$AK,"网点超50分钟未响应")+COUNTIFS(明细!$R:$R,$AK159,明细!$C:$C,BM$1,明细!$AL:$AL,"网点超23H未关闭"))*20=0,"-",(COUNTIFS(明细!$R:$R,$AK159,明细!$C:$C,BM$1,明细!$AK:$AK,"网点超50分钟未响应")+COUNTIFS(明细!$R:$R,$AK159,明细!$C:$C,BM$1,明细!$AL:$AL,"网点超23H未关闭"))*20)</f>
        <v>-</v>
      </c>
      <c r="BN159" s="12" t="str">
        <f>IF((COUNTIFS(明细!$R:$R,$AK159,明细!$C:$C,BN$1,明细!$AK:$AK,"网点超50分钟未响应")+COUNTIFS(明细!$R:$R,$AK159,明细!$C:$C,BN$1,明细!$AL:$AL,"网点超23H未关闭"))*20=0,"-",(COUNTIFS(明细!$R:$R,$AK159,明细!$C:$C,BN$1,明细!$AK:$AK,"网点超50分钟未响应")+COUNTIFS(明细!$R:$R,$AK159,明细!$C:$C,BN$1,明细!$AL:$AL,"网点超23H未关闭"))*20)</f>
        <v>-</v>
      </c>
      <c r="BO159" s="12" t="str">
        <f>IF((COUNTIFS(明细!$R:$R,$AK159,明细!$C:$C,BO$1,明细!$AK:$AK,"网点超50分钟未响应")+COUNTIFS(明细!$R:$R,$AK159,明细!$C:$C,BO$1,明细!$AL:$AL,"网点超23H未关闭"))*20=0,"-",(COUNTIFS(明细!$R:$R,$AK159,明细!$C:$C,BO$1,明细!$AK:$AK,"网点超50分钟未响应")+COUNTIFS(明细!$R:$R,$AK159,明细!$C:$C,BO$1,明细!$AL:$AL,"网点超23H未关闭"))*20)</f>
        <v>-</v>
      </c>
      <c r="BP159" s="12" t="str">
        <f>IF((COUNTIFS(明细!$R:$R,$AK159,明细!$C:$C,BP$1,明细!$AK:$AK,"网点超50分钟未响应")+COUNTIFS(明细!$R:$R,$AK159,明细!$C:$C,BP$1,明细!$AL:$AL,"网点超23H未关闭"))*20=0,"-",(COUNTIFS(明细!$R:$R,$AK159,明细!$C:$C,BP$1,明细!$AK:$AK,"网点超50分钟未响应")+COUNTIFS(明细!$R:$R,$AK159,明细!$C:$C,BP$1,明细!$AL:$AL,"网点超23H未关闭"))*20)</f>
        <v>-</v>
      </c>
    </row>
    <row r="160" customHeight="1" spans="36:68">
      <c r="AJ160" s="12">
        <f>RANK(AL160,AL$3:AL$356)</f>
        <v>147</v>
      </c>
      <c r="AK160" s="39" t="s">
        <v>196</v>
      </c>
      <c r="AL160" s="12">
        <f>SUM(AM160:BP160)</f>
        <v>0</v>
      </c>
      <c r="AM160" s="12" t="str">
        <f>IF((COUNTIFS(明细!$R:$R,$AK160,明细!$C:$C,AM$1,明细!$AK:$AK,"网点超50分钟未响应")+COUNTIFS(明细!$R:$R,$AK160,明细!$C:$C,AM$1,明细!$AL:$AL,"网点超23H未关闭"))*20=0,"-",(COUNTIFS(明细!$R:$R,$AK160,明细!$C:$C,AM$1,明细!$AK:$AK,"网点超50分钟未响应")+COUNTIFS(明细!$R:$R,$AK160,明细!$C:$C,AM$1,明细!$AL:$AL,"网点超23H未关闭"))*20)</f>
        <v>-</v>
      </c>
      <c r="AN160" s="12" t="str">
        <f>IF((COUNTIFS(明细!$R:$R,$AK160,明细!$C:$C,AN$1,明细!$AK:$AK,"网点超50分钟未响应")+COUNTIFS(明细!$R:$R,$AK160,明细!$C:$C,AN$1,明细!$AL:$AL,"网点超23H未关闭"))*20=0,"-",(COUNTIFS(明细!$R:$R,$AK160,明细!$C:$C,AN$1,明细!$AK:$AK,"网点超50分钟未响应")+COUNTIFS(明细!$R:$R,$AK160,明细!$C:$C,AN$1,明细!$AL:$AL,"网点超23H未关闭"))*20)</f>
        <v>-</v>
      </c>
      <c r="AO160" s="12" t="str">
        <f>IF((COUNTIFS(明细!$R:$R,$AK160,明细!$C:$C,AO$1,明细!$AK:$AK,"网点超50分钟未响应")+COUNTIFS(明细!$R:$R,$AK160,明细!$C:$C,AO$1,明细!$AL:$AL,"网点超23H未关闭"))*20=0,"-",(COUNTIFS(明细!$R:$R,$AK160,明细!$C:$C,AO$1,明细!$AK:$AK,"网点超50分钟未响应")+COUNTIFS(明细!$R:$R,$AK160,明细!$C:$C,AO$1,明细!$AL:$AL,"网点超23H未关闭"))*20)</f>
        <v>-</v>
      </c>
      <c r="AP160" s="12" t="str">
        <f>IF((COUNTIFS(明细!$R:$R,$AK160,明细!$C:$C,AP$1,明细!$AK:$AK,"网点超50分钟未响应")+COUNTIFS(明细!$R:$R,$AK160,明细!$C:$C,AP$1,明细!$AL:$AL,"网点超23H未关闭"))*20=0,"-",(COUNTIFS(明细!$R:$R,$AK160,明细!$C:$C,AP$1,明细!$AK:$AK,"网点超50分钟未响应")+COUNTIFS(明细!$R:$R,$AK160,明细!$C:$C,AP$1,明细!$AL:$AL,"网点超23H未关闭"))*20)</f>
        <v>-</v>
      </c>
      <c r="AQ160" s="12" t="str">
        <f>IF((COUNTIFS(明细!$R:$R,$AK160,明细!$C:$C,AQ$1,明细!$AK:$AK,"网点超50分钟未响应")+COUNTIFS(明细!$R:$R,$AK160,明细!$C:$C,AQ$1,明细!$AL:$AL,"网点超23H未关闭"))*20=0,"-",(COUNTIFS(明细!$R:$R,$AK160,明细!$C:$C,AQ$1,明细!$AK:$AK,"网点超50分钟未响应")+COUNTIFS(明细!$R:$R,$AK160,明细!$C:$C,AQ$1,明细!$AL:$AL,"网点超23H未关闭"))*20)</f>
        <v>-</v>
      </c>
      <c r="AR160" s="12" t="str">
        <f>IF((COUNTIFS(明细!$R:$R,$AK160,明细!$C:$C,AR$1,明细!$AK:$AK,"网点超50分钟未响应")+COUNTIFS(明细!$R:$R,$AK160,明细!$C:$C,AR$1,明细!$AL:$AL,"网点超23H未关闭"))*20=0,"-",(COUNTIFS(明细!$R:$R,$AK160,明细!$C:$C,AR$1,明细!$AK:$AK,"网点超50分钟未响应")+COUNTIFS(明细!$R:$R,$AK160,明细!$C:$C,AR$1,明细!$AL:$AL,"网点超23H未关闭"))*20)</f>
        <v>-</v>
      </c>
      <c r="AS160" s="12" t="str">
        <f>IF((COUNTIFS(明细!$R:$R,$AK160,明细!$C:$C,AS$1,明细!$AK:$AK,"网点超50分钟未响应")+COUNTIFS(明细!$R:$R,$AK160,明细!$C:$C,AS$1,明细!$AL:$AL,"网点超23H未关闭"))*20=0,"-",(COUNTIFS(明细!$R:$R,$AK160,明细!$C:$C,AS$1,明细!$AK:$AK,"网点超50分钟未响应")+COUNTIFS(明细!$R:$R,$AK160,明细!$C:$C,AS$1,明细!$AL:$AL,"网点超23H未关闭"))*20)</f>
        <v>-</v>
      </c>
      <c r="AT160" s="12" t="str">
        <f>IF((COUNTIFS(明细!$R:$R,$AK160,明细!$C:$C,AT$1,明细!$AK:$AK,"网点超50分钟未响应")+COUNTIFS(明细!$R:$R,$AK160,明细!$C:$C,AT$1,明细!$AL:$AL,"网点超23H未关闭"))*20=0,"-",(COUNTIFS(明细!$R:$R,$AK160,明细!$C:$C,AT$1,明细!$AK:$AK,"网点超50分钟未响应")+COUNTIFS(明细!$R:$R,$AK160,明细!$C:$C,AT$1,明细!$AL:$AL,"网点超23H未关闭"))*20)</f>
        <v>-</v>
      </c>
      <c r="AU160" s="12" t="str">
        <f>IF((COUNTIFS(明细!$R:$R,$AK160,明细!$C:$C,AU$1,明细!$AK:$AK,"网点超50分钟未响应")+COUNTIFS(明细!$R:$R,$AK160,明细!$C:$C,AU$1,明细!$AL:$AL,"网点超23H未关闭"))*20=0,"-",(COUNTIFS(明细!$R:$R,$AK160,明细!$C:$C,AU$1,明细!$AK:$AK,"网点超50分钟未响应")+COUNTIFS(明细!$R:$R,$AK160,明细!$C:$C,AU$1,明细!$AL:$AL,"网点超23H未关闭"))*20)</f>
        <v>-</v>
      </c>
      <c r="AV160" s="12" t="str">
        <f>IF((COUNTIFS(明细!$R:$R,$AK160,明细!$C:$C,AV$1,明细!$AK:$AK,"网点超50分钟未响应")+COUNTIFS(明细!$R:$R,$AK160,明细!$C:$C,AV$1,明细!$AL:$AL,"网点超23H未关闭"))*20=0,"-",(COUNTIFS(明细!$R:$R,$AK160,明细!$C:$C,AV$1,明细!$AK:$AK,"网点超50分钟未响应")+COUNTIFS(明细!$R:$R,$AK160,明细!$C:$C,AV$1,明细!$AL:$AL,"网点超23H未关闭"))*20)</f>
        <v>-</v>
      </c>
      <c r="AW160" s="12" t="str">
        <f>IF((COUNTIFS(明细!$R:$R,$AK160,明细!$C:$C,AW$1,明细!$AK:$AK,"网点超50分钟未响应")+COUNTIFS(明细!$R:$R,$AK160,明细!$C:$C,AW$1,明细!$AL:$AL,"网点超23H未关闭"))*20=0,"-",(COUNTIFS(明细!$R:$R,$AK160,明细!$C:$C,AW$1,明细!$AK:$AK,"网点超50分钟未响应")+COUNTIFS(明细!$R:$R,$AK160,明细!$C:$C,AW$1,明细!$AL:$AL,"网点超23H未关闭"))*20)</f>
        <v>-</v>
      </c>
      <c r="AX160" s="12" t="str">
        <f>IF((COUNTIFS(明细!$R:$R,$AK160,明细!$C:$C,AX$1,明细!$AK:$AK,"网点超50分钟未响应")+COUNTIFS(明细!$R:$R,$AK160,明细!$C:$C,AX$1,明细!$AL:$AL,"网点超23H未关闭"))*20=0,"-",(COUNTIFS(明细!$R:$R,$AK160,明细!$C:$C,AX$1,明细!$AK:$AK,"网点超50分钟未响应")+COUNTIFS(明细!$R:$R,$AK160,明细!$C:$C,AX$1,明细!$AL:$AL,"网点超23H未关闭"))*20)</f>
        <v>-</v>
      </c>
      <c r="AY160" s="12" t="str">
        <f>IF((COUNTIFS(明细!$R:$R,$AK160,明细!$C:$C,AY$1,明细!$AK:$AK,"网点超50分钟未响应")+COUNTIFS(明细!$R:$R,$AK160,明细!$C:$C,AY$1,明细!$AL:$AL,"网点超23H未关闭"))*20=0,"-",(COUNTIFS(明细!$R:$R,$AK160,明细!$C:$C,AY$1,明细!$AK:$AK,"网点超50分钟未响应")+COUNTIFS(明细!$R:$R,$AK160,明细!$C:$C,AY$1,明细!$AL:$AL,"网点超23H未关闭"))*20)</f>
        <v>-</v>
      </c>
      <c r="AZ160" s="12" t="str">
        <f>IF((COUNTIFS(明细!$R:$R,$AK160,明细!$C:$C,AZ$1,明细!$AK:$AK,"网点超50分钟未响应")+COUNTIFS(明细!$R:$R,$AK160,明细!$C:$C,AZ$1,明细!$AL:$AL,"网点超23H未关闭"))*20=0,"-",(COUNTIFS(明细!$R:$R,$AK160,明细!$C:$C,AZ$1,明细!$AK:$AK,"网点超50分钟未响应")+COUNTIFS(明细!$R:$R,$AK160,明细!$C:$C,AZ$1,明细!$AL:$AL,"网点超23H未关闭"))*20)</f>
        <v>-</v>
      </c>
      <c r="BA160" s="12" t="str">
        <f>IF((COUNTIFS(明细!$R:$R,$AK160,明细!$C:$C,BA$1,明细!$AK:$AK,"网点超50分钟未响应")+COUNTIFS(明细!$R:$R,$AK160,明细!$C:$C,BA$1,明细!$AL:$AL,"网点超23H未关闭"))*20=0,"-",(COUNTIFS(明细!$R:$R,$AK160,明细!$C:$C,BA$1,明细!$AK:$AK,"网点超50分钟未响应")+COUNTIFS(明细!$R:$R,$AK160,明细!$C:$C,BA$1,明细!$AL:$AL,"网点超23H未关闭"))*20)</f>
        <v>-</v>
      </c>
      <c r="BB160" s="12" t="str">
        <f>IF((COUNTIFS(明细!$R:$R,$AK160,明细!$C:$C,BB$1,明细!$AK:$AK,"网点超50分钟未响应")+COUNTIFS(明细!$R:$R,$AK160,明细!$C:$C,BB$1,明细!$AL:$AL,"网点超23H未关闭"))*20=0,"-",(COUNTIFS(明细!$R:$R,$AK160,明细!$C:$C,BB$1,明细!$AK:$AK,"网点超50分钟未响应")+COUNTIFS(明细!$R:$R,$AK160,明细!$C:$C,BB$1,明细!$AL:$AL,"网点超23H未关闭"))*20)</f>
        <v>-</v>
      </c>
      <c r="BC160" s="12" t="str">
        <f>IF((COUNTIFS(明细!$R:$R,$AK160,明细!$C:$C,BC$1,明细!$AK:$AK,"网点超50分钟未响应")+COUNTIFS(明细!$R:$R,$AK160,明细!$C:$C,BC$1,明细!$AL:$AL,"网点超23H未关闭"))*20=0,"-",(COUNTIFS(明细!$R:$R,$AK160,明细!$C:$C,BC$1,明细!$AK:$AK,"网点超50分钟未响应")+COUNTIFS(明细!$R:$R,$AK160,明细!$C:$C,BC$1,明细!$AL:$AL,"网点超23H未关闭"))*20)</f>
        <v>-</v>
      </c>
      <c r="BD160" s="12" t="str">
        <f>IF((COUNTIFS(明细!$R:$R,$AK160,明细!$C:$C,BD$1,明细!$AK:$AK,"网点超50分钟未响应")+COUNTIFS(明细!$R:$R,$AK160,明细!$C:$C,BD$1,明细!$AL:$AL,"网点超23H未关闭"))*20=0,"-",(COUNTIFS(明细!$R:$R,$AK160,明细!$C:$C,BD$1,明细!$AK:$AK,"网点超50分钟未响应")+COUNTIFS(明细!$R:$R,$AK160,明细!$C:$C,BD$1,明细!$AL:$AL,"网点超23H未关闭"))*20)</f>
        <v>-</v>
      </c>
      <c r="BE160" s="12" t="str">
        <f>IF((COUNTIFS(明细!$R:$R,$AK160,明细!$C:$C,BE$1,明细!$AK:$AK,"网点超50分钟未响应")+COUNTIFS(明细!$R:$R,$AK160,明细!$C:$C,BE$1,明细!$AL:$AL,"网点超23H未关闭"))*20=0,"-",(COUNTIFS(明细!$R:$R,$AK160,明细!$C:$C,BE$1,明细!$AK:$AK,"网点超50分钟未响应")+COUNTIFS(明细!$R:$R,$AK160,明细!$C:$C,BE$1,明细!$AL:$AL,"网点超23H未关闭"))*20)</f>
        <v>-</v>
      </c>
      <c r="BF160" s="12" t="str">
        <f>IF((COUNTIFS(明细!$R:$R,$AK160,明细!$C:$C,BF$1,明细!$AK:$AK,"网点超50分钟未响应")+COUNTIFS(明细!$R:$R,$AK160,明细!$C:$C,BF$1,明细!$AL:$AL,"网点超23H未关闭"))*20=0,"-",(COUNTIFS(明细!$R:$R,$AK160,明细!$C:$C,BF$1,明细!$AK:$AK,"网点超50分钟未响应")+COUNTIFS(明细!$R:$R,$AK160,明细!$C:$C,BF$1,明细!$AL:$AL,"网点超23H未关闭"))*20)</f>
        <v>-</v>
      </c>
      <c r="BG160" s="12" t="str">
        <f>IF((COUNTIFS(明细!$R:$R,$AK160,明细!$C:$C,BG$1,明细!$AK:$AK,"网点超50分钟未响应")+COUNTIFS(明细!$R:$R,$AK160,明细!$C:$C,BG$1,明细!$AL:$AL,"网点超23H未关闭"))*20=0,"-",(COUNTIFS(明细!$R:$R,$AK160,明细!$C:$C,BG$1,明细!$AK:$AK,"网点超50分钟未响应")+COUNTIFS(明细!$R:$R,$AK160,明细!$C:$C,BG$1,明细!$AL:$AL,"网点超23H未关闭"))*20)</f>
        <v>-</v>
      </c>
      <c r="BH160" s="12" t="str">
        <f>IF((COUNTIFS(明细!$R:$R,$AK160,明细!$C:$C,BH$1,明细!$AK:$AK,"网点超50分钟未响应")+COUNTIFS(明细!$R:$R,$AK160,明细!$C:$C,BH$1,明细!$AL:$AL,"网点超23H未关闭"))*20=0,"-",(COUNTIFS(明细!$R:$R,$AK160,明细!$C:$C,BH$1,明细!$AK:$AK,"网点超50分钟未响应")+COUNTIFS(明细!$R:$R,$AK160,明细!$C:$C,BH$1,明细!$AL:$AL,"网点超23H未关闭"))*20)</f>
        <v>-</v>
      </c>
      <c r="BI160" s="12" t="str">
        <f>IF((COUNTIFS(明细!$R:$R,$AK160,明细!$C:$C,BI$1,明细!$AK:$AK,"网点超50分钟未响应")+COUNTIFS(明细!$R:$R,$AK160,明细!$C:$C,BI$1,明细!$AL:$AL,"网点超23H未关闭"))*20=0,"-",(COUNTIFS(明细!$R:$R,$AK160,明细!$C:$C,BI$1,明细!$AK:$AK,"网点超50分钟未响应")+COUNTIFS(明细!$R:$R,$AK160,明细!$C:$C,BI$1,明细!$AL:$AL,"网点超23H未关闭"))*20)</f>
        <v>-</v>
      </c>
      <c r="BJ160" s="12" t="str">
        <f>IF((COUNTIFS(明细!$R:$R,$AK160,明细!$C:$C,BJ$1,明细!$AK:$AK,"网点超50分钟未响应")+COUNTIFS(明细!$R:$R,$AK160,明细!$C:$C,BJ$1,明细!$AL:$AL,"网点超23H未关闭"))*20=0,"-",(COUNTIFS(明细!$R:$R,$AK160,明细!$C:$C,BJ$1,明细!$AK:$AK,"网点超50分钟未响应")+COUNTIFS(明细!$R:$R,$AK160,明细!$C:$C,BJ$1,明细!$AL:$AL,"网点超23H未关闭"))*20)</f>
        <v>-</v>
      </c>
      <c r="BK160" s="12" t="str">
        <f>IF((COUNTIFS(明细!$R:$R,$AK160,明细!$C:$C,BK$1,明细!$AK:$AK,"网点超50分钟未响应")+COUNTIFS(明细!$R:$R,$AK160,明细!$C:$C,BK$1,明细!$AL:$AL,"网点超23H未关闭"))*20=0,"-",(COUNTIFS(明细!$R:$R,$AK160,明细!$C:$C,BK$1,明细!$AK:$AK,"网点超50分钟未响应")+COUNTIFS(明细!$R:$R,$AK160,明细!$C:$C,BK$1,明细!$AL:$AL,"网点超23H未关闭"))*20)</f>
        <v>-</v>
      </c>
      <c r="BL160" s="12" t="str">
        <f>IF((COUNTIFS(明细!$R:$R,$AK160,明细!$C:$C,BL$1,明细!$AK:$AK,"网点超50分钟未响应")+COUNTIFS(明细!$R:$R,$AK160,明细!$C:$C,BL$1,明细!$AL:$AL,"网点超23H未关闭"))*20=0,"-",(COUNTIFS(明细!$R:$R,$AK160,明细!$C:$C,BL$1,明细!$AK:$AK,"网点超50分钟未响应")+COUNTIFS(明细!$R:$R,$AK160,明细!$C:$C,BL$1,明细!$AL:$AL,"网点超23H未关闭"))*20)</f>
        <v>-</v>
      </c>
      <c r="BM160" s="12" t="str">
        <f>IF((COUNTIFS(明细!$R:$R,$AK160,明细!$C:$C,BM$1,明细!$AK:$AK,"网点超50分钟未响应")+COUNTIFS(明细!$R:$R,$AK160,明细!$C:$C,BM$1,明细!$AL:$AL,"网点超23H未关闭"))*20=0,"-",(COUNTIFS(明细!$R:$R,$AK160,明细!$C:$C,BM$1,明细!$AK:$AK,"网点超50分钟未响应")+COUNTIFS(明细!$R:$R,$AK160,明细!$C:$C,BM$1,明细!$AL:$AL,"网点超23H未关闭"))*20)</f>
        <v>-</v>
      </c>
      <c r="BN160" s="12" t="str">
        <f>IF((COUNTIFS(明细!$R:$R,$AK160,明细!$C:$C,BN$1,明细!$AK:$AK,"网点超50分钟未响应")+COUNTIFS(明细!$R:$R,$AK160,明细!$C:$C,BN$1,明细!$AL:$AL,"网点超23H未关闭"))*20=0,"-",(COUNTIFS(明细!$R:$R,$AK160,明细!$C:$C,BN$1,明细!$AK:$AK,"网点超50分钟未响应")+COUNTIFS(明细!$R:$R,$AK160,明细!$C:$C,BN$1,明细!$AL:$AL,"网点超23H未关闭"))*20)</f>
        <v>-</v>
      </c>
      <c r="BO160" s="12" t="str">
        <f>IF((COUNTIFS(明细!$R:$R,$AK160,明细!$C:$C,BO$1,明细!$AK:$AK,"网点超50分钟未响应")+COUNTIFS(明细!$R:$R,$AK160,明细!$C:$C,BO$1,明细!$AL:$AL,"网点超23H未关闭"))*20=0,"-",(COUNTIFS(明细!$R:$R,$AK160,明细!$C:$C,BO$1,明细!$AK:$AK,"网点超50分钟未响应")+COUNTIFS(明细!$R:$R,$AK160,明细!$C:$C,BO$1,明细!$AL:$AL,"网点超23H未关闭"))*20)</f>
        <v>-</v>
      </c>
      <c r="BP160" s="12" t="str">
        <f>IF((COUNTIFS(明细!$R:$R,$AK160,明细!$C:$C,BP$1,明细!$AK:$AK,"网点超50分钟未响应")+COUNTIFS(明细!$R:$R,$AK160,明细!$C:$C,BP$1,明细!$AL:$AL,"网点超23H未关闭"))*20=0,"-",(COUNTIFS(明细!$R:$R,$AK160,明细!$C:$C,BP$1,明细!$AK:$AK,"网点超50分钟未响应")+COUNTIFS(明细!$R:$R,$AK160,明细!$C:$C,BP$1,明细!$AL:$AL,"网点超23H未关闭"))*20)</f>
        <v>-</v>
      </c>
    </row>
    <row r="161" customHeight="1" spans="36:68">
      <c r="AJ161" s="12">
        <f>RANK(AL161,AL$3:AL$356)</f>
        <v>147</v>
      </c>
      <c r="AK161" s="4" t="s">
        <v>197</v>
      </c>
      <c r="AL161" s="12">
        <f>SUM(AM161:BP161)</f>
        <v>0</v>
      </c>
      <c r="AM161" s="12" t="str">
        <f>IF((COUNTIFS(明细!$R:$R,$AK161,明细!$C:$C,AM$1,明细!$AK:$AK,"网点超50分钟未响应")+COUNTIFS(明细!$R:$R,$AK161,明细!$C:$C,AM$1,明细!$AL:$AL,"网点超23H未关闭"))*20=0,"-",(COUNTIFS(明细!$R:$R,$AK161,明细!$C:$C,AM$1,明细!$AK:$AK,"网点超50分钟未响应")+COUNTIFS(明细!$R:$R,$AK161,明细!$C:$C,AM$1,明细!$AL:$AL,"网点超23H未关闭"))*20)</f>
        <v>-</v>
      </c>
      <c r="AN161" s="12" t="str">
        <f>IF((COUNTIFS(明细!$R:$R,$AK161,明细!$C:$C,AN$1,明细!$AK:$AK,"网点超50分钟未响应")+COUNTIFS(明细!$R:$R,$AK161,明细!$C:$C,AN$1,明细!$AL:$AL,"网点超23H未关闭"))*20=0,"-",(COUNTIFS(明细!$R:$R,$AK161,明细!$C:$C,AN$1,明细!$AK:$AK,"网点超50分钟未响应")+COUNTIFS(明细!$R:$R,$AK161,明细!$C:$C,AN$1,明细!$AL:$AL,"网点超23H未关闭"))*20)</f>
        <v>-</v>
      </c>
      <c r="AO161" s="12" t="str">
        <f>IF((COUNTIFS(明细!$R:$R,$AK161,明细!$C:$C,AO$1,明细!$AK:$AK,"网点超50分钟未响应")+COUNTIFS(明细!$R:$R,$AK161,明细!$C:$C,AO$1,明细!$AL:$AL,"网点超23H未关闭"))*20=0,"-",(COUNTIFS(明细!$R:$R,$AK161,明细!$C:$C,AO$1,明细!$AK:$AK,"网点超50分钟未响应")+COUNTIFS(明细!$R:$R,$AK161,明细!$C:$C,AO$1,明细!$AL:$AL,"网点超23H未关闭"))*20)</f>
        <v>-</v>
      </c>
      <c r="AP161" s="12" t="str">
        <f>IF((COUNTIFS(明细!$R:$R,$AK161,明细!$C:$C,AP$1,明细!$AK:$AK,"网点超50分钟未响应")+COUNTIFS(明细!$R:$R,$AK161,明细!$C:$C,AP$1,明细!$AL:$AL,"网点超23H未关闭"))*20=0,"-",(COUNTIFS(明细!$R:$R,$AK161,明细!$C:$C,AP$1,明细!$AK:$AK,"网点超50分钟未响应")+COUNTIFS(明细!$R:$R,$AK161,明细!$C:$C,AP$1,明细!$AL:$AL,"网点超23H未关闭"))*20)</f>
        <v>-</v>
      </c>
      <c r="AQ161" s="12" t="str">
        <f>IF((COUNTIFS(明细!$R:$R,$AK161,明细!$C:$C,AQ$1,明细!$AK:$AK,"网点超50分钟未响应")+COUNTIFS(明细!$R:$R,$AK161,明细!$C:$C,AQ$1,明细!$AL:$AL,"网点超23H未关闭"))*20=0,"-",(COUNTIFS(明细!$R:$R,$AK161,明细!$C:$C,AQ$1,明细!$AK:$AK,"网点超50分钟未响应")+COUNTIFS(明细!$R:$R,$AK161,明细!$C:$C,AQ$1,明细!$AL:$AL,"网点超23H未关闭"))*20)</f>
        <v>-</v>
      </c>
      <c r="AR161" s="12" t="str">
        <f>IF((COUNTIFS(明细!$R:$R,$AK161,明细!$C:$C,AR$1,明细!$AK:$AK,"网点超50分钟未响应")+COUNTIFS(明细!$R:$R,$AK161,明细!$C:$C,AR$1,明细!$AL:$AL,"网点超23H未关闭"))*20=0,"-",(COUNTIFS(明细!$R:$R,$AK161,明细!$C:$C,AR$1,明细!$AK:$AK,"网点超50分钟未响应")+COUNTIFS(明细!$R:$R,$AK161,明细!$C:$C,AR$1,明细!$AL:$AL,"网点超23H未关闭"))*20)</f>
        <v>-</v>
      </c>
      <c r="AS161" s="12" t="str">
        <f>IF((COUNTIFS(明细!$R:$R,$AK161,明细!$C:$C,AS$1,明细!$AK:$AK,"网点超50分钟未响应")+COUNTIFS(明细!$R:$R,$AK161,明细!$C:$C,AS$1,明细!$AL:$AL,"网点超23H未关闭"))*20=0,"-",(COUNTIFS(明细!$R:$R,$AK161,明细!$C:$C,AS$1,明细!$AK:$AK,"网点超50分钟未响应")+COUNTIFS(明细!$R:$R,$AK161,明细!$C:$C,AS$1,明细!$AL:$AL,"网点超23H未关闭"))*20)</f>
        <v>-</v>
      </c>
      <c r="AT161" s="12" t="str">
        <f>IF((COUNTIFS(明细!$R:$R,$AK161,明细!$C:$C,AT$1,明细!$AK:$AK,"网点超50分钟未响应")+COUNTIFS(明细!$R:$R,$AK161,明细!$C:$C,AT$1,明细!$AL:$AL,"网点超23H未关闭"))*20=0,"-",(COUNTIFS(明细!$R:$R,$AK161,明细!$C:$C,AT$1,明细!$AK:$AK,"网点超50分钟未响应")+COUNTIFS(明细!$R:$R,$AK161,明细!$C:$C,AT$1,明细!$AL:$AL,"网点超23H未关闭"))*20)</f>
        <v>-</v>
      </c>
      <c r="AU161" s="12" t="str">
        <f>IF((COUNTIFS(明细!$R:$R,$AK161,明细!$C:$C,AU$1,明细!$AK:$AK,"网点超50分钟未响应")+COUNTIFS(明细!$R:$R,$AK161,明细!$C:$C,AU$1,明细!$AL:$AL,"网点超23H未关闭"))*20=0,"-",(COUNTIFS(明细!$R:$R,$AK161,明细!$C:$C,AU$1,明细!$AK:$AK,"网点超50分钟未响应")+COUNTIFS(明细!$R:$R,$AK161,明细!$C:$C,AU$1,明细!$AL:$AL,"网点超23H未关闭"))*20)</f>
        <v>-</v>
      </c>
      <c r="AV161" s="12" t="str">
        <f>IF((COUNTIFS(明细!$R:$R,$AK161,明细!$C:$C,AV$1,明细!$AK:$AK,"网点超50分钟未响应")+COUNTIFS(明细!$R:$R,$AK161,明细!$C:$C,AV$1,明细!$AL:$AL,"网点超23H未关闭"))*20=0,"-",(COUNTIFS(明细!$R:$R,$AK161,明细!$C:$C,AV$1,明细!$AK:$AK,"网点超50分钟未响应")+COUNTIFS(明细!$R:$R,$AK161,明细!$C:$C,AV$1,明细!$AL:$AL,"网点超23H未关闭"))*20)</f>
        <v>-</v>
      </c>
      <c r="AW161" s="12" t="str">
        <f>IF((COUNTIFS(明细!$R:$R,$AK161,明细!$C:$C,AW$1,明细!$AK:$AK,"网点超50分钟未响应")+COUNTIFS(明细!$R:$R,$AK161,明细!$C:$C,AW$1,明细!$AL:$AL,"网点超23H未关闭"))*20=0,"-",(COUNTIFS(明细!$R:$R,$AK161,明细!$C:$C,AW$1,明细!$AK:$AK,"网点超50分钟未响应")+COUNTIFS(明细!$R:$R,$AK161,明细!$C:$C,AW$1,明细!$AL:$AL,"网点超23H未关闭"))*20)</f>
        <v>-</v>
      </c>
      <c r="AX161" s="12" t="str">
        <f>IF((COUNTIFS(明细!$R:$R,$AK161,明细!$C:$C,AX$1,明细!$AK:$AK,"网点超50分钟未响应")+COUNTIFS(明细!$R:$R,$AK161,明细!$C:$C,AX$1,明细!$AL:$AL,"网点超23H未关闭"))*20=0,"-",(COUNTIFS(明细!$R:$R,$AK161,明细!$C:$C,AX$1,明细!$AK:$AK,"网点超50分钟未响应")+COUNTIFS(明细!$R:$R,$AK161,明细!$C:$C,AX$1,明细!$AL:$AL,"网点超23H未关闭"))*20)</f>
        <v>-</v>
      </c>
      <c r="AY161" s="12" t="str">
        <f>IF((COUNTIFS(明细!$R:$R,$AK161,明细!$C:$C,AY$1,明细!$AK:$AK,"网点超50分钟未响应")+COUNTIFS(明细!$R:$R,$AK161,明细!$C:$C,AY$1,明细!$AL:$AL,"网点超23H未关闭"))*20=0,"-",(COUNTIFS(明细!$R:$R,$AK161,明细!$C:$C,AY$1,明细!$AK:$AK,"网点超50分钟未响应")+COUNTIFS(明细!$R:$R,$AK161,明细!$C:$C,AY$1,明细!$AL:$AL,"网点超23H未关闭"))*20)</f>
        <v>-</v>
      </c>
      <c r="AZ161" s="12" t="str">
        <f>IF((COUNTIFS(明细!$R:$R,$AK161,明细!$C:$C,AZ$1,明细!$AK:$AK,"网点超50分钟未响应")+COUNTIFS(明细!$R:$R,$AK161,明细!$C:$C,AZ$1,明细!$AL:$AL,"网点超23H未关闭"))*20=0,"-",(COUNTIFS(明细!$R:$R,$AK161,明细!$C:$C,AZ$1,明细!$AK:$AK,"网点超50分钟未响应")+COUNTIFS(明细!$R:$R,$AK161,明细!$C:$C,AZ$1,明细!$AL:$AL,"网点超23H未关闭"))*20)</f>
        <v>-</v>
      </c>
      <c r="BA161" s="12" t="str">
        <f>IF((COUNTIFS(明细!$R:$R,$AK161,明细!$C:$C,BA$1,明细!$AK:$AK,"网点超50分钟未响应")+COUNTIFS(明细!$R:$R,$AK161,明细!$C:$C,BA$1,明细!$AL:$AL,"网点超23H未关闭"))*20=0,"-",(COUNTIFS(明细!$R:$R,$AK161,明细!$C:$C,BA$1,明细!$AK:$AK,"网点超50分钟未响应")+COUNTIFS(明细!$R:$R,$AK161,明细!$C:$C,BA$1,明细!$AL:$AL,"网点超23H未关闭"))*20)</f>
        <v>-</v>
      </c>
      <c r="BB161" s="12" t="str">
        <f>IF((COUNTIFS(明细!$R:$R,$AK161,明细!$C:$C,BB$1,明细!$AK:$AK,"网点超50分钟未响应")+COUNTIFS(明细!$R:$R,$AK161,明细!$C:$C,BB$1,明细!$AL:$AL,"网点超23H未关闭"))*20=0,"-",(COUNTIFS(明细!$R:$R,$AK161,明细!$C:$C,BB$1,明细!$AK:$AK,"网点超50分钟未响应")+COUNTIFS(明细!$R:$R,$AK161,明细!$C:$C,BB$1,明细!$AL:$AL,"网点超23H未关闭"))*20)</f>
        <v>-</v>
      </c>
      <c r="BC161" s="12" t="str">
        <f>IF((COUNTIFS(明细!$R:$R,$AK161,明细!$C:$C,BC$1,明细!$AK:$AK,"网点超50分钟未响应")+COUNTIFS(明细!$R:$R,$AK161,明细!$C:$C,BC$1,明细!$AL:$AL,"网点超23H未关闭"))*20=0,"-",(COUNTIFS(明细!$R:$R,$AK161,明细!$C:$C,BC$1,明细!$AK:$AK,"网点超50分钟未响应")+COUNTIFS(明细!$R:$R,$AK161,明细!$C:$C,BC$1,明细!$AL:$AL,"网点超23H未关闭"))*20)</f>
        <v>-</v>
      </c>
      <c r="BD161" s="12" t="str">
        <f>IF((COUNTIFS(明细!$R:$R,$AK161,明细!$C:$C,BD$1,明细!$AK:$AK,"网点超50分钟未响应")+COUNTIFS(明细!$R:$R,$AK161,明细!$C:$C,BD$1,明细!$AL:$AL,"网点超23H未关闭"))*20=0,"-",(COUNTIFS(明细!$R:$R,$AK161,明细!$C:$C,BD$1,明细!$AK:$AK,"网点超50分钟未响应")+COUNTIFS(明细!$R:$R,$AK161,明细!$C:$C,BD$1,明细!$AL:$AL,"网点超23H未关闭"))*20)</f>
        <v>-</v>
      </c>
      <c r="BE161" s="12" t="str">
        <f>IF((COUNTIFS(明细!$R:$R,$AK161,明细!$C:$C,BE$1,明细!$AK:$AK,"网点超50分钟未响应")+COUNTIFS(明细!$R:$R,$AK161,明细!$C:$C,BE$1,明细!$AL:$AL,"网点超23H未关闭"))*20=0,"-",(COUNTIFS(明细!$R:$R,$AK161,明细!$C:$C,BE$1,明细!$AK:$AK,"网点超50分钟未响应")+COUNTIFS(明细!$R:$R,$AK161,明细!$C:$C,BE$1,明细!$AL:$AL,"网点超23H未关闭"))*20)</f>
        <v>-</v>
      </c>
      <c r="BF161" s="12" t="str">
        <f>IF((COUNTIFS(明细!$R:$R,$AK161,明细!$C:$C,BF$1,明细!$AK:$AK,"网点超50分钟未响应")+COUNTIFS(明细!$R:$R,$AK161,明细!$C:$C,BF$1,明细!$AL:$AL,"网点超23H未关闭"))*20=0,"-",(COUNTIFS(明细!$R:$R,$AK161,明细!$C:$C,BF$1,明细!$AK:$AK,"网点超50分钟未响应")+COUNTIFS(明细!$R:$R,$AK161,明细!$C:$C,BF$1,明细!$AL:$AL,"网点超23H未关闭"))*20)</f>
        <v>-</v>
      </c>
      <c r="BG161" s="12" t="str">
        <f>IF((COUNTIFS(明细!$R:$R,$AK161,明细!$C:$C,BG$1,明细!$AK:$AK,"网点超50分钟未响应")+COUNTIFS(明细!$R:$R,$AK161,明细!$C:$C,BG$1,明细!$AL:$AL,"网点超23H未关闭"))*20=0,"-",(COUNTIFS(明细!$R:$R,$AK161,明细!$C:$C,BG$1,明细!$AK:$AK,"网点超50分钟未响应")+COUNTIFS(明细!$R:$R,$AK161,明细!$C:$C,BG$1,明细!$AL:$AL,"网点超23H未关闭"))*20)</f>
        <v>-</v>
      </c>
      <c r="BH161" s="12" t="str">
        <f>IF((COUNTIFS(明细!$R:$R,$AK161,明细!$C:$C,BH$1,明细!$AK:$AK,"网点超50分钟未响应")+COUNTIFS(明细!$R:$R,$AK161,明细!$C:$C,BH$1,明细!$AL:$AL,"网点超23H未关闭"))*20=0,"-",(COUNTIFS(明细!$R:$R,$AK161,明细!$C:$C,BH$1,明细!$AK:$AK,"网点超50分钟未响应")+COUNTIFS(明细!$R:$R,$AK161,明细!$C:$C,BH$1,明细!$AL:$AL,"网点超23H未关闭"))*20)</f>
        <v>-</v>
      </c>
      <c r="BI161" s="12" t="str">
        <f>IF((COUNTIFS(明细!$R:$R,$AK161,明细!$C:$C,BI$1,明细!$AK:$AK,"网点超50分钟未响应")+COUNTIFS(明细!$R:$R,$AK161,明细!$C:$C,BI$1,明细!$AL:$AL,"网点超23H未关闭"))*20=0,"-",(COUNTIFS(明细!$R:$R,$AK161,明细!$C:$C,BI$1,明细!$AK:$AK,"网点超50分钟未响应")+COUNTIFS(明细!$R:$R,$AK161,明细!$C:$C,BI$1,明细!$AL:$AL,"网点超23H未关闭"))*20)</f>
        <v>-</v>
      </c>
      <c r="BJ161" s="12" t="str">
        <f>IF((COUNTIFS(明细!$R:$R,$AK161,明细!$C:$C,BJ$1,明细!$AK:$AK,"网点超50分钟未响应")+COUNTIFS(明细!$R:$R,$AK161,明细!$C:$C,BJ$1,明细!$AL:$AL,"网点超23H未关闭"))*20=0,"-",(COUNTIFS(明细!$R:$R,$AK161,明细!$C:$C,BJ$1,明细!$AK:$AK,"网点超50分钟未响应")+COUNTIFS(明细!$R:$R,$AK161,明细!$C:$C,BJ$1,明细!$AL:$AL,"网点超23H未关闭"))*20)</f>
        <v>-</v>
      </c>
      <c r="BK161" s="12" t="str">
        <f>IF((COUNTIFS(明细!$R:$R,$AK161,明细!$C:$C,BK$1,明细!$AK:$AK,"网点超50分钟未响应")+COUNTIFS(明细!$R:$R,$AK161,明细!$C:$C,BK$1,明细!$AL:$AL,"网点超23H未关闭"))*20=0,"-",(COUNTIFS(明细!$R:$R,$AK161,明细!$C:$C,BK$1,明细!$AK:$AK,"网点超50分钟未响应")+COUNTIFS(明细!$R:$R,$AK161,明细!$C:$C,BK$1,明细!$AL:$AL,"网点超23H未关闭"))*20)</f>
        <v>-</v>
      </c>
      <c r="BL161" s="12" t="str">
        <f>IF((COUNTIFS(明细!$R:$R,$AK161,明细!$C:$C,BL$1,明细!$AK:$AK,"网点超50分钟未响应")+COUNTIFS(明细!$R:$R,$AK161,明细!$C:$C,BL$1,明细!$AL:$AL,"网点超23H未关闭"))*20=0,"-",(COUNTIFS(明细!$R:$R,$AK161,明细!$C:$C,BL$1,明细!$AK:$AK,"网点超50分钟未响应")+COUNTIFS(明细!$R:$R,$AK161,明细!$C:$C,BL$1,明细!$AL:$AL,"网点超23H未关闭"))*20)</f>
        <v>-</v>
      </c>
      <c r="BM161" s="12" t="str">
        <f>IF((COUNTIFS(明细!$R:$R,$AK161,明细!$C:$C,BM$1,明细!$AK:$AK,"网点超50分钟未响应")+COUNTIFS(明细!$R:$R,$AK161,明细!$C:$C,BM$1,明细!$AL:$AL,"网点超23H未关闭"))*20=0,"-",(COUNTIFS(明细!$R:$R,$AK161,明细!$C:$C,BM$1,明细!$AK:$AK,"网点超50分钟未响应")+COUNTIFS(明细!$R:$R,$AK161,明细!$C:$C,BM$1,明细!$AL:$AL,"网点超23H未关闭"))*20)</f>
        <v>-</v>
      </c>
      <c r="BN161" s="12" t="str">
        <f>IF((COUNTIFS(明细!$R:$R,$AK161,明细!$C:$C,BN$1,明细!$AK:$AK,"网点超50分钟未响应")+COUNTIFS(明细!$R:$R,$AK161,明细!$C:$C,BN$1,明细!$AL:$AL,"网点超23H未关闭"))*20=0,"-",(COUNTIFS(明细!$R:$R,$AK161,明细!$C:$C,BN$1,明细!$AK:$AK,"网点超50分钟未响应")+COUNTIFS(明细!$R:$R,$AK161,明细!$C:$C,BN$1,明细!$AL:$AL,"网点超23H未关闭"))*20)</f>
        <v>-</v>
      </c>
      <c r="BO161" s="12" t="str">
        <f>IF((COUNTIFS(明细!$R:$R,$AK161,明细!$C:$C,BO$1,明细!$AK:$AK,"网点超50分钟未响应")+COUNTIFS(明细!$R:$R,$AK161,明细!$C:$C,BO$1,明细!$AL:$AL,"网点超23H未关闭"))*20=0,"-",(COUNTIFS(明细!$R:$R,$AK161,明细!$C:$C,BO$1,明细!$AK:$AK,"网点超50分钟未响应")+COUNTIFS(明细!$R:$R,$AK161,明细!$C:$C,BO$1,明细!$AL:$AL,"网点超23H未关闭"))*20)</f>
        <v>-</v>
      </c>
      <c r="BP161" s="12" t="str">
        <f>IF((COUNTIFS(明细!$R:$R,$AK161,明细!$C:$C,BP$1,明细!$AK:$AK,"网点超50分钟未响应")+COUNTIFS(明细!$R:$R,$AK161,明细!$C:$C,BP$1,明细!$AL:$AL,"网点超23H未关闭"))*20=0,"-",(COUNTIFS(明细!$R:$R,$AK161,明细!$C:$C,BP$1,明细!$AK:$AK,"网点超50分钟未响应")+COUNTIFS(明细!$R:$R,$AK161,明细!$C:$C,BP$1,明细!$AL:$AL,"网点超23H未关闭"))*20)</f>
        <v>-</v>
      </c>
    </row>
    <row r="162" customHeight="1" spans="36:68">
      <c r="AJ162" s="12">
        <f>RANK(AL162,AL$3:AL$356)</f>
        <v>147</v>
      </c>
      <c r="AK162" s="4" t="s">
        <v>198</v>
      </c>
      <c r="AL162" s="12">
        <f>SUM(AM162:BP162)</f>
        <v>0</v>
      </c>
      <c r="AM162" s="12" t="str">
        <f>IF((COUNTIFS(明细!$R:$R,$AK162,明细!$C:$C,AM$1,明细!$AK:$AK,"网点超50分钟未响应")+COUNTIFS(明细!$R:$R,$AK162,明细!$C:$C,AM$1,明细!$AL:$AL,"网点超23H未关闭"))*20=0,"-",(COUNTIFS(明细!$R:$R,$AK162,明细!$C:$C,AM$1,明细!$AK:$AK,"网点超50分钟未响应")+COUNTIFS(明细!$R:$R,$AK162,明细!$C:$C,AM$1,明细!$AL:$AL,"网点超23H未关闭"))*20)</f>
        <v>-</v>
      </c>
      <c r="AN162" s="12" t="str">
        <f>IF((COUNTIFS(明细!$R:$R,$AK162,明细!$C:$C,AN$1,明细!$AK:$AK,"网点超50分钟未响应")+COUNTIFS(明细!$R:$R,$AK162,明细!$C:$C,AN$1,明细!$AL:$AL,"网点超23H未关闭"))*20=0,"-",(COUNTIFS(明细!$R:$R,$AK162,明细!$C:$C,AN$1,明细!$AK:$AK,"网点超50分钟未响应")+COUNTIFS(明细!$R:$R,$AK162,明细!$C:$C,AN$1,明细!$AL:$AL,"网点超23H未关闭"))*20)</f>
        <v>-</v>
      </c>
      <c r="AO162" s="12" t="str">
        <f>IF((COUNTIFS(明细!$R:$R,$AK162,明细!$C:$C,AO$1,明细!$AK:$AK,"网点超50分钟未响应")+COUNTIFS(明细!$R:$R,$AK162,明细!$C:$C,AO$1,明细!$AL:$AL,"网点超23H未关闭"))*20=0,"-",(COUNTIFS(明细!$R:$R,$AK162,明细!$C:$C,AO$1,明细!$AK:$AK,"网点超50分钟未响应")+COUNTIFS(明细!$R:$R,$AK162,明细!$C:$C,AO$1,明细!$AL:$AL,"网点超23H未关闭"))*20)</f>
        <v>-</v>
      </c>
      <c r="AP162" s="12" t="str">
        <f>IF((COUNTIFS(明细!$R:$R,$AK162,明细!$C:$C,AP$1,明细!$AK:$AK,"网点超50分钟未响应")+COUNTIFS(明细!$R:$R,$AK162,明细!$C:$C,AP$1,明细!$AL:$AL,"网点超23H未关闭"))*20=0,"-",(COUNTIFS(明细!$R:$R,$AK162,明细!$C:$C,AP$1,明细!$AK:$AK,"网点超50分钟未响应")+COUNTIFS(明细!$R:$R,$AK162,明细!$C:$C,AP$1,明细!$AL:$AL,"网点超23H未关闭"))*20)</f>
        <v>-</v>
      </c>
      <c r="AQ162" s="12" t="str">
        <f>IF((COUNTIFS(明细!$R:$R,$AK162,明细!$C:$C,AQ$1,明细!$AK:$AK,"网点超50分钟未响应")+COUNTIFS(明细!$R:$R,$AK162,明细!$C:$C,AQ$1,明细!$AL:$AL,"网点超23H未关闭"))*20=0,"-",(COUNTIFS(明细!$R:$R,$AK162,明细!$C:$C,AQ$1,明细!$AK:$AK,"网点超50分钟未响应")+COUNTIFS(明细!$R:$R,$AK162,明细!$C:$C,AQ$1,明细!$AL:$AL,"网点超23H未关闭"))*20)</f>
        <v>-</v>
      </c>
      <c r="AR162" s="12" t="str">
        <f>IF((COUNTIFS(明细!$R:$R,$AK162,明细!$C:$C,AR$1,明细!$AK:$AK,"网点超50分钟未响应")+COUNTIFS(明细!$R:$R,$AK162,明细!$C:$C,AR$1,明细!$AL:$AL,"网点超23H未关闭"))*20=0,"-",(COUNTIFS(明细!$R:$R,$AK162,明细!$C:$C,AR$1,明细!$AK:$AK,"网点超50分钟未响应")+COUNTIFS(明细!$R:$R,$AK162,明细!$C:$C,AR$1,明细!$AL:$AL,"网点超23H未关闭"))*20)</f>
        <v>-</v>
      </c>
      <c r="AS162" s="12" t="str">
        <f>IF((COUNTIFS(明细!$R:$R,$AK162,明细!$C:$C,AS$1,明细!$AK:$AK,"网点超50分钟未响应")+COUNTIFS(明细!$R:$R,$AK162,明细!$C:$C,AS$1,明细!$AL:$AL,"网点超23H未关闭"))*20=0,"-",(COUNTIFS(明细!$R:$R,$AK162,明细!$C:$C,AS$1,明细!$AK:$AK,"网点超50分钟未响应")+COUNTIFS(明细!$R:$R,$AK162,明细!$C:$C,AS$1,明细!$AL:$AL,"网点超23H未关闭"))*20)</f>
        <v>-</v>
      </c>
      <c r="AT162" s="12" t="str">
        <f>IF((COUNTIFS(明细!$R:$R,$AK162,明细!$C:$C,AT$1,明细!$AK:$AK,"网点超50分钟未响应")+COUNTIFS(明细!$R:$R,$AK162,明细!$C:$C,AT$1,明细!$AL:$AL,"网点超23H未关闭"))*20=0,"-",(COUNTIFS(明细!$R:$R,$AK162,明细!$C:$C,AT$1,明细!$AK:$AK,"网点超50分钟未响应")+COUNTIFS(明细!$R:$R,$AK162,明细!$C:$C,AT$1,明细!$AL:$AL,"网点超23H未关闭"))*20)</f>
        <v>-</v>
      </c>
      <c r="AU162" s="12" t="str">
        <f>IF((COUNTIFS(明细!$R:$R,$AK162,明细!$C:$C,AU$1,明细!$AK:$AK,"网点超50分钟未响应")+COUNTIFS(明细!$R:$R,$AK162,明细!$C:$C,AU$1,明细!$AL:$AL,"网点超23H未关闭"))*20=0,"-",(COUNTIFS(明细!$R:$R,$AK162,明细!$C:$C,AU$1,明细!$AK:$AK,"网点超50分钟未响应")+COUNTIFS(明细!$R:$R,$AK162,明细!$C:$C,AU$1,明细!$AL:$AL,"网点超23H未关闭"))*20)</f>
        <v>-</v>
      </c>
      <c r="AV162" s="12" t="str">
        <f>IF((COUNTIFS(明细!$R:$R,$AK162,明细!$C:$C,AV$1,明细!$AK:$AK,"网点超50分钟未响应")+COUNTIFS(明细!$R:$R,$AK162,明细!$C:$C,AV$1,明细!$AL:$AL,"网点超23H未关闭"))*20=0,"-",(COUNTIFS(明细!$R:$R,$AK162,明细!$C:$C,AV$1,明细!$AK:$AK,"网点超50分钟未响应")+COUNTIFS(明细!$R:$R,$AK162,明细!$C:$C,AV$1,明细!$AL:$AL,"网点超23H未关闭"))*20)</f>
        <v>-</v>
      </c>
      <c r="AW162" s="12" t="str">
        <f>IF((COUNTIFS(明细!$R:$R,$AK162,明细!$C:$C,AW$1,明细!$AK:$AK,"网点超50分钟未响应")+COUNTIFS(明细!$R:$R,$AK162,明细!$C:$C,AW$1,明细!$AL:$AL,"网点超23H未关闭"))*20=0,"-",(COUNTIFS(明细!$R:$R,$AK162,明细!$C:$C,AW$1,明细!$AK:$AK,"网点超50分钟未响应")+COUNTIFS(明细!$R:$R,$AK162,明细!$C:$C,AW$1,明细!$AL:$AL,"网点超23H未关闭"))*20)</f>
        <v>-</v>
      </c>
      <c r="AX162" s="12" t="str">
        <f>IF((COUNTIFS(明细!$R:$R,$AK162,明细!$C:$C,AX$1,明细!$AK:$AK,"网点超50分钟未响应")+COUNTIFS(明细!$R:$R,$AK162,明细!$C:$C,AX$1,明细!$AL:$AL,"网点超23H未关闭"))*20=0,"-",(COUNTIFS(明细!$R:$R,$AK162,明细!$C:$C,AX$1,明细!$AK:$AK,"网点超50分钟未响应")+COUNTIFS(明细!$R:$R,$AK162,明细!$C:$C,AX$1,明细!$AL:$AL,"网点超23H未关闭"))*20)</f>
        <v>-</v>
      </c>
      <c r="AY162" s="12" t="str">
        <f>IF((COUNTIFS(明细!$R:$R,$AK162,明细!$C:$C,AY$1,明细!$AK:$AK,"网点超50分钟未响应")+COUNTIFS(明细!$R:$R,$AK162,明细!$C:$C,AY$1,明细!$AL:$AL,"网点超23H未关闭"))*20=0,"-",(COUNTIFS(明细!$R:$R,$AK162,明细!$C:$C,AY$1,明细!$AK:$AK,"网点超50分钟未响应")+COUNTIFS(明细!$R:$R,$AK162,明细!$C:$C,AY$1,明细!$AL:$AL,"网点超23H未关闭"))*20)</f>
        <v>-</v>
      </c>
      <c r="AZ162" s="12" t="str">
        <f>IF((COUNTIFS(明细!$R:$R,$AK162,明细!$C:$C,AZ$1,明细!$AK:$AK,"网点超50分钟未响应")+COUNTIFS(明细!$R:$R,$AK162,明细!$C:$C,AZ$1,明细!$AL:$AL,"网点超23H未关闭"))*20=0,"-",(COUNTIFS(明细!$R:$R,$AK162,明细!$C:$C,AZ$1,明细!$AK:$AK,"网点超50分钟未响应")+COUNTIFS(明细!$R:$R,$AK162,明细!$C:$C,AZ$1,明细!$AL:$AL,"网点超23H未关闭"))*20)</f>
        <v>-</v>
      </c>
      <c r="BA162" s="12" t="str">
        <f>IF((COUNTIFS(明细!$R:$R,$AK162,明细!$C:$C,BA$1,明细!$AK:$AK,"网点超50分钟未响应")+COUNTIFS(明细!$R:$R,$AK162,明细!$C:$C,BA$1,明细!$AL:$AL,"网点超23H未关闭"))*20=0,"-",(COUNTIFS(明细!$R:$R,$AK162,明细!$C:$C,BA$1,明细!$AK:$AK,"网点超50分钟未响应")+COUNTIFS(明细!$R:$R,$AK162,明细!$C:$C,BA$1,明细!$AL:$AL,"网点超23H未关闭"))*20)</f>
        <v>-</v>
      </c>
      <c r="BB162" s="12" t="str">
        <f>IF((COUNTIFS(明细!$R:$R,$AK162,明细!$C:$C,BB$1,明细!$AK:$AK,"网点超50分钟未响应")+COUNTIFS(明细!$R:$R,$AK162,明细!$C:$C,BB$1,明细!$AL:$AL,"网点超23H未关闭"))*20=0,"-",(COUNTIFS(明细!$R:$R,$AK162,明细!$C:$C,BB$1,明细!$AK:$AK,"网点超50分钟未响应")+COUNTIFS(明细!$R:$R,$AK162,明细!$C:$C,BB$1,明细!$AL:$AL,"网点超23H未关闭"))*20)</f>
        <v>-</v>
      </c>
      <c r="BC162" s="12" t="str">
        <f>IF((COUNTIFS(明细!$R:$R,$AK162,明细!$C:$C,BC$1,明细!$AK:$AK,"网点超50分钟未响应")+COUNTIFS(明细!$R:$R,$AK162,明细!$C:$C,BC$1,明细!$AL:$AL,"网点超23H未关闭"))*20=0,"-",(COUNTIFS(明细!$R:$R,$AK162,明细!$C:$C,BC$1,明细!$AK:$AK,"网点超50分钟未响应")+COUNTIFS(明细!$R:$R,$AK162,明细!$C:$C,BC$1,明细!$AL:$AL,"网点超23H未关闭"))*20)</f>
        <v>-</v>
      </c>
      <c r="BD162" s="12" t="str">
        <f>IF((COUNTIFS(明细!$R:$R,$AK162,明细!$C:$C,BD$1,明细!$AK:$AK,"网点超50分钟未响应")+COUNTIFS(明细!$R:$R,$AK162,明细!$C:$C,BD$1,明细!$AL:$AL,"网点超23H未关闭"))*20=0,"-",(COUNTIFS(明细!$R:$R,$AK162,明细!$C:$C,BD$1,明细!$AK:$AK,"网点超50分钟未响应")+COUNTIFS(明细!$R:$R,$AK162,明细!$C:$C,BD$1,明细!$AL:$AL,"网点超23H未关闭"))*20)</f>
        <v>-</v>
      </c>
      <c r="BE162" s="12" t="str">
        <f>IF((COUNTIFS(明细!$R:$R,$AK162,明细!$C:$C,BE$1,明细!$AK:$AK,"网点超50分钟未响应")+COUNTIFS(明细!$R:$R,$AK162,明细!$C:$C,BE$1,明细!$AL:$AL,"网点超23H未关闭"))*20=0,"-",(COUNTIFS(明细!$R:$R,$AK162,明细!$C:$C,BE$1,明细!$AK:$AK,"网点超50分钟未响应")+COUNTIFS(明细!$R:$R,$AK162,明细!$C:$C,BE$1,明细!$AL:$AL,"网点超23H未关闭"))*20)</f>
        <v>-</v>
      </c>
      <c r="BF162" s="12" t="str">
        <f>IF((COUNTIFS(明细!$R:$R,$AK162,明细!$C:$C,BF$1,明细!$AK:$AK,"网点超50分钟未响应")+COUNTIFS(明细!$R:$R,$AK162,明细!$C:$C,BF$1,明细!$AL:$AL,"网点超23H未关闭"))*20=0,"-",(COUNTIFS(明细!$R:$R,$AK162,明细!$C:$C,BF$1,明细!$AK:$AK,"网点超50分钟未响应")+COUNTIFS(明细!$R:$R,$AK162,明细!$C:$C,BF$1,明细!$AL:$AL,"网点超23H未关闭"))*20)</f>
        <v>-</v>
      </c>
      <c r="BG162" s="12" t="str">
        <f>IF((COUNTIFS(明细!$R:$R,$AK162,明细!$C:$C,BG$1,明细!$AK:$AK,"网点超50分钟未响应")+COUNTIFS(明细!$R:$R,$AK162,明细!$C:$C,BG$1,明细!$AL:$AL,"网点超23H未关闭"))*20=0,"-",(COUNTIFS(明细!$R:$R,$AK162,明细!$C:$C,BG$1,明细!$AK:$AK,"网点超50分钟未响应")+COUNTIFS(明细!$R:$R,$AK162,明细!$C:$C,BG$1,明细!$AL:$AL,"网点超23H未关闭"))*20)</f>
        <v>-</v>
      </c>
      <c r="BH162" s="12" t="str">
        <f>IF((COUNTIFS(明细!$R:$R,$AK162,明细!$C:$C,BH$1,明细!$AK:$AK,"网点超50分钟未响应")+COUNTIFS(明细!$R:$R,$AK162,明细!$C:$C,BH$1,明细!$AL:$AL,"网点超23H未关闭"))*20=0,"-",(COUNTIFS(明细!$R:$R,$AK162,明细!$C:$C,BH$1,明细!$AK:$AK,"网点超50分钟未响应")+COUNTIFS(明细!$R:$R,$AK162,明细!$C:$C,BH$1,明细!$AL:$AL,"网点超23H未关闭"))*20)</f>
        <v>-</v>
      </c>
      <c r="BI162" s="12" t="str">
        <f>IF((COUNTIFS(明细!$R:$R,$AK162,明细!$C:$C,BI$1,明细!$AK:$AK,"网点超50分钟未响应")+COUNTIFS(明细!$R:$R,$AK162,明细!$C:$C,BI$1,明细!$AL:$AL,"网点超23H未关闭"))*20=0,"-",(COUNTIFS(明细!$R:$R,$AK162,明细!$C:$C,BI$1,明细!$AK:$AK,"网点超50分钟未响应")+COUNTIFS(明细!$R:$R,$AK162,明细!$C:$C,BI$1,明细!$AL:$AL,"网点超23H未关闭"))*20)</f>
        <v>-</v>
      </c>
      <c r="BJ162" s="12" t="str">
        <f>IF((COUNTIFS(明细!$R:$R,$AK162,明细!$C:$C,BJ$1,明细!$AK:$AK,"网点超50分钟未响应")+COUNTIFS(明细!$R:$R,$AK162,明细!$C:$C,BJ$1,明细!$AL:$AL,"网点超23H未关闭"))*20=0,"-",(COUNTIFS(明细!$R:$R,$AK162,明细!$C:$C,BJ$1,明细!$AK:$AK,"网点超50分钟未响应")+COUNTIFS(明细!$R:$R,$AK162,明细!$C:$C,BJ$1,明细!$AL:$AL,"网点超23H未关闭"))*20)</f>
        <v>-</v>
      </c>
      <c r="BK162" s="12" t="str">
        <f>IF((COUNTIFS(明细!$R:$R,$AK162,明细!$C:$C,BK$1,明细!$AK:$AK,"网点超50分钟未响应")+COUNTIFS(明细!$R:$R,$AK162,明细!$C:$C,BK$1,明细!$AL:$AL,"网点超23H未关闭"))*20=0,"-",(COUNTIFS(明细!$R:$R,$AK162,明细!$C:$C,BK$1,明细!$AK:$AK,"网点超50分钟未响应")+COUNTIFS(明细!$R:$R,$AK162,明细!$C:$C,BK$1,明细!$AL:$AL,"网点超23H未关闭"))*20)</f>
        <v>-</v>
      </c>
      <c r="BL162" s="12" t="str">
        <f>IF((COUNTIFS(明细!$R:$R,$AK162,明细!$C:$C,BL$1,明细!$AK:$AK,"网点超50分钟未响应")+COUNTIFS(明细!$R:$R,$AK162,明细!$C:$C,BL$1,明细!$AL:$AL,"网点超23H未关闭"))*20=0,"-",(COUNTIFS(明细!$R:$R,$AK162,明细!$C:$C,BL$1,明细!$AK:$AK,"网点超50分钟未响应")+COUNTIFS(明细!$R:$R,$AK162,明细!$C:$C,BL$1,明细!$AL:$AL,"网点超23H未关闭"))*20)</f>
        <v>-</v>
      </c>
      <c r="BM162" s="12" t="str">
        <f>IF((COUNTIFS(明细!$R:$R,$AK162,明细!$C:$C,BM$1,明细!$AK:$AK,"网点超50分钟未响应")+COUNTIFS(明细!$R:$R,$AK162,明细!$C:$C,BM$1,明细!$AL:$AL,"网点超23H未关闭"))*20=0,"-",(COUNTIFS(明细!$R:$R,$AK162,明细!$C:$C,BM$1,明细!$AK:$AK,"网点超50分钟未响应")+COUNTIFS(明细!$R:$R,$AK162,明细!$C:$C,BM$1,明细!$AL:$AL,"网点超23H未关闭"))*20)</f>
        <v>-</v>
      </c>
      <c r="BN162" s="12" t="str">
        <f>IF((COUNTIFS(明细!$R:$R,$AK162,明细!$C:$C,BN$1,明细!$AK:$AK,"网点超50分钟未响应")+COUNTIFS(明细!$R:$R,$AK162,明细!$C:$C,BN$1,明细!$AL:$AL,"网点超23H未关闭"))*20=0,"-",(COUNTIFS(明细!$R:$R,$AK162,明细!$C:$C,BN$1,明细!$AK:$AK,"网点超50分钟未响应")+COUNTIFS(明细!$R:$R,$AK162,明细!$C:$C,BN$1,明细!$AL:$AL,"网点超23H未关闭"))*20)</f>
        <v>-</v>
      </c>
      <c r="BO162" s="12" t="str">
        <f>IF((COUNTIFS(明细!$R:$R,$AK162,明细!$C:$C,BO$1,明细!$AK:$AK,"网点超50分钟未响应")+COUNTIFS(明细!$R:$R,$AK162,明细!$C:$C,BO$1,明细!$AL:$AL,"网点超23H未关闭"))*20=0,"-",(COUNTIFS(明细!$R:$R,$AK162,明细!$C:$C,BO$1,明细!$AK:$AK,"网点超50分钟未响应")+COUNTIFS(明细!$R:$R,$AK162,明细!$C:$C,BO$1,明细!$AL:$AL,"网点超23H未关闭"))*20)</f>
        <v>-</v>
      </c>
      <c r="BP162" s="12" t="str">
        <f>IF((COUNTIFS(明细!$R:$R,$AK162,明细!$C:$C,BP$1,明细!$AK:$AK,"网点超50分钟未响应")+COUNTIFS(明细!$R:$R,$AK162,明细!$C:$C,BP$1,明细!$AL:$AL,"网点超23H未关闭"))*20=0,"-",(COUNTIFS(明细!$R:$R,$AK162,明细!$C:$C,BP$1,明细!$AK:$AK,"网点超50分钟未响应")+COUNTIFS(明细!$R:$R,$AK162,明细!$C:$C,BP$1,明细!$AL:$AL,"网点超23H未关闭"))*20)</f>
        <v>-</v>
      </c>
    </row>
    <row r="163" customHeight="1" spans="36:68">
      <c r="AJ163" s="12">
        <f>RANK(AL163,AL$3:AL$356)</f>
        <v>147</v>
      </c>
      <c r="AK163" s="4" t="s">
        <v>199</v>
      </c>
      <c r="AL163" s="12">
        <f>SUM(AM163:BP163)</f>
        <v>0</v>
      </c>
      <c r="AM163" s="12" t="str">
        <f>IF((COUNTIFS(明细!$R:$R,$AK163,明细!$C:$C,AM$1,明细!$AK:$AK,"网点超50分钟未响应")+COUNTIFS(明细!$R:$R,$AK163,明细!$C:$C,AM$1,明细!$AL:$AL,"网点超23H未关闭"))*20=0,"-",(COUNTIFS(明细!$R:$R,$AK163,明细!$C:$C,AM$1,明细!$AK:$AK,"网点超50分钟未响应")+COUNTIFS(明细!$R:$R,$AK163,明细!$C:$C,AM$1,明细!$AL:$AL,"网点超23H未关闭"))*20)</f>
        <v>-</v>
      </c>
      <c r="AN163" s="12" t="str">
        <f>IF((COUNTIFS(明细!$R:$R,$AK163,明细!$C:$C,AN$1,明细!$AK:$AK,"网点超50分钟未响应")+COUNTIFS(明细!$R:$R,$AK163,明细!$C:$C,AN$1,明细!$AL:$AL,"网点超23H未关闭"))*20=0,"-",(COUNTIFS(明细!$R:$R,$AK163,明细!$C:$C,AN$1,明细!$AK:$AK,"网点超50分钟未响应")+COUNTIFS(明细!$R:$R,$AK163,明细!$C:$C,AN$1,明细!$AL:$AL,"网点超23H未关闭"))*20)</f>
        <v>-</v>
      </c>
      <c r="AO163" s="12" t="str">
        <f>IF((COUNTIFS(明细!$R:$R,$AK163,明细!$C:$C,AO$1,明细!$AK:$AK,"网点超50分钟未响应")+COUNTIFS(明细!$R:$R,$AK163,明细!$C:$C,AO$1,明细!$AL:$AL,"网点超23H未关闭"))*20=0,"-",(COUNTIFS(明细!$R:$R,$AK163,明细!$C:$C,AO$1,明细!$AK:$AK,"网点超50分钟未响应")+COUNTIFS(明细!$R:$R,$AK163,明细!$C:$C,AO$1,明细!$AL:$AL,"网点超23H未关闭"))*20)</f>
        <v>-</v>
      </c>
      <c r="AP163" s="12" t="str">
        <f>IF((COUNTIFS(明细!$R:$R,$AK163,明细!$C:$C,AP$1,明细!$AK:$AK,"网点超50分钟未响应")+COUNTIFS(明细!$R:$R,$AK163,明细!$C:$C,AP$1,明细!$AL:$AL,"网点超23H未关闭"))*20=0,"-",(COUNTIFS(明细!$R:$R,$AK163,明细!$C:$C,AP$1,明细!$AK:$AK,"网点超50分钟未响应")+COUNTIFS(明细!$R:$R,$AK163,明细!$C:$C,AP$1,明细!$AL:$AL,"网点超23H未关闭"))*20)</f>
        <v>-</v>
      </c>
      <c r="AQ163" s="12" t="str">
        <f>IF((COUNTIFS(明细!$R:$R,$AK163,明细!$C:$C,AQ$1,明细!$AK:$AK,"网点超50分钟未响应")+COUNTIFS(明细!$R:$R,$AK163,明细!$C:$C,AQ$1,明细!$AL:$AL,"网点超23H未关闭"))*20=0,"-",(COUNTIFS(明细!$R:$R,$AK163,明细!$C:$C,AQ$1,明细!$AK:$AK,"网点超50分钟未响应")+COUNTIFS(明细!$R:$R,$AK163,明细!$C:$C,AQ$1,明细!$AL:$AL,"网点超23H未关闭"))*20)</f>
        <v>-</v>
      </c>
      <c r="AR163" s="12" t="str">
        <f>IF((COUNTIFS(明细!$R:$R,$AK163,明细!$C:$C,AR$1,明细!$AK:$AK,"网点超50分钟未响应")+COUNTIFS(明细!$R:$R,$AK163,明细!$C:$C,AR$1,明细!$AL:$AL,"网点超23H未关闭"))*20=0,"-",(COUNTIFS(明细!$R:$R,$AK163,明细!$C:$C,AR$1,明细!$AK:$AK,"网点超50分钟未响应")+COUNTIFS(明细!$R:$R,$AK163,明细!$C:$C,AR$1,明细!$AL:$AL,"网点超23H未关闭"))*20)</f>
        <v>-</v>
      </c>
      <c r="AS163" s="12" t="str">
        <f>IF((COUNTIFS(明细!$R:$R,$AK163,明细!$C:$C,AS$1,明细!$AK:$AK,"网点超50分钟未响应")+COUNTIFS(明细!$R:$R,$AK163,明细!$C:$C,AS$1,明细!$AL:$AL,"网点超23H未关闭"))*20=0,"-",(COUNTIFS(明细!$R:$R,$AK163,明细!$C:$C,AS$1,明细!$AK:$AK,"网点超50分钟未响应")+COUNTIFS(明细!$R:$R,$AK163,明细!$C:$C,AS$1,明细!$AL:$AL,"网点超23H未关闭"))*20)</f>
        <v>-</v>
      </c>
      <c r="AT163" s="12" t="str">
        <f>IF((COUNTIFS(明细!$R:$R,$AK163,明细!$C:$C,AT$1,明细!$AK:$AK,"网点超50分钟未响应")+COUNTIFS(明细!$R:$R,$AK163,明细!$C:$C,AT$1,明细!$AL:$AL,"网点超23H未关闭"))*20=0,"-",(COUNTIFS(明细!$R:$R,$AK163,明细!$C:$C,AT$1,明细!$AK:$AK,"网点超50分钟未响应")+COUNTIFS(明细!$R:$R,$AK163,明细!$C:$C,AT$1,明细!$AL:$AL,"网点超23H未关闭"))*20)</f>
        <v>-</v>
      </c>
      <c r="AU163" s="12" t="str">
        <f>IF((COUNTIFS(明细!$R:$R,$AK163,明细!$C:$C,AU$1,明细!$AK:$AK,"网点超50分钟未响应")+COUNTIFS(明细!$R:$R,$AK163,明细!$C:$C,AU$1,明细!$AL:$AL,"网点超23H未关闭"))*20=0,"-",(COUNTIFS(明细!$R:$R,$AK163,明细!$C:$C,AU$1,明细!$AK:$AK,"网点超50分钟未响应")+COUNTIFS(明细!$R:$R,$AK163,明细!$C:$C,AU$1,明细!$AL:$AL,"网点超23H未关闭"))*20)</f>
        <v>-</v>
      </c>
      <c r="AV163" s="12" t="str">
        <f>IF((COUNTIFS(明细!$R:$R,$AK163,明细!$C:$C,AV$1,明细!$AK:$AK,"网点超50分钟未响应")+COUNTIFS(明细!$R:$R,$AK163,明细!$C:$C,AV$1,明细!$AL:$AL,"网点超23H未关闭"))*20=0,"-",(COUNTIFS(明细!$R:$R,$AK163,明细!$C:$C,AV$1,明细!$AK:$AK,"网点超50分钟未响应")+COUNTIFS(明细!$R:$R,$AK163,明细!$C:$C,AV$1,明细!$AL:$AL,"网点超23H未关闭"))*20)</f>
        <v>-</v>
      </c>
      <c r="AW163" s="12" t="str">
        <f>IF((COUNTIFS(明细!$R:$R,$AK163,明细!$C:$C,AW$1,明细!$AK:$AK,"网点超50分钟未响应")+COUNTIFS(明细!$R:$R,$AK163,明细!$C:$C,AW$1,明细!$AL:$AL,"网点超23H未关闭"))*20=0,"-",(COUNTIFS(明细!$R:$R,$AK163,明细!$C:$C,AW$1,明细!$AK:$AK,"网点超50分钟未响应")+COUNTIFS(明细!$R:$R,$AK163,明细!$C:$C,AW$1,明细!$AL:$AL,"网点超23H未关闭"))*20)</f>
        <v>-</v>
      </c>
      <c r="AX163" s="12" t="str">
        <f>IF((COUNTIFS(明细!$R:$R,$AK163,明细!$C:$C,AX$1,明细!$AK:$AK,"网点超50分钟未响应")+COUNTIFS(明细!$R:$R,$AK163,明细!$C:$C,AX$1,明细!$AL:$AL,"网点超23H未关闭"))*20=0,"-",(COUNTIFS(明细!$R:$R,$AK163,明细!$C:$C,AX$1,明细!$AK:$AK,"网点超50分钟未响应")+COUNTIFS(明细!$R:$R,$AK163,明细!$C:$C,AX$1,明细!$AL:$AL,"网点超23H未关闭"))*20)</f>
        <v>-</v>
      </c>
      <c r="AY163" s="12" t="str">
        <f>IF((COUNTIFS(明细!$R:$R,$AK163,明细!$C:$C,AY$1,明细!$AK:$AK,"网点超50分钟未响应")+COUNTIFS(明细!$R:$R,$AK163,明细!$C:$C,AY$1,明细!$AL:$AL,"网点超23H未关闭"))*20=0,"-",(COUNTIFS(明细!$R:$R,$AK163,明细!$C:$C,AY$1,明细!$AK:$AK,"网点超50分钟未响应")+COUNTIFS(明细!$R:$R,$AK163,明细!$C:$C,AY$1,明细!$AL:$AL,"网点超23H未关闭"))*20)</f>
        <v>-</v>
      </c>
      <c r="AZ163" s="12" t="str">
        <f>IF((COUNTIFS(明细!$R:$R,$AK163,明细!$C:$C,AZ$1,明细!$AK:$AK,"网点超50分钟未响应")+COUNTIFS(明细!$R:$R,$AK163,明细!$C:$C,AZ$1,明细!$AL:$AL,"网点超23H未关闭"))*20=0,"-",(COUNTIFS(明细!$R:$R,$AK163,明细!$C:$C,AZ$1,明细!$AK:$AK,"网点超50分钟未响应")+COUNTIFS(明细!$R:$R,$AK163,明细!$C:$C,AZ$1,明细!$AL:$AL,"网点超23H未关闭"))*20)</f>
        <v>-</v>
      </c>
      <c r="BA163" s="12" t="str">
        <f>IF((COUNTIFS(明细!$R:$R,$AK163,明细!$C:$C,BA$1,明细!$AK:$AK,"网点超50分钟未响应")+COUNTIFS(明细!$R:$R,$AK163,明细!$C:$C,BA$1,明细!$AL:$AL,"网点超23H未关闭"))*20=0,"-",(COUNTIFS(明细!$R:$R,$AK163,明细!$C:$C,BA$1,明细!$AK:$AK,"网点超50分钟未响应")+COUNTIFS(明细!$R:$R,$AK163,明细!$C:$C,BA$1,明细!$AL:$AL,"网点超23H未关闭"))*20)</f>
        <v>-</v>
      </c>
      <c r="BB163" s="12" t="str">
        <f>IF((COUNTIFS(明细!$R:$R,$AK163,明细!$C:$C,BB$1,明细!$AK:$AK,"网点超50分钟未响应")+COUNTIFS(明细!$R:$R,$AK163,明细!$C:$C,BB$1,明细!$AL:$AL,"网点超23H未关闭"))*20=0,"-",(COUNTIFS(明细!$R:$R,$AK163,明细!$C:$C,BB$1,明细!$AK:$AK,"网点超50分钟未响应")+COUNTIFS(明细!$R:$R,$AK163,明细!$C:$C,BB$1,明细!$AL:$AL,"网点超23H未关闭"))*20)</f>
        <v>-</v>
      </c>
      <c r="BC163" s="12" t="str">
        <f>IF((COUNTIFS(明细!$R:$R,$AK163,明细!$C:$C,BC$1,明细!$AK:$AK,"网点超50分钟未响应")+COUNTIFS(明细!$R:$R,$AK163,明细!$C:$C,BC$1,明细!$AL:$AL,"网点超23H未关闭"))*20=0,"-",(COUNTIFS(明细!$R:$R,$AK163,明细!$C:$C,BC$1,明细!$AK:$AK,"网点超50分钟未响应")+COUNTIFS(明细!$R:$R,$AK163,明细!$C:$C,BC$1,明细!$AL:$AL,"网点超23H未关闭"))*20)</f>
        <v>-</v>
      </c>
      <c r="BD163" s="12" t="str">
        <f>IF((COUNTIFS(明细!$R:$R,$AK163,明细!$C:$C,BD$1,明细!$AK:$AK,"网点超50分钟未响应")+COUNTIFS(明细!$R:$R,$AK163,明细!$C:$C,BD$1,明细!$AL:$AL,"网点超23H未关闭"))*20=0,"-",(COUNTIFS(明细!$R:$R,$AK163,明细!$C:$C,BD$1,明细!$AK:$AK,"网点超50分钟未响应")+COUNTIFS(明细!$R:$R,$AK163,明细!$C:$C,BD$1,明细!$AL:$AL,"网点超23H未关闭"))*20)</f>
        <v>-</v>
      </c>
      <c r="BE163" s="12" t="str">
        <f>IF((COUNTIFS(明细!$R:$R,$AK163,明细!$C:$C,BE$1,明细!$AK:$AK,"网点超50分钟未响应")+COUNTIFS(明细!$R:$R,$AK163,明细!$C:$C,BE$1,明细!$AL:$AL,"网点超23H未关闭"))*20=0,"-",(COUNTIFS(明细!$R:$R,$AK163,明细!$C:$C,BE$1,明细!$AK:$AK,"网点超50分钟未响应")+COUNTIFS(明细!$R:$R,$AK163,明细!$C:$C,BE$1,明细!$AL:$AL,"网点超23H未关闭"))*20)</f>
        <v>-</v>
      </c>
      <c r="BF163" s="12" t="str">
        <f>IF((COUNTIFS(明细!$R:$R,$AK163,明细!$C:$C,BF$1,明细!$AK:$AK,"网点超50分钟未响应")+COUNTIFS(明细!$R:$R,$AK163,明细!$C:$C,BF$1,明细!$AL:$AL,"网点超23H未关闭"))*20=0,"-",(COUNTIFS(明细!$R:$R,$AK163,明细!$C:$C,BF$1,明细!$AK:$AK,"网点超50分钟未响应")+COUNTIFS(明细!$R:$R,$AK163,明细!$C:$C,BF$1,明细!$AL:$AL,"网点超23H未关闭"))*20)</f>
        <v>-</v>
      </c>
      <c r="BG163" s="12" t="str">
        <f>IF((COUNTIFS(明细!$R:$R,$AK163,明细!$C:$C,BG$1,明细!$AK:$AK,"网点超50分钟未响应")+COUNTIFS(明细!$R:$R,$AK163,明细!$C:$C,BG$1,明细!$AL:$AL,"网点超23H未关闭"))*20=0,"-",(COUNTIFS(明细!$R:$R,$AK163,明细!$C:$C,BG$1,明细!$AK:$AK,"网点超50分钟未响应")+COUNTIFS(明细!$R:$R,$AK163,明细!$C:$C,BG$1,明细!$AL:$AL,"网点超23H未关闭"))*20)</f>
        <v>-</v>
      </c>
      <c r="BH163" s="12" t="str">
        <f>IF((COUNTIFS(明细!$R:$R,$AK163,明细!$C:$C,BH$1,明细!$AK:$AK,"网点超50分钟未响应")+COUNTIFS(明细!$R:$R,$AK163,明细!$C:$C,BH$1,明细!$AL:$AL,"网点超23H未关闭"))*20=0,"-",(COUNTIFS(明细!$R:$R,$AK163,明细!$C:$C,BH$1,明细!$AK:$AK,"网点超50分钟未响应")+COUNTIFS(明细!$R:$R,$AK163,明细!$C:$C,BH$1,明细!$AL:$AL,"网点超23H未关闭"))*20)</f>
        <v>-</v>
      </c>
      <c r="BI163" s="12" t="str">
        <f>IF((COUNTIFS(明细!$R:$R,$AK163,明细!$C:$C,BI$1,明细!$AK:$AK,"网点超50分钟未响应")+COUNTIFS(明细!$R:$R,$AK163,明细!$C:$C,BI$1,明细!$AL:$AL,"网点超23H未关闭"))*20=0,"-",(COUNTIFS(明细!$R:$R,$AK163,明细!$C:$C,BI$1,明细!$AK:$AK,"网点超50分钟未响应")+COUNTIFS(明细!$R:$R,$AK163,明细!$C:$C,BI$1,明细!$AL:$AL,"网点超23H未关闭"))*20)</f>
        <v>-</v>
      </c>
      <c r="BJ163" s="12" t="str">
        <f>IF((COUNTIFS(明细!$R:$R,$AK163,明细!$C:$C,BJ$1,明细!$AK:$AK,"网点超50分钟未响应")+COUNTIFS(明细!$R:$R,$AK163,明细!$C:$C,BJ$1,明细!$AL:$AL,"网点超23H未关闭"))*20=0,"-",(COUNTIFS(明细!$R:$R,$AK163,明细!$C:$C,BJ$1,明细!$AK:$AK,"网点超50分钟未响应")+COUNTIFS(明细!$R:$R,$AK163,明细!$C:$C,BJ$1,明细!$AL:$AL,"网点超23H未关闭"))*20)</f>
        <v>-</v>
      </c>
      <c r="BK163" s="12" t="str">
        <f>IF((COUNTIFS(明细!$R:$R,$AK163,明细!$C:$C,BK$1,明细!$AK:$AK,"网点超50分钟未响应")+COUNTIFS(明细!$R:$R,$AK163,明细!$C:$C,BK$1,明细!$AL:$AL,"网点超23H未关闭"))*20=0,"-",(COUNTIFS(明细!$R:$R,$AK163,明细!$C:$C,BK$1,明细!$AK:$AK,"网点超50分钟未响应")+COUNTIFS(明细!$R:$R,$AK163,明细!$C:$C,BK$1,明细!$AL:$AL,"网点超23H未关闭"))*20)</f>
        <v>-</v>
      </c>
      <c r="BL163" s="12" t="str">
        <f>IF((COUNTIFS(明细!$R:$R,$AK163,明细!$C:$C,BL$1,明细!$AK:$AK,"网点超50分钟未响应")+COUNTIFS(明细!$R:$R,$AK163,明细!$C:$C,BL$1,明细!$AL:$AL,"网点超23H未关闭"))*20=0,"-",(COUNTIFS(明细!$R:$R,$AK163,明细!$C:$C,BL$1,明细!$AK:$AK,"网点超50分钟未响应")+COUNTIFS(明细!$R:$R,$AK163,明细!$C:$C,BL$1,明细!$AL:$AL,"网点超23H未关闭"))*20)</f>
        <v>-</v>
      </c>
      <c r="BM163" s="12" t="str">
        <f>IF((COUNTIFS(明细!$R:$R,$AK163,明细!$C:$C,BM$1,明细!$AK:$AK,"网点超50分钟未响应")+COUNTIFS(明细!$R:$R,$AK163,明细!$C:$C,BM$1,明细!$AL:$AL,"网点超23H未关闭"))*20=0,"-",(COUNTIFS(明细!$R:$R,$AK163,明细!$C:$C,BM$1,明细!$AK:$AK,"网点超50分钟未响应")+COUNTIFS(明细!$R:$R,$AK163,明细!$C:$C,BM$1,明细!$AL:$AL,"网点超23H未关闭"))*20)</f>
        <v>-</v>
      </c>
      <c r="BN163" s="12" t="str">
        <f>IF((COUNTIFS(明细!$R:$R,$AK163,明细!$C:$C,BN$1,明细!$AK:$AK,"网点超50分钟未响应")+COUNTIFS(明细!$R:$R,$AK163,明细!$C:$C,BN$1,明细!$AL:$AL,"网点超23H未关闭"))*20=0,"-",(COUNTIFS(明细!$R:$R,$AK163,明细!$C:$C,BN$1,明细!$AK:$AK,"网点超50分钟未响应")+COUNTIFS(明细!$R:$R,$AK163,明细!$C:$C,BN$1,明细!$AL:$AL,"网点超23H未关闭"))*20)</f>
        <v>-</v>
      </c>
      <c r="BO163" s="12" t="str">
        <f>IF((COUNTIFS(明细!$R:$R,$AK163,明细!$C:$C,BO$1,明细!$AK:$AK,"网点超50分钟未响应")+COUNTIFS(明细!$R:$R,$AK163,明细!$C:$C,BO$1,明细!$AL:$AL,"网点超23H未关闭"))*20=0,"-",(COUNTIFS(明细!$R:$R,$AK163,明细!$C:$C,BO$1,明细!$AK:$AK,"网点超50分钟未响应")+COUNTIFS(明细!$R:$R,$AK163,明细!$C:$C,BO$1,明细!$AL:$AL,"网点超23H未关闭"))*20)</f>
        <v>-</v>
      </c>
      <c r="BP163" s="12" t="str">
        <f>IF((COUNTIFS(明细!$R:$R,$AK163,明细!$C:$C,BP$1,明细!$AK:$AK,"网点超50分钟未响应")+COUNTIFS(明细!$R:$R,$AK163,明细!$C:$C,BP$1,明细!$AL:$AL,"网点超23H未关闭"))*20=0,"-",(COUNTIFS(明细!$R:$R,$AK163,明细!$C:$C,BP$1,明细!$AK:$AK,"网点超50分钟未响应")+COUNTIFS(明细!$R:$R,$AK163,明细!$C:$C,BP$1,明细!$AL:$AL,"网点超23H未关闭"))*20)</f>
        <v>-</v>
      </c>
    </row>
    <row r="164" customHeight="1" spans="36:68">
      <c r="AJ164" s="12">
        <f>RANK(AL164,AL$3:AL$356)</f>
        <v>147</v>
      </c>
      <c r="AK164" s="4" t="s">
        <v>200</v>
      </c>
      <c r="AL164" s="12">
        <f>SUM(AM164:BP164)</f>
        <v>0</v>
      </c>
      <c r="AM164" s="12" t="str">
        <f>IF((COUNTIFS(明细!$R:$R,$AK164,明细!$C:$C,AM$1,明细!$AK:$AK,"网点超50分钟未响应")+COUNTIFS(明细!$R:$R,$AK164,明细!$C:$C,AM$1,明细!$AL:$AL,"网点超23H未关闭"))*20=0,"-",(COUNTIFS(明细!$R:$R,$AK164,明细!$C:$C,AM$1,明细!$AK:$AK,"网点超50分钟未响应")+COUNTIFS(明细!$R:$R,$AK164,明细!$C:$C,AM$1,明细!$AL:$AL,"网点超23H未关闭"))*20)</f>
        <v>-</v>
      </c>
      <c r="AN164" s="12" t="str">
        <f>IF((COUNTIFS(明细!$R:$R,$AK164,明细!$C:$C,AN$1,明细!$AK:$AK,"网点超50分钟未响应")+COUNTIFS(明细!$R:$R,$AK164,明细!$C:$C,AN$1,明细!$AL:$AL,"网点超23H未关闭"))*20=0,"-",(COUNTIFS(明细!$R:$R,$AK164,明细!$C:$C,AN$1,明细!$AK:$AK,"网点超50分钟未响应")+COUNTIFS(明细!$R:$R,$AK164,明细!$C:$C,AN$1,明细!$AL:$AL,"网点超23H未关闭"))*20)</f>
        <v>-</v>
      </c>
      <c r="AO164" s="12" t="str">
        <f>IF((COUNTIFS(明细!$R:$R,$AK164,明细!$C:$C,AO$1,明细!$AK:$AK,"网点超50分钟未响应")+COUNTIFS(明细!$R:$R,$AK164,明细!$C:$C,AO$1,明细!$AL:$AL,"网点超23H未关闭"))*20=0,"-",(COUNTIFS(明细!$R:$R,$AK164,明细!$C:$C,AO$1,明细!$AK:$AK,"网点超50分钟未响应")+COUNTIFS(明细!$R:$R,$AK164,明细!$C:$C,AO$1,明细!$AL:$AL,"网点超23H未关闭"))*20)</f>
        <v>-</v>
      </c>
      <c r="AP164" s="12" t="str">
        <f>IF((COUNTIFS(明细!$R:$R,$AK164,明细!$C:$C,AP$1,明细!$AK:$AK,"网点超50分钟未响应")+COUNTIFS(明细!$R:$R,$AK164,明细!$C:$C,AP$1,明细!$AL:$AL,"网点超23H未关闭"))*20=0,"-",(COUNTIFS(明细!$R:$R,$AK164,明细!$C:$C,AP$1,明细!$AK:$AK,"网点超50分钟未响应")+COUNTIFS(明细!$R:$R,$AK164,明细!$C:$C,AP$1,明细!$AL:$AL,"网点超23H未关闭"))*20)</f>
        <v>-</v>
      </c>
      <c r="AQ164" s="12" t="str">
        <f>IF((COUNTIFS(明细!$R:$R,$AK164,明细!$C:$C,AQ$1,明细!$AK:$AK,"网点超50分钟未响应")+COUNTIFS(明细!$R:$R,$AK164,明细!$C:$C,AQ$1,明细!$AL:$AL,"网点超23H未关闭"))*20=0,"-",(COUNTIFS(明细!$R:$R,$AK164,明细!$C:$C,AQ$1,明细!$AK:$AK,"网点超50分钟未响应")+COUNTIFS(明细!$R:$R,$AK164,明细!$C:$C,AQ$1,明细!$AL:$AL,"网点超23H未关闭"))*20)</f>
        <v>-</v>
      </c>
      <c r="AR164" s="12" t="str">
        <f>IF((COUNTIFS(明细!$R:$R,$AK164,明细!$C:$C,AR$1,明细!$AK:$AK,"网点超50分钟未响应")+COUNTIFS(明细!$R:$R,$AK164,明细!$C:$C,AR$1,明细!$AL:$AL,"网点超23H未关闭"))*20=0,"-",(COUNTIFS(明细!$R:$R,$AK164,明细!$C:$C,AR$1,明细!$AK:$AK,"网点超50分钟未响应")+COUNTIFS(明细!$R:$R,$AK164,明细!$C:$C,AR$1,明细!$AL:$AL,"网点超23H未关闭"))*20)</f>
        <v>-</v>
      </c>
      <c r="AS164" s="12" t="str">
        <f>IF((COUNTIFS(明细!$R:$R,$AK164,明细!$C:$C,AS$1,明细!$AK:$AK,"网点超50分钟未响应")+COUNTIFS(明细!$R:$R,$AK164,明细!$C:$C,AS$1,明细!$AL:$AL,"网点超23H未关闭"))*20=0,"-",(COUNTIFS(明细!$R:$R,$AK164,明细!$C:$C,AS$1,明细!$AK:$AK,"网点超50分钟未响应")+COUNTIFS(明细!$R:$R,$AK164,明细!$C:$C,AS$1,明细!$AL:$AL,"网点超23H未关闭"))*20)</f>
        <v>-</v>
      </c>
      <c r="AT164" s="12" t="str">
        <f>IF((COUNTIFS(明细!$R:$R,$AK164,明细!$C:$C,AT$1,明细!$AK:$AK,"网点超50分钟未响应")+COUNTIFS(明细!$R:$R,$AK164,明细!$C:$C,AT$1,明细!$AL:$AL,"网点超23H未关闭"))*20=0,"-",(COUNTIFS(明细!$R:$R,$AK164,明细!$C:$C,AT$1,明细!$AK:$AK,"网点超50分钟未响应")+COUNTIFS(明细!$R:$R,$AK164,明细!$C:$C,AT$1,明细!$AL:$AL,"网点超23H未关闭"))*20)</f>
        <v>-</v>
      </c>
      <c r="AU164" s="12" t="str">
        <f>IF((COUNTIFS(明细!$R:$R,$AK164,明细!$C:$C,AU$1,明细!$AK:$AK,"网点超50分钟未响应")+COUNTIFS(明细!$R:$R,$AK164,明细!$C:$C,AU$1,明细!$AL:$AL,"网点超23H未关闭"))*20=0,"-",(COUNTIFS(明细!$R:$R,$AK164,明细!$C:$C,AU$1,明细!$AK:$AK,"网点超50分钟未响应")+COUNTIFS(明细!$R:$R,$AK164,明细!$C:$C,AU$1,明细!$AL:$AL,"网点超23H未关闭"))*20)</f>
        <v>-</v>
      </c>
      <c r="AV164" s="12" t="str">
        <f>IF((COUNTIFS(明细!$R:$R,$AK164,明细!$C:$C,AV$1,明细!$AK:$AK,"网点超50分钟未响应")+COUNTIFS(明细!$R:$R,$AK164,明细!$C:$C,AV$1,明细!$AL:$AL,"网点超23H未关闭"))*20=0,"-",(COUNTIFS(明细!$R:$R,$AK164,明细!$C:$C,AV$1,明细!$AK:$AK,"网点超50分钟未响应")+COUNTIFS(明细!$R:$R,$AK164,明细!$C:$C,AV$1,明细!$AL:$AL,"网点超23H未关闭"))*20)</f>
        <v>-</v>
      </c>
      <c r="AW164" s="12" t="str">
        <f>IF((COUNTIFS(明细!$R:$R,$AK164,明细!$C:$C,AW$1,明细!$AK:$AK,"网点超50分钟未响应")+COUNTIFS(明细!$R:$R,$AK164,明细!$C:$C,AW$1,明细!$AL:$AL,"网点超23H未关闭"))*20=0,"-",(COUNTIFS(明细!$R:$R,$AK164,明细!$C:$C,AW$1,明细!$AK:$AK,"网点超50分钟未响应")+COUNTIFS(明细!$R:$R,$AK164,明细!$C:$C,AW$1,明细!$AL:$AL,"网点超23H未关闭"))*20)</f>
        <v>-</v>
      </c>
      <c r="AX164" s="12" t="str">
        <f>IF((COUNTIFS(明细!$R:$R,$AK164,明细!$C:$C,AX$1,明细!$AK:$AK,"网点超50分钟未响应")+COUNTIFS(明细!$R:$R,$AK164,明细!$C:$C,AX$1,明细!$AL:$AL,"网点超23H未关闭"))*20=0,"-",(COUNTIFS(明细!$R:$R,$AK164,明细!$C:$C,AX$1,明细!$AK:$AK,"网点超50分钟未响应")+COUNTIFS(明细!$R:$R,$AK164,明细!$C:$C,AX$1,明细!$AL:$AL,"网点超23H未关闭"))*20)</f>
        <v>-</v>
      </c>
      <c r="AY164" s="12" t="str">
        <f>IF((COUNTIFS(明细!$R:$R,$AK164,明细!$C:$C,AY$1,明细!$AK:$AK,"网点超50分钟未响应")+COUNTIFS(明细!$R:$R,$AK164,明细!$C:$C,AY$1,明细!$AL:$AL,"网点超23H未关闭"))*20=0,"-",(COUNTIFS(明细!$R:$R,$AK164,明细!$C:$C,AY$1,明细!$AK:$AK,"网点超50分钟未响应")+COUNTIFS(明细!$R:$R,$AK164,明细!$C:$C,AY$1,明细!$AL:$AL,"网点超23H未关闭"))*20)</f>
        <v>-</v>
      </c>
      <c r="AZ164" s="12" t="str">
        <f>IF((COUNTIFS(明细!$R:$R,$AK164,明细!$C:$C,AZ$1,明细!$AK:$AK,"网点超50分钟未响应")+COUNTIFS(明细!$R:$R,$AK164,明细!$C:$C,AZ$1,明细!$AL:$AL,"网点超23H未关闭"))*20=0,"-",(COUNTIFS(明细!$R:$R,$AK164,明细!$C:$C,AZ$1,明细!$AK:$AK,"网点超50分钟未响应")+COUNTIFS(明细!$R:$R,$AK164,明细!$C:$C,AZ$1,明细!$AL:$AL,"网点超23H未关闭"))*20)</f>
        <v>-</v>
      </c>
      <c r="BA164" s="12" t="str">
        <f>IF((COUNTIFS(明细!$R:$R,$AK164,明细!$C:$C,BA$1,明细!$AK:$AK,"网点超50分钟未响应")+COUNTIFS(明细!$R:$R,$AK164,明细!$C:$C,BA$1,明细!$AL:$AL,"网点超23H未关闭"))*20=0,"-",(COUNTIFS(明细!$R:$R,$AK164,明细!$C:$C,BA$1,明细!$AK:$AK,"网点超50分钟未响应")+COUNTIFS(明细!$R:$R,$AK164,明细!$C:$C,BA$1,明细!$AL:$AL,"网点超23H未关闭"))*20)</f>
        <v>-</v>
      </c>
      <c r="BB164" s="12" t="str">
        <f>IF((COUNTIFS(明细!$R:$R,$AK164,明细!$C:$C,BB$1,明细!$AK:$AK,"网点超50分钟未响应")+COUNTIFS(明细!$R:$R,$AK164,明细!$C:$C,BB$1,明细!$AL:$AL,"网点超23H未关闭"))*20=0,"-",(COUNTIFS(明细!$R:$R,$AK164,明细!$C:$C,BB$1,明细!$AK:$AK,"网点超50分钟未响应")+COUNTIFS(明细!$R:$R,$AK164,明细!$C:$C,BB$1,明细!$AL:$AL,"网点超23H未关闭"))*20)</f>
        <v>-</v>
      </c>
      <c r="BC164" s="12" t="str">
        <f>IF((COUNTIFS(明细!$R:$R,$AK164,明细!$C:$C,BC$1,明细!$AK:$AK,"网点超50分钟未响应")+COUNTIFS(明细!$R:$R,$AK164,明细!$C:$C,BC$1,明细!$AL:$AL,"网点超23H未关闭"))*20=0,"-",(COUNTIFS(明细!$R:$R,$AK164,明细!$C:$C,BC$1,明细!$AK:$AK,"网点超50分钟未响应")+COUNTIFS(明细!$R:$R,$AK164,明细!$C:$C,BC$1,明细!$AL:$AL,"网点超23H未关闭"))*20)</f>
        <v>-</v>
      </c>
      <c r="BD164" s="12" t="str">
        <f>IF((COUNTIFS(明细!$R:$R,$AK164,明细!$C:$C,BD$1,明细!$AK:$AK,"网点超50分钟未响应")+COUNTIFS(明细!$R:$R,$AK164,明细!$C:$C,BD$1,明细!$AL:$AL,"网点超23H未关闭"))*20=0,"-",(COUNTIFS(明细!$R:$R,$AK164,明细!$C:$C,BD$1,明细!$AK:$AK,"网点超50分钟未响应")+COUNTIFS(明细!$R:$R,$AK164,明细!$C:$C,BD$1,明细!$AL:$AL,"网点超23H未关闭"))*20)</f>
        <v>-</v>
      </c>
      <c r="BE164" s="12" t="str">
        <f>IF((COUNTIFS(明细!$R:$R,$AK164,明细!$C:$C,BE$1,明细!$AK:$AK,"网点超50分钟未响应")+COUNTIFS(明细!$R:$R,$AK164,明细!$C:$C,BE$1,明细!$AL:$AL,"网点超23H未关闭"))*20=0,"-",(COUNTIFS(明细!$R:$R,$AK164,明细!$C:$C,BE$1,明细!$AK:$AK,"网点超50分钟未响应")+COUNTIFS(明细!$R:$R,$AK164,明细!$C:$C,BE$1,明细!$AL:$AL,"网点超23H未关闭"))*20)</f>
        <v>-</v>
      </c>
      <c r="BF164" s="12" t="str">
        <f>IF((COUNTIFS(明细!$R:$R,$AK164,明细!$C:$C,BF$1,明细!$AK:$AK,"网点超50分钟未响应")+COUNTIFS(明细!$R:$R,$AK164,明细!$C:$C,BF$1,明细!$AL:$AL,"网点超23H未关闭"))*20=0,"-",(COUNTIFS(明细!$R:$R,$AK164,明细!$C:$C,BF$1,明细!$AK:$AK,"网点超50分钟未响应")+COUNTIFS(明细!$R:$R,$AK164,明细!$C:$C,BF$1,明细!$AL:$AL,"网点超23H未关闭"))*20)</f>
        <v>-</v>
      </c>
      <c r="BG164" s="12" t="str">
        <f>IF((COUNTIFS(明细!$R:$R,$AK164,明细!$C:$C,BG$1,明细!$AK:$AK,"网点超50分钟未响应")+COUNTIFS(明细!$R:$R,$AK164,明细!$C:$C,BG$1,明细!$AL:$AL,"网点超23H未关闭"))*20=0,"-",(COUNTIFS(明细!$R:$R,$AK164,明细!$C:$C,BG$1,明细!$AK:$AK,"网点超50分钟未响应")+COUNTIFS(明细!$R:$R,$AK164,明细!$C:$C,BG$1,明细!$AL:$AL,"网点超23H未关闭"))*20)</f>
        <v>-</v>
      </c>
      <c r="BH164" s="12" t="str">
        <f>IF((COUNTIFS(明细!$R:$R,$AK164,明细!$C:$C,BH$1,明细!$AK:$AK,"网点超50分钟未响应")+COUNTIFS(明细!$R:$R,$AK164,明细!$C:$C,BH$1,明细!$AL:$AL,"网点超23H未关闭"))*20=0,"-",(COUNTIFS(明细!$R:$R,$AK164,明细!$C:$C,BH$1,明细!$AK:$AK,"网点超50分钟未响应")+COUNTIFS(明细!$R:$R,$AK164,明细!$C:$C,BH$1,明细!$AL:$AL,"网点超23H未关闭"))*20)</f>
        <v>-</v>
      </c>
      <c r="BI164" s="12" t="str">
        <f>IF((COUNTIFS(明细!$R:$R,$AK164,明细!$C:$C,BI$1,明细!$AK:$AK,"网点超50分钟未响应")+COUNTIFS(明细!$R:$R,$AK164,明细!$C:$C,BI$1,明细!$AL:$AL,"网点超23H未关闭"))*20=0,"-",(COUNTIFS(明细!$R:$R,$AK164,明细!$C:$C,BI$1,明细!$AK:$AK,"网点超50分钟未响应")+COUNTIFS(明细!$R:$R,$AK164,明细!$C:$C,BI$1,明细!$AL:$AL,"网点超23H未关闭"))*20)</f>
        <v>-</v>
      </c>
      <c r="BJ164" s="12" t="str">
        <f>IF((COUNTIFS(明细!$R:$R,$AK164,明细!$C:$C,BJ$1,明细!$AK:$AK,"网点超50分钟未响应")+COUNTIFS(明细!$R:$R,$AK164,明细!$C:$C,BJ$1,明细!$AL:$AL,"网点超23H未关闭"))*20=0,"-",(COUNTIFS(明细!$R:$R,$AK164,明细!$C:$C,BJ$1,明细!$AK:$AK,"网点超50分钟未响应")+COUNTIFS(明细!$R:$R,$AK164,明细!$C:$C,BJ$1,明细!$AL:$AL,"网点超23H未关闭"))*20)</f>
        <v>-</v>
      </c>
      <c r="BK164" s="12" t="str">
        <f>IF((COUNTIFS(明细!$R:$R,$AK164,明细!$C:$C,BK$1,明细!$AK:$AK,"网点超50分钟未响应")+COUNTIFS(明细!$R:$R,$AK164,明细!$C:$C,BK$1,明细!$AL:$AL,"网点超23H未关闭"))*20=0,"-",(COUNTIFS(明细!$R:$R,$AK164,明细!$C:$C,BK$1,明细!$AK:$AK,"网点超50分钟未响应")+COUNTIFS(明细!$R:$R,$AK164,明细!$C:$C,BK$1,明细!$AL:$AL,"网点超23H未关闭"))*20)</f>
        <v>-</v>
      </c>
      <c r="BL164" s="12" t="str">
        <f>IF((COUNTIFS(明细!$R:$R,$AK164,明细!$C:$C,BL$1,明细!$AK:$AK,"网点超50分钟未响应")+COUNTIFS(明细!$R:$R,$AK164,明细!$C:$C,BL$1,明细!$AL:$AL,"网点超23H未关闭"))*20=0,"-",(COUNTIFS(明细!$R:$R,$AK164,明细!$C:$C,BL$1,明细!$AK:$AK,"网点超50分钟未响应")+COUNTIFS(明细!$R:$R,$AK164,明细!$C:$C,BL$1,明细!$AL:$AL,"网点超23H未关闭"))*20)</f>
        <v>-</v>
      </c>
      <c r="BM164" s="12" t="str">
        <f>IF((COUNTIFS(明细!$R:$R,$AK164,明细!$C:$C,BM$1,明细!$AK:$AK,"网点超50分钟未响应")+COUNTIFS(明细!$R:$R,$AK164,明细!$C:$C,BM$1,明细!$AL:$AL,"网点超23H未关闭"))*20=0,"-",(COUNTIFS(明细!$R:$R,$AK164,明细!$C:$C,BM$1,明细!$AK:$AK,"网点超50分钟未响应")+COUNTIFS(明细!$R:$R,$AK164,明细!$C:$C,BM$1,明细!$AL:$AL,"网点超23H未关闭"))*20)</f>
        <v>-</v>
      </c>
      <c r="BN164" s="12" t="str">
        <f>IF((COUNTIFS(明细!$R:$R,$AK164,明细!$C:$C,BN$1,明细!$AK:$AK,"网点超50分钟未响应")+COUNTIFS(明细!$R:$R,$AK164,明细!$C:$C,BN$1,明细!$AL:$AL,"网点超23H未关闭"))*20=0,"-",(COUNTIFS(明细!$R:$R,$AK164,明细!$C:$C,BN$1,明细!$AK:$AK,"网点超50分钟未响应")+COUNTIFS(明细!$R:$R,$AK164,明细!$C:$C,BN$1,明细!$AL:$AL,"网点超23H未关闭"))*20)</f>
        <v>-</v>
      </c>
      <c r="BO164" s="12" t="str">
        <f>IF((COUNTIFS(明细!$R:$R,$AK164,明细!$C:$C,BO$1,明细!$AK:$AK,"网点超50分钟未响应")+COUNTIFS(明细!$R:$R,$AK164,明细!$C:$C,BO$1,明细!$AL:$AL,"网点超23H未关闭"))*20=0,"-",(COUNTIFS(明细!$R:$R,$AK164,明细!$C:$C,BO$1,明细!$AK:$AK,"网点超50分钟未响应")+COUNTIFS(明细!$R:$R,$AK164,明细!$C:$C,BO$1,明细!$AL:$AL,"网点超23H未关闭"))*20)</f>
        <v>-</v>
      </c>
      <c r="BP164" s="12" t="str">
        <f>IF((COUNTIFS(明细!$R:$R,$AK164,明细!$C:$C,BP$1,明细!$AK:$AK,"网点超50分钟未响应")+COUNTIFS(明细!$R:$R,$AK164,明细!$C:$C,BP$1,明细!$AL:$AL,"网点超23H未关闭"))*20=0,"-",(COUNTIFS(明细!$R:$R,$AK164,明细!$C:$C,BP$1,明细!$AK:$AK,"网点超50分钟未响应")+COUNTIFS(明细!$R:$R,$AK164,明细!$C:$C,BP$1,明细!$AL:$AL,"网点超23H未关闭"))*20)</f>
        <v>-</v>
      </c>
    </row>
    <row r="165" customHeight="1" spans="36:68">
      <c r="AJ165" s="12">
        <f>RANK(AL165,AL$3:AL$356)</f>
        <v>147</v>
      </c>
      <c r="AK165" s="4" t="s">
        <v>201</v>
      </c>
      <c r="AL165" s="12">
        <f>SUM(AM165:BP165)</f>
        <v>0</v>
      </c>
      <c r="AM165" s="12" t="str">
        <f>IF((COUNTIFS(明细!$R:$R,$AK165,明细!$C:$C,AM$1,明细!$AK:$AK,"网点超50分钟未响应")+COUNTIFS(明细!$R:$R,$AK165,明细!$C:$C,AM$1,明细!$AL:$AL,"网点超23H未关闭"))*20=0,"-",(COUNTIFS(明细!$R:$R,$AK165,明细!$C:$C,AM$1,明细!$AK:$AK,"网点超50分钟未响应")+COUNTIFS(明细!$R:$R,$AK165,明细!$C:$C,AM$1,明细!$AL:$AL,"网点超23H未关闭"))*20)</f>
        <v>-</v>
      </c>
      <c r="AN165" s="12" t="str">
        <f>IF((COUNTIFS(明细!$R:$R,$AK165,明细!$C:$C,AN$1,明细!$AK:$AK,"网点超50分钟未响应")+COUNTIFS(明细!$R:$R,$AK165,明细!$C:$C,AN$1,明细!$AL:$AL,"网点超23H未关闭"))*20=0,"-",(COUNTIFS(明细!$R:$R,$AK165,明细!$C:$C,AN$1,明细!$AK:$AK,"网点超50分钟未响应")+COUNTIFS(明细!$R:$R,$AK165,明细!$C:$C,AN$1,明细!$AL:$AL,"网点超23H未关闭"))*20)</f>
        <v>-</v>
      </c>
      <c r="AO165" s="12" t="str">
        <f>IF((COUNTIFS(明细!$R:$R,$AK165,明细!$C:$C,AO$1,明细!$AK:$AK,"网点超50分钟未响应")+COUNTIFS(明细!$R:$R,$AK165,明细!$C:$C,AO$1,明细!$AL:$AL,"网点超23H未关闭"))*20=0,"-",(COUNTIFS(明细!$R:$R,$AK165,明细!$C:$C,AO$1,明细!$AK:$AK,"网点超50分钟未响应")+COUNTIFS(明细!$R:$R,$AK165,明细!$C:$C,AO$1,明细!$AL:$AL,"网点超23H未关闭"))*20)</f>
        <v>-</v>
      </c>
      <c r="AP165" s="12" t="str">
        <f>IF((COUNTIFS(明细!$R:$R,$AK165,明细!$C:$C,AP$1,明细!$AK:$AK,"网点超50分钟未响应")+COUNTIFS(明细!$R:$R,$AK165,明细!$C:$C,AP$1,明细!$AL:$AL,"网点超23H未关闭"))*20=0,"-",(COUNTIFS(明细!$R:$R,$AK165,明细!$C:$C,AP$1,明细!$AK:$AK,"网点超50分钟未响应")+COUNTIFS(明细!$R:$R,$AK165,明细!$C:$C,AP$1,明细!$AL:$AL,"网点超23H未关闭"))*20)</f>
        <v>-</v>
      </c>
      <c r="AQ165" s="12" t="str">
        <f>IF((COUNTIFS(明细!$R:$R,$AK165,明细!$C:$C,AQ$1,明细!$AK:$AK,"网点超50分钟未响应")+COUNTIFS(明细!$R:$R,$AK165,明细!$C:$C,AQ$1,明细!$AL:$AL,"网点超23H未关闭"))*20=0,"-",(COUNTIFS(明细!$R:$R,$AK165,明细!$C:$C,AQ$1,明细!$AK:$AK,"网点超50分钟未响应")+COUNTIFS(明细!$R:$R,$AK165,明细!$C:$C,AQ$1,明细!$AL:$AL,"网点超23H未关闭"))*20)</f>
        <v>-</v>
      </c>
      <c r="AR165" s="12" t="str">
        <f>IF((COUNTIFS(明细!$R:$R,$AK165,明细!$C:$C,AR$1,明细!$AK:$AK,"网点超50分钟未响应")+COUNTIFS(明细!$R:$R,$AK165,明细!$C:$C,AR$1,明细!$AL:$AL,"网点超23H未关闭"))*20=0,"-",(COUNTIFS(明细!$R:$R,$AK165,明细!$C:$C,AR$1,明细!$AK:$AK,"网点超50分钟未响应")+COUNTIFS(明细!$R:$R,$AK165,明细!$C:$C,AR$1,明细!$AL:$AL,"网点超23H未关闭"))*20)</f>
        <v>-</v>
      </c>
      <c r="AS165" s="12" t="str">
        <f>IF((COUNTIFS(明细!$R:$R,$AK165,明细!$C:$C,AS$1,明细!$AK:$AK,"网点超50分钟未响应")+COUNTIFS(明细!$R:$R,$AK165,明细!$C:$C,AS$1,明细!$AL:$AL,"网点超23H未关闭"))*20=0,"-",(COUNTIFS(明细!$R:$R,$AK165,明细!$C:$C,AS$1,明细!$AK:$AK,"网点超50分钟未响应")+COUNTIFS(明细!$R:$R,$AK165,明细!$C:$C,AS$1,明细!$AL:$AL,"网点超23H未关闭"))*20)</f>
        <v>-</v>
      </c>
      <c r="AT165" s="12" t="str">
        <f>IF((COUNTIFS(明细!$R:$R,$AK165,明细!$C:$C,AT$1,明细!$AK:$AK,"网点超50分钟未响应")+COUNTIFS(明细!$R:$R,$AK165,明细!$C:$C,AT$1,明细!$AL:$AL,"网点超23H未关闭"))*20=0,"-",(COUNTIFS(明细!$R:$R,$AK165,明细!$C:$C,AT$1,明细!$AK:$AK,"网点超50分钟未响应")+COUNTIFS(明细!$R:$R,$AK165,明细!$C:$C,AT$1,明细!$AL:$AL,"网点超23H未关闭"))*20)</f>
        <v>-</v>
      </c>
      <c r="AU165" s="12" t="str">
        <f>IF((COUNTIFS(明细!$R:$R,$AK165,明细!$C:$C,AU$1,明细!$AK:$AK,"网点超50分钟未响应")+COUNTIFS(明细!$R:$R,$AK165,明细!$C:$C,AU$1,明细!$AL:$AL,"网点超23H未关闭"))*20=0,"-",(COUNTIFS(明细!$R:$R,$AK165,明细!$C:$C,AU$1,明细!$AK:$AK,"网点超50分钟未响应")+COUNTIFS(明细!$R:$R,$AK165,明细!$C:$C,AU$1,明细!$AL:$AL,"网点超23H未关闭"))*20)</f>
        <v>-</v>
      </c>
      <c r="AV165" s="12" t="str">
        <f>IF((COUNTIFS(明细!$R:$R,$AK165,明细!$C:$C,AV$1,明细!$AK:$AK,"网点超50分钟未响应")+COUNTIFS(明细!$R:$R,$AK165,明细!$C:$C,AV$1,明细!$AL:$AL,"网点超23H未关闭"))*20=0,"-",(COUNTIFS(明细!$R:$R,$AK165,明细!$C:$C,AV$1,明细!$AK:$AK,"网点超50分钟未响应")+COUNTIFS(明细!$R:$R,$AK165,明细!$C:$C,AV$1,明细!$AL:$AL,"网点超23H未关闭"))*20)</f>
        <v>-</v>
      </c>
      <c r="AW165" s="12" t="str">
        <f>IF((COUNTIFS(明细!$R:$R,$AK165,明细!$C:$C,AW$1,明细!$AK:$AK,"网点超50分钟未响应")+COUNTIFS(明细!$R:$R,$AK165,明细!$C:$C,AW$1,明细!$AL:$AL,"网点超23H未关闭"))*20=0,"-",(COUNTIFS(明细!$R:$R,$AK165,明细!$C:$C,AW$1,明细!$AK:$AK,"网点超50分钟未响应")+COUNTIFS(明细!$R:$R,$AK165,明细!$C:$C,AW$1,明细!$AL:$AL,"网点超23H未关闭"))*20)</f>
        <v>-</v>
      </c>
      <c r="AX165" s="12" t="str">
        <f>IF((COUNTIFS(明细!$R:$R,$AK165,明细!$C:$C,AX$1,明细!$AK:$AK,"网点超50分钟未响应")+COUNTIFS(明细!$R:$R,$AK165,明细!$C:$C,AX$1,明细!$AL:$AL,"网点超23H未关闭"))*20=0,"-",(COUNTIFS(明细!$R:$R,$AK165,明细!$C:$C,AX$1,明细!$AK:$AK,"网点超50分钟未响应")+COUNTIFS(明细!$R:$R,$AK165,明细!$C:$C,AX$1,明细!$AL:$AL,"网点超23H未关闭"))*20)</f>
        <v>-</v>
      </c>
      <c r="AY165" s="12" t="str">
        <f>IF((COUNTIFS(明细!$R:$R,$AK165,明细!$C:$C,AY$1,明细!$AK:$AK,"网点超50分钟未响应")+COUNTIFS(明细!$R:$R,$AK165,明细!$C:$C,AY$1,明细!$AL:$AL,"网点超23H未关闭"))*20=0,"-",(COUNTIFS(明细!$R:$R,$AK165,明细!$C:$C,AY$1,明细!$AK:$AK,"网点超50分钟未响应")+COUNTIFS(明细!$R:$R,$AK165,明细!$C:$C,AY$1,明细!$AL:$AL,"网点超23H未关闭"))*20)</f>
        <v>-</v>
      </c>
      <c r="AZ165" s="12" t="str">
        <f>IF((COUNTIFS(明细!$R:$R,$AK165,明细!$C:$C,AZ$1,明细!$AK:$AK,"网点超50分钟未响应")+COUNTIFS(明细!$R:$R,$AK165,明细!$C:$C,AZ$1,明细!$AL:$AL,"网点超23H未关闭"))*20=0,"-",(COUNTIFS(明细!$R:$R,$AK165,明细!$C:$C,AZ$1,明细!$AK:$AK,"网点超50分钟未响应")+COUNTIFS(明细!$R:$R,$AK165,明细!$C:$C,AZ$1,明细!$AL:$AL,"网点超23H未关闭"))*20)</f>
        <v>-</v>
      </c>
      <c r="BA165" s="12" t="str">
        <f>IF((COUNTIFS(明细!$R:$R,$AK165,明细!$C:$C,BA$1,明细!$AK:$AK,"网点超50分钟未响应")+COUNTIFS(明细!$R:$R,$AK165,明细!$C:$C,BA$1,明细!$AL:$AL,"网点超23H未关闭"))*20=0,"-",(COUNTIFS(明细!$R:$R,$AK165,明细!$C:$C,BA$1,明细!$AK:$AK,"网点超50分钟未响应")+COUNTIFS(明细!$R:$R,$AK165,明细!$C:$C,BA$1,明细!$AL:$AL,"网点超23H未关闭"))*20)</f>
        <v>-</v>
      </c>
      <c r="BB165" s="12" t="str">
        <f>IF((COUNTIFS(明细!$R:$R,$AK165,明细!$C:$C,BB$1,明细!$AK:$AK,"网点超50分钟未响应")+COUNTIFS(明细!$R:$R,$AK165,明细!$C:$C,BB$1,明细!$AL:$AL,"网点超23H未关闭"))*20=0,"-",(COUNTIFS(明细!$R:$R,$AK165,明细!$C:$C,BB$1,明细!$AK:$AK,"网点超50分钟未响应")+COUNTIFS(明细!$R:$R,$AK165,明细!$C:$C,BB$1,明细!$AL:$AL,"网点超23H未关闭"))*20)</f>
        <v>-</v>
      </c>
      <c r="BC165" s="12" t="str">
        <f>IF((COUNTIFS(明细!$R:$R,$AK165,明细!$C:$C,BC$1,明细!$AK:$AK,"网点超50分钟未响应")+COUNTIFS(明细!$R:$R,$AK165,明细!$C:$C,BC$1,明细!$AL:$AL,"网点超23H未关闭"))*20=0,"-",(COUNTIFS(明细!$R:$R,$AK165,明细!$C:$C,BC$1,明细!$AK:$AK,"网点超50分钟未响应")+COUNTIFS(明细!$R:$R,$AK165,明细!$C:$C,BC$1,明细!$AL:$AL,"网点超23H未关闭"))*20)</f>
        <v>-</v>
      </c>
      <c r="BD165" s="12" t="str">
        <f>IF((COUNTIFS(明细!$R:$R,$AK165,明细!$C:$C,BD$1,明细!$AK:$AK,"网点超50分钟未响应")+COUNTIFS(明细!$R:$R,$AK165,明细!$C:$C,BD$1,明细!$AL:$AL,"网点超23H未关闭"))*20=0,"-",(COUNTIFS(明细!$R:$R,$AK165,明细!$C:$C,BD$1,明细!$AK:$AK,"网点超50分钟未响应")+COUNTIFS(明细!$R:$R,$AK165,明细!$C:$C,BD$1,明细!$AL:$AL,"网点超23H未关闭"))*20)</f>
        <v>-</v>
      </c>
      <c r="BE165" s="12" t="str">
        <f>IF((COUNTIFS(明细!$R:$R,$AK165,明细!$C:$C,BE$1,明细!$AK:$AK,"网点超50分钟未响应")+COUNTIFS(明细!$R:$R,$AK165,明细!$C:$C,BE$1,明细!$AL:$AL,"网点超23H未关闭"))*20=0,"-",(COUNTIFS(明细!$R:$R,$AK165,明细!$C:$C,BE$1,明细!$AK:$AK,"网点超50分钟未响应")+COUNTIFS(明细!$R:$R,$AK165,明细!$C:$C,BE$1,明细!$AL:$AL,"网点超23H未关闭"))*20)</f>
        <v>-</v>
      </c>
      <c r="BF165" s="12" t="str">
        <f>IF((COUNTIFS(明细!$R:$R,$AK165,明细!$C:$C,BF$1,明细!$AK:$AK,"网点超50分钟未响应")+COUNTIFS(明细!$R:$R,$AK165,明细!$C:$C,BF$1,明细!$AL:$AL,"网点超23H未关闭"))*20=0,"-",(COUNTIFS(明细!$R:$R,$AK165,明细!$C:$C,BF$1,明细!$AK:$AK,"网点超50分钟未响应")+COUNTIFS(明细!$R:$R,$AK165,明细!$C:$C,BF$1,明细!$AL:$AL,"网点超23H未关闭"))*20)</f>
        <v>-</v>
      </c>
      <c r="BG165" s="12" t="str">
        <f>IF((COUNTIFS(明细!$R:$R,$AK165,明细!$C:$C,BG$1,明细!$AK:$AK,"网点超50分钟未响应")+COUNTIFS(明细!$R:$R,$AK165,明细!$C:$C,BG$1,明细!$AL:$AL,"网点超23H未关闭"))*20=0,"-",(COUNTIFS(明细!$R:$R,$AK165,明细!$C:$C,BG$1,明细!$AK:$AK,"网点超50分钟未响应")+COUNTIFS(明细!$R:$R,$AK165,明细!$C:$C,BG$1,明细!$AL:$AL,"网点超23H未关闭"))*20)</f>
        <v>-</v>
      </c>
      <c r="BH165" s="12" t="str">
        <f>IF((COUNTIFS(明细!$R:$R,$AK165,明细!$C:$C,BH$1,明细!$AK:$AK,"网点超50分钟未响应")+COUNTIFS(明细!$R:$R,$AK165,明细!$C:$C,BH$1,明细!$AL:$AL,"网点超23H未关闭"))*20=0,"-",(COUNTIFS(明细!$R:$R,$AK165,明细!$C:$C,BH$1,明细!$AK:$AK,"网点超50分钟未响应")+COUNTIFS(明细!$R:$R,$AK165,明细!$C:$C,BH$1,明细!$AL:$AL,"网点超23H未关闭"))*20)</f>
        <v>-</v>
      </c>
      <c r="BI165" s="12" t="str">
        <f>IF((COUNTIFS(明细!$R:$R,$AK165,明细!$C:$C,BI$1,明细!$AK:$AK,"网点超50分钟未响应")+COUNTIFS(明细!$R:$R,$AK165,明细!$C:$C,BI$1,明细!$AL:$AL,"网点超23H未关闭"))*20=0,"-",(COUNTIFS(明细!$R:$R,$AK165,明细!$C:$C,BI$1,明细!$AK:$AK,"网点超50分钟未响应")+COUNTIFS(明细!$R:$R,$AK165,明细!$C:$C,BI$1,明细!$AL:$AL,"网点超23H未关闭"))*20)</f>
        <v>-</v>
      </c>
      <c r="BJ165" s="12" t="str">
        <f>IF((COUNTIFS(明细!$R:$R,$AK165,明细!$C:$C,BJ$1,明细!$AK:$AK,"网点超50分钟未响应")+COUNTIFS(明细!$R:$R,$AK165,明细!$C:$C,BJ$1,明细!$AL:$AL,"网点超23H未关闭"))*20=0,"-",(COUNTIFS(明细!$R:$R,$AK165,明细!$C:$C,BJ$1,明细!$AK:$AK,"网点超50分钟未响应")+COUNTIFS(明细!$R:$R,$AK165,明细!$C:$C,BJ$1,明细!$AL:$AL,"网点超23H未关闭"))*20)</f>
        <v>-</v>
      </c>
      <c r="BK165" s="12" t="str">
        <f>IF((COUNTIFS(明细!$R:$R,$AK165,明细!$C:$C,BK$1,明细!$AK:$AK,"网点超50分钟未响应")+COUNTIFS(明细!$R:$R,$AK165,明细!$C:$C,BK$1,明细!$AL:$AL,"网点超23H未关闭"))*20=0,"-",(COUNTIFS(明细!$R:$R,$AK165,明细!$C:$C,BK$1,明细!$AK:$AK,"网点超50分钟未响应")+COUNTIFS(明细!$R:$R,$AK165,明细!$C:$C,BK$1,明细!$AL:$AL,"网点超23H未关闭"))*20)</f>
        <v>-</v>
      </c>
      <c r="BL165" s="12" t="str">
        <f>IF((COUNTIFS(明细!$R:$R,$AK165,明细!$C:$C,BL$1,明细!$AK:$AK,"网点超50分钟未响应")+COUNTIFS(明细!$R:$R,$AK165,明细!$C:$C,BL$1,明细!$AL:$AL,"网点超23H未关闭"))*20=0,"-",(COUNTIFS(明细!$R:$R,$AK165,明细!$C:$C,BL$1,明细!$AK:$AK,"网点超50分钟未响应")+COUNTIFS(明细!$R:$R,$AK165,明细!$C:$C,BL$1,明细!$AL:$AL,"网点超23H未关闭"))*20)</f>
        <v>-</v>
      </c>
      <c r="BM165" s="12" t="str">
        <f>IF((COUNTIFS(明细!$R:$R,$AK165,明细!$C:$C,BM$1,明细!$AK:$AK,"网点超50分钟未响应")+COUNTIFS(明细!$R:$R,$AK165,明细!$C:$C,BM$1,明细!$AL:$AL,"网点超23H未关闭"))*20=0,"-",(COUNTIFS(明细!$R:$R,$AK165,明细!$C:$C,BM$1,明细!$AK:$AK,"网点超50分钟未响应")+COUNTIFS(明细!$R:$R,$AK165,明细!$C:$C,BM$1,明细!$AL:$AL,"网点超23H未关闭"))*20)</f>
        <v>-</v>
      </c>
      <c r="BN165" s="12" t="str">
        <f>IF((COUNTIFS(明细!$R:$R,$AK165,明细!$C:$C,BN$1,明细!$AK:$AK,"网点超50分钟未响应")+COUNTIFS(明细!$R:$R,$AK165,明细!$C:$C,BN$1,明细!$AL:$AL,"网点超23H未关闭"))*20=0,"-",(COUNTIFS(明细!$R:$R,$AK165,明细!$C:$C,BN$1,明细!$AK:$AK,"网点超50分钟未响应")+COUNTIFS(明细!$R:$R,$AK165,明细!$C:$C,BN$1,明细!$AL:$AL,"网点超23H未关闭"))*20)</f>
        <v>-</v>
      </c>
      <c r="BO165" s="12" t="str">
        <f>IF((COUNTIFS(明细!$R:$R,$AK165,明细!$C:$C,BO$1,明细!$AK:$AK,"网点超50分钟未响应")+COUNTIFS(明细!$R:$R,$AK165,明细!$C:$C,BO$1,明细!$AL:$AL,"网点超23H未关闭"))*20=0,"-",(COUNTIFS(明细!$R:$R,$AK165,明细!$C:$C,BO$1,明细!$AK:$AK,"网点超50分钟未响应")+COUNTIFS(明细!$R:$R,$AK165,明细!$C:$C,BO$1,明细!$AL:$AL,"网点超23H未关闭"))*20)</f>
        <v>-</v>
      </c>
      <c r="BP165" s="12" t="str">
        <f>IF((COUNTIFS(明细!$R:$R,$AK165,明细!$C:$C,BP$1,明细!$AK:$AK,"网点超50分钟未响应")+COUNTIFS(明细!$R:$R,$AK165,明细!$C:$C,BP$1,明细!$AL:$AL,"网点超23H未关闭"))*20=0,"-",(COUNTIFS(明细!$R:$R,$AK165,明细!$C:$C,BP$1,明细!$AK:$AK,"网点超50分钟未响应")+COUNTIFS(明细!$R:$R,$AK165,明细!$C:$C,BP$1,明细!$AL:$AL,"网点超23H未关闭"))*20)</f>
        <v>-</v>
      </c>
    </row>
    <row r="166" customHeight="1" spans="36:68">
      <c r="AJ166" s="12">
        <f>RANK(AL166,AL$3:AL$356)</f>
        <v>147</v>
      </c>
      <c r="AK166" s="4" t="s">
        <v>202</v>
      </c>
      <c r="AL166" s="12">
        <f>SUM(AM166:BP166)</f>
        <v>0</v>
      </c>
      <c r="AM166" s="12" t="str">
        <f>IF((COUNTIFS(明细!$R:$R,$AK166,明细!$C:$C,AM$1,明细!$AK:$AK,"网点超50分钟未响应")+COUNTIFS(明细!$R:$R,$AK166,明细!$C:$C,AM$1,明细!$AL:$AL,"网点超23H未关闭"))*20=0,"-",(COUNTIFS(明细!$R:$R,$AK166,明细!$C:$C,AM$1,明细!$AK:$AK,"网点超50分钟未响应")+COUNTIFS(明细!$R:$R,$AK166,明细!$C:$C,AM$1,明细!$AL:$AL,"网点超23H未关闭"))*20)</f>
        <v>-</v>
      </c>
      <c r="AN166" s="12" t="str">
        <f>IF((COUNTIFS(明细!$R:$R,$AK166,明细!$C:$C,AN$1,明细!$AK:$AK,"网点超50分钟未响应")+COUNTIFS(明细!$R:$R,$AK166,明细!$C:$C,AN$1,明细!$AL:$AL,"网点超23H未关闭"))*20=0,"-",(COUNTIFS(明细!$R:$R,$AK166,明细!$C:$C,AN$1,明细!$AK:$AK,"网点超50分钟未响应")+COUNTIFS(明细!$R:$R,$AK166,明细!$C:$C,AN$1,明细!$AL:$AL,"网点超23H未关闭"))*20)</f>
        <v>-</v>
      </c>
      <c r="AO166" s="12" t="str">
        <f>IF((COUNTIFS(明细!$R:$R,$AK166,明细!$C:$C,AO$1,明细!$AK:$AK,"网点超50分钟未响应")+COUNTIFS(明细!$R:$R,$AK166,明细!$C:$C,AO$1,明细!$AL:$AL,"网点超23H未关闭"))*20=0,"-",(COUNTIFS(明细!$R:$R,$AK166,明细!$C:$C,AO$1,明细!$AK:$AK,"网点超50分钟未响应")+COUNTIFS(明细!$R:$R,$AK166,明细!$C:$C,AO$1,明细!$AL:$AL,"网点超23H未关闭"))*20)</f>
        <v>-</v>
      </c>
      <c r="AP166" s="12" t="str">
        <f>IF((COUNTIFS(明细!$R:$R,$AK166,明细!$C:$C,AP$1,明细!$AK:$AK,"网点超50分钟未响应")+COUNTIFS(明细!$R:$R,$AK166,明细!$C:$C,AP$1,明细!$AL:$AL,"网点超23H未关闭"))*20=0,"-",(COUNTIFS(明细!$R:$R,$AK166,明细!$C:$C,AP$1,明细!$AK:$AK,"网点超50分钟未响应")+COUNTIFS(明细!$R:$R,$AK166,明细!$C:$C,AP$1,明细!$AL:$AL,"网点超23H未关闭"))*20)</f>
        <v>-</v>
      </c>
      <c r="AQ166" s="12" t="str">
        <f>IF((COUNTIFS(明细!$R:$R,$AK166,明细!$C:$C,AQ$1,明细!$AK:$AK,"网点超50分钟未响应")+COUNTIFS(明细!$R:$R,$AK166,明细!$C:$C,AQ$1,明细!$AL:$AL,"网点超23H未关闭"))*20=0,"-",(COUNTIFS(明细!$R:$R,$AK166,明细!$C:$C,AQ$1,明细!$AK:$AK,"网点超50分钟未响应")+COUNTIFS(明细!$R:$R,$AK166,明细!$C:$C,AQ$1,明细!$AL:$AL,"网点超23H未关闭"))*20)</f>
        <v>-</v>
      </c>
      <c r="AR166" s="12" t="str">
        <f>IF((COUNTIFS(明细!$R:$R,$AK166,明细!$C:$C,AR$1,明细!$AK:$AK,"网点超50分钟未响应")+COUNTIFS(明细!$R:$R,$AK166,明细!$C:$C,AR$1,明细!$AL:$AL,"网点超23H未关闭"))*20=0,"-",(COUNTIFS(明细!$R:$R,$AK166,明细!$C:$C,AR$1,明细!$AK:$AK,"网点超50分钟未响应")+COUNTIFS(明细!$R:$R,$AK166,明细!$C:$C,AR$1,明细!$AL:$AL,"网点超23H未关闭"))*20)</f>
        <v>-</v>
      </c>
      <c r="AS166" s="12" t="str">
        <f>IF((COUNTIFS(明细!$R:$R,$AK166,明细!$C:$C,AS$1,明细!$AK:$AK,"网点超50分钟未响应")+COUNTIFS(明细!$R:$R,$AK166,明细!$C:$C,AS$1,明细!$AL:$AL,"网点超23H未关闭"))*20=0,"-",(COUNTIFS(明细!$R:$R,$AK166,明细!$C:$C,AS$1,明细!$AK:$AK,"网点超50分钟未响应")+COUNTIFS(明细!$R:$R,$AK166,明细!$C:$C,AS$1,明细!$AL:$AL,"网点超23H未关闭"))*20)</f>
        <v>-</v>
      </c>
      <c r="AT166" s="12" t="str">
        <f>IF((COUNTIFS(明细!$R:$R,$AK166,明细!$C:$C,AT$1,明细!$AK:$AK,"网点超50分钟未响应")+COUNTIFS(明细!$R:$R,$AK166,明细!$C:$C,AT$1,明细!$AL:$AL,"网点超23H未关闭"))*20=0,"-",(COUNTIFS(明细!$R:$R,$AK166,明细!$C:$C,AT$1,明细!$AK:$AK,"网点超50分钟未响应")+COUNTIFS(明细!$R:$R,$AK166,明细!$C:$C,AT$1,明细!$AL:$AL,"网点超23H未关闭"))*20)</f>
        <v>-</v>
      </c>
      <c r="AU166" s="12" t="str">
        <f>IF((COUNTIFS(明细!$R:$R,$AK166,明细!$C:$C,AU$1,明细!$AK:$AK,"网点超50分钟未响应")+COUNTIFS(明细!$R:$R,$AK166,明细!$C:$C,AU$1,明细!$AL:$AL,"网点超23H未关闭"))*20=0,"-",(COUNTIFS(明细!$R:$R,$AK166,明细!$C:$C,AU$1,明细!$AK:$AK,"网点超50分钟未响应")+COUNTIFS(明细!$R:$R,$AK166,明细!$C:$C,AU$1,明细!$AL:$AL,"网点超23H未关闭"))*20)</f>
        <v>-</v>
      </c>
      <c r="AV166" s="12" t="str">
        <f>IF((COUNTIFS(明细!$R:$R,$AK166,明细!$C:$C,AV$1,明细!$AK:$AK,"网点超50分钟未响应")+COUNTIFS(明细!$R:$R,$AK166,明细!$C:$C,AV$1,明细!$AL:$AL,"网点超23H未关闭"))*20=0,"-",(COUNTIFS(明细!$R:$R,$AK166,明细!$C:$C,AV$1,明细!$AK:$AK,"网点超50分钟未响应")+COUNTIFS(明细!$R:$R,$AK166,明细!$C:$C,AV$1,明细!$AL:$AL,"网点超23H未关闭"))*20)</f>
        <v>-</v>
      </c>
      <c r="AW166" s="12" t="str">
        <f>IF((COUNTIFS(明细!$R:$R,$AK166,明细!$C:$C,AW$1,明细!$AK:$AK,"网点超50分钟未响应")+COUNTIFS(明细!$R:$R,$AK166,明细!$C:$C,AW$1,明细!$AL:$AL,"网点超23H未关闭"))*20=0,"-",(COUNTIFS(明细!$R:$R,$AK166,明细!$C:$C,AW$1,明细!$AK:$AK,"网点超50分钟未响应")+COUNTIFS(明细!$R:$R,$AK166,明细!$C:$C,AW$1,明细!$AL:$AL,"网点超23H未关闭"))*20)</f>
        <v>-</v>
      </c>
      <c r="AX166" s="12" t="str">
        <f>IF((COUNTIFS(明细!$R:$R,$AK166,明细!$C:$C,AX$1,明细!$AK:$AK,"网点超50分钟未响应")+COUNTIFS(明细!$R:$R,$AK166,明细!$C:$C,AX$1,明细!$AL:$AL,"网点超23H未关闭"))*20=0,"-",(COUNTIFS(明细!$R:$R,$AK166,明细!$C:$C,AX$1,明细!$AK:$AK,"网点超50分钟未响应")+COUNTIFS(明细!$R:$R,$AK166,明细!$C:$C,AX$1,明细!$AL:$AL,"网点超23H未关闭"))*20)</f>
        <v>-</v>
      </c>
      <c r="AY166" s="12" t="str">
        <f>IF((COUNTIFS(明细!$R:$R,$AK166,明细!$C:$C,AY$1,明细!$AK:$AK,"网点超50分钟未响应")+COUNTIFS(明细!$R:$R,$AK166,明细!$C:$C,AY$1,明细!$AL:$AL,"网点超23H未关闭"))*20=0,"-",(COUNTIFS(明细!$R:$R,$AK166,明细!$C:$C,AY$1,明细!$AK:$AK,"网点超50分钟未响应")+COUNTIFS(明细!$R:$R,$AK166,明细!$C:$C,AY$1,明细!$AL:$AL,"网点超23H未关闭"))*20)</f>
        <v>-</v>
      </c>
      <c r="AZ166" s="12" t="str">
        <f>IF((COUNTIFS(明细!$R:$R,$AK166,明细!$C:$C,AZ$1,明细!$AK:$AK,"网点超50分钟未响应")+COUNTIFS(明细!$R:$R,$AK166,明细!$C:$C,AZ$1,明细!$AL:$AL,"网点超23H未关闭"))*20=0,"-",(COUNTIFS(明细!$R:$R,$AK166,明细!$C:$C,AZ$1,明细!$AK:$AK,"网点超50分钟未响应")+COUNTIFS(明细!$R:$R,$AK166,明细!$C:$C,AZ$1,明细!$AL:$AL,"网点超23H未关闭"))*20)</f>
        <v>-</v>
      </c>
      <c r="BA166" s="12" t="str">
        <f>IF((COUNTIFS(明细!$R:$R,$AK166,明细!$C:$C,BA$1,明细!$AK:$AK,"网点超50分钟未响应")+COUNTIFS(明细!$R:$R,$AK166,明细!$C:$C,BA$1,明细!$AL:$AL,"网点超23H未关闭"))*20=0,"-",(COUNTIFS(明细!$R:$R,$AK166,明细!$C:$C,BA$1,明细!$AK:$AK,"网点超50分钟未响应")+COUNTIFS(明细!$R:$R,$AK166,明细!$C:$C,BA$1,明细!$AL:$AL,"网点超23H未关闭"))*20)</f>
        <v>-</v>
      </c>
      <c r="BB166" s="12" t="str">
        <f>IF((COUNTIFS(明细!$R:$R,$AK166,明细!$C:$C,BB$1,明细!$AK:$AK,"网点超50分钟未响应")+COUNTIFS(明细!$R:$R,$AK166,明细!$C:$C,BB$1,明细!$AL:$AL,"网点超23H未关闭"))*20=0,"-",(COUNTIFS(明细!$R:$R,$AK166,明细!$C:$C,BB$1,明细!$AK:$AK,"网点超50分钟未响应")+COUNTIFS(明细!$R:$R,$AK166,明细!$C:$C,BB$1,明细!$AL:$AL,"网点超23H未关闭"))*20)</f>
        <v>-</v>
      </c>
      <c r="BC166" s="12" t="str">
        <f>IF((COUNTIFS(明细!$R:$R,$AK166,明细!$C:$C,BC$1,明细!$AK:$AK,"网点超50分钟未响应")+COUNTIFS(明细!$R:$R,$AK166,明细!$C:$C,BC$1,明细!$AL:$AL,"网点超23H未关闭"))*20=0,"-",(COUNTIFS(明细!$R:$R,$AK166,明细!$C:$C,BC$1,明细!$AK:$AK,"网点超50分钟未响应")+COUNTIFS(明细!$R:$R,$AK166,明细!$C:$C,BC$1,明细!$AL:$AL,"网点超23H未关闭"))*20)</f>
        <v>-</v>
      </c>
      <c r="BD166" s="12" t="str">
        <f>IF((COUNTIFS(明细!$R:$R,$AK166,明细!$C:$C,BD$1,明细!$AK:$AK,"网点超50分钟未响应")+COUNTIFS(明细!$R:$R,$AK166,明细!$C:$C,BD$1,明细!$AL:$AL,"网点超23H未关闭"))*20=0,"-",(COUNTIFS(明细!$R:$R,$AK166,明细!$C:$C,BD$1,明细!$AK:$AK,"网点超50分钟未响应")+COUNTIFS(明细!$R:$R,$AK166,明细!$C:$C,BD$1,明细!$AL:$AL,"网点超23H未关闭"))*20)</f>
        <v>-</v>
      </c>
      <c r="BE166" s="12" t="str">
        <f>IF((COUNTIFS(明细!$R:$R,$AK166,明细!$C:$C,BE$1,明细!$AK:$AK,"网点超50分钟未响应")+COUNTIFS(明细!$R:$R,$AK166,明细!$C:$C,BE$1,明细!$AL:$AL,"网点超23H未关闭"))*20=0,"-",(COUNTIFS(明细!$R:$R,$AK166,明细!$C:$C,BE$1,明细!$AK:$AK,"网点超50分钟未响应")+COUNTIFS(明细!$R:$R,$AK166,明细!$C:$C,BE$1,明细!$AL:$AL,"网点超23H未关闭"))*20)</f>
        <v>-</v>
      </c>
      <c r="BF166" s="12" t="str">
        <f>IF((COUNTIFS(明细!$R:$R,$AK166,明细!$C:$C,BF$1,明细!$AK:$AK,"网点超50分钟未响应")+COUNTIFS(明细!$R:$R,$AK166,明细!$C:$C,BF$1,明细!$AL:$AL,"网点超23H未关闭"))*20=0,"-",(COUNTIFS(明细!$R:$R,$AK166,明细!$C:$C,BF$1,明细!$AK:$AK,"网点超50分钟未响应")+COUNTIFS(明细!$R:$R,$AK166,明细!$C:$C,BF$1,明细!$AL:$AL,"网点超23H未关闭"))*20)</f>
        <v>-</v>
      </c>
      <c r="BG166" s="12" t="str">
        <f>IF((COUNTIFS(明细!$R:$R,$AK166,明细!$C:$C,BG$1,明细!$AK:$AK,"网点超50分钟未响应")+COUNTIFS(明细!$R:$R,$AK166,明细!$C:$C,BG$1,明细!$AL:$AL,"网点超23H未关闭"))*20=0,"-",(COUNTIFS(明细!$R:$R,$AK166,明细!$C:$C,BG$1,明细!$AK:$AK,"网点超50分钟未响应")+COUNTIFS(明细!$R:$R,$AK166,明细!$C:$C,BG$1,明细!$AL:$AL,"网点超23H未关闭"))*20)</f>
        <v>-</v>
      </c>
      <c r="BH166" s="12" t="str">
        <f>IF((COUNTIFS(明细!$R:$R,$AK166,明细!$C:$C,BH$1,明细!$AK:$AK,"网点超50分钟未响应")+COUNTIFS(明细!$R:$R,$AK166,明细!$C:$C,BH$1,明细!$AL:$AL,"网点超23H未关闭"))*20=0,"-",(COUNTIFS(明细!$R:$R,$AK166,明细!$C:$C,BH$1,明细!$AK:$AK,"网点超50分钟未响应")+COUNTIFS(明细!$R:$R,$AK166,明细!$C:$C,BH$1,明细!$AL:$AL,"网点超23H未关闭"))*20)</f>
        <v>-</v>
      </c>
      <c r="BI166" s="12" t="str">
        <f>IF((COUNTIFS(明细!$R:$R,$AK166,明细!$C:$C,BI$1,明细!$AK:$AK,"网点超50分钟未响应")+COUNTIFS(明细!$R:$R,$AK166,明细!$C:$C,BI$1,明细!$AL:$AL,"网点超23H未关闭"))*20=0,"-",(COUNTIFS(明细!$R:$R,$AK166,明细!$C:$C,BI$1,明细!$AK:$AK,"网点超50分钟未响应")+COUNTIFS(明细!$R:$R,$AK166,明细!$C:$C,BI$1,明细!$AL:$AL,"网点超23H未关闭"))*20)</f>
        <v>-</v>
      </c>
      <c r="BJ166" s="12" t="str">
        <f>IF((COUNTIFS(明细!$R:$R,$AK166,明细!$C:$C,BJ$1,明细!$AK:$AK,"网点超50分钟未响应")+COUNTIFS(明细!$R:$R,$AK166,明细!$C:$C,BJ$1,明细!$AL:$AL,"网点超23H未关闭"))*20=0,"-",(COUNTIFS(明细!$R:$R,$AK166,明细!$C:$C,BJ$1,明细!$AK:$AK,"网点超50分钟未响应")+COUNTIFS(明细!$R:$R,$AK166,明细!$C:$C,BJ$1,明细!$AL:$AL,"网点超23H未关闭"))*20)</f>
        <v>-</v>
      </c>
      <c r="BK166" s="12" t="str">
        <f>IF((COUNTIFS(明细!$R:$R,$AK166,明细!$C:$C,BK$1,明细!$AK:$AK,"网点超50分钟未响应")+COUNTIFS(明细!$R:$R,$AK166,明细!$C:$C,BK$1,明细!$AL:$AL,"网点超23H未关闭"))*20=0,"-",(COUNTIFS(明细!$R:$R,$AK166,明细!$C:$C,BK$1,明细!$AK:$AK,"网点超50分钟未响应")+COUNTIFS(明细!$R:$R,$AK166,明细!$C:$C,BK$1,明细!$AL:$AL,"网点超23H未关闭"))*20)</f>
        <v>-</v>
      </c>
      <c r="BL166" s="12" t="str">
        <f>IF((COUNTIFS(明细!$R:$R,$AK166,明细!$C:$C,BL$1,明细!$AK:$AK,"网点超50分钟未响应")+COUNTIFS(明细!$R:$R,$AK166,明细!$C:$C,BL$1,明细!$AL:$AL,"网点超23H未关闭"))*20=0,"-",(COUNTIFS(明细!$R:$R,$AK166,明细!$C:$C,BL$1,明细!$AK:$AK,"网点超50分钟未响应")+COUNTIFS(明细!$R:$R,$AK166,明细!$C:$C,BL$1,明细!$AL:$AL,"网点超23H未关闭"))*20)</f>
        <v>-</v>
      </c>
      <c r="BM166" s="12" t="str">
        <f>IF((COUNTIFS(明细!$R:$R,$AK166,明细!$C:$C,BM$1,明细!$AK:$AK,"网点超50分钟未响应")+COUNTIFS(明细!$R:$R,$AK166,明细!$C:$C,BM$1,明细!$AL:$AL,"网点超23H未关闭"))*20=0,"-",(COUNTIFS(明细!$R:$R,$AK166,明细!$C:$C,BM$1,明细!$AK:$AK,"网点超50分钟未响应")+COUNTIFS(明细!$R:$R,$AK166,明细!$C:$C,BM$1,明细!$AL:$AL,"网点超23H未关闭"))*20)</f>
        <v>-</v>
      </c>
      <c r="BN166" s="12" t="str">
        <f>IF((COUNTIFS(明细!$R:$R,$AK166,明细!$C:$C,BN$1,明细!$AK:$AK,"网点超50分钟未响应")+COUNTIFS(明细!$R:$R,$AK166,明细!$C:$C,BN$1,明细!$AL:$AL,"网点超23H未关闭"))*20=0,"-",(COUNTIFS(明细!$R:$R,$AK166,明细!$C:$C,BN$1,明细!$AK:$AK,"网点超50分钟未响应")+COUNTIFS(明细!$R:$R,$AK166,明细!$C:$C,BN$1,明细!$AL:$AL,"网点超23H未关闭"))*20)</f>
        <v>-</v>
      </c>
      <c r="BO166" s="12" t="str">
        <f>IF((COUNTIFS(明细!$R:$R,$AK166,明细!$C:$C,BO$1,明细!$AK:$AK,"网点超50分钟未响应")+COUNTIFS(明细!$R:$R,$AK166,明细!$C:$C,BO$1,明细!$AL:$AL,"网点超23H未关闭"))*20=0,"-",(COUNTIFS(明细!$R:$R,$AK166,明细!$C:$C,BO$1,明细!$AK:$AK,"网点超50分钟未响应")+COUNTIFS(明细!$R:$R,$AK166,明细!$C:$C,BO$1,明细!$AL:$AL,"网点超23H未关闭"))*20)</f>
        <v>-</v>
      </c>
      <c r="BP166" s="12" t="str">
        <f>IF((COUNTIFS(明细!$R:$R,$AK166,明细!$C:$C,BP$1,明细!$AK:$AK,"网点超50分钟未响应")+COUNTIFS(明细!$R:$R,$AK166,明细!$C:$C,BP$1,明细!$AL:$AL,"网点超23H未关闭"))*20=0,"-",(COUNTIFS(明细!$R:$R,$AK166,明细!$C:$C,BP$1,明细!$AK:$AK,"网点超50分钟未响应")+COUNTIFS(明细!$R:$R,$AK166,明细!$C:$C,BP$1,明细!$AL:$AL,"网点超23H未关闭"))*20)</f>
        <v>-</v>
      </c>
    </row>
    <row r="167" customHeight="1" spans="36:68">
      <c r="AJ167" s="12">
        <f>RANK(AL167,AL$3:AL$356)</f>
        <v>147</v>
      </c>
      <c r="AK167" s="4" t="s">
        <v>203</v>
      </c>
      <c r="AL167" s="12">
        <f>SUM(AM167:BP167)</f>
        <v>0</v>
      </c>
      <c r="AM167" s="12" t="str">
        <f>IF((COUNTIFS(明细!$R:$R,$AK167,明细!$C:$C,AM$1,明细!$AK:$AK,"网点超50分钟未响应")+COUNTIFS(明细!$R:$R,$AK167,明细!$C:$C,AM$1,明细!$AL:$AL,"网点超23H未关闭"))*20=0,"-",(COUNTIFS(明细!$R:$R,$AK167,明细!$C:$C,AM$1,明细!$AK:$AK,"网点超50分钟未响应")+COUNTIFS(明细!$R:$R,$AK167,明细!$C:$C,AM$1,明细!$AL:$AL,"网点超23H未关闭"))*20)</f>
        <v>-</v>
      </c>
      <c r="AN167" s="12" t="str">
        <f>IF((COUNTIFS(明细!$R:$R,$AK167,明细!$C:$C,AN$1,明细!$AK:$AK,"网点超50分钟未响应")+COUNTIFS(明细!$R:$R,$AK167,明细!$C:$C,AN$1,明细!$AL:$AL,"网点超23H未关闭"))*20=0,"-",(COUNTIFS(明细!$R:$R,$AK167,明细!$C:$C,AN$1,明细!$AK:$AK,"网点超50分钟未响应")+COUNTIFS(明细!$R:$R,$AK167,明细!$C:$C,AN$1,明细!$AL:$AL,"网点超23H未关闭"))*20)</f>
        <v>-</v>
      </c>
      <c r="AO167" s="12" t="str">
        <f>IF((COUNTIFS(明细!$R:$R,$AK167,明细!$C:$C,AO$1,明细!$AK:$AK,"网点超50分钟未响应")+COUNTIFS(明细!$R:$R,$AK167,明细!$C:$C,AO$1,明细!$AL:$AL,"网点超23H未关闭"))*20=0,"-",(COUNTIFS(明细!$R:$R,$AK167,明细!$C:$C,AO$1,明细!$AK:$AK,"网点超50分钟未响应")+COUNTIFS(明细!$R:$R,$AK167,明细!$C:$C,AO$1,明细!$AL:$AL,"网点超23H未关闭"))*20)</f>
        <v>-</v>
      </c>
      <c r="AP167" s="12" t="str">
        <f>IF((COUNTIFS(明细!$R:$R,$AK167,明细!$C:$C,AP$1,明细!$AK:$AK,"网点超50分钟未响应")+COUNTIFS(明细!$R:$R,$AK167,明细!$C:$C,AP$1,明细!$AL:$AL,"网点超23H未关闭"))*20=0,"-",(COUNTIFS(明细!$R:$R,$AK167,明细!$C:$C,AP$1,明细!$AK:$AK,"网点超50分钟未响应")+COUNTIFS(明细!$R:$R,$AK167,明细!$C:$C,AP$1,明细!$AL:$AL,"网点超23H未关闭"))*20)</f>
        <v>-</v>
      </c>
      <c r="AQ167" s="12" t="str">
        <f>IF((COUNTIFS(明细!$R:$R,$AK167,明细!$C:$C,AQ$1,明细!$AK:$AK,"网点超50分钟未响应")+COUNTIFS(明细!$R:$R,$AK167,明细!$C:$C,AQ$1,明细!$AL:$AL,"网点超23H未关闭"))*20=0,"-",(COUNTIFS(明细!$R:$R,$AK167,明细!$C:$C,AQ$1,明细!$AK:$AK,"网点超50分钟未响应")+COUNTIFS(明细!$R:$R,$AK167,明细!$C:$C,AQ$1,明细!$AL:$AL,"网点超23H未关闭"))*20)</f>
        <v>-</v>
      </c>
      <c r="AR167" s="12" t="str">
        <f>IF((COUNTIFS(明细!$R:$R,$AK167,明细!$C:$C,AR$1,明细!$AK:$AK,"网点超50分钟未响应")+COUNTIFS(明细!$R:$R,$AK167,明细!$C:$C,AR$1,明细!$AL:$AL,"网点超23H未关闭"))*20=0,"-",(COUNTIFS(明细!$R:$R,$AK167,明细!$C:$C,AR$1,明细!$AK:$AK,"网点超50分钟未响应")+COUNTIFS(明细!$R:$R,$AK167,明细!$C:$C,AR$1,明细!$AL:$AL,"网点超23H未关闭"))*20)</f>
        <v>-</v>
      </c>
      <c r="AS167" s="12" t="str">
        <f>IF((COUNTIFS(明细!$R:$R,$AK167,明细!$C:$C,AS$1,明细!$AK:$AK,"网点超50分钟未响应")+COUNTIFS(明细!$R:$R,$AK167,明细!$C:$C,AS$1,明细!$AL:$AL,"网点超23H未关闭"))*20=0,"-",(COUNTIFS(明细!$R:$R,$AK167,明细!$C:$C,AS$1,明细!$AK:$AK,"网点超50分钟未响应")+COUNTIFS(明细!$R:$R,$AK167,明细!$C:$C,AS$1,明细!$AL:$AL,"网点超23H未关闭"))*20)</f>
        <v>-</v>
      </c>
      <c r="AT167" s="12" t="str">
        <f>IF((COUNTIFS(明细!$R:$R,$AK167,明细!$C:$C,AT$1,明细!$AK:$AK,"网点超50分钟未响应")+COUNTIFS(明细!$R:$R,$AK167,明细!$C:$C,AT$1,明细!$AL:$AL,"网点超23H未关闭"))*20=0,"-",(COUNTIFS(明细!$R:$R,$AK167,明细!$C:$C,AT$1,明细!$AK:$AK,"网点超50分钟未响应")+COUNTIFS(明细!$R:$R,$AK167,明细!$C:$C,AT$1,明细!$AL:$AL,"网点超23H未关闭"))*20)</f>
        <v>-</v>
      </c>
      <c r="AU167" s="12" t="str">
        <f>IF((COUNTIFS(明细!$R:$R,$AK167,明细!$C:$C,AU$1,明细!$AK:$AK,"网点超50分钟未响应")+COUNTIFS(明细!$R:$R,$AK167,明细!$C:$C,AU$1,明细!$AL:$AL,"网点超23H未关闭"))*20=0,"-",(COUNTIFS(明细!$R:$R,$AK167,明细!$C:$C,AU$1,明细!$AK:$AK,"网点超50分钟未响应")+COUNTIFS(明细!$R:$R,$AK167,明细!$C:$C,AU$1,明细!$AL:$AL,"网点超23H未关闭"))*20)</f>
        <v>-</v>
      </c>
      <c r="AV167" s="12" t="str">
        <f>IF((COUNTIFS(明细!$R:$R,$AK167,明细!$C:$C,AV$1,明细!$AK:$AK,"网点超50分钟未响应")+COUNTIFS(明细!$R:$R,$AK167,明细!$C:$C,AV$1,明细!$AL:$AL,"网点超23H未关闭"))*20=0,"-",(COUNTIFS(明细!$R:$R,$AK167,明细!$C:$C,AV$1,明细!$AK:$AK,"网点超50分钟未响应")+COUNTIFS(明细!$R:$R,$AK167,明细!$C:$C,AV$1,明细!$AL:$AL,"网点超23H未关闭"))*20)</f>
        <v>-</v>
      </c>
      <c r="AW167" s="12" t="str">
        <f>IF((COUNTIFS(明细!$R:$R,$AK167,明细!$C:$C,AW$1,明细!$AK:$AK,"网点超50分钟未响应")+COUNTIFS(明细!$R:$R,$AK167,明细!$C:$C,AW$1,明细!$AL:$AL,"网点超23H未关闭"))*20=0,"-",(COUNTIFS(明细!$R:$R,$AK167,明细!$C:$C,AW$1,明细!$AK:$AK,"网点超50分钟未响应")+COUNTIFS(明细!$R:$R,$AK167,明细!$C:$C,AW$1,明细!$AL:$AL,"网点超23H未关闭"))*20)</f>
        <v>-</v>
      </c>
      <c r="AX167" s="12" t="str">
        <f>IF((COUNTIFS(明细!$R:$R,$AK167,明细!$C:$C,AX$1,明细!$AK:$AK,"网点超50分钟未响应")+COUNTIFS(明细!$R:$R,$AK167,明细!$C:$C,AX$1,明细!$AL:$AL,"网点超23H未关闭"))*20=0,"-",(COUNTIFS(明细!$R:$R,$AK167,明细!$C:$C,AX$1,明细!$AK:$AK,"网点超50分钟未响应")+COUNTIFS(明细!$R:$R,$AK167,明细!$C:$C,AX$1,明细!$AL:$AL,"网点超23H未关闭"))*20)</f>
        <v>-</v>
      </c>
      <c r="AY167" s="12" t="str">
        <f>IF((COUNTIFS(明细!$R:$R,$AK167,明细!$C:$C,AY$1,明细!$AK:$AK,"网点超50分钟未响应")+COUNTIFS(明细!$R:$R,$AK167,明细!$C:$C,AY$1,明细!$AL:$AL,"网点超23H未关闭"))*20=0,"-",(COUNTIFS(明细!$R:$R,$AK167,明细!$C:$C,AY$1,明细!$AK:$AK,"网点超50分钟未响应")+COUNTIFS(明细!$R:$R,$AK167,明细!$C:$C,AY$1,明细!$AL:$AL,"网点超23H未关闭"))*20)</f>
        <v>-</v>
      </c>
      <c r="AZ167" s="12" t="str">
        <f>IF((COUNTIFS(明细!$R:$R,$AK167,明细!$C:$C,AZ$1,明细!$AK:$AK,"网点超50分钟未响应")+COUNTIFS(明细!$R:$R,$AK167,明细!$C:$C,AZ$1,明细!$AL:$AL,"网点超23H未关闭"))*20=0,"-",(COUNTIFS(明细!$R:$R,$AK167,明细!$C:$C,AZ$1,明细!$AK:$AK,"网点超50分钟未响应")+COUNTIFS(明细!$R:$R,$AK167,明细!$C:$C,AZ$1,明细!$AL:$AL,"网点超23H未关闭"))*20)</f>
        <v>-</v>
      </c>
      <c r="BA167" s="12" t="str">
        <f>IF((COUNTIFS(明细!$R:$R,$AK167,明细!$C:$C,BA$1,明细!$AK:$AK,"网点超50分钟未响应")+COUNTIFS(明细!$R:$R,$AK167,明细!$C:$C,BA$1,明细!$AL:$AL,"网点超23H未关闭"))*20=0,"-",(COUNTIFS(明细!$R:$R,$AK167,明细!$C:$C,BA$1,明细!$AK:$AK,"网点超50分钟未响应")+COUNTIFS(明细!$R:$R,$AK167,明细!$C:$C,BA$1,明细!$AL:$AL,"网点超23H未关闭"))*20)</f>
        <v>-</v>
      </c>
      <c r="BB167" s="12" t="str">
        <f>IF((COUNTIFS(明细!$R:$R,$AK167,明细!$C:$C,BB$1,明细!$AK:$AK,"网点超50分钟未响应")+COUNTIFS(明细!$R:$R,$AK167,明细!$C:$C,BB$1,明细!$AL:$AL,"网点超23H未关闭"))*20=0,"-",(COUNTIFS(明细!$R:$R,$AK167,明细!$C:$C,BB$1,明细!$AK:$AK,"网点超50分钟未响应")+COUNTIFS(明细!$R:$R,$AK167,明细!$C:$C,BB$1,明细!$AL:$AL,"网点超23H未关闭"))*20)</f>
        <v>-</v>
      </c>
      <c r="BC167" s="12" t="str">
        <f>IF((COUNTIFS(明细!$R:$R,$AK167,明细!$C:$C,BC$1,明细!$AK:$AK,"网点超50分钟未响应")+COUNTIFS(明细!$R:$R,$AK167,明细!$C:$C,BC$1,明细!$AL:$AL,"网点超23H未关闭"))*20=0,"-",(COUNTIFS(明细!$R:$R,$AK167,明细!$C:$C,BC$1,明细!$AK:$AK,"网点超50分钟未响应")+COUNTIFS(明细!$R:$R,$AK167,明细!$C:$C,BC$1,明细!$AL:$AL,"网点超23H未关闭"))*20)</f>
        <v>-</v>
      </c>
      <c r="BD167" s="12" t="str">
        <f>IF((COUNTIFS(明细!$R:$R,$AK167,明细!$C:$C,BD$1,明细!$AK:$AK,"网点超50分钟未响应")+COUNTIFS(明细!$R:$R,$AK167,明细!$C:$C,BD$1,明细!$AL:$AL,"网点超23H未关闭"))*20=0,"-",(COUNTIFS(明细!$R:$R,$AK167,明细!$C:$C,BD$1,明细!$AK:$AK,"网点超50分钟未响应")+COUNTIFS(明细!$R:$R,$AK167,明细!$C:$C,BD$1,明细!$AL:$AL,"网点超23H未关闭"))*20)</f>
        <v>-</v>
      </c>
      <c r="BE167" s="12" t="str">
        <f>IF((COUNTIFS(明细!$R:$R,$AK167,明细!$C:$C,BE$1,明细!$AK:$AK,"网点超50分钟未响应")+COUNTIFS(明细!$R:$R,$AK167,明细!$C:$C,BE$1,明细!$AL:$AL,"网点超23H未关闭"))*20=0,"-",(COUNTIFS(明细!$R:$R,$AK167,明细!$C:$C,BE$1,明细!$AK:$AK,"网点超50分钟未响应")+COUNTIFS(明细!$R:$R,$AK167,明细!$C:$C,BE$1,明细!$AL:$AL,"网点超23H未关闭"))*20)</f>
        <v>-</v>
      </c>
      <c r="BF167" s="12" t="str">
        <f>IF((COUNTIFS(明细!$R:$R,$AK167,明细!$C:$C,BF$1,明细!$AK:$AK,"网点超50分钟未响应")+COUNTIFS(明细!$R:$R,$AK167,明细!$C:$C,BF$1,明细!$AL:$AL,"网点超23H未关闭"))*20=0,"-",(COUNTIFS(明细!$R:$R,$AK167,明细!$C:$C,BF$1,明细!$AK:$AK,"网点超50分钟未响应")+COUNTIFS(明细!$R:$R,$AK167,明细!$C:$C,BF$1,明细!$AL:$AL,"网点超23H未关闭"))*20)</f>
        <v>-</v>
      </c>
      <c r="BG167" s="12" t="str">
        <f>IF((COUNTIFS(明细!$R:$R,$AK167,明细!$C:$C,BG$1,明细!$AK:$AK,"网点超50分钟未响应")+COUNTIFS(明细!$R:$R,$AK167,明细!$C:$C,BG$1,明细!$AL:$AL,"网点超23H未关闭"))*20=0,"-",(COUNTIFS(明细!$R:$R,$AK167,明细!$C:$C,BG$1,明细!$AK:$AK,"网点超50分钟未响应")+COUNTIFS(明细!$R:$R,$AK167,明细!$C:$C,BG$1,明细!$AL:$AL,"网点超23H未关闭"))*20)</f>
        <v>-</v>
      </c>
      <c r="BH167" s="12" t="str">
        <f>IF((COUNTIFS(明细!$R:$R,$AK167,明细!$C:$C,BH$1,明细!$AK:$AK,"网点超50分钟未响应")+COUNTIFS(明细!$R:$R,$AK167,明细!$C:$C,BH$1,明细!$AL:$AL,"网点超23H未关闭"))*20=0,"-",(COUNTIFS(明细!$R:$R,$AK167,明细!$C:$C,BH$1,明细!$AK:$AK,"网点超50分钟未响应")+COUNTIFS(明细!$R:$R,$AK167,明细!$C:$C,BH$1,明细!$AL:$AL,"网点超23H未关闭"))*20)</f>
        <v>-</v>
      </c>
      <c r="BI167" s="12" t="str">
        <f>IF((COUNTIFS(明细!$R:$R,$AK167,明细!$C:$C,BI$1,明细!$AK:$AK,"网点超50分钟未响应")+COUNTIFS(明细!$R:$R,$AK167,明细!$C:$C,BI$1,明细!$AL:$AL,"网点超23H未关闭"))*20=0,"-",(COUNTIFS(明细!$R:$R,$AK167,明细!$C:$C,BI$1,明细!$AK:$AK,"网点超50分钟未响应")+COUNTIFS(明细!$R:$R,$AK167,明细!$C:$C,BI$1,明细!$AL:$AL,"网点超23H未关闭"))*20)</f>
        <v>-</v>
      </c>
      <c r="BJ167" s="12" t="str">
        <f>IF((COUNTIFS(明细!$R:$R,$AK167,明细!$C:$C,BJ$1,明细!$AK:$AK,"网点超50分钟未响应")+COUNTIFS(明细!$R:$R,$AK167,明细!$C:$C,BJ$1,明细!$AL:$AL,"网点超23H未关闭"))*20=0,"-",(COUNTIFS(明细!$R:$R,$AK167,明细!$C:$C,BJ$1,明细!$AK:$AK,"网点超50分钟未响应")+COUNTIFS(明细!$R:$R,$AK167,明细!$C:$C,BJ$1,明细!$AL:$AL,"网点超23H未关闭"))*20)</f>
        <v>-</v>
      </c>
      <c r="BK167" s="12" t="str">
        <f>IF((COUNTIFS(明细!$R:$R,$AK167,明细!$C:$C,BK$1,明细!$AK:$AK,"网点超50分钟未响应")+COUNTIFS(明细!$R:$R,$AK167,明细!$C:$C,BK$1,明细!$AL:$AL,"网点超23H未关闭"))*20=0,"-",(COUNTIFS(明细!$R:$R,$AK167,明细!$C:$C,BK$1,明细!$AK:$AK,"网点超50分钟未响应")+COUNTIFS(明细!$R:$R,$AK167,明细!$C:$C,BK$1,明细!$AL:$AL,"网点超23H未关闭"))*20)</f>
        <v>-</v>
      </c>
      <c r="BL167" s="12" t="str">
        <f>IF((COUNTIFS(明细!$R:$R,$AK167,明细!$C:$C,BL$1,明细!$AK:$AK,"网点超50分钟未响应")+COUNTIFS(明细!$R:$R,$AK167,明细!$C:$C,BL$1,明细!$AL:$AL,"网点超23H未关闭"))*20=0,"-",(COUNTIFS(明细!$R:$R,$AK167,明细!$C:$C,BL$1,明细!$AK:$AK,"网点超50分钟未响应")+COUNTIFS(明细!$R:$R,$AK167,明细!$C:$C,BL$1,明细!$AL:$AL,"网点超23H未关闭"))*20)</f>
        <v>-</v>
      </c>
      <c r="BM167" s="12" t="str">
        <f>IF((COUNTIFS(明细!$R:$R,$AK167,明细!$C:$C,BM$1,明细!$AK:$AK,"网点超50分钟未响应")+COUNTIFS(明细!$R:$R,$AK167,明细!$C:$C,BM$1,明细!$AL:$AL,"网点超23H未关闭"))*20=0,"-",(COUNTIFS(明细!$R:$R,$AK167,明细!$C:$C,BM$1,明细!$AK:$AK,"网点超50分钟未响应")+COUNTIFS(明细!$R:$R,$AK167,明细!$C:$C,BM$1,明细!$AL:$AL,"网点超23H未关闭"))*20)</f>
        <v>-</v>
      </c>
      <c r="BN167" s="12" t="str">
        <f>IF((COUNTIFS(明细!$R:$R,$AK167,明细!$C:$C,BN$1,明细!$AK:$AK,"网点超50分钟未响应")+COUNTIFS(明细!$R:$R,$AK167,明细!$C:$C,BN$1,明细!$AL:$AL,"网点超23H未关闭"))*20=0,"-",(COUNTIFS(明细!$R:$R,$AK167,明细!$C:$C,BN$1,明细!$AK:$AK,"网点超50分钟未响应")+COUNTIFS(明细!$R:$R,$AK167,明细!$C:$C,BN$1,明细!$AL:$AL,"网点超23H未关闭"))*20)</f>
        <v>-</v>
      </c>
      <c r="BO167" s="12" t="str">
        <f>IF((COUNTIFS(明细!$R:$R,$AK167,明细!$C:$C,BO$1,明细!$AK:$AK,"网点超50分钟未响应")+COUNTIFS(明细!$R:$R,$AK167,明细!$C:$C,BO$1,明细!$AL:$AL,"网点超23H未关闭"))*20=0,"-",(COUNTIFS(明细!$R:$R,$AK167,明细!$C:$C,BO$1,明细!$AK:$AK,"网点超50分钟未响应")+COUNTIFS(明细!$R:$R,$AK167,明细!$C:$C,BO$1,明细!$AL:$AL,"网点超23H未关闭"))*20)</f>
        <v>-</v>
      </c>
      <c r="BP167" s="12" t="str">
        <f>IF((COUNTIFS(明细!$R:$R,$AK167,明细!$C:$C,BP$1,明细!$AK:$AK,"网点超50分钟未响应")+COUNTIFS(明细!$R:$R,$AK167,明细!$C:$C,BP$1,明细!$AL:$AL,"网点超23H未关闭"))*20=0,"-",(COUNTIFS(明细!$R:$R,$AK167,明细!$C:$C,BP$1,明细!$AK:$AK,"网点超50分钟未响应")+COUNTIFS(明细!$R:$R,$AK167,明细!$C:$C,BP$1,明细!$AL:$AL,"网点超23H未关闭"))*20)</f>
        <v>-</v>
      </c>
    </row>
    <row r="168" customHeight="1" spans="36:68">
      <c r="AJ168" s="12">
        <f>RANK(AL168,AL$3:AL$356)</f>
        <v>147</v>
      </c>
      <c r="AK168" s="4" t="s">
        <v>204</v>
      </c>
      <c r="AL168" s="12">
        <f>SUM(AM168:BP168)</f>
        <v>0</v>
      </c>
      <c r="AM168" s="12" t="str">
        <f>IF((COUNTIFS(明细!$R:$R,$AK168,明细!$C:$C,AM$1,明细!$AK:$AK,"网点超50分钟未响应")+COUNTIFS(明细!$R:$R,$AK168,明细!$C:$C,AM$1,明细!$AL:$AL,"网点超23H未关闭"))*20=0,"-",(COUNTIFS(明细!$R:$R,$AK168,明细!$C:$C,AM$1,明细!$AK:$AK,"网点超50分钟未响应")+COUNTIFS(明细!$R:$R,$AK168,明细!$C:$C,AM$1,明细!$AL:$AL,"网点超23H未关闭"))*20)</f>
        <v>-</v>
      </c>
      <c r="AN168" s="12" t="str">
        <f>IF((COUNTIFS(明细!$R:$R,$AK168,明细!$C:$C,AN$1,明细!$AK:$AK,"网点超50分钟未响应")+COUNTIFS(明细!$R:$R,$AK168,明细!$C:$C,AN$1,明细!$AL:$AL,"网点超23H未关闭"))*20=0,"-",(COUNTIFS(明细!$R:$R,$AK168,明细!$C:$C,AN$1,明细!$AK:$AK,"网点超50分钟未响应")+COUNTIFS(明细!$R:$R,$AK168,明细!$C:$C,AN$1,明细!$AL:$AL,"网点超23H未关闭"))*20)</f>
        <v>-</v>
      </c>
      <c r="AO168" s="12" t="str">
        <f>IF((COUNTIFS(明细!$R:$R,$AK168,明细!$C:$C,AO$1,明细!$AK:$AK,"网点超50分钟未响应")+COUNTIFS(明细!$R:$R,$AK168,明细!$C:$C,AO$1,明细!$AL:$AL,"网点超23H未关闭"))*20=0,"-",(COUNTIFS(明细!$R:$R,$AK168,明细!$C:$C,AO$1,明细!$AK:$AK,"网点超50分钟未响应")+COUNTIFS(明细!$R:$R,$AK168,明细!$C:$C,AO$1,明细!$AL:$AL,"网点超23H未关闭"))*20)</f>
        <v>-</v>
      </c>
      <c r="AP168" s="12" t="str">
        <f>IF((COUNTIFS(明细!$R:$R,$AK168,明细!$C:$C,AP$1,明细!$AK:$AK,"网点超50分钟未响应")+COUNTIFS(明细!$R:$R,$AK168,明细!$C:$C,AP$1,明细!$AL:$AL,"网点超23H未关闭"))*20=0,"-",(COUNTIFS(明细!$R:$R,$AK168,明细!$C:$C,AP$1,明细!$AK:$AK,"网点超50分钟未响应")+COUNTIFS(明细!$R:$R,$AK168,明细!$C:$C,AP$1,明细!$AL:$AL,"网点超23H未关闭"))*20)</f>
        <v>-</v>
      </c>
      <c r="AQ168" s="12" t="str">
        <f>IF((COUNTIFS(明细!$R:$R,$AK168,明细!$C:$C,AQ$1,明细!$AK:$AK,"网点超50分钟未响应")+COUNTIFS(明细!$R:$R,$AK168,明细!$C:$C,AQ$1,明细!$AL:$AL,"网点超23H未关闭"))*20=0,"-",(COUNTIFS(明细!$R:$R,$AK168,明细!$C:$C,AQ$1,明细!$AK:$AK,"网点超50分钟未响应")+COUNTIFS(明细!$R:$R,$AK168,明细!$C:$C,AQ$1,明细!$AL:$AL,"网点超23H未关闭"))*20)</f>
        <v>-</v>
      </c>
      <c r="AR168" s="12" t="str">
        <f>IF((COUNTIFS(明细!$R:$R,$AK168,明细!$C:$C,AR$1,明细!$AK:$AK,"网点超50分钟未响应")+COUNTIFS(明细!$R:$R,$AK168,明细!$C:$C,AR$1,明细!$AL:$AL,"网点超23H未关闭"))*20=0,"-",(COUNTIFS(明细!$R:$R,$AK168,明细!$C:$C,AR$1,明细!$AK:$AK,"网点超50分钟未响应")+COUNTIFS(明细!$R:$R,$AK168,明细!$C:$C,AR$1,明细!$AL:$AL,"网点超23H未关闭"))*20)</f>
        <v>-</v>
      </c>
      <c r="AS168" s="12" t="str">
        <f>IF((COUNTIFS(明细!$R:$R,$AK168,明细!$C:$C,AS$1,明细!$AK:$AK,"网点超50分钟未响应")+COUNTIFS(明细!$R:$R,$AK168,明细!$C:$C,AS$1,明细!$AL:$AL,"网点超23H未关闭"))*20=0,"-",(COUNTIFS(明细!$R:$R,$AK168,明细!$C:$C,AS$1,明细!$AK:$AK,"网点超50分钟未响应")+COUNTIFS(明细!$R:$R,$AK168,明细!$C:$C,AS$1,明细!$AL:$AL,"网点超23H未关闭"))*20)</f>
        <v>-</v>
      </c>
      <c r="AT168" s="12" t="str">
        <f>IF((COUNTIFS(明细!$R:$R,$AK168,明细!$C:$C,AT$1,明细!$AK:$AK,"网点超50分钟未响应")+COUNTIFS(明细!$R:$R,$AK168,明细!$C:$C,AT$1,明细!$AL:$AL,"网点超23H未关闭"))*20=0,"-",(COUNTIFS(明细!$R:$R,$AK168,明细!$C:$C,AT$1,明细!$AK:$AK,"网点超50分钟未响应")+COUNTIFS(明细!$R:$R,$AK168,明细!$C:$C,AT$1,明细!$AL:$AL,"网点超23H未关闭"))*20)</f>
        <v>-</v>
      </c>
      <c r="AU168" s="12" t="str">
        <f>IF((COUNTIFS(明细!$R:$R,$AK168,明细!$C:$C,AU$1,明细!$AK:$AK,"网点超50分钟未响应")+COUNTIFS(明细!$R:$R,$AK168,明细!$C:$C,AU$1,明细!$AL:$AL,"网点超23H未关闭"))*20=0,"-",(COUNTIFS(明细!$R:$R,$AK168,明细!$C:$C,AU$1,明细!$AK:$AK,"网点超50分钟未响应")+COUNTIFS(明细!$R:$R,$AK168,明细!$C:$C,AU$1,明细!$AL:$AL,"网点超23H未关闭"))*20)</f>
        <v>-</v>
      </c>
      <c r="AV168" s="12" t="str">
        <f>IF((COUNTIFS(明细!$R:$R,$AK168,明细!$C:$C,AV$1,明细!$AK:$AK,"网点超50分钟未响应")+COUNTIFS(明细!$R:$R,$AK168,明细!$C:$C,AV$1,明细!$AL:$AL,"网点超23H未关闭"))*20=0,"-",(COUNTIFS(明细!$R:$R,$AK168,明细!$C:$C,AV$1,明细!$AK:$AK,"网点超50分钟未响应")+COUNTIFS(明细!$R:$R,$AK168,明细!$C:$C,AV$1,明细!$AL:$AL,"网点超23H未关闭"))*20)</f>
        <v>-</v>
      </c>
      <c r="AW168" s="12" t="str">
        <f>IF((COUNTIFS(明细!$R:$R,$AK168,明细!$C:$C,AW$1,明细!$AK:$AK,"网点超50分钟未响应")+COUNTIFS(明细!$R:$R,$AK168,明细!$C:$C,AW$1,明细!$AL:$AL,"网点超23H未关闭"))*20=0,"-",(COUNTIFS(明细!$R:$R,$AK168,明细!$C:$C,AW$1,明细!$AK:$AK,"网点超50分钟未响应")+COUNTIFS(明细!$R:$R,$AK168,明细!$C:$C,AW$1,明细!$AL:$AL,"网点超23H未关闭"))*20)</f>
        <v>-</v>
      </c>
      <c r="AX168" s="12" t="str">
        <f>IF((COUNTIFS(明细!$R:$R,$AK168,明细!$C:$C,AX$1,明细!$AK:$AK,"网点超50分钟未响应")+COUNTIFS(明细!$R:$R,$AK168,明细!$C:$C,AX$1,明细!$AL:$AL,"网点超23H未关闭"))*20=0,"-",(COUNTIFS(明细!$R:$R,$AK168,明细!$C:$C,AX$1,明细!$AK:$AK,"网点超50分钟未响应")+COUNTIFS(明细!$R:$R,$AK168,明细!$C:$C,AX$1,明细!$AL:$AL,"网点超23H未关闭"))*20)</f>
        <v>-</v>
      </c>
      <c r="AY168" s="12" t="str">
        <f>IF((COUNTIFS(明细!$R:$R,$AK168,明细!$C:$C,AY$1,明细!$AK:$AK,"网点超50分钟未响应")+COUNTIFS(明细!$R:$R,$AK168,明细!$C:$C,AY$1,明细!$AL:$AL,"网点超23H未关闭"))*20=0,"-",(COUNTIFS(明细!$R:$R,$AK168,明细!$C:$C,AY$1,明细!$AK:$AK,"网点超50分钟未响应")+COUNTIFS(明细!$R:$R,$AK168,明细!$C:$C,AY$1,明细!$AL:$AL,"网点超23H未关闭"))*20)</f>
        <v>-</v>
      </c>
      <c r="AZ168" s="12" t="str">
        <f>IF((COUNTIFS(明细!$R:$R,$AK168,明细!$C:$C,AZ$1,明细!$AK:$AK,"网点超50分钟未响应")+COUNTIFS(明细!$R:$R,$AK168,明细!$C:$C,AZ$1,明细!$AL:$AL,"网点超23H未关闭"))*20=0,"-",(COUNTIFS(明细!$R:$R,$AK168,明细!$C:$C,AZ$1,明细!$AK:$AK,"网点超50分钟未响应")+COUNTIFS(明细!$R:$R,$AK168,明细!$C:$C,AZ$1,明细!$AL:$AL,"网点超23H未关闭"))*20)</f>
        <v>-</v>
      </c>
      <c r="BA168" s="12" t="str">
        <f>IF((COUNTIFS(明细!$R:$R,$AK168,明细!$C:$C,BA$1,明细!$AK:$AK,"网点超50分钟未响应")+COUNTIFS(明细!$R:$R,$AK168,明细!$C:$C,BA$1,明细!$AL:$AL,"网点超23H未关闭"))*20=0,"-",(COUNTIFS(明细!$R:$R,$AK168,明细!$C:$C,BA$1,明细!$AK:$AK,"网点超50分钟未响应")+COUNTIFS(明细!$R:$R,$AK168,明细!$C:$C,BA$1,明细!$AL:$AL,"网点超23H未关闭"))*20)</f>
        <v>-</v>
      </c>
      <c r="BB168" s="12" t="str">
        <f>IF((COUNTIFS(明细!$R:$R,$AK168,明细!$C:$C,BB$1,明细!$AK:$AK,"网点超50分钟未响应")+COUNTIFS(明细!$R:$R,$AK168,明细!$C:$C,BB$1,明细!$AL:$AL,"网点超23H未关闭"))*20=0,"-",(COUNTIFS(明细!$R:$R,$AK168,明细!$C:$C,BB$1,明细!$AK:$AK,"网点超50分钟未响应")+COUNTIFS(明细!$R:$R,$AK168,明细!$C:$C,BB$1,明细!$AL:$AL,"网点超23H未关闭"))*20)</f>
        <v>-</v>
      </c>
      <c r="BC168" s="12" t="str">
        <f>IF((COUNTIFS(明细!$R:$R,$AK168,明细!$C:$C,BC$1,明细!$AK:$AK,"网点超50分钟未响应")+COUNTIFS(明细!$R:$R,$AK168,明细!$C:$C,BC$1,明细!$AL:$AL,"网点超23H未关闭"))*20=0,"-",(COUNTIFS(明细!$R:$R,$AK168,明细!$C:$C,BC$1,明细!$AK:$AK,"网点超50分钟未响应")+COUNTIFS(明细!$R:$R,$AK168,明细!$C:$C,BC$1,明细!$AL:$AL,"网点超23H未关闭"))*20)</f>
        <v>-</v>
      </c>
      <c r="BD168" s="12" t="str">
        <f>IF((COUNTIFS(明细!$R:$R,$AK168,明细!$C:$C,BD$1,明细!$AK:$AK,"网点超50分钟未响应")+COUNTIFS(明细!$R:$R,$AK168,明细!$C:$C,BD$1,明细!$AL:$AL,"网点超23H未关闭"))*20=0,"-",(COUNTIFS(明细!$R:$R,$AK168,明细!$C:$C,BD$1,明细!$AK:$AK,"网点超50分钟未响应")+COUNTIFS(明细!$R:$R,$AK168,明细!$C:$C,BD$1,明细!$AL:$AL,"网点超23H未关闭"))*20)</f>
        <v>-</v>
      </c>
      <c r="BE168" s="12" t="str">
        <f>IF((COUNTIFS(明细!$R:$R,$AK168,明细!$C:$C,BE$1,明细!$AK:$AK,"网点超50分钟未响应")+COUNTIFS(明细!$R:$R,$AK168,明细!$C:$C,BE$1,明细!$AL:$AL,"网点超23H未关闭"))*20=0,"-",(COUNTIFS(明细!$R:$R,$AK168,明细!$C:$C,BE$1,明细!$AK:$AK,"网点超50分钟未响应")+COUNTIFS(明细!$R:$R,$AK168,明细!$C:$C,BE$1,明细!$AL:$AL,"网点超23H未关闭"))*20)</f>
        <v>-</v>
      </c>
      <c r="BF168" s="12" t="str">
        <f>IF((COUNTIFS(明细!$R:$R,$AK168,明细!$C:$C,BF$1,明细!$AK:$AK,"网点超50分钟未响应")+COUNTIFS(明细!$R:$R,$AK168,明细!$C:$C,BF$1,明细!$AL:$AL,"网点超23H未关闭"))*20=0,"-",(COUNTIFS(明细!$R:$R,$AK168,明细!$C:$C,BF$1,明细!$AK:$AK,"网点超50分钟未响应")+COUNTIFS(明细!$R:$R,$AK168,明细!$C:$C,BF$1,明细!$AL:$AL,"网点超23H未关闭"))*20)</f>
        <v>-</v>
      </c>
      <c r="BG168" s="12" t="str">
        <f>IF((COUNTIFS(明细!$R:$R,$AK168,明细!$C:$C,BG$1,明细!$AK:$AK,"网点超50分钟未响应")+COUNTIFS(明细!$R:$R,$AK168,明细!$C:$C,BG$1,明细!$AL:$AL,"网点超23H未关闭"))*20=0,"-",(COUNTIFS(明细!$R:$R,$AK168,明细!$C:$C,BG$1,明细!$AK:$AK,"网点超50分钟未响应")+COUNTIFS(明细!$R:$R,$AK168,明细!$C:$C,BG$1,明细!$AL:$AL,"网点超23H未关闭"))*20)</f>
        <v>-</v>
      </c>
      <c r="BH168" s="12" t="str">
        <f>IF((COUNTIFS(明细!$R:$R,$AK168,明细!$C:$C,BH$1,明细!$AK:$AK,"网点超50分钟未响应")+COUNTIFS(明细!$R:$R,$AK168,明细!$C:$C,BH$1,明细!$AL:$AL,"网点超23H未关闭"))*20=0,"-",(COUNTIFS(明细!$R:$R,$AK168,明细!$C:$C,BH$1,明细!$AK:$AK,"网点超50分钟未响应")+COUNTIFS(明细!$R:$R,$AK168,明细!$C:$C,BH$1,明细!$AL:$AL,"网点超23H未关闭"))*20)</f>
        <v>-</v>
      </c>
      <c r="BI168" s="12" t="str">
        <f>IF((COUNTIFS(明细!$R:$R,$AK168,明细!$C:$C,BI$1,明细!$AK:$AK,"网点超50分钟未响应")+COUNTIFS(明细!$R:$R,$AK168,明细!$C:$C,BI$1,明细!$AL:$AL,"网点超23H未关闭"))*20=0,"-",(COUNTIFS(明细!$R:$R,$AK168,明细!$C:$C,BI$1,明细!$AK:$AK,"网点超50分钟未响应")+COUNTIFS(明细!$R:$R,$AK168,明细!$C:$C,BI$1,明细!$AL:$AL,"网点超23H未关闭"))*20)</f>
        <v>-</v>
      </c>
      <c r="BJ168" s="12" t="str">
        <f>IF((COUNTIFS(明细!$R:$R,$AK168,明细!$C:$C,BJ$1,明细!$AK:$AK,"网点超50分钟未响应")+COUNTIFS(明细!$R:$R,$AK168,明细!$C:$C,BJ$1,明细!$AL:$AL,"网点超23H未关闭"))*20=0,"-",(COUNTIFS(明细!$R:$R,$AK168,明细!$C:$C,BJ$1,明细!$AK:$AK,"网点超50分钟未响应")+COUNTIFS(明细!$R:$R,$AK168,明细!$C:$C,BJ$1,明细!$AL:$AL,"网点超23H未关闭"))*20)</f>
        <v>-</v>
      </c>
      <c r="BK168" s="12" t="str">
        <f>IF((COUNTIFS(明细!$R:$R,$AK168,明细!$C:$C,BK$1,明细!$AK:$AK,"网点超50分钟未响应")+COUNTIFS(明细!$R:$R,$AK168,明细!$C:$C,BK$1,明细!$AL:$AL,"网点超23H未关闭"))*20=0,"-",(COUNTIFS(明细!$R:$R,$AK168,明细!$C:$C,BK$1,明细!$AK:$AK,"网点超50分钟未响应")+COUNTIFS(明细!$R:$R,$AK168,明细!$C:$C,BK$1,明细!$AL:$AL,"网点超23H未关闭"))*20)</f>
        <v>-</v>
      </c>
      <c r="BL168" s="12" t="str">
        <f>IF((COUNTIFS(明细!$R:$R,$AK168,明细!$C:$C,BL$1,明细!$AK:$AK,"网点超50分钟未响应")+COUNTIFS(明细!$R:$R,$AK168,明细!$C:$C,BL$1,明细!$AL:$AL,"网点超23H未关闭"))*20=0,"-",(COUNTIFS(明细!$R:$R,$AK168,明细!$C:$C,BL$1,明细!$AK:$AK,"网点超50分钟未响应")+COUNTIFS(明细!$R:$R,$AK168,明细!$C:$C,BL$1,明细!$AL:$AL,"网点超23H未关闭"))*20)</f>
        <v>-</v>
      </c>
      <c r="BM168" s="12" t="str">
        <f>IF((COUNTIFS(明细!$R:$R,$AK168,明细!$C:$C,BM$1,明细!$AK:$AK,"网点超50分钟未响应")+COUNTIFS(明细!$R:$R,$AK168,明细!$C:$C,BM$1,明细!$AL:$AL,"网点超23H未关闭"))*20=0,"-",(COUNTIFS(明细!$R:$R,$AK168,明细!$C:$C,BM$1,明细!$AK:$AK,"网点超50分钟未响应")+COUNTIFS(明细!$R:$R,$AK168,明细!$C:$C,BM$1,明细!$AL:$AL,"网点超23H未关闭"))*20)</f>
        <v>-</v>
      </c>
      <c r="BN168" s="12" t="str">
        <f>IF((COUNTIFS(明细!$R:$R,$AK168,明细!$C:$C,BN$1,明细!$AK:$AK,"网点超50分钟未响应")+COUNTIFS(明细!$R:$R,$AK168,明细!$C:$C,BN$1,明细!$AL:$AL,"网点超23H未关闭"))*20=0,"-",(COUNTIFS(明细!$R:$R,$AK168,明细!$C:$C,BN$1,明细!$AK:$AK,"网点超50分钟未响应")+COUNTIFS(明细!$R:$R,$AK168,明细!$C:$C,BN$1,明细!$AL:$AL,"网点超23H未关闭"))*20)</f>
        <v>-</v>
      </c>
      <c r="BO168" s="12" t="str">
        <f>IF((COUNTIFS(明细!$R:$R,$AK168,明细!$C:$C,BO$1,明细!$AK:$AK,"网点超50分钟未响应")+COUNTIFS(明细!$R:$R,$AK168,明细!$C:$C,BO$1,明细!$AL:$AL,"网点超23H未关闭"))*20=0,"-",(COUNTIFS(明细!$R:$R,$AK168,明细!$C:$C,BO$1,明细!$AK:$AK,"网点超50分钟未响应")+COUNTIFS(明细!$R:$R,$AK168,明细!$C:$C,BO$1,明细!$AL:$AL,"网点超23H未关闭"))*20)</f>
        <v>-</v>
      </c>
      <c r="BP168" s="12" t="str">
        <f>IF((COUNTIFS(明细!$R:$R,$AK168,明细!$C:$C,BP$1,明细!$AK:$AK,"网点超50分钟未响应")+COUNTIFS(明细!$R:$R,$AK168,明细!$C:$C,BP$1,明细!$AL:$AL,"网点超23H未关闭"))*20=0,"-",(COUNTIFS(明细!$R:$R,$AK168,明细!$C:$C,BP$1,明细!$AK:$AK,"网点超50分钟未响应")+COUNTIFS(明细!$R:$R,$AK168,明细!$C:$C,BP$1,明细!$AL:$AL,"网点超23H未关闭"))*20)</f>
        <v>-</v>
      </c>
    </row>
    <row r="169" customHeight="1" spans="36:68">
      <c r="AJ169" s="12">
        <f>RANK(AL169,AL$3:AL$356)</f>
        <v>147</v>
      </c>
      <c r="AK169" s="4" t="s">
        <v>205</v>
      </c>
      <c r="AL169" s="12">
        <f>SUM(AM169:BP169)</f>
        <v>0</v>
      </c>
      <c r="AM169" s="12" t="str">
        <f>IF((COUNTIFS(明细!$R:$R,$AK169,明细!$C:$C,AM$1,明细!$AK:$AK,"网点超50分钟未响应")+COUNTIFS(明细!$R:$R,$AK169,明细!$C:$C,AM$1,明细!$AL:$AL,"网点超23H未关闭"))*20=0,"-",(COUNTIFS(明细!$R:$R,$AK169,明细!$C:$C,AM$1,明细!$AK:$AK,"网点超50分钟未响应")+COUNTIFS(明细!$R:$R,$AK169,明细!$C:$C,AM$1,明细!$AL:$AL,"网点超23H未关闭"))*20)</f>
        <v>-</v>
      </c>
      <c r="AN169" s="12" t="str">
        <f>IF((COUNTIFS(明细!$R:$R,$AK169,明细!$C:$C,AN$1,明细!$AK:$AK,"网点超50分钟未响应")+COUNTIFS(明细!$R:$R,$AK169,明细!$C:$C,AN$1,明细!$AL:$AL,"网点超23H未关闭"))*20=0,"-",(COUNTIFS(明细!$R:$R,$AK169,明细!$C:$C,AN$1,明细!$AK:$AK,"网点超50分钟未响应")+COUNTIFS(明细!$R:$R,$AK169,明细!$C:$C,AN$1,明细!$AL:$AL,"网点超23H未关闭"))*20)</f>
        <v>-</v>
      </c>
      <c r="AO169" s="12" t="str">
        <f>IF((COUNTIFS(明细!$R:$R,$AK169,明细!$C:$C,AO$1,明细!$AK:$AK,"网点超50分钟未响应")+COUNTIFS(明细!$R:$R,$AK169,明细!$C:$C,AO$1,明细!$AL:$AL,"网点超23H未关闭"))*20=0,"-",(COUNTIFS(明细!$R:$R,$AK169,明细!$C:$C,AO$1,明细!$AK:$AK,"网点超50分钟未响应")+COUNTIFS(明细!$R:$R,$AK169,明细!$C:$C,AO$1,明细!$AL:$AL,"网点超23H未关闭"))*20)</f>
        <v>-</v>
      </c>
      <c r="AP169" s="12" t="str">
        <f>IF((COUNTIFS(明细!$R:$R,$AK169,明细!$C:$C,AP$1,明细!$AK:$AK,"网点超50分钟未响应")+COUNTIFS(明细!$R:$R,$AK169,明细!$C:$C,AP$1,明细!$AL:$AL,"网点超23H未关闭"))*20=0,"-",(COUNTIFS(明细!$R:$R,$AK169,明细!$C:$C,AP$1,明细!$AK:$AK,"网点超50分钟未响应")+COUNTIFS(明细!$R:$R,$AK169,明细!$C:$C,AP$1,明细!$AL:$AL,"网点超23H未关闭"))*20)</f>
        <v>-</v>
      </c>
      <c r="AQ169" s="12" t="str">
        <f>IF((COUNTIFS(明细!$R:$R,$AK169,明细!$C:$C,AQ$1,明细!$AK:$AK,"网点超50分钟未响应")+COUNTIFS(明细!$R:$R,$AK169,明细!$C:$C,AQ$1,明细!$AL:$AL,"网点超23H未关闭"))*20=0,"-",(COUNTIFS(明细!$R:$R,$AK169,明细!$C:$C,AQ$1,明细!$AK:$AK,"网点超50分钟未响应")+COUNTIFS(明细!$R:$R,$AK169,明细!$C:$C,AQ$1,明细!$AL:$AL,"网点超23H未关闭"))*20)</f>
        <v>-</v>
      </c>
      <c r="AR169" s="12" t="str">
        <f>IF((COUNTIFS(明细!$R:$R,$AK169,明细!$C:$C,AR$1,明细!$AK:$AK,"网点超50分钟未响应")+COUNTIFS(明细!$R:$R,$AK169,明细!$C:$C,AR$1,明细!$AL:$AL,"网点超23H未关闭"))*20=0,"-",(COUNTIFS(明细!$R:$R,$AK169,明细!$C:$C,AR$1,明细!$AK:$AK,"网点超50分钟未响应")+COUNTIFS(明细!$R:$R,$AK169,明细!$C:$C,AR$1,明细!$AL:$AL,"网点超23H未关闭"))*20)</f>
        <v>-</v>
      </c>
      <c r="AS169" s="12" t="str">
        <f>IF((COUNTIFS(明细!$R:$R,$AK169,明细!$C:$C,AS$1,明细!$AK:$AK,"网点超50分钟未响应")+COUNTIFS(明细!$R:$R,$AK169,明细!$C:$C,AS$1,明细!$AL:$AL,"网点超23H未关闭"))*20=0,"-",(COUNTIFS(明细!$R:$R,$AK169,明细!$C:$C,AS$1,明细!$AK:$AK,"网点超50分钟未响应")+COUNTIFS(明细!$R:$R,$AK169,明细!$C:$C,AS$1,明细!$AL:$AL,"网点超23H未关闭"))*20)</f>
        <v>-</v>
      </c>
      <c r="AT169" s="12" t="str">
        <f>IF((COUNTIFS(明细!$R:$R,$AK169,明细!$C:$C,AT$1,明细!$AK:$AK,"网点超50分钟未响应")+COUNTIFS(明细!$R:$R,$AK169,明细!$C:$C,AT$1,明细!$AL:$AL,"网点超23H未关闭"))*20=0,"-",(COUNTIFS(明细!$R:$R,$AK169,明细!$C:$C,AT$1,明细!$AK:$AK,"网点超50分钟未响应")+COUNTIFS(明细!$R:$R,$AK169,明细!$C:$C,AT$1,明细!$AL:$AL,"网点超23H未关闭"))*20)</f>
        <v>-</v>
      </c>
      <c r="AU169" s="12" t="str">
        <f>IF((COUNTIFS(明细!$R:$R,$AK169,明细!$C:$C,AU$1,明细!$AK:$AK,"网点超50分钟未响应")+COUNTIFS(明细!$R:$R,$AK169,明细!$C:$C,AU$1,明细!$AL:$AL,"网点超23H未关闭"))*20=0,"-",(COUNTIFS(明细!$R:$R,$AK169,明细!$C:$C,AU$1,明细!$AK:$AK,"网点超50分钟未响应")+COUNTIFS(明细!$R:$R,$AK169,明细!$C:$C,AU$1,明细!$AL:$AL,"网点超23H未关闭"))*20)</f>
        <v>-</v>
      </c>
      <c r="AV169" s="12" t="str">
        <f>IF((COUNTIFS(明细!$R:$R,$AK169,明细!$C:$C,AV$1,明细!$AK:$AK,"网点超50分钟未响应")+COUNTIFS(明细!$R:$R,$AK169,明细!$C:$C,AV$1,明细!$AL:$AL,"网点超23H未关闭"))*20=0,"-",(COUNTIFS(明细!$R:$R,$AK169,明细!$C:$C,AV$1,明细!$AK:$AK,"网点超50分钟未响应")+COUNTIFS(明细!$R:$R,$AK169,明细!$C:$C,AV$1,明细!$AL:$AL,"网点超23H未关闭"))*20)</f>
        <v>-</v>
      </c>
      <c r="AW169" s="12" t="str">
        <f>IF((COUNTIFS(明细!$R:$R,$AK169,明细!$C:$C,AW$1,明细!$AK:$AK,"网点超50分钟未响应")+COUNTIFS(明细!$R:$R,$AK169,明细!$C:$C,AW$1,明细!$AL:$AL,"网点超23H未关闭"))*20=0,"-",(COUNTIFS(明细!$R:$R,$AK169,明细!$C:$C,AW$1,明细!$AK:$AK,"网点超50分钟未响应")+COUNTIFS(明细!$R:$R,$AK169,明细!$C:$C,AW$1,明细!$AL:$AL,"网点超23H未关闭"))*20)</f>
        <v>-</v>
      </c>
      <c r="AX169" s="12" t="str">
        <f>IF((COUNTIFS(明细!$R:$R,$AK169,明细!$C:$C,AX$1,明细!$AK:$AK,"网点超50分钟未响应")+COUNTIFS(明细!$R:$R,$AK169,明细!$C:$C,AX$1,明细!$AL:$AL,"网点超23H未关闭"))*20=0,"-",(COUNTIFS(明细!$R:$R,$AK169,明细!$C:$C,AX$1,明细!$AK:$AK,"网点超50分钟未响应")+COUNTIFS(明细!$R:$R,$AK169,明细!$C:$C,AX$1,明细!$AL:$AL,"网点超23H未关闭"))*20)</f>
        <v>-</v>
      </c>
      <c r="AY169" s="12" t="str">
        <f>IF((COUNTIFS(明细!$R:$R,$AK169,明细!$C:$C,AY$1,明细!$AK:$AK,"网点超50分钟未响应")+COUNTIFS(明细!$R:$R,$AK169,明细!$C:$C,AY$1,明细!$AL:$AL,"网点超23H未关闭"))*20=0,"-",(COUNTIFS(明细!$R:$R,$AK169,明细!$C:$C,AY$1,明细!$AK:$AK,"网点超50分钟未响应")+COUNTIFS(明细!$R:$R,$AK169,明细!$C:$C,AY$1,明细!$AL:$AL,"网点超23H未关闭"))*20)</f>
        <v>-</v>
      </c>
      <c r="AZ169" s="12" t="str">
        <f>IF((COUNTIFS(明细!$R:$R,$AK169,明细!$C:$C,AZ$1,明细!$AK:$AK,"网点超50分钟未响应")+COUNTIFS(明细!$R:$R,$AK169,明细!$C:$C,AZ$1,明细!$AL:$AL,"网点超23H未关闭"))*20=0,"-",(COUNTIFS(明细!$R:$R,$AK169,明细!$C:$C,AZ$1,明细!$AK:$AK,"网点超50分钟未响应")+COUNTIFS(明细!$R:$R,$AK169,明细!$C:$C,AZ$1,明细!$AL:$AL,"网点超23H未关闭"))*20)</f>
        <v>-</v>
      </c>
      <c r="BA169" s="12" t="str">
        <f>IF((COUNTIFS(明细!$R:$R,$AK169,明细!$C:$C,BA$1,明细!$AK:$AK,"网点超50分钟未响应")+COUNTIFS(明细!$R:$R,$AK169,明细!$C:$C,BA$1,明细!$AL:$AL,"网点超23H未关闭"))*20=0,"-",(COUNTIFS(明细!$R:$R,$AK169,明细!$C:$C,BA$1,明细!$AK:$AK,"网点超50分钟未响应")+COUNTIFS(明细!$R:$R,$AK169,明细!$C:$C,BA$1,明细!$AL:$AL,"网点超23H未关闭"))*20)</f>
        <v>-</v>
      </c>
      <c r="BB169" s="12" t="str">
        <f>IF((COUNTIFS(明细!$R:$R,$AK169,明细!$C:$C,BB$1,明细!$AK:$AK,"网点超50分钟未响应")+COUNTIFS(明细!$R:$R,$AK169,明细!$C:$C,BB$1,明细!$AL:$AL,"网点超23H未关闭"))*20=0,"-",(COUNTIFS(明细!$R:$R,$AK169,明细!$C:$C,BB$1,明细!$AK:$AK,"网点超50分钟未响应")+COUNTIFS(明细!$R:$R,$AK169,明细!$C:$C,BB$1,明细!$AL:$AL,"网点超23H未关闭"))*20)</f>
        <v>-</v>
      </c>
      <c r="BC169" s="12" t="str">
        <f>IF((COUNTIFS(明细!$R:$R,$AK169,明细!$C:$C,BC$1,明细!$AK:$AK,"网点超50分钟未响应")+COUNTIFS(明细!$R:$R,$AK169,明细!$C:$C,BC$1,明细!$AL:$AL,"网点超23H未关闭"))*20=0,"-",(COUNTIFS(明细!$R:$R,$AK169,明细!$C:$C,BC$1,明细!$AK:$AK,"网点超50分钟未响应")+COUNTIFS(明细!$R:$R,$AK169,明细!$C:$C,BC$1,明细!$AL:$AL,"网点超23H未关闭"))*20)</f>
        <v>-</v>
      </c>
      <c r="BD169" s="12" t="str">
        <f>IF((COUNTIFS(明细!$R:$R,$AK169,明细!$C:$C,BD$1,明细!$AK:$AK,"网点超50分钟未响应")+COUNTIFS(明细!$R:$R,$AK169,明细!$C:$C,BD$1,明细!$AL:$AL,"网点超23H未关闭"))*20=0,"-",(COUNTIFS(明细!$R:$R,$AK169,明细!$C:$C,BD$1,明细!$AK:$AK,"网点超50分钟未响应")+COUNTIFS(明细!$R:$R,$AK169,明细!$C:$C,BD$1,明细!$AL:$AL,"网点超23H未关闭"))*20)</f>
        <v>-</v>
      </c>
      <c r="BE169" s="12" t="str">
        <f>IF((COUNTIFS(明细!$R:$R,$AK169,明细!$C:$C,BE$1,明细!$AK:$AK,"网点超50分钟未响应")+COUNTIFS(明细!$R:$R,$AK169,明细!$C:$C,BE$1,明细!$AL:$AL,"网点超23H未关闭"))*20=0,"-",(COUNTIFS(明细!$R:$R,$AK169,明细!$C:$C,BE$1,明细!$AK:$AK,"网点超50分钟未响应")+COUNTIFS(明细!$R:$R,$AK169,明细!$C:$C,BE$1,明细!$AL:$AL,"网点超23H未关闭"))*20)</f>
        <v>-</v>
      </c>
      <c r="BF169" s="12" t="str">
        <f>IF((COUNTIFS(明细!$R:$R,$AK169,明细!$C:$C,BF$1,明细!$AK:$AK,"网点超50分钟未响应")+COUNTIFS(明细!$R:$R,$AK169,明细!$C:$C,BF$1,明细!$AL:$AL,"网点超23H未关闭"))*20=0,"-",(COUNTIFS(明细!$R:$R,$AK169,明细!$C:$C,BF$1,明细!$AK:$AK,"网点超50分钟未响应")+COUNTIFS(明细!$R:$R,$AK169,明细!$C:$C,BF$1,明细!$AL:$AL,"网点超23H未关闭"))*20)</f>
        <v>-</v>
      </c>
      <c r="BG169" s="12" t="str">
        <f>IF((COUNTIFS(明细!$R:$R,$AK169,明细!$C:$C,BG$1,明细!$AK:$AK,"网点超50分钟未响应")+COUNTIFS(明细!$R:$R,$AK169,明细!$C:$C,BG$1,明细!$AL:$AL,"网点超23H未关闭"))*20=0,"-",(COUNTIFS(明细!$R:$R,$AK169,明细!$C:$C,BG$1,明细!$AK:$AK,"网点超50分钟未响应")+COUNTIFS(明细!$R:$R,$AK169,明细!$C:$C,BG$1,明细!$AL:$AL,"网点超23H未关闭"))*20)</f>
        <v>-</v>
      </c>
      <c r="BH169" s="12" t="str">
        <f>IF((COUNTIFS(明细!$R:$R,$AK169,明细!$C:$C,BH$1,明细!$AK:$AK,"网点超50分钟未响应")+COUNTIFS(明细!$R:$R,$AK169,明细!$C:$C,BH$1,明细!$AL:$AL,"网点超23H未关闭"))*20=0,"-",(COUNTIFS(明细!$R:$R,$AK169,明细!$C:$C,BH$1,明细!$AK:$AK,"网点超50分钟未响应")+COUNTIFS(明细!$R:$R,$AK169,明细!$C:$C,BH$1,明细!$AL:$AL,"网点超23H未关闭"))*20)</f>
        <v>-</v>
      </c>
      <c r="BI169" s="12" t="str">
        <f>IF((COUNTIFS(明细!$R:$R,$AK169,明细!$C:$C,BI$1,明细!$AK:$AK,"网点超50分钟未响应")+COUNTIFS(明细!$R:$R,$AK169,明细!$C:$C,BI$1,明细!$AL:$AL,"网点超23H未关闭"))*20=0,"-",(COUNTIFS(明细!$R:$R,$AK169,明细!$C:$C,BI$1,明细!$AK:$AK,"网点超50分钟未响应")+COUNTIFS(明细!$R:$R,$AK169,明细!$C:$C,BI$1,明细!$AL:$AL,"网点超23H未关闭"))*20)</f>
        <v>-</v>
      </c>
      <c r="BJ169" s="12" t="str">
        <f>IF((COUNTIFS(明细!$R:$R,$AK169,明细!$C:$C,BJ$1,明细!$AK:$AK,"网点超50分钟未响应")+COUNTIFS(明细!$R:$R,$AK169,明细!$C:$C,BJ$1,明细!$AL:$AL,"网点超23H未关闭"))*20=0,"-",(COUNTIFS(明细!$R:$R,$AK169,明细!$C:$C,BJ$1,明细!$AK:$AK,"网点超50分钟未响应")+COUNTIFS(明细!$R:$R,$AK169,明细!$C:$C,BJ$1,明细!$AL:$AL,"网点超23H未关闭"))*20)</f>
        <v>-</v>
      </c>
      <c r="BK169" s="12" t="str">
        <f>IF((COUNTIFS(明细!$R:$R,$AK169,明细!$C:$C,BK$1,明细!$AK:$AK,"网点超50分钟未响应")+COUNTIFS(明细!$R:$R,$AK169,明细!$C:$C,BK$1,明细!$AL:$AL,"网点超23H未关闭"))*20=0,"-",(COUNTIFS(明细!$R:$R,$AK169,明细!$C:$C,BK$1,明细!$AK:$AK,"网点超50分钟未响应")+COUNTIFS(明细!$R:$R,$AK169,明细!$C:$C,BK$1,明细!$AL:$AL,"网点超23H未关闭"))*20)</f>
        <v>-</v>
      </c>
      <c r="BL169" s="12" t="str">
        <f>IF((COUNTIFS(明细!$R:$R,$AK169,明细!$C:$C,BL$1,明细!$AK:$AK,"网点超50分钟未响应")+COUNTIFS(明细!$R:$R,$AK169,明细!$C:$C,BL$1,明细!$AL:$AL,"网点超23H未关闭"))*20=0,"-",(COUNTIFS(明细!$R:$R,$AK169,明细!$C:$C,BL$1,明细!$AK:$AK,"网点超50分钟未响应")+COUNTIFS(明细!$R:$R,$AK169,明细!$C:$C,BL$1,明细!$AL:$AL,"网点超23H未关闭"))*20)</f>
        <v>-</v>
      </c>
      <c r="BM169" s="12" t="str">
        <f>IF((COUNTIFS(明细!$R:$R,$AK169,明细!$C:$C,BM$1,明细!$AK:$AK,"网点超50分钟未响应")+COUNTIFS(明细!$R:$R,$AK169,明细!$C:$C,BM$1,明细!$AL:$AL,"网点超23H未关闭"))*20=0,"-",(COUNTIFS(明细!$R:$R,$AK169,明细!$C:$C,BM$1,明细!$AK:$AK,"网点超50分钟未响应")+COUNTIFS(明细!$R:$R,$AK169,明细!$C:$C,BM$1,明细!$AL:$AL,"网点超23H未关闭"))*20)</f>
        <v>-</v>
      </c>
      <c r="BN169" s="12" t="str">
        <f>IF((COUNTIFS(明细!$R:$R,$AK169,明细!$C:$C,BN$1,明细!$AK:$AK,"网点超50分钟未响应")+COUNTIFS(明细!$R:$R,$AK169,明细!$C:$C,BN$1,明细!$AL:$AL,"网点超23H未关闭"))*20=0,"-",(COUNTIFS(明细!$R:$R,$AK169,明细!$C:$C,BN$1,明细!$AK:$AK,"网点超50分钟未响应")+COUNTIFS(明细!$R:$R,$AK169,明细!$C:$C,BN$1,明细!$AL:$AL,"网点超23H未关闭"))*20)</f>
        <v>-</v>
      </c>
      <c r="BO169" s="12" t="str">
        <f>IF((COUNTIFS(明细!$R:$R,$AK169,明细!$C:$C,BO$1,明细!$AK:$AK,"网点超50分钟未响应")+COUNTIFS(明细!$R:$R,$AK169,明细!$C:$C,BO$1,明细!$AL:$AL,"网点超23H未关闭"))*20=0,"-",(COUNTIFS(明细!$R:$R,$AK169,明细!$C:$C,BO$1,明细!$AK:$AK,"网点超50分钟未响应")+COUNTIFS(明细!$R:$R,$AK169,明细!$C:$C,BO$1,明细!$AL:$AL,"网点超23H未关闭"))*20)</f>
        <v>-</v>
      </c>
      <c r="BP169" s="12" t="str">
        <f>IF((COUNTIFS(明细!$R:$R,$AK169,明细!$C:$C,BP$1,明细!$AK:$AK,"网点超50分钟未响应")+COUNTIFS(明细!$R:$R,$AK169,明细!$C:$C,BP$1,明细!$AL:$AL,"网点超23H未关闭"))*20=0,"-",(COUNTIFS(明细!$R:$R,$AK169,明细!$C:$C,BP$1,明细!$AK:$AK,"网点超50分钟未响应")+COUNTIFS(明细!$R:$R,$AK169,明细!$C:$C,BP$1,明细!$AL:$AL,"网点超23H未关闭"))*20)</f>
        <v>-</v>
      </c>
    </row>
    <row r="170" customHeight="1" spans="36:68">
      <c r="AJ170" s="12">
        <f>RANK(AL170,AL$3:AL$356)</f>
        <v>147</v>
      </c>
      <c r="AK170" s="4" t="s">
        <v>206</v>
      </c>
      <c r="AL170" s="12">
        <f>SUM(AM170:BP170)</f>
        <v>0</v>
      </c>
      <c r="AM170" s="12" t="str">
        <f>IF((COUNTIFS(明细!$R:$R,$AK170,明细!$C:$C,AM$1,明细!$AK:$AK,"网点超50分钟未响应")+COUNTIFS(明细!$R:$R,$AK170,明细!$C:$C,AM$1,明细!$AL:$AL,"网点超23H未关闭"))*20=0,"-",(COUNTIFS(明细!$R:$R,$AK170,明细!$C:$C,AM$1,明细!$AK:$AK,"网点超50分钟未响应")+COUNTIFS(明细!$R:$R,$AK170,明细!$C:$C,AM$1,明细!$AL:$AL,"网点超23H未关闭"))*20)</f>
        <v>-</v>
      </c>
      <c r="AN170" s="12" t="str">
        <f>IF((COUNTIFS(明细!$R:$R,$AK170,明细!$C:$C,AN$1,明细!$AK:$AK,"网点超50分钟未响应")+COUNTIFS(明细!$R:$R,$AK170,明细!$C:$C,AN$1,明细!$AL:$AL,"网点超23H未关闭"))*20=0,"-",(COUNTIFS(明细!$R:$R,$AK170,明细!$C:$C,AN$1,明细!$AK:$AK,"网点超50分钟未响应")+COUNTIFS(明细!$R:$R,$AK170,明细!$C:$C,AN$1,明细!$AL:$AL,"网点超23H未关闭"))*20)</f>
        <v>-</v>
      </c>
      <c r="AO170" s="12" t="str">
        <f>IF((COUNTIFS(明细!$R:$R,$AK170,明细!$C:$C,AO$1,明细!$AK:$AK,"网点超50分钟未响应")+COUNTIFS(明细!$R:$R,$AK170,明细!$C:$C,AO$1,明细!$AL:$AL,"网点超23H未关闭"))*20=0,"-",(COUNTIFS(明细!$R:$R,$AK170,明细!$C:$C,AO$1,明细!$AK:$AK,"网点超50分钟未响应")+COUNTIFS(明细!$R:$R,$AK170,明细!$C:$C,AO$1,明细!$AL:$AL,"网点超23H未关闭"))*20)</f>
        <v>-</v>
      </c>
      <c r="AP170" s="12" t="str">
        <f>IF((COUNTIFS(明细!$R:$R,$AK170,明细!$C:$C,AP$1,明细!$AK:$AK,"网点超50分钟未响应")+COUNTIFS(明细!$R:$R,$AK170,明细!$C:$C,AP$1,明细!$AL:$AL,"网点超23H未关闭"))*20=0,"-",(COUNTIFS(明细!$R:$R,$AK170,明细!$C:$C,AP$1,明细!$AK:$AK,"网点超50分钟未响应")+COUNTIFS(明细!$R:$R,$AK170,明细!$C:$C,AP$1,明细!$AL:$AL,"网点超23H未关闭"))*20)</f>
        <v>-</v>
      </c>
      <c r="AQ170" s="12" t="str">
        <f>IF((COUNTIFS(明细!$R:$R,$AK170,明细!$C:$C,AQ$1,明细!$AK:$AK,"网点超50分钟未响应")+COUNTIFS(明细!$R:$R,$AK170,明细!$C:$C,AQ$1,明细!$AL:$AL,"网点超23H未关闭"))*20=0,"-",(COUNTIFS(明细!$R:$R,$AK170,明细!$C:$C,AQ$1,明细!$AK:$AK,"网点超50分钟未响应")+COUNTIFS(明细!$R:$R,$AK170,明细!$C:$C,AQ$1,明细!$AL:$AL,"网点超23H未关闭"))*20)</f>
        <v>-</v>
      </c>
      <c r="AR170" s="12" t="str">
        <f>IF((COUNTIFS(明细!$R:$R,$AK170,明细!$C:$C,AR$1,明细!$AK:$AK,"网点超50分钟未响应")+COUNTIFS(明细!$R:$R,$AK170,明细!$C:$C,AR$1,明细!$AL:$AL,"网点超23H未关闭"))*20=0,"-",(COUNTIFS(明细!$R:$R,$AK170,明细!$C:$C,AR$1,明细!$AK:$AK,"网点超50分钟未响应")+COUNTIFS(明细!$R:$R,$AK170,明细!$C:$C,AR$1,明细!$AL:$AL,"网点超23H未关闭"))*20)</f>
        <v>-</v>
      </c>
      <c r="AS170" s="12" t="str">
        <f>IF((COUNTIFS(明细!$R:$R,$AK170,明细!$C:$C,AS$1,明细!$AK:$AK,"网点超50分钟未响应")+COUNTIFS(明细!$R:$R,$AK170,明细!$C:$C,AS$1,明细!$AL:$AL,"网点超23H未关闭"))*20=0,"-",(COUNTIFS(明细!$R:$R,$AK170,明细!$C:$C,AS$1,明细!$AK:$AK,"网点超50分钟未响应")+COUNTIFS(明细!$R:$R,$AK170,明细!$C:$C,AS$1,明细!$AL:$AL,"网点超23H未关闭"))*20)</f>
        <v>-</v>
      </c>
      <c r="AT170" s="12" t="str">
        <f>IF((COUNTIFS(明细!$R:$R,$AK170,明细!$C:$C,AT$1,明细!$AK:$AK,"网点超50分钟未响应")+COUNTIFS(明细!$R:$R,$AK170,明细!$C:$C,AT$1,明细!$AL:$AL,"网点超23H未关闭"))*20=0,"-",(COUNTIFS(明细!$R:$R,$AK170,明细!$C:$C,AT$1,明细!$AK:$AK,"网点超50分钟未响应")+COUNTIFS(明细!$R:$R,$AK170,明细!$C:$C,AT$1,明细!$AL:$AL,"网点超23H未关闭"))*20)</f>
        <v>-</v>
      </c>
      <c r="AU170" s="12" t="str">
        <f>IF((COUNTIFS(明细!$R:$R,$AK170,明细!$C:$C,AU$1,明细!$AK:$AK,"网点超50分钟未响应")+COUNTIFS(明细!$R:$R,$AK170,明细!$C:$C,AU$1,明细!$AL:$AL,"网点超23H未关闭"))*20=0,"-",(COUNTIFS(明细!$R:$R,$AK170,明细!$C:$C,AU$1,明细!$AK:$AK,"网点超50分钟未响应")+COUNTIFS(明细!$R:$R,$AK170,明细!$C:$C,AU$1,明细!$AL:$AL,"网点超23H未关闭"))*20)</f>
        <v>-</v>
      </c>
      <c r="AV170" s="12" t="str">
        <f>IF((COUNTIFS(明细!$R:$R,$AK170,明细!$C:$C,AV$1,明细!$AK:$AK,"网点超50分钟未响应")+COUNTIFS(明细!$R:$R,$AK170,明细!$C:$C,AV$1,明细!$AL:$AL,"网点超23H未关闭"))*20=0,"-",(COUNTIFS(明细!$R:$R,$AK170,明细!$C:$C,AV$1,明细!$AK:$AK,"网点超50分钟未响应")+COUNTIFS(明细!$R:$R,$AK170,明细!$C:$C,AV$1,明细!$AL:$AL,"网点超23H未关闭"))*20)</f>
        <v>-</v>
      </c>
      <c r="AW170" s="12" t="str">
        <f>IF((COUNTIFS(明细!$R:$R,$AK170,明细!$C:$C,AW$1,明细!$AK:$AK,"网点超50分钟未响应")+COUNTIFS(明细!$R:$R,$AK170,明细!$C:$C,AW$1,明细!$AL:$AL,"网点超23H未关闭"))*20=0,"-",(COUNTIFS(明细!$R:$R,$AK170,明细!$C:$C,AW$1,明细!$AK:$AK,"网点超50分钟未响应")+COUNTIFS(明细!$R:$R,$AK170,明细!$C:$C,AW$1,明细!$AL:$AL,"网点超23H未关闭"))*20)</f>
        <v>-</v>
      </c>
      <c r="AX170" s="12" t="str">
        <f>IF((COUNTIFS(明细!$R:$R,$AK170,明细!$C:$C,AX$1,明细!$AK:$AK,"网点超50分钟未响应")+COUNTIFS(明细!$R:$R,$AK170,明细!$C:$C,AX$1,明细!$AL:$AL,"网点超23H未关闭"))*20=0,"-",(COUNTIFS(明细!$R:$R,$AK170,明细!$C:$C,AX$1,明细!$AK:$AK,"网点超50分钟未响应")+COUNTIFS(明细!$R:$R,$AK170,明细!$C:$C,AX$1,明细!$AL:$AL,"网点超23H未关闭"))*20)</f>
        <v>-</v>
      </c>
      <c r="AY170" s="12" t="str">
        <f>IF((COUNTIFS(明细!$R:$R,$AK170,明细!$C:$C,AY$1,明细!$AK:$AK,"网点超50分钟未响应")+COUNTIFS(明细!$R:$R,$AK170,明细!$C:$C,AY$1,明细!$AL:$AL,"网点超23H未关闭"))*20=0,"-",(COUNTIFS(明细!$R:$R,$AK170,明细!$C:$C,AY$1,明细!$AK:$AK,"网点超50分钟未响应")+COUNTIFS(明细!$R:$R,$AK170,明细!$C:$C,AY$1,明细!$AL:$AL,"网点超23H未关闭"))*20)</f>
        <v>-</v>
      </c>
      <c r="AZ170" s="12" t="str">
        <f>IF((COUNTIFS(明细!$R:$R,$AK170,明细!$C:$C,AZ$1,明细!$AK:$AK,"网点超50分钟未响应")+COUNTIFS(明细!$R:$R,$AK170,明细!$C:$C,AZ$1,明细!$AL:$AL,"网点超23H未关闭"))*20=0,"-",(COUNTIFS(明细!$R:$R,$AK170,明细!$C:$C,AZ$1,明细!$AK:$AK,"网点超50分钟未响应")+COUNTIFS(明细!$R:$R,$AK170,明细!$C:$C,AZ$1,明细!$AL:$AL,"网点超23H未关闭"))*20)</f>
        <v>-</v>
      </c>
      <c r="BA170" s="12" t="str">
        <f>IF((COUNTIFS(明细!$R:$R,$AK170,明细!$C:$C,BA$1,明细!$AK:$AK,"网点超50分钟未响应")+COUNTIFS(明细!$R:$R,$AK170,明细!$C:$C,BA$1,明细!$AL:$AL,"网点超23H未关闭"))*20=0,"-",(COUNTIFS(明细!$R:$R,$AK170,明细!$C:$C,BA$1,明细!$AK:$AK,"网点超50分钟未响应")+COUNTIFS(明细!$R:$R,$AK170,明细!$C:$C,BA$1,明细!$AL:$AL,"网点超23H未关闭"))*20)</f>
        <v>-</v>
      </c>
      <c r="BB170" s="12" t="str">
        <f>IF((COUNTIFS(明细!$R:$R,$AK170,明细!$C:$C,BB$1,明细!$AK:$AK,"网点超50分钟未响应")+COUNTIFS(明细!$R:$R,$AK170,明细!$C:$C,BB$1,明细!$AL:$AL,"网点超23H未关闭"))*20=0,"-",(COUNTIFS(明细!$R:$R,$AK170,明细!$C:$C,BB$1,明细!$AK:$AK,"网点超50分钟未响应")+COUNTIFS(明细!$R:$R,$AK170,明细!$C:$C,BB$1,明细!$AL:$AL,"网点超23H未关闭"))*20)</f>
        <v>-</v>
      </c>
      <c r="BC170" s="12" t="str">
        <f>IF((COUNTIFS(明细!$R:$R,$AK170,明细!$C:$C,BC$1,明细!$AK:$AK,"网点超50分钟未响应")+COUNTIFS(明细!$R:$R,$AK170,明细!$C:$C,BC$1,明细!$AL:$AL,"网点超23H未关闭"))*20=0,"-",(COUNTIFS(明细!$R:$R,$AK170,明细!$C:$C,BC$1,明细!$AK:$AK,"网点超50分钟未响应")+COUNTIFS(明细!$R:$R,$AK170,明细!$C:$C,BC$1,明细!$AL:$AL,"网点超23H未关闭"))*20)</f>
        <v>-</v>
      </c>
      <c r="BD170" s="12" t="str">
        <f>IF((COUNTIFS(明细!$R:$R,$AK170,明细!$C:$C,BD$1,明细!$AK:$AK,"网点超50分钟未响应")+COUNTIFS(明细!$R:$R,$AK170,明细!$C:$C,BD$1,明细!$AL:$AL,"网点超23H未关闭"))*20=0,"-",(COUNTIFS(明细!$R:$R,$AK170,明细!$C:$C,BD$1,明细!$AK:$AK,"网点超50分钟未响应")+COUNTIFS(明细!$R:$R,$AK170,明细!$C:$C,BD$1,明细!$AL:$AL,"网点超23H未关闭"))*20)</f>
        <v>-</v>
      </c>
      <c r="BE170" s="12" t="str">
        <f>IF((COUNTIFS(明细!$R:$R,$AK170,明细!$C:$C,BE$1,明细!$AK:$AK,"网点超50分钟未响应")+COUNTIFS(明细!$R:$R,$AK170,明细!$C:$C,BE$1,明细!$AL:$AL,"网点超23H未关闭"))*20=0,"-",(COUNTIFS(明细!$R:$R,$AK170,明细!$C:$C,BE$1,明细!$AK:$AK,"网点超50分钟未响应")+COUNTIFS(明细!$R:$R,$AK170,明细!$C:$C,BE$1,明细!$AL:$AL,"网点超23H未关闭"))*20)</f>
        <v>-</v>
      </c>
      <c r="BF170" s="12" t="str">
        <f>IF((COUNTIFS(明细!$R:$R,$AK170,明细!$C:$C,BF$1,明细!$AK:$AK,"网点超50分钟未响应")+COUNTIFS(明细!$R:$R,$AK170,明细!$C:$C,BF$1,明细!$AL:$AL,"网点超23H未关闭"))*20=0,"-",(COUNTIFS(明细!$R:$R,$AK170,明细!$C:$C,BF$1,明细!$AK:$AK,"网点超50分钟未响应")+COUNTIFS(明细!$R:$R,$AK170,明细!$C:$C,BF$1,明细!$AL:$AL,"网点超23H未关闭"))*20)</f>
        <v>-</v>
      </c>
      <c r="BG170" s="12" t="str">
        <f>IF((COUNTIFS(明细!$R:$R,$AK170,明细!$C:$C,BG$1,明细!$AK:$AK,"网点超50分钟未响应")+COUNTIFS(明细!$R:$R,$AK170,明细!$C:$C,BG$1,明细!$AL:$AL,"网点超23H未关闭"))*20=0,"-",(COUNTIFS(明细!$R:$R,$AK170,明细!$C:$C,BG$1,明细!$AK:$AK,"网点超50分钟未响应")+COUNTIFS(明细!$R:$R,$AK170,明细!$C:$C,BG$1,明细!$AL:$AL,"网点超23H未关闭"))*20)</f>
        <v>-</v>
      </c>
      <c r="BH170" s="12" t="str">
        <f>IF((COUNTIFS(明细!$R:$R,$AK170,明细!$C:$C,BH$1,明细!$AK:$AK,"网点超50分钟未响应")+COUNTIFS(明细!$R:$R,$AK170,明细!$C:$C,BH$1,明细!$AL:$AL,"网点超23H未关闭"))*20=0,"-",(COUNTIFS(明细!$R:$R,$AK170,明细!$C:$C,BH$1,明细!$AK:$AK,"网点超50分钟未响应")+COUNTIFS(明细!$R:$R,$AK170,明细!$C:$C,BH$1,明细!$AL:$AL,"网点超23H未关闭"))*20)</f>
        <v>-</v>
      </c>
      <c r="BI170" s="12" t="str">
        <f>IF((COUNTIFS(明细!$R:$R,$AK170,明细!$C:$C,BI$1,明细!$AK:$AK,"网点超50分钟未响应")+COUNTIFS(明细!$R:$R,$AK170,明细!$C:$C,BI$1,明细!$AL:$AL,"网点超23H未关闭"))*20=0,"-",(COUNTIFS(明细!$R:$R,$AK170,明细!$C:$C,BI$1,明细!$AK:$AK,"网点超50分钟未响应")+COUNTIFS(明细!$R:$R,$AK170,明细!$C:$C,BI$1,明细!$AL:$AL,"网点超23H未关闭"))*20)</f>
        <v>-</v>
      </c>
      <c r="BJ170" s="12" t="str">
        <f>IF((COUNTIFS(明细!$R:$R,$AK170,明细!$C:$C,BJ$1,明细!$AK:$AK,"网点超50分钟未响应")+COUNTIFS(明细!$R:$R,$AK170,明细!$C:$C,BJ$1,明细!$AL:$AL,"网点超23H未关闭"))*20=0,"-",(COUNTIFS(明细!$R:$R,$AK170,明细!$C:$C,BJ$1,明细!$AK:$AK,"网点超50分钟未响应")+COUNTIFS(明细!$R:$R,$AK170,明细!$C:$C,BJ$1,明细!$AL:$AL,"网点超23H未关闭"))*20)</f>
        <v>-</v>
      </c>
      <c r="BK170" s="12" t="str">
        <f>IF((COUNTIFS(明细!$R:$R,$AK170,明细!$C:$C,BK$1,明细!$AK:$AK,"网点超50分钟未响应")+COUNTIFS(明细!$R:$R,$AK170,明细!$C:$C,BK$1,明细!$AL:$AL,"网点超23H未关闭"))*20=0,"-",(COUNTIFS(明细!$R:$R,$AK170,明细!$C:$C,BK$1,明细!$AK:$AK,"网点超50分钟未响应")+COUNTIFS(明细!$R:$R,$AK170,明细!$C:$C,BK$1,明细!$AL:$AL,"网点超23H未关闭"))*20)</f>
        <v>-</v>
      </c>
      <c r="BL170" s="12" t="str">
        <f>IF((COUNTIFS(明细!$R:$R,$AK170,明细!$C:$C,BL$1,明细!$AK:$AK,"网点超50分钟未响应")+COUNTIFS(明细!$R:$R,$AK170,明细!$C:$C,BL$1,明细!$AL:$AL,"网点超23H未关闭"))*20=0,"-",(COUNTIFS(明细!$R:$R,$AK170,明细!$C:$C,BL$1,明细!$AK:$AK,"网点超50分钟未响应")+COUNTIFS(明细!$R:$R,$AK170,明细!$C:$C,BL$1,明细!$AL:$AL,"网点超23H未关闭"))*20)</f>
        <v>-</v>
      </c>
      <c r="BM170" s="12" t="str">
        <f>IF((COUNTIFS(明细!$R:$R,$AK170,明细!$C:$C,BM$1,明细!$AK:$AK,"网点超50分钟未响应")+COUNTIFS(明细!$R:$R,$AK170,明细!$C:$C,BM$1,明细!$AL:$AL,"网点超23H未关闭"))*20=0,"-",(COUNTIFS(明细!$R:$R,$AK170,明细!$C:$C,BM$1,明细!$AK:$AK,"网点超50分钟未响应")+COUNTIFS(明细!$R:$R,$AK170,明细!$C:$C,BM$1,明细!$AL:$AL,"网点超23H未关闭"))*20)</f>
        <v>-</v>
      </c>
      <c r="BN170" s="12" t="str">
        <f>IF((COUNTIFS(明细!$R:$R,$AK170,明细!$C:$C,BN$1,明细!$AK:$AK,"网点超50分钟未响应")+COUNTIFS(明细!$R:$R,$AK170,明细!$C:$C,BN$1,明细!$AL:$AL,"网点超23H未关闭"))*20=0,"-",(COUNTIFS(明细!$R:$R,$AK170,明细!$C:$C,BN$1,明细!$AK:$AK,"网点超50分钟未响应")+COUNTIFS(明细!$R:$R,$AK170,明细!$C:$C,BN$1,明细!$AL:$AL,"网点超23H未关闭"))*20)</f>
        <v>-</v>
      </c>
      <c r="BO170" s="12" t="str">
        <f>IF((COUNTIFS(明细!$R:$R,$AK170,明细!$C:$C,BO$1,明细!$AK:$AK,"网点超50分钟未响应")+COUNTIFS(明细!$R:$R,$AK170,明细!$C:$C,BO$1,明细!$AL:$AL,"网点超23H未关闭"))*20=0,"-",(COUNTIFS(明细!$R:$R,$AK170,明细!$C:$C,BO$1,明细!$AK:$AK,"网点超50分钟未响应")+COUNTIFS(明细!$R:$R,$AK170,明细!$C:$C,BO$1,明细!$AL:$AL,"网点超23H未关闭"))*20)</f>
        <v>-</v>
      </c>
      <c r="BP170" s="12" t="str">
        <f>IF((COUNTIFS(明细!$R:$R,$AK170,明细!$C:$C,BP$1,明细!$AK:$AK,"网点超50分钟未响应")+COUNTIFS(明细!$R:$R,$AK170,明细!$C:$C,BP$1,明细!$AL:$AL,"网点超23H未关闭"))*20=0,"-",(COUNTIFS(明细!$R:$R,$AK170,明细!$C:$C,BP$1,明细!$AK:$AK,"网点超50分钟未响应")+COUNTIFS(明细!$R:$R,$AK170,明细!$C:$C,BP$1,明细!$AL:$AL,"网点超23H未关闭"))*20)</f>
        <v>-</v>
      </c>
    </row>
    <row r="171" customHeight="1" spans="36:68">
      <c r="AJ171" s="12">
        <f>RANK(AL171,AL$3:AL$356)</f>
        <v>147</v>
      </c>
      <c r="AK171" s="4" t="s">
        <v>207</v>
      </c>
      <c r="AL171" s="12">
        <f>SUM(AM171:BP171)</f>
        <v>0</v>
      </c>
      <c r="AM171" s="12" t="str">
        <f>IF((COUNTIFS(明细!$R:$R,$AK171,明细!$C:$C,AM$1,明细!$AK:$AK,"网点超50分钟未响应")+COUNTIFS(明细!$R:$R,$AK171,明细!$C:$C,AM$1,明细!$AL:$AL,"网点超23H未关闭"))*20=0,"-",(COUNTIFS(明细!$R:$R,$AK171,明细!$C:$C,AM$1,明细!$AK:$AK,"网点超50分钟未响应")+COUNTIFS(明细!$R:$R,$AK171,明细!$C:$C,AM$1,明细!$AL:$AL,"网点超23H未关闭"))*20)</f>
        <v>-</v>
      </c>
      <c r="AN171" s="12" t="str">
        <f>IF((COUNTIFS(明细!$R:$R,$AK171,明细!$C:$C,AN$1,明细!$AK:$AK,"网点超50分钟未响应")+COUNTIFS(明细!$R:$R,$AK171,明细!$C:$C,AN$1,明细!$AL:$AL,"网点超23H未关闭"))*20=0,"-",(COUNTIFS(明细!$R:$R,$AK171,明细!$C:$C,AN$1,明细!$AK:$AK,"网点超50分钟未响应")+COUNTIFS(明细!$R:$R,$AK171,明细!$C:$C,AN$1,明细!$AL:$AL,"网点超23H未关闭"))*20)</f>
        <v>-</v>
      </c>
      <c r="AO171" s="12" t="str">
        <f>IF((COUNTIFS(明细!$R:$R,$AK171,明细!$C:$C,AO$1,明细!$AK:$AK,"网点超50分钟未响应")+COUNTIFS(明细!$R:$R,$AK171,明细!$C:$C,AO$1,明细!$AL:$AL,"网点超23H未关闭"))*20=0,"-",(COUNTIFS(明细!$R:$R,$AK171,明细!$C:$C,AO$1,明细!$AK:$AK,"网点超50分钟未响应")+COUNTIFS(明细!$R:$R,$AK171,明细!$C:$C,AO$1,明细!$AL:$AL,"网点超23H未关闭"))*20)</f>
        <v>-</v>
      </c>
      <c r="AP171" s="12" t="str">
        <f>IF((COUNTIFS(明细!$R:$R,$AK171,明细!$C:$C,AP$1,明细!$AK:$AK,"网点超50分钟未响应")+COUNTIFS(明细!$R:$R,$AK171,明细!$C:$C,AP$1,明细!$AL:$AL,"网点超23H未关闭"))*20=0,"-",(COUNTIFS(明细!$R:$R,$AK171,明细!$C:$C,AP$1,明细!$AK:$AK,"网点超50分钟未响应")+COUNTIFS(明细!$R:$R,$AK171,明细!$C:$C,AP$1,明细!$AL:$AL,"网点超23H未关闭"))*20)</f>
        <v>-</v>
      </c>
      <c r="AQ171" s="12" t="str">
        <f>IF((COUNTIFS(明细!$R:$R,$AK171,明细!$C:$C,AQ$1,明细!$AK:$AK,"网点超50分钟未响应")+COUNTIFS(明细!$R:$R,$AK171,明细!$C:$C,AQ$1,明细!$AL:$AL,"网点超23H未关闭"))*20=0,"-",(COUNTIFS(明细!$R:$R,$AK171,明细!$C:$C,AQ$1,明细!$AK:$AK,"网点超50分钟未响应")+COUNTIFS(明细!$R:$R,$AK171,明细!$C:$C,AQ$1,明细!$AL:$AL,"网点超23H未关闭"))*20)</f>
        <v>-</v>
      </c>
      <c r="AR171" s="12" t="str">
        <f>IF((COUNTIFS(明细!$R:$R,$AK171,明细!$C:$C,AR$1,明细!$AK:$AK,"网点超50分钟未响应")+COUNTIFS(明细!$R:$R,$AK171,明细!$C:$C,AR$1,明细!$AL:$AL,"网点超23H未关闭"))*20=0,"-",(COUNTIFS(明细!$R:$R,$AK171,明细!$C:$C,AR$1,明细!$AK:$AK,"网点超50分钟未响应")+COUNTIFS(明细!$R:$R,$AK171,明细!$C:$C,AR$1,明细!$AL:$AL,"网点超23H未关闭"))*20)</f>
        <v>-</v>
      </c>
      <c r="AS171" s="12" t="str">
        <f>IF((COUNTIFS(明细!$R:$R,$AK171,明细!$C:$C,AS$1,明细!$AK:$AK,"网点超50分钟未响应")+COUNTIFS(明细!$R:$R,$AK171,明细!$C:$C,AS$1,明细!$AL:$AL,"网点超23H未关闭"))*20=0,"-",(COUNTIFS(明细!$R:$R,$AK171,明细!$C:$C,AS$1,明细!$AK:$AK,"网点超50分钟未响应")+COUNTIFS(明细!$R:$R,$AK171,明细!$C:$C,AS$1,明细!$AL:$AL,"网点超23H未关闭"))*20)</f>
        <v>-</v>
      </c>
      <c r="AT171" s="12" t="str">
        <f>IF((COUNTIFS(明细!$R:$R,$AK171,明细!$C:$C,AT$1,明细!$AK:$AK,"网点超50分钟未响应")+COUNTIFS(明细!$R:$R,$AK171,明细!$C:$C,AT$1,明细!$AL:$AL,"网点超23H未关闭"))*20=0,"-",(COUNTIFS(明细!$R:$R,$AK171,明细!$C:$C,AT$1,明细!$AK:$AK,"网点超50分钟未响应")+COUNTIFS(明细!$R:$R,$AK171,明细!$C:$C,AT$1,明细!$AL:$AL,"网点超23H未关闭"))*20)</f>
        <v>-</v>
      </c>
      <c r="AU171" s="12" t="str">
        <f>IF((COUNTIFS(明细!$R:$R,$AK171,明细!$C:$C,AU$1,明细!$AK:$AK,"网点超50分钟未响应")+COUNTIFS(明细!$R:$R,$AK171,明细!$C:$C,AU$1,明细!$AL:$AL,"网点超23H未关闭"))*20=0,"-",(COUNTIFS(明细!$R:$R,$AK171,明细!$C:$C,AU$1,明细!$AK:$AK,"网点超50分钟未响应")+COUNTIFS(明细!$R:$R,$AK171,明细!$C:$C,AU$1,明细!$AL:$AL,"网点超23H未关闭"))*20)</f>
        <v>-</v>
      </c>
      <c r="AV171" s="12" t="str">
        <f>IF((COUNTIFS(明细!$R:$R,$AK171,明细!$C:$C,AV$1,明细!$AK:$AK,"网点超50分钟未响应")+COUNTIFS(明细!$R:$R,$AK171,明细!$C:$C,AV$1,明细!$AL:$AL,"网点超23H未关闭"))*20=0,"-",(COUNTIFS(明细!$R:$R,$AK171,明细!$C:$C,AV$1,明细!$AK:$AK,"网点超50分钟未响应")+COUNTIFS(明细!$R:$R,$AK171,明细!$C:$C,AV$1,明细!$AL:$AL,"网点超23H未关闭"))*20)</f>
        <v>-</v>
      </c>
      <c r="AW171" s="12" t="str">
        <f>IF((COUNTIFS(明细!$R:$R,$AK171,明细!$C:$C,AW$1,明细!$AK:$AK,"网点超50分钟未响应")+COUNTIFS(明细!$R:$R,$AK171,明细!$C:$C,AW$1,明细!$AL:$AL,"网点超23H未关闭"))*20=0,"-",(COUNTIFS(明细!$R:$R,$AK171,明细!$C:$C,AW$1,明细!$AK:$AK,"网点超50分钟未响应")+COUNTIFS(明细!$R:$R,$AK171,明细!$C:$C,AW$1,明细!$AL:$AL,"网点超23H未关闭"))*20)</f>
        <v>-</v>
      </c>
      <c r="AX171" s="12" t="str">
        <f>IF((COUNTIFS(明细!$R:$R,$AK171,明细!$C:$C,AX$1,明细!$AK:$AK,"网点超50分钟未响应")+COUNTIFS(明细!$R:$R,$AK171,明细!$C:$C,AX$1,明细!$AL:$AL,"网点超23H未关闭"))*20=0,"-",(COUNTIFS(明细!$R:$R,$AK171,明细!$C:$C,AX$1,明细!$AK:$AK,"网点超50分钟未响应")+COUNTIFS(明细!$R:$R,$AK171,明细!$C:$C,AX$1,明细!$AL:$AL,"网点超23H未关闭"))*20)</f>
        <v>-</v>
      </c>
      <c r="AY171" s="12" t="str">
        <f>IF((COUNTIFS(明细!$R:$R,$AK171,明细!$C:$C,AY$1,明细!$AK:$AK,"网点超50分钟未响应")+COUNTIFS(明细!$R:$R,$AK171,明细!$C:$C,AY$1,明细!$AL:$AL,"网点超23H未关闭"))*20=0,"-",(COUNTIFS(明细!$R:$R,$AK171,明细!$C:$C,AY$1,明细!$AK:$AK,"网点超50分钟未响应")+COUNTIFS(明细!$R:$R,$AK171,明细!$C:$C,AY$1,明细!$AL:$AL,"网点超23H未关闭"))*20)</f>
        <v>-</v>
      </c>
      <c r="AZ171" s="12" t="str">
        <f>IF((COUNTIFS(明细!$R:$R,$AK171,明细!$C:$C,AZ$1,明细!$AK:$AK,"网点超50分钟未响应")+COUNTIFS(明细!$R:$R,$AK171,明细!$C:$C,AZ$1,明细!$AL:$AL,"网点超23H未关闭"))*20=0,"-",(COUNTIFS(明细!$R:$R,$AK171,明细!$C:$C,AZ$1,明细!$AK:$AK,"网点超50分钟未响应")+COUNTIFS(明细!$R:$R,$AK171,明细!$C:$C,AZ$1,明细!$AL:$AL,"网点超23H未关闭"))*20)</f>
        <v>-</v>
      </c>
      <c r="BA171" s="12" t="str">
        <f>IF((COUNTIFS(明细!$R:$R,$AK171,明细!$C:$C,BA$1,明细!$AK:$AK,"网点超50分钟未响应")+COUNTIFS(明细!$R:$R,$AK171,明细!$C:$C,BA$1,明细!$AL:$AL,"网点超23H未关闭"))*20=0,"-",(COUNTIFS(明细!$R:$R,$AK171,明细!$C:$C,BA$1,明细!$AK:$AK,"网点超50分钟未响应")+COUNTIFS(明细!$R:$R,$AK171,明细!$C:$C,BA$1,明细!$AL:$AL,"网点超23H未关闭"))*20)</f>
        <v>-</v>
      </c>
      <c r="BB171" s="12" t="str">
        <f>IF((COUNTIFS(明细!$R:$R,$AK171,明细!$C:$C,BB$1,明细!$AK:$AK,"网点超50分钟未响应")+COUNTIFS(明细!$R:$R,$AK171,明细!$C:$C,BB$1,明细!$AL:$AL,"网点超23H未关闭"))*20=0,"-",(COUNTIFS(明细!$R:$R,$AK171,明细!$C:$C,BB$1,明细!$AK:$AK,"网点超50分钟未响应")+COUNTIFS(明细!$R:$R,$AK171,明细!$C:$C,BB$1,明细!$AL:$AL,"网点超23H未关闭"))*20)</f>
        <v>-</v>
      </c>
      <c r="BC171" s="12" t="str">
        <f>IF((COUNTIFS(明细!$R:$R,$AK171,明细!$C:$C,BC$1,明细!$AK:$AK,"网点超50分钟未响应")+COUNTIFS(明细!$R:$R,$AK171,明细!$C:$C,BC$1,明细!$AL:$AL,"网点超23H未关闭"))*20=0,"-",(COUNTIFS(明细!$R:$R,$AK171,明细!$C:$C,BC$1,明细!$AK:$AK,"网点超50分钟未响应")+COUNTIFS(明细!$R:$R,$AK171,明细!$C:$C,BC$1,明细!$AL:$AL,"网点超23H未关闭"))*20)</f>
        <v>-</v>
      </c>
      <c r="BD171" s="12" t="str">
        <f>IF((COUNTIFS(明细!$R:$R,$AK171,明细!$C:$C,BD$1,明细!$AK:$AK,"网点超50分钟未响应")+COUNTIFS(明细!$R:$R,$AK171,明细!$C:$C,BD$1,明细!$AL:$AL,"网点超23H未关闭"))*20=0,"-",(COUNTIFS(明细!$R:$R,$AK171,明细!$C:$C,BD$1,明细!$AK:$AK,"网点超50分钟未响应")+COUNTIFS(明细!$R:$R,$AK171,明细!$C:$C,BD$1,明细!$AL:$AL,"网点超23H未关闭"))*20)</f>
        <v>-</v>
      </c>
      <c r="BE171" s="12" t="str">
        <f>IF((COUNTIFS(明细!$R:$R,$AK171,明细!$C:$C,BE$1,明细!$AK:$AK,"网点超50分钟未响应")+COUNTIFS(明细!$R:$R,$AK171,明细!$C:$C,BE$1,明细!$AL:$AL,"网点超23H未关闭"))*20=0,"-",(COUNTIFS(明细!$R:$R,$AK171,明细!$C:$C,BE$1,明细!$AK:$AK,"网点超50分钟未响应")+COUNTIFS(明细!$R:$R,$AK171,明细!$C:$C,BE$1,明细!$AL:$AL,"网点超23H未关闭"))*20)</f>
        <v>-</v>
      </c>
      <c r="BF171" s="12" t="str">
        <f>IF((COUNTIFS(明细!$R:$R,$AK171,明细!$C:$C,BF$1,明细!$AK:$AK,"网点超50分钟未响应")+COUNTIFS(明细!$R:$R,$AK171,明细!$C:$C,BF$1,明细!$AL:$AL,"网点超23H未关闭"))*20=0,"-",(COUNTIFS(明细!$R:$R,$AK171,明细!$C:$C,BF$1,明细!$AK:$AK,"网点超50分钟未响应")+COUNTIFS(明细!$R:$R,$AK171,明细!$C:$C,BF$1,明细!$AL:$AL,"网点超23H未关闭"))*20)</f>
        <v>-</v>
      </c>
      <c r="BG171" s="12" t="str">
        <f>IF((COUNTIFS(明细!$R:$R,$AK171,明细!$C:$C,BG$1,明细!$AK:$AK,"网点超50分钟未响应")+COUNTIFS(明细!$R:$R,$AK171,明细!$C:$C,BG$1,明细!$AL:$AL,"网点超23H未关闭"))*20=0,"-",(COUNTIFS(明细!$R:$R,$AK171,明细!$C:$C,BG$1,明细!$AK:$AK,"网点超50分钟未响应")+COUNTIFS(明细!$R:$R,$AK171,明细!$C:$C,BG$1,明细!$AL:$AL,"网点超23H未关闭"))*20)</f>
        <v>-</v>
      </c>
      <c r="BH171" s="12" t="str">
        <f>IF((COUNTIFS(明细!$R:$R,$AK171,明细!$C:$C,BH$1,明细!$AK:$AK,"网点超50分钟未响应")+COUNTIFS(明细!$R:$R,$AK171,明细!$C:$C,BH$1,明细!$AL:$AL,"网点超23H未关闭"))*20=0,"-",(COUNTIFS(明细!$R:$R,$AK171,明细!$C:$C,BH$1,明细!$AK:$AK,"网点超50分钟未响应")+COUNTIFS(明细!$R:$R,$AK171,明细!$C:$C,BH$1,明细!$AL:$AL,"网点超23H未关闭"))*20)</f>
        <v>-</v>
      </c>
      <c r="BI171" s="12" t="str">
        <f>IF((COUNTIFS(明细!$R:$R,$AK171,明细!$C:$C,BI$1,明细!$AK:$AK,"网点超50分钟未响应")+COUNTIFS(明细!$R:$R,$AK171,明细!$C:$C,BI$1,明细!$AL:$AL,"网点超23H未关闭"))*20=0,"-",(COUNTIFS(明细!$R:$R,$AK171,明细!$C:$C,BI$1,明细!$AK:$AK,"网点超50分钟未响应")+COUNTIFS(明细!$R:$R,$AK171,明细!$C:$C,BI$1,明细!$AL:$AL,"网点超23H未关闭"))*20)</f>
        <v>-</v>
      </c>
      <c r="BJ171" s="12" t="str">
        <f>IF((COUNTIFS(明细!$R:$R,$AK171,明细!$C:$C,BJ$1,明细!$AK:$AK,"网点超50分钟未响应")+COUNTIFS(明细!$R:$R,$AK171,明细!$C:$C,BJ$1,明细!$AL:$AL,"网点超23H未关闭"))*20=0,"-",(COUNTIFS(明细!$R:$R,$AK171,明细!$C:$C,BJ$1,明细!$AK:$AK,"网点超50分钟未响应")+COUNTIFS(明细!$R:$R,$AK171,明细!$C:$C,BJ$1,明细!$AL:$AL,"网点超23H未关闭"))*20)</f>
        <v>-</v>
      </c>
      <c r="BK171" s="12" t="str">
        <f>IF((COUNTIFS(明细!$R:$R,$AK171,明细!$C:$C,BK$1,明细!$AK:$AK,"网点超50分钟未响应")+COUNTIFS(明细!$R:$R,$AK171,明细!$C:$C,BK$1,明细!$AL:$AL,"网点超23H未关闭"))*20=0,"-",(COUNTIFS(明细!$R:$R,$AK171,明细!$C:$C,BK$1,明细!$AK:$AK,"网点超50分钟未响应")+COUNTIFS(明细!$R:$R,$AK171,明细!$C:$C,BK$1,明细!$AL:$AL,"网点超23H未关闭"))*20)</f>
        <v>-</v>
      </c>
      <c r="BL171" s="12" t="str">
        <f>IF((COUNTIFS(明细!$R:$R,$AK171,明细!$C:$C,BL$1,明细!$AK:$AK,"网点超50分钟未响应")+COUNTIFS(明细!$R:$R,$AK171,明细!$C:$C,BL$1,明细!$AL:$AL,"网点超23H未关闭"))*20=0,"-",(COUNTIFS(明细!$R:$R,$AK171,明细!$C:$C,BL$1,明细!$AK:$AK,"网点超50分钟未响应")+COUNTIFS(明细!$R:$R,$AK171,明细!$C:$C,BL$1,明细!$AL:$AL,"网点超23H未关闭"))*20)</f>
        <v>-</v>
      </c>
      <c r="BM171" s="12" t="str">
        <f>IF((COUNTIFS(明细!$R:$R,$AK171,明细!$C:$C,BM$1,明细!$AK:$AK,"网点超50分钟未响应")+COUNTIFS(明细!$R:$R,$AK171,明细!$C:$C,BM$1,明细!$AL:$AL,"网点超23H未关闭"))*20=0,"-",(COUNTIFS(明细!$R:$R,$AK171,明细!$C:$C,BM$1,明细!$AK:$AK,"网点超50分钟未响应")+COUNTIFS(明细!$R:$R,$AK171,明细!$C:$C,BM$1,明细!$AL:$AL,"网点超23H未关闭"))*20)</f>
        <v>-</v>
      </c>
      <c r="BN171" s="12" t="str">
        <f>IF((COUNTIFS(明细!$R:$R,$AK171,明细!$C:$C,BN$1,明细!$AK:$AK,"网点超50分钟未响应")+COUNTIFS(明细!$R:$R,$AK171,明细!$C:$C,BN$1,明细!$AL:$AL,"网点超23H未关闭"))*20=0,"-",(COUNTIFS(明细!$R:$R,$AK171,明细!$C:$C,BN$1,明细!$AK:$AK,"网点超50分钟未响应")+COUNTIFS(明细!$R:$R,$AK171,明细!$C:$C,BN$1,明细!$AL:$AL,"网点超23H未关闭"))*20)</f>
        <v>-</v>
      </c>
      <c r="BO171" s="12" t="str">
        <f>IF((COUNTIFS(明细!$R:$R,$AK171,明细!$C:$C,BO$1,明细!$AK:$AK,"网点超50分钟未响应")+COUNTIFS(明细!$R:$R,$AK171,明细!$C:$C,BO$1,明细!$AL:$AL,"网点超23H未关闭"))*20=0,"-",(COUNTIFS(明细!$R:$R,$AK171,明细!$C:$C,BO$1,明细!$AK:$AK,"网点超50分钟未响应")+COUNTIFS(明细!$R:$R,$AK171,明细!$C:$C,BO$1,明细!$AL:$AL,"网点超23H未关闭"))*20)</f>
        <v>-</v>
      </c>
      <c r="BP171" s="12" t="str">
        <f>IF((COUNTIFS(明细!$R:$R,$AK171,明细!$C:$C,BP$1,明细!$AK:$AK,"网点超50分钟未响应")+COUNTIFS(明细!$R:$R,$AK171,明细!$C:$C,BP$1,明细!$AL:$AL,"网点超23H未关闭"))*20=0,"-",(COUNTIFS(明细!$R:$R,$AK171,明细!$C:$C,BP$1,明细!$AK:$AK,"网点超50分钟未响应")+COUNTIFS(明细!$R:$R,$AK171,明细!$C:$C,BP$1,明细!$AL:$AL,"网点超23H未关闭"))*20)</f>
        <v>-</v>
      </c>
    </row>
    <row r="172" customHeight="1" spans="36:68">
      <c r="AJ172" s="12">
        <f>RANK(AL172,AL$3:AL$356)</f>
        <v>147</v>
      </c>
      <c r="AK172" s="4" t="s">
        <v>208</v>
      </c>
      <c r="AL172" s="12">
        <f>SUM(AM172:BP172)</f>
        <v>0</v>
      </c>
      <c r="AM172" s="12" t="str">
        <f>IF((COUNTIFS(明细!$R:$R,$AK172,明细!$C:$C,AM$1,明细!$AK:$AK,"网点超50分钟未响应")+COUNTIFS(明细!$R:$R,$AK172,明细!$C:$C,AM$1,明细!$AL:$AL,"网点超23H未关闭"))*20=0,"-",(COUNTIFS(明细!$R:$R,$AK172,明细!$C:$C,AM$1,明细!$AK:$AK,"网点超50分钟未响应")+COUNTIFS(明细!$R:$R,$AK172,明细!$C:$C,AM$1,明细!$AL:$AL,"网点超23H未关闭"))*20)</f>
        <v>-</v>
      </c>
      <c r="AN172" s="12" t="str">
        <f>IF((COUNTIFS(明细!$R:$R,$AK172,明细!$C:$C,AN$1,明细!$AK:$AK,"网点超50分钟未响应")+COUNTIFS(明细!$R:$R,$AK172,明细!$C:$C,AN$1,明细!$AL:$AL,"网点超23H未关闭"))*20=0,"-",(COUNTIFS(明细!$R:$R,$AK172,明细!$C:$C,AN$1,明细!$AK:$AK,"网点超50分钟未响应")+COUNTIFS(明细!$R:$R,$AK172,明细!$C:$C,AN$1,明细!$AL:$AL,"网点超23H未关闭"))*20)</f>
        <v>-</v>
      </c>
      <c r="AO172" s="12" t="str">
        <f>IF((COUNTIFS(明细!$R:$R,$AK172,明细!$C:$C,AO$1,明细!$AK:$AK,"网点超50分钟未响应")+COUNTIFS(明细!$R:$R,$AK172,明细!$C:$C,AO$1,明细!$AL:$AL,"网点超23H未关闭"))*20=0,"-",(COUNTIFS(明细!$R:$R,$AK172,明细!$C:$C,AO$1,明细!$AK:$AK,"网点超50分钟未响应")+COUNTIFS(明细!$R:$R,$AK172,明细!$C:$C,AO$1,明细!$AL:$AL,"网点超23H未关闭"))*20)</f>
        <v>-</v>
      </c>
      <c r="AP172" s="12" t="str">
        <f>IF((COUNTIFS(明细!$R:$R,$AK172,明细!$C:$C,AP$1,明细!$AK:$AK,"网点超50分钟未响应")+COUNTIFS(明细!$R:$R,$AK172,明细!$C:$C,AP$1,明细!$AL:$AL,"网点超23H未关闭"))*20=0,"-",(COUNTIFS(明细!$R:$R,$AK172,明细!$C:$C,AP$1,明细!$AK:$AK,"网点超50分钟未响应")+COUNTIFS(明细!$R:$R,$AK172,明细!$C:$C,AP$1,明细!$AL:$AL,"网点超23H未关闭"))*20)</f>
        <v>-</v>
      </c>
      <c r="AQ172" s="12" t="str">
        <f>IF((COUNTIFS(明细!$R:$R,$AK172,明细!$C:$C,AQ$1,明细!$AK:$AK,"网点超50分钟未响应")+COUNTIFS(明细!$R:$R,$AK172,明细!$C:$C,AQ$1,明细!$AL:$AL,"网点超23H未关闭"))*20=0,"-",(COUNTIFS(明细!$R:$R,$AK172,明细!$C:$C,AQ$1,明细!$AK:$AK,"网点超50分钟未响应")+COUNTIFS(明细!$R:$R,$AK172,明细!$C:$C,AQ$1,明细!$AL:$AL,"网点超23H未关闭"))*20)</f>
        <v>-</v>
      </c>
      <c r="AR172" s="12" t="str">
        <f>IF((COUNTIFS(明细!$R:$R,$AK172,明细!$C:$C,AR$1,明细!$AK:$AK,"网点超50分钟未响应")+COUNTIFS(明细!$R:$R,$AK172,明细!$C:$C,AR$1,明细!$AL:$AL,"网点超23H未关闭"))*20=0,"-",(COUNTIFS(明细!$R:$R,$AK172,明细!$C:$C,AR$1,明细!$AK:$AK,"网点超50分钟未响应")+COUNTIFS(明细!$R:$R,$AK172,明细!$C:$C,AR$1,明细!$AL:$AL,"网点超23H未关闭"))*20)</f>
        <v>-</v>
      </c>
      <c r="AS172" s="12" t="str">
        <f>IF((COUNTIFS(明细!$R:$R,$AK172,明细!$C:$C,AS$1,明细!$AK:$AK,"网点超50分钟未响应")+COUNTIFS(明细!$R:$R,$AK172,明细!$C:$C,AS$1,明细!$AL:$AL,"网点超23H未关闭"))*20=0,"-",(COUNTIFS(明细!$R:$R,$AK172,明细!$C:$C,AS$1,明细!$AK:$AK,"网点超50分钟未响应")+COUNTIFS(明细!$R:$R,$AK172,明细!$C:$C,AS$1,明细!$AL:$AL,"网点超23H未关闭"))*20)</f>
        <v>-</v>
      </c>
      <c r="AT172" s="12" t="str">
        <f>IF((COUNTIFS(明细!$R:$R,$AK172,明细!$C:$C,AT$1,明细!$AK:$AK,"网点超50分钟未响应")+COUNTIFS(明细!$R:$R,$AK172,明细!$C:$C,AT$1,明细!$AL:$AL,"网点超23H未关闭"))*20=0,"-",(COUNTIFS(明细!$R:$R,$AK172,明细!$C:$C,AT$1,明细!$AK:$AK,"网点超50分钟未响应")+COUNTIFS(明细!$R:$R,$AK172,明细!$C:$C,AT$1,明细!$AL:$AL,"网点超23H未关闭"))*20)</f>
        <v>-</v>
      </c>
      <c r="AU172" s="12" t="str">
        <f>IF((COUNTIFS(明细!$R:$R,$AK172,明细!$C:$C,AU$1,明细!$AK:$AK,"网点超50分钟未响应")+COUNTIFS(明细!$R:$R,$AK172,明细!$C:$C,AU$1,明细!$AL:$AL,"网点超23H未关闭"))*20=0,"-",(COUNTIFS(明细!$R:$R,$AK172,明细!$C:$C,AU$1,明细!$AK:$AK,"网点超50分钟未响应")+COUNTIFS(明细!$R:$R,$AK172,明细!$C:$C,AU$1,明细!$AL:$AL,"网点超23H未关闭"))*20)</f>
        <v>-</v>
      </c>
      <c r="AV172" s="12" t="str">
        <f>IF((COUNTIFS(明细!$R:$R,$AK172,明细!$C:$C,AV$1,明细!$AK:$AK,"网点超50分钟未响应")+COUNTIFS(明细!$R:$R,$AK172,明细!$C:$C,AV$1,明细!$AL:$AL,"网点超23H未关闭"))*20=0,"-",(COUNTIFS(明细!$R:$R,$AK172,明细!$C:$C,AV$1,明细!$AK:$AK,"网点超50分钟未响应")+COUNTIFS(明细!$R:$R,$AK172,明细!$C:$C,AV$1,明细!$AL:$AL,"网点超23H未关闭"))*20)</f>
        <v>-</v>
      </c>
      <c r="AW172" s="12" t="str">
        <f>IF((COUNTIFS(明细!$R:$R,$AK172,明细!$C:$C,AW$1,明细!$AK:$AK,"网点超50分钟未响应")+COUNTIFS(明细!$R:$R,$AK172,明细!$C:$C,AW$1,明细!$AL:$AL,"网点超23H未关闭"))*20=0,"-",(COUNTIFS(明细!$R:$R,$AK172,明细!$C:$C,AW$1,明细!$AK:$AK,"网点超50分钟未响应")+COUNTIFS(明细!$R:$R,$AK172,明细!$C:$C,AW$1,明细!$AL:$AL,"网点超23H未关闭"))*20)</f>
        <v>-</v>
      </c>
      <c r="AX172" s="12" t="str">
        <f>IF((COUNTIFS(明细!$R:$R,$AK172,明细!$C:$C,AX$1,明细!$AK:$AK,"网点超50分钟未响应")+COUNTIFS(明细!$R:$R,$AK172,明细!$C:$C,AX$1,明细!$AL:$AL,"网点超23H未关闭"))*20=0,"-",(COUNTIFS(明细!$R:$R,$AK172,明细!$C:$C,AX$1,明细!$AK:$AK,"网点超50分钟未响应")+COUNTIFS(明细!$R:$R,$AK172,明细!$C:$C,AX$1,明细!$AL:$AL,"网点超23H未关闭"))*20)</f>
        <v>-</v>
      </c>
      <c r="AY172" s="12" t="str">
        <f>IF((COUNTIFS(明细!$R:$R,$AK172,明细!$C:$C,AY$1,明细!$AK:$AK,"网点超50分钟未响应")+COUNTIFS(明细!$R:$R,$AK172,明细!$C:$C,AY$1,明细!$AL:$AL,"网点超23H未关闭"))*20=0,"-",(COUNTIFS(明细!$R:$R,$AK172,明细!$C:$C,AY$1,明细!$AK:$AK,"网点超50分钟未响应")+COUNTIFS(明细!$R:$R,$AK172,明细!$C:$C,AY$1,明细!$AL:$AL,"网点超23H未关闭"))*20)</f>
        <v>-</v>
      </c>
      <c r="AZ172" s="12" t="str">
        <f>IF((COUNTIFS(明细!$R:$R,$AK172,明细!$C:$C,AZ$1,明细!$AK:$AK,"网点超50分钟未响应")+COUNTIFS(明细!$R:$R,$AK172,明细!$C:$C,AZ$1,明细!$AL:$AL,"网点超23H未关闭"))*20=0,"-",(COUNTIFS(明细!$R:$R,$AK172,明细!$C:$C,AZ$1,明细!$AK:$AK,"网点超50分钟未响应")+COUNTIFS(明细!$R:$R,$AK172,明细!$C:$C,AZ$1,明细!$AL:$AL,"网点超23H未关闭"))*20)</f>
        <v>-</v>
      </c>
      <c r="BA172" s="12" t="str">
        <f>IF((COUNTIFS(明细!$R:$R,$AK172,明细!$C:$C,BA$1,明细!$AK:$AK,"网点超50分钟未响应")+COUNTIFS(明细!$R:$R,$AK172,明细!$C:$C,BA$1,明细!$AL:$AL,"网点超23H未关闭"))*20=0,"-",(COUNTIFS(明细!$R:$R,$AK172,明细!$C:$C,BA$1,明细!$AK:$AK,"网点超50分钟未响应")+COUNTIFS(明细!$R:$R,$AK172,明细!$C:$C,BA$1,明细!$AL:$AL,"网点超23H未关闭"))*20)</f>
        <v>-</v>
      </c>
      <c r="BB172" s="12" t="str">
        <f>IF((COUNTIFS(明细!$R:$R,$AK172,明细!$C:$C,BB$1,明细!$AK:$AK,"网点超50分钟未响应")+COUNTIFS(明细!$R:$R,$AK172,明细!$C:$C,BB$1,明细!$AL:$AL,"网点超23H未关闭"))*20=0,"-",(COUNTIFS(明细!$R:$R,$AK172,明细!$C:$C,BB$1,明细!$AK:$AK,"网点超50分钟未响应")+COUNTIFS(明细!$R:$R,$AK172,明细!$C:$C,BB$1,明细!$AL:$AL,"网点超23H未关闭"))*20)</f>
        <v>-</v>
      </c>
      <c r="BC172" s="12" t="str">
        <f>IF((COUNTIFS(明细!$R:$R,$AK172,明细!$C:$C,BC$1,明细!$AK:$AK,"网点超50分钟未响应")+COUNTIFS(明细!$R:$R,$AK172,明细!$C:$C,BC$1,明细!$AL:$AL,"网点超23H未关闭"))*20=0,"-",(COUNTIFS(明细!$R:$R,$AK172,明细!$C:$C,BC$1,明细!$AK:$AK,"网点超50分钟未响应")+COUNTIFS(明细!$R:$R,$AK172,明细!$C:$C,BC$1,明细!$AL:$AL,"网点超23H未关闭"))*20)</f>
        <v>-</v>
      </c>
      <c r="BD172" s="12" t="str">
        <f>IF((COUNTIFS(明细!$R:$R,$AK172,明细!$C:$C,BD$1,明细!$AK:$AK,"网点超50分钟未响应")+COUNTIFS(明细!$R:$R,$AK172,明细!$C:$C,BD$1,明细!$AL:$AL,"网点超23H未关闭"))*20=0,"-",(COUNTIFS(明细!$R:$R,$AK172,明细!$C:$C,BD$1,明细!$AK:$AK,"网点超50分钟未响应")+COUNTIFS(明细!$R:$R,$AK172,明细!$C:$C,BD$1,明细!$AL:$AL,"网点超23H未关闭"))*20)</f>
        <v>-</v>
      </c>
      <c r="BE172" s="12" t="str">
        <f>IF((COUNTIFS(明细!$R:$R,$AK172,明细!$C:$C,BE$1,明细!$AK:$AK,"网点超50分钟未响应")+COUNTIFS(明细!$R:$R,$AK172,明细!$C:$C,BE$1,明细!$AL:$AL,"网点超23H未关闭"))*20=0,"-",(COUNTIFS(明细!$R:$R,$AK172,明细!$C:$C,BE$1,明细!$AK:$AK,"网点超50分钟未响应")+COUNTIFS(明细!$R:$R,$AK172,明细!$C:$C,BE$1,明细!$AL:$AL,"网点超23H未关闭"))*20)</f>
        <v>-</v>
      </c>
      <c r="BF172" s="12" t="str">
        <f>IF((COUNTIFS(明细!$R:$R,$AK172,明细!$C:$C,BF$1,明细!$AK:$AK,"网点超50分钟未响应")+COUNTIFS(明细!$R:$R,$AK172,明细!$C:$C,BF$1,明细!$AL:$AL,"网点超23H未关闭"))*20=0,"-",(COUNTIFS(明细!$R:$R,$AK172,明细!$C:$C,BF$1,明细!$AK:$AK,"网点超50分钟未响应")+COUNTIFS(明细!$R:$R,$AK172,明细!$C:$C,BF$1,明细!$AL:$AL,"网点超23H未关闭"))*20)</f>
        <v>-</v>
      </c>
      <c r="BG172" s="12" t="str">
        <f>IF((COUNTIFS(明细!$R:$R,$AK172,明细!$C:$C,BG$1,明细!$AK:$AK,"网点超50分钟未响应")+COUNTIFS(明细!$R:$R,$AK172,明细!$C:$C,BG$1,明细!$AL:$AL,"网点超23H未关闭"))*20=0,"-",(COUNTIFS(明细!$R:$R,$AK172,明细!$C:$C,BG$1,明细!$AK:$AK,"网点超50分钟未响应")+COUNTIFS(明细!$R:$R,$AK172,明细!$C:$C,BG$1,明细!$AL:$AL,"网点超23H未关闭"))*20)</f>
        <v>-</v>
      </c>
      <c r="BH172" s="12" t="str">
        <f>IF((COUNTIFS(明细!$R:$R,$AK172,明细!$C:$C,BH$1,明细!$AK:$AK,"网点超50分钟未响应")+COUNTIFS(明细!$R:$R,$AK172,明细!$C:$C,BH$1,明细!$AL:$AL,"网点超23H未关闭"))*20=0,"-",(COUNTIFS(明细!$R:$R,$AK172,明细!$C:$C,BH$1,明细!$AK:$AK,"网点超50分钟未响应")+COUNTIFS(明细!$R:$R,$AK172,明细!$C:$C,BH$1,明细!$AL:$AL,"网点超23H未关闭"))*20)</f>
        <v>-</v>
      </c>
      <c r="BI172" s="12" t="str">
        <f>IF((COUNTIFS(明细!$R:$R,$AK172,明细!$C:$C,BI$1,明细!$AK:$AK,"网点超50分钟未响应")+COUNTIFS(明细!$R:$R,$AK172,明细!$C:$C,BI$1,明细!$AL:$AL,"网点超23H未关闭"))*20=0,"-",(COUNTIFS(明细!$R:$R,$AK172,明细!$C:$C,BI$1,明细!$AK:$AK,"网点超50分钟未响应")+COUNTIFS(明细!$R:$R,$AK172,明细!$C:$C,BI$1,明细!$AL:$AL,"网点超23H未关闭"))*20)</f>
        <v>-</v>
      </c>
      <c r="BJ172" s="12" t="str">
        <f>IF((COUNTIFS(明细!$R:$R,$AK172,明细!$C:$C,BJ$1,明细!$AK:$AK,"网点超50分钟未响应")+COUNTIFS(明细!$R:$R,$AK172,明细!$C:$C,BJ$1,明细!$AL:$AL,"网点超23H未关闭"))*20=0,"-",(COUNTIFS(明细!$R:$R,$AK172,明细!$C:$C,BJ$1,明细!$AK:$AK,"网点超50分钟未响应")+COUNTIFS(明细!$R:$R,$AK172,明细!$C:$C,BJ$1,明细!$AL:$AL,"网点超23H未关闭"))*20)</f>
        <v>-</v>
      </c>
      <c r="BK172" s="12" t="str">
        <f>IF((COUNTIFS(明细!$R:$R,$AK172,明细!$C:$C,BK$1,明细!$AK:$AK,"网点超50分钟未响应")+COUNTIFS(明细!$R:$R,$AK172,明细!$C:$C,BK$1,明细!$AL:$AL,"网点超23H未关闭"))*20=0,"-",(COUNTIFS(明细!$R:$R,$AK172,明细!$C:$C,BK$1,明细!$AK:$AK,"网点超50分钟未响应")+COUNTIFS(明细!$R:$R,$AK172,明细!$C:$C,BK$1,明细!$AL:$AL,"网点超23H未关闭"))*20)</f>
        <v>-</v>
      </c>
      <c r="BL172" s="12" t="str">
        <f>IF((COUNTIFS(明细!$R:$R,$AK172,明细!$C:$C,BL$1,明细!$AK:$AK,"网点超50分钟未响应")+COUNTIFS(明细!$R:$R,$AK172,明细!$C:$C,BL$1,明细!$AL:$AL,"网点超23H未关闭"))*20=0,"-",(COUNTIFS(明细!$R:$R,$AK172,明细!$C:$C,BL$1,明细!$AK:$AK,"网点超50分钟未响应")+COUNTIFS(明细!$R:$R,$AK172,明细!$C:$C,BL$1,明细!$AL:$AL,"网点超23H未关闭"))*20)</f>
        <v>-</v>
      </c>
      <c r="BM172" s="12" t="str">
        <f>IF((COUNTIFS(明细!$R:$R,$AK172,明细!$C:$C,BM$1,明细!$AK:$AK,"网点超50分钟未响应")+COUNTIFS(明细!$R:$R,$AK172,明细!$C:$C,BM$1,明细!$AL:$AL,"网点超23H未关闭"))*20=0,"-",(COUNTIFS(明细!$R:$R,$AK172,明细!$C:$C,BM$1,明细!$AK:$AK,"网点超50分钟未响应")+COUNTIFS(明细!$R:$R,$AK172,明细!$C:$C,BM$1,明细!$AL:$AL,"网点超23H未关闭"))*20)</f>
        <v>-</v>
      </c>
      <c r="BN172" s="12" t="str">
        <f>IF((COUNTIFS(明细!$R:$R,$AK172,明细!$C:$C,BN$1,明细!$AK:$AK,"网点超50分钟未响应")+COUNTIFS(明细!$R:$R,$AK172,明细!$C:$C,BN$1,明细!$AL:$AL,"网点超23H未关闭"))*20=0,"-",(COUNTIFS(明细!$R:$R,$AK172,明细!$C:$C,BN$1,明细!$AK:$AK,"网点超50分钟未响应")+COUNTIFS(明细!$R:$R,$AK172,明细!$C:$C,BN$1,明细!$AL:$AL,"网点超23H未关闭"))*20)</f>
        <v>-</v>
      </c>
      <c r="BO172" s="12" t="str">
        <f>IF((COUNTIFS(明细!$R:$R,$AK172,明细!$C:$C,BO$1,明细!$AK:$AK,"网点超50分钟未响应")+COUNTIFS(明细!$R:$R,$AK172,明细!$C:$C,BO$1,明细!$AL:$AL,"网点超23H未关闭"))*20=0,"-",(COUNTIFS(明细!$R:$R,$AK172,明细!$C:$C,BO$1,明细!$AK:$AK,"网点超50分钟未响应")+COUNTIFS(明细!$R:$R,$AK172,明细!$C:$C,BO$1,明细!$AL:$AL,"网点超23H未关闭"))*20)</f>
        <v>-</v>
      </c>
      <c r="BP172" s="12" t="str">
        <f>IF((COUNTIFS(明细!$R:$R,$AK172,明细!$C:$C,BP$1,明细!$AK:$AK,"网点超50分钟未响应")+COUNTIFS(明细!$R:$R,$AK172,明细!$C:$C,BP$1,明细!$AL:$AL,"网点超23H未关闭"))*20=0,"-",(COUNTIFS(明细!$R:$R,$AK172,明细!$C:$C,BP$1,明细!$AK:$AK,"网点超50分钟未响应")+COUNTIFS(明细!$R:$R,$AK172,明细!$C:$C,BP$1,明细!$AL:$AL,"网点超23H未关闭"))*20)</f>
        <v>-</v>
      </c>
    </row>
    <row r="173" customHeight="1" spans="36:68">
      <c r="AJ173" s="12">
        <f>RANK(AL173,AL$3:AL$356)</f>
        <v>147</v>
      </c>
      <c r="AK173" s="4" t="s">
        <v>209</v>
      </c>
      <c r="AL173" s="12">
        <f>SUM(AM173:BP173)</f>
        <v>0</v>
      </c>
      <c r="AM173" s="12" t="str">
        <f>IF((COUNTIFS(明细!$R:$R,$AK173,明细!$C:$C,AM$1,明细!$AK:$AK,"网点超50分钟未响应")+COUNTIFS(明细!$R:$R,$AK173,明细!$C:$C,AM$1,明细!$AL:$AL,"网点超23H未关闭"))*20=0,"-",(COUNTIFS(明细!$R:$R,$AK173,明细!$C:$C,AM$1,明细!$AK:$AK,"网点超50分钟未响应")+COUNTIFS(明细!$R:$R,$AK173,明细!$C:$C,AM$1,明细!$AL:$AL,"网点超23H未关闭"))*20)</f>
        <v>-</v>
      </c>
      <c r="AN173" s="12" t="str">
        <f>IF((COUNTIFS(明细!$R:$R,$AK173,明细!$C:$C,AN$1,明细!$AK:$AK,"网点超50分钟未响应")+COUNTIFS(明细!$R:$R,$AK173,明细!$C:$C,AN$1,明细!$AL:$AL,"网点超23H未关闭"))*20=0,"-",(COUNTIFS(明细!$R:$R,$AK173,明细!$C:$C,AN$1,明细!$AK:$AK,"网点超50分钟未响应")+COUNTIFS(明细!$R:$R,$AK173,明细!$C:$C,AN$1,明细!$AL:$AL,"网点超23H未关闭"))*20)</f>
        <v>-</v>
      </c>
      <c r="AO173" s="12" t="str">
        <f>IF((COUNTIFS(明细!$R:$R,$AK173,明细!$C:$C,AO$1,明细!$AK:$AK,"网点超50分钟未响应")+COUNTIFS(明细!$R:$R,$AK173,明细!$C:$C,AO$1,明细!$AL:$AL,"网点超23H未关闭"))*20=0,"-",(COUNTIFS(明细!$R:$R,$AK173,明细!$C:$C,AO$1,明细!$AK:$AK,"网点超50分钟未响应")+COUNTIFS(明细!$R:$R,$AK173,明细!$C:$C,AO$1,明细!$AL:$AL,"网点超23H未关闭"))*20)</f>
        <v>-</v>
      </c>
      <c r="AP173" s="12" t="str">
        <f>IF((COUNTIFS(明细!$R:$R,$AK173,明细!$C:$C,AP$1,明细!$AK:$AK,"网点超50分钟未响应")+COUNTIFS(明细!$R:$R,$AK173,明细!$C:$C,AP$1,明细!$AL:$AL,"网点超23H未关闭"))*20=0,"-",(COUNTIFS(明细!$R:$R,$AK173,明细!$C:$C,AP$1,明细!$AK:$AK,"网点超50分钟未响应")+COUNTIFS(明细!$R:$R,$AK173,明细!$C:$C,AP$1,明细!$AL:$AL,"网点超23H未关闭"))*20)</f>
        <v>-</v>
      </c>
      <c r="AQ173" s="12" t="str">
        <f>IF((COUNTIFS(明细!$R:$R,$AK173,明细!$C:$C,AQ$1,明细!$AK:$AK,"网点超50分钟未响应")+COUNTIFS(明细!$R:$R,$AK173,明细!$C:$C,AQ$1,明细!$AL:$AL,"网点超23H未关闭"))*20=0,"-",(COUNTIFS(明细!$R:$R,$AK173,明细!$C:$C,AQ$1,明细!$AK:$AK,"网点超50分钟未响应")+COUNTIFS(明细!$R:$R,$AK173,明细!$C:$C,AQ$1,明细!$AL:$AL,"网点超23H未关闭"))*20)</f>
        <v>-</v>
      </c>
      <c r="AR173" s="12" t="str">
        <f>IF((COUNTIFS(明细!$R:$R,$AK173,明细!$C:$C,AR$1,明细!$AK:$AK,"网点超50分钟未响应")+COUNTIFS(明细!$R:$R,$AK173,明细!$C:$C,AR$1,明细!$AL:$AL,"网点超23H未关闭"))*20=0,"-",(COUNTIFS(明细!$R:$R,$AK173,明细!$C:$C,AR$1,明细!$AK:$AK,"网点超50分钟未响应")+COUNTIFS(明细!$R:$R,$AK173,明细!$C:$C,AR$1,明细!$AL:$AL,"网点超23H未关闭"))*20)</f>
        <v>-</v>
      </c>
      <c r="AS173" s="12" t="str">
        <f>IF((COUNTIFS(明细!$R:$R,$AK173,明细!$C:$C,AS$1,明细!$AK:$AK,"网点超50分钟未响应")+COUNTIFS(明细!$R:$R,$AK173,明细!$C:$C,AS$1,明细!$AL:$AL,"网点超23H未关闭"))*20=0,"-",(COUNTIFS(明细!$R:$R,$AK173,明细!$C:$C,AS$1,明细!$AK:$AK,"网点超50分钟未响应")+COUNTIFS(明细!$R:$R,$AK173,明细!$C:$C,AS$1,明细!$AL:$AL,"网点超23H未关闭"))*20)</f>
        <v>-</v>
      </c>
      <c r="AT173" s="12" t="str">
        <f>IF((COUNTIFS(明细!$R:$R,$AK173,明细!$C:$C,AT$1,明细!$AK:$AK,"网点超50分钟未响应")+COUNTIFS(明细!$R:$R,$AK173,明细!$C:$C,AT$1,明细!$AL:$AL,"网点超23H未关闭"))*20=0,"-",(COUNTIFS(明细!$R:$R,$AK173,明细!$C:$C,AT$1,明细!$AK:$AK,"网点超50分钟未响应")+COUNTIFS(明细!$R:$R,$AK173,明细!$C:$C,AT$1,明细!$AL:$AL,"网点超23H未关闭"))*20)</f>
        <v>-</v>
      </c>
      <c r="AU173" s="12" t="str">
        <f>IF((COUNTIFS(明细!$R:$R,$AK173,明细!$C:$C,AU$1,明细!$AK:$AK,"网点超50分钟未响应")+COUNTIFS(明细!$R:$R,$AK173,明细!$C:$C,AU$1,明细!$AL:$AL,"网点超23H未关闭"))*20=0,"-",(COUNTIFS(明细!$R:$R,$AK173,明细!$C:$C,AU$1,明细!$AK:$AK,"网点超50分钟未响应")+COUNTIFS(明细!$R:$R,$AK173,明细!$C:$C,AU$1,明细!$AL:$AL,"网点超23H未关闭"))*20)</f>
        <v>-</v>
      </c>
      <c r="AV173" s="12" t="str">
        <f>IF((COUNTIFS(明细!$R:$R,$AK173,明细!$C:$C,AV$1,明细!$AK:$AK,"网点超50分钟未响应")+COUNTIFS(明细!$R:$R,$AK173,明细!$C:$C,AV$1,明细!$AL:$AL,"网点超23H未关闭"))*20=0,"-",(COUNTIFS(明细!$R:$R,$AK173,明细!$C:$C,AV$1,明细!$AK:$AK,"网点超50分钟未响应")+COUNTIFS(明细!$R:$R,$AK173,明细!$C:$C,AV$1,明细!$AL:$AL,"网点超23H未关闭"))*20)</f>
        <v>-</v>
      </c>
      <c r="AW173" s="12" t="str">
        <f>IF((COUNTIFS(明细!$R:$R,$AK173,明细!$C:$C,AW$1,明细!$AK:$AK,"网点超50分钟未响应")+COUNTIFS(明细!$R:$R,$AK173,明细!$C:$C,AW$1,明细!$AL:$AL,"网点超23H未关闭"))*20=0,"-",(COUNTIFS(明细!$R:$R,$AK173,明细!$C:$C,AW$1,明细!$AK:$AK,"网点超50分钟未响应")+COUNTIFS(明细!$R:$R,$AK173,明细!$C:$C,AW$1,明细!$AL:$AL,"网点超23H未关闭"))*20)</f>
        <v>-</v>
      </c>
      <c r="AX173" s="12" t="str">
        <f>IF((COUNTIFS(明细!$R:$R,$AK173,明细!$C:$C,AX$1,明细!$AK:$AK,"网点超50分钟未响应")+COUNTIFS(明细!$R:$R,$AK173,明细!$C:$C,AX$1,明细!$AL:$AL,"网点超23H未关闭"))*20=0,"-",(COUNTIFS(明细!$R:$R,$AK173,明细!$C:$C,AX$1,明细!$AK:$AK,"网点超50分钟未响应")+COUNTIFS(明细!$R:$R,$AK173,明细!$C:$C,AX$1,明细!$AL:$AL,"网点超23H未关闭"))*20)</f>
        <v>-</v>
      </c>
      <c r="AY173" s="12" t="str">
        <f>IF((COUNTIFS(明细!$R:$R,$AK173,明细!$C:$C,AY$1,明细!$AK:$AK,"网点超50分钟未响应")+COUNTIFS(明细!$R:$R,$AK173,明细!$C:$C,AY$1,明细!$AL:$AL,"网点超23H未关闭"))*20=0,"-",(COUNTIFS(明细!$R:$R,$AK173,明细!$C:$C,AY$1,明细!$AK:$AK,"网点超50分钟未响应")+COUNTIFS(明细!$R:$R,$AK173,明细!$C:$C,AY$1,明细!$AL:$AL,"网点超23H未关闭"))*20)</f>
        <v>-</v>
      </c>
      <c r="AZ173" s="12" t="str">
        <f>IF((COUNTIFS(明细!$R:$R,$AK173,明细!$C:$C,AZ$1,明细!$AK:$AK,"网点超50分钟未响应")+COUNTIFS(明细!$R:$R,$AK173,明细!$C:$C,AZ$1,明细!$AL:$AL,"网点超23H未关闭"))*20=0,"-",(COUNTIFS(明细!$R:$R,$AK173,明细!$C:$C,AZ$1,明细!$AK:$AK,"网点超50分钟未响应")+COUNTIFS(明细!$R:$R,$AK173,明细!$C:$C,AZ$1,明细!$AL:$AL,"网点超23H未关闭"))*20)</f>
        <v>-</v>
      </c>
      <c r="BA173" s="12" t="str">
        <f>IF((COUNTIFS(明细!$R:$R,$AK173,明细!$C:$C,BA$1,明细!$AK:$AK,"网点超50分钟未响应")+COUNTIFS(明细!$R:$R,$AK173,明细!$C:$C,BA$1,明细!$AL:$AL,"网点超23H未关闭"))*20=0,"-",(COUNTIFS(明细!$R:$R,$AK173,明细!$C:$C,BA$1,明细!$AK:$AK,"网点超50分钟未响应")+COUNTIFS(明细!$R:$R,$AK173,明细!$C:$C,BA$1,明细!$AL:$AL,"网点超23H未关闭"))*20)</f>
        <v>-</v>
      </c>
      <c r="BB173" s="12" t="str">
        <f>IF((COUNTIFS(明细!$R:$R,$AK173,明细!$C:$C,BB$1,明细!$AK:$AK,"网点超50分钟未响应")+COUNTIFS(明细!$R:$R,$AK173,明细!$C:$C,BB$1,明细!$AL:$AL,"网点超23H未关闭"))*20=0,"-",(COUNTIFS(明细!$R:$R,$AK173,明细!$C:$C,BB$1,明细!$AK:$AK,"网点超50分钟未响应")+COUNTIFS(明细!$R:$R,$AK173,明细!$C:$C,BB$1,明细!$AL:$AL,"网点超23H未关闭"))*20)</f>
        <v>-</v>
      </c>
      <c r="BC173" s="12" t="str">
        <f>IF((COUNTIFS(明细!$R:$R,$AK173,明细!$C:$C,BC$1,明细!$AK:$AK,"网点超50分钟未响应")+COUNTIFS(明细!$R:$R,$AK173,明细!$C:$C,BC$1,明细!$AL:$AL,"网点超23H未关闭"))*20=0,"-",(COUNTIFS(明细!$R:$R,$AK173,明细!$C:$C,BC$1,明细!$AK:$AK,"网点超50分钟未响应")+COUNTIFS(明细!$R:$R,$AK173,明细!$C:$C,BC$1,明细!$AL:$AL,"网点超23H未关闭"))*20)</f>
        <v>-</v>
      </c>
      <c r="BD173" s="12" t="str">
        <f>IF((COUNTIFS(明细!$R:$R,$AK173,明细!$C:$C,BD$1,明细!$AK:$AK,"网点超50分钟未响应")+COUNTIFS(明细!$R:$R,$AK173,明细!$C:$C,BD$1,明细!$AL:$AL,"网点超23H未关闭"))*20=0,"-",(COUNTIFS(明细!$R:$R,$AK173,明细!$C:$C,BD$1,明细!$AK:$AK,"网点超50分钟未响应")+COUNTIFS(明细!$R:$R,$AK173,明细!$C:$C,BD$1,明细!$AL:$AL,"网点超23H未关闭"))*20)</f>
        <v>-</v>
      </c>
      <c r="BE173" s="12" t="str">
        <f>IF((COUNTIFS(明细!$R:$R,$AK173,明细!$C:$C,BE$1,明细!$AK:$AK,"网点超50分钟未响应")+COUNTIFS(明细!$R:$R,$AK173,明细!$C:$C,BE$1,明细!$AL:$AL,"网点超23H未关闭"))*20=0,"-",(COUNTIFS(明细!$R:$R,$AK173,明细!$C:$C,BE$1,明细!$AK:$AK,"网点超50分钟未响应")+COUNTIFS(明细!$R:$R,$AK173,明细!$C:$C,BE$1,明细!$AL:$AL,"网点超23H未关闭"))*20)</f>
        <v>-</v>
      </c>
      <c r="BF173" s="12" t="str">
        <f>IF((COUNTIFS(明细!$R:$R,$AK173,明细!$C:$C,BF$1,明细!$AK:$AK,"网点超50分钟未响应")+COUNTIFS(明细!$R:$R,$AK173,明细!$C:$C,BF$1,明细!$AL:$AL,"网点超23H未关闭"))*20=0,"-",(COUNTIFS(明细!$R:$R,$AK173,明细!$C:$C,BF$1,明细!$AK:$AK,"网点超50分钟未响应")+COUNTIFS(明细!$R:$R,$AK173,明细!$C:$C,BF$1,明细!$AL:$AL,"网点超23H未关闭"))*20)</f>
        <v>-</v>
      </c>
      <c r="BG173" s="12" t="str">
        <f>IF((COUNTIFS(明细!$R:$R,$AK173,明细!$C:$C,BG$1,明细!$AK:$AK,"网点超50分钟未响应")+COUNTIFS(明细!$R:$R,$AK173,明细!$C:$C,BG$1,明细!$AL:$AL,"网点超23H未关闭"))*20=0,"-",(COUNTIFS(明细!$R:$R,$AK173,明细!$C:$C,BG$1,明细!$AK:$AK,"网点超50分钟未响应")+COUNTIFS(明细!$R:$R,$AK173,明细!$C:$C,BG$1,明细!$AL:$AL,"网点超23H未关闭"))*20)</f>
        <v>-</v>
      </c>
      <c r="BH173" s="12" t="str">
        <f>IF((COUNTIFS(明细!$R:$R,$AK173,明细!$C:$C,BH$1,明细!$AK:$AK,"网点超50分钟未响应")+COUNTIFS(明细!$R:$R,$AK173,明细!$C:$C,BH$1,明细!$AL:$AL,"网点超23H未关闭"))*20=0,"-",(COUNTIFS(明细!$R:$R,$AK173,明细!$C:$C,BH$1,明细!$AK:$AK,"网点超50分钟未响应")+COUNTIFS(明细!$R:$R,$AK173,明细!$C:$C,BH$1,明细!$AL:$AL,"网点超23H未关闭"))*20)</f>
        <v>-</v>
      </c>
      <c r="BI173" s="12" t="str">
        <f>IF((COUNTIFS(明细!$R:$R,$AK173,明细!$C:$C,BI$1,明细!$AK:$AK,"网点超50分钟未响应")+COUNTIFS(明细!$R:$R,$AK173,明细!$C:$C,BI$1,明细!$AL:$AL,"网点超23H未关闭"))*20=0,"-",(COUNTIFS(明细!$R:$R,$AK173,明细!$C:$C,BI$1,明细!$AK:$AK,"网点超50分钟未响应")+COUNTIFS(明细!$R:$R,$AK173,明细!$C:$C,BI$1,明细!$AL:$AL,"网点超23H未关闭"))*20)</f>
        <v>-</v>
      </c>
      <c r="BJ173" s="12" t="str">
        <f>IF((COUNTIFS(明细!$R:$R,$AK173,明细!$C:$C,BJ$1,明细!$AK:$AK,"网点超50分钟未响应")+COUNTIFS(明细!$R:$R,$AK173,明细!$C:$C,BJ$1,明细!$AL:$AL,"网点超23H未关闭"))*20=0,"-",(COUNTIFS(明细!$R:$R,$AK173,明细!$C:$C,BJ$1,明细!$AK:$AK,"网点超50分钟未响应")+COUNTIFS(明细!$R:$R,$AK173,明细!$C:$C,BJ$1,明细!$AL:$AL,"网点超23H未关闭"))*20)</f>
        <v>-</v>
      </c>
      <c r="BK173" s="12" t="str">
        <f>IF((COUNTIFS(明细!$R:$R,$AK173,明细!$C:$C,BK$1,明细!$AK:$AK,"网点超50分钟未响应")+COUNTIFS(明细!$R:$R,$AK173,明细!$C:$C,BK$1,明细!$AL:$AL,"网点超23H未关闭"))*20=0,"-",(COUNTIFS(明细!$R:$R,$AK173,明细!$C:$C,BK$1,明细!$AK:$AK,"网点超50分钟未响应")+COUNTIFS(明细!$R:$R,$AK173,明细!$C:$C,BK$1,明细!$AL:$AL,"网点超23H未关闭"))*20)</f>
        <v>-</v>
      </c>
      <c r="BL173" s="12" t="str">
        <f>IF((COUNTIFS(明细!$R:$R,$AK173,明细!$C:$C,BL$1,明细!$AK:$AK,"网点超50分钟未响应")+COUNTIFS(明细!$R:$R,$AK173,明细!$C:$C,BL$1,明细!$AL:$AL,"网点超23H未关闭"))*20=0,"-",(COUNTIFS(明细!$R:$R,$AK173,明细!$C:$C,BL$1,明细!$AK:$AK,"网点超50分钟未响应")+COUNTIFS(明细!$R:$R,$AK173,明细!$C:$C,BL$1,明细!$AL:$AL,"网点超23H未关闭"))*20)</f>
        <v>-</v>
      </c>
      <c r="BM173" s="12" t="str">
        <f>IF((COUNTIFS(明细!$R:$R,$AK173,明细!$C:$C,BM$1,明细!$AK:$AK,"网点超50分钟未响应")+COUNTIFS(明细!$R:$R,$AK173,明细!$C:$C,BM$1,明细!$AL:$AL,"网点超23H未关闭"))*20=0,"-",(COUNTIFS(明细!$R:$R,$AK173,明细!$C:$C,BM$1,明细!$AK:$AK,"网点超50分钟未响应")+COUNTIFS(明细!$R:$R,$AK173,明细!$C:$C,BM$1,明细!$AL:$AL,"网点超23H未关闭"))*20)</f>
        <v>-</v>
      </c>
      <c r="BN173" s="12" t="str">
        <f>IF((COUNTIFS(明细!$R:$R,$AK173,明细!$C:$C,BN$1,明细!$AK:$AK,"网点超50分钟未响应")+COUNTIFS(明细!$R:$R,$AK173,明细!$C:$C,BN$1,明细!$AL:$AL,"网点超23H未关闭"))*20=0,"-",(COUNTIFS(明细!$R:$R,$AK173,明细!$C:$C,BN$1,明细!$AK:$AK,"网点超50分钟未响应")+COUNTIFS(明细!$R:$R,$AK173,明细!$C:$C,BN$1,明细!$AL:$AL,"网点超23H未关闭"))*20)</f>
        <v>-</v>
      </c>
      <c r="BO173" s="12" t="str">
        <f>IF((COUNTIFS(明细!$R:$R,$AK173,明细!$C:$C,BO$1,明细!$AK:$AK,"网点超50分钟未响应")+COUNTIFS(明细!$R:$R,$AK173,明细!$C:$C,BO$1,明细!$AL:$AL,"网点超23H未关闭"))*20=0,"-",(COUNTIFS(明细!$R:$R,$AK173,明细!$C:$C,BO$1,明细!$AK:$AK,"网点超50分钟未响应")+COUNTIFS(明细!$R:$R,$AK173,明细!$C:$C,BO$1,明细!$AL:$AL,"网点超23H未关闭"))*20)</f>
        <v>-</v>
      </c>
      <c r="BP173" s="12" t="str">
        <f>IF((COUNTIFS(明细!$R:$R,$AK173,明细!$C:$C,BP$1,明细!$AK:$AK,"网点超50分钟未响应")+COUNTIFS(明细!$R:$R,$AK173,明细!$C:$C,BP$1,明细!$AL:$AL,"网点超23H未关闭"))*20=0,"-",(COUNTIFS(明细!$R:$R,$AK173,明细!$C:$C,BP$1,明细!$AK:$AK,"网点超50分钟未响应")+COUNTIFS(明细!$R:$R,$AK173,明细!$C:$C,BP$1,明细!$AL:$AL,"网点超23H未关闭"))*20)</f>
        <v>-</v>
      </c>
    </row>
    <row r="174" customHeight="1" spans="36:68">
      <c r="AJ174" s="12">
        <f>RANK(AL174,AL$3:AL$356)</f>
        <v>147</v>
      </c>
      <c r="AK174" s="39" t="s">
        <v>210</v>
      </c>
      <c r="AL174" s="12">
        <f>SUM(AM174:BP174)</f>
        <v>0</v>
      </c>
      <c r="AM174" s="12" t="str">
        <f>IF((COUNTIFS(明细!$R:$R,$AK174,明细!$C:$C,AM$1,明细!$AK:$AK,"网点超50分钟未响应")+COUNTIFS(明细!$R:$R,$AK174,明细!$C:$C,AM$1,明细!$AL:$AL,"网点超23H未关闭"))*20=0,"-",(COUNTIFS(明细!$R:$R,$AK174,明细!$C:$C,AM$1,明细!$AK:$AK,"网点超50分钟未响应")+COUNTIFS(明细!$R:$R,$AK174,明细!$C:$C,AM$1,明细!$AL:$AL,"网点超23H未关闭"))*20)</f>
        <v>-</v>
      </c>
      <c r="AN174" s="12" t="str">
        <f>IF((COUNTIFS(明细!$R:$R,$AK174,明细!$C:$C,AN$1,明细!$AK:$AK,"网点超50分钟未响应")+COUNTIFS(明细!$R:$R,$AK174,明细!$C:$C,AN$1,明细!$AL:$AL,"网点超23H未关闭"))*20=0,"-",(COUNTIFS(明细!$R:$R,$AK174,明细!$C:$C,AN$1,明细!$AK:$AK,"网点超50分钟未响应")+COUNTIFS(明细!$R:$R,$AK174,明细!$C:$C,AN$1,明细!$AL:$AL,"网点超23H未关闭"))*20)</f>
        <v>-</v>
      </c>
      <c r="AO174" s="12" t="str">
        <f>IF((COUNTIFS(明细!$R:$R,$AK174,明细!$C:$C,AO$1,明细!$AK:$AK,"网点超50分钟未响应")+COUNTIFS(明细!$R:$R,$AK174,明细!$C:$C,AO$1,明细!$AL:$AL,"网点超23H未关闭"))*20=0,"-",(COUNTIFS(明细!$R:$R,$AK174,明细!$C:$C,AO$1,明细!$AK:$AK,"网点超50分钟未响应")+COUNTIFS(明细!$R:$R,$AK174,明细!$C:$C,AO$1,明细!$AL:$AL,"网点超23H未关闭"))*20)</f>
        <v>-</v>
      </c>
      <c r="AP174" s="12" t="str">
        <f>IF((COUNTIFS(明细!$R:$R,$AK174,明细!$C:$C,AP$1,明细!$AK:$AK,"网点超50分钟未响应")+COUNTIFS(明细!$R:$R,$AK174,明细!$C:$C,AP$1,明细!$AL:$AL,"网点超23H未关闭"))*20=0,"-",(COUNTIFS(明细!$R:$R,$AK174,明细!$C:$C,AP$1,明细!$AK:$AK,"网点超50分钟未响应")+COUNTIFS(明细!$R:$R,$AK174,明细!$C:$C,AP$1,明细!$AL:$AL,"网点超23H未关闭"))*20)</f>
        <v>-</v>
      </c>
      <c r="AQ174" s="12" t="str">
        <f>IF((COUNTIFS(明细!$R:$R,$AK174,明细!$C:$C,AQ$1,明细!$AK:$AK,"网点超50分钟未响应")+COUNTIFS(明细!$R:$R,$AK174,明细!$C:$C,AQ$1,明细!$AL:$AL,"网点超23H未关闭"))*20=0,"-",(COUNTIFS(明细!$R:$R,$AK174,明细!$C:$C,AQ$1,明细!$AK:$AK,"网点超50分钟未响应")+COUNTIFS(明细!$R:$R,$AK174,明细!$C:$C,AQ$1,明细!$AL:$AL,"网点超23H未关闭"))*20)</f>
        <v>-</v>
      </c>
      <c r="AR174" s="12" t="str">
        <f>IF((COUNTIFS(明细!$R:$R,$AK174,明细!$C:$C,AR$1,明细!$AK:$AK,"网点超50分钟未响应")+COUNTIFS(明细!$R:$R,$AK174,明细!$C:$C,AR$1,明细!$AL:$AL,"网点超23H未关闭"))*20=0,"-",(COUNTIFS(明细!$R:$R,$AK174,明细!$C:$C,AR$1,明细!$AK:$AK,"网点超50分钟未响应")+COUNTIFS(明细!$R:$R,$AK174,明细!$C:$C,AR$1,明细!$AL:$AL,"网点超23H未关闭"))*20)</f>
        <v>-</v>
      </c>
      <c r="AS174" s="12" t="str">
        <f>IF((COUNTIFS(明细!$R:$R,$AK174,明细!$C:$C,AS$1,明细!$AK:$AK,"网点超50分钟未响应")+COUNTIFS(明细!$R:$R,$AK174,明细!$C:$C,AS$1,明细!$AL:$AL,"网点超23H未关闭"))*20=0,"-",(COUNTIFS(明细!$R:$R,$AK174,明细!$C:$C,AS$1,明细!$AK:$AK,"网点超50分钟未响应")+COUNTIFS(明细!$R:$R,$AK174,明细!$C:$C,AS$1,明细!$AL:$AL,"网点超23H未关闭"))*20)</f>
        <v>-</v>
      </c>
      <c r="AT174" s="12" t="str">
        <f>IF((COUNTIFS(明细!$R:$R,$AK174,明细!$C:$C,AT$1,明细!$AK:$AK,"网点超50分钟未响应")+COUNTIFS(明细!$R:$R,$AK174,明细!$C:$C,AT$1,明细!$AL:$AL,"网点超23H未关闭"))*20=0,"-",(COUNTIFS(明细!$R:$R,$AK174,明细!$C:$C,AT$1,明细!$AK:$AK,"网点超50分钟未响应")+COUNTIFS(明细!$R:$R,$AK174,明细!$C:$C,AT$1,明细!$AL:$AL,"网点超23H未关闭"))*20)</f>
        <v>-</v>
      </c>
      <c r="AU174" s="12" t="str">
        <f>IF((COUNTIFS(明细!$R:$R,$AK174,明细!$C:$C,AU$1,明细!$AK:$AK,"网点超50分钟未响应")+COUNTIFS(明细!$R:$R,$AK174,明细!$C:$C,AU$1,明细!$AL:$AL,"网点超23H未关闭"))*20=0,"-",(COUNTIFS(明细!$R:$R,$AK174,明细!$C:$C,AU$1,明细!$AK:$AK,"网点超50分钟未响应")+COUNTIFS(明细!$R:$R,$AK174,明细!$C:$C,AU$1,明细!$AL:$AL,"网点超23H未关闭"))*20)</f>
        <v>-</v>
      </c>
      <c r="AV174" s="12" t="str">
        <f>IF((COUNTIFS(明细!$R:$R,$AK174,明细!$C:$C,AV$1,明细!$AK:$AK,"网点超50分钟未响应")+COUNTIFS(明细!$R:$R,$AK174,明细!$C:$C,AV$1,明细!$AL:$AL,"网点超23H未关闭"))*20=0,"-",(COUNTIFS(明细!$R:$R,$AK174,明细!$C:$C,AV$1,明细!$AK:$AK,"网点超50分钟未响应")+COUNTIFS(明细!$R:$R,$AK174,明细!$C:$C,AV$1,明细!$AL:$AL,"网点超23H未关闭"))*20)</f>
        <v>-</v>
      </c>
      <c r="AW174" s="12" t="str">
        <f>IF((COUNTIFS(明细!$R:$R,$AK174,明细!$C:$C,AW$1,明细!$AK:$AK,"网点超50分钟未响应")+COUNTIFS(明细!$R:$R,$AK174,明细!$C:$C,AW$1,明细!$AL:$AL,"网点超23H未关闭"))*20=0,"-",(COUNTIFS(明细!$R:$R,$AK174,明细!$C:$C,AW$1,明细!$AK:$AK,"网点超50分钟未响应")+COUNTIFS(明细!$R:$R,$AK174,明细!$C:$C,AW$1,明细!$AL:$AL,"网点超23H未关闭"))*20)</f>
        <v>-</v>
      </c>
      <c r="AX174" s="12" t="str">
        <f>IF((COUNTIFS(明细!$R:$R,$AK174,明细!$C:$C,AX$1,明细!$AK:$AK,"网点超50分钟未响应")+COUNTIFS(明细!$R:$R,$AK174,明细!$C:$C,AX$1,明细!$AL:$AL,"网点超23H未关闭"))*20=0,"-",(COUNTIFS(明细!$R:$R,$AK174,明细!$C:$C,AX$1,明细!$AK:$AK,"网点超50分钟未响应")+COUNTIFS(明细!$R:$R,$AK174,明细!$C:$C,AX$1,明细!$AL:$AL,"网点超23H未关闭"))*20)</f>
        <v>-</v>
      </c>
      <c r="AY174" s="12" t="str">
        <f>IF((COUNTIFS(明细!$R:$R,$AK174,明细!$C:$C,AY$1,明细!$AK:$AK,"网点超50分钟未响应")+COUNTIFS(明细!$R:$R,$AK174,明细!$C:$C,AY$1,明细!$AL:$AL,"网点超23H未关闭"))*20=0,"-",(COUNTIFS(明细!$R:$R,$AK174,明细!$C:$C,AY$1,明细!$AK:$AK,"网点超50分钟未响应")+COUNTIFS(明细!$R:$R,$AK174,明细!$C:$C,AY$1,明细!$AL:$AL,"网点超23H未关闭"))*20)</f>
        <v>-</v>
      </c>
      <c r="AZ174" s="12" t="str">
        <f>IF((COUNTIFS(明细!$R:$R,$AK174,明细!$C:$C,AZ$1,明细!$AK:$AK,"网点超50分钟未响应")+COUNTIFS(明细!$R:$R,$AK174,明细!$C:$C,AZ$1,明细!$AL:$AL,"网点超23H未关闭"))*20=0,"-",(COUNTIFS(明细!$R:$R,$AK174,明细!$C:$C,AZ$1,明细!$AK:$AK,"网点超50分钟未响应")+COUNTIFS(明细!$R:$R,$AK174,明细!$C:$C,AZ$1,明细!$AL:$AL,"网点超23H未关闭"))*20)</f>
        <v>-</v>
      </c>
      <c r="BA174" s="12" t="str">
        <f>IF((COUNTIFS(明细!$R:$R,$AK174,明细!$C:$C,BA$1,明细!$AK:$AK,"网点超50分钟未响应")+COUNTIFS(明细!$R:$R,$AK174,明细!$C:$C,BA$1,明细!$AL:$AL,"网点超23H未关闭"))*20=0,"-",(COUNTIFS(明细!$R:$R,$AK174,明细!$C:$C,BA$1,明细!$AK:$AK,"网点超50分钟未响应")+COUNTIFS(明细!$R:$R,$AK174,明细!$C:$C,BA$1,明细!$AL:$AL,"网点超23H未关闭"))*20)</f>
        <v>-</v>
      </c>
      <c r="BB174" s="12" t="str">
        <f>IF((COUNTIFS(明细!$R:$R,$AK174,明细!$C:$C,BB$1,明细!$AK:$AK,"网点超50分钟未响应")+COUNTIFS(明细!$R:$R,$AK174,明细!$C:$C,BB$1,明细!$AL:$AL,"网点超23H未关闭"))*20=0,"-",(COUNTIFS(明细!$R:$R,$AK174,明细!$C:$C,BB$1,明细!$AK:$AK,"网点超50分钟未响应")+COUNTIFS(明细!$R:$R,$AK174,明细!$C:$C,BB$1,明细!$AL:$AL,"网点超23H未关闭"))*20)</f>
        <v>-</v>
      </c>
      <c r="BC174" s="12" t="str">
        <f>IF((COUNTIFS(明细!$R:$R,$AK174,明细!$C:$C,BC$1,明细!$AK:$AK,"网点超50分钟未响应")+COUNTIFS(明细!$R:$R,$AK174,明细!$C:$C,BC$1,明细!$AL:$AL,"网点超23H未关闭"))*20=0,"-",(COUNTIFS(明细!$R:$R,$AK174,明细!$C:$C,BC$1,明细!$AK:$AK,"网点超50分钟未响应")+COUNTIFS(明细!$R:$R,$AK174,明细!$C:$C,BC$1,明细!$AL:$AL,"网点超23H未关闭"))*20)</f>
        <v>-</v>
      </c>
      <c r="BD174" s="12" t="str">
        <f>IF((COUNTIFS(明细!$R:$R,$AK174,明细!$C:$C,BD$1,明细!$AK:$AK,"网点超50分钟未响应")+COUNTIFS(明细!$R:$R,$AK174,明细!$C:$C,BD$1,明细!$AL:$AL,"网点超23H未关闭"))*20=0,"-",(COUNTIFS(明细!$R:$R,$AK174,明细!$C:$C,BD$1,明细!$AK:$AK,"网点超50分钟未响应")+COUNTIFS(明细!$R:$R,$AK174,明细!$C:$C,BD$1,明细!$AL:$AL,"网点超23H未关闭"))*20)</f>
        <v>-</v>
      </c>
      <c r="BE174" s="12" t="str">
        <f>IF((COUNTIFS(明细!$R:$R,$AK174,明细!$C:$C,BE$1,明细!$AK:$AK,"网点超50分钟未响应")+COUNTIFS(明细!$R:$R,$AK174,明细!$C:$C,BE$1,明细!$AL:$AL,"网点超23H未关闭"))*20=0,"-",(COUNTIFS(明细!$R:$R,$AK174,明细!$C:$C,BE$1,明细!$AK:$AK,"网点超50分钟未响应")+COUNTIFS(明细!$R:$R,$AK174,明细!$C:$C,BE$1,明细!$AL:$AL,"网点超23H未关闭"))*20)</f>
        <v>-</v>
      </c>
      <c r="BF174" s="12" t="str">
        <f>IF((COUNTIFS(明细!$R:$R,$AK174,明细!$C:$C,BF$1,明细!$AK:$AK,"网点超50分钟未响应")+COUNTIFS(明细!$R:$R,$AK174,明细!$C:$C,BF$1,明细!$AL:$AL,"网点超23H未关闭"))*20=0,"-",(COUNTIFS(明细!$R:$R,$AK174,明细!$C:$C,BF$1,明细!$AK:$AK,"网点超50分钟未响应")+COUNTIFS(明细!$R:$R,$AK174,明细!$C:$C,BF$1,明细!$AL:$AL,"网点超23H未关闭"))*20)</f>
        <v>-</v>
      </c>
      <c r="BG174" s="12" t="str">
        <f>IF((COUNTIFS(明细!$R:$R,$AK174,明细!$C:$C,BG$1,明细!$AK:$AK,"网点超50分钟未响应")+COUNTIFS(明细!$R:$R,$AK174,明细!$C:$C,BG$1,明细!$AL:$AL,"网点超23H未关闭"))*20=0,"-",(COUNTIFS(明细!$R:$R,$AK174,明细!$C:$C,BG$1,明细!$AK:$AK,"网点超50分钟未响应")+COUNTIFS(明细!$R:$R,$AK174,明细!$C:$C,BG$1,明细!$AL:$AL,"网点超23H未关闭"))*20)</f>
        <v>-</v>
      </c>
      <c r="BH174" s="12" t="str">
        <f>IF((COUNTIFS(明细!$R:$R,$AK174,明细!$C:$C,BH$1,明细!$AK:$AK,"网点超50分钟未响应")+COUNTIFS(明细!$R:$R,$AK174,明细!$C:$C,BH$1,明细!$AL:$AL,"网点超23H未关闭"))*20=0,"-",(COUNTIFS(明细!$R:$R,$AK174,明细!$C:$C,BH$1,明细!$AK:$AK,"网点超50分钟未响应")+COUNTIFS(明细!$R:$R,$AK174,明细!$C:$C,BH$1,明细!$AL:$AL,"网点超23H未关闭"))*20)</f>
        <v>-</v>
      </c>
      <c r="BI174" s="12" t="str">
        <f>IF((COUNTIFS(明细!$R:$R,$AK174,明细!$C:$C,BI$1,明细!$AK:$AK,"网点超50分钟未响应")+COUNTIFS(明细!$R:$R,$AK174,明细!$C:$C,BI$1,明细!$AL:$AL,"网点超23H未关闭"))*20=0,"-",(COUNTIFS(明细!$R:$R,$AK174,明细!$C:$C,BI$1,明细!$AK:$AK,"网点超50分钟未响应")+COUNTIFS(明细!$R:$R,$AK174,明细!$C:$C,BI$1,明细!$AL:$AL,"网点超23H未关闭"))*20)</f>
        <v>-</v>
      </c>
      <c r="BJ174" s="12" t="str">
        <f>IF((COUNTIFS(明细!$R:$R,$AK174,明细!$C:$C,BJ$1,明细!$AK:$AK,"网点超50分钟未响应")+COUNTIFS(明细!$R:$R,$AK174,明细!$C:$C,BJ$1,明细!$AL:$AL,"网点超23H未关闭"))*20=0,"-",(COUNTIFS(明细!$R:$R,$AK174,明细!$C:$C,BJ$1,明细!$AK:$AK,"网点超50分钟未响应")+COUNTIFS(明细!$R:$R,$AK174,明细!$C:$C,BJ$1,明细!$AL:$AL,"网点超23H未关闭"))*20)</f>
        <v>-</v>
      </c>
      <c r="BK174" s="12" t="str">
        <f>IF((COUNTIFS(明细!$R:$R,$AK174,明细!$C:$C,BK$1,明细!$AK:$AK,"网点超50分钟未响应")+COUNTIFS(明细!$R:$R,$AK174,明细!$C:$C,BK$1,明细!$AL:$AL,"网点超23H未关闭"))*20=0,"-",(COUNTIFS(明细!$R:$R,$AK174,明细!$C:$C,BK$1,明细!$AK:$AK,"网点超50分钟未响应")+COUNTIFS(明细!$R:$R,$AK174,明细!$C:$C,BK$1,明细!$AL:$AL,"网点超23H未关闭"))*20)</f>
        <v>-</v>
      </c>
      <c r="BL174" s="12" t="str">
        <f>IF((COUNTIFS(明细!$R:$R,$AK174,明细!$C:$C,BL$1,明细!$AK:$AK,"网点超50分钟未响应")+COUNTIFS(明细!$R:$R,$AK174,明细!$C:$C,BL$1,明细!$AL:$AL,"网点超23H未关闭"))*20=0,"-",(COUNTIFS(明细!$R:$R,$AK174,明细!$C:$C,BL$1,明细!$AK:$AK,"网点超50分钟未响应")+COUNTIFS(明细!$R:$R,$AK174,明细!$C:$C,BL$1,明细!$AL:$AL,"网点超23H未关闭"))*20)</f>
        <v>-</v>
      </c>
      <c r="BM174" s="12" t="str">
        <f>IF((COUNTIFS(明细!$R:$R,$AK174,明细!$C:$C,BM$1,明细!$AK:$AK,"网点超50分钟未响应")+COUNTIFS(明细!$R:$R,$AK174,明细!$C:$C,BM$1,明细!$AL:$AL,"网点超23H未关闭"))*20=0,"-",(COUNTIFS(明细!$R:$R,$AK174,明细!$C:$C,BM$1,明细!$AK:$AK,"网点超50分钟未响应")+COUNTIFS(明细!$R:$R,$AK174,明细!$C:$C,BM$1,明细!$AL:$AL,"网点超23H未关闭"))*20)</f>
        <v>-</v>
      </c>
      <c r="BN174" s="12" t="str">
        <f>IF((COUNTIFS(明细!$R:$R,$AK174,明细!$C:$C,BN$1,明细!$AK:$AK,"网点超50分钟未响应")+COUNTIFS(明细!$R:$R,$AK174,明细!$C:$C,BN$1,明细!$AL:$AL,"网点超23H未关闭"))*20=0,"-",(COUNTIFS(明细!$R:$R,$AK174,明细!$C:$C,BN$1,明细!$AK:$AK,"网点超50分钟未响应")+COUNTIFS(明细!$R:$R,$AK174,明细!$C:$C,BN$1,明细!$AL:$AL,"网点超23H未关闭"))*20)</f>
        <v>-</v>
      </c>
      <c r="BO174" s="12" t="str">
        <f>IF((COUNTIFS(明细!$R:$R,$AK174,明细!$C:$C,BO$1,明细!$AK:$AK,"网点超50分钟未响应")+COUNTIFS(明细!$R:$R,$AK174,明细!$C:$C,BO$1,明细!$AL:$AL,"网点超23H未关闭"))*20=0,"-",(COUNTIFS(明细!$R:$R,$AK174,明细!$C:$C,BO$1,明细!$AK:$AK,"网点超50分钟未响应")+COUNTIFS(明细!$R:$R,$AK174,明细!$C:$C,BO$1,明细!$AL:$AL,"网点超23H未关闭"))*20)</f>
        <v>-</v>
      </c>
      <c r="BP174" s="12" t="str">
        <f>IF((COUNTIFS(明细!$R:$R,$AK174,明细!$C:$C,BP$1,明细!$AK:$AK,"网点超50分钟未响应")+COUNTIFS(明细!$R:$R,$AK174,明细!$C:$C,BP$1,明细!$AL:$AL,"网点超23H未关闭"))*20=0,"-",(COUNTIFS(明细!$R:$R,$AK174,明细!$C:$C,BP$1,明细!$AK:$AK,"网点超50分钟未响应")+COUNTIFS(明细!$R:$R,$AK174,明细!$C:$C,BP$1,明细!$AL:$AL,"网点超23H未关闭"))*20)</f>
        <v>-</v>
      </c>
    </row>
    <row r="175" customHeight="1" spans="36:68">
      <c r="AJ175" s="12">
        <f>RANK(AL175,AL$3:AL$356)</f>
        <v>147</v>
      </c>
      <c r="AK175" s="4" t="s">
        <v>211</v>
      </c>
      <c r="AL175" s="12">
        <f>SUM(AM175:BP175)</f>
        <v>0</v>
      </c>
      <c r="AM175" s="12" t="str">
        <f>IF((COUNTIFS(明细!$R:$R,$AK175,明细!$C:$C,AM$1,明细!$AK:$AK,"网点超50分钟未响应")+COUNTIFS(明细!$R:$R,$AK175,明细!$C:$C,AM$1,明细!$AL:$AL,"网点超23H未关闭"))*20=0,"-",(COUNTIFS(明细!$R:$R,$AK175,明细!$C:$C,AM$1,明细!$AK:$AK,"网点超50分钟未响应")+COUNTIFS(明细!$R:$R,$AK175,明细!$C:$C,AM$1,明细!$AL:$AL,"网点超23H未关闭"))*20)</f>
        <v>-</v>
      </c>
      <c r="AN175" s="12" t="str">
        <f>IF((COUNTIFS(明细!$R:$R,$AK175,明细!$C:$C,AN$1,明细!$AK:$AK,"网点超50分钟未响应")+COUNTIFS(明细!$R:$R,$AK175,明细!$C:$C,AN$1,明细!$AL:$AL,"网点超23H未关闭"))*20=0,"-",(COUNTIFS(明细!$R:$R,$AK175,明细!$C:$C,AN$1,明细!$AK:$AK,"网点超50分钟未响应")+COUNTIFS(明细!$R:$R,$AK175,明细!$C:$C,AN$1,明细!$AL:$AL,"网点超23H未关闭"))*20)</f>
        <v>-</v>
      </c>
      <c r="AO175" s="12" t="str">
        <f>IF((COUNTIFS(明细!$R:$R,$AK175,明细!$C:$C,AO$1,明细!$AK:$AK,"网点超50分钟未响应")+COUNTIFS(明细!$R:$R,$AK175,明细!$C:$C,AO$1,明细!$AL:$AL,"网点超23H未关闭"))*20=0,"-",(COUNTIFS(明细!$R:$R,$AK175,明细!$C:$C,AO$1,明细!$AK:$AK,"网点超50分钟未响应")+COUNTIFS(明细!$R:$R,$AK175,明细!$C:$C,AO$1,明细!$AL:$AL,"网点超23H未关闭"))*20)</f>
        <v>-</v>
      </c>
      <c r="AP175" s="12" t="str">
        <f>IF((COUNTIFS(明细!$R:$R,$AK175,明细!$C:$C,AP$1,明细!$AK:$AK,"网点超50分钟未响应")+COUNTIFS(明细!$R:$R,$AK175,明细!$C:$C,AP$1,明细!$AL:$AL,"网点超23H未关闭"))*20=0,"-",(COUNTIFS(明细!$R:$R,$AK175,明细!$C:$C,AP$1,明细!$AK:$AK,"网点超50分钟未响应")+COUNTIFS(明细!$R:$R,$AK175,明细!$C:$C,AP$1,明细!$AL:$AL,"网点超23H未关闭"))*20)</f>
        <v>-</v>
      </c>
      <c r="AQ175" s="12" t="str">
        <f>IF((COUNTIFS(明细!$R:$R,$AK175,明细!$C:$C,AQ$1,明细!$AK:$AK,"网点超50分钟未响应")+COUNTIFS(明细!$R:$R,$AK175,明细!$C:$C,AQ$1,明细!$AL:$AL,"网点超23H未关闭"))*20=0,"-",(COUNTIFS(明细!$R:$R,$AK175,明细!$C:$C,AQ$1,明细!$AK:$AK,"网点超50分钟未响应")+COUNTIFS(明细!$R:$R,$AK175,明细!$C:$C,AQ$1,明细!$AL:$AL,"网点超23H未关闭"))*20)</f>
        <v>-</v>
      </c>
      <c r="AR175" s="12" t="str">
        <f>IF((COUNTIFS(明细!$R:$R,$AK175,明细!$C:$C,AR$1,明细!$AK:$AK,"网点超50分钟未响应")+COUNTIFS(明细!$R:$R,$AK175,明细!$C:$C,AR$1,明细!$AL:$AL,"网点超23H未关闭"))*20=0,"-",(COUNTIFS(明细!$R:$R,$AK175,明细!$C:$C,AR$1,明细!$AK:$AK,"网点超50分钟未响应")+COUNTIFS(明细!$R:$R,$AK175,明细!$C:$C,AR$1,明细!$AL:$AL,"网点超23H未关闭"))*20)</f>
        <v>-</v>
      </c>
      <c r="AS175" s="12" t="str">
        <f>IF((COUNTIFS(明细!$R:$R,$AK175,明细!$C:$C,AS$1,明细!$AK:$AK,"网点超50分钟未响应")+COUNTIFS(明细!$R:$R,$AK175,明细!$C:$C,AS$1,明细!$AL:$AL,"网点超23H未关闭"))*20=0,"-",(COUNTIFS(明细!$R:$R,$AK175,明细!$C:$C,AS$1,明细!$AK:$AK,"网点超50分钟未响应")+COUNTIFS(明细!$R:$R,$AK175,明细!$C:$C,AS$1,明细!$AL:$AL,"网点超23H未关闭"))*20)</f>
        <v>-</v>
      </c>
      <c r="AT175" s="12" t="str">
        <f>IF((COUNTIFS(明细!$R:$R,$AK175,明细!$C:$C,AT$1,明细!$AK:$AK,"网点超50分钟未响应")+COUNTIFS(明细!$R:$R,$AK175,明细!$C:$C,AT$1,明细!$AL:$AL,"网点超23H未关闭"))*20=0,"-",(COUNTIFS(明细!$R:$R,$AK175,明细!$C:$C,AT$1,明细!$AK:$AK,"网点超50分钟未响应")+COUNTIFS(明细!$R:$R,$AK175,明细!$C:$C,AT$1,明细!$AL:$AL,"网点超23H未关闭"))*20)</f>
        <v>-</v>
      </c>
      <c r="AU175" s="12" t="str">
        <f>IF((COUNTIFS(明细!$R:$R,$AK175,明细!$C:$C,AU$1,明细!$AK:$AK,"网点超50分钟未响应")+COUNTIFS(明细!$R:$R,$AK175,明细!$C:$C,AU$1,明细!$AL:$AL,"网点超23H未关闭"))*20=0,"-",(COUNTIFS(明细!$R:$R,$AK175,明细!$C:$C,AU$1,明细!$AK:$AK,"网点超50分钟未响应")+COUNTIFS(明细!$R:$R,$AK175,明细!$C:$C,AU$1,明细!$AL:$AL,"网点超23H未关闭"))*20)</f>
        <v>-</v>
      </c>
      <c r="AV175" s="12" t="str">
        <f>IF((COUNTIFS(明细!$R:$R,$AK175,明细!$C:$C,AV$1,明细!$AK:$AK,"网点超50分钟未响应")+COUNTIFS(明细!$R:$R,$AK175,明细!$C:$C,AV$1,明细!$AL:$AL,"网点超23H未关闭"))*20=0,"-",(COUNTIFS(明细!$R:$R,$AK175,明细!$C:$C,AV$1,明细!$AK:$AK,"网点超50分钟未响应")+COUNTIFS(明细!$R:$R,$AK175,明细!$C:$C,AV$1,明细!$AL:$AL,"网点超23H未关闭"))*20)</f>
        <v>-</v>
      </c>
      <c r="AW175" s="12" t="str">
        <f>IF((COUNTIFS(明细!$R:$R,$AK175,明细!$C:$C,AW$1,明细!$AK:$AK,"网点超50分钟未响应")+COUNTIFS(明细!$R:$R,$AK175,明细!$C:$C,AW$1,明细!$AL:$AL,"网点超23H未关闭"))*20=0,"-",(COUNTIFS(明细!$R:$R,$AK175,明细!$C:$C,AW$1,明细!$AK:$AK,"网点超50分钟未响应")+COUNTIFS(明细!$R:$R,$AK175,明细!$C:$C,AW$1,明细!$AL:$AL,"网点超23H未关闭"))*20)</f>
        <v>-</v>
      </c>
      <c r="AX175" s="12" t="str">
        <f>IF((COUNTIFS(明细!$R:$R,$AK175,明细!$C:$C,AX$1,明细!$AK:$AK,"网点超50分钟未响应")+COUNTIFS(明细!$R:$R,$AK175,明细!$C:$C,AX$1,明细!$AL:$AL,"网点超23H未关闭"))*20=0,"-",(COUNTIFS(明细!$R:$R,$AK175,明细!$C:$C,AX$1,明细!$AK:$AK,"网点超50分钟未响应")+COUNTIFS(明细!$R:$R,$AK175,明细!$C:$C,AX$1,明细!$AL:$AL,"网点超23H未关闭"))*20)</f>
        <v>-</v>
      </c>
      <c r="AY175" s="12" t="str">
        <f>IF((COUNTIFS(明细!$R:$R,$AK175,明细!$C:$C,AY$1,明细!$AK:$AK,"网点超50分钟未响应")+COUNTIFS(明细!$R:$R,$AK175,明细!$C:$C,AY$1,明细!$AL:$AL,"网点超23H未关闭"))*20=0,"-",(COUNTIFS(明细!$R:$R,$AK175,明细!$C:$C,AY$1,明细!$AK:$AK,"网点超50分钟未响应")+COUNTIFS(明细!$R:$R,$AK175,明细!$C:$C,AY$1,明细!$AL:$AL,"网点超23H未关闭"))*20)</f>
        <v>-</v>
      </c>
      <c r="AZ175" s="12" t="str">
        <f>IF((COUNTIFS(明细!$R:$R,$AK175,明细!$C:$C,AZ$1,明细!$AK:$AK,"网点超50分钟未响应")+COUNTIFS(明细!$R:$R,$AK175,明细!$C:$C,AZ$1,明细!$AL:$AL,"网点超23H未关闭"))*20=0,"-",(COUNTIFS(明细!$R:$R,$AK175,明细!$C:$C,AZ$1,明细!$AK:$AK,"网点超50分钟未响应")+COUNTIFS(明细!$R:$R,$AK175,明细!$C:$C,AZ$1,明细!$AL:$AL,"网点超23H未关闭"))*20)</f>
        <v>-</v>
      </c>
      <c r="BA175" s="12" t="str">
        <f>IF((COUNTIFS(明细!$R:$R,$AK175,明细!$C:$C,BA$1,明细!$AK:$AK,"网点超50分钟未响应")+COUNTIFS(明细!$R:$R,$AK175,明细!$C:$C,BA$1,明细!$AL:$AL,"网点超23H未关闭"))*20=0,"-",(COUNTIFS(明细!$R:$R,$AK175,明细!$C:$C,BA$1,明细!$AK:$AK,"网点超50分钟未响应")+COUNTIFS(明细!$R:$R,$AK175,明细!$C:$C,BA$1,明细!$AL:$AL,"网点超23H未关闭"))*20)</f>
        <v>-</v>
      </c>
      <c r="BB175" s="12" t="str">
        <f>IF((COUNTIFS(明细!$R:$R,$AK175,明细!$C:$C,BB$1,明细!$AK:$AK,"网点超50分钟未响应")+COUNTIFS(明细!$R:$R,$AK175,明细!$C:$C,BB$1,明细!$AL:$AL,"网点超23H未关闭"))*20=0,"-",(COUNTIFS(明细!$R:$R,$AK175,明细!$C:$C,BB$1,明细!$AK:$AK,"网点超50分钟未响应")+COUNTIFS(明细!$R:$R,$AK175,明细!$C:$C,BB$1,明细!$AL:$AL,"网点超23H未关闭"))*20)</f>
        <v>-</v>
      </c>
      <c r="BC175" s="12" t="str">
        <f>IF((COUNTIFS(明细!$R:$R,$AK175,明细!$C:$C,BC$1,明细!$AK:$AK,"网点超50分钟未响应")+COUNTIFS(明细!$R:$R,$AK175,明细!$C:$C,BC$1,明细!$AL:$AL,"网点超23H未关闭"))*20=0,"-",(COUNTIFS(明细!$R:$R,$AK175,明细!$C:$C,BC$1,明细!$AK:$AK,"网点超50分钟未响应")+COUNTIFS(明细!$R:$R,$AK175,明细!$C:$C,BC$1,明细!$AL:$AL,"网点超23H未关闭"))*20)</f>
        <v>-</v>
      </c>
      <c r="BD175" s="12" t="str">
        <f>IF((COUNTIFS(明细!$R:$R,$AK175,明细!$C:$C,BD$1,明细!$AK:$AK,"网点超50分钟未响应")+COUNTIFS(明细!$R:$R,$AK175,明细!$C:$C,BD$1,明细!$AL:$AL,"网点超23H未关闭"))*20=0,"-",(COUNTIFS(明细!$R:$R,$AK175,明细!$C:$C,BD$1,明细!$AK:$AK,"网点超50分钟未响应")+COUNTIFS(明细!$R:$R,$AK175,明细!$C:$C,BD$1,明细!$AL:$AL,"网点超23H未关闭"))*20)</f>
        <v>-</v>
      </c>
      <c r="BE175" s="12" t="str">
        <f>IF((COUNTIFS(明细!$R:$R,$AK175,明细!$C:$C,BE$1,明细!$AK:$AK,"网点超50分钟未响应")+COUNTIFS(明细!$R:$R,$AK175,明细!$C:$C,BE$1,明细!$AL:$AL,"网点超23H未关闭"))*20=0,"-",(COUNTIFS(明细!$R:$R,$AK175,明细!$C:$C,BE$1,明细!$AK:$AK,"网点超50分钟未响应")+COUNTIFS(明细!$R:$R,$AK175,明细!$C:$C,BE$1,明细!$AL:$AL,"网点超23H未关闭"))*20)</f>
        <v>-</v>
      </c>
      <c r="BF175" s="12" t="str">
        <f>IF((COUNTIFS(明细!$R:$R,$AK175,明细!$C:$C,BF$1,明细!$AK:$AK,"网点超50分钟未响应")+COUNTIFS(明细!$R:$R,$AK175,明细!$C:$C,BF$1,明细!$AL:$AL,"网点超23H未关闭"))*20=0,"-",(COUNTIFS(明细!$R:$R,$AK175,明细!$C:$C,BF$1,明细!$AK:$AK,"网点超50分钟未响应")+COUNTIFS(明细!$R:$R,$AK175,明细!$C:$C,BF$1,明细!$AL:$AL,"网点超23H未关闭"))*20)</f>
        <v>-</v>
      </c>
      <c r="BG175" s="12" t="str">
        <f>IF((COUNTIFS(明细!$R:$R,$AK175,明细!$C:$C,BG$1,明细!$AK:$AK,"网点超50分钟未响应")+COUNTIFS(明细!$R:$R,$AK175,明细!$C:$C,BG$1,明细!$AL:$AL,"网点超23H未关闭"))*20=0,"-",(COUNTIFS(明细!$R:$R,$AK175,明细!$C:$C,BG$1,明细!$AK:$AK,"网点超50分钟未响应")+COUNTIFS(明细!$R:$R,$AK175,明细!$C:$C,BG$1,明细!$AL:$AL,"网点超23H未关闭"))*20)</f>
        <v>-</v>
      </c>
      <c r="BH175" s="12" t="str">
        <f>IF((COUNTIFS(明细!$R:$R,$AK175,明细!$C:$C,BH$1,明细!$AK:$AK,"网点超50分钟未响应")+COUNTIFS(明细!$R:$R,$AK175,明细!$C:$C,BH$1,明细!$AL:$AL,"网点超23H未关闭"))*20=0,"-",(COUNTIFS(明细!$R:$R,$AK175,明细!$C:$C,BH$1,明细!$AK:$AK,"网点超50分钟未响应")+COUNTIFS(明细!$R:$R,$AK175,明细!$C:$C,BH$1,明细!$AL:$AL,"网点超23H未关闭"))*20)</f>
        <v>-</v>
      </c>
      <c r="BI175" s="12" t="str">
        <f>IF((COUNTIFS(明细!$R:$R,$AK175,明细!$C:$C,BI$1,明细!$AK:$AK,"网点超50分钟未响应")+COUNTIFS(明细!$R:$R,$AK175,明细!$C:$C,BI$1,明细!$AL:$AL,"网点超23H未关闭"))*20=0,"-",(COUNTIFS(明细!$R:$R,$AK175,明细!$C:$C,BI$1,明细!$AK:$AK,"网点超50分钟未响应")+COUNTIFS(明细!$R:$R,$AK175,明细!$C:$C,BI$1,明细!$AL:$AL,"网点超23H未关闭"))*20)</f>
        <v>-</v>
      </c>
      <c r="BJ175" s="12" t="str">
        <f>IF((COUNTIFS(明细!$R:$R,$AK175,明细!$C:$C,BJ$1,明细!$AK:$AK,"网点超50分钟未响应")+COUNTIFS(明细!$R:$R,$AK175,明细!$C:$C,BJ$1,明细!$AL:$AL,"网点超23H未关闭"))*20=0,"-",(COUNTIFS(明细!$R:$R,$AK175,明细!$C:$C,BJ$1,明细!$AK:$AK,"网点超50分钟未响应")+COUNTIFS(明细!$R:$R,$AK175,明细!$C:$C,BJ$1,明细!$AL:$AL,"网点超23H未关闭"))*20)</f>
        <v>-</v>
      </c>
      <c r="BK175" s="12" t="str">
        <f>IF((COUNTIFS(明细!$R:$R,$AK175,明细!$C:$C,BK$1,明细!$AK:$AK,"网点超50分钟未响应")+COUNTIFS(明细!$R:$R,$AK175,明细!$C:$C,BK$1,明细!$AL:$AL,"网点超23H未关闭"))*20=0,"-",(COUNTIFS(明细!$R:$R,$AK175,明细!$C:$C,BK$1,明细!$AK:$AK,"网点超50分钟未响应")+COUNTIFS(明细!$R:$R,$AK175,明细!$C:$C,BK$1,明细!$AL:$AL,"网点超23H未关闭"))*20)</f>
        <v>-</v>
      </c>
      <c r="BL175" s="12" t="str">
        <f>IF((COUNTIFS(明细!$R:$R,$AK175,明细!$C:$C,BL$1,明细!$AK:$AK,"网点超50分钟未响应")+COUNTIFS(明细!$R:$R,$AK175,明细!$C:$C,BL$1,明细!$AL:$AL,"网点超23H未关闭"))*20=0,"-",(COUNTIFS(明细!$R:$R,$AK175,明细!$C:$C,BL$1,明细!$AK:$AK,"网点超50分钟未响应")+COUNTIFS(明细!$R:$R,$AK175,明细!$C:$C,BL$1,明细!$AL:$AL,"网点超23H未关闭"))*20)</f>
        <v>-</v>
      </c>
      <c r="BM175" s="12" t="str">
        <f>IF((COUNTIFS(明细!$R:$R,$AK175,明细!$C:$C,BM$1,明细!$AK:$AK,"网点超50分钟未响应")+COUNTIFS(明细!$R:$R,$AK175,明细!$C:$C,BM$1,明细!$AL:$AL,"网点超23H未关闭"))*20=0,"-",(COUNTIFS(明细!$R:$R,$AK175,明细!$C:$C,BM$1,明细!$AK:$AK,"网点超50分钟未响应")+COUNTIFS(明细!$R:$R,$AK175,明细!$C:$C,BM$1,明细!$AL:$AL,"网点超23H未关闭"))*20)</f>
        <v>-</v>
      </c>
      <c r="BN175" s="12" t="str">
        <f>IF((COUNTIFS(明细!$R:$R,$AK175,明细!$C:$C,BN$1,明细!$AK:$AK,"网点超50分钟未响应")+COUNTIFS(明细!$R:$R,$AK175,明细!$C:$C,BN$1,明细!$AL:$AL,"网点超23H未关闭"))*20=0,"-",(COUNTIFS(明细!$R:$R,$AK175,明细!$C:$C,BN$1,明细!$AK:$AK,"网点超50分钟未响应")+COUNTIFS(明细!$R:$R,$AK175,明细!$C:$C,BN$1,明细!$AL:$AL,"网点超23H未关闭"))*20)</f>
        <v>-</v>
      </c>
      <c r="BO175" s="12" t="str">
        <f>IF((COUNTIFS(明细!$R:$R,$AK175,明细!$C:$C,BO$1,明细!$AK:$AK,"网点超50分钟未响应")+COUNTIFS(明细!$R:$R,$AK175,明细!$C:$C,BO$1,明细!$AL:$AL,"网点超23H未关闭"))*20=0,"-",(COUNTIFS(明细!$R:$R,$AK175,明细!$C:$C,BO$1,明细!$AK:$AK,"网点超50分钟未响应")+COUNTIFS(明细!$R:$R,$AK175,明细!$C:$C,BO$1,明细!$AL:$AL,"网点超23H未关闭"))*20)</f>
        <v>-</v>
      </c>
      <c r="BP175" s="12" t="str">
        <f>IF((COUNTIFS(明细!$R:$R,$AK175,明细!$C:$C,BP$1,明细!$AK:$AK,"网点超50分钟未响应")+COUNTIFS(明细!$R:$R,$AK175,明细!$C:$C,BP$1,明细!$AL:$AL,"网点超23H未关闭"))*20=0,"-",(COUNTIFS(明细!$R:$R,$AK175,明细!$C:$C,BP$1,明细!$AK:$AK,"网点超50分钟未响应")+COUNTIFS(明细!$R:$R,$AK175,明细!$C:$C,BP$1,明细!$AL:$AL,"网点超23H未关闭"))*20)</f>
        <v>-</v>
      </c>
    </row>
    <row r="176" customHeight="1" spans="36:68">
      <c r="AJ176" s="12">
        <f>RANK(AL176,AL$3:AL$356)</f>
        <v>147</v>
      </c>
      <c r="AK176" s="4" t="s">
        <v>212</v>
      </c>
      <c r="AL176" s="12">
        <f>SUM(AM176:BP176)</f>
        <v>0</v>
      </c>
      <c r="AM176" s="12" t="str">
        <f>IF((COUNTIFS(明细!$R:$R,$AK176,明细!$C:$C,AM$1,明细!$AK:$AK,"网点超50分钟未响应")+COUNTIFS(明细!$R:$R,$AK176,明细!$C:$C,AM$1,明细!$AL:$AL,"网点超23H未关闭"))*20=0,"-",(COUNTIFS(明细!$R:$R,$AK176,明细!$C:$C,AM$1,明细!$AK:$AK,"网点超50分钟未响应")+COUNTIFS(明细!$R:$R,$AK176,明细!$C:$C,AM$1,明细!$AL:$AL,"网点超23H未关闭"))*20)</f>
        <v>-</v>
      </c>
      <c r="AN176" s="12" t="str">
        <f>IF((COUNTIFS(明细!$R:$R,$AK176,明细!$C:$C,AN$1,明细!$AK:$AK,"网点超50分钟未响应")+COUNTIFS(明细!$R:$R,$AK176,明细!$C:$C,AN$1,明细!$AL:$AL,"网点超23H未关闭"))*20=0,"-",(COUNTIFS(明细!$R:$R,$AK176,明细!$C:$C,AN$1,明细!$AK:$AK,"网点超50分钟未响应")+COUNTIFS(明细!$R:$R,$AK176,明细!$C:$C,AN$1,明细!$AL:$AL,"网点超23H未关闭"))*20)</f>
        <v>-</v>
      </c>
      <c r="AO176" s="12" t="str">
        <f>IF((COUNTIFS(明细!$R:$R,$AK176,明细!$C:$C,AO$1,明细!$AK:$AK,"网点超50分钟未响应")+COUNTIFS(明细!$R:$R,$AK176,明细!$C:$C,AO$1,明细!$AL:$AL,"网点超23H未关闭"))*20=0,"-",(COUNTIFS(明细!$R:$R,$AK176,明细!$C:$C,AO$1,明细!$AK:$AK,"网点超50分钟未响应")+COUNTIFS(明细!$R:$R,$AK176,明细!$C:$C,AO$1,明细!$AL:$AL,"网点超23H未关闭"))*20)</f>
        <v>-</v>
      </c>
      <c r="AP176" s="12" t="str">
        <f>IF((COUNTIFS(明细!$R:$R,$AK176,明细!$C:$C,AP$1,明细!$AK:$AK,"网点超50分钟未响应")+COUNTIFS(明细!$R:$R,$AK176,明细!$C:$C,AP$1,明细!$AL:$AL,"网点超23H未关闭"))*20=0,"-",(COUNTIFS(明细!$R:$R,$AK176,明细!$C:$C,AP$1,明细!$AK:$AK,"网点超50分钟未响应")+COUNTIFS(明细!$R:$R,$AK176,明细!$C:$C,AP$1,明细!$AL:$AL,"网点超23H未关闭"))*20)</f>
        <v>-</v>
      </c>
      <c r="AQ176" s="12" t="str">
        <f>IF((COUNTIFS(明细!$R:$R,$AK176,明细!$C:$C,AQ$1,明细!$AK:$AK,"网点超50分钟未响应")+COUNTIFS(明细!$R:$R,$AK176,明细!$C:$C,AQ$1,明细!$AL:$AL,"网点超23H未关闭"))*20=0,"-",(COUNTIFS(明细!$R:$R,$AK176,明细!$C:$C,AQ$1,明细!$AK:$AK,"网点超50分钟未响应")+COUNTIFS(明细!$R:$R,$AK176,明细!$C:$C,AQ$1,明细!$AL:$AL,"网点超23H未关闭"))*20)</f>
        <v>-</v>
      </c>
      <c r="AR176" s="12" t="str">
        <f>IF((COUNTIFS(明细!$R:$R,$AK176,明细!$C:$C,AR$1,明细!$AK:$AK,"网点超50分钟未响应")+COUNTIFS(明细!$R:$R,$AK176,明细!$C:$C,AR$1,明细!$AL:$AL,"网点超23H未关闭"))*20=0,"-",(COUNTIFS(明细!$R:$R,$AK176,明细!$C:$C,AR$1,明细!$AK:$AK,"网点超50分钟未响应")+COUNTIFS(明细!$R:$R,$AK176,明细!$C:$C,AR$1,明细!$AL:$AL,"网点超23H未关闭"))*20)</f>
        <v>-</v>
      </c>
      <c r="AS176" s="12" t="str">
        <f>IF((COUNTIFS(明细!$R:$R,$AK176,明细!$C:$C,AS$1,明细!$AK:$AK,"网点超50分钟未响应")+COUNTIFS(明细!$R:$R,$AK176,明细!$C:$C,AS$1,明细!$AL:$AL,"网点超23H未关闭"))*20=0,"-",(COUNTIFS(明细!$R:$R,$AK176,明细!$C:$C,AS$1,明细!$AK:$AK,"网点超50分钟未响应")+COUNTIFS(明细!$R:$R,$AK176,明细!$C:$C,AS$1,明细!$AL:$AL,"网点超23H未关闭"))*20)</f>
        <v>-</v>
      </c>
      <c r="AT176" s="12" t="str">
        <f>IF((COUNTIFS(明细!$R:$R,$AK176,明细!$C:$C,AT$1,明细!$AK:$AK,"网点超50分钟未响应")+COUNTIFS(明细!$R:$R,$AK176,明细!$C:$C,AT$1,明细!$AL:$AL,"网点超23H未关闭"))*20=0,"-",(COUNTIFS(明细!$R:$R,$AK176,明细!$C:$C,AT$1,明细!$AK:$AK,"网点超50分钟未响应")+COUNTIFS(明细!$R:$R,$AK176,明细!$C:$C,AT$1,明细!$AL:$AL,"网点超23H未关闭"))*20)</f>
        <v>-</v>
      </c>
      <c r="AU176" s="12" t="str">
        <f>IF((COUNTIFS(明细!$R:$R,$AK176,明细!$C:$C,AU$1,明细!$AK:$AK,"网点超50分钟未响应")+COUNTIFS(明细!$R:$R,$AK176,明细!$C:$C,AU$1,明细!$AL:$AL,"网点超23H未关闭"))*20=0,"-",(COUNTIFS(明细!$R:$R,$AK176,明细!$C:$C,AU$1,明细!$AK:$AK,"网点超50分钟未响应")+COUNTIFS(明细!$R:$R,$AK176,明细!$C:$C,AU$1,明细!$AL:$AL,"网点超23H未关闭"))*20)</f>
        <v>-</v>
      </c>
      <c r="AV176" s="12" t="str">
        <f>IF((COUNTIFS(明细!$R:$R,$AK176,明细!$C:$C,AV$1,明细!$AK:$AK,"网点超50分钟未响应")+COUNTIFS(明细!$R:$R,$AK176,明细!$C:$C,AV$1,明细!$AL:$AL,"网点超23H未关闭"))*20=0,"-",(COUNTIFS(明细!$R:$R,$AK176,明细!$C:$C,AV$1,明细!$AK:$AK,"网点超50分钟未响应")+COUNTIFS(明细!$R:$R,$AK176,明细!$C:$C,AV$1,明细!$AL:$AL,"网点超23H未关闭"))*20)</f>
        <v>-</v>
      </c>
      <c r="AW176" s="12" t="str">
        <f>IF((COUNTIFS(明细!$R:$R,$AK176,明细!$C:$C,AW$1,明细!$AK:$AK,"网点超50分钟未响应")+COUNTIFS(明细!$R:$R,$AK176,明细!$C:$C,AW$1,明细!$AL:$AL,"网点超23H未关闭"))*20=0,"-",(COUNTIFS(明细!$R:$R,$AK176,明细!$C:$C,AW$1,明细!$AK:$AK,"网点超50分钟未响应")+COUNTIFS(明细!$R:$R,$AK176,明细!$C:$C,AW$1,明细!$AL:$AL,"网点超23H未关闭"))*20)</f>
        <v>-</v>
      </c>
      <c r="AX176" s="12" t="str">
        <f>IF((COUNTIFS(明细!$R:$R,$AK176,明细!$C:$C,AX$1,明细!$AK:$AK,"网点超50分钟未响应")+COUNTIFS(明细!$R:$R,$AK176,明细!$C:$C,AX$1,明细!$AL:$AL,"网点超23H未关闭"))*20=0,"-",(COUNTIFS(明细!$R:$R,$AK176,明细!$C:$C,AX$1,明细!$AK:$AK,"网点超50分钟未响应")+COUNTIFS(明细!$R:$R,$AK176,明细!$C:$C,AX$1,明细!$AL:$AL,"网点超23H未关闭"))*20)</f>
        <v>-</v>
      </c>
      <c r="AY176" s="12" t="str">
        <f>IF((COUNTIFS(明细!$R:$R,$AK176,明细!$C:$C,AY$1,明细!$AK:$AK,"网点超50分钟未响应")+COUNTIFS(明细!$R:$R,$AK176,明细!$C:$C,AY$1,明细!$AL:$AL,"网点超23H未关闭"))*20=0,"-",(COUNTIFS(明细!$R:$R,$AK176,明细!$C:$C,AY$1,明细!$AK:$AK,"网点超50分钟未响应")+COUNTIFS(明细!$R:$R,$AK176,明细!$C:$C,AY$1,明细!$AL:$AL,"网点超23H未关闭"))*20)</f>
        <v>-</v>
      </c>
      <c r="AZ176" s="12" t="str">
        <f>IF((COUNTIFS(明细!$R:$R,$AK176,明细!$C:$C,AZ$1,明细!$AK:$AK,"网点超50分钟未响应")+COUNTIFS(明细!$R:$R,$AK176,明细!$C:$C,AZ$1,明细!$AL:$AL,"网点超23H未关闭"))*20=0,"-",(COUNTIFS(明细!$R:$R,$AK176,明细!$C:$C,AZ$1,明细!$AK:$AK,"网点超50分钟未响应")+COUNTIFS(明细!$R:$R,$AK176,明细!$C:$C,AZ$1,明细!$AL:$AL,"网点超23H未关闭"))*20)</f>
        <v>-</v>
      </c>
      <c r="BA176" s="12" t="str">
        <f>IF((COUNTIFS(明细!$R:$R,$AK176,明细!$C:$C,BA$1,明细!$AK:$AK,"网点超50分钟未响应")+COUNTIFS(明细!$R:$R,$AK176,明细!$C:$C,BA$1,明细!$AL:$AL,"网点超23H未关闭"))*20=0,"-",(COUNTIFS(明细!$R:$R,$AK176,明细!$C:$C,BA$1,明细!$AK:$AK,"网点超50分钟未响应")+COUNTIFS(明细!$R:$R,$AK176,明细!$C:$C,BA$1,明细!$AL:$AL,"网点超23H未关闭"))*20)</f>
        <v>-</v>
      </c>
      <c r="BB176" s="12" t="str">
        <f>IF((COUNTIFS(明细!$R:$R,$AK176,明细!$C:$C,BB$1,明细!$AK:$AK,"网点超50分钟未响应")+COUNTIFS(明细!$R:$R,$AK176,明细!$C:$C,BB$1,明细!$AL:$AL,"网点超23H未关闭"))*20=0,"-",(COUNTIFS(明细!$R:$R,$AK176,明细!$C:$C,BB$1,明细!$AK:$AK,"网点超50分钟未响应")+COUNTIFS(明细!$R:$R,$AK176,明细!$C:$C,BB$1,明细!$AL:$AL,"网点超23H未关闭"))*20)</f>
        <v>-</v>
      </c>
      <c r="BC176" s="12" t="str">
        <f>IF((COUNTIFS(明细!$R:$R,$AK176,明细!$C:$C,BC$1,明细!$AK:$AK,"网点超50分钟未响应")+COUNTIFS(明细!$R:$R,$AK176,明细!$C:$C,BC$1,明细!$AL:$AL,"网点超23H未关闭"))*20=0,"-",(COUNTIFS(明细!$R:$R,$AK176,明细!$C:$C,BC$1,明细!$AK:$AK,"网点超50分钟未响应")+COUNTIFS(明细!$R:$R,$AK176,明细!$C:$C,BC$1,明细!$AL:$AL,"网点超23H未关闭"))*20)</f>
        <v>-</v>
      </c>
      <c r="BD176" s="12" t="str">
        <f>IF((COUNTIFS(明细!$R:$R,$AK176,明细!$C:$C,BD$1,明细!$AK:$AK,"网点超50分钟未响应")+COUNTIFS(明细!$R:$R,$AK176,明细!$C:$C,BD$1,明细!$AL:$AL,"网点超23H未关闭"))*20=0,"-",(COUNTIFS(明细!$R:$R,$AK176,明细!$C:$C,BD$1,明细!$AK:$AK,"网点超50分钟未响应")+COUNTIFS(明细!$R:$R,$AK176,明细!$C:$C,BD$1,明细!$AL:$AL,"网点超23H未关闭"))*20)</f>
        <v>-</v>
      </c>
      <c r="BE176" s="12" t="str">
        <f>IF((COUNTIFS(明细!$R:$R,$AK176,明细!$C:$C,BE$1,明细!$AK:$AK,"网点超50分钟未响应")+COUNTIFS(明细!$R:$R,$AK176,明细!$C:$C,BE$1,明细!$AL:$AL,"网点超23H未关闭"))*20=0,"-",(COUNTIFS(明细!$R:$R,$AK176,明细!$C:$C,BE$1,明细!$AK:$AK,"网点超50分钟未响应")+COUNTIFS(明细!$R:$R,$AK176,明细!$C:$C,BE$1,明细!$AL:$AL,"网点超23H未关闭"))*20)</f>
        <v>-</v>
      </c>
      <c r="BF176" s="12" t="str">
        <f>IF((COUNTIFS(明细!$R:$R,$AK176,明细!$C:$C,BF$1,明细!$AK:$AK,"网点超50分钟未响应")+COUNTIFS(明细!$R:$R,$AK176,明细!$C:$C,BF$1,明细!$AL:$AL,"网点超23H未关闭"))*20=0,"-",(COUNTIFS(明细!$R:$R,$AK176,明细!$C:$C,BF$1,明细!$AK:$AK,"网点超50分钟未响应")+COUNTIFS(明细!$R:$R,$AK176,明细!$C:$C,BF$1,明细!$AL:$AL,"网点超23H未关闭"))*20)</f>
        <v>-</v>
      </c>
      <c r="BG176" s="12" t="str">
        <f>IF((COUNTIFS(明细!$R:$R,$AK176,明细!$C:$C,BG$1,明细!$AK:$AK,"网点超50分钟未响应")+COUNTIFS(明细!$R:$R,$AK176,明细!$C:$C,BG$1,明细!$AL:$AL,"网点超23H未关闭"))*20=0,"-",(COUNTIFS(明细!$R:$R,$AK176,明细!$C:$C,BG$1,明细!$AK:$AK,"网点超50分钟未响应")+COUNTIFS(明细!$R:$R,$AK176,明细!$C:$C,BG$1,明细!$AL:$AL,"网点超23H未关闭"))*20)</f>
        <v>-</v>
      </c>
      <c r="BH176" s="12" t="str">
        <f>IF((COUNTIFS(明细!$R:$R,$AK176,明细!$C:$C,BH$1,明细!$AK:$AK,"网点超50分钟未响应")+COUNTIFS(明细!$R:$R,$AK176,明细!$C:$C,BH$1,明细!$AL:$AL,"网点超23H未关闭"))*20=0,"-",(COUNTIFS(明细!$R:$R,$AK176,明细!$C:$C,BH$1,明细!$AK:$AK,"网点超50分钟未响应")+COUNTIFS(明细!$R:$R,$AK176,明细!$C:$C,BH$1,明细!$AL:$AL,"网点超23H未关闭"))*20)</f>
        <v>-</v>
      </c>
      <c r="BI176" s="12" t="str">
        <f>IF((COUNTIFS(明细!$R:$R,$AK176,明细!$C:$C,BI$1,明细!$AK:$AK,"网点超50分钟未响应")+COUNTIFS(明细!$R:$R,$AK176,明细!$C:$C,BI$1,明细!$AL:$AL,"网点超23H未关闭"))*20=0,"-",(COUNTIFS(明细!$R:$R,$AK176,明细!$C:$C,BI$1,明细!$AK:$AK,"网点超50分钟未响应")+COUNTIFS(明细!$R:$R,$AK176,明细!$C:$C,BI$1,明细!$AL:$AL,"网点超23H未关闭"))*20)</f>
        <v>-</v>
      </c>
      <c r="BJ176" s="12" t="str">
        <f>IF((COUNTIFS(明细!$R:$R,$AK176,明细!$C:$C,BJ$1,明细!$AK:$AK,"网点超50分钟未响应")+COUNTIFS(明细!$R:$R,$AK176,明细!$C:$C,BJ$1,明细!$AL:$AL,"网点超23H未关闭"))*20=0,"-",(COUNTIFS(明细!$R:$R,$AK176,明细!$C:$C,BJ$1,明细!$AK:$AK,"网点超50分钟未响应")+COUNTIFS(明细!$R:$R,$AK176,明细!$C:$C,BJ$1,明细!$AL:$AL,"网点超23H未关闭"))*20)</f>
        <v>-</v>
      </c>
      <c r="BK176" s="12" t="str">
        <f>IF((COUNTIFS(明细!$R:$R,$AK176,明细!$C:$C,BK$1,明细!$AK:$AK,"网点超50分钟未响应")+COUNTIFS(明细!$R:$R,$AK176,明细!$C:$C,BK$1,明细!$AL:$AL,"网点超23H未关闭"))*20=0,"-",(COUNTIFS(明细!$R:$R,$AK176,明细!$C:$C,BK$1,明细!$AK:$AK,"网点超50分钟未响应")+COUNTIFS(明细!$R:$R,$AK176,明细!$C:$C,BK$1,明细!$AL:$AL,"网点超23H未关闭"))*20)</f>
        <v>-</v>
      </c>
      <c r="BL176" s="12" t="str">
        <f>IF((COUNTIFS(明细!$R:$R,$AK176,明细!$C:$C,BL$1,明细!$AK:$AK,"网点超50分钟未响应")+COUNTIFS(明细!$R:$R,$AK176,明细!$C:$C,BL$1,明细!$AL:$AL,"网点超23H未关闭"))*20=0,"-",(COUNTIFS(明细!$R:$R,$AK176,明细!$C:$C,BL$1,明细!$AK:$AK,"网点超50分钟未响应")+COUNTIFS(明细!$R:$R,$AK176,明细!$C:$C,BL$1,明细!$AL:$AL,"网点超23H未关闭"))*20)</f>
        <v>-</v>
      </c>
      <c r="BM176" s="12" t="str">
        <f>IF((COUNTIFS(明细!$R:$R,$AK176,明细!$C:$C,BM$1,明细!$AK:$AK,"网点超50分钟未响应")+COUNTIFS(明细!$R:$R,$AK176,明细!$C:$C,BM$1,明细!$AL:$AL,"网点超23H未关闭"))*20=0,"-",(COUNTIFS(明细!$R:$R,$AK176,明细!$C:$C,BM$1,明细!$AK:$AK,"网点超50分钟未响应")+COUNTIFS(明细!$R:$R,$AK176,明细!$C:$C,BM$1,明细!$AL:$AL,"网点超23H未关闭"))*20)</f>
        <v>-</v>
      </c>
      <c r="BN176" s="12" t="str">
        <f>IF((COUNTIFS(明细!$R:$R,$AK176,明细!$C:$C,BN$1,明细!$AK:$AK,"网点超50分钟未响应")+COUNTIFS(明细!$R:$R,$AK176,明细!$C:$C,BN$1,明细!$AL:$AL,"网点超23H未关闭"))*20=0,"-",(COUNTIFS(明细!$R:$R,$AK176,明细!$C:$C,BN$1,明细!$AK:$AK,"网点超50分钟未响应")+COUNTIFS(明细!$R:$R,$AK176,明细!$C:$C,BN$1,明细!$AL:$AL,"网点超23H未关闭"))*20)</f>
        <v>-</v>
      </c>
      <c r="BO176" s="12" t="str">
        <f>IF((COUNTIFS(明细!$R:$R,$AK176,明细!$C:$C,BO$1,明细!$AK:$AK,"网点超50分钟未响应")+COUNTIFS(明细!$R:$R,$AK176,明细!$C:$C,BO$1,明细!$AL:$AL,"网点超23H未关闭"))*20=0,"-",(COUNTIFS(明细!$R:$R,$AK176,明细!$C:$C,BO$1,明细!$AK:$AK,"网点超50分钟未响应")+COUNTIFS(明细!$R:$R,$AK176,明细!$C:$C,BO$1,明细!$AL:$AL,"网点超23H未关闭"))*20)</f>
        <v>-</v>
      </c>
      <c r="BP176" s="12" t="str">
        <f>IF((COUNTIFS(明细!$R:$R,$AK176,明细!$C:$C,BP$1,明细!$AK:$AK,"网点超50分钟未响应")+COUNTIFS(明细!$R:$R,$AK176,明细!$C:$C,BP$1,明细!$AL:$AL,"网点超23H未关闭"))*20=0,"-",(COUNTIFS(明细!$R:$R,$AK176,明细!$C:$C,BP$1,明细!$AK:$AK,"网点超50分钟未响应")+COUNTIFS(明细!$R:$R,$AK176,明细!$C:$C,BP$1,明细!$AL:$AL,"网点超23H未关闭"))*20)</f>
        <v>-</v>
      </c>
    </row>
    <row r="177" customHeight="1" spans="36:68">
      <c r="AJ177" s="12">
        <f>RANK(AL177,AL$3:AL$356)</f>
        <v>147</v>
      </c>
      <c r="AK177" s="4" t="s">
        <v>213</v>
      </c>
      <c r="AL177" s="12">
        <f>SUM(AM177:BP177)</f>
        <v>0</v>
      </c>
      <c r="AM177" s="12" t="str">
        <f>IF((COUNTIFS(明细!$R:$R,$AK177,明细!$C:$C,AM$1,明细!$AK:$AK,"网点超50分钟未响应")+COUNTIFS(明细!$R:$R,$AK177,明细!$C:$C,AM$1,明细!$AL:$AL,"网点超23H未关闭"))*20=0,"-",(COUNTIFS(明细!$R:$R,$AK177,明细!$C:$C,AM$1,明细!$AK:$AK,"网点超50分钟未响应")+COUNTIFS(明细!$R:$R,$AK177,明细!$C:$C,AM$1,明细!$AL:$AL,"网点超23H未关闭"))*20)</f>
        <v>-</v>
      </c>
      <c r="AN177" s="12" t="str">
        <f>IF((COUNTIFS(明细!$R:$R,$AK177,明细!$C:$C,AN$1,明细!$AK:$AK,"网点超50分钟未响应")+COUNTIFS(明细!$R:$R,$AK177,明细!$C:$C,AN$1,明细!$AL:$AL,"网点超23H未关闭"))*20=0,"-",(COUNTIFS(明细!$R:$R,$AK177,明细!$C:$C,AN$1,明细!$AK:$AK,"网点超50分钟未响应")+COUNTIFS(明细!$R:$R,$AK177,明细!$C:$C,AN$1,明细!$AL:$AL,"网点超23H未关闭"))*20)</f>
        <v>-</v>
      </c>
      <c r="AO177" s="12" t="str">
        <f>IF((COUNTIFS(明细!$R:$R,$AK177,明细!$C:$C,AO$1,明细!$AK:$AK,"网点超50分钟未响应")+COUNTIFS(明细!$R:$R,$AK177,明细!$C:$C,AO$1,明细!$AL:$AL,"网点超23H未关闭"))*20=0,"-",(COUNTIFS(明细!$R:$R,$AK177,明细!$C:$C,AO$1,明细!$AK:$AK,"网点超50分钟未响应")+COUNTIFS(明细!$R:$R,$AK177,明细!$C:$C,AO$1,明细!$AL:$AL,"网点超23H未关闭"))*20)</f>
        <v>-</v>
      </c>
      <c r="AP177" s="12" t="str">
        <f>IF((COUNTIFS(明细!$R:$R,$AK177,明细!$C:$C,AP$1,明细!$AK:$AK,"网点超50分钟未响应")+COUNTIFS(明细!$R:$R,$AK177,明细!$C:$C,AP$1,明细!$AL:$AL,"网点超23H未关闭"))*20=0,"-",(COUNTIFS(明细!$R:$R,$AK177,明细!$C:$C,AP$1,明细!$AK:$AK,"网点超50分钟未响应")+COUNTIFS(明细!$R:$R,$AK177,明细!$C:$C,AP$1,明细!$AL:$AL,"网点超23H未关闭"))*20)</f>
        <v>-</v>
      </c>
      <c r="AQ177" s="12" t="str">
        <f>IF((COUNTIFS(明细!$R:$R,$AK177,明细!$C:$C,AQ$1,明细!$AK:$AK,"网点超50分钟未响应")+COUNTIFS(明细!$R:$R,$AK177,明细!$C:$C,AQ$1,明细!$AL:$AL,"网点超23H未关闭"))*20=0,"-",(COUNTIFS(明细!$R:$R,$AK177,明细!$C:$C,AQ$1,明细!$AK:$AK,"网点超50分钟未响应")+COUNTIFS(明细!$R:$R,$AK177,明细!$C:$C,AQ$1,明细!$AL:$AL,"网点超23H未关闭"))*20)</f>
        <v>-</v>
      </c>
      <c r="AR177" s="12" t="str">
        <f>IF((COUNTIFS(明细!$R:$R,$AK177,明细!$C:$C,AR$1,明细!$AK:$AK,"网点超50分钟未响应")+COUNTIFS(明细!$R:$R,$AK177,明细!$C:$C,AR$1,明细!$AL:$AL,"网点超23H未关闭"))*20=0,"-",(COUNTIFS(明细!$R:$R,$AK177,明细!$C:$C,AR$1,明细!$AK:$AK,"网点超50分钟未响应")+COUNTIFS(明细!$R:$R,$AK177,明细!$C:$C,AR$1,明细!$AL:$AL,"网点超23H未关闭"))*20)</f>
        <v>-</v>
      </c>
      <c r="AS177" s="12" t="str">
        <f>IF((COUNTIFS(明细!$R:$R,$AK177,明细!$C:$C,AS$1,明细!$AK:$AK,"网点超50分钟未响应")+COUNTIFS(明细!$R:$R,$AK177,明细!$C:$C,AS$1,明细!$AL:$AL,"网点超23H未关闭"))*20=0,"-",(COUNTIFS(明细!$R:$R,$AK177,明细!$C:$C,AS$1,明细!$AK:$AK,"网点超50分钟未响应")+COUNTIFS(明细!$R:$R,$AK177,明细!$C:$C,AS$1,明细!$AL:$AL,"网点超23H未关闭"))*20)</f>
        <v>-</v>
      </c>
      <c r="AT177" s="12" t="str">
        <f>IF((COUNTIFS(明细!$R:$R,$AK177,明细!$C:$C,AT$1,明细!$AK:$AK,"网点超50分钟未响应")+COUNTIFS(明细!$R:$R,$AK177,明细!$C:$C,AT$1,明细!$AL:$AL,"网点超23H未关闭"))*20=0,"-",(COUNTIFS(明细!$R:$R,$AK177,明细!$C:$C,AT$1,明细!$AK:$AK,"网点超50分钟未响应")+COUNTIFS(明细!$R:$R,$AK177,明细!$C:$C,AT$1,明细!$AL:$AL,"网点超23H未关闭"))*20)</f>
        <v>-</v>
      </c>
      <c r="AU177" s="12" t="str">
        <f>IF((COUNTIFS(明细!$R:$R,$AK177,明细!$C:$C,AU$1,明细!$AK:$AK,"网点超50分钟未响应")+COUNTIFS(明细!$R:$R,$AK177,明细!$C:$C,AU$1,明细!$AL:$AL,"网点超23H未关闭"))*20=0,"-",(COUNTIFS(明细!$R:$R,$AK177,明细!$C:$C,AU$1,明细!$AK:$AK,"网点超50分钟未响应")+COUNTIFS(明细!$R:$R,$AK177,明细!$C:$C,AU$1,明细!$AL:$AL,"网点超23H未关闭"))*20)</f>
        <v>-</v>
      </c>
      <c r="AV177" s="12" t="str">
        <f>IF((COUNTIFS(明细!$R:$R,$AK177,明细!$C:$C,AV$1,明细!$AK:$AK,"网点超50分钟未响应")+COUNTIFS(明细!$R:$R,$AK177,明细!$C:$C,AV$1,明细!$AL:$AL,"网点超23H未关闭"))*20=0,"-",(COUNTIFS(明细!$R:$R,$AK177,明细!$C:$C,AV$1,明细!$AK:$AK,"网点超50分钟未响应")+COUNTIFS(明细!$R:$R,$AK177,明细!$C:$C,AV$1,明细!$AL:$AL,"网点超23H未关闭"))*20)</f>
        <v>-</v>
      </c>
      <c r="AW177" s="12" t="str">
        <f>IF((COUNTIFS(明细!$R:$R,$AK177,明细!$C:$C,AW$1,明细!$AK:$AK,"网点超50分钟未响应")+COUNTIFS(明细!$R:$R,$AK177,明细!$C:$C,AW$1,明细!$AL:$AL,"网点超23H未关闭"))*20=0,"-",(COUNTIFS(明细!$R:$R,$AK177,明细!$C:$C,AW$1,明细!$AK:$AK,"网点超50分钟未响应")+COUNTIFS(明细!$R:$R,$AK177,明细!$C:$C,AW$1,明细!$AL:$AL,"网点超23H未关闭"))*20)</f>
        <v>-</v>
      </c>
      <c r="AX177" s="12" t="str">
        <f>IF((COUNTIFS(明细!$R:$R,$AK177,明细!$C:$C,AX$1,明细!$AK:$AK,"网点超50分钟未响应")+COUNTIFS(明细!$R:$R,$AK177,明细!$C:$C,AX$1,明细!$AL:$AL,"网点超23H未关闭"))*20=0,"-",(COUNTIFS(明细!$R:$R,$AK177,明细!$C:$C,AX$1,明细!$AK:$AK,"网点超50分钟未响应")+COUNTIFS(明细!$R:$R,$AK177,明细!$C:$C,AX$1,明细!$AL:$AL,"网点超23H未关闭"))*20)</f>
        <v>-</v>
      </c>
      <c r="AY177" s="12" t="str">
        <f>IF((COUNTIFS(明细!$R:$R,$AK177,明细!$C:$C,AY$1,明细!$AK:$AK,"网点超50分钟未响应")+COUNTIFS(明细!$R:$R,$AK177,明细!$C:$C,AY$1,明细!$AL:$AL,"网点超23H未关闭"))*20=0,"-",(COUNTIFS(明细!$R:$R,$AK177,明细!$C:$C,AY$1,明细!$AK:$AK,"网点超50分钟未响应")+COUNTIFS(明细!$R:$R,$AK177,明细!$C:$C,AY$1,明细!$AL:$AL,"网点超23H未关闭"))*20)</f>
        <v>-</v>
      </c>
      <c r="AZ177" s="12" t="str">
        <f>IF((COUNTIFS(明细!$R:$R,$AK177,明细!$C:$C,AZ$1,明细!$AK:$AK,"网点超50分钟未响应")+COUNTIFS(明细!$R:$R,$AK177,明细!$C:$C,AZ$1,明细!$AL:$AL,"网点超23H未关闭"))*20=0,"-",(COUNTIFS(明细!$R:$R,$AK177,明细!$C:$C,AZ$1,明细!$AK:$AK,"网点超50分钟未响应")+COUNTIFS(明细!$R:$R,$AK177,明细!$C:$C,AZ$1,明细!$AL:$AL,"网点超23H未关闭"))*20)</f>
        <v>-</v>
      </c>
      <c r="BA177" s="12" t="str">
        <f>IF((COUNTIFS(明细!$R:$R,$AK177,明细!$C:$C,BA$1,明细!$AK:$AK,"网点超50分钟未响应")+COUNTIFS(明细!$R:$R,$AK177,明细!$C:$C,BA$1,明细!$AL:$AL,"网点超23H未关闭"))*20=0,"-",(COUNTIFS(明细!$R:$R,$AK177,明细!$C:$C,BA$1,明细!$AK:$AK,"网点超50分钟未响应")+COUNTIFS(明细!$R:$R,$AK177,明细!$C:$C,BA$1,明细!$AL:$AL,"网点超23H未关闭"))*20)</f>
        <v>-</v>
      </c>
      <c r="BB177" s="12" t="str">
        <f>IF((COUNTIFS(明细!$R:$R,$AK177,明细!$C:$C,BB$1,明细!$AK:$AK,"网点超50分钟未响应")+COUNTIFS(明细!$R:$R,$AK177,明细!$C:$C,BB$1,明细!$AL:$AL,"网点超23H未关闭"))*20=0,"-",(COUNTIFS(明细!$R:$R,$AK177,明细!$C:$C,BB$1,明细!$AK:$AK,"网点超50分钟未响应")+COUNTIFS(明细!$R:$R,$AK177,明细!$C:$C,BB$1,明细!$AL:$AL,"网点超23H未关闭"))*20)</f>
        <v>-</v>
      </c>
      <c r="BC177" s="12" t="str">
        <f>IF((COUNTIFS(明细!$R:$R,$AK177,明细!$C:$C,BC$1,明细!$AK:$AK,"网点超50分钟未响应")+COUNTIFS(明细!$R:$R,$AK177,明细!$C:$C,BC$1,明细!$AL:$AL,"网点超23H未关闭"))*20=0,"-",(COUNTIFS(明细!$R:$R,$AK177,明细!$C:$C,BC$1,明细!$AK:$AK,"网点超50分钟未响应")+COUNTIFS(明细!$R:$R,$AK177,明细!$C:$C,BC$1,明细!$AL:$AL,"网点超23H未关闭"))*20)</f>
        <v>-</v>
      </c>
      <c r="BD177" s="12" t="str">
        <f>IF((COUNTIFS(明细!$R:$R,$AK177,明细!$C:$C,BD$1,明细!$AK:$AK,"网点超50分钟未响应")+COUNTIFS(明细!$R:$R,$AK177,明细!$C:$C,BD$1,明细!$AL:$AL,"网点超23H未关闭"))*20=0,"-",(COUNTIFS(明细!$R:$R,$AK177,明细!$C:$C,BD$1,明细!$AK:$AK,"网点超50分钟未响应")+COUNTIFS(明细!$R:$R,$AK177,明细!$C:$C,BD$1,明细!$AL:$AL,"网点超23H未关闭"))*20)</f>
        <v>-</v>
      </c>
      <c r="BE177" s="12" t="str">
        <f>IF((COUNTIFS(明细!$R:$R,$AK177,明细!$C:$C,BE$1,明细!$AK:$AK,"网点超50分钟未响应")+COUNTIFS(明细!$R:$R,$AK177,明细!$C:$C,BE$1,明细!$AL:$AL,"网点超23H未关闭"))*20=0,"-",(COUNTIFS(明细!$R:$R,$AK177,明细!$C:$C,BE$1,明细!$AK:$AK,"网点超50分钟未响应")+COUNTIFS(明细!$R:$R,$AK177,明细!$C:$C,BE$1,明细!$AL:$AL,"网点超23H未关闭"))*20)</f>
        <v>-</v>
      </c>
      <c r="BF177" s="12" t="str">
        <f>IF((COUNTIFS(明细!$R:$R,$AK177,明细!$C:$C,BF$1,明细!$AK:$AK,"网点超50分钟未响应")+COUNTIFS(明细!$R:$R,$AK177,明细!$C:$C,BF$1,明细!$AL:$AL,"网点超23H未关闭"))*20=0,"-",(COUNTIFS(明细!$R:$R,$AK177,明细!$C:$C,BF$1,明细!$AK:$AK,"网点超50分钟未响应")+COUNTIFS(明细!$R:$R,$AK177,明细!$C:$C,BF$1,明细!$AL:$AL,"网点超23H未关闭"))*20)</f>
        <v>-</v>
      </c>
      <c r="BG177" s="12" t="str">
        <f>IF((COUNTIFS(明细!$R:$R,$AK177,明细!$C:$C,BG$1,明细!$AK:$AK,"网点超50分钟未响应")+COUNTIFS(明细!$R:$R,$AK177,明细!$C:$C,BG$1,明细!$AL:$AL,"网点超23H未关闭"))*20=0,"-",(COUNTIFS(明细!$R:$R,$AK177,明细!$C:$C,BG$1,明细!$AK:$AK,"网点超50分钟未响应")+COUNTIFS(明细!$R:$R,$AK177,明细!$C:$C,BG$1,明细!$AL:$AL,"网点超23H未关闭"))*20)</f>
        <v>-</v>
      </c>
      <c r="BH177" s="12" t="str">
        <f>IF((COUNTIFS(明细!$R:$R,$AK177,明细!$C:$C,BH$1,明细!$AK:$AK,"网点超50分钟未响应")+COUNTIFS(明细!$R:$R,$AK177,明细!$C:$C,BH$1,明细!$AL:$AL,"网点超23H未关闭"))*20=0,"-",(COUNTIFS(明细!$R:$R,$AK177,明细!$C:$C,BH$1,明细!$AK:$AK,"网点超50分钟未响应")+COUNTIFS(明细!$R:$R,$AK177,明细!$C:$C,BH$1,明细!$AL:$AL,"网点超23H未关闭"))*20)</f>
        <v>-</v>
      </c>
      <c r="BI177" s="12" t="str">
        <f>IF((COUNTIFS(明细!$R:$R,$AK177,明细!$C:$C,BI$1,明细!$AK:$AK,"网点超50分钟未响应")+COUNTIFS(明细!$R:$R,$AK177,明细!$C:$C,BI$1,明细!$AL:$AL,"网点超23H未关闭"))*20=0,"-",(COUNTIFS(明细!$R:$R,$AK177,明细!$C:$C,BI$1,明细!$AK:$AK,"网点超50分钟未响应")+COUNTIFS(明细!$R:$R,$AK177,明细!$C:$C,BI$1,明细!$AL:$AL,"网点超23H未关闭"))*20)</f>
        <v>-</v>
      </c>
      <c r="BJ177" s="12" t="str">
        <f>IF((COUNTIFS(明细!$R:$R,$AK177,明细!$C:$C,BJ$1,明细!$AK:$AK,"网点超50分钟未响应")+COUNTIFS(明细!$R:$R,$AK177,明细!$C:$C,BJ$1,明细!$AL:$AL,"网点超23H未关闭"))*20=0,"-",(COUNTIFS(明细!$R:$R,$AK177,明细!$C:$C,BJ$1,明细!$AK:$AK,"网点超50分钟未响应")+COUNTIFS(明细!$R:$R,$AK177,明细!$C:$C,BJ$1,明细!$AL:$AL,"网点超23H未关闭"))*20)</f>
        <v>-</v>
      </c>
      <c r="BK177" s="12" t="str">
        <f>IF((COUNTIFS(明细!$R:$R,$AK177,明细!$C:$C,BK$1,明细!$AK:$AK,"网点超50分钟未响应")+COUNTIFS(明细!$R:$R,$AK177,明细!$C:$C,BK$1,明细!$AL:$AL,"网点超23H未关闭"))*20=0,"-",(COUNTIFS(明细!$R:$R,$AK177,明细!$C:$C,BK$1,明细!$AK:$AK,"网点超50分钟未响应")+COUNTIFS(明细!$R:$R,$AK177,明细!$C:$C,BK$1,明细!$AL:$AL,"网点超23H未关闭"))*20)</f>
        <v>-</v>
      </c>
      <c r="BL177" s="12" t="str">
        <f>IF((COUNTIFS(明细!$R:$R,$AK177,明细!$C:$C,BL$1,明细!$AK:$AK,"网点超50分钟未响应")+COUNTIFS(明细!$R:$R,$AK177,明细!$C:$C,BL$1,明细!$AL:$AL,"网点超23H未关闭"))*20=0,"-",(COUNTIFS(明细!$R:$R,$AK177,明细!$C:$C,BL$1,明细!$AK:$AK,"网点超50分钟未响应")+COUNTIFS(明细!$R:$R,$AK177,明细!$C:$C,BL$1,明细!$AL:$AL,"网点超23H未关闭"))*20)</f>
        <v>-</v>
      </c>
      <c r="BM177" s="12" t="str">
        <f>IF((COUNTIFS(明细!$R:$R,$AK177,明细!$C:$C,BM$1,明细!$AK:$AK,"网点超50分钟未响应")+COUNTIFS(明细!$R:$R,$AK177,明细!$C:$C,BM$1,明细!$AL:$AL,"网点超23H未关闭"))*20=0,"-",(COUNTIFS(明细!$R:$R,$AK177,明细!$C:$C,BM$1,明细!$AK:$AK,"网点超50分钟未响应")+COUNTIFS(明细!$R:$R,$AK177,明细!$C:$C,BM$1,明细!$AL:$AL,"网点超23H未关闭"))*20)</f>
        <v>-</v>
      </c>
      <c r="BN177" s="12" t="str">
        <f>IF((COUNTIFS(明细!$R:$R,$AK177,明细!$C:$C,BN$1,明细!$AK:$AK,"网点超50分钟未响应")+COUNTIFS(明细!$R:$R,$AK177,明细!$C:$C,BN$1,明细!$AL:$AL,"网点超23H未关闭"))*20=0,"-",(COUNTIFS(明细!$R:$R,$AK177,明细!$C:$C,BN$1,明细!$AK:$AK,"网点超50分钟未响应")+COUNTIFS(明细!$R:$R,$AK177,明细!$C:$C,BN$1,明细!$AL:$AL,"网点超23H未关闭"))*20)</f>
        <v>-</v>
      </c>
      <c r="BO177" s="12" t="str">
        <f>IF((COUNTIFS(明细!$R:$R,$AK177,明细!$C:$C,BO$1,明细!$AK:$AK,"网点超50分钟未响应")+COUNTIFS(明细!$R:$R,$AK177,明细!$C:$C,BO$1,明细!$AL:$AL,"网点超23H未关闭"))*20=0,"-",(COUNTIFS(明细!$R:$R,$AK177,明细!$C:$C,BO$1,明细!$AK:$AK,"网点超50分钟未响应")+COUNTIFS(明细!$R:$R,$AK177,明细!$C:$C,BO$1,明细!$AL:$AL,"网点超23H未关闭"))*20)</f>
        <v>-</v>
      </c>
      <c r="BP177" s="12" t="str">
        <f>IF((COUNTIFS(明细!$R:$R,$AK177,明细!$C:$C,BP$1,明细!$AK:$AK,"网点超50分钟未响应")+COUNTIFS(明细!$R:$R,$AK177,明细!$C:$C,BP$1,明细!$AL:$AL,"网点超23H未关闭"))*20=0,"-",(COUNTIFS(明细!$R:$R,$AK177,明细!$C:$C,BP$1,明细!$AK:$AK,"网点超50分钟未响应")+COUNTIFS(明细!$R:$R,$AK177,明细!$C:$C,BP$1,明细!$AL:$AL,"网点超23H未关闭"))*20)</f>
        <v>-</v>
      </c>
    </row>
    <row r="178" customHeight="1" spans="36:68">
      <c r="AJ178" s="12">
        <f>RANK(AL178,AL$3:AL$356)</f>
        <v>147</v>
      </c>
      <c r="AK178" s="36" t="s">
        <v>214</v>
      </c>
      <c r="AL178" s="12">
        <f>SUM(AM178:BP178)</f>
        <v>0</v>
      </c>
      <c r="AM178" s="12" t="str">
        <f>IF((COUNTIFS(明细!$R:$R,$AK178,明细!$C:$C,AM$1,明细!$AK:$AK,"网点超50分钟未响应")+COUNTIFS(明细!$R:$R,$AK178,明细!$C:$C,AM$1,明细!$AL:$AL,"网点超23H未关闭"))*20=0,"-",(COUNTIFS(明细!$R:$R,$AK178,明细!$C:$C,AM$1,明细!$AK:$AK,"网点超50分钟未响应")+COUNTIFS(明细!$R:$R,$AK178,明细!$C:$C,AM$1,明细!$AL:$AL,"网点超23H未关闭"))*20)</f>
        <v>-</v>
      </c>
      <c r="AN178" s="12" t="str">
        <f>IF((COUNTIFS(明细!$R:$R,$AK178,明细!$C:$C,AN$1,明细!$AK:$AK,"网点超50分钟未响应")+COUNTIFS(明细!$R:$R,$AK178,明细!$C:$C,AN$1,明细!$AL:$AL,"网点超23H未关闭"))*20=0,"-",(COUNTIFS(明细!$R:$R,$AK178,明细!$C:$C,AN$1,明细!$AK:$AK,"网点超50分钟未响应")+COUNTIFS(明细!$R:$R,$AK178,明细!$C:$C,AN$1,明细!$AL:$AL,"网点超23H未关闭"))*20)</f>
        <v>-</v>
      </c>
      <c r="AO178" s="12" t="str">
        <f>IF((COUNTIFS(明细!$R:$R,$AK178,明细!$C:$C,AO$1,明细!$AK:$AK,"网点超50分钟未响应")+COUNTIFS(明细!$R:$R,$AK178,明细!$C:$C,AO$1,明细!$AL:$AL,"网点超23H未关闭"))*20=0,"-",(COUNTIFS(明细!$R:$R,$AK178,明细!$C:$C,AO$1,明细!$AK:$AK,"网点超50分钟未响应")+COUNTIFS(明细!$R:$R,$AK178,明细!$C:$C,AO$1,明细!$AL:$AL,"网点超23H未关闭"))*20)</f>
        <v>-</v>
      </c>
      <c r="AP178" s="12" t="str">
        <f>IF((COUNTIFS(明细!$R:$R,$AK178,明细!$C:$C,AP$1,明细!$AK:$AK,"网点超50分钟未响应")+COUNTIFS(明细!$R:$R,$AK178,明细!$C:$C,AP$1,明细!$AL:$AL,"网点超23H未关闭"))*20=0,"-",(COUNTIFS(明细!$R:$R,$AK178,明细!$C:$C,AP$1,明细!$AK:$AK,"网点超50分钟未响应")+COUNTIFS(明细!$R:$R,$AK178,明细!$C:$C,AP$1,明细!$AL:$AL,"网点超23H未关闭"))*20)</f>
        <v>-</v>
      </c>
      <c r="AQ178" s="12" t="str">
        <f>IF((COUNTIFS(明细!$R:$R,$AK178,明细!$C:$C,AQ$1,明细!$AK:$AK,"网点超50分钟未响应")+COUNTIFS(明细!$R:$R,$AK178,明细!$C:$C,AQ$1,明细!$AL:$AL,"网点超23H未关闭"))*20=0,"-",(COUNTIFS(明细!$R:$R,$AK178,明细!$C:$C,AQ$1,明细!$AK:$AK,"网点超50分钟未响应")+COUNTIFS(明细!$R:$R,$AK178,明细!$C:$C,AQ$1,明细!$AL:$AL,"网点超23H未关闭"))*20)</f>
        <v>-</v>
      </c>
      <c r="AR178" s="12" t="str">
        <f>IF((COUNTIFS(明细!$R:$R,$AK178,明细!$C:$C,AR$1,明细!$AK:$AK,"网点超50分钟未响应")+COUNTIFS(明细!$R:$R,$AK178,明细!$C:$C,AR$1,明细!$AL:$AL,"网点超23H未关闭"))*20=0,"-",(COUNTIFS(明细!$R:$R,$AK178,明细!$C:$C,AR$1,明细!$AK:$AK,"网点超50分钟未响应")+COUNTIFS(明细!$R:$R,$AK178,明细!$C:$C,AR$1,明细!$AL:$AL,"网点超23H未关闭"))*20)</f>
        <v>-</v>
      </c>
      <c r="AS178" s="12" t="str">
        <f>IF((COUNTIFS(明细!$R:$R,$AK178,明细!$C:$C,AS$1,明细!$AK:$AK,"网点超50分钟未响应")+COUNTIFS(明细!$R:$R,$AK178,明细!$C:$C,AS$1,明细!$AL:$AL,"网点超23H未关闭"))*20=0,"-",(COUNTIFS(明细!$R:$R,$AK178,明细!$C:$C,AS$1,明细!$AK:$AK,"网点超50分钟未响应")+COUNTIFS(明细!$R:$R,$AK178,明细!$C:$C,AS$1,明细!$AL:$AL,"网点超23H未关闭"))*20)</f>
        <v>-</v>
      </c>
      <c r="AT178" s="12" t="str">
        <f>IF((COUNTIFS(明细!$R:$R,$AK178,明细!$C:$C,AT$1,明细!$AK:$AK,"网点超50分钟未响应")+COUNTIFS(明细!$R:$R,$AK178,明细!$C:$C,AT$1,明细!$AL:$AL,"网点超23H未关闭"))*20=0,"-",(COUNTIFS(明细!$R:$R,$AK178,明细!$C:$C,AT$1,明细!$AK:$AK,"网点超50分钟未响应")+COUNTIFS(明细!$R:$R,$AK178,明细!$C:$C,AT$1,明细!$AL:$AL,"网点超23H未关闭"))*20)</f>
        <v>-</v>
      </c>
      <c r="AU178" s="12" t="str">
        <f>IF((COUNTIFS(明细!$R:$R,$AK178,明细!$C:$C,AU$1,明细!$AK:$AK,"网点超50分钟未响应")+COUNTIFS(明细!$R:$R,$AK178,明细!$C:$C,AU$1,明细!$AL:$AL,"网点超23H未关闭"))*20=0,"-",(COUNTIFS(明细!$R:$R,$AK178,明细!$C:$C,AU$1,明细!$AK:$AK,"网点超50分钟未响应")+COUNTIFS(明细!$R:$R,$AK178,明细!$C:$C,AU$1,明细!$AL:$AL,"网点超23H未关闭"))*20)</f>
        <v>-</v>
      </c>
      <c r="AV178" s="12" t="str">
        <f>IF((COUNTIFS(明细!$R:$R,$AK178,明细!$C:$C,AV$1,明细!$AK:$AK,"网点超50分钟未响应")+COUNTIFS(明细!$R:$R,$AK178,明细!$C:$C,AV$1,明细!$AL:$AL,"网点超23H未关闭"))*20=0,"-",(COUNTIFS(明细!$R:$R,$AK178,明细!$C:$C,AV$1,明细!$AK:$AK,"网点超50分钟未响应")+COUNTIFS(明细!$R:$R,$AK178,明细!$C:$C,AV$1,明细!$AL:$AL,"网点超23H未关闭"))*20)</f>
        <v>-</v>
      </c>
      <c r="AW178" s="12" t="str">
        <f>IF((COUNTIFS(明细!$R:$R,$AK178,明细!$C:$C,AW$1,明细!$AK:$AK,"网点超50分钟未响应")+COUNTIFS(明细!$R:$R,$AK178,明细!$C:$C,AW$1,明细!$AL:$AL,"网点超23H未关闭"))*20=0,"-",(COUNTIFS(明细!$R:$R,$AK178,明细!$C:$C,AW$1,明细!$AK:$AK,"网点超50分钟未响应")+COUNTIFS(明细!$R:$R,$AK178,明细!$C:$C,AW$1,明细!$AL:$AL,"网点超23H未关闭"))*20)</f>
        <v>-</v>
      </c>
      <c r="AX178" s="12" t="str">
        <f>IF((COUNTIFS(明细!$R:$R,$AK178,明细!$C:$C,AX$1,明细!$AK:$AK,"网点超50分钟未响应")+COUNTIFS(明细!$R:$R,$AK178,明细!$C:$C,AX$1,明细!$AL:$AL,"网点超23H未关闭"))*20=0,"-",(COUNTIFS(明细!$R:$R,$AK178,明细!$C:$C,AX$1,明细!$AK:$AK,"网点超50分钟未响应")+COUNTIFS(明细!$R:$R,$AK178,明细!$C:$C,AX$1,明细!$AL:$AL,"网点超23H未关闭"))*20)</f>
        <v>-</v>
      </c>
      <c r="AY178" s="12" t="str">
        <f>IF((COUNTIFS(明细!$R:$R,$AK178,明细!$C:$C,AY$1,明细!$AK:$AK,"网点超50分钟未响应")+COUNTIFS(明细!$R:$R,$AK178,明细!$C:$C,AY$1,明细!$AL:$AL,"网点超23H未关闭"))*20=0,"-",(COUNTIFS(明细!$R:$R,$AK178,明细!$C:$C,AY$1,明细!$AK:$AK,"网点超50分钟未响应")+COUNTIFS(明细!$R:$R,$AK178,明细!$C:$C,AY$1,明细!$AL:$AL,"网点超23H未关闭"))*20)</f>
        <v>-</v>
      </c>
      <c r="AZ178" s="12" t="str">
        <f>IF((COUNTIFS(明细!$R:$R,$AK178,明细!$C:$C,AZ$1,明细!$AK:$AK,"网点超50分钟未响应")+COUNTIFS(明细!$R:$R,$AK178,明细!$C:$C,AZ$1,明细!$AL:$AL,"网点超23H未关闭"))*20=0,"-",(COUNTIFS(明细!$R:$R,$AK178,明细!$C:$C,AZ$1,明细!$AK:$AK,"网点超50分钟未响应")+COUNTIFS(明细!$R:$R,$AK178,明细!$C:$C,AZ$1,明细!$AL:$AL,"网点超23H未关闭"))*20)</f>
        <v>-</v>
      </c>
      <c r="BA178" s="12" t="str">
        <f>IF((COUNTIFS(明细!$R:$R,$AK178,明细!$C:$C,BA$1,明细!$AK:$AK,"网点超50分钟未响应")+COUNTIFS(明细!$R:$R,$AK178,明细!$C:$C,BA$1,明细!$AL:$AL,"网点超23H未关闭"))*20=0,"-",(COUNTIFS(明细!$R:$R,$AK178,明细!$C:$C,BA$1,明细!$AK:$AK,"网点超50分钟未响应")+COUNTIFS(明细!$R:$R,$AK178,明细!$C:$C,BA$1,明细!$AL:$AL,"网点超23H未关闭"))*20)</f>
        <v>-</v>
      </c>
      <c r="BB178" s="12" t="str">
        <f>IF((COUNTIFS(明细!$R:$R,$AK178,明细!$C:$C,BB$1,明细!$AK:$AK,"网点超50分钟未响应")+COUNTIFS(明细!$R:$R,$AK178,明细!$C:$C,BB$1,明细!$AL:$AL,"网点超23H未关闭"))*20=0,"-",(COUNTIFS(明细!$R:$R,$AK178,明细!$C:$C,BB$1,明细!$AK:$AK,"网点超50分钟未响应")+COUNTIFS(明细!$R:$R,$AK178,明细!$C:$C,BB$1,明细!$AL:$AL,"网点超23H未关闭"))*20)</f>
        <v>-</v>
      </c>
      <c r="BC178" s="12" t="str">
        <f>IF((COUNTIFS(明细!$R:$R,$AK178,明细!$C:$C,BC$1,明细!$AK:$AK,"网点超50分钟未响应")+COUNTIFS(明细!$R:$R,$AK178,明细!$C:$C,BC$1,明细!$AL:$AL,"网点超23H未关闭"))*20=0,"-",(COUNTIFS(明细!$R:$R,$AK178,明细!$C:$C,BC$1,明细!$AK:$AK,"网点超50分钟未响应")+COUNTIFS(明细!$R:$R,$AK178,明细!$C:$C,BC$1,明细!$AL:$AL,"网点超23H未关闭"))*20)</f>
        <v>-</v>
      </c>
      <c r="BD178" s="12" t="str">
        <f>IF((COUNTIFS(明细!$R:$R,$AK178,明细!$C:$C,BD$1,明细!$AK:$AK,"网点超50分钟未响应")+COUNTIFS(明细!$R:$R,$AK178,明细!$C:$C,BD$1,明细!$AL:$AL,"网点超23H未关闭"))*20=0,"-",(COUNTIFS(明细!$R:$R,$AK178,明细!$C:$C,BD$1,明细!$AK:$AK,"网点超50分钟未响应")+COUNTIFS(明细!$R:$R,$AK178,明细!$C:$C,BD$1,明细!$AL:$AL,"网点超23H未关闭"))*20)</f>
        <v>-</v>
      </c>
      <c r="BE178" s="12" t="str">
        <f>IF((COUNTIFS(明细!$R:$R,$AK178,明细!$C:$C,BE$1,明细!$AK:$AK,"网点超50分钟未响应")+COUNTIFS(明细!$R:$R,$AK178,明细!$C:$C,BE$1,明细!$AL:$AL,"网点超23H未关闭"))*20=0,"-",(COUNTIFS(明细!$R:$R,$AK178,明细!$C:$C,BE$1,明细!$AK:$AK,"网点超50分钟未响应")+COUNTIFS(明细!$R:$R,$AK178,明细!$C:$C,BE$1,明细!$AL:$AL,"网点超23H未关闭"))*20)</f>
        <v>-</v>
      </c>
      <c r="BF178" s="12" t="str">
        <f>IF((COUNTIFS(明细!$R:$R,$AK178,明细!$C:$C,BF$1,明细!$AK:$AK,"网点超50分钟未响应")+COUNTIFS(明细!$R:$R,$AK178,明细!$C:$C,BF$1,明细!$AL:$AL,"网点超23H未关闭"))*20=0,"-",(COUNTIFS(明细!$R:$R,$AK178,明细!$C:$C,BF$1,明细!$AK:$AK,"网点超50分钟未响应")+COUNTIFS(明细!$R:$R,$AK178,明细!$C:$C,BF$1,明细!$AL:$AL,"网点超23H未关闭"))*20)</f>
        <v>-</v>
      </c>
      <c r="BG178" s="12" t="str">
        <f>IF((COUNTIFS(明细!$R:$R,$AK178,明细!$C:$C,BG$1,明细!$AK:$AK,"网点超50分钟未响应")+COUNTIFS(明细!$R:$R,$AK178,明细!$C:$C,BG$1,明细!$AL:$AL,"网点超23H未关闭"))*20=0,"-",(COUNTIFS(明细!$R:$R,$AK178,明细!$C:$C,BG$1,明细!$AK:$AK,"网点超50分钟未响应")+COUNTIFS(明细!$R:$R,$AK178,明细!$C:$C,BG$1,明细!$AL:$AL,"网点超23H未关闭"))*20)</f>
        <v>-</v>
      </c>
      <c r="BH178" s="12" t="str">
        <f>IF((COUNTIFS(明细!$R:$R,$AK178,明细!$C:$C,BH$1,明细!$AK:$AK,"网点超50分钟未响应")+COUNTIFS(明细!$R:$R,$AK178,明细!$C:$C,BH$1,明细!$AL:$AL,"网点超23H未关闭"))*20=0,"-",(COUNTIFS(明细!$R:$R,$AK178,明细!$C:$C,BH$1,明细!$AK:$AK,"网点超50分钟未响应")+COUNTIFS(明细!$R:$R,$AK178,明细!$C:$C,BH$1,明细!$AL:$AL,"网点超23H未关闭"))*20)</f>
        <v>-</v>
      </c>
      <c r="BI178" s="12" t="str">
        <f>IF((COUNTIFS(明细!$R:$R,$AK178,明细!$C:$C,BI$1,明细!$AK:$AK,"网点超50分钟未响应")+COUNTIFS(明细!$R:$R,$AK178,明细!$C:$C,BI$1,明细!$AL:$AL,"网点超23H未关闭"))*20=0,"-",(COUNTIFS(明细!$R:$R,$AK178,明细!$C:$C,BI$1,明细!$AK:$AK,"网点超50分钟未响应")+COUNTIFS(明细!$R:$R,$AK178,明细!$C:$C,BI$1,明细!$AL:$AL,"网点超23H未关闭"))*20)</f>
        <v>-</v>
      </c>
      <c r="BJ178" s="12" t="str">
        <f>IF((COUNTIFS(明细!$R:$R,$AK178,明细!$C:$C,BJ$1,明细!$AK:$AK,"网点超50分钟未响应")+COUNTIFS(明细!$R:$R,$AK178,明细!$C:$C,BJ$1,明细!$AL:$AL,"网点超23H未关闭"))*20=0,"-",(COUNTIFS(明细!$R:$R,$AK178,明细!$C:$C,BJ$1,明细!$AK:$AK,"网点超50分钟未响应")+COUNTIFS(明细!$R:$R,$AK178,明细!$C:$C,BJ$1,明细!$AL:$AL,"网点超23H未关闭"))*20)</f>
        <v>-</v>
      </c>
      <c r="BK178" s="12" t="str">
        <f>IF((COUNTIFS(明细!$R:$R,$AK178,明细!$C:$C,BK$1,明细!$AK:$AK,"网点超50分钟未响应")+COUNTIFS(明细!$R:$R,$AK178,明细!$C:$C,BK$1,明细!$AL:$AL,"网点超23H未关闭"))*20=0,"-",(COUNTIFS(明细!$R:$R,$AK178,明细!$C:$C,BK$1,明细!$AK:$AK,"网点超50分钟未响应")+COUNTIFS(明细!$R:$R,$AK178,明细!$C:$C,BK$1,明细!$AL:$AL,"网点超23H未关闭"))*20)</f>
        <v>-</v>
      </c>
      <c r="BL178" s="12" t="str">
        <f>IF((COUNTIFS(明细!$R:$R,$AK178,明细!$C:$C,BL$1,明细!$AK:$AK,"网点超50分钟未响应")+COUNTIFS(明细!$R:$R,$AK178,明细!$C:$C,BL$1,明细!$AL:$AL,"网点超23H未关闭"))*20=0,"-",(COUNTIFS(明细!$R:$R,$AK178,明细!$C:$C,BL$1,明细!$AK:$AK,"网点超50分钟未响应")+COUNTIFS(明细!$R:$R,$AK178,明细!$C:$C,BL$1,明细!$AL:$AL,"网点超23H未关闭"))*20)</f>
        <v>-</v>
      </c>
      <c r="BM178" s="12" t="str">
        <f>IF((COUNTIFS(明细!$R:$R,$AK178,明细!$C:$C,BM$1,明细!$AK:$AK,"网点超50分钟未响应")+COUNTIFS(明细!$R:$R,$AK178,明细!$C:$C,BM$1,明细!$AL:$AL,"网点超23H未关闭"))*20=0,"-",(COUNTIFS(明细!$R:$R,$AK178,明细!$C:$C,BM$1,明细!$AK:$AK,"网点超50分钟未响应")+COUNTIFS(明细!$R:$R,$AK178,明细!$C:$C,BM$1,明细!$AL:$AL,"网点超23H未关闭"))*20)</f>
        <v>-</v>
      </c>
      <c r="BN178" s="12" t="str">
        <f>IF((COUNTIFS(明细!$R:$R,$AK178,明细!$C:$C,BN$1,明细!$AK:$AK,"网点超50分钟未响应")+COUNTIFS(明细!$R:$R,$AK178,明细!$C:$C,BN$1,明细!$AL:$AL,"网点超23H未关闭"))*20=0,"-",(COUNTIFS(明细!$R:$R,$AK178,明细!$C:$C,BN$1,明细!$AK:$AK,"网点超50分钟未响应")+COUNTIFS(明细!$R:$R,$AK178,明细!$C:$C,BN$1,明细!$AL:$AL,"网点超23H未关闭"))*20)</f>
        <v>-</v>
      </c>
      <c r="BO178" s="12" t="str">
        <f>IF((COUNTIFS(明细!$R:$R,$AK178,明细!$C:$C,BO$1,明细!$AK:$AK,"网点超50分钟未响应")+COUNTIFS(明细!$R:$R,$AK178,明细!$C:$C,BO$1,明细!$AL:$AL,"网点超23H未关闭"))*20=0,"-",(COUNTIFS(明细!$R:$R,$AK178,明细!$C:$C,BO$1,明细!$AK:$AK,"网点超50分钟未响应")+COUNTIFS(明细!$R:$R,$AK178,明细!$C:$C,BO$1,明细!$AL:$AL,"网点超23H未关闭"))*20)</f>
        <v>-</v>
      </c>
      <c r="BP178" s="12" t="str">
        <f>IF((COUNTIFS(明细!$R:$R,$AK178,明细!$C:$C,BP$1,明细!$AK:$AK,"网点超50分钟未响应")+COUNTIFS(明细!$R:$R,$AK178,明细!$C:$C,BP$1,明细!$AL:$AL,"网点超23H未关闭"))*20=0,"-",(COUNTIFS(明细!$R:$R,$AK178,明细!$C:$C,BP$1,明细!$AK:$AK,"网点超50分钟未响应")+COUNTIFS(明细!$R:$R,$AK178,明细!$C:$C,BP$1,明细!$AL:$AL,"网点超23H未关闭"))*20)</f>
        <v>-</v>
      </c>
    </row>
    <row r="179" customHeight="1" spans="36:68">
      <c r="AJ179" s="12">
        <f>RANK(AL179,AL$3:AL$356)</f>
        <v>147</v>
      </c>
      <c r="AK179" s="4" t="s">
        <v>215</v>
      </c>
      <c r="AL179" s="12">
        <f>SUM(AM179:BP179)</f>
        <v>0</v>
      </c>
      <c r="AM179" s="12" t="str">
        <f>IF((COUNTIFS(明细!$R:$R,$AK179,明细!$C:$C,AM$1,明细!$AK:$AK,"网点超50分钟未响应")+COUNTIFS(明细!$R:$R,$AK179,明细!$C:$C,AM$1,明细!$AL:$AL,"网点超23H未关闭"))*20=0,"-",(COUNTIFS(明细!$R:$R,$AK179,明细!$C:$C,AM$1,明细!$AK:$AK,"网点超50分钟未响应")+COUNTIFS(明细!$R:$R,$AK179,明细!$C:$C,AM$1,明细!$AL:$AL,"网点超23H未关闭"))*20)</f>
        <v>-</v>
      </c>
      <c r="AN179" s="12" t="str">
        <f>IF((COUNTIFS(明细!$R:$R,$AK179,明细!$C:$C,AN$1,明细!$AK:$AK,"网点超50分钟未响应")+COUNTIFS(明细!$R:$R,$AK179,明细!$C:$C,AN$1,明细!$AL:$AL,"网点超23H未关闭"))*20=0,"-",(COUNTIFS(明细!$R:$R,$AK179,明细!$C:$C,AN$1,明细!$AK:$AK,"网点超50分钟未响应")+COUNTIFS(明细!$R:$R,$AK179,明细!$C:$C,AN$1,明细!$AL:$AL,"网点超23H未关闭"))*20)</f>
        <v>-</v>
      </c>
      <c r="AO179" s="12" t="str">
        <f>IF((COUNTIFS(明细!$R:$R,$AK179,明细!$C:$C,AO$1,明细!$AK:$AK,"网点超50分钟未响应")+COUNTIFS(明细!$R:$R,$AK179,明细!$C:$C,AO$1,明细!$AL:$AL,"网点超23H未关闭"))*20=0,"-",(COUNTIFS(明细!$R:$R,$AK179,明细!$C:$C,AO$1,明细!$AK:$AK,"网点超50分钟未响应")+COUNTIFS(明细!$R:$R,$AK179,明细!$C:$C,AO$1,明细!$AL:$AL,"网点超23H未关闭"))*20)</f>
        <v>-</v>
      </c>
      <c r="AP179" s="12" t="str">
        <f>IF((COUNTIFS(明细!$R:$R,$AK179,明细!$C:$C,AP$1,明细!$AK:$AK,"网点超50分钟未响应")+COUNTIFS(明细!$R:$R,$AK179,明细!$C:$C,AP$1,明细!$AL:$AL,"网点超23H未关闭"))*20=0,"-",(COUNTIFS(明细!$R:$R,$AK179,明细!$C:$C,AP$1,明细!$AK:$AK,"网点超50分钟未响应")+COUNTIFS(明细!$R:$R,$AK179,明细!$C:$C,AP$1,明细!$AL:$AL,"网点超23H未关闭"))*20)</f>
        <v>-</v>
      </c>
      <c r="AQ179" s="12" t="str">
        <f>IF((COUNTIFS(明细!$R:$R,$AK179,明细!$C:$C,AQ$1,明细!$AK:$AK,"网点超50分钟未响应")+COUNTIFS(明细!$R:$R,$AK179,明细!$C:$C,AQ$1,明细!$AL:$AL,"网点超23H未关闭"))*20=0,"-",(COUNTIFS(明细!$R:$R,$AK179,明细!$C:$C,AQ$1,明细!$AK:$AK,"网点超50分钟未响应")+COUNTIFS(明细!$R:$R,$AK179,明细!$C:$C,AQ$1,明细!$AL:$AL,"网点超23H未关闭"))*20)</f>
        <v>-</v>
      </c>
      <c r="AR179" s="12" t="str">
        <f>IF((COUNTIFS(明细!$R:$R,$AK179,明细!$C:$C,AR$1,明细!$AK:$AK,"网点超50分钟未响应")+COUNTIFS(明细!$R:$R,$AK179,明细!$C:$C,AR$1,明细!$AL:$AL,"网点超23H未关闭"))*20=0,"-",(COUNTIFS(明细!$R:$R,$AK179,明细!$C:$C,AR$1,明细!$AK:$AK,"网点超50分钟未响应")+COUNTIFS(明细!$R:$R,$AK179,明细!$C:$C,AR$1,明细!$AL:$AL,"网点超23H未关闭"))*20)</f>
        <v>-</v>
      </c>
      <c r="AS179" s="12" t="str">
        <f>IF((COUNTIFS(明细!$R:$R,$AK179,明细!$C:$C,AS$1,明细!$AK:$AK,"网点超50分钟未响应")+COUNTIFS(明细!$R:$R,$AK179,明细!$C:$C,AS$1,明细!$AL:$AL,"网点超23H未关闭"))*20=0,"-",(COUNTIFS(明细!$R:$R,$AK179,明细!$C:$C,AS$1,明细!$AK:$AK,"网点超50分钟未响应")+COUNTIFS(明细!$R:$R,$AK179,明细!$C:$C,AS$1,明细!$AL:$AL,"网点超23H未关闭"))*20)</f>
        <v>-</v>
      </c>
      <c r="AT179" s="12" t="str">
        <f>IF((COUNTIFS(明细!$R:$R,$AK179,明细!$C:$C,AT$1,明细!$AK:$AK,"网点超50分钟未响应")+COUNTIFS(明细!$R:$R,$AK179,明细!$C:$C,AT$1,明细!$AL:$AL,"网点超23H未关闭"))*20=0,"-",(COUNTIFS(明细!$R:$R,$AK179,明细!$C:$C,AT$1,明细!$AK:$AK,"网点超50分钟未响应")+COUNTIFS(明细!$R:$R,$AK179,明细!$C:$C,AT$1,明细!$AL:$AL,"网点超23H未关闭"))*20)</f>
        <v>-</v>
      </c>
      <c r="AU179" s="12" t="str">
        <f>IF((COUNTIFS(明细!$R:$R,$AK179,明细!$C:$C,AU$1,明细!$AK:$AK,"网点超50分钟未响应")+COUNTIFS(明细!$R:$R,$AK179,明细!$C:$C,AU$1,明细!$AL:$AL,"网点超23H未关闭"))*20=0,"-",(COUNTIFS(明细!$R:$R,$AK179,明细!$C:$C,AU$1,明细!$AK:$AK,"网点超50分钟未响应")+COUNTIFS(明细!$R:$R,$AK179,明细!$C:$C,AU$1,明细!$AL:$AL,"网点超23H未关闭"))*20)</f>
        <v>-</v>
      </c>
      <c r="AV179" s="12" t="str">
        <f>IF((COUNTIFS(明细!$R:$R,$AK179,明细!$C:$C,AV$1,明细!$AK:$AK,"网点超50分钟未响应")+COUNTIFS(明细!$R:$R,$AK179,明细!$C:$C,AV$1,明细!$AL:$AL,"网点超23H未关闭"))*20=0,"-",(COUNTIFS(明细!$R:$R,$AK179,明细!$C:$C,AV$1,明细!$AK:$AK,"网点超50分钟未响应")+COUNTIFS(明细!$R:$R,$AK179,明细!$C:$C,AV$1,明细!$AL:$AL,"网点超23H未关闭"))*20)</f>
        <v>-</v>
      </c>
      <c r="AW179" s="12" t="str">
        <f>IF((COUNTIFS(明细!$R:$R,$AK179,明细!$C:$C,AW$1,明细!$AK:$AK,"网点超50分钟未响应")+COUNTIFS(明细!$R:$R,$AK179,明细!$C:$C,AW$1,明细!$AL:$AL,"网点超23H未关闭"))*20=0,"-",(COUNTIFS(明细!$R:$R,$AK179,明细!$C:$C,AW$1,明细!$AK:$AK,"网点超50分钟未响应")+COUNTIFS(明细!$R:$R,$AK179,明细!$C:$C,AW$1,明细!$AL:$AL,"网点超23H未关闭"))*20)</f>
        <v>-</v>
      </c>
      <c r="AX179" s="12" t="str">
        <f>IF((COUNTIFS(明细!$R:$R,$AK179,明细!$C:$C,AX$1,明细!$AK:$AK,"网点超50分钟未响应")+COUNTIFS(明细!$R:$R,$AK179,明细!$C:$C,AX$1,明细!$AL:$AL,"网点超23H未关闭"))*20=0,"-",(COUNTIFS(明细!$R:$R,$AK179,明细!$C:$C,AX$1,明细!$AK:$AK,"网点超50分钟未响应")+COUNTIFS(明细!$R:$R,$AK179,明细!$C:$C,AX$1,明细!$AL:$AL,"网点超23H未关闭"))*20)</f>
        <v>-</v>
      </c>
      <c r="AY179" s="12" t="str">
        <f>IF((COUNTIFS(明细!$R:$R,$AK179,明细!$C:$C,AY$1,明细!$AK:$AK,"网点超50分钟未响应")+COUNTIFS(明细!$R:$R,$AK179,明细!$C:$C,AY$1,明细!$AL:$AL,"网点超23H未关闭"))*20=0,"-",(COUNTIFS(明细!$R:$R,$AK179,明细!$C:$C,AY$1,明细!$AK:$AK,"网点超50分钟未响应")+COUNTIFS(明细!$R:$R,$AK179,明细!$C:$C,AY$1,明细!$AL:$AL,"网点超23H未关闭"))*20)</f>
        <v>-</v>
      </c>
      <c r="AZ179" s="12" t="str">
        <f>IF((COUNTIFS(明细!$R:$R,$AK179,明细!$C:$C,AZ$1,明细!$AK:$AK,"网点超50分钟未响应")+COUNTIFS(明细!$R:$R,$AK179,明细!$C:$C,AZ$1,明细!$AL:$AL,"网点超23H未关闭"))*20=0,"-",(COUNTIFS(明细!$R:$R,$AK179,明细!$C:$C,AZ$1,明细!$AK:$AK,"网点超50分钟未响应")+COUNTIFS(明细!$R:$R,$AK179,明细!$C:$C,AZ$1,明细!$AL:$AL,"网点超23H未关闭"))*20)</f>
        <v>-</v>
      </c>
      <c r="BA179" s="12" t="str">
        <f>IF((COUNTIFS(明细!$R:$R,$AK179,明细!$C:$C,BA$1,明细!$AK:$AK,"网点超50分钟未响应")+COUNTIFS(明细!$R:$R,$AK179,明细!$C:$C,BA$1,明细!$AL:$AL,"网点超23H未关闭"))*20=0,"-",(COUNTIFS(明细!$R:$R,$AK179,明细!$C:$C,BA$1,明细!$AK:$AK,"网点超50分钟未响应")+COUNTIFS(明细!$R:$R,$AK179,明细!$C:$C,BA$1,明细!$AL:$AL,"网点超23H未关闭"))*20)</f>
        <v>-</v>
      </c>
      <c r="BB179" s="12" t="str">
        <f>IF((COUNTIFS(明细!$R:$R,$AK179,明细!$C:$C,BB$1,明细!$AK:$AK,"网点超50分钟未响应")+COUNTIFS(明细!$R:$R,$AK179,明细!$C:$C,BB$1,明细!$AL:$AL,"网点超23H未关闭"))*20=0,"-",(COUNTIFS(明细!$R:$R,$AK179,明细!$C:$C,BB$1,明细!$AK:$AK,"网点超50分钟未响应")+COUNTIFS(明细!$R:$R,$AK179,明细!$C:$C,BB$1,明细!$AL:$AL,"网点超23H未关闭"))*20)</f>
        <v>-</v>
      </c>
      <c r="BC179" s="12" t="str">
        <f>IF((COUNTIFS(明细!$R:$R,$AK179,明细!$C:$C,BC$1,明细!$AK:$AK,"网点超50分钟未响应")+COUNTIFS(明细!$R:$R,$AK179,明细!$C:$C,BC$1,明细!$AL:$AL,"网点超23H未关闭"))*20=0,"-",(COUNTIFS(明细!$R:$R,$AK179,明细!$C:$C,BC$1,明细!$AK:$AK,"网点超50分钟未响应")+COUNTIFS(明细!$R:$R,$AK179,明细!$C:$C,BC$1,明细!$AL:$AL,"网点超23H未关闭"))*20)</f>
        <v>-</v>
      </c>
      <c r="BD179" s="12" t="str">
        <f>IF((COUNTIFS(明细!$R:$R,$AK179,明细!$C:$C,BD$1,明细!$AK:$AK,"网点超50分钟未响应")+COUNTIFS(明细!$R:$R,$AK179,明细!$C:$C,BD$1,明细!$AL:$AL,"网点超23H未关闭"))*20=0,"-",(COUNTIFS(明细!$R:$R,$AK179,明细!$C:$C,BD$1,明细!$AK:$AK,"网点超50分钟未响应")+COUNTIFS(明细!$R:$R,$AK179,明细!$C:$C,BD$1,明细!$AL:$AL,"网点超23H未关闭"))*20)</f>
        <v>-</v>
      </c>
      <c r="BE179" s="12" t="str">
        <f>IF((COUNTIFS(明细!$R:$R,$AK179,明细!$C:$C,BE$1,明细!$AK:$AK,"网点超50分钟未响应")+COUNTIFS(明细!$R:$R,$AK179,明细!$C:$C,BE$1,明细!$AL:$AL,"网点超23H未关闭"))*20=0,"-",(COUNTIFS(明细!$R:$R,$AK179,明细!$C:$C,BE$1,明细!$AK:$AK,"网点超50分钟未响应")+COUNTIFS(明细!$R:$R,$AK179,明细!$C:$C,BE$1,明细!$AL:$AL,"网点超23H未关闭"))*20)</f>
        <v>-</v>
      </c>
      <c r="BF179" s="12" t="str">
        <f>IF((COUNTIFS(明细!$R:$R,$AK179,明细!$C:$C,BF$1,明细!$AK:$AK,"网点超50分钟未响应")+COUNTIFS(明细!$R:$R,$AK179,明细!$C:$C,BF$1,明细!$AL:$AL,"网点超23H未关闭"))*20=0,"-",(COUNTIFS(明细!$R:$R,$AK179,明细!$C:$C,BF$1,明细!$AK:$AK,"网点超50分钟未响应")+COUNTIFS(明细!$R:$R,$AK179,明细!$C:$C,BF$1,明细!$AL:$AL,"网点超23H未关闭"))*20)</f>
        <v>-</v>
      </c>
      <c r="BG179" s="12" t="str">
        <f>IF((COUNTIFS(明细!$R:$R,$AK179,明细!$C:$C,BG$1,明细!$AK:$AK,"网点超50分钟未响应")+COUNTIFS(明细!$R:$R,$AK179,明细!$C:$C,BG$1,明细!$AL:$AL,"网点超23H未关闭"))*20=0,"-",(COUNTIFS(明细!$R:$R,$AK179,明细!$C:$C,BG$1,明细!$AK:$AK,"网点超50分钟未响应")+COUNTIFS(明细!$R:$R,$AK179,明细!$C:$C,BG$1,明细!$AL:$AL,"网点超23H未关闭"))*20)</f>
        <v>-</v>
      </c>
      <c r="BH179" s="12" t="str">
        <f>IF((COUNTIFS(明细!$R:$R,$AK179,明细!$C:$C,BH$1,明细!$AK:$AK,"网点超50分钟未响应")+COUNTIFS(明细!$R:$R,$AK179,明细!$C:$C,BH$1,明细!$AL:$AL,"网点超23H未关闭"))*20=0,"-",(COUNTIFS(明细!$R:$R,$AK179,明细!$C:$C,BH$1,明细!$AK:$AK,"网点超50分钟未响应")+COUNTIFS(明细!$R:$R,$AK179,明细!$C:$C,BH$1,明细!$AL:$AL,"网点超23H未关闭"))*20)</f>
        <v>-</v>
      </c>
      <c r="BI179" s="12" t="str">
        <f>IF((COUNTIFS(明细!$R:$R,$AK179,明细!$C:$C,BI$1,明细!$AK:$AK,"网点超50分钟未响应")+COUNTIFS(明细!$R:$R,$AK179,明细!$C:$C,BI$1,明细!$AL:$AL,"网点超23H未关闭"))*20=0,"-",(COUNTIFS(明细!$R:$R,$AK179,明细!$C:$C,BI$1,明细!$AK:$AK,"网点超50分钟未响应")+COUNTIFS(明细!$R:$R,$AK179,明细!$C:$C,BI$1,明细!$AL:$AL,"网点超23H未关闭"))*20)</f>
        <v>-</v>
      </c>
      <c r="BJ179" s="12" t="str">
        <f>IF((COUNTIFS(明细!$R:$R,$AK179,明细!$C:$C,BJ$1,明细!$AK:$AK,"网点超50分钟未响应")+COUNTIFS(明细!$R:$R,$AK179,明细!$C:$C,BJ$1,明细!$AL:$AL,"网点超23H未关闭"))*20=0,"-",(COUNTIFS(明细!$R:$R,$AK179,明细!$C:$C,BJ$1,明细!$AK:$AK,"网点超50分钟未响应")+COUNTIFS(明细!$R:$R,$AK179,明细!$C:$C,BJ$1,明细!$AL:$AL,"网点超23H未关闭"))*20)</f>
        <v>-</v>
      </c>
      <c r="BK179" s="12" t="str">
        <f>IF((COUNTIFS(明细!$R:$R,$AK179,明细!$C:$C,BK$1,明细!$AK:$AK,"网点超50分钟未响应")+COUNTIFS(明细!$R:$R,$AK179,明细!$C:$C,BK$1,明细!$AL:$AL,"网点超23H未关闭"))*20=0,"-",(COUNTIFS(明细!$R:$R,$AK179,明细!$C:$C,BK$1,明细!$AK:$AK,"网点超50分钟未响应")+COUNTIFS(明细!$R:$R,$AK179,明细!$C:$C,BK$1,明细!$AL:$AL,"网点超23H未关闭"))*20)</f>
        <v>-</v>
      </c>
      <c r="BL179" s="12" t="str">
        <f>IF((COUNTIFS(明细!$R:$R,$AK179,明细!$C:$C,BL$1,明细!$AK:$AK,"网点超50分钟未响应")+COUNTIFS(明细!$R:$R,$AK179,明细!$C:$C,BL$1,明细!$AL:$AL,"网点超23H未关闭"))*20=0,"-",(COUNTIFS(明细!$R:$R,$AK179,明细!$C:$C,BL$1,明细!$AK:$AK,"网点超50分钟未响应")+COUNTIFS(明细!$R:$R,$AK179,明细!$C:$C,BL$1,明细!$AL:$AL,"网点超23H未关闭"))*20)</f>
        <v>-</v>
      </c>
      <c r="BM179" s="12" t="str">
        <f>IF((COUNTIFS(明细!$R:$R,$AK179,明细!$C:$C,BM$1,明细!$AK:$AK,"网点超50分钟未响应")+COUNTIFS(明细!$R:$R,$AK179,明细!$C:$C,BM$1,明细!$AL:$AL,"网点超23H未关闭"))*20=0,"-",(COUNTIFS(明细!$R:$R,$AK179,明细!$C:$C,BM$1,明细!$AK:$AK,"网点超50分钟未响应")+COUNTIFS(明细!$R:$R,$AK179,明细!$C:$C,BM$1,明细!$AL:$AL,"网点超23H未关闭"))*20)</f>
        <v>-</v>
      </c>
      <c r="BN179" s="12" t="str">
        <f>IF((COUNTIFS(明细!$R:$R,$AK179,明细!$C:$C,BN$1,明细!$AK:$AK,"网点超50分钟未响应")+COUNTIFS(明细!$R:$R,$AK179,明细!$C:$C,BN$1,明细!$AL:$AL,"网点超23H未关闭"))*20=0,"-",(COUNTIFS(明细!$R:$R,$AK179,明细!$C:$C,BN$1,明细!$AK:$AK,"网点超50分钟未响应")+COUNTIFS(明细!$R:$R,$AK179,明细!$C:$C,BN$1,明细!$AL:$AL,"网点超23H未关闭"))*20)</f>
        <v>-</v>
      </c>
      <c r="BO179" s="12" t="str">
        <f>IF((COUNTIFS(明细!$R:$R,$AK179,明细!$C:$C,BO$1,明细!$AK:$AK,"网点超50分钟未响应")+COUNTIFS(明细!$R:$R,$AK179,明细!$C:$C,BO$1,明细!$AL:$AL,"网点超23H未关闭"))*20=0,"-",(COUNTIFS(明细!$R:$R,$AK179,明细!$C:$C,BO$1,明细!$AK:$AK,"网点超50分钟未响应")+COUNTIFS(明细!$R:$R,$AK179,明细!$C:$C,BO$1,明细!$AL:$AL,"网点超23H未关闭"))*20)</f>
        <v>-</v>
      </c>
      <c r="BP179" s="12" t="str">
        <f>IF((COUNTIFS(明细!$R:$R,$AK179,明细!$C:$C,BP$1,明细!$AK:$AK,"网点超50分钟未响应")+COUNTIFS(明细!$R:$R,$AK179,明细!$C:$C,BP$1,明细!$AL:$AL,"网点超23H未关闭"))*20=0,"-",(COUNTIFS(明细!$R:$R,$AK179,明细!$C:$C,BP$1,明细!$AK:$AK,"网点超50分钟未响应")+COUNTIFS(明细!$R:$R,$AK179,明细!$C:$C,BP$1,明细!$AL:$AL,"网点超23H未关闭"))*20)</f>
        <v>-</v>
      </c>
    </row>
    <row r="180" customHeight="1" spans="36:68">
      <c r="AJ180" s="12">
        <f>RANK(AL180,AL$3:AL$356)</f>
        <v>147</v>
      </c>
      <c r="AK180" s="6" t="s">
        <v>216</v>
      </c>
      <c r="AL180" s="12">
        <f>SUM(AM180:BP180)</f>
        <v>0</v>
      </c>
      <c r="AM180" s="12" t="str">
        <f>IF((COUNTIFS(明细!$R:$R,$AK180,明细!$C:$C,AM$1,明细!$AK:$AK,"网点超50分钟未响应")+COUNTIFS(明细!$R:$R,$AK180,明细!$C:$C,AM$1,明细!$AL:$AL,"网点超23H未关闭"))*20=0,"-",(COUNTIFS(明细!$R:$R,$AK180,明细!$C:$C,AM$1,明细!$AK:$AK,"网点超50分钟未响应")+COUNTIFS(明细!$R:$R,$AK180,明细!$C:$C,AM$1,明细!$AL:$AL,"网点超23H未关闭"))*20)</f>
        <v>-</v>
      </c>
      <c r="AN180" s="12" t="str">
        <f>IF((COUNTIFS(明细!$R:$R,$AK180,明细!$C:$C,AN$1,明细!$AK:$AK,"网点超50分钟未响应")+COUNTIFS(明细!$R:$R,$AK180,明细!$C:$C,AN$1,明细!$AL:$AL,"网点超23H未关闭"))*20=0,"-",(COUNTIFS(明细!$R:$R,$AK180,明细!$C:$C,AN$1,明细!$AK:$AK,"网点超50分钟未响应")+COUNTIFS(明细!$R:$R,$AK180,明细!$C:$C,AN$1,明细!$AL:$AL,"网点超23H未关闭"))*20)</f>
        <v>-</v>
      </c>
      <c r="AO180" s="12" t="str">
        <f>IF((COUNTIFS(明细!$R:$R,$AK180,明细!$C:$C,AO$1,明细!$AK:$AK,"网点超50分钟未响应")+COUNTIFS(明细!$R:$R,$AK180,明细!$C:$C,AO$1,明细!$AL:$AL,"网点超23H未关闭"))*20=0,"-",(COUNTIFS(明细!$R:$R,$AK180,明细!$C:$C,AO$1,明细!$AK:$AK,"网点超50分钟未响应")+COUNTIFS(明细!$R:$R,$AK180,明细!$C:$C,AO$1,明细!$AL:$AL,"网点超23H未关闭"))*20)</f>
        <v>-</v>
      </c>
      <c r="AP180" s="12" t="str">
        <f>IF((COUNTIFS(明细!$R:$R,$AK180,明细!$C:$C,AP$1,明细!$AK:$AK,"网点超50分钟未响应")+COUNTIFS(明细!$R:$R,$AK180,明细!$C:$C,AP$1,明细!$AL:$AL,"网点超23H未关闭"))*20=0,"-",(COUNTIFS(明细!$R:$R,$AK180,明细!$C:$C,AP$1,明细!$AK:$AK,"网点超50分钟未响应")+COUNTIFS(明细!$R:$R,$AK180,明细!$C:$C,AP$1,明细!$AL:$AL,"网点超23H未关闭"))*20)</f>
        <v>-</v>
      </c>
      <c r="AQ180" s="12" t="str">
        <f>IF((COUNTIFS(明细!$R:$R,$AK180,明细!$C:$C,AQ$1,明细!$AK:$AK,"网点超50分钟未响应")+COUNTIFS(明细!$R:$R,$AK180,明细!$C:$C,AQ$1,明细!$AL:$AL,"网点超23H未关闭"))*20=0,"-",(COUNTIFS(明细!$R:$R,$AK180,明细!$C:$C,AQ$1,明细!$AK:$AK,"网点超50分钟未响应")+COUNTIFS(明细!$R:$R,$AK180,明细!$C:$C,AQ$1,明细!$AL:$AL,"网点超23H未关闭"))*20)</f>
        <v>-</v>
      </c>
      <c r="AR180" s="12" t="str">
        <f>IF((COUNTIFS(明细!$R:$R,$AK180,明细!$C:$C,AR$1,明细!$AK:$AK,"网点超50分钟未响应")+COUNTIFS(明细!$R:$R,$AK180,明细!$C:$C,AR$1,明细!$AL:$AL,"网点超23H未关闭"))*20=0,"-",(COUNTIFS(明细!$R:$R,$AK180,明细!$C:$C,AR$1,明细!$AK:$AK,"网点超50分钟未响应")+COUNTIFS(明细!$R:$R,$AK180,明细!$C:$C,AR$1,明细!$AL:$AL,"网点超23H未关闭"))*20)</f>
        <v>-</v>
      </c>
      <c r="AS180" s="12" t="str">
        <f>IF((COUNTIFS(明细!$R:$R,$AK180,明细!$C:$C,AS$1,明细!$AK:$AK,"网点超50分钟未响应")+COUNTIFS(明细!$R:$R,$AK180,明细!$C:$C,AS$1,明细!$AL:$AL,"网点超23H未关闭"))*20=0,"-",(COUNTIFS(明细!$R:$R,$AK180,明细!$C:$C,AS$1,明细!$AK:$AK,"网点超50分钟未响应")+COUNTIFS(明细!$R:$R,$AK180,明细!$C:$C,AS$1,明细!$AL:$AL,"网点超23H未关闭"))*20)</f>
        <v>-</v>
      </c>
      <c r="AT180" s="12" t="str">
        <f>IF((COUNTIFS(明细!$R:$R,$AK180,明细!$C:$C,AT$1,明细!$AK:$AK,"网点超50分钟未响应")+COUNTIFS(明细!$R:$R,$AK180,明细!$C:$C,AT$1,明细!$AL:$AL,"网点超23H未关闭"))*20=0,"-",(COUNTIFS(明细!$R:$R,$AK180,明细!$C:$C,AT$1,明细!$AK:$AK,"网点超50分钟未响应")+COUNTIFS(明细!$R:$R,$AK180,明细!$C:$C,AT$1,明细!$AL:$AL,"网点超23H未关闭"))*20)</f>
        <v>-</v>
      </c>
      <c r="AU180" s="12" t="str">
        <f>IF((COUNTIFS(明细!$R:$R,$AK180,明细!$C:$C,AU$1,明细!$AK:$AK,"网点超50分钟未响应")+COUNTIFS(明细!$R:$R,$AK180,明细!$C:$C,AU$1,明细!$AL:$AL,"网点超23H未关闭"))*20=0,"-",(COUNTIFS(明细!$R:$R,$AK180,明细!$C:$C,AU$1,明细!$AK:$AK,"网点超50分钟未响应")+COUNTIFS(明细!$R:$R,$AK180,明细!$C:$C,AU$1,明细!$AL:$AL,"网点超23H未关闭"))*20)</f>
        <v>-</v>
      </c>
      <c r="AV180" s="12" t="str">
        <f>IF((COUNTIFS(明细!$R:$R,$AK180,明细!$C:$C,AV$1,明细!$AK:$AK,"网点超50分钟未响应")+COUNTIFS(明细!$R:$R,$AK180,明细!$C:$C,AV$1,明细!$AL:$AL,"网点超23H未关闭"))*20=0,"-",(COUNTIFS(明细!$R:$R,$AK180,明细!$C:$C,AV$1,明细!$AK:$AK,"网点超50分钟未响应")+COUNTIFS(明细!$R:$R,$AK180,明细!$C:$C,AV$1,明细!$AL:$AL,"网点超23H未关闭"))*20)</f>
        <v>-</v>
      </c>
      <c r="AW180" s="12" t="str">
        <f>IF((COUNTIFS(明细!$R:$R,$AK180,明细!$C:$C,AW$1,明细!$AK:$AK,"网点超50分钟未响应")+COUNTIFS(明细!$R:$R,$AK180,明细!$C:$C,AW$1,明细!$AL:$AL,"网点超23H未关闭"))*20=0,"-",(COUNTIFS(明细!$R:$R,$AK180,明细!$C:$C,AW$1,明细!$AK:$AK,"网点超50分钟未响应")+COUNTIFS(明细!$R:$R,$AK180,明细!$C:$C,AW$1,明细!$AL:$AL,"网点超23H未关闭"))*20)</f>
        <v>-</v>
      </c>
      <c r="AX180" s="12" t="str">
        <f>IF((COUNTIFS(明细!$R:$R,$AK180,明细!$C:$C,AX$1,明细!$AK:$AK,"网点超50分钟未响应")+COUNTIFS(明细!$R:$R,$AK180,明细!$C:$C,AX$1,明细!$AL:$AL,"网点超23H未关闭"))*20=0,"-",(COUNTIFS(明细!$R:$R,$AK180,明细!$C:$C,AX$1,明细!$AK:$AK,"网点超50分钟未响应")+COUNTIFS(明细!$R:$R,$AK180,明细!$C:$C,AX$1,明细!$AL:$AL,"网点超23H未关闭"))*20)</f>
        <v>-</v>
      </c>
      <c r="AY180" s="12" t="str">
        <f>IF((COUNTIFS(明细!$R:$R,$AK180,明细!$C:$C,AY$1,明细!$AK:$AK,"网点超50分钟未响应")+COUNTIFS(明细!$R:$R,$AK180,明细!$C:$C,AY$1,明细!$AL:$AL,"网点超23H未关闭"))*20=0,"-",(COUNTIFS(明细!$R:$R,$AK180,明细!$C:$C,AY$1,明细!$AK:$AK,"网点超50分钟未响应")+COUNTIFS(明细!$R:$R,$AK180,明细!$C:$C,AY$1,明细!$AL:$AL,"网点超23H未关闭"))*20)</f>
        <v>-</v>
      </c>
      <c r="AZ180" s="12" t="str">
        <f>IF((COUNTIFS(明细!$R:$R,$AK180,明细!$C:$C,AZ$1,明细!$AK:$AK,"网点超50分钟未响应")+COUNTIFS(明细!$R:$R,$AK180,明细!$C:$C,AZ$1,明细!$AL:$AL,"网点超23H未关闭"))*20=0,"-",(COUNTIFS(明细!$R:$R,$AK180,明细!$C:$C,AZ$1,明细!$AK:$AK,"网点超50分钟未响应")+COUNTIFS(明细!$R:$R,$AK180,明细!$C:$C,AZ$1,明细!$AL:$AL,"网点超23H未关闭"))*20)</f>
        <v>-</v>
      </c>
      <c r="BA180" s="12" t="str">
        <f>IF((COUNTIFS(明细!$R:$R,$AK180,明细!$C:$C,BA$1,明细!$AK:$AK,"网点超50分钟未响应")+COUNTIFS(明细!$R:$R,$AK180,明细!$C:$C,BA$1,明细!$AL:$AL,"网点超23H未关闭"))*20=0,"-",(COUNTIFS(明细!$R:$R,$AK180,明细!$C:$C,BA$1,明细!$AK:$AK,"网点超50分钟未响应")+COUNTIFS(明细!$R:$R,$AK180,明细!$C:$C,BA$1,明细!$AL:$AL,"网点超23H未关闭"))*20)</f>
        <v>-</v>
      </c>
      <c r="BB180" s="12" t="str">
        <f>IF((COUNTIFS(明细!$R:$R,$AK180,明细!$C:$C,BB$1,明细!$AK:$AK,"网点超50分钟未响应")+COUNTIFS(明细!$R:$R,$AK180,明细!$C:$C,BB$1,明细!$AL:$AL,"网点超23H未关闭"))*20=0,"-",(COUNTIFS(明细!$R:$R,$AK180,明细!$C:$C,BB$1,明细!$AK:$AK,"网点超50分钟未响应")+COUNTIFS(明细!$R:$R,$AK180,明细!$C:$C,BB$1,明细!$AL:$AL,"网点超23H未关闭"))*20)</f>
        <v>-</v>
      </c>
      <c r="BC180" s="12" t="str">
        <f>IF((COUNTIFS(明细!$R:$R,$AK180,明细!$C:$C,BC$1,明细!$AK:$AK,"网点超50分钟未响应")+COUNTIFS(明细!$R:$R,$AK180,明细!$C:$C,BC$1,明细!$AL:$AL,"网点超23H未关闭"))*20=0,"-",(COUNTIFS(明细!$R:$R,$AK180,明细!$C:$C,BC$1,明细!$AK:$AK,"网点超50分钟未响应")+COUNTIFS(明细!$R:$R,$AK180,明细!$C:$C,BC$1,明细!$AL:$AL,"网点超23H未关闭"))*20)</f>
        <v>-</v>
      </c>
      <c r="BD180" s="12" t="str">
        <f>IF((COUNTIFS(明细!$R:$R,$AK180,明细!$C:$C,BD$1,明细!$AK:$AK,"网点超50分钟未响应")+COUNTIFS(明细!$R:$R,$AK180,明细!$C:$C,BD$1,明细!$AL:$AL,"网点超23H未关闭"))*20=0,"-",(COUNTIFS(明细!$R:$R,$AK180,明细!$C:$C,BD$1,明细!$AK:$AK,"网点超50分钟未响应")+COUNTIFS(明细!$R:$R,$AK180,明细!$C:$C,BD$1,明细!$AL:$AL,"网点超23H未关闭"))*20)</f>
        <v>-</v>
      </c>
      <c r="BE180" s="12" t="str">
        <f>IF((COUNTIFS(明细!$R:$R,$AK180,明细!$C:$C,BE$1,明细!$AK:$AK,"网点超50分钟未响应")+COUNTIFS(明细!$R:$R,$AK180,明细!$C:$C,BE$1,明细!$AL:$AL,"网点超23H未关闭"))*20=0,"-",(COUNTIFS(明细!$R:$R,$AK180,明细!$C:$C,BE$1,明细!$AK:$AK,"网点超50分钟未响应")+COUNTIFS(明细!$R:$R,$AK180,明细!$C:$C,BE$1,明细!$AL:$AL,"网点超23H未关闭"))*20)</f>
        <v>-</v>
      </c>
      <c r="BF180" s="12" t="str">
        <f>IF((COUNTIFS(明细!$R:$R,$AK180,明细!$C:$C,BF$1,明细!$AK:$AK,"网点超50分钟未响应")+COUNTIFS(明细!$R:$R,$AK180,明细!$C:$C,BF$1,明细!$AL:$AL,"网点超23H未关闭"))*20=0,"-",(COUNTIFS(明细!$R:$R,$AK180,明细!$C:$C,BF$1,明细!$AK:$AK,"网点超50分钟未响应")+COUNTIFS(明细!$R:$R,$AK180,明细!$C:$C,BF$1,明细!$AL:$AL,"网点超23H未关闭"))*20)</f>
        <v>-</v>
      </c>
      <c r="BG180" s="12" t="str">
        <f>IF((COUNTIFS(明细!$R:$R,$AK180,明细!$C:$C,BG$1,明细!$AK:$AK,"网点超50分钟未响应")+COUNTIFS(明细!$R:$R,$AK180,明细!$C:$C,BG$1,明细!$AL:$AL,"网点超23H未关闭"))*20=0,"-",(COUNTIFS(明细!$R:$R,$AK180,明细!$C:$C,BG$1,明细!$AK:$AK,"网点超50分钟未响应")+COUNTIFS(明细!$R:$R,$AK180,明细!$C:$C,BG$1,明细!$AL:$AL,"网点超23H未关闭"))*20)</f>
        <v>-</v>
      </c>
      <c r="BH180" s="12" t="str">
        <f>IF((COUNTIFS(明细!$R:$R,$AK180,明细!$C:$C,BH$1,明细!$AK:$AK,"网点超50分钟未响应")+COUNTIFS(明细!$R:$R,$AK180,明细!$C:$C,BH$1,明细!$AL:$AL,"网点超23H未关闭"))*20=0,"-",(COUNTIFS(明细!$R:$R,$AK180,明细!$C:$C,BH$1,明细!$AK:$AK,"网点超50分钟未响应")+COUNTIFS(明细!$R:$R,$AK180,明细!$C:$C,BH$1,明细!$AL:$AL,"网点超23H未关闭"))*20)</f>
        <v>-</v>
      </c>
      <c r="BI180" s="12" t="str">
        <f>IF((COUNTIFS(明细!$R:$R,$AK180,明细!$C:$C,BI$1,明细!$AK:$AK,"网点超50分钟未响应")+COUNTIFS(明细!$R:$R,$AK180,明细!$C:$C,BI$1,明细!$AL:$AL,"网点超23H未关闭"))*20=0,"-",(COUNTIFS(明细!$R:$R,$AK180,明细!$C:$C,BI$1,明细!$AK:$AK,"网点超50分钟未响应")+COUNTIFS(明细!$R:$R,$AK180,明细!$C:$C,BI$1,明细!$AL:$AL,"网点超23H未关闭"))*20)</f>
        <v>-</v>
      </c>
      <c r="BJ180" s="12" t="str">
        <f>IF((COUNTIFS(明细!$R:$R,$AK180,明细!$C:$C,BJ$1,明细!$AK:$AK,"网点超50分钟未响应")+COUNTIFS(明细!$R:$R,$AK180,明细!$C:$C,BJ$1,明细!$AL:$AL,"网点超23H未关闭"))*20=0,"-",(COUNTIFS(明细!$R:$R,$AK180,明细!$C:$C,BJ$1,明细!$AK:$AK,"网点超50分钟未响应")+COUNTIFS(明细!$R:$R,$AK180,明细!$C:$C,BJ$1,明细!$AL:$AL,"网点超23H未关闭"))*20)</f>
        <v>-</v>
      </c>
      <c r="BK180" s="12" t="str">
        <f>IF((COUNTIFS(明细!$R:$R,$AK180,明细!$C:$C,BK$1,明细!$AK:$AK,"网点超50分钟未响应")+COUNTIFS(明细!$R:$R,$AK180,明细!$C:$C,BK$1,明细!$AL:$AL,"网点超23H未关闭"))*20=0,"-",(COUNTIFS(明细!$R:$R,$AK180,明细!$C:$C,BK$1,明细!$AK:$AK,"网点超50分钟未响应")+COUNTIFS(明细!$R:$R,$AK180,明细!$C:$C,BK$1,明细!$AL:$AL,"网点超23H未关闭"))*20)</f>
        <v>-</v>
      </c>
      <c r="BL180" s="12" t="str">
        <f>IF((COUNTIFS(明细!$R:$R,$AK180,明细!$C:$C,BL$1,明细!$AK:$AK,"网点超50分钟未响应")+COUNTIFS(明细!$R:$R,$AK180,明细!$C:$C,BL$1,明细!$AL:$AL,"网点超23H未关闭"))*20=0,"-",(COUNTIFS(明细!$R:$R,$AK180,明细!$C:$C,BL$1,明细!$AK:$AK,"网点超50分钟未响应")+COUNTIFS(明细!$R:$R,$AK180,明细!$C:$C,BL$1,明细!$AL:$AL,"网点超23H未关闭"))*20)</f>
        <v>-</v>
      </c>
      <c r="BM180" s="12" t="str">
        <f>IF((COUNTIFS(明细!$R:$R,$AK180,明细!$C:$C,BM$1,明细!$AK:$AK,"网点超50分钟未响应")+COUNTIFS(明细!$R:$R,$AK180,明细!$C:$C,BM$1,明细!$AL:$AL,"网点超23H未关闭"))*20=0,"-",(COUNTIFS(明细!$R:$R,$AK180,明细!$C:$C,BM$1,明细!$AK:$AK,"网点超50分钟未响应")+COUNTIFS(明细!$R:$R,$AK180,明细!$C:$C,BM$1,明细!$AL:$AL,"网点超23H未关闭"))*20)</f>
        <v>-</v>
      </c>
      <c r="BN180" s="12" t="str">
        <f>IF((COUNTIFS(明细!$R:$R,$AK180,明细!$C:$C,BN$1,明细!$AK:$AK,"网点超50分钟未响应")+COUNTIFS(明细!$R:$R,$AK180,明细!$C:$C,BN$1,明细!$AL:$AL,"网点超23H未关闭"))*20=0,"-",(COUNTIFS(明细!$R:$R,$AK180,明细!$C:$C,BN$1,明细!$AK:$AK,"网点超50分钟未响应")+COUNTIFS(明细!$R:$R,$AK180,明细!$C:$C,BN$1,明细!$AL:$AL,"网点超23H未关闭"))*20)</f>
        <v>-</v>
      </c>
      <c r="BO180" s="12" t="str">
        <f>IF((COUNTIFS(明细!$R:$R,$AK180,明细!$C:$C,BO$1,明细!$AK:$AK,"网点超50分钟未响应")+COUNTIFS(明细!$R:$R,$AK180,明细!$C:$C,BO$1,明细!$AL:$AL,"网点超23H未关闭"))*20=0,"-",(COUNTIFS(明细!$R:$R,$AK180,明细!$C:$C,BO$1,明细!$AK:$AK,"网点超50分钟未响应")+COUNTIFS(明细!$R:$R,$AK180,明细!$C:$C,BO$1,明细!$AL:$AL,"网点超23H未关闭"))*20)</f>
        <v>-</v>
      </c>
      <c r="BP180" s="12" t="str">
        <f>IF((COUNTIFS(明细!$R:$R,$AK180,明细!$C:$C,BP$1,明细!$AK:$AK,"网点超50分钟未响应")+COUNTIFS(明细!$R:$R,$AK180,明细!$C:$C,BP$1,明细!$AL:$AL,"网点超23H未关闭"))*20=0,"-",(COUNTIFS(明细!$R:$R,$AK180,明细!$C:$C,BP$1,明细!$AK:$AK,"网点超50分钟未响应")+COUNTIFS(明细!$R:$R,$AK180,明细!$C:$C,BP$1,明细!$AL:$AL,"网点超23H未关闭"))*20)</f>
        <v>-</v>
      </c>
    </row>
    <row r="181" customHeight="1" spans="36:68">
      <c r="AJ181" s="12">
        <f>RANK(AL181,AL$3:AL$356)</f>
        <v>147</v>
      </c>
      <c r="AK181" s="4" t="s">
        <v>217</v>
      </c>
      <c r="AL181" s="12">
        <f>SUM(AM181:BP181)</f>
        <v>0</v>
      </c>
      <c r="AM181" s="12" t="str">
        <f>IF((COUNTIFS(明细!$R:$R,$AK181,明细!$C:$C,AM$1,明细!$AK:$AK,"网点超50分钟未响应")+COUNTIFS(明细!$R:$R,$AK181,明细!$C:$C,AM$1,明细!$AL:$AL,"网点超23H未关闭"))*20=0,"-",(COUNTIFS(明细!$R:$R,$AK181,明细!$C:$C,AM$1,明细!$AK:$AK,"网点超50分钟未响应")+COUNTIFS(明细!$R:$R,$AK181,明细!$C:$C,AM$1,明细!$AL:$AL,"网点超23H未关闭"))*20)</f>
        <v>-</v>
      </c>
      <c r="AN181" s="12" t="str">
        <f>IF((COUNTIFS(明细!$R:$R,$AK181,明细!$C:$C,AN$1,明细!$AK:$AK,"网点超50分钟未响应")+COUNTIFS(明细!$R:$R,$AK181,明细!$C:$C,AN$1,明细!$AL:$AL,"网点超23H未关闭"))*20=0,"-",(COUNTIFS(明细!$R:$R,$AK181,明细!$C:$C,AN$1,明细!$AK:$AK,"网点超50分钟未响应")+COUNTIFS(明细!$R:$R,$AK181,明细!$C:$C,AN$1,明细!$AL:$AL,"网点超23H未关闭"))*20)</f>
        <v>-</v>
      </c>
      <c r="AO181" s="12" t="str">
        <f>IF((COUNTIFS(明细!$R:$R,$AK181,明细!$C:$C,AO$1,明细!$AK:$AK,"网点超50分钟未响应")+COUNTIFS(明细!$R:$R,$AK181,明细!$C:$C,AO$1,明细!$AL:$AL,"网点超23H未关闭"))*20=0,"-",(COUNTIFS(明细!$R:$R,$AK181,明细!$C:$C,AO$1,明细!$AK:$AK,"网点超50分钟未响应")+COUNTIFS(明细!$R:$R,$AK181,明细!$C:$C,AO$1,明细!$AL:$AL,"网点超23H未关闭"))*20)</f>
        <v>-</v>
      </c>
      <c r="AP181" s="12" t="str">
        <f>IF((COUNTIFS(明细!$R:$R,$AK181,明细!$C:$C,AP$1,明细!$AK:$AK,"网点超50分钟未响应")+COUNTIFS(明细!$R:$R,$AK181,明细!$C:$C,AP$1,明细!$AL:$AL,"网点超23H未关闭"))*20=0,"-",(COUNTIFS(明细!$R:$R,$AK181,明细!$C:$C,AP$1,明细!$AK:$AK,"网点超50分钟未响应")+COUNTIFS(明细!$R:$R,$AK181,明细!$C:$C,AP$1,明细!$AL:$AL,"网点超23H未关闭"))*20)</f>
        <v>-</v>
      </c>
      <c r="AQ181" s="12" t="str">
        <f>IF((COUNTIFS(明细!$R:$R,$AK181,明细!$C:$C,AQ$1,明细!$AK:$AK,"网点超50分钟未响应")+COUNTIFS(明细!$R:$R,$AK181,明细!$C:$C,AQ$1,明细!$AL:$AL,"网点超23H未关闭"))*20=0,"-",(COUNTIFS(明细!$R:$R,$AK181,明细!$C:$C,AQ$1,明细!$AK:$AK,"网点超50分钟未响应")+COUNTIFS(明细!$R:$R,$AK181,明细!$C:$C,AQ$1,明细!$AL:$AL,"网点超23H未关闭"))*20)</f>
        <v>-</v>
      </c>
      <c r="AR181" s="12" t="str">
        <f>IF((COUNTIFS(明细!$R:$R,$AK181,明细!$C:$C,AR$1,明细!$AK:$AK,"网点超50分钟未响应")+COUNTIFS(明细!$R:$R,$AK181,明细!$C:$C,AR$1,明细!$AL:$AL,"网点超23H未关闭"))*20=0,"-",(COUNTIFS(明细!$R:$R,$AK181,明细!$C:$C,AR$1,明细!$AK:$AK,"网点超50分钟未响应")+COUNTIFS(明细!$R:$R,$AK181,明细!$C:$C,AR$1,明细!$AL:$AL,"网点超23H未关闭"))*20)</f>
        <v>-</v>
      </c>
      <c r="AS181" s="12" t="str">
        <f>IF((COUNTIFS(明细!$R:$R,$AK181,明细!$C:$C,AS$1,明细!$AK:$AK,"网点超50分钟未响应")+COUNTIFS(明细!$R:$R,$AK181,明细!$C:$C,AS$1,明细!$AL:$AL,"网点超23H未关闭"))*20=0,"-",(COUNTIFS(明细!$R:$R,$AK181,明细!$C:$C,AS$1,明细!$AK:$AK,"网点超50分钟未响应")+COUNTIFS(明细!$R:$R,$AK181,明细!$C:$C,AS$1,明细!$AL:$AL,"网点超23H未关闭"))*20)</f>
        <v>-</v>
      </c>
      <c r="AT181" s="12" t="str">
        <f>IF((COUNTIFS(明细!$R:$R,$AK181,明细!$C:$C,AT$1,明细!$AK:$AK,"网点超50分钟未响应")+COUNTIFS(明细!$R:$R,$AK181,明细!$C:$C,AT$1,明细!$AL:$AL,"网点超23H未关闭"))*20=0,"-",(COUNTIFS(明细!$R:$R,$AK181,明细!$C:$C,AT$1,明细!$AK:$AK,"网点超50分钟未响应")+COUNTIFS(明细!$R:$R,$AK181,明细!$C:$C,AT$1,明细!$AL:$AL,"网点超23H未关闭"))*20)</f>
        <v>-</v>
      </c>
      <c r="AU181" s="12" t="str">
        <f>IF((COUNTIFS(明细!$R:$R,$AK181,明细!$C:$C,AU$1,明细!$AK:$AK,"网点超50分钟未响应")+COUNTIFS(明细!$R:$R,$AK181,明细!$C:$C,AU$1,明细!$AL:$AL,"网点超23H未关闭"))*20=0,"-",(COUNTIFS(明细!$R:$R,$AK181,明细!$C:$C,AU$1,明细!$AK:$AK,"网点超50分钟未响应")+COUNTIFS(明细!$R:$R,$AK181,明细!$C:$C,AU$1,明细!$AL:$AL,"网点超23H未关闭"))*20)</f>
        <v>-</v>
      </c>
      <c r="AV181" s="12" t="str">
        <f>IF((COUNTIFS(明细!$R:$R,$AK181,明细!$C:$C,AV$1,明细!$AK:$AK,"网点超50分钟未响应")+COUNTIFS(明细!$R:$R,$AK181,明细!$C:$C,AV$1,明细!$AL:$AL,"网点超23H未关闭"))*20=0,"-",(COUNTIFS(明细!$R:$R,$AK181,明细!$C:$C,AV$1,明细!$AK:$AK,"网点超50分钟未响应")+COUNTIFS(明细!$R:$R,$AK181,明细!$C:$C,AV$1,明细!$AL:$AL,"网点超23H未关闭"))*20)</f>
        <v>-</v>
      </c>
      <c r="AW181" s="12" t="str">
        <f>IF((COUNTIFS(明细!$R:$R,$AK181,明细!$C:$C,AW$1,明细!$AK:$AK,"网点超50分钟未响应")+COUNTIFS(明细!$R:$R,$AK181,明细!$C:$C,AW$1,明细!$AL:$AL,"网点超23H未关闭"))*20=0,"-",(COUNTIFS(明细!$R:$R,$AK181,明细!$C:$C,AW$1,明细!$AK:$AK,"网点超50分钟未响应")+COUNTIFS(明细!$R:$R,$AK181,明细!$C:$C,AW$1,明细!$AL:$AL,"网点超23H未关闭"))*20)</f>
        <v>-</v>
      </c>
      <c r="AX181" s="12" t="str">
        <f>IF((COUNTIFS(明细!$R:$R,$AK181,明细!$C:$C,AX$1,明细!$AK:$AK,"网点超50分钟未响应")+COUNTIFS(明细!$R:$R,$AK181,明细!$C:$C,AX$1,明细!$AL:$AL,"网点超23H未关闭"))*20=0,"-",(COUNTIFS(明细!$R:$R,$AK181,明细!$C:$C,AX$1,明细!$AK:$AK,"网点超50分钟未响应")+COUNTIFS(明细!$R:$R,$AK181,明细!$C:$C,AX$1,明细!$AL:$AL,"网点超23H未关闭"))*20)</f>
        <v>-</v>
      </c>
      <c r="AY181" s="12" t="str">
        <f>IF((COUNTIFS(明细!$R:$R,$AK181,明细!$C:$C,AY$1,明细!$AK:$AK,"网点超50分钟未响应")+COUNTIFS(明细!$R:$R,$AK181,明细!$C:$C,AY$1,明细!$AL:$AL,"网点超23H未关闭"))*20=0,"-",(COUNTIFS(明细!$R:$R,$AK181,明细!$C:$C,AY$1,明细!$AK:$AK,"网点超50分钟未响应")+COUNTIFS(明细!$R:$R,$AK181,明细!$C:$C,AY$1,明细!$AL:$AL,"网点超23H未关闭"))*20)</f>
        <v>-</v>
      </c>
      <c r="AZ181" s="12" t="str">
        <f>IF((COUNTIFS(明细!$R:$R,$AK181,明细!$C:$C,AZ$1,明细!$AK:$AK,"网点超50分钟未响应")+COUNTIFS(明细!$R:$R,$AK181,明细!$C:$C,AZ$1,明细!$AL:$AL,"网点超23H未关闭"))*20=0,"-",(COUNTIFS(明细!$R:$R,$AK181,明细!$C:$C,AZ$1,明细!$AK:$AK,"网点超50分钟未响应")+COUNTIFS(明细!$R:$R,$AK181,明细!$C:$C,AZ$1,明细!$AL:$AL,"网点超23H未关闭"))*20)</f>
        <v>-</v>
      </c>
      <c r="BA181" s="12" t="str">
        <f>IF((COUNTIFS(明细!$R:$R,$AK181,明细!$C:$C,BA$1,明细!$AK:$AK,"网点超50分钟未响应")+COUNTIFS(明细!$R:$R,$AK181,明细!$C:$C,BA$1,明细!$AL:$AL,"网点超23H未关闭"))*20=0,"-",(COUNTIFS(明细!$R:$R,$AK181,明细!$C:$C,BA$1,明细!$AK:$AK,"网点超50分钟未响应")+COUNTIFS(明细!$R:$R,$AK181,明细!$C:$C,BA$1,明细!$AL:$AL,"网点超23H未关闭"))*20)</f>
        <v>-</v>
      </c>
      <c r="BB181" s="12" t="str">
        <f>IF((COUNTIFS(明细!$R:$R,$AK181,明细!$C:$C,BB$1,明细!$AK:$AK,"网点超50分钟未响应")+COUNTIFS(明细!$R:$R,$AK181,明细!$C:$C,BB$1,明细!$AL:$AL,"网点超23H未关闭"))*20=0,"-",(COUNTIFS(明细!$R:$R,$AK181,明细!$C:$C,BB$1,明细!$AK:$AK,"网点超50分钟未响应")+COUNTIFS(明细!$R:$R,$AK181,明细!$C:$C,BB$1,明细!$AL:$AL,"网点超23H未关闭"))*20)</f>
        <v>-</v>
      </c>
      <c r="BC181" s="12" t="str">
        <f>IF((COUNTIFS(明细!$R:$R,$AK181,明细!$C:$C,BC$1,明细!$AK:$AK,"网点超50分钟未响应")+COUNTIFS(明细!$R:$R,$AK181,明细!$C:$C,BC$1,明细!$AL:$AL,"网点超23H未关闭"))*20=0,"-",(COUNTIFS(明细!$R:$R,$AK181,明细!$C:$C,BC$1,明细!$AK:$AK,"网点超50分钟未响应")+COUNTIFS(明细!$R:$R,$AK181,明细!$C:$C,BC$1,明细!$AL:$AL,"网点超23H未关闭"))*20)</f>
        <v>-</v>
      </c>
      <c r="BD181" s="12" t="str">
        <f>IF((COUNTIFS(明细!$R:$R,$AK181,明细!$C:$C,BD$1,明细!$AK:$AK,"网点超50分钟未响应")+COUNTIFS(明细!$R:$R,$AK181,明细!$C:$C,BD$1,明细!$AL:$AL,"网点超23H未关闭"))*20=0,"-",(COUNTIFS(明细!$R:$R,$AK181,明细!$C:$C,BD$1,明细!$AK:$AK,"网点超50分钟未响应")+COUNTIFS(明细!$R:$R,$AK181,明细!$C:$C,BD$1,明细!$AL:$AL,"网点超23H未关闭"))*20)</f>
        <v>-</v>
      </c>
      <c r="BE181" s="12" t="str">
        <f>IF((COUNTIFS(明细!$R:$R,$AK181,明细!$C:$C,BE$1,明细!$AK:$AK,"网点超50分钟未响应")+COUNTIFS(明细!$R:$R,$AK181,明细!$C:$C,BE$1,明细!$AL:$AL,"网点超23H未关闭"))*20=0,"-",(COUNTIFS(明细!$R:$R,$AK181,明细!$C:$C,BE$1,明细!$AK:$AK,"网点超50分钟未响应")+COUNTIFS(明细!$R:$R,$AK181,明细!$C:$C,BE$1,明细!$AL:$AL,"网点超23H未关闭"))*20)</f>
        <v>-</v>
      </c>
      <c r="BF181" s="12" t="str">
        <f>IF((COUNTIFS(明细!$R:$R,$AK181,明细!$C:$C,BF$1,明细!$AK:$AK,"网点超50分钟未响应")+COUNTIFS(明细!$R:$R,$AK181,明细!$C:$C,BF$1,明细!$AL:$AL,"网点超23H未关闭"))*20=0,"-",(COUNTIFS(明细!$R:$R,$AK181,明细!$C:$C,BF$1,明细!$AK:$AK,"网点超50分钟未响应")+COUNTIFS(明细!$R:$R,$AK181,明细!$C:$C,BF$1,明细!$AL:$AL,"网点超23H未关闭"))*20)</f>
        <v>-</v>
      </c>
      <c r="BG181" s="12" t="str">
        <f>IF((COUNTIFS(明细!$R:$R,$AK181,明细!$C:$C,BG$1,明细!$AK:$AK,"网点超50分钟未响应")+COUNTIFS(明细!$R:$R,$AK181,明细!$C:$C,BG$1,明细!$AL:$AL,"网点超23H未关闭"))*20=0,"-",(COUNTIFS(明细!$R:$R,$AK181,明细!$C:$C,BG$1,明细!$AK:$AK,"网点超50分钟未响应")+COUNTIFS(明细!$R:$R,$AK181,明细!$C:$C,BG$1,明细!$AL:$AL,"网点超23H未关闭"))*20)</f>
        <v>-</v>
      </c>
      <c r="BH181" s="12" t="str">
        <f>IF((COUNTIFS(明细!$R:$R,$AK181,明细!$C:$C,BH$1,明细!$AK:$AK,"网点超50分钟未响应")+COUNTIFS(明细!$R:$R,$AK181,明细!$C:$C,BH$1,明细!$AL:$AL,"网点超23H未关闭"))*20=0,"-",(COUNTIFS(明细!$R:$R,$AK181,明细!$C:$C,BH$1,明细!$AK:$AK,"网点超50分钟未响应")+COUNTIFS(明细!$R:$R,$AK181,明细!$C:$C,BH$1,明细!$AL:$AL,"网点超23H未关闭"))*20)</f>
        <v>-</v>
      </c>
      <c r="BI181" s="12" t="str">
        <f>IF((COUNTIFS(明细!$R:$R,$AK181,明细!$C:$C,BI$1,明细!$AK:$AK,"网点超50分钟未响应")+COUNTIFS(明细!$R:$R,$AK181,明细!$C:$C,BI$1,明细!$AL:$AL,"网点超23H未关闭"))*20=0,"-",(COUNTIFS(明细!$R:$R,$AK181,明细!$C:$C,BI$1,明细!$AK:$AK,"网点超50分钟未响应")+COUNTIFS(明细!$R:$R,$AK181,明细!$C:$C,BI$1,明细!$AL:$AL,"网点超23H未关闭"))*20)</f>
        <v>-</v>
      </c>
      <c r="BJ181" s="12" t="str">
        <f>IF((COUNTIFS(明细!$R:$R,$AK181,明细!$C:$C,BJ$1,明细!$AK:$AK,"网点超50分钟未响应")+COUNTIFS(明细!$R:$R,$AK181,明细!$C:$C,BJ$1,明细!$AL:$AL,"网点超23H未关闭"))*20=0,"-",(COUNTIFS(明细!$R:$R,$AK181,明细!$C:$C,BJ$1,明细!$AK:$AK,"网点超50分钟未响应")+COUNTIFS(明细!$R:$R,$AK181,明细!$C:$C,BJ$1,明细!$AL:$AL,"网点超23H未关闭"))*20)</f>
        <v>-</v>
      </c>
      <c r="BK181" s="12" t="str">
        <f>IF((COUNTIFS(明细!$R:$R,$AK181,明细!$C:$C,BK$1,明细!$AK:$AK,"网点超50分钟未响应")+COUNTIFS(明细!$R:$R,$AK181,明细!$C:$C,BK$1,明细!$AL:$AL,"网点超23H未关闭"))*20=0,"-",(COUNTIFS(明细!$R:$R,$AK181,明细!$C:$C,BK$1,明细!$AK:$AK,"网点超50分钟未响应")+COUNTIFS(明细!$R:$R,$AK181,明细!$C:$C,BK$1,明细!$AL:$AL,"网点超23H未关闭"))*20)</f>
        <v>-</v>
      </c>
      <c r="BL181" s="12" t="str">
        <f>IF((COUNTIFS(明细!$R:$R,$AK181,明细!$C:$C,BL$1,明细!$AK:$AK,"网点超50分钟未响应")+COUNTIFS(明细!$R:$R,$AK181,明细!$C:$C,BL$1,明细!$AL:$AL,"网点超23H未关闭"))*20=0,"-",(COUNTIFS(明细!$R:$R,$AK181,明细!$C:$C,BL$1,明细!$AK:$AK,"网点超50分钟未响应")+COUNTIFS(明细!$R:$R,$AK181,明细!$C:$C,BL$1,明细!$AL:$AL,"网点超23H未关闭"))*20)</f>
        <v>-</v>
      </c>
      <c r="BM181" s="12" t="str">
        <f>IF((COUNTIFS(明细!$R:$R,$AK181,明细!$C:$C,BM$1,明细!$AK:$AK,"网点超50分钟未响应")+COUNTIFS(明细!$R:$R,$AK181,明细!$C:$C,BM$1,明细!$AL:$AL,"网点超23H未关闭"))*20=0,"-",(COUNTIFS(明细!$R:$R,$AK181,明细!$C:$C,BM$1,明细!$AK:$AK,"网点超50分钟未响应")+COUNTIFS(明细!$R:$R,$AK181,明细!$C:$C,BM$1,明细!$AL:$AL,"网点超23H未关闭"))*20)</f>
        <v>-</v>
      </c>
      <c r="BN181" s="12" t="str">
        <f>IF((COUNTIFS(明细!$R:$R,$AK181,明细!$C:$C,BN$1,明细!$AK:$AK,"网点超50分钟未响应")+COUNTIFS(明细!$R:$R,$AK181,明细!$C:$C,BN$1,明细!$AL:$AL,"网点超23H未关闭"))*20=0,"-",(COUNTIFS(明细!$R:$R,$AK181,明细!$C:$C,BN$1,明细!$AK:$AK,"网点超50分钟未响应")+COUNTIFS(明细!$R:$R,$AK181,明细!$C:$C,BN$1,明细!$AL:$AL,"网点超23H未关闭"))*20)</f>
        <v>-</v>
      </c>
      <c r="BO181" s="12" t="str">
        <f>IF((COUNTIFS(明细!$R:$R,$AK181,明细!$C:$C,BO$1,明细!$AK:$AK,"网点超50分钟未响应")+COUNTIFS(明细!$R:$R,$AK181,明细!$C:$C,BO$1,明细!$AL:$AL,"网点超23H未关闭"))*20=0,"-",(COUNTIFS(明细!$R:$R,$AK181,明细!$C:$C,BO$1,明细!$AK:$AK,"网点超50分钟未响应")+COUNTIFS(明细!$R:$R,$AK181,明细!$C:$C,BO$1,明细!$AL:$AL,"网点超23H未关闭"))*20)</f>
        <v>-</v>
      </c>
      <c r="BP181" s="12" t="str">
        <f>IF((COUNTIFS(明细!$R:$R,$AK181,明细!$C:$C,BP$1,明细!$AK:$AK,"网点超50分钟未响应")+COUNTIFS(明细!$R:$R,$AK181,明细!$C:$C,BP$1,明细!$AL:$AL,"网点超23H未关闭"))*20=0,"-",(COUNTIFS(明细!$R:$R,$AK181,明细!$C:$C,BP$1,明细!$AK:$AK,"网点超50分钟未响应")+COUNTIFS(明细!$R:$R,$AK181,明细!$C:$C,BP$1,明细!$AL:$AL,"网点超23H未关闭"))*20)</f>
        <v>-</v>
      </c>
    </row>
    <row r="182" customHeight="1" spans="36:68">
      <c r="AJ182" s="12">
        <f>RANK(AL182,AL$3:AL$356)</f>
        <v>147</v>
      </c>
      <c r="AK182" s="4" t="s">
        <v>218</v>
      </c>
      <c r="AL182" s="12">
        <f>SUM(AM182:BP182)</f>
        <v>0</v>
      </c>
      <c r="AM182" s="12" t="str">
        <f>IF((COUNTIFS(明细!$R:$R,$AK182,明细!$C:$C,AM$1,明细!$AK:$AK,"网点超50分钟未响应")+COUNTIFS(明细!$R:$R,$AK182,明细!$C:$C,AM$1,明细!$AL:$AL,"网点超23H未关闭"))*20=0,"-",(COUNTIFS(明细!$R:$R,$AK182,明细!$C:$C,AM$1,明细!$AK:$AK,"网点超50分钟未响应")+COUNTIFS(明细!$R:$R,$AK182,明细!$C:$C,AM$1,明细!$AL:$AL,"网点超23H未关闭"))*20)</f>
        <v>-</v>
      </c>
      <c r="AN182" s="12" t="str">
        <f>IF((COUNTIFS(明细!$R:$R,$AK182,明细!$C:$C,AN$1,明细!$AK:$AK,"网点超50分钟未响应")+COUNTIFS(明细!$R:$R,$AK182,明细!$C:$C,AN$1,明细!$AL:$AL,"网点超23H未关闭"))*20=0,"-",(COUNTIFS(明细!$R:$R,$AK182,明细!$C:$C,AN$1,明细!$AK:$AK,"网点超50分钟未响应")+COUNTIFS(明细!$R:$R,$AK182,明细!$C:$C,AN$1,明细!$AL:$AL,"网点超23H未关闭"))*20)</f>
        <v>-</v>
      </c>
      <c r="AO182" s="12" t="str">
        <f>IF((COUNTIFS(明细!$R:$R,$AK182,明细!$C:$C,AO$1,明细!$AK:$AK,"网点超50分钟未响应")+COUNTIFS(明细!$R:$R,$AK182,明细!$C:$C,AO$1,明细!$AL:$AL,"网点超23H未关闭"))*20=0,"-",(COUNTIFS(明细!$R:$R,$AK182,明细!$C:$C,AO$1,明细!$AK:$AK,"网点超50分钟未响应")+COUNTIFS(明细!$R:$R,$AK182,明细!$C:$C,AO$1,明细!$AL:$AL,"网点超23H未关闭"))*20)</f>
        <v>-</v>
      </c>
      <c r="AP182" s="12" t="str">
        <f>IF((COUNTIFS(明细!$R:$R,$AK182,明细!$C:$C,AP$1,明细!$AK:$AK,"网点超50分钟未响应")+COUNTIFS(明细!$R:$R,$AK182,明细!$C:$C,AP$1,明细!$AL:$AL,"网点超23H未关闭"))*20=0,"-",(COUNTIFS(明细!$R:$R,$AK182,明细!$C:$C,AP$1,明细!$AK:$AK,"网点超50分钟未响应")+COUNTIFS(明细!$R:$R,$AK182,明细!$C:$C,AP$1,明细!$AL:$AL,"网点超23H未关闭"))*20)</f>
        <v>-</v>
      </c>
      <c r="AQ182" s="12" t="str">
        <f>IF((COUNTIFS(明细!$R:$R,$AK182,明细!$C:$C,AQ$1,明细!$AK:$AK,"网点超50分钟未响应")+COUNTIFS(明细!$R:$R,$AK182,明细!$C:$C,AQ$1,明细!$AL:$AL,"网点超23H未关闭"))*20=0,"-",(COUNTIFS(明细!$R:$R,$AK182,明细!$C:$C,AQ$1,明细!$AK:$AK,"网点超50分钟未响应")+COUNTIFS(明细!$R:$R,$AK182,明细!$C:$C,AQ$1,明细!$AL:$AL,"网点超23H未关闭"))*20)</f>
        <v>-</v>
      </c>
      <c r="AR182" s="12" t="str">
        <f>IF((COUNTIFS(明细!$R:$R,$AK182,明细!$C:$C,AR$1,明细!$AK:$AK,"网点超50分钟未响应")+COUNTIFS(明细!$R:$R,$AK182,明细!$C:$C,AR$1,明细!$AL:$AL,"网点超23H未关闭"))*20=0,"-",(COUNTIFS(明细!$R:$R,$AK182,明细!$C:$C,AR$1,明细!$AK:$AK,"网点超50分钟未响应")+COUNTIFS(明细!$R:$R,$AK182,明细!$C:$C,AR$1,明细!$AL:$AL,"网点超23H未关闭"))*20)</f>
        <v>-</v>
      </c>
      <c r="AS182" s="12" t="str">
        <f>IF((COUNTIFS(明细!$R:$R,$AK182,明细!$C:$C,AS$1,明细!$AK:$AK,"网点超50分钟未响应")+COUNTIFS(明细!$R:$R,$AK182,明细!$C:$C,AS$1,明细!$AL:$AL,"网点超23H未关闭"))*20=0,"-",(COUNTIFS(明细!$R:$R,$AK182,明细!$C:$C,AS$1,明细!$AK:$AK,"网点超50分钟未响应")+COUNTIFS(明细!$R:$R,$AK182,明细!$C:$C,AS$1,明细!$AL:$AL,"网点超23H未关闭"))*20)</f>
        <v>-</v>
      </c>
      <c r="AT182" s="12" t="str">
        <f>IF((COUNTIFS(明细!$R:$R,$AK182,明细!$C:$C,AT$1,明细!$AK:$AK,"网点超50分钟未响应")+COUNTIFS(明细!$R:$R,$AK182,明细!$C:$C,AT$1,明细!$AL:$AL,"网点超23H未关闭"))*20=0,"-",(COUNTIFS(明细!$R:$R,$AK182,明细!$C:$C,AT$1,明细!$AK:$AK,"网点超50分钟未响应")+COUNTIFS(明细!$R:$R,$AK182,明细!$C:$C,AT$1,明细!$AL:$AL,"网点超23H未关闭"))*20)</f>
        <v>-</v>
      </c>
      <c r="AU182" s="12" t="str">
        <f>IF((COUNTIFS(明细!$R:$R,$AK182,明细!$C:$C,AU$1,明细!$AK:$AK,"网点超50分钟未响应")+COUNTIFS(明细!$R:$R,$AK182,明细!$C:$C,AU$1,明细!$AL:$AL,"网点超23H未关闭"))*20=0,"-",(COUNTIFS(明细!$R:$R,$AK182,明细!$C:$C,AU$1,明细!$AK:$AK,"网点超50分钟未响应")+COUNTIFS(明细!$R:$R,$AK182,明细!$C:$C,AU$1,明细!$AL:$AL,"网点超23H未关闭"))*20)</f>
        <v>-</v>
      </c>
      <c r="AV182" s="12" t="str">
        <f>IF((COUNTIFS(明细!$R:$R,$AK182,明细!$C:$C,AV$1,明细!$AK:$AK,"网点超50分钟未响应")+COUNTIFS(明细!$R:$R,$AK182,明细!$C:$C,AV$1,明细!$AL:$AL,"网点超23H未关闭"))*20=0,"-",(COUNTIFS(明细!$R:$R,$AK182,明细!$C:$C,AV$1,明细!$AK:$AK,"网点超50分钟未响应")+COUNTIFS(明细!$R:$R,$AK182,明细!$C:$C,AV$1,明细!$AL:$AL,"网点超23H未关闭"))*20)</f>
        <v>-</v>
      </c>
      <c r="AW182" s="12" t="str">
        <f>IF((COUNTIFS(明细!$R:$R,$AK182,明细!$C:$C,AW$1,明细!$AK:$AK,"网点超50分钟未响应")+COUNTIFS(明细!$R:$R,$AK182,明细!$C:$C,AW$1,明细!$AL:$AL,"网点超23H未关闭"))*20=0,"-",(COUNTIFS(明细!$R:$R,$AK182,明细!$C:$C,AW$1,明细!$AK:$AK,"网点超50分钟未响应")+COUNTIFS(明细!$R:$R,$AK182,明细!$C:$C,AW$1,明细!$AL:$AL,"网点超23H未关闭"))*20)</f>
        <v>-</v>
      </c>
      <c r="AX182" s="12" t="str">
        <f>IF((COUNTIFS(明细!$R:$R,$AK182,明细!$C:$C,AX$1,明细!$AK:$AK,"网点超50分钟未响应")+COUNTIFS(明细!$R:$R,$AK182,明细!$C:$C,AX$1,明细!$AL:$AL,"网点超23H未关闭"))*20=0,"-",(COUNTIFS(明细!$R:$R,$AK182,明细!$C:$C,AX$1,明细!$AK:$AK,"网点超50分钟未响应")+COUNTIFS(明细!$R:$R,$AK182,明细!$C:$C,AX$1,明细!$AL:$AL,"网点超23H未关闭"))*20)</f>
        <v>-</v>
      </c>
      <c r="AY182" s="12" t="str">
        <f>IF((COUNTIFS(明细!$R:$R,$AK182,明细!$C:$C,AY$1,明细!$AK:$AK,"网点超50分钟未响应")+COUNTIFS(明细!$R:$R,$AK182,明细!$C:$C,AY$1,明细!$AL:$AL,"网点超23H未关闭"))*20=0,"-",(COUNTIFS(明细!$R:$R,$AK182,明细!$C:$C,AY$1,明细!$AK:$AK,"网点超50分钟未响应")+COUNTIFS(明细!$R:$R,$AK182,明细!$C:$C,AY$1,明细!$AL:$AL,"网点超23H未关闭"))*20)</f>
        <v>-</v>
      </c>
      <c r="AZ182" s="12" t="str">
        <f>IF((COUNTIFS(明细!$R:$R,$AK182,明细!$C:$C,AZ$1,明细!$AK:$AK,"网点超50分钟未响应")+COUNTIFS(明细!$R:$R,$AK182,明细!$C:$C,AZ$1,明细!$AL:$AL,"网点超23H未关闭"))*20=0,"-",(COUNTIFS(明细!$R:$R,$AK182,明细!$C:$C,AZ$1,明细!$AK:$AK,"网点超50分钟未响应")+COUNTIFS(明细!$R:$R,$AK182,明细!$C:$C,AZ$1,明细!$AL:$AL,"网点超23H未关闭"))*20)</f>
        <v>-</v>
      </c>
      <c r="BA182" s="12" t="str">
        <f>IF((COUNTIFS(明细!$R:$R,$AK182,明细!$C:$C,BA$1,明细!$AK:$AK,"网点超50分钟未响应")+COUNTIFS(明细!$R:$R,$AK182,明细!$C:$C,BA$1,明细!$AL:$AL,"网点超23H未关闭"))*20=0,"-",(COUNTIFS(明细!$R:$R,$AK182,明细!$C:$C,BA$1,明细!$AK:$AK,"网点超50分钟未响应")+COUNTIFS(明细!$R:$R,$AK182,明细!$C:$C,BA$1,明细!$AL:$AL,"网点超23H未关闭"))*20)</f>
        <v>-</v>
      </c>
      <c r="BB182" s="12" t="str">
        <f>IF((COUNTIFS(明细!$R:$R,$AK182,明细!$C:$C,BB$1,明细!$AK:$AK,"网点超50分钟未响应")+COUNTIFS(明细!$R:$R,$AK182,明细!$C:$C,BB$1,明细!$AL:$AL,"网点超23H未关闭"))*20=0,"-",(COUNTIFS(明细!$R:$R,$AK182,明细!$C:$C,BB$1,明细!$AK:$AK,"网点超50分钟未响应")+COUNTIFS(明细!$R:$R,$AK182,明细!$C:$C,BB$1,明细!$AL:$AL,"网点超23H未关闭"))*20)</f>
        <v>-</v>
      </c>
      <c r="BC182" s="12" t="str">
        <f>IF((COUNTIFS(明细!$R:$R,$AK182,明细!$C:$C,BC$1,明细!$AK:$AK,"网点超50分钟未响应")+COUNTIFS(明细!$R:$R,$AK182,明细!$C:$C,BC$1,明细!$AL:$AL,"网点超23H未关闭"))*20=0,"-",(COUNTIFS(明细!$R:$R,$AK182,明细!$C:$C,BC$1,明细!$AK:$AK,"网点超50分钟未响应")+COUNTIFS(明细!$R:$R,$AK182,明细!$C:$C,BC$1,明细!$AL:$AL,"网点超23H未关闭"))*20)</f>
        <v>-</v>
      </c>
      <c r="BD182" s="12" t="str">
        <f>IF((COUNTIFS(明细!$R:$R,$AK182,明细!$C:$C,BD$1,明细!$AK:$AK,"网点超50分钟未响应")+COUNTIFS(明细!$R:$R,$AK182,明细!$C:$C,BD$1,明细!$AL:$AL,"网点超23H未关闭"))*20=0,"-",(COUNTIFS(明细!$R:$R,$AK182,明细!$C:$C,BD$1,明细!$AK:$AK,"网点超50分钟未响应")+COUNTIFS(明细!$R:$R,$AK182,明细!$C:$C,BD$1,明细!$AL:$AL,"网点超23H未关闭"))*20)</f>
        <v>-</v>
      </c>
      <c r="BE182" s="12" t="str">
        <f>IF((COUNTIFS(明细!$R:$R,$AK182,明细!$C:$C,BE$1,明细!$AK:$AK,"网点超50分钟未响应")+COUNTIFS(明细!$R:$R,$AK182,明细!$C:$C,BE$1,明细!$AL:$AL,"网点超23H未关闭"))*20=0,"-",(COUNTIFS(明细!$R:$R,$AK182,明细!$C:$C,BE$1,明细!$AK:$AK,"网点超50分钟未响应")+COUNTIFS(明细!$R:$R,$AK182,明细!$C:$C,BE$1,明细!$AL:$AL,"网点超23H未关闭"))*20)</f>
        <v>-</v>
      </c>
      <c r="BF182" s="12" t="str">
        <f>IF((COUNTIFS(明细!$R:$R,$AK182,明细!$C:$C,BF$1,明细!$AK:$AK,"网点超50分钟未响应")+COUNTIFS(明细!$R:$R,$AK182,明细!$C:$C,BF$1,明细!$AL:$AL,"网点超23H未关闭"))*20=0,"-",(COUNTIFS(明细!$R:$R,$AK182,明细!$C:$C,BF$1,明细!$AK:$AK,"网点超50分钟未响应")+COUNTIFS(明细!$R:$R,$AK182,明细!$C:$C,BF$1,明细!$AL:$AL,"网点超23H未关闭"))*20)</f>
        <v>-</v>
      </c>
      <c r="BG182" s="12" t="str">
        <f>IF((COUNTIFS(明细!$R:$R,$AK182,明细!$C:$C,BG$1,明细!$AK:$AK,"网点超50分钟未响应")+COUNTIFS(明细!$R:$R,$AK182,明细!$C:$C,BG$1,明细!$AL:$AL,"网点超23H未关闭"))*20=0,"-",(COUNTIFS(明细!$R:$R,$AK182,明细!$C:$C,BG$1,明细!$AK:$AK,"网点超50分钟未响应")+COUNTIFS(明细!$R:$R,$AK182,明细!$C:$C,BG$1,明细!$AL:$AL,"网点超23H未关闭"))*20)</f>
        <v>-</v>
      </c>
      <c r="BH182" s="12" t="str">
        <f>IF((COUNTIFS(明细!$R:$R,$AK182,明细!$C:$C,BH$1,明细!$AK:$AK,"网点超50分钟未响应")+COUNTIFS(明细!$R:$R,$AK182,明细!$C:$C,BH$1,明细!$AL:$AL,"网点超23H未关闭"))*20=0,"-",(COUNTIFS(明细!$R:$R,$AK182,明细!$C:$C,BH$1,明细!$AK:$AK,"网点超50分钟未响应")+COUNTIFS(明细!$R:$R,$AK182,明细!$C:$C,BH$1,明细!$AL:$AL,"网点超23H未关闭"))*20)</f>
        <v>-</v>
      </c>
      <c r="BI182" s="12" t="str">
        <f>IF((COUNTIFS(明细!$R:$R,$AK182,明细!$C:$C,BI$1,明细!$AK:$AK,"网点超50分钟未响应")+COUNTIFS(明细!$R:$R,$AK182,明细!$C:$C,BI$1,明细!$AL:$AL,"网点超23H未关闭"))*20=0,"-",(COUNTIFS(明细!$R:$R,$AK182,明细!$C:$C,BI$1,明细!$AK:$AK,"网点超50分钟未响应")+COUNTIFS(明细!$R:$R,$AK182,明细!$C:$C,BI$1,明细!$AL:$AL,"网点超23H未关闭"))*20)</f>
        <v>-</v>
      </c>
      <c r="BJ182" s="12" t="str">
        <f>IF((COUNTIFS(明细!$R:$R,$AK182,明细!$C:$C,BJ$1,明细!$AK:$AK,"网点超50分钟未响应")+COUNTIFS(明细!$R:$R,$AK182,明细!$C:$C,BJ$1,明细!$AL:$AL,"网点超23H未关闭"))*20=0,"-",(COUNTIFS(明细!$R:$R,$AK182,明细!$C:$C,BJ$1,明细!$AK:$AK,"网点超50分钟未响应")+COUNTIFS(明细!$R:$R,$AK182,明细!$C:$C,BJ$1,明细!$AL:$AL,"网点超23H未关闭"))*20)</f>
        <v>-</v>
      </c>
      <c r="BK182" s="12" t="str">
        <f>IF((COUNTIFS(明细!$R:$R,$AK182,明细!$C:$C,BK$1,明细!$AK:$AK,"网点超50分钟未响应")+COUNTIFS(明细!$R:$R,$AK182,明细!$C:$C,BK$1,明细!$AL:$AL,"网点超23H未关闭"))*20=0,"-",(COUNTIFS(明细!$R:$R,$AK182,明细!$C:$C,BK$1,明细!$AK:$AK,"网点超50分钟未响应")+COUNTIFS(明细!$R:$R,$AK182,明细!$C:$C,BK$1,明细!$AL:$AL,"网点超23H未关闭"))*20)</f>
        <v>-</v>
      </c>
      <c r="BL182" s="12" t="str">
        <f>IF((COUNTIFS(明细!$R:$R,$AK182,明细!$C:$C,BL$1,明细!$AK:$AK,"网点超50分钟未响应")+COUNTIFS(明细!$R:$R,$AK182,明细!$C:$C,BL$1,明细!$AL:$AL,"网点超23H未关闭"))*20=0,"-",(COUNTIFS(明细!$R:$R,$AK182,明细!$C:$C,BL$1,明细!$AK:$AK,"网点超50分钟未响应")+COUNTIFS(明细!$R:$R,$AK182,明细!$C:$C,BL$1,明细!$AL:$AL,"网点超23H未关闭"))*20)</f>
        <v>-</v>
      </c>
      <c r="BM182" s="12" t="str">
        <f>IF((COUNTIFS(明细!$R:$R,$AK182,明细!$C:$C,BM$1,明细!$AK:$AK,"网点超50分钟未响应")+COUNTIFS(明细!$R:$R,$AK182,明细!$C:$C,BM$1,明细!$AL:$AL,"网点超23H未关闭"))*20=0,"-",(COUNTIFS(明细!$R:$R,$AK182,明细!$C:$C,BM$1,明细!$AK:$AK,"网点超50分钟未响应")+COUNTIFS(明细!$R:$R,$AK182,明细!$C:$C,BM$1,明细!$AL:$AL,"网点超23H未关闭"))*20)</f>
        <v>-</v>
      </c>
      <c r="BN182" s="12" t="str">
        <f>IF((COUNTIFS(明细!$R:$R,$AK182,明细!$C:$C,BN$1,明细!$AK:$AK,"网点超50分钟未响应")+COUNTIFS(明细!$R:$R,$AK182,明细!$C:$C,BN$1,明细!$AL:$AL,"网点超23H未关闭"))*20=0,"-",(COUNTIFS(明细!$R:$R,$AK182,明细!$C:$C,BN$1,明细!$AK:$AK,"网点超50分钟未响应")+COUNTIFS(明细!$R:$R,$AK182,明细!$C:$C,BN$1,明细!$AL:$AL,"网点超23H未关闭"))*20)</f>
        <v>-</v>
      </c>
      <c r="BO182" s="12" t="str">
        <f>IF((COUNTIFS(明细!$R:$R,$AK182,明细!$C:$C,BO$1,明细!$AK:$AK,"网点超50分钟未响应")+COUNTIFS(明细!$R:$R,$AK182,明细!$C:$C,BO$1,明细!$AL:$AL,"网点超23H未关闭"))*20=0,"-",(COUNTIFS(明细!$R:$R,$AK182,明细!$C:$C,BO$1,明细!$AK:$AK,"网点超50分钟未响应")+COUNTIFS(明细!$R:$R,$AK182,明细!$C:$C,BO$1,明细!$AL:$AL,"网点超23H未关闭"))*20)</f>
        <v>-</v>
      </c>
      <c r="BP182" s="12" t="str">
        <f>IF((COUNTIFS(明细!$R:$R,$AK182,明细!$C:$C,BP$1,明细!$AK:$AK,"网点超50分钟未响应")+COUNTIFS(明细!$R:$R,$AK182,明细!$C:$C,BP$1,明细!$AL:$AL,"网点超23H未关闭"))*20=0,"-",(COUNTIFS(明细!$R:$R,$AK182,明细!$C:$C,BP$1,明细!$AK:$AK,"网点超50分钟未响应")+COUNTIFS(明细!$R:$R,$AK182,明细!$C:$C,BP$1,明细!$AL:$AL,"网点超23H未关闭"))*20)</f>
        <v>-</v>
      </c>
    </row>
    <row r="183" customHeight="1" spans="36:68">
      <c r="AJ183" s="12">
        <f>RANK(AL183,AL$3:AL$356)</f>
        <v>147</v>
      </c>
      <c r="AK183" s="4" t="s">
        <v>219</v>
      </c>
      <c r="AL183" s="12">
        <f>SUM(AM183:BP183)</f>
        <v>0</v>
      </c>
      <c r="AM183" s="12" t="str">
        <f>IF((COUNTIFS(明细!$R:$R,$AK183,明细!$C:$C,AM$1,明细!$AK:$AK,"网点超50分钟未响应")+COUNTIFS(明细!$R:$R,$AK183,明细!$C:$C,AM$1,明细!$AL:$AL,"网点超23H未关闭"))*20=0,"-",(COUNTIFS(明细!$R:$R,$AK183,明细!$C:$C,AM$1,明细!$AK:$AK,"网点超50分钟未响应")+COUNTIFS(明细!$R:$R,$AK183,明细!$C:$C,AM$1,明细!$AL:$AL,"网点超23H未关闭"))*20)</f>
        <v>-</v>
      </c>
      <c r="AN183" s="12" t="str">
        <f>IF((COUNTIFS(明细!$R:$R,$AK183,明细!$C:$C,AN$1,明细!$AK:$AK,"网点超50分钟未响应")+COUNTIFS(明细!$R:$R,$AK183,明细!$C:$C,AN$1,明细!$AL:$AL,"网点超23H未关闭"))*20=0,"-",(COUNTIFS(明细!$R:$R,$AK183,明细!$C:$C,AN$1,明细!$AK:$AK,"网点超50分钟未响应")+COUNTIFS(明细!$R:$R,$AK183,明细!$C:$C,AN$1,明细!$AL:$AL,"网点超23H未关闭"))*20)</f>
        <v>-</v>
      </c>
      <c r="AO183" s="12" t="str">
        <f>IF((COUNTIFS(明细!$R:$R,$AK183,明细!$C:$C,AO$1,明细!$AK:$AK,"网点超50分钟未响应")+COUNTIFS(明细!$R:$R,$AK183,明细!$C:$C,AO$1,明细!$AL:$AL,"网点超23H未关闭"))*20=0,"-",(COUNTIFS(明细!$R:$R,$AK183,明细!$C:$C,AO$1,明细!$AK:$AK,"网点超50分钟未响应")+COUNTIFS(明细!$R:$R,$AK183,明细!$C:$C,AO$1,明细!$AL:$AL,"网点超23H未关闭"))*20)</f>
        <v>-</v>
      </c>
      <c r="AP183" s="12" t="str">
        <f>IF((COUNTIFS(明细!$R:$R,$AK183,明细!$C:$C,AP$1,明细!$AK:$AK,"网点超50分钟未响应")+COUNTIFS(明细!$R:$R,$AK183,明细!$C:$C,AP$1,明细!$AL:$AL,"网点超23H未关闭"))*20=0,"-",(COUNTIFS(明细!$R:$R,$AK183,明细!$C:$C,AP$1,明细!$AK:$AK,"网点超50分钟未响应")+COUNTIFS(明细!$R:$R,$AK183,明细!$C:$C,AP$1,明细!$AL:$AL,"网点超23H未关闭"))*20)</f>
        <v>-</v>
      </c>
      <c r="AQ183" s="12" t="str">
        <f>IF((COUNTIFS(明细!$R:$R,$AK183,明细!$C:$C,AQ$1,明细!$AK:$AK,"网点超50分钟未响应")+COUNTIFS(明细!$R:$R,$AK183,明细!$C:$C,AQ$1,明细!$AL:$AL,"网点超23H未关闭"))*20=0,"-",(COUNTIFS(明细!$R:$R,$AK183,明细!$C:$C,AQ$1,明细!$AK:$AK,"网点超50分钟未响应")+COUNTIFS(明细!$R:$R,$AK183,明细!$C:$C,AQ$1,明细!$AL:$AL,"网点超23H未关闭"))*20)</f>
        <v>-</v>
      </c>
      <c r="AR183" s="12" t="str">
        <f>IF((COUNTIFS(明细!$R:$R,$AK183,明细!$C:$C,AR$1,明细!$AK:$AK,"网点超50分钟未响应")+COUNTIFS(明细!$R:$R,$AK183,明细!$C:$C,AR$1,明细!$AL:$AL,"网点超23H未关闭"))*20=0,"-",(COUNTIFS(明细!$R:$R,$AK183,明细!$C:$C,AR$1,明细!$AK:$AK,"网点超50分钟未响应")+COUNTIFS(明细!$R:$R,$AK183,明细!$C:$C,AR$1,明细!$AL:$AL,"网点超23H未关闭"))*20)</f>
        <v>-</v>
      </c>
      <c r="AS183" s="12" t="str">
        <f>IF((COUNTIFS(明细!$R:$R,$AK183,明细!$C:$C,AS$1,明细!$AK:$AK,"网点超50分钟未响应")+COUNTIFS(明细!$R:$R,$AK183,明细!$C:$C,AS$1,明细!$AL:$AL,"网点超23H未关闭"))*20=0,"-",(COUNTIFS(明细!$R:$R,$AK183,明细!$C:$C,AS$1,明细!$AK:$AK,"网点超50分钟未响应")+COUNTIFS(明细!$R:$R,$AK183,明细!$C:$C,AS$1,明细!$AL:$AL,"网点超23H未关闭"))*20)</f>
        <v>-</v>
      </c>
      <c r="AT183" s="12" t="str">
        <f>IF((COUNTIFS(明细!$R:$R,$AK183,明细!$C:$C,AT$1,明细!$AK:$AK,"网点超50分钟未响应")+COUNTIFS(明细!$R:$R,$AK183,明细!$C:$C,AT$1,明细!$AL:$AL,"网点超23H未关闭"))*20=0,"-",(COUNTIFS(明细!$R:$R,$AK183,明细!$C:$C,AT$1,明细!$AK:$AK,"网点超50分钟未响应")+COUNTIFS(明细!$R:$R,$AK183,明细!$C:$C,AT$1,明细!$AL:$AL,"网点超23H未关闭"))*20)</f>
        <v>-</v>
      </c>
      <c r="AU183" s="12" t="str">
        <f>IF((COUNTIFS(明细!$R:$R,$AK183,明细!$C:$C,AU$1,明细!$AK:$AK,"网点超50分钟未响应")+COUNTIFS(明细!$R:$R,$AK183,明细!$C:$C,AU$1,明细!$AL:$AL,"网点超23H未关闭"))*20=0,"-",(COUNTIFS(明细!$R:$R,$AK183,明细!$C:$C,AU$1,明细!$AK:$AK,"网点超50分钟未响应")+COUNTIFS(明细!$R:$R,$AK183,明细!$C:$C,AU$1,明细!$AL:$AL,"网点超23H未关闭"))*20)</f>
        <v>-</v>
      </c>
      <c r="AV183" s="12" t="str">
        <f>IF((COUNTIFS(明细!$R:$R,$AK183,明细!$C:$C,AV$1,明细!$AK:$AK,"网点超50分钟未响应")+COUNTIFS(明细!$R:$R,$AK183,明细!$C:$C,AV$1,明细!$AL:$AL,"网点超23H未关闭"))*20=0,"-",(COUNTIFS(明细!$R:$R,$AK183,明细!$C:$C,AV$1,明细!$AK:$AK,"网点超50分钟未响应")+COUNTIFS(明细!$R:$R,$AK183,明细!$C:$C,AV$1,明细!$AL:$AL,"网点超23H未关闭"))*20)</f>
        <v>-</v>
      </c>
      <c r="AW183" s="12" t="str">
        <f>IF((COUNTIFS(明细!$R:$R,$AK183,明细!$C:$C,AW$1,明细!$AK:$AK,"网点超50分钟未响应")+COUNTIFS(明细!$R:$R,$AK183,明细!$C:$C,AW$1,明细!$AL:$AL,"网点超23H未关闭"))*20=0,"-",(COUNTIFS(明细!$R:$R,$AK183,明细!$C:$C,AW$1,明细!$AK:$AK,"网点超50分钟未响应")+COUNTIFS(明细!$R:$R,$AK183,明细!$C:$C,AW$1,明细!$AL:$AL,"网点超23H未关闭"))*20)</f>
        <v>-</v>
      </c>
      <c r="AX183" s="12" t="str">
        <f>IF((COUNTIFS(明细!$R:$R,$AK183,明细!$C:$C,AX$1,明细!$AK:$AK,"网点超50分钟未响应")+COUNTIFS(明细!$R:$R,$AK183,明细!$C:$C,AX$1,明细!$AL:$AL,"网点超23H未关闭"))*20=0,"-",(COUNTIFS(明细!$R:$R,$AK183,明细!$C:$C,AX$1,明细!$AK:$AK,"网点超50分钟未响应")+COUNTIFS(明细!$R:$R,$AK183,明细!$C:$C,AX$1,明细!$AL:$AL,"网点超23H未关闭"))*20)</f>
        <v>-</v>
      </c>
      <c r="AY183" s="12" t="str">
        <f>IF((COUNTIFS(明细!$R:$R,$AK183,明细!$C:$C,AY$1,明细!$AK:$AK,"网点超50分钟未响应")+COUNTIFS(明细!$R:$R,$AK183,明细!$C:$C,AY$1,明细!$AL:$AL,"网点超23H未关闭"))*20=0,"-",(COUNTIFS(明细!$R:$R,$AK183,明细!$C:$C,AY$1,明细!$AK:$AK,"网点超50分钟未响应")+COUNTIFS(明细!$R:$R,$AK183,明细!$C:$C,AY$1,明细!$AL:$AL,"网点超23H未关闭"))*20)</f>
        <v>-</v>
      </c>
      <c r="AZ183" s="12" t="str">
        <f>IF((COUNTIFS(明细!$R:$R,$AK183,明细!$C:$C,AZ$1,明细!$AK:$AK,"网点超50分钟未响应")+COUNTIFS(明细!$R:$R,$AK183,明细!$C:$C,AZ$1,明细!$AL:$AL,"网点超23H未关闭"))*20=0,"-",(COUNTIFS(明细!$R:$R,$AK183,明细!$C:$C,AZ$1,明细!$AK:$AK,"网点超50分钟未响应")+COUNTIFS(明细!$R:$R,$AK183,明细!$C:$C,AZ$1,明细!$AL:$AL,"网点超23H未关闭"))*20)</f>
        <v>-</v>
      </c>
      <c r="BA183" s="12" t="str">
        <f>IF((COUNTIFS(明细!$R:$R,$AK183,明细!$C:$C,BA$1,明细!$AK:$AK,"网点超50分钟未响应")+COUNTIFS(明细!$R:$R,$AK183,明细!$C:$C,BA$1,明细!$AL:$AL,"网点超23H未关闭"))*20=0,"-",(COUNTIFS(明细!$R:$R,$AK183,明细!$C:$C,BA$1,明细!$AK:$AK,"网点超50分钟未响应")+COUNTIFS(明细!$R:$R,$AK183,明细!$C:$C,BA$1,明细!$AL:$AL,"网点超23H未关闭"))*20)</f>
        <v>-</v>
      </c>
      <c r="BB183" s="12" t="str">
        <f>IF((COUNTIFS(明细!$R:$R,$AK183,明细!$C:$C,BB$1,明细!$AK:$AK,"网点超50分钟未响应")+COUNTIFS(明细!$R:$R,$AK183,明细!$C:$C,BB$1,明细!$AL:$AL,"网点超23H未关闭"))*20=0,"-",(COUNTIFS(明细!$R:$R,$AK183,明细!$C:$C,BB$1,明细!$AK:$AK,"网点超50分钟未响应")+COUNTIFS(明细!$R:$R,$AK183,明细!$C:$C,BB$1,明细!$AL:$AL,"网点超23H未关闭"))*20)</f>
        <v>-</v>
      </c>
      <c r="BC183" s="12" t="str">
        <f>IF((COUNTIFS(明细!$R:$R,$AK183,明细!$C:$C,BC$1,明细!$AK:$AK,"网点超50分钟未响应")+COUNTIFS(明细!$R:$R,$AK183,明细!$C:$C,BC$1,明细!$AL:$AL,"网点超23H未关闭"))*20=0,"-",(COUNTIFS(明细!$R:$R,$AK183,明细!$C:$C,BC$1,明细!$AK:$AK,"网点超50分钟未响应")+COUNTIFS(明细!$R:$R,$AK183,明细!$C:$C,BC$1,明细!$AL:$AL,"网点超23H未关闭"))*20)</f>
        <v>-</v>
      </c>
      <c r="BD183" s="12" t="str">
        <f>IF((COUNTIFS(明细!$R:$R,$AK183,明细!$C:$C,BD$1,明细!$AK:$AK,"网点超50分钟未响应")+COUNTIFS(明细!$R:$R,$AK183,明细!$C:$C,BD$1,明细!$AL:$AL,"网点超23H未关闭"))*20=0,"-",(COUNTIFS(明细!$R:$R,$AK183,明细!$C:$C,BD$1,明细!$AK:$AK,"网点超50分钟未响应")+COUNTIFS(明细!$R:$R,$AK183,明细!$C:$C,BD$1,明细!$AL:$AL,"网点超23H未关闭"))*20)</f>
        <v>-</v>
      </c>
      <c r="BE183" s="12" t="str">
        <f>IF((COUNTIFS(明细!$R:$R,$AK183,明细!$C:$C,BE$1,明细!$AK:$AK,"网点超50分钟未响应")+COUNTIFS(明细!$R:$R,$AK183,明细!$C:$C,BE$1,明细!$AL:$AL,"网点超23H未关闭"))*20=0,"-",(COUNTIFS(明细!$R:$R,$AK183,明细!$C:$C,BE$1,明细!$AK:$AK,"网点超50分钟未响应")+COUNTIFS(明细!$R:$R,$AK183,明细!$C:$C,BE$1,明细!$AL:$AL,"网点超23H未关闭"))*20)</f>
        <v>-</v>
      </c>
      <c r="BF183" s="12" t="str">
        <f>IF((COUNTIFS(明细!$R:$R,$AK183,明细!$C:$C,BF$1,明细!$AK:$AK,"网点超50分钟未响应")+COUNTIFS(明细!$R:$R,$AK183,明细!$C:$C,BF$1,明细!$AL:$AL,"网点超23H未关闭"))*20=0,"-",(COUNTIFS(明细!$R:$R,$AK183,明细!$C:$C,BF$1,明细!$AK:$AK,"网点超50分钟未响应")+COUNTIFS(明细!$R:$R,$AK183,明细!$C:$C,BF$1,明细!$AL:$AL,"网点超23H未关闭"))*20)</f>
        <v>-</v>
      </c>
      <c r="BG183" s="12" t="str">
        <f>IF((COUNTIFS(明细!$R:$R,$AK183,明细!$C:$C,BG$1,明细!$AK:$AK,"网点超50分钟未响应")+COUNTIFS(明细!$R:$R,$AK183,明细!$C:$C,BG$1,明细!$AL:$AL,"网点超23H未关闭"))*20=0,"-",(COUNTIFS(明细!$R:$R,$AK183,明细!$C:$C,BG$1,明细!$AK:$AK,"网点超50分钟未响应")+COUNTIFS(明细!$R:$R,$AK183,明细!$C:$C,BG$1,明细!$AL:$AL,"网点超23H未关闭"))*20)</f>
        <v>-</v>
      </c>
      <c r="BH183" s="12" t="str">
        <f>IF((COUNTIFS(明细!$R:$R,$AK183,明细!$C:$C,BH$1,明细!$AK:$AK,"网点超50分钟未响应")+COUNTIFS(明细!$R:$R,$AK183,明细!$C:$C,BH$1,明细!$AL:$AL,"网点超23H未关闭"))*20=0,"-",(COUNTIFS(明细!$R:$R,$AK183,明细!$C:$C,BH$1,明细!$AK:$AK,"网点超50分钟未响应")+COUNTIFS(明细!$R:$R,$AK183,明细!$C:$C,BH$1,明细!$AL:$AL,"网点超23H未关闭"))*20)</f>
        <v>-</v>
      </c>
      <c r="BI183" s="12" t="str">
        <f>IF((COUNTIFS(明细!$R:$R,$AK183,明细!$C:$C,BI$1,明细!$AK:$AK,"网点超50分钟未响应")+COUNTIFS(明细!$R:$R,$AK183,明细!$C:$C,BI$1,明细!$AL:$AL,"网点超23H未关闭"))*20=0,"-",(COUNTIFS(明细!$R:$R,$AK183,明细!$C:$C,BI$1,明细!$AK:$AK,"网点超50分钟未响应")+COUNTIFS(明细!$R:$R,$AK183,明细!$C:$C,BI$1,明细!$AL:$AL,"网点超23H未关闭"))*20)</f>
        <v>-</v>
      </c>
      <c r="BJ183" s="12" t="str">
        <f>IF((COUNTIFS(明细!$R:$R,$AK183,明细!$C:$C,BJ$1,明细!$AK:$AK,"网点超50分钟未响应")+COUNTIFS(明细!$R:$R,$AK183,明细!$C:$C,BJ$1,明细!$AL:$AL,"网点超23H未关闭"))*20=0,"-",(COUNTIFS(明细!$R:$R,$AK183,明细!$C:$C,BJ$1,明细!$AK:$AK,"网点超50分钟未响应")+COUNTIFS(明细!$R:$R,$AK183,明细!$C:$C,BJ$1,明细!$AL:$AL,"网点超23H未关闭"))*20)</f>
        <v>-</v>
      </c>
      <c r="BK183" s="12" t="str">
        <f>IF((COUNTIFS(明细!$R:$R,$AK183,明细!$C:$C,BK$1,明细!$AK:$AK,"网点超50分钟未响应")+COUNTIFS(明细!$R:$R,$AK183,明细!$C:$C,BK$1,明细!$AL:$AL,"网点超23H未关闭"))*20=0,"-",(COUNTIFS(明细!$R:$R,$AK183,明细!$C:$C,BK$1,明细!$AK:$AK,"网点超50分钟未响应")+COUNTIFS(明细!$R:$R,$AK183,明细!$C:$C,BK$1,明细!$AL:$AL,"网点超23H未关闭"))*20)</f>
        <v>-</v>
      </c>
      <c r="BL183" s="12" t="str">
        <f>IF((COUNTIFS(明细!$R:$R,$AK183,明细!$C:$C,BL$1,明细!$AK:$AK,"网点超50分钟未响应")+COUNTIFS(明细!$R:$R,$AK183,明细!$C:$C,BL$1,明细!$AL:$AL,"网点超23H未关闭"))*20=0,"-",(COUNTIFS(明细!$R:$R,$AK183,明细!$C:$C,BL$1,明细!$AK:$AK,"网点超50分钟未响应")+COUNTIFS(明细!$R:$R,$AK183,明细!$C:$C,BL$1,明细!$AL:$AL,"网点超23H未关闭"))*20)</f>
        <v>-</v>
      </c>
      <c r="BM183" s="12" t="str">
        <f>IF((COUNTIFS(明细!$R:$R,$AK183,明细!$C:$C,BM$1,明细!$AK:$AK,"网点超50分钟未响应")+COUNTIFS(明细!$R:$R,$AK183,明细!$C:$C,BM$1,明细!$AL:$AL,"网点超23H未关闭"))*20=0,"-",(COUNTIFS(明细!$R:$R,$AK183,明细!$C:$C,BM$1,明细!$AK:$AK,"网点超50分钟未响应")+COUNTIFS(明细!$R:$R,$AK183,明细!$C:$C,BM$1,明细!$AL:$AL,"网点超23H未关闭"))*20)</f>
        <v>-</v>
      </c>
      <c r="BN183" s="12" t="str">
        <f>IF((COUNTIFS(明细!$R:$R,$AK183,明细!$C:$C,BN$1,明细!$AK:$AK,"网点超50分钟未响应")+COUNTIFS(明细!$R:$R,$AK183,明细!$C:$C,BN$1,明细!$AL:$AL,"网点超23H未关闭"))*20=0,"-",(COUNTIFS(明细!$R:$R,$AK183,明细!$C:$C,BN$1,明细!$AK:$AK,"网点超50分钟未响应")+COUNTIFS(明细!$R:$R,$AK183,明细!$C:$C,BN$1,明细!$AL:$AL,"网点超23H未关闭"))*20)</f>
        <v>-</v>
      </c>
      <c r="BO183" s="12" t="str">
        <f>IF((COUNTIFS(明细!$R:$R,$AK183,明细!$C:$C,BO$1,明细!$AK:$AK,"网点超50分钟未响应")+COUNTIFS(明细!$R:$R,$AK183,明细!$C:$C,BO$1,明细!$AL:$AL,"网点超23H未关闭"))*20=0,"-",(COUNTIFS(明细!$R:$R,$AK183,明细!$C:$C,BO$1,明细!$AK:$AK,"网点超50分钟未响应")+COUNTIFS(明细!$R:$R,$AK183,明细!$C:$C,BO$1,明细!$AL:$AL,"网点超23H未关闭"))*20)</f>
        <v>-</v>
      </c>
      <c r="BP183" s="12" t="str">
        <f>IF((COUNTIFS(明细!$R:$R,$AK183,明细!$C:$C,BP$1,明细!$AK:$AK,"网点超50分钟未响应")+COUNTIFS(明细!$R:$R,$AK183,明细!$C:$C,BP$1,明细!$AL:$AL,"网点超23H未关闭"))*20=0,"-",(COUNTIFS(明细!$R:$R,$AK183,明细!$C:$C,BP$1,明细!$AK:$AK,"网点超50分钟未响应")+COUNTIFS(明细!$R:$R,$AK183,明细!$C:$C,BP$1,明细!$AL:$AL,"网点超23H未关闭"))*20)</f>
        <v>-</v>
      </c>
    </row>
    <row r="184" customHeight="1" spans="36:68">
      <c r="AJ184" s="12">
        <f>RANK(AL184,AL$3:AL$356)</f>
        <v>147</v>
      </c>
      <c r="AK184" s="39" t="s">
        <v>220</v>
      </c>
      <c r="AL184" s="12">
        <f>SUM(AM184:BP184)</f>
        <v>0</v>
      </c>
      <c r="AM184" s="12" t="str">
        <f>IF((COUNTIFS(明细!$R:$R,$AK184,明细!$C:$C,AM$1,明细!$AK:$AK,"网点超50分钟未响应")+COUNTIFS(明细!$R:$R,$AK184,明细!$C:$C,AM$1,明细!$AL:$AL,"网点超23H未关闭"))*20=0,"-",(COUNTIFS(明细!$R:$R,$AK184,明细!$C:$C,AM$1,明细!$AK:$AK,"网点超50分钟未响应")+COUNTIFS(明细!$R:$R,$AK184,明细!$C:$C,AM$1,明细!$AL:$AL,"网点超23H未关闭"))*20)</f>
        <v>-</v>
      </c>
      <c r="AN184" s="12" t="str">
        <f>IF((COUNTIFS(明细!$R:$R,$AK184,明细!$C:$C,AN$1,明细!$AK:$AK,"网点超50分钟未响应")+COUNTIFS(明细!$R:$R,$AK184,明细!$C:$C,AN$1,明细!$AL:$AL,"网点超23H未关闭"))*20=0,"-",(COUNTIFS(明细!$R:$R,$AK184,明细!$C:$C,AN$1,明细!$AK:$AK,"网点超50分钟未响应")+COUNTIFS(明细!$R:$R,$AK184,明细!$C:$C,AN$1,明细!$AL:$AL,"网点超23H未关闭"))*20)</f>
        <v>-</v>
      </c>
      <c r="AO184" s="12" t="str">
        <f>IF((COUNTIFS(明细!$R:$R,$AK184,明细!$C:$C,AO$1,明细!$AK:$AK,"网点超50分钟未响应")+COUNTIFS(明细!$R:$R,$AK184,明细!$C:$C,AO$1,明细!$AL:$AL,"网点超23H未关闭"))*20=0,"-",(COUNTIFS(明细!$R:$R,$AK184,明细!$C:$C,AO$1,明细!$AK:$AK,"网点超50分钟未响应")+COUNTIFS(明细!$R:$R,$AK184,明细!$C:$C,AO$1,明细!$AL:$AL,"网点超23H未关闭"))*20)</f>
        <v>-</v>
      </c>
      <c r="AP184" s="12" t="str">
        <f>IF((COUNTIFS(明细!$R:$R,$AK184,明细!$C:$C,AP$1,明细!$AK:$AK,"网点超50分钟未响应")+COUNTIFS(明细!$R:$R,$AK184,明细!$C:$C,AP$1,明细!$AL:$AL,"网点超23H未关闭"))*20=0,"-",(COUNTIFS(明细!$R:$R,$AK184,明细!$C:$C,AP$1,明细!$AK:$AK,"网点超50分钟未响应")+COUNTIFS(明细!$R:$R,$AK184,明细!$C:$C,AP$1,明细!$AL:$AL,"网点超23H未关闭"))*20)</f>
        <v>-</v>
      </c>
      <c r="AQ184" s="12" t="str">
        <f>IF((COUNTIFS(明细!$R:$R,$AK184,明细!$C:$C,AQ$1,明细!$AK:$AK,"网点超50分钟未响应")+COUNTIFS(明细!$R:$R,$AK184,明细!$C:$C,AQ$1,明细!$AL:$AL,"网点超23H未关闭"))*20=0,"-",(COUNTIFS(明细!$R:$R,$AK184,明细!$C:$C,AQ$1,明细!$AK:$AK,"网点超50分钟未响应")+COUNTIFS(明细!$R:$R,$AK184,明细!$C:$C,AQ$1,明细!$AL:$AL,"网点超23H未关闭"))*20)</f>
        <v>-</v>
      </c>
      <c r="AR184" s="12" t="str">
        <f>IF((COUNTIFS(明细!$R:$R,$AK184,明细!$C:$C,AR$1,明细!$AK:$AK,"网点超50分钟未响应")+COUNTIFS(明细!$R:$R,$AK184,明细!$C:$C,AR$1,明细!$AL:$AL,"网点超23H未关闭"))*20=0,"-",(COUNTIFS(明细!$R:$R,$AK184,明细!$C:$C,AR$1,明细!$AK:$AK,"网点超50分钟未响应")+COUNTIFS(明细!$R:$R,$AK184,明细!$C:$C,AR$1,明细!$AL:$AL,"网点超23H未关闭"))*20)</f>
        <v>-</v>
      </c>
      <c r="AS184" s="12" t="str">
        <f>IF((COUNTIFS(明细!$R:$R,$AK184,明细!$C:$C,AS$1,明细!$AK:$AK,"网点超50分钟未响应")+COUNTIFS(明细!$R:$R,$AK184,明细!$C:$C,AS$1,明细!$AL:$AL,"网点超23H未关闭"))*20=0,"-",(COUNTIFS(明细!$R:$R,$AK184,明细!$C:$C,AS$1,明细!$AK:$AK,"网点超50分钟未响应")+COUNTIFS(明细!$R:$R,$AK184,明细!$C:$C,AS$1,明细!$AL:$AL,"网点超23H未关闭"))*20)</f>
        <v>-</v>
      </c>
      <c r="AT184" s="12" t="str">
        <f>IF((COUNTIFS(明细!$R:$R,$AK184,明细!$C:$C,AT$1,明细!$AK:$AK,"网点超50分钟未响应")+COUNTIFS(明细!$R:$R,$AK184,明细!$C:$C,AT$1,明细!$AL:$AL,"网点超23H未关闭"))*20=0,"-",(COUNTIFS(明细!$R:$R,$AK184,明细!$C:$C,AT$1,明细!$AK:$AK,"网点超50分钟未响应")+COUNTIFS(明细!$R:$R,$AK184,明细!$C:$C,AT$1,明细!$AL:$AL,"网点超23H未关闭"))*20)</f>
        <v>-</v>
      </c>
      <c r="AU184" s="12" t="str">
        <f>IF((COUNTIFS(明细!$R:$R,$AK184,明细!$C:$C,AU$1,明细!$AK:$AK,"网点超50分钟未响应")+COUNTIFS(明细!$R:$R,$AK184,明细!$C:$C,AU$1,明细!$AL:$AL,"网点超23H未关闭"))*20=0,"-",(COUNTIFS(明细!$R:$R,$AK184,明细!$C:$C,AU$1,明细!$AK:$AK,"网点超50分钟未响应")+COUNTIFS(明细!$R:$R,$AK184,明细!$C:$C,AU$1,明细!$AL:$AL,"网点超23H未关闭"))*20)</f>
        <v>-</v>
      </c>
      <c r="AV184" s="12" t="str">
        <f>IF((COUNTIFS(明细!$R:$R,$AK184,明细!$C:$C,AV$1,明细!$AK:$AK,"网点超50分钟未响应")+COUNTIFS(明细!$R:$R,$AK184,明细!$C:$C,AV$1,明细!$AL:$AL,"网点超23H未关闭"))*20=0,"-",(COUNTIFS(明细!$R:$R,$AK184,明细!$C:$C,AV$1,明细!$AK:$AK,"网点超50分钟未响应")+COUNTIFS(明细!$R:$R,$AK184,明细!$C:$C,AV$1,明细!$AL:$AL,"网点超23H未关闭"))*20)</f>
        <v>-</v>
      </c>
      <c r="AW184" s="12" t="str">
        <f>IF((COUNTIFS(明细!$R:$R,$AK184,明细!$C:$C,AW$1,明细!$AK:$AK,"网点超50分钟未响应")+COUNTIFS(明细!$R:$R,$AK184,明细!$C:$C,AW$1,明细!$AL:$AL,"网点超23H未关闭"))*20=0,"-",(COUNTIFS(明细!$R:$R,$AK184,明细!$C:$C,AW$1,明细!$AK:$AK,"网点超50分钟未响应")+COUNTIFS(明细!$R:$R,$AK184,明细!$C:$C,AW$1,明细!$AL:$AL,"网点超23H未关闭"))*20)</f>
        <v>-</v>
      </c>
      <c r="AX184" s="12" t="str">
        <f>IF((COUNTIFS(明细!$R:$R,$AK184,明细!$C:$C,AX$1,明细!$AK:$AK,"网点超50分钟未响应")+COUNTIFS(明细!$R:$R,$AK184,明细!$C:$C,AX$1,明细!$AL:$AL,"网点超23H未关闭"))*20=0,"-",(COUNTIFS(明细!$R:$R,$AK184,明细!$C:$C,AX$1,明细!$AK:$AK,"网点超50分钟未响应")+COUNTIFS(明细!$R:$R,$AK184,明细!$C:$C,AX$1,明细!$AL:$AL,"网点超23H未关闭"))*20)</f>
        <v>-</v>
      </c>
      <c r="AY184" s="12" t="str">
        <f>IF((COUNTIFS(明细!$R:$R,$AK184,明细!$C:$C,AY$1,明细!$AK:$AK,"网点超50分钟未响应")+COUNTIFS(明细!$R:$R,$AK184,明细!$C:$C,AY$1,明细!$AL:$AL,"网点超23H未关闭"))*20=0,"-",(COUNTIFS(明细!$R:$R,$AK184,明细!$C:$C,AY$1,明细!$AK:$AK,"网点超50分钟未响应")+COUNTIFS(明细!$R:$R,$AK184,明细!$C:$C,AY$1,明细!$AL:$AL,"网点超23H未关闭"))*20)</f>
        <v>-</v>
      </c>
      <c r="AZ184" s="12" t="str">
        <f>IF((COUNTIFS(明细!$R:$R,$AK184,明细!$C:$C,AZ$1,明细!$AK:$AK,"网点超50分钟未响应")+COUNTIFS(明细!$R:$R,$AK184,明细!$C:$C,AZ$1,明细!$AL:$AL,"网点超23H未关闭"))*20=0,"-",(COUNTIFS(明细!$R:$R,$AK184,明细!$C:$C,AZ$1,明细!$AK:$AK,"网点超50分钟未响应")+COUNTIFS(明细!$R:$R,$AK184,明细!$C:$C,AZ$1,明细!$AL:$AL,"网点超23H未关闭"))*20)</f>
        <v>-</v>
      </c>
      <c r="BA184" s="12" t="str">
        <f>IF((COUNTIFS(明细!$R:$R,$AK184,明细!$C:$C,BA$1,明细!$AK:$AK,"网点超50分钟未响应")+COUNTIFS(明细!$R:$R,$AK184,明细!$C:$C,BA$1,明细!$AL:$AL,"网点超23H未关闭"))*20=0,"-",(COUNTIFS(明细!$R:$R,$AK184,明细!$C:$C,BA$1,明细!$AK:$AK,"网点超50分钟未响应")+COUNTIFS(明细!$R:$R,$AK184,明细!$C:$C,BA$1,明细!$AL:$AL,"网点超23H未关闭"))*20)</f>
        <v>-</v>
      </c>
      <c r="BB184" s="12" t="str">
        <f>IF((COUNTIFS(明细!$R:$R,$AK184,明细!$C:$C,BB$1,明细!$AK:$AK,"网点超50分钟未响应")+COUNTIFS(明细!$R:$R,$AK184,明细!$C:$C,BB$1,明细!$AL:$AL,"网点超23H未关闭"))*20=0,"-",(COUNTIFS(明细!$R:$R,$AK184,明细!$C:$C,BB$1,明细!$AK:$AK,"网点超50分钟未响应")+COUNTIFS(明细!$R:$R,$AK184,明细!$C:$C,BB$1,明细!$AL:$AL,"网点超23H未关闭"))*20)</f>
        <v>-</v>
      </c>
      <c r="BC184" s="12" t="str">
        <f>IF((COUNTIFS(明细!$R:$R,$AK184,明细!$C:$C,BC$1,明细!$AK:$AK,"网点超50分钟未响应")+COUNTIFS(明细!$R:$R,$AK184,明细!$C:$C,BC$1,明细!$AL:$AL,"网点超23H未关闭"))*20=0,"-",(COUNTIFS(明细!$R:$R,$AK184,明细!$C:$C,BC$1,明细!$AK:$AK,"网点超50分钟未响应")+COUNTIFS(明细!$R:$R,$AK184,明细!$C:$C,BC$1,明细!$AL:$AL,"网点超23H未关闭"))*20)</f>
        <v>-</v>
      </c>
      <c r="BD184" s="12" t="str">
        <f>IF((COUNTIFS(明细!$R:$R,$AK184,明细!$C:$C,BD$1,明细!$AK:$AK,"网点超50分钟未响应")+COUNTIFS(明细!$R:$R,$AK184,明细!$C:$C,BD$1,明细!$AL:$AL,"网点超23H未关闭"))*20=0,"-",(COUNTIFS(明细!$R:$R,$AK184,明细!$C:$C,BD$1,明细!$AK:$AK,"网点超50分钟未响应")+COUNTIFS(明细!$R:$R,$AK184,明细!$C:$C,BD$1,明细!$AL:$AL,"网点超23H未关闭"))*20)</f>
        <v>-</v>
      </c>
      <c r="BE184" s="12" t="str">
        <f>IF((COUNTIFS(明细!$R:$R,$AK184,明细!$C:$C,BE$1,明细!$AK:$AK,"网点超50分钟未响应")+COUNTIFS(明细!$R:$R,$AK184,明细!$C:$C,BE$1,明细!$AL:$AL,"网点超23H未关闭"))*20=0,"-",(COUNTIFS(明细!$R:$R,$AK184,明细!$C:$C,BE$1,明细!$AK:$AK,"网点超50分钟未响应")+COUNTIFS(明细!$R:$R,$AK184,明细!$C:$C,BE$1,明细!$AL:$AL,"网点超23H未关闭"))*20)</f>
        <v>-</v>
      </c>
      <c r="BF184" s="12" t="str">
        <f>IF((COUNTIFS(明细!$R:$R,$AK184,明细!$C:$C,BF$1,明细!$AK:$AK,"网点超50分钟未响应")+COUNTIFS(明细!$R:$R,$AK184,明细!$C:$C,BF$1,明细!$AL:$AL,"网点超23H未关闭"))*20=0,"-",(COUNTIFS(明细!$R:$R,$AK184,明细!$C:$C,BF$1,明细!$AK:$AK,"网点超50分钟未响应")+COUNTIFS(明细!$R:$R,$AK184,明细!$C:$C,BF$1,明细!$AL:$AL,"网点超23H未关闭"))*20)</f>
        <v>-</v>
      </c>
      <c r="BG184" s="12" t="str">
        <f>IF((COUNTIFS(明细!$R:$R,$AK184,明细!$C:$C,BG$1,明细!$AK:$AK,"网点超50分钟未响应")+COUNTIFS(明细!$R:$R,$AK184,明细!$C:$C,BG$1,明细!$AL:$AL,"网点超23H未关闭"))*20=0,"-",(COUNTIFS(明细!$R:$R,$AK184,明细!$C:$C,BG$1,明细!$AK:$AK,"网点超50分钟未响应")+COUNTIFS(明细!$R:$R,$AK184,明细!$C:$C,BG$1,明细!$AL:$AL,"网点超23H未关闭"))*20)</f>
        <v>-</v>
      </c>
      <c r="BH184" s="12" t="str">
        <f>IF((COUNTIFS(明细!$R:$R,$AK184,明细!$C:$C,BH$1,明细!$AK:$AK,"网点超50分钟未响应")+COUNTIFS(明细!$R:$R,$AK184,明细!$C:$C,BH$1,明细!$AL:$AL,"网点超23H未关闭"))*20=0,"-",(COUNTIFS(明细!$R:$R,$AK184,明细!$C:$C,BH$1,明细!$AK:$AK,"网点超50分钟未响应")+COUNTIFS(明细!$R:$R,$AK184,明细!$C:$C,BH$1,明细!$AL:$AL,"网点超23H未关闭"))*20)</f>
        <v>-</v>
      </c>
      <c r="BI184" s="12" t="str">
        <f>IF((COUNTIFS(明细!$R:$R,$AK184,明细!$C:$C,BI$1,明细!$AK:$AK,"网点超50分钟未响应")+COUNTIFS(明细!$R:$R,$AK184,明细!$C:$C,BI$1,明细!$AL:$AL,"网点超23H未关闭"))*20=0,"-",(COUNTIFS(明细!$R:$R,$AK184,明细!$C:$C,BI$1,明细!$AK:$AK,"网点超50分钟未响应")+COUNTIFS(明细!$R:$R,$AK184,明细!$C:$C,BI$1,明细!$AL:$AL,"网点超23H未关闭"))*20)</f>
        <v>-</v>
      </c>
      <c r="BJ184" s="12" t="str">
        <f>IF((COUNTIFS(明细!$R:$R,$AK184,明细!$C:$C,BJ$1,明细!$AK:$AK,"网点超50分钟未响应")+COUNTIFS(明细!$R:$R,$AK184,明细!$C:$C,BJ$1,明细!$AL:$AL,"网点超23H未关闭"))*20=0,"-",(COUNTIFS(明细!$R:$R,$AK184,明细!$C:$C,BJ$1,明细!$AK:$AK,"网点超50分钟未响应")+COUNTIFS(明细!$R:$R,$AK184,明细!$C:$C,BJ$1,明细!$AL:$AL,"网点超23H未关闭"))*20)</f>
        <v>-</v>
      </c>
      <c r="BK184" s="12" t="str">
        <f>IF((COUNTIFS(明细!$R:$R,$AK184,明细!$C:$C,BK$1,明细!$AK:$AK,"网点超50分钟未响应")+COUNTIFS(明细!$R:$R,$AK184,明细!$C:$C,BK$1,明细!$AL:$AL,"网点超23H未关闭"))*20=0,"-",(COUNTIFS(明细!$R:$R,$AK184,明细!$C:$C,BK$1,明细!$AK:$AK,"网点超50分钟未响应")+COUNTIFS(明细!$R:$R,$AK184,明细!$C:$C,BK$1,明细!$AL:$AL,"网点超23H未关闭"))*20)</f>
        <v>-</v>
      </c>
      <c r="BL184" s="12" t="str">
        <f>IF((COUNTIFS(明细!$R:$R,$AK184,明细!$C:$C,BL$1,明细!$AK:$AK,"网点超50分钟未响应")+COUNTIFS(明细!$R:$R,$AK184,明细!$C:$C,BL$1,明细!$AL:$AL,"网点超23H未关闭"))*20=0,"-",(COUNTIFS(明细!$R:$R,$AK184,明细!$C:$C,BL$1,明细!$AK:$AK,"网点超50分钟未响应")+COUNTIFS(明细!$R:$R,$AK184,明细!$C:$C,BL$1,明细!$AL:$AL,"网点超23H未关闭"))*20)</f>
        <v>-</v>
      </c>
      <c r="BM184" s="12" t="str">
        <f>IF((COUNTIFS(明细!$R:$R,$AK184,明细!$C:$C,BM$1,明细!$AK:$AK,"网点超50分钟未响应")+COUNTIFS(明细!$R:$R,$AK184,明细!$C:$C,BM$1,明细!$AL:$AL,"网点超23H未关闭"))*20=0,"-",(COUNTIFS(明细!$R:$R,$AK184,明细!$C:$C,BM$1,明细!$AK:$AK,"网点超50分钟未响应")+COUNTIFS(明细!$R:$R,$AK184,明细!$C:$C,BM$1,明细!$AL:$AL,"网点超23H未关闭"))*20)</f>
        <v>-</v>
      </c>
      <c r="BN184" s="12" t="str">
        <f>IF((COUNTIFS(明细!$R:$R,$AK184,明细!$C:$C,BN$1,明细!$AK:$AK,"网点超50分钟未响应")+COUNTIFS(明细!$R:$R,$AK184,明细!$C:$C,BN$1,明细!$AL:$AL,"网点超23H未关闭"))*20=0,"-",(COUNTIFS(明细!$R:$R,$AK184,明细!$C:$C,BN$1,明细!$AK:$AK,"网点超50分钟未响应")+COUNTIFS(明细!$R:$R,$AK184,明细!$C:$C,BN$1,明细!$AL:$AL,"网点超23H未关闭"))*20)</f>
        <v>-</v>
      </c>
      <c r="BO184" s="12" t="str">
        <f>IF((COUNTIFS(明细!$R:$R,$AK184,明细!$C:$C,BO$1,明细!$AK:$AK,"网点超50分钟未响应")+COUNTIFS(明细!$R:$R,$AK184,明细!$C:$C,BO$1,明细!$AL:$AL,"网点超23H未关闭"))*20=0,"-",(COUNTIFS(明细!$R:$R,$AK184,明细!$C:$C,BO$1,明细!$AK:$AK,"网点超50分钟未响应")+COUNTIFS(明细!$R:$R,$AK184,明细!$C:$C,BO$1,明细!$AL:$AL,"网点超23H未关闭"))*20)</f>
        <v>-</v>
      </c>
      <c r="BP184" s="12" t="str">
        <f>IF((COUNTIFS(明细!$R:$R,$AK184,明细!$C:$C,BP$1,明细!$AK:$AK,"网点超50分钟未响应")+COUNTIFS(明细!$R:$R,$AK184,明细!$C:$C,BP$1,明细!$AL:$AL,"网点超23H未关闭"))*20=0,"-",(COUNTIFS(明细!$R:$R,$AK184,明细!$C:$C,BP$1,明细!$AK:$AK,"网点超50分钟未响应")+COUNTIFS(明细!$R:$R,$AK184,明细!$C:$C,BP$1,明细!$AL:$AL,"网点超23H未关闭"))*20)</f>
        <v>-</v>
      </c>
    </row>
    <row r="185" customHeight="1" spans="36:68">
      <c r="AJ185" s="12">
        <f>RANK(AL185,AL$3:AL$356)</f>
        <v>147</v>
      </c>
      <c r="AK185" s="4" t="s">
        <v>221</v>
      </c>
      <c r="AL185" s="12">
        <f>SUM(AM185:BP185)</f>
        <v>0</v>
      </c>
      <c r="AM185" s="12" t="str">
        <f>IF((COUNTIFS(明细!$R:$R,$AK185,明细!$C:$C,AM$1,明细!$AK:$AK,"网点超50分钟未响应")+COUNTIFS(明细!$R:$R,$AK185,明细!$C:$C,AM$1,明细!$AL:$AL,"网点超23H未关闭"))*20=0,"-",(COUNTIFS(明细!$R:$R,$AK185,明细!$C:$C,AM$1,明细!$AK:$AK,"网点超50分钟未响应")+COUNTIFS(明细!$R:$R,$AK185,明细!$C:$C,AM$1,明细!$AL:$AL,"网点超23H未关闭"))*20)</f>
        <v>-</v>
      </c>
      <c r="AN185" s="12" t="str">
        <f>IF((COUNTIFS(明细!$R:$R,$AK185,明细!$C:$C,AN$1,明细!$AK:$AK,"网点超50分钟未响应")+COUNTIFS(明细!$R:$R,$AK185,明细!$C:$C,AN$1,明细!$AL:$AL,"网点超23H未关闭"))*20=0,"-",(COUNTIFS(明细!$R:$R,$AK185,明细!$C:$C,AN$1,明细!$AK:$AK,"网点超50分钟未响应")+COUNTIFS(明细!$R:$R,$AK185,明细!$C:$C,AN$1,明细!$AL:$AL,"网点超23H未关闭"))*20)</f>
        <v>-</v>
      </c>
      <c r="AO185" s="12" t="str">
        <f>IF((COUNTIFS(明细!$R:$R,$AK185,明细!$C:$C,AO$1,明细!$AK:$AK,"网点超50分钟未响应")+COUNTIFS(明细!$R:$R,$AK185,明细!$C:$C,AO$1,明细!$AL:$AL,"网点超23H未关闭"))*20=0,"-",(COUNTIFS(明细!$R:$R,$AK185,明细!$C:$C,AO$1,明细!$AK:$AK,"网点超50分钟未响应")+COUNTIFS(明细!$R:$R,$AK185,明细!$C:$C,AO$1,明细!$AL:$AL,"网点超23H未关闭"))*20)</f>
        <v>-</v>
      </c>
      <c r="AP185" s="12" t="str">
        <f>IF((COUNTIFS(明细!$R:$R,$AK185,明细!$C:$C,AP$1,明细!$AK:$AK,"网点超50分钟未响应")+COUNTIFS(明细!$R:$R,$AK185,明细!$C:$C,AP$1,明细!$AL:$AL,"网点超23H未关闭"))*20=0,"-",(COUNTIFS(明细!$R:$R,$AK185,明细!$C:$C,AP$1,明细!$AK:$AK,"网点超50分钟未响应")+COUNTIFS(明细!$R:$R,$AK185,明细!$C:$C,AP$1,明细!$AL:$AL,"网点超23H未关闭"))*20)</f>
        <v>-</v>
      </c>
      <c r="AQ185" s="12" t="str">
        <f>IF((COUNTIFS(明细!$R:$R,$AK185,明细!$C:$C,AQ$1,明细!$AK:$AK,"网点超50分钟未响应")+COUNTIFS(明细!$R:$R,$AK185,明细!$C:$C,AQ$1,明细!$AL:$AL,"网点超23H未关闭"))*20=0,"-",(COUNTIFS(明细!$R:$R,$AK185,明细!$C:$C,AQ$1,明细!$AK:$AK,"网点超50分钟未响应")+COUNTIFS(明细!$R:$R,$AK185,明细!$C:$C,AQ$1,明细!$AL:$AL,"网点超23H未关闭"))*20)</f>
        <v>-</v>
      </c>
      <c r="AR185" s="12" t="str">
        <f>IF((COUNTIFS(明细!$R:$R,$AK185,明细!$C:$C,AR$1,明细!$AK:$AK,"网点超50分钟未响应")+COUNTIFS(明细!$R:$R,$AK185,明细!$C:$C,AR$1,明细!$AL:$AL,"网点超23H未关闭"))*20=0,"-",(COUNTIFS(明细!$R:$R,$AK185,明细!$C:$C,AR$1,明细!$AK:$AK,"网点超50分钟未响应")+COUNTIFS(明细!$R:$R,$AK185,明细!$C:$C,AR$1,明细!$AL:$AL,"网点超23H未关闭"))*20)</f>
        <v>-</v>
      </c>
      <c r="AS185" s="12" t="str">
        <f>IF((COUNTIFS(明细!$R:$R,$AK185,明细!$C:$C,AS$1,明细!$AK:$AK,"网点超50分钟未响应")+COUNTIFS(明细!$R:$R,$AK185,明细!$C:$C,AS$1,明细!$AL:$AL,"网点超23H未关闭"))*20=0,"-",(COUNTIFS(明细!$R:$R,$AK185,明细!$C:$C,AS$1,明细!$AK:$AK,"网点超50分钟未响应")+COUNTIFS(明细!$R:$R,$AK185,明细!$C:$C,AS$1,明细!$AL:$AL,"网点超23H未关闭"))*20)</f>
        <v>-</v>
      </c>
      <c r="AT185" s="12" t="str">
        <f>IF((COUNTIFS(明细!$R:$R,$AK185,明细!$C:$C,AT$1,明细!$AK:$AK,"网点超50分钟未响应")+COUNTIFS(明细!$R:$R,$AK185,明细!$C:$C,AT$1,明细!$AL:$AL,"网点超23H未关闭"))*20=0,"-",(COUNTIFS(明细!$R:$R,$AK185,明细!$C:$C,AT$1,明细!$AK:$AK,"网点超50分钟未响应")+COUNTIFS(明细!$R:$R,$AK185,明细!$C:$C,AT$1,明细!$AL:$AL,"网点超23H未关闭"))*20)</f>
        <v>-</v>
      </c>
      <c r="AU185" s="12" t="str">
        <f>IF((COUNTIFS(明细!$R:$R,$AK185,明细!$C:$C,AU$1,明细!$AK:$AK,"网点超50分钟未响应")+COUNTIFS(明细!$R:$R,$AK185,明细!$C:$C,AU$1,明细!$AL:$AL,"网点超23H未关闭"))*20=0,"-",(COUNTIFS(明细!$R:$R,$AK185,明细!$C:$C,AU$1,明细!$AK:$AK,"网点超50分钟未响应")+COUNTIFS(明细!$R:$R,$AK185,明细!$C:$C,AU$1,明细!$AL:$AL,"网点超23H未关闭"))*20)</f>
        <v>-</v>
      </c>
      <c r="AV185" s="12" t="str">
        <f>IF((COUNTIFS(明细!$R:$R,$AK185,明细!$C:$C,AV$1,明细!$AK:$AK,"网点超50分钟未响应")+COUNTIFS(明细!$R:$R,$AK185,明细!$C:$C,AV$1,明细!$AL:$AL,"网点超23H未关闭"))*20=0,"-",(COUNTIFS(明细!$R:$R,$AK185,明细!$C:$C,AV$1,明细!$AK:$AK,"网点超50分钟未响应")+COUNTIFS(明细!$R:$R,$AK185,明细!$C:$C,AV$1,明细!$AL:$AL,"网点超23H未关闭"))*20)</f>
        <v>-</v>
      </c>
      <c r="AW185" s="12" t="str">
        <f>IF((COUNTIFS(明细!$R:$R,$AK185,明细!$C:$C,AW$1,明细!$AK:$AK,"网点超50分钟未响应")+COUNTIFS(明细!$R:$R,$AK185,明细!$C:$C,AW$1,明细!$AL:$AL,"网点超23H未关闭"))*20=0,"-",(COUNTIFS(明细!$R:$R,$AK185,明细!$C:$C,AW$1,明细!$AK:$AK,"网点超50分钟未响应")+COUNTIFS(明细!$R:$R,$AK185,明细!$C:$C,AW$1,明细!$AL:$AL,"网点超23H未关闭"))*20)</f>
        <v>-</v>
      </c>
      <c r="AX185" s="12" t="str">
        <f>IF((COUNTIFS(明细!$R:$R,$AK185,明细!$C:$C,AX$1,明细!$AK:$AK,"网点超50分钟未响应")+COUNTIFS(明细!$R:$R,$AK185,明细!$C:$C,AX$1,明细!$AL:$AL,"网点超23H未关闭"))*20=0,"-",(COUNTIFS(明细!$R:$R,$AK185,明细!$C:$C,AX$1,明细!$AK:$AK,"网点超50分钟未响应")+COUNTIFS(明细!$R:$R,$AK185,明细!$C:$C,AX$1,明细!$AL:$AL,"网点超23H未关闭"))*20)</f>
        <v>-</v>
      </c>
      <c r="AY185" s="12" t="str">
        <f>IF((COUNTIFS(明细!$R:$R,$AK185,明细!$C:$C,AY$1,明细!$AK:$AK,"网点超50分钟未响应")+COUNTIFS(明细!$R:$R,$AK185,明细!$C:$C,AY$1,明细!$AL:$AL,"网点超23H未关闭"))*20=0,"-",(COUNTIFS(明细!$R:$R,$AK185,明细!$C:$C,AY$1,明细!$AK:$AK,"网点超50分钟未响应")+COUNTIFS(明细!$R:$R,$AK185,明细!$C:$C,AY$1,明细!$AL:$AL,"网点超23H未关闭"))*20)</f>
        <v>-</v>
      </c>
      <c r="AZ185" s="12" t="str">
        <f>IF((COUNTIFS(明细!$R:$R,$AK185,明细!$C:$C,AZ$1,明细!$AK:$AK,"网点超50分钟未响应")+COUNTIFS(明细!$R:$R,$AK185,明细!$C:$C,AZ$1,明细!$AL:$AL,"网点超23H未关闭"))*20=0,"-",(COUNTIFS(明细!$R:$R,$AK185,明细!$C:$C,AZ$1,明细!$AK:$AK,"网点超50分钟未响应")+COUNTIFS(明细!$R:$R,$AK185,明细!$C:$C,AZ$1,明细!$AL:$AL,"网点超23H未关闭"))*20)</f>
        <v>-</v>
      </c>
      <c r="BA185" s="12" t="str">
        <f>IF((COUNTIFS(明细!$R:$R,$AK185,明细!$C:$C,BA$1,明细!$AK:$AK,"网点超50分钟未响应")+COUNTIFS(明细!$R:$R,$AK185,明细!$C:$C,BA$1,明细!$AL:$AL,"网点超23H未关闭"))*20=0,"-",(COUNTIFS(明细!$R:$R,$AK185,明细!$C:$C,BA$1,明细!$AK:$AK,"网点超50分钟未响应")+COUNTIFS(明细!$R:$R,$AK185,明细!$C:$C,BA$1,明细!$AL:$AL,"网点超23H未关闭"))*20)</f>
        <v>-</v>
      </c>
      <c r="BB185" s="12" t="str">
        <f>IF((COUNTIFS(明细!$R:$R,$AK185,明细!$C:$C,BB$1,明细!$AK:$AK,"网点超50分钟未响应")+COUNTIFS(明细!$R:$R,$AK185,明细!$C:$C,BB$1,明细!$AL:$AL,"网点超23H未关闭"))*20=0,"-",(COUNTIFS(明细!$R:$R,$AK185,明细!$C:$C,BB$1,明细!$AK:$AK,"网点超50分钟未响应")+COUNTIFS(明细!$R:$R,$AK185,明细!$C:$C,BB$1,明细!$AL:$AL,"网点超23H未关闭"))*20)</f>
        <v>-</v>
      </c>
      <c r="BC185" s="12" t="str">
        <f>IF((COUNTIFS(明细!$R:$R,$AK185,明细!$C:$C,BC$1,明细!$AK:$AK,"网点超50分钟未响应")+COUNTIFS(明细!$R:$R,$AK185,明细!$C:$C,BC$1,明细!$AL:$AL,"网点超23H未关闭"))*20=0,"-",(COUNTIFS(明细!$R:$R,$AK185,明细!$C:$C,BC$1,明细!$AK:$AK,"网点超50分钟未响应")+COUNTIFS(明细!$R:$R,$AK185,明细!$C:$C,BC$1,明细!$AL:$AL,"网点超23H未关闭"))*20)</f>
        <v>-</v>
      </c>
      <c r="BD185" s="12" t="str">
        <f>IF((COUNTIFS(明细!$R:$R,$AK185,明细!$C:$C,BD$1,明细!$AK:$AK,"网点超50分钟未响应")+COUNTIFS(明细!$R:$R,$AK185,明细!$C:$C,BD$1,明细!$AL:$AL,"网点超23H未关闭"))*20=0,"-",(COUNTIFS(明细!$R:$R,$AK185,明细!$C:$C,BD$1,明细!$AK:$AK,"网点超50分钟未响应")+COUNTIFS(明细!$R:$R,$AK185,明细!$C:$C,BD$1,明细!$AL:$AL,"网点超23H未关闭"))*20)</f>
        <v>-</v>
      </c>
      <c r="BE185" s="12" t="str">
        <f>IF((COUNTIFS(明细!$R:$R,$AK185,明细!$C:$C,BE$1,明细!$AK:$AK,"网点超50分钟未响应")+COUNTIFS(明细!$R:$R,$AK185,明细!$C:$C,BE$1,明细!$AL:$AL,"网点超23H未关闭"))*20=0,"-",(COUNTIFS(明细!$R:$R,$AK185,明细!$C:$C,BE$1,明细!$AK:$AK,"网点超50分钟未响应")+COUNTIFS(明细!$R:$R,$AK185,明细!$C:$C,BE$1,明细!$AL:$AL,"网点超23H未关闭"))*20)</f>
        <v>-</v>
      </c>
      <c r="BF185" s="12" t="str">
        <f>IF((COUNTIFS(明细!$R:$R,$AK185,明细!$C:$C,BF$1,明细!$AK:$AK,"网点超50分钟未响应")+COUNTIFS(明细!$R:$R,$AK185,明细!$C:$C,BF$1,明细!$AL:$AL,"网点超23H未关闭"))*20=0,"-",(COUNTIFS(明细!$R:$R,$AK185,明细!$C:$C,BF$1,明细!$AK:$AK,"网点超50分钟未响应")+COUNTIFS(明细!$R:$R,$AK185,明细!$C:$C,BF$1,明细!$AL:$AL,"网点超23H未关闭"))*20)</f>
        <v>-</v>
      </c>
      <c r="BG185" s="12" t="str">
        <f>IF((COUNTIFS(明细!$R:$R,$AK185,明细!$C:$C,BG$1,明细!$AK:$AK,"网点超50分钟未响应")+COUNTIFS(明细!$R:$R,$AK185,明细!$C:$C,BG$1,明细!$AL:$AL,"网点超23H未关闭"))*20=0,"-",(COUNTIFS(明细!$R:$R,$AK185,明细!$C:$C,BG$1,明细!$AK:$AK,"网点超50分钟未响应")+COUNTIFS(明细!$R:$R,$AK185,明细!$C:$C,BG$1,明细!$AL:$AL,"网点超23H未关闭"))*20)</f>
        <v>-</v>
      </c>
      <c r="BH185" s="12" t="str">
        <f>IF((COUNTIFS(明细!$R:$R,$AK185,明细!$C:$C,BH$1,明细!$AK:$AK,"网点超50分钟未响应")+COUNTIFS(明细!$R:$R,$AK185,明细!$C:$C,BH$1,明细!$AL:$AL,"网点超23H未关闭"))*20=0,"-",(COUNTIFS(明细!$R:$R,$AK185,明细!$C:$C,BH$1,明细!$AK:$AK,"网点超50分钟未响应")+COUNTIFS(明细!$R:$R,$AK185,明细!$C:$C,BH$1,明细!$AL:$AL,"网点超23H未关闭"))*20)</f>
        <v>-</v>
      </c>
      <c r="BI185" s="12" t="str">
        <f>IF((COUNTIFS(明细!$R:$R,$AK185,明细!$C:$C,BI$1,明细!$AK:$AK,"网点超50分钟未响应")+COUNTIFS(明细!$R:$R,$AK185,明细!$C:$C,BI$1,明细!$AL:$AL,"网点超23H未关闭"))*20=0,"-",(COUNTIFS(明细!$R:$R,$AK185,明细!$C:$C,BI$1,明细!$AK:$AK,"网点超50分钟未响应")+COUNTIFS(明细!$R:$R,$AK185,明细!$C:$C,BI$1,明细!$AL:$AL,"网点超23H未关闭"))*20)</f>
        <v>-</v>
      </c>
      <c r="BJ185" s="12" t="str">
        <f>IF((COUNTIFS(明细!$R:$R,$AK185,明细!$C:$C,BJ$1,明细!$AK:$AK,"网点超50分钟未响应")+COUNTIFS(明细!$R:$R,$AK185,明细!$C:$C,BJ$1,明细!$AL:$AL,"网点超23H未关闭"))*20=0,"-",(COUNTIFS(明细!$R:$R,$AK185,明细!$C:$C,BJ$1,明细!$AK:$AK,"网点超50分钟未响应")+COUNTIFS(明细!$R:$R,$AK185,明细!$C:$C,BJ$1,明细!$AL:$AL,"网点超23H未关闭"))*20)</f>
        <v>-</v>
      </c>
      <c r="BK185" s="12" t="str">
        <f>IF((COUNTIFS(明细!$R:$R,$AK185,明细!$C:$C,BK$1,明细!$AK:$AK,"网点超50分钟未响应")+COUNTIFS(明细!$R:$R,$AK185,明细!$C:$C,BK$1,明细!$AL:$AL,"网点超23H未关闭"))*20=0,"-",(COUNTIFS(明细!$R:$R,$AK185,明细!$C:$C,BK$1,明细!$AK:$AK,"网点超50分钟未响应")+COUNTIFS(明细!$R:$R,$AK185,明细!$C:$C,BK$1,明细!$AL:$AL,"网点超23H未关闭"))*20)</f>
        <v>-</v>
      </c>
      <c r="BL185" s="12" t="str">
        <f>IF((COUNTIFS(明细!$R:$R,$AK185,明细!$C:$C,BL$1,明细!$AK:$AK,"网点超50分钟未响应")+COUNTIFS(明细!$R:$R,$AK185,明细!$C:$C,BL$1,明细!$AL:$AL,"网点超23H未关闭"))*20=0,"-",(COUNTIFS(明细!$R:$R,$AK185,明细!$C:$C,BL$1,明细!$AK:$AK,"网点超50分钟未响应")+COUNTIFS(明细!$R:$R,$AK185,明细!$C:$C,BL$1,明细!$AL:$AL,"网点超23H未关闭"))*20)</f>
        <v>-</v>
      </c>
      <c r="BM185" s="12" t="str">
        <f>IF((COUNTIFS(明细!$R:$R,$AK185,明细!$C:$C,BM$1,明细!$AK:$AK,"网点超50分钟未响应")+COUNTIFS(明细!$R:$R,$AK185,明细!$C:$C,BM$1,明细!$AL:$AL,"网点超23H未关闭"))*20=0,"-",(COUNTIFS(明细!$R:$R,$AK185,明细!$C:$C,BM$1,明细!$AK:$AK,"网点超50分钟未响应")+COUNTIFS(明细!$R:$R,$AK185,明细!$C:$C,BM$1,明细!$AL:$AL,"网点超23H未关闭"))*20)</f>
        <v>-</v>
      </c>
      <c r="BN185" s="12" t="str">
        <f>IF((COUNTIFS(明细!$R:$R,$AK185,明细!$C:$C,BN$1,明细!$AK:$AK,"网点超50分钟未响应")+COUNTIFS(明细!$R:$R,$AK185,明细!$C:$C,BN$1,明细!$AL:$AL,"网点超23H未关闭"))*20=0,"-",(COUNTIFS(明细!$R:$R,$AK185,明细!$C:$C,BN$1,明细!$AK:$AK,"网点超50分钟未响应")+COUNTIFS(明细!$R:$R,$AK185,明细!$C:$C,BN$1,明细!$AL:$AL,"网点超23H未关闭"))*20)</f>
        <v>-</v>
      </c>
      <c r="BO185" s="12" t="str">
        <f>IF((COUNTIFS(明细!$R:$R,$AK185,明细!$C:$C,BO$1,明细!$AK:$AK,"网点超50分钟未响应")+COUNTIFS(明细!$R:$R,$AK185,明细!$C:$C,BO$1,明细!$AL:$AL,"网点超23H未关闭"))*20=0,"-",(COUNTIFS(明细!$R:$R,$AK185,明细!$C:$C,BO$1,明细!$AK:$AK,"网点超50分钟未响应")+COUNTIFS(明细!$R:$R,$AK185,明细!$C:$C,BO$1,明细!$AL:$AL,"网点超23H未关闭"))*20)</f>
        <v>-</v>
      </c>
      <c r="BP185" s="12" t="str">
        <f>IF((COUNTIFS(明细!$R:$R,$AK185,明细!$C:$C,BP$1,明细!$AK:$AK,"网点超50分钟未响应")+COUNTIFS(明细!$R:$R,$AK185,明细!$C:$C,BP$1,明细!$AL:$AL,"网点超23H未关闭"))*20=0,"-",(COUNTIFS(明细!$R:$R,$AK185,明细!$C:$C,BP$1,明细!$AK:$AK,"网点超50分钟未响应")+COUNTIFS(明细!$R:$R,$AK185,明细!$C:$C,BP$1,明细!$AL:$AL,"网点超23H未关闭"))*20)</f>
        <v>-</v>
      </c>
    </row>
    <row r="186" customHeight="1" spans="36:68">
      <c r="AJ186" s="12">
        <f>RANK(AL186,AL$3:AL$356)</f>
        <v>147</v>
      </c>
      <c r="AK186" s="4" t="s">
        <v>222</v>
      </c>
      <c r="AL186" s="12">
        <f>SUM(AM186:BP186)</f>
        <v>0</v>
      </c>
      <c r="AM186" s="12" t="str">
        <f>IF((COUNTIFS(明细!$R:$R,$AK186,明细!$C:$C,AM$1,明细!$AK:$AK,"网点超50分钟未响应")+COUNTIFS(明细!$R:$R,$AK186,明细!$C:$C,AM$1,明细!$AL:$AL,"网点超23H未关闭"))*20=0,"-",(COUNTIFS(明细!$R:$R,$AK186,明细!$C:$C,AM$1,明细!$AK:$AK,"网点超50分钟未响应")+COUNTIFS(明细!$R:$R,$AK186,明细!$C:$C,AM$1,明细!$AL:$AL,"网点超23H未关闭"))*20)</f>
        <v>-</v>
      </c>
      <c r="AN186" s="12" t="str">
        <f>IF((COUNTIFS(明细!$R:$R,$AK186,明细!$C:$C,AN$1,明细!$AK:$AK,"网点超50分钟未响应")+COUNTIFS(明细!$R:$R,$AK186,明细!$C:$C,AN$1,明细!$AL:$AL,"网点超23H未关闭"))*20=0,"-",(COUNTIFS(明细!$R:$R,$AK186,明细!$C:$C,AN$1,明细!$AK:$AK,"网点超50分钟未响应")+COUNTIFS(明细!$R:$R,$AK186,明细!$C:$C,AN$1,明细!$AL:$AL,"网点超23H未关闭"))*20)</f>
        <v>-</v>
      </c>
      <c r="AO186" s="12" t="str">
        <f>IF((COUNTIFS(明细!$R:$R,$AK186,明细!$C:$C,AO$1,明细!$AK:$AK,"网点超50分钟未响应")+COUNTIFS(明细!$R:$R,$AK186,明细!$C:$C,AO$1,明细!$AL:$AL,"网点超23H未关闭"))*20=0,"-",(COUNTIFS(明细!$R:$R,$AK186,明细!$C:$C,AO$1,明细!$AK:$AK,"网点超50分钟未响应")+COUNTIFS(明细!$R:$R,$AK186,明细!$C:$C,AO$1,明细!$AL:$AL,"网点超23H未关闭"))*20)</f>
        <v>-</v>
      </c>
      <c r="AP186" s="12" t="str">
        <f>IF((COUNTIFS(明细!$R:$R,$AK186,明细!$C:$C,AP$1,明细!$AK:$AK,"网点超50分钟未响应")+COUNTIFS(明细!$R:$R,$AK186,明细!$C:$C,AP$1,明细!$AL:$AL,"网点超23H未关闭"))*20=0,"-",(COUNTIFS(明细!$R:$R,$AK186,明细!$C:$C,AP$1,明细!$AK:$AK,"网点超50分钟未响应")+COUNTIFS(明细!$R:$R,$AK186,明细!$C:$C,AP$1,明细!$AL:$AL,"网点超23H未关闭"))*20)</f>
        <v>-</v>
      </c>
      <c r="AQ186" s="12" t="str">
        <f>IF((COUNTIFS(明细!$R:$R,$AK186,明细!$C:$C,AQ$1,明细!$AK:$AK,"网点超50分钟未响应")+COUNTIFS(明细!$R:$R,$AK186,明细!$C:$C,AQ$1,明细!$AL:$AL,"网点超23H未关闭"))*20=0,"-",(COUNTIFS(明细!$R:$R,$AK186,明细!$C:$C,AQ$1,明细!$AK:$AK,"网点超50分钟未响应")+COUNTIFS(明细!$R:$R,$AK186,明细!$C:$C,AQ$1,明细!$AL:$AL,"网点超23H未关闭"))*20)</f>
        <v>-</v>
      </c>
      <c r="AR186" s="12" t="str">
        <f>IF((COUNTIFS(明细!$R:$R,$AK186,明细!$C:$C,AR$1,明细!$AK:$AK,"网点超50分钟未响应")+COUNTIFS(明细!$R:$R,$AK186,明细!$C:$C,AR$1,明细!$AL:$AL,"网点超23H未关闭"))*20=0,"-",(COUNTIFS(明细!$R:$R,$AK186,明细!$C:$C,AR$1,明细!$AK:$AK,"网点超50分钟未响应")+COUNTIFS(明细!$R:$R,$AK186,明细!$C:$C,AR$1,明细!$AL:$AL,"网点超23H未关闭"))*20)</f>
        <v>-</v>
      </c>
      <c r="AS186" s="12" t="str">
        <f>IF((COUNTIFS(明细!$R:$R,$AK186,明细!$C:$C,AS$1,明细!$AK:$AK,"网点超50分钟未响应")+COUNTIFS(明细!$R:$R,$AK186,明细!$C:$C,AS$1,明细!$AL:$AL,"网点超23H未关闭"))*20=0,"-",(COUNTIFS(明细!$R:$R,$AK186,明细!$C:$C,AS$1,明细!$AK:$AK,"网点超50分钟未响应")+COUNTIFS(明细!$R:$R,$AK186,明细!$C:$C,AS$1,明细!$AL:$AL,"网点超23H未关闭"))*20)</f>
        <v>-</v>
      </c>
      <c r="AT186" s="12" t="str">
        <f>IF((COUNTIFS(明细!$R:$R,$AK186,明细!$C:$C,AT$1,明细!$AK:$AK,"网点超50分钟未响应")+COUNTIFS(明细!$R:$R,$AK186,明细!$C:$C,AT$1,明细!$AL:$AL,"网点超23H未关闭"))*20=0,"-",(COUNTIFS(明细!$R:$R,$AK186,明细!$C:$C,AT$1,明细!$AK:$AK,"网点超50分钟未响应")+COUNTIFS(明细!$R:$R,$AK186,明细!$C:$C,AT$1,明细!$AL:$AL,"网点超23H未关闭"))*20)</f>
        <v>-</v>
      </c>
      <c r="AU186" s="12" t="str">
        <f>IF((COUNTIFS(明细!$R:$R,$AK186,明细!$C:$C,AU$1,明细!$AK:$AK,"网点超50分钟未响应")+COUNTIFS(明细!$R:$R,$AK186,明细!$C:$C,AU$1,明细!$AL:$AL,"网点超23H未关闭"))*20=0,"-",(COUNTIFS(明细!$R:$R,$AK186,明细!$C:$C,AU$1,明细!$AK:$AK,"网点超50分钟未响应")+COUNTIFS(明细!$R:$R,$AK186,明细!$C:$C,AU$1,明细!$AL:$AL,"网点超23H未关闭"))*20)</f>
        <v>-</v>
      </c>
      <c r="AV186" s="12" t="str">
        <f>IF((COUNTIFS(明细!$R:$R,$AK186,明细!$C:$C,AV$1,明细!$AK:$AK,"网点超50分钟未响应")+COUNTIFS(明细!$R:$R,$AK186,明细!$C:$C,AV$1,明细!$AL:$AL,"网点超23H未关闭"))*20=0,"-",(COUNTIFS(明细!$R:$R,$AK186,明细!$C:$C,AV$1,明细!$AK:$AK,"网点超50分钟未响应")+COUNTIFS(明细!$R:$R,$AK186,明细!$C:$C,AV$1,明细!$AL:$AL,"网点超23H未关闭"))*20)</f>
        <v>-</v>
      </c>
      <c r="AW186" s="12" t="str">
        <f>IF((COUNTIFS(明细!$R:$R,$AK186,明细!$C:$C,AW$1,明细!$AK:$AK,"网点超50分钟未响应")+COUNTIFS(明细!$R:$R,$AK186,明细!$C:$C,AW$1,明细!$AL:$AL,"网点超23H未关闭"))*20=0,"-",(COUNTIFS(明细!$R:$R,$AK186,明细!$C:$C,AW$1,明细!$AK:$AK,"网点超50分钟未响应")+COUNTIFS(明细!$R:$R,$AK186,明细!$C:$C,AW$1,明细!$AL:$AL,"网点超23H未关闭"))*20)</f>
        <v>-</v>
      </c>
      <c r="AX186" s="12" t="str">
        <f>IF((COUNTIFS(明细!$R:$R,$AK186,明细!$C:$C,AX$1,明细!$AK:$AK,"网点超50分钟未响应")+COUNTIFS(明细!$R:$R,$AK186,明细!$C:$C,AX$1,明细!$AL:$AL,"网点超23H未关闭"))*20=0,"-",(COUNTIFS(明细!$R:$R,$AK186,明细!$C:$C,AX$1,明细!$AK:$AK,"网点超50分钟未响应")+COUNTIFS(明细!$R:$R,$AK186,明细!$C:$C,AX$1,明细!$AL:$AL,"网点超23H未关闭"))*20)</f>
        <v>-</v>
      </c>
      <c r="AY186" s="12" t="str">
        <f>IF((COUNTIFS(明细!$R:$R,$AK186,明细!$C:$C,AY$1,明细!$AK:$AK,"网点超50分钟未响应")+COUNTIFS(明细!$R:$R,$AK186,明细!$C:$C,AY$1,明细!$AL:$AL,"网点超23H未关闭"))*20=0,"-",(COUNTIFS(明细!$R:$R,$AK186,明细!$C:$C,AY$1,明细!$AK:$AK,"网点超50分钟未响应")+COUNTIFS(明细!$R:$R,$AK186,明细!$C:$C,AY$1,明细!$AL:$AL,"网点超23H未关闭"))*20)</f>
        <v>-</v>
      </c>
      <c r="AZ186" s="12" t="str">
        <f>IF((COUNTIFS(明细!$R:$R,$AK186,明细!$C:$C,AZ$1,明细!$AK:$AK,"网点超50分钟未响应")+COUNTIFS(明细!$R:$R,$AK186,明细!$C:$C,AZ$1,明细!$AL:$AL,"网点超23H未关闭"))*20=0,"-",(COUNTIFS(明细!$R:$R,$AK186,明细!$C:$C,AZ$1,明细!$AK:$AK,"网点超50分钟未响应")+COUNTIFS(明细!$R:$R,$AK186,明细!$C:$C,AZ$1,明细!$AL:$AL,"网点超23H未关闭"))*20)</f>
        <v>-</v>
      </c>
      <c r="BA186" s="12" t="str">
        <f>IF((COUNTIFS(明细!$R:$R,$AK186,明细!$C:$C,BA$1,明细!$AK:$AK,"网点超50分钟未响应")+COUNTIFS(明细!$R:$R,$AK186,明细!$C:$C,BA$1,明细!$AL:$AL,"网点超23H未关闭"))*20=0,"-",(COUNTIFS(明细!$R:$R,$AK186,明细!$C:$C,BA$1,明细!$AK:$AK,"网点超50分钟未响应")+COUNTIFS(明细!$R:$R,$AK186,明细!$C:$C,BA$1,明细!$AL:$AL,"网点超23H未关闭"))*20)</f>
        <v>-</v>
      </c>
      <c r="BB186" s="12" t="str">
        <f>IF((COUNTIFS(明细!$R:$R,$AK186,明细!$C:$C,BB$1,明细!$AK:$AK,"网点超50分钟未响应")+COUNTIFS(明细!$R:$R,$AK186,明细!$C:$C,BB$1,明细!$AL:$AL,"网点超23H未关闭"))*20=0,"-",(COUNTIFS(明细!$R:$R,$AK186,明细!$C:$C,BB$1,明细!$AK:$AK,"网点超50分钟未响应")+COUNTIFS(明细!$R:$R,$AK186,明细!$C:$C,BB$1,明细!$AL:$AL,"网点超23H未关闭"))*20)</f>
        <v>-</v>
      </c>
      <c r="BC186" s="12" t="str">
        <f>IF((COUNTIFS(明细!$R:$R,$AK186,明细!$C:$C,BC$1,明细!$AK:$AK,"网点超50分钟未响应")+COUNTIFS(明细!$R:$R,$AK186,明细!$C:$C,BC$1,明细!$AL:$AL,"网点超23H未关闭"))*20=0,"-",(COUNTIFS(明细!$R:$R,$AK186,明细!$C:$C,BC$1,明细!$AK:$AK,"网点超50分钟未响应")+COUNTIFS(明细!$R:$R,$AK186,明细!$C:$C,BC$1,明细!$AL:$AL,"网点超23H未关闭"))*20)</f>
        <v>-</v>
      </c>
      <c r="BD186" s="12" t="str">
        <f>IF((COUNTIFS(明细!$R:$R,$AK186,明细!$C:$C,BD$1,明细!$AK:$AK,"网点超50分钟未响应")+COUNTIFS(明细!$R:$R,$AK186,明细!$C:$C,BD$1,明细!$AL:$AL,"网点超23H未关闭"))*20=0,"-",(COUNTIFS(明细!$R:$R,$AK186,明细!$C:$C,BD$1,明细!$AK:$AK,"网点超50分钟未响应")+COUNTIFS(明细!$R:$R,$AK186,明细!$C:$C,BD$1,明细!$AL:$AL,"网点超23H未关闭"))*20)</f>
        <v>-</v>
      </c>
      <c r="BE186" s="12" t="str">
        <f>IF((COUNTIFS(明细!$R:$R,$AK186,明细!$C:$C,BE$1,明细!$AK:$AK,"网点超50分钟未响应")+COUNTIFS(明细!$R:$R,$AK186,明细!$C:$C,BE$1,明细!$AL:$AL,"网点超23H未关闭"))*20=0,"-",(COUNTIFS(明细!$R:$R,$AK186,明细!$C:$C,BE$1,明细!$AK:$AK,"网点超50分钟未响应")+COUNTIFS(明细!$R:$R,$AK186,明细!$C:$C,BE$1,明细!$AL:$AL,"网点超23H未关闭"))*20)</f>
        <v>-</v>
      </c>
      <c r="BF186" s="12" t="str">
        <f>IF((COUNTIFS(明细!$R:$R,$AK186,明细!$C:$C,BF$1,明细!$AK:$AK,"网点超50分钟未响应")+COUNTIFS(明细!$R:$R,$AK186,明细!$C:$C,BF$1,明细!$AL:$AL,"网点超23H未关闭"))*20=0,"-",(COUNTIFS(明细!$R:$R,$AK186,明细!$C:$C,BF$1,明细!$AK:$AK,"网点超50分钟未响应")+COUNTIFS(明细!$R:$R,$AK186,明细!$C:$C,BF$1,明细!$AL:$AL,"网点超23H未关闭"))*20)</f>
        <v>-</v>
      </c>
      <c r="BG186" s="12" t="str">
        <f>IF((COUNTIFS(明细!$R:$R,$AK186,明细!$C:$C,BG$1,明细!$AK:$AK,"网点超50分钟未响应")+COUNTIFS(明细!$R:$R,$AK186,明细!$C:$C,BG$1,明细!$AL:$AL,"网点超23H未关闭"))*20=0,"-",(COUNTIFS(明细!$R:$R,$AK186,明细!$C:$C,BG$1,明细!$AK:$AK,"网点超50分钟未响应")+COUNTIFS(明细!$R:$R,$AK186,明细!$C:$C,BG$1,明细!$AL:$AL,"网点超23H未关闭"))*20)</f>
        <v>-</v>
      </c>
      <c r="BH186" s="12" t="str">
        <f>IF((COUNTIFS(明细!$R:$R,$AK186,明细!$C:$C,BH$1,明细!$AK:$AK,"网点超50分钟未响应")+COUNTIFS(明细!$R:$R,$AK186,明细!$C:$C,BH$1,明细!$AL:$AL,"网点超23H未关闭"))*20=0,"-",(COUNTIFS(明细!$R:$R,$AK186,明细!$C:$C,BH$1,明细!$AK:$AK,"网点超50分钟未响应")+COUNTIFS(明细!$R:$R,$AK186,明细!$C:$C,BH$1,明细!$AL:$AL,"网点超23H未关闭"))*20)</f>
        <v>-</v>
      </c>
      <c r="BI186" s="12" t="str">
        <f>IF((COUNTIFS(明细!$R:$R,$AK186,明细!$C:$C,BI$1,明细!$AK:$AK,"网点超50分钟未响应")+COUNTIFS(明细!$R:$R,$AK186,明细!$C:$C,BI$1,明细!$AL:$AL,"网点超23H未关闭"))*20=0,"-",(COUNTIFS(明细!$R:$R,$AK186,明细!$C:$C,BI$1,明细!$AK:$AK,"网点超50分钟未响应")+COUNTIFS(明细!$R:$R,$AK186,明细!$C:$C,BI$1,明细!$AL:$AL,"网点超23H未关闭"))*20)</f>
        <v>-</v>
      </c>
      <c r="BJ186" s="12" t="str">
        <f>IF((COUNTIFS(明细!$R:$R,$AK186,明细!$C:$C,BJ$1,明细!$AK:$AK,"网点超50分钟未响应")+COUNTIFS(明细!$R:$R,$AK186,明细!$C:$C,BJ$1,明细!$AL:$AL,"网点超23H未关闭"))*20=0,"-",(COUNTIFS(明细!$R:$R,$AK186,明细!$C:$C,BJ$1,明细!$AK:$AK,"网点超50分钟未响应")+COUNTIFS(明细!$R:$R,$AK186,明细!$C:$C,BJ$1,明细!$AL:$AL,"网点超23H未关闭"))*20)</f>
        <v>-</v>
      </c>
      <c r="BK186" s="12" t="str">
        <f>IF((COUNTIFS(明细!$R:$R,$AK186,明细!$C:$C,BK$1,明细!$AK:$AK,"网点超50分钟未响应")+COUNTIFS(明细!$R:$R,$AK186,明细!$C:$C,BK$1,明细!$AL:$AL,"网点超23H未关闭"))*20=0,"-",(COUNTIFS(明细!$R:$R,$AK186,明细!$C:$C,BK$1,明细!$AK:$AK,"网点超50分钟未响应")+COUNTIFS(明细!$R:$R,$AK186,明细!$C:$C,BK$1,明细!$AL:$AL,"网点超23H未关闭"))*20)</f>
        <v>-</v>
      </c>
      <c r="BL186" s="12" t="str">
        <f>IF((COUNTIFS(明细!$R:$R,$AK186,明细!$C:$C,BL$1,明细!$AK:$AK,"网点超50分钟未响应")+COUNTIFS(明细!$R:$R,$AK186,明细!$C:$C,BL$1,明细!$AL:$AL,"网点超23H未关闭"))*20=0,"-",(COUNTIFS(明细!$R:$R,$AK186,明细!$C:$C,BL$1,明细!$AK:$AK,"网点超50分钟未响应")+COUNTIFS(明细!$R:$R,$AK186,明细!$C:$C,BL$1,明细!$AL:$AL,"网点超23H未关闭"))*20)</f>
        <v>-</v>
      </c>
      <c r="BM186" s="12" t="str">
        <f>IF((COUNTIFS(明细!$R:$R,$AK186,明细!$C:$C,BM$1,明细!$AK:$AK,"网点超50分钟未响应")+COUNTIFS(明细!$R:$R,$AK186,明细!$C:$C,BM$1,明细!$AL:$AL,"网点超23H未关闭"))*20=0,"-",(COUNTIFS(明细!$R:$R,$AK186,明细!$C:$C,BM$1,明细!$AK:$AK,"网点超50分钟未响应")+COUNTIFS(明细!$R:$R,$AK186,明细!$C:$C,BM$1,明细!$AL:$AL,"网点超23H未关闭"))*20)</f>
        <v>-</v>
      </c>
      <c r="BN186" s="12" t="str">
        <f>IF((COUNTIFS(明细!$R:$R,$AK186,明细!$C:$C,BN$1,明细!$AK:$AK,"网点超50分钟未响应")+COUNTIFS(明细!$R:$R,$AK186,明细!$C:$C,BN$1,明细!$AL:$AL,"网点超23H未关闭"))*20=0,"-",(COUNTIFS(明细!$R:$R,$AK186,明细!$C:$C,BN$1,明细!$AK:$AK,"网点超50分钟未响应")+COUNTIFS(明细!$R:$R,$AK186,明细!$C:$C,BN$1,明细!$AL:$AL,"网点超23H未关闭"))*20)</f>
        <v>-</v>
      </c>
      <c r="BO186" s="12" t="str">
        <f>IF((COUNTIFS(明细!$R:$R,$AK186,明细!$C:$C,BO$1,明细!$AK:$AK,"网点超50分钟未响应")+COUNTIFS(明细!$R:$R,$AK186,明细!$C:$C,BO$1,明细!$AL:$AL,"网点超23H未关闭"))*20=0,"-",(COUNTIFS(明细!$R:$R,$AK186,明细!$C:$C,BO$1,明细!$AK:$AK,"网点超50分钟未响应")+COUNTIFS(明细!$R:$R,$AK186,明细!$C:$C,BO$1,明细!$AL:$AL,"网点超23H未关闭"))*20)</f>
        <v>-</v>
      </c>
      <c r="BP186" s="12" t="str">
        <f>IF((COUNTIFS(明细!$R:$R,$AK186,明细!$C:$C,BP$1,明细!$AK:$AK,"网点超50分钟未响应")+COUNTIFS(明细!$R:$R,$AK186,明细!$C:$C,BP$1,明细!$AL:$AL,"网点超23H未关闭"))*20=0,"-",(COUNTIFS(明细!$R:$R,$AK186,明细!$C:$C,BP$1,明细!$AK:$AK,"网点超50分钟未响应")+COUNTIFS(明细!$R:$R,$AK186,明细!$C:$C,BP$1,明细!$AL:$AL,"网点超23H未关闭"))*20)</f>
        <v>-</v>
      </c>
    </row>
    <row r="187" customHeight="1" spans="36:68">
      <c r="AJ187" s="12">
        <f>RANK(AL187,AL$3:AL$356)</f>
        <v>147</v>
      </c>
      <c r="AK187" s="37" t="s">
        <v>223</v>
      </c>
      <c r="AL187" s="12">
        <f>SUM(AM187:BP187)</f>
        <v>0</v>
      </c>
      <c r="AM187" s="12" t="str">
        <f>IF((COUNTIFS(明细!$R:$R,$AK187,明细!$C:$C,AM$1,明细!$AK:$AK,"网点超50分钟未响应")+COUNTIFS(明细!$R:$R,$AK187,明细!$C:$C,AM$1,明细!$AL:$AL,"网点超23H未关闭"))*20=0,"-",(COUNTIFS(明细!$R:$R,$AK187,明细!$C:$C,AM$1,明细!$AK:$AK,"网点超50分钟未响应")+COUNTIFS(明细!$R:$R,$AK187,明细!$C:$C,AM$1,明细!$AL:$AL,"网点超23H未关闭"))*20)</f>
        <v>-</v>
      </c>
      <c r="AN187" s="12" t="str">
        <f>IF((COUNTIFS(明细!$R:$R,$AK187,明细!$C:$C,AN$1,明细!$AK:$AK,"网点超50分钟未响应")+COUNTIFS(明细!$R:$R,$AK187,明细!$C:$C,AN$1,明细!$AL:$AL,"网点超23H未关闭"))*20=0,"-",(COUNTIFS(明细!$R:$R,$AK187,明细!$C:$C,AN$1,明细!$AK:$AK,"网点超50分钟未响应")+COUNTIFS(明细!$R:$R,$AK187,明细!$C:$C,AN$1,明细!$AL:$AL,"网点超23H未关闭"))*20)</f>
        <v>-</v>
      </c>
      <c r="AO187" s="12" t="str">
        <f>IF((COUNTIFS(明细!$R:$R,$AK187,明细!$C:$C,AO$1,明细!$AK:$AK,"网点超50分钟未响应")+COUNTIFS(明细!$R:$R,$AK187,明细!$C:$C,AO$1,明细!$AL:$AL,"网点超23H未关闭"))*20=0,"-",(COUNTIFS(明细!$R:$R,$AK187,明细!$C:$C,AO$1,明细!$AK:$AK,"网点超50分钟未响应")+COUNTIFS(明细!$R:$R,$AK187,明细!$C:$C,AO$1,明细!$AL:$AL,"网点超23H未关闭"))*20)</f>
        <v>-</v>
      </c>
      <c r="AP187" s="12" t="str">
        <f>IF((COUNTIFS(明细!$R:$R,$AK187,明细!$C:$C,AP$1,明细!$AK:$AK,"网点超50分钟未响应")+COUNTIFS(明细!$R:$R,$AK187,明细!$C:$C,AP$1,明细!$AL:$AL,"网点超23H未关闭"))*20=0,"-",(COUNTIFS(明细!$R:$R,$AK187,明细!$C:$C,AP$1,明细!$AK:$AK,"网点超50分钟未响应")+COUNTIFS(明细!$R:$R,$AK187,明细!$C:$C,AP$1,明细!$AL:$AL,"网点超23H未关闭"))*20)</f>
        <v>-</v>
      </c>
      <c r="AQ187" s="12" t="str">
        <f>IF((COUNTIFS(明细!$R:$R,$AK187,明细!$C:$C,AQ$1,明细!$AK:$AK,"网点超50分钟未响应")+COUNTIFS(明细!$R:$R,$AK187,明细!$C:$C,AQ$1,明细!$AL:$AL,"网点超23H未关闭"))*20=0,"-",(COUNTIFS(明细!$R:$R,$AK187,明细!$C:$C,AQ$1,明细!$AK:$AK,"网点超50分钟未响应")+COUNTIFS(明细!$R:$R,$AK187,明细!$C:$C,AQ$1,明细!$AL:$AL,"网点超23H未关闭"))*20)</f>
        <v>-</v>
      </c>
      <c r="AR187" s="12" t="str">
        <f>IF((COUNTIFS(明细!$R:$R,$AK187,明细!$C:$C,AR$1,明细!$AK:$AK,"网点超50分钟未响应")+COUNTIFS(明细!$R:$R,$AK187,明细!$C:$C,AR$1,明细!$AL:$AL,"网点超23H未关闭"))*20=0,"-",(COUNTIFS(明细!$R:$R,$AK187,明细!$C:$C,AR$1,明细!$AK:$AK,"网点超50分钟未响应")+COUNTIFS(明细!$R:$R,$AK187,明细!$C:$C,AR$1,明细!$AL:$AL,"网点超23H未关闭"))*20)</f>
        <v>-</v>
      </c>
      <c r="AS187" s="12" t="str">
        <f>IF((COUNTIFS(明细!$R:$R,$AK187,明细!$C:$C,AS$1,明细!$AK:$AK,"网点超50分钟未响应")+COUNTIFS(明细!$R:$R,$AK187,明细!$C:$C,AS$1,明细!$AL:$AL,"网点超23H未关闭"))*20=0,"-",(COUNTIFS(明细!$R:$R,$AK187,明细!$C:$C,AS$1,明细!$AK:$AK,"网点超50分钟未响应")+COUNTIFS(明细!$R:$R,$AK187,明细!$C:$C,AS$1,明细!$AL:$AL,"网点超23H未关闭"))*20)</f>
        <v>-</v>
      </c>
      <c r="AT187" s="12" t="str">
        <f>IF((COUNTIFS(明细!$R:$R,$AK187,明细!$C:$C,AT$1,明细!$AK:$AK,"网点超50分钟未响应")+COUNTIFS(明细!$R:$R,$AK187,明细!$C:$C,AT$1,明细!$AL:$AL,"网点超23H未关闭"))*20=0,"-",(COUNTIFS(明细!$R:$R,$AK187,明细!$C:$C,AT$1,明细!$AK:$AK,"网点超50分钟未响应")+COUNTIFS(明细!$R:$R,$AK187,明细!$C:$C,AT$1,明细!$AL:$AL,"网点超23H未关闭"))*20)</f>
        <v>-</v>
      </c>
      <c r="AU187" s="12" t="str">
        <f>IF((COUNTIFS(明细!$R:$R,$AK187,明细!$C:$C,AU$1,明细!$AK:$AK,"网点超50分钟未响应")+COUNTIFS(明细!$R:$R,$AK187,明细!$C:$C,AU$1,明细!$AL:$AL,"网点超23H未关闭"))*20=0,"-",(COUNTIFS(明细!$R:$R,$AK187,明细!$C:$C,AU$1,明细!$AK:$AK,"网点超50分钟未响应")+COUNTIFS(明细!$R:$R,$AK187,明细!$C:$C,AU$1,明细!$AL:$AL,"网点超23H未关闭"))*20)</f>
        <v>-</v>
      </c>
      <c r="AV187" s="12" t="str">
        <f>IF((COUNTIFS(明细!$R:$R,$AK187,明细!$C:$C,AV$1,明细!$AK:$AK,"网点超50分钟未响应")+COUNTIFS(明细!$R:$R,$AK187,明细!$C:$C,AV$1,明细!$AL:$AL,"网点超23H未关闭"))*20=0,"-",(COUNTIFS(明细!$R:$R,$AK187,明细!$C:$C,AV$1,明细!$AK:$AK,"网点超50分钟未响应")+COUNTIFS(明细!$R:$R,$AK187,明细!$C:$C,AV$1,明细!$AL:$AL,"网点超23H未关闭"))*20)</f>
        <v>-</v>
      </c>
      <c r="AW187" s="12" t="str">
        <f>IF((COUNTIFS(明细!$R:$R,$AK187,明细!$C:$C,AW$1,明细!$AK:$AK,"网点超50分钟未响应")+COUNTIFS(明细!$R:$R,$AK187,明细!$C:$C,AW$1,明细!$AL:$AL,"网点超23H未关闭"))*20=0,"-",(COUNTIFS(明细!$R:$R,$AK187,明细!$C:$C,AW$1,明细!$AK:$AK,"网点超50分钟未响应")+COUNTIFS(明细!$R:$R,$AK187,明细!$C:$C,AW$1,明细!$AL:$AL,"网点超23H未关闭"))*20)</f>
        <v>-</v>
      </c>
      <c r="AX187" s="12" t="str">
        <f>IF((COUNTIFS(明细!$R:$R,$AK187,明细!$C:$C,AX$1,明细!$AK:$AK,"网点超50分钟未响应")+COUNTIFS(明细!$R:$R,$AK187,明细!$C:$C,AX$1,明细!$AL:$AL,"网点超23H未关闭"))*20=0,"-",(COUNTIFS(明细!$R:$R,$AK187,明细!$C:$C,AX$1,明细!$AK:$AK,"网点超50分钟未响应")+COUNTIFS(明细!$R:$R,$AK187,明细!$C:$C,AX$1,明细!$AL:$AL,"网点超23H未关闭"))*20)</f>
        <v>-</v>
      </c>
      <c r="AY187" s="12" t="str">
        <f>IF((COUNTIFS(明细!$R:$R,$AK187,明细!$C:$C,AY$1,明细!$AK:$AK,"网点超50分钟未响应")+COUNTIFS(明细!$R:$R,$AK187,明细!$C:$C,AY$1,明细!$AL:$AL,"网点超23H未关闭"))*20=0,"-",(COUNTIFS(明细!$R:$R,$AK187,明细!$C:$C,AY$1,明细!$AK:$AK,"网点超50分钟未响应")+COUNTIFS(明细!$R:$R,$AK187,明细!$C:$C,AY$1,明细!$AL:$AL,"网点超23H未关闭"))*20)</f>
        <v>-</v>
      </c>
      <c r="AZ187" s="12" t="str">
        <f>IF((COUNTIFS(明细!$R:$R,$AK187,明细!$C:$C,AZ$1,明细!$AK:$AK,"网点超50分钟未响应")+COUNTIFS(明细!$R:$R,$AK187,明细!$C:$C,AZ$1,明细!$AL:$AL,"网点超23H未关闭"))*20=0,"-",(COUNTIFS(明细!$R:$R,$AK187,明细!$C:$C,AZ$1,明细!$AK:$AK,"网点超50分钟未响应")+COUNTIFS(明细!$R:$R,$AK187,明细!$C:$C,AZ$1,明细!$AL:$AL,"网点超23H未关闭"))*20)</f>
        <v>-</v>
      </c>
      <c r="BA187" s="12" t="str">
        <f>IF((COUNTIFS(明细!$R:$R,$AK187,明细!$C:$C,BA$1,明细!$AK:$AK,"网点超50分钟未响应")+COUNTIFS(明细!$R:$R,$AK187,明细!$C:$C,BA$1,明细!$AL:$AL,"网点超23H未关闭"))*20=0,"-",(COUNTIFS(明细!$R:$R,$AK187,明细!$C:$C,BA$1,明细!$AK:$AK,"网点超50分钟未响应")+COUNTIFS(明细!$R:$R,$AK187,明细!$C:$C,BA$1,明细!$AL:$AL,"网点超23H未关闭"))*20)</f>
        <v>-</v>
      </c>
      <c r="BB187" s="12" t="str">
        <f>IF((COUNTIFS(明细!$R:$R,$AK187,明细!$C:$C,BB$1,明细!$AK:$AK,"网点超50分钟未响应")+COUNTIFS(明细!$R:$R,$AK187,明细!$C:$C,BB$1,明细!$AL:$AL,"网点超23H未关闭"))*20=0,"-",(COUNTIFS(明细!$R:$R,$AK187,明细!$C:$C,BB$1,明细!$AK:$AK,"网点超50分钟未响应")+COUNTIFS(明细!$R:$R,$AK187,明细!$C:$C,BB$1,明细!$AL:$AL,"网点超23H未关闭"))*20)</f>
        <v>-</v>
      </c>
      <c r="BC187" s="12" t="str">
        <f>IF((COUNTIFS(明细!$R:$R,$AK187,明细!$C:$C,BC$1,明细!$AK:$AK,"网点超50分钟未响应")+COUNTIFS(明细!$R:$R,$AK187,明细!$C:$C,BC$1,明细!$AL:$AL,"网点超23H未关闭"))*20=0,"-",(COUNTIFS(明细!$R:$R,$AK187,明细!$C:$C,BC$1,明细!$AK:$AK,"网点超50分钟未响应")+COUNTIFS(明细!$R:$R,$AK187,明细!$C:$C,BC$1,明细!$AL:$AL,"网点超23H未关闭"))*20)</f>
        <v>-</v>
      </c>
      <c r="BD187" s="12" t="str">
        <f>IF((COUNTIFS(明细!$R:$R,$AK187,明细!$C:$C,BD$1,明细!$AK:$AK,"网点超50分钟未响应")+COUNTIFS(明细!$R:$R,$AK187,明细!$C:$C,BD$1,明细!$AL:$AL,"网点超23H未关闭"))*20=0,"-",(COUNTIFS(明细!$R:$R,$AK187,明细!$C:$C,BD$1,明细!$AK:$AK,"网点超50分钟未响应")+COUNTIFS(明细!$R:$R,$AK187,明细!$C:$C,BD$1,明细!$AL:$AL,"网点超23H未关闭"))*20)</f>
        <v>-</v>
      </c>
      <c r="BE187" s="12" t="str">
        <f>IF((COUNTIFS(明细!$R:$R,$AK187,明细!$C:$C,BE$1,明细!$AK:$AK,"网点超50分钟未响应")+COUNTIFS(明细!$R:$R,$AK187,明细!$C:$C,BE$1,明细!$AL:$AL,"网点超23H未关闭"))*20=0,"-",(COUNTIFS(明细!$R:$R,$AK187,明细!$C:$C,BE$1,明细!$AK:$AK,"网点超50分钟未响应")+COUNTIFS(明细!$R:$R,$AK187,明细!$C:$C,BE$1,明细!$AL:$AL,"网点超23H未关闭"))*20)</f>
        <v>-</v>
      </c>
      <c r="BF187" s="12" t="str">
        <f>IF((COUNTIFS(明细!$R:$R,$AK187,明细!$C:$C,BF$1,明细!$AK:$AK,"网点超50分钟未响应")+COUNTIFS(明细!$R:$R,$AK187,明细!$C:$C,BF$1,明细!$AL:$AL,"网点超23H未关闭"))*20=0,"-",(COUNTIFS(明细!$R:$R,$AK187,明细!$C:$C,BF$1,明细!$AK:$AK,"网点超50分钟未响应")+COUNTIFS(明细!$R:$R,$AK187,明细!$C:$C,BF$1,明细!$AL:$AL,"网点超23H未关闭"))*20)</f>
        <v>-</v>
      </c>
      <c r="BG187" s="12" t="str">
        <f>IF((COUNTIFS(明细!$R:$R,$AK187,明细!$C:$C,BG$1,明细!$AK:$AK,"网点超50分钟未响应")+COUNTIFS(明细!$R:$R,$AK187,明细!$C:$C,BG$1,明细!$AL:$AL,"网点超23H未关闭"))*20=0,"-",(COUNTIFS(明细!$R:$R,$AK187,明细!$C:$C,BG$1,明细!$AK:$AK,"网点超50分钟未响应")+COUNTIFS(明细!$R:$R,$AK187,明细!$C:$C,BG$1,明细!$AL:$AL,"网点超23H未关闭"))*20)</f>
        <v>-</v>
      </c>
      <c r="BH187" s="12" t="str">
        <f>IF((COUNTIFS(明细!$R:$R,$AK187,明细!$C:$C,BH$1,明细!$AK:$AK,"网点超50分钟未响应")+COUNTIFS(明细!$R:$R,$AK187,明细!$C:$C,BH$1,明细!$AL:$AL,"网点超23H未关闭"))*20=0,"-",(COUNTIFS(明细!$R:$R,$AK187,明细!$C:$C,BH$1,明细!$AK:$AK,"网点超50分钟未响应")+COUNTIFS(明细!$R:$R,$AK187,明细!$C:$C,BH$1,明细!$AL:$AL,"网点超23H未关闭"))*20)</f>
        <v>-</v>
      </c>
      <c r="BI187" s="12" t="str">
        <f>IF((COUNTIFS(明细!$R:$R,$AK187,明细!$C:$C,BI$1,明细!$AK:$AK,"网点超50分钟未响应")+COUNTIFS(明细!$R:$R,$AK187,明细!$C:$C,BI$1,明细!$AL:$AL,"网点超23H未关闭"))*20=0,"-",(COUNTIFS(明细!$R:$R,$AK187,明细!$C:$C,BI$1,明细!$AK:$AK,"网点超50分钟未响应")+COUNTIFS(明细!$R:$R,$AK187,明细!$C:$C,BI$1,明细!$AL:$AL,"网点超23H未关闭"))*20)</f>
        <v>-</v>
      </c>
      <c r="BJ187" s="12" t="str">
        <f>IF((COUNTIFS(明细!$R:$R,$AK187,明细!$C:$C,BJ$1,明细!$AK:$AK,"网点超50分钟未响应")+COUNTIFS(明细!$R:$R,$AK187,明细!$C:$C,BJ$1,明细!$AL:$AL,"网点超23H未关闭"))*20=0,"-",(COUNTIFS(明细!$R:$R,$AK187,明细!$C:$C,BJ$1,明细!$AK:$AK,"网点超50分钟未响应")+COUNTIFS(明细!$R:$R,$AK187,明细!$C:$C,BJ$1,明细!$AL:$AL,"网点超23H未关闭"))*20)</f>
        <v>-</v>
      </c>
      <c r="BK187" s="12" t="str">
        <f>IF((COUNTIFS(明细!$R:$R,$AK187,明细!$C:$C,BK$1,明细!$AK:$AK,"网点超50分钟未响应")+COUNTIFS(明细!$R:$R,$AK187,明细!$C:$C,BK$1,明细!$AL:$AL,"网点超23H未关闭"))*20=0,"-",(COUNTIFS(明细!$R:$R,$AK187,明细!$C:$C,BK$1,明细!$AK:$AK,"网点超50分钟未响应")+COUNTIFS(明细!$R:$R,$AK187,明细!$C:$C,BK$1,明细!$AL:$AL,"网点超23H未关闭"))*20)</f>
        <v>-</v>
      </c>
      <c r="BL187" s="12" t="str">
        <f>IF((COUNTIFS(明细!$R:$R,$AK187,明细!$C:$C,BL$1,明细!$AK:$AK,"网点超50分钟未响应")+COUNTIFS(明细!$R:$R,$AK187,明细!$C:$C,BL$1,明细!$AL:$AL,"网点超23H未关闭"))*20=0,"-",(COUNTIFS(明细!$R:$R,$AK187,明细!$C:$C,BL$1,明细!$AK:$AK,"网点超50分钟未响应")+COUNTIFS(明细!$R:$R,$AK187,明细!$C:$C,BL$1,明细!$AL:$AL,"网点超23H未关闭"))*20)</f>
        <v>-</v>
      </c>
      <c r="BM187" s="12" t="str">
        <f>IF((COUNTIFS(明细!$R:$R,$AK187,明细!$C:$C,BM$1,明细!$AK:$AK,"网点超50分钟未响应")+COUNTIFS(明细!$R:$R,$AK187,明细!$C:$C,BM$1,明细!$AL:$AL,"网点超23H未关闭"))*20=0,"-",(COUNTIFS(明细!$R:$R,$AK187,明细!$C:$C,BM$1,明细!$AK:$AK,"网点超50分钟未响应")+COUNTIFS(明细!$R:$R,$AK187,明细!$C:$C,BM$1,明细!$AL:$AL,"网点超23H未关闭"))*20)</f>
        <v>-</v>
      </c>
      <c r="BN187" s="12" t="str">
        <f>IF((COUNTIFS(明细!$R:$R,$AK187,明细!$C:$C,BN$1,明细!$AK:$AK,"网点超50分钟未响应")+COUNTIFS(明细!$R:$R,$AK187,明细!$C:$C,BN$1,明细!$AL:$AL,"网点超23H未关闭"))*20=0,"-",(COUNTIFS(明细!$R:$R,$AK187,明细!$C:$C,BN$1,明细!$AK:$AK,"网点超50分钟未响应")+COUNTIFS(明细!$R:$R,$AK187,明细!$C:$C,BN$1,明细!$AL:$AL,"网点超23H未关闭"))*20)</f>
        <v>-</v>
      </c>
      <c r="BO187" s="12" t="str">
        <f>IF((COUNTIFS(明细!$R:$R,$AK187,明细!$C:$C,BO$1,明细!$AK:$AK,"网点超50分钟未响应")+COUNTIFS(明细!$R:$R,$AK187,明细!$C:$C,BO$1,明细!$AL:$AL,"网点超23H未关闭"))*20=0,"-",(COUNTIFS(明细!$R:$R,$AK187,明细!$C:$C,BO$1,明细!$AK:$AK,"网点超50分钟未响应")+COUNTIFS(明细!$R:$R,$AK187,明细!$C:$C,BO$1,明细!$AL:$AL,"网点超23H未关闭"))*20)</f>
        <v>-</v>
      </c>
      <c r="BP187" s="12" t="str">
        <f>IF((COUNTIFS(明细!$R:$R,$AK187,明细!$C:$C,BP$1,明细!$AK:$AK,"网点超50分钟未响应")+COUNTIFS(明细!$R:$R,$AK187,明细!$C:$C,BP$1,明细!$AL:$AL,"网点超23H未关闭"))*20=0,"-",(COUNTIFS(明细!$R:$R,$AK187,明细!$C:$C,BP$1,明细!$AK:$AK,"网点超50分钟未响应")+COUNTIFS(明细!$R:$R,$AK187,明细!$C:$C,BP$1,明细!$AL:$AL,"网点超23H未关闭"))*20)</f>
        <v>-</v>
      </c>
    </row>
    <row r="188" customHeight="1" spans="36:68">
      <c r="AJ188" s="12">
        <f>RANK(AL188,AL$3:AL$356)</f>
        <v>147</v>
      </c>
      <c r="AK188" s="35" t="s">
        <v>224</v>
      </c>
      <c r="AL188" s="12">
        <f>SUM(AM188:BP188)</f>
        <v>0</v>
      </c>
      <c r="AM188" s="12" t="str">
        <f>IF((COUNTIFS(明细!$R:$R,$AK188,明细!$C:$C,AM$1,明细!$AK:$AK,"网点超50分钟未响应")+COUNTIFS(明细!$R:$R,$AK188,明细!$C:$C,AM$1,明细!$AL:$AL,"网点超23H未关闭"))*20=0,"-",(COUNTIFS(明细!$R:$R,$AK188,明细!$C:$C,AM$1,明细!$AK:$AK,"网点超50分钟未响应")+COUNTIFS(明细!$R:$R,$AK188,明细!$C:$C,AM$1,明细!$AL:$AL,"网点超23H未关闭"))*20)</f>
        <v>-</v>
      </c>
      <c r="AN188" s="12" t="str">
        <f>IF((COUNTIFS(明细!$R:$R,$AK188,明细!$C:$C,AN$1,明细!$AK:$AK,"网点超50分钟未响应")+COUNTIFS(明细!$R:$R,$AK188,明细!$C:$C,AN$1,明细!$AL:$AL,"网点超23H未关闭"))*20=0,"-",(COUNTIFS(明细!$R:$R,$AK188,明细!$C:$C,AN$1,明细!$AK:$AK,"网点超50分钟未响应")+COUNTIFS(明细!$R:$R,$AK188,明细!$C:$C,AN$1,明细!$AL:$AL,"网点超23H未关闭"))*20)</f>
        <v>-</v>
      </c>
      <c r="AO188" s="12" t="str">
        <f>IF((COUNTIFS(明细!$R:$R,$AK188,明细!$C:$C,AO$1,明细!$AK:$AK,"网点超50分钟未响应")+COUNTIFS(明细!$R:$R,$AK188,明细!$C:$C,AO$1,明细!$AL:$AL,"网点超23H未关闭"))*20=0,"-",(COUNTIFS(明细!$R:$R,$AK188,明细!$C:$C,AO$1,明细!$AK:$AK,"网点超50分钟未响应")+COUNTIFS(明细!$R:$R,$AK188,明细!$C:$C,AO$1,明细!$AL:$AL,"网点超23H未关闭"))*20)</f>
        <v>-</v>
      </c>
      <c r="AP188" s="12" t="str">
        <f>IF((COUNTIFS(明细!$R:$R,$AK188,明细!$C:$C,AP$1,明细!$AK:$AK,"网点超50分钟未响应")+COUNTIFS(明细!$R:$R,$AK188,明细!$C:$C,AP$1,明细!$AL:$AL,"网点超23H未关闭"))*20=0,"-",(COUNTIFS(明细!$R:$R,$AK188,明细!$C:$C,AP$1,明细!$AK:$AK,"网点超50分钟未响应")+COUNTIFS(明细!$R:$R,$AK188,明细!$C:$C,AP$1,明细!$AL:$AL,"网点超23H未关闭"))*20)</f>
        <v>-</v>
      </c>
      <c r="AQ188" s="12" t="str">
        <f>IF((COUNTIFS(明细!$R:$R,$AK188,明细!$C:$C,AQ$1,明细!$AK:$AK,"网点超50分钟未响应")+COUNTIFS(明细!$R:$R,$AK188,明细!$C:$C,AQ$1,明细!$AL:$AL,"网点超23H未关闭"))*20=0,"-",(COUNTIFS(明细!$R:$R,$AK188,明细!$C:$C,AQ$1,明细!$AK:$AK,"网点超50分钟未响应")+COUNTIFS(明细!$R:$R,$AK188,明细!$C:$C,AQ$1,明细!$AL:$AL,"网点超23H未关闭"))*20)</f>
        <v>-</v>
      </c>
      <c r="AR188" s="12" t="str">
        <f>IF((COUNTIFS(明细!$R:$R,$AK188,明细!$C:$C,AR$1,明细!$AK:$AK,"网点超50分钟未响应")+COUNTIFS(明细!$R:$R,$AK188,明细!$C:$C,AR$1,明细!$AL:$AL,"网点超23H未关闭"))*20=0,"-",(COUNTIFS(明细!$R:$R,$AK188,明细!$C:$C,AR$1,明细!$AK:$AK,"网点超50分钟未响应")+COUNTIFS(明细!$R:$R,$AK188,明细!$C:$C,AR$1,明细!$AL:$AL,"网点超23H未关闭"))*20)</f>
        <v>-</v>
      </c>
      <c r="AS188" s="12" t="str">
        <f>IF((COUNTIFS(明细!$R:$R,$AK188,明细!$C:$C,AS$1,明细!$AK:$AK,"网点超50分钟未响应")+COUNTIFS(明细!$R:$R,$AK188,明细!$C:$C,AS$1,明细!$AL:$AL,"网点超23H未关闭"))*20=0,"-",(COUNTIFS(明细!$R:$R,$AK188,明细!$C:$C,AS$1,明细!$AK:$AK,"网点超50分钟未响应")+COUNTIFS(明细!$R:$R,$AK188,明细!$C:$C,AS$1,明细!$AL:$AL,"网点超23H未关闭"))*20)</f>
        <v>-</v>
      </c>
      <c r="AT188" s="12" t="str">
        <f>IF((COUNTIFS(明细!$R:$R,$AK188,明细!$C:$C,AT$1,明细!$AK:$AK,"网点超50分钟未响应")+COUNTIFS(明细!$R:$R,$AK188,明细!$C:$C,AT$1,明细!$AL:$AL,"网点超23H未关闭"))*20=0,"-",(COUNTIFS(明细!$R:$R,$AK188,明细!$C:$C,AT$1,明细!$AK:$AK,"网点超50分钟未响应")+COUNTIFS(明细!$R:$R,$AK188,明细!$C:$C,AT$1,明细!$AL:$AL,"网点超23H未关闭"))*20)</f>
        <v>-</v>
      </c>
      <c r="AU188" s="12" t="str">
        <f>IF((COUNTIFS(明细!$R:$R,$AK188,明细!$C:$C,AU$1,明细!$AK:$AK,"网点超50分钟未响应")+COUNTIFS(明细!$R:$R,$AK188,明细!$C:$C,AU$1,明细!$AL:$AL,"网点超23H未关闭"))*20=0,"-",(COUNTIFS(明细!$R:$R,$AK188,明细!$C:$C,AU$1,明细!$AK:$AK,"网点超50分钟未响应")+COUNTIFS(明细!$R:$R,$AK188,明细!$C:$C,AU$1,明细!$AL:$AL,"网点超23H未关闭"))*20)</f>
        <v>-</v>
      </c>
      <c r="AV188" s="12" t="str">
        <f>IF((COUNTIFS(明细!$R:$R,$AK188,明细!$C:$C,AV$1,明细!$AK:$AK,"网点超50分钟未响应")+COUNTIFS(明细!$R:$R,$AK188,明细!$C:$C,AV$1,明细!$AL:$AL,"网点超23H未关闭"))*20=0,"-",(COUNTIFS(明细!$R:$R,$AK188,明细!$C:$C,AV$1,明细!$AK:$AK,"网点超50分钟未响应")+COUNTIFS(明细!$R:$R,$AK188,明细!$C:$C,AV$1,明细!$AL:$AL,"网点超23H未关闭"))*20)</f>
        <v>-</v>
      </c>
      <c r="AW188" s="12" t="str">
        <f>IF((COUNTIFS(明细!$R:$R,$AK188,明细!$C:$C,AW$1,明细!$AK:$AK,"网点超50分钟未响应")+COUNTIFS(明细!$R:$R,$AK188,明细!$C:$C,AW$1,明细!$AL:$AL,"网点超23H未关闭"))*20=0,"-",(COUNTIFS(明细!$R:$R,$AK188,明细!$C:$C,AW$1,明细!$AK:$AK,"网点超50分钟未响应")+COUNTIFS(明细!$R:$R,$AK188,明细!$C:$C,AW$1,明细!$AL:$AL,"网点超23H未关闭"))*20)</f>
        <v>-</v>
      </c>
      <c r="AX188" s="12" t="str">
        <f>IF((COUNTIFS(明细!$R:$R,$AK188,明细!$C:$C,AX$1,明细!$AK:$AK,"网点超50分钟未响应")+COUNTIFS(明细!$R:$R,$AK188,明细!$C:$C,AX$1,明细!$AL:$AL,"网点超23H未关闭"))*20=0,"-",(COUNTIFS(明细!$R:$R,$AK188,明细!$C:$C,AX$1,明细!$AK:$AK,"网点超50分钟未响应")+COUNTIFS(明细!$R:$R,$AK188,明细!$C:$C,AX$1,明细!$AL:$AL,"网点超23H未关闭"))*20)</f>
        <v>-</v>
      </c>
      <c r="AY188" s="12" t="str">
        <f>IF((COUNTIFS(明细!$R:$R,$AK188,明细!$C:$C,AY$1,明细!$AK:$AK,"网点超50分钟未响应")+COUNTIFS(明细!$R:$R,$AK188,明细!$C:$C,AY$1,明细!$AL:$AL,"网点超23H未关闭"))*20=0,"-",(COUNTIFS(明细!$R:$R,$AK188,明细!$C:$C,AY$1,明细!$AK:$AK,"网点超50分钟未响应")+COUNTIFS(明细!$R:$R,$AK188,明细!$C:$C,AY$1,明细!$AL:$AL,"网点超23H未关闭"))*20)</f>
        <v>-</v>
      </c>
      <c r="AZ188" s="12" t="str">
        <f>IF((COUNTIFS(明细!$R:$R,$AK188,明细!$C:$C,AZ$1,明细!$AK:$AK,"网点超50分钟未响应")+COUNTIFS(明细!$R:$R,$AK188,明细!$C:$C,AZ$1,明细!$AL:$AL,"网点超23H未关闭"))*20=0,"-",(COUNTIFS(明细!$R:$R,$AK188,明细!$C:$C,AZ$1,明细!$AK:$AK,"网点超50分钟未响应")+COUNTIFS(明细!$R:$R,$AK188,明细!$C:$C,AZ$1,明细!$AL:$AL,"网点超23H未关闭"))*20)</f>
        <v>-</v>
      </c>
      <c r="BA188" s="12" t="str">
        <f>IF((COUNTIFS(明细!$R:$R,$AK188,明细!$C:$C,BA$1,明细!$AK:$AK,"网点超50分钟未响应")+COUNTIFS(明细!$R:$R,$AK188,明细!$C:$C,BA$1,明细!$AL:$AL,"网点超23H未关闭"))*20=0,"-",(COUNTIFS(明细!$R:$R,$AK188,明细!$C:$C,BA$1,明细!$AK:$AK,"网点超50分钟未响应")+COUNTIFS(明细!$R:$R,$AK188,明细!$C:$C,BA$1,明细!$AL:$AL,"网点超23H未关闭"))*20)</f>
        <v>-</v>
      </c>
      <c r="BB188" s="12" t="str">
        <f>IF((COUNTIFS(明细!$R:$R,$AK188,明细!$C:$C,BB$1,明细!$AK:$AK,"网点超50分钟未响应")+COUNTIFS(明细!$R:$R,$AK188,明细!$C:$C,BB$1,明细!$AL:$AL,"网点超23H未关闭"))*20=0,"-",(COUNTIFS(明细!$R:$R,$AK188,明细!$C:$C,BB$1,明细!$AK:$AK,"网点超50分钟未响应")+COUNTIFS(明细!$R:$R,$AK188,明细!$C:$C,BB$1,明细!$AL:$AL,"网点超23H未关闭"))*20)</f>
        <v>-</v>
      </c>
      <c r="BC188" s="12" t="str">
        <f>IF((COUNTIFS(明细!$R:$R,$AK188,明细!$C:$C,BC$1,明细!$AK:$AK,"网点超50分钟未响应")+COUNTIFS(明细!$R:$R,$AK188,明细!$C:$C,BC$1,明细!$AL:$AL,"网点超23H未关闭"))*20=0,"-",(COUNTIFS(明细!$R:$R,$AK188,明细!$C:$C,BC$1,明细!$AK:$AK,"网点超50分钟未响应")+COUNTIFS(明细!$R:$R,$AK188,明细!$C:$C,BC$1,明细!$AL:$AL,"网点超23H未关闭"))*20)</f>
        <v>-</v>
      </c>
      <c r="BD188" s="12" t="str">
        <f>IF((COUNTIFS(明细!$R:$R,$AK188,明细!$C:$C,BD$1,明细!$AK:$AK,"网点超50分钟未响应")+COUNTIFS(明细!$R:$R,$AK188,明细!$C:$C,BD$1,明细!$AL:$AL,"网点超23H未关闭"))*20=0,"-",(COUNTIFS(明细!$R:$R,$AK188,明细!$C:$C,BD$1,明细!$AK:$AK,"网点超50分钟未响应")+COUNTIFS(明细!$R:$R,$AK188,明细!$C:$C,BD$1,明细!$AL:$AL,"网点超23H未关闭"))*20)</f>
        <v>-</v>
      </c>
      <c r="BE188" s="12" t="str">
        <f>IF((COUNTIFS(明细!$R:$R,$AK188,明细!$C:$C,BE$1,明细!$AK:$AK,"网点超50分钟未响应")+COUNTIFS(明细!$R:$R,$AK188,明细!$C:$C,BE$1,明细!$AL:$AL,"网点超23H未关闭"))*20=0,"-",(COUNTIFS(明细!$R:$R,$AK188,明细!$C:$C,BE$1,明细!$AK:$AK,"网点超50分钟未响应")+COUNTIFS(明细!$R:$R,$AK188,明细!$C:$C,BE$1,明细!$AL:$AL,"网点超23H未关闭"))*20)</f>
        <v>-</v>
      </c>
      <c r="BF188" s="12" t="str">
        <f>IF((COUNTIFS(明细!$R:$R,$AK188,明细!$C:$C,BF$1,明细!$AK:$AK,"网点超50分钟未响应")+COUNTIFS(明细!$R:$R,$AK188,明细!$C:$C,BF$1,明细!$AL:$AL,"网点超23H未关闭"))*20=0,"-",(COUNTIFS(明细!$R:$R,$AK188,明细!$C:$C,BF$1,明细!$AK:$AK,"网点超50分钟未响应")+COUNTIFS(明细!$R:$R,$AK188,明细!$C:$C,BF$1,明细!$AL:$AL,"网点超23H未关闭"))*20)</f>
        <v>-</v>
      </c>
      <c r="BG188" s="12" t="str">
        <f>IF((COUNTIFS(明细!$R:$R,$AK188,明细!$C:$C,BG$1,明细!$AK:$AK,"网点超50分钟未响应")+COUNTIFS(明细!$R:$R,$AK188,明细!$C:$C,BG$1,明细!$AL:$AL,"网点超23H未关闭"))*20=0,"-",(COUNTIFS(明细!$R:$R,$AK188,明细!$C:$C,BG$1,明细!$AK:$AK,"网点超50分钟未响应")+COUNTIFS(明细!$R:$R,$AK188,明细!$C:$C,BG$1,明细!$AL:$AL,"网点超23H未关闭"))*20)</f>
        <v>-</v>
      </c>
      <c r="BH188" s="12" t="str">
        <f>IF((COUNTIFS(明细!$R:$R,$AK188,明细!$C:$C,BH$1,明细!$AK:$AK,"网点超50分钟未响应")+COUNTIFS(明细!$R:$R,$AK188,明细!$C:$C,BH$1,明细!$AL:$AL,"网点超23H未关闭"))*20=0,"-",(COUNTIFS(明细!$R:$R,$AK188,明细!$C:$C,BH$1,明细!$AK:$AK,"网点超50分钟未响应")+COUNTIFS(明细!$R:$R,$AK188,明细!$C:$C,BH$1,明细!$AL:$AL,"网点超23H未关闭"))*20)</f>
        <v>-</v>
      </c>
      <c r="BI188" s="12" t="str">
        <f>IF((COUNTIFS(明细!$R:$R,$AK188,明细!$C:$C,BI$1,明细!$AK:$AK,"网点超50分钟未响应")+COUNTIFS(明细!$R:$R,$AK188,明细!$C:$C,BI$1,明细!$AL:$AL,"网点超23H未关闭"))*20=0,"-",(COUNTIFS(明细!$R:$R,$AK188,明细!$C:$C,BI$1,明细!$AK:$AK,"网点超50分钟未响应")+COUNTIFS(明细!$R:$R,$AK188,明细!$C:$C,BI$1,明细!$AL:$AL,"网点超23H未关闭"))*20)</f>
        <v>-</v>
      </c>
      <c r="BJ188" s="12" t="str">
        <f>IF((COUNTIFS(明细!$R:$R,$AK188,明细!$C:$C,BJ$1,明细!$AK:$AK,"网点超50分钟未响应")+COUNTIFS(明细!$R:$R,$AK188,明细!$C:$C,BJ$1,明细!$AL:$AL,"网点超23H未关闭"))*20=0,"-",(COUNTIFS(明细!$R:$R,$AK188,明细!$C:$C,BJ$1,明细!$AK:$AK,"网点超50分钟未响应")+COUNTIFS(明细!$R:$R,$AK188,明细!$C:$C,BJ$1,明细!$AL:$AL,"网点超23H未关闭"))*20)</f>
        <v>-</v>
      </c>
      <c r="BK188" s="12" t="str">
        <f>IF((COUNTIFS(明细!$R:$R,$AK188,明细!$C:$C,BK$1,明细!$AK:$AK,"网点超50分钟未响应")+COUNTIFS(明细!$R:$R,$AK188,明细!$C:$C,BK$1,明细!$AL:$AL,"网点超23H未关闭"))*20=0,"-",(COUNTIFS(明细!$R:$R,$AK188,明细!$C:$C,BK$1,明细!$AK:$AK,"网点超50分钟未响应")+COUNTIFS(明细!$R:$R,$AK188,明细!$C:$C,BK$1,明细!$AL:$AL,"网点超23H未关闭"))*20)</f>
        <v>-</v>
      </c>
      <c r="BL188" s="12" t="str">
        <f>IF((COUNTIFS(明细!$R:$R,$AK188,明细!$C:$C,BL$1,明细!$AK:$AK,"网点超50分钟未响应")+COUNTIFS(明细!$R:$R,$AK188,明细!$C:$C,BL$1,明细!$AL:$AL,"网点超23H未关闭"))*20=0,"-",(COUNTIFS(明细!$R:$R,$AK188,明细!$C:$C,BL$1,明细!$AK:$AK,"网点超50分钟未响应")+COUNTIFS(明细!$R:$R,$AK188,明细!$C:$C,BL$1,明细!$AL:$AL,"网点超23H未关闭"))*20)</f>
        <v>-</v>
      </c>
      <c r="BM188" s="12" t="str">
        <f>IF((COUNTIFS(明细!$R:$R,$AK188,明细!$C:$C,BM$1,明细!$AK:$AK,"网点超50分钟未响应")+COUNTIFS(明细!$R:$R,$AK188,明细!$C:$C,BM$1,明细!$AL:$AL,"网点超23H未关闭"))*20=0,"-",(COUNTIFS(明细!$R:$R,$AK188,明细!$C:$C,BM$1,明细!$AK:$AK,"网点超50分钟未响应")+COUNTIFS(明细!$R:$R,$AK188,明细!$C:$C,BM$1,明细!$AL:$AL,"网点超23H未关闭"))*20)</f>
        <v>-</v>
      </c>
      <c r="BN188" s="12" t="str">
        <f>IF((COUNTIFS(明细!$R:$R,$AK188,明细!$C:$C,BN$1,明细!$AK:$AK,"网点超50分钟未响应")+COUNTIFS(明细!$R:$R,$AK188,明细!$C:$C,BN$1,明细!$AL:$AL,"网点超23H未关闭"))*20=0,"-",(COUNTIFS(明细!$R:$R,$AK188,明细!$C:$C,BN$1,明细!$AK:$AK,"网点超50分钟未响应")+COUNTIFS(明细!$R:$R,$AK188,明细!$C:$C,BN$1,明细!$AL:$AL,"网点超23H未关闭"))*20)</f>
        <v>-</v>
      </c>
      <c r="BO188" s="12" t="str">
        <f>IF((COUNTIFS(明细!$R:$R,$AK188,明细!$C:$C,BO$1,明细!$AK:$AK,"网点超50分钟未响应")+COUNTIFS(明细!$R:$R,$AK188,明细!$C:$C,BO$1,明细!$AL:$AL,"网点超23H未关闭"))*20=0,"-",(COUNTIFS(明细!$R:$R,$AK188,明细!$C:$C,BO$1,明细!$AK:$AK,"网点超50分钟未响应")+COUNTIFS(明细!$R:$R,$AK188,明细!$C:$C,BO$1,明细!$AL:$AL,"网点超23H未关闭"))*20)</f>
        <v>-</v>
      </c>
      <c r="BP188" s="12" t="str">
        <f>IF((COUNTIFS(明细!$R:$R,$AK188,明细!$C:$C,BP$1,明细!$AK:$AK,"网点超50分钟未响应")+COUNTIFS(明细!$R:$R,$AK188,明细!$C:$C,BP$1,明细!$AL:$AL,"网点超23H未关闭"))*20=0,"-",(COUNTIFS(明细!$R:$R,$AK188,明细!$C:$C,BP$1,明细!$AK:$AK,"网点超50分钟未响应")+COUNTIFS(明细!$R:$R,$AK188,明细!$C:$C,BP$1,明细!$AL:$AL,"网点超23H未关闭"))*20)</f>
        <v>-</v>
      </c>
    </row>
    <row r="189" customHeight="1" spans="36:68">
      <c r="AJ189" s="12">
        <f>RANK(AL189,AL$3:AL$356)</f>
        <v>147</v>
      </c>
      <c r="AK189" s="4" t="s">
        <v>225</v>
      </c>
      <c r="AL189" s="12">
        <f>SUM(AM189:BP189)</f>
        <v>0</v>
      </c>
      <c r="AM189" s="12" t="str">
        <f>IF((COUNTIFS(明细!$R:$R,$AK189,明细!$C:$C,AM$1,明细!$AK:$AK,"网点超50分钟未响应")+COUNTIFS(明细!$R:$R,$AK189,明细!$C:$C,AM$1,明细!$AL:$AL,"网点超23H未关闭"))*20=0,"-",(COUNTIFS(明细!$R:$R,$AK189,明细!$C:$C,AM$1,明细!$AK:$AK,"网点超50分钟未响应")+COUNTIFS(明细!$R:$R,$AK189,明细!$C:$C,AM$1,明细!$AL:$AL,"网点超23H未关闭"))*20)</f>
        <v>-</v>
      </c>
      <c r="AN189" s="12" t="str">
        <f>IF((COUNTIFS(明细!$R:$R,$AK189,明细!$C:$C,AN$1,明细!$AK:$AK,"网点超50分钟未响应")+COUNTIFS(明细!$R:$R,$AK189,明细!$C:$C,AN$1,明细!$AL:$AL,"网点超23H未关闭"))*20=0,"-",(COUNTIFS(明细!$R:$R,$AK189,明细!$C:$C,AN$1,明细!$AK:$AK,"网点超50分钟未响应")+COUNTIFS(明细!$R:$R,$AK189,明细!$C:$C,AN$1,明细!$AL:$AL,"网点超23H未关闭"))*20)</f>
        <v>-</v>
      </c>
      <c r="AO189" s="12" t="str">
        <f>IF((COUNTIFS(明细!$R:$R,$AK189,明细!$C:$C,AO$1,明细!$AK:$AK,"网点超50分钟未响应")+COUNTIFS(明细!$R:$R,$AK189,明细!$C:$C,AO$1,明细!$AL:$AL,"网点超23H未关闭"))*20=0,"-",(COUNTIFS(明细!$R:$R,$AK189,明细!$C:$C,AO$1,明细!$AK:$AK,"网点超50分钟未响应")+COUNTIFS(明细!$R:$R,$AK189,明细!$C:$C,AO$1,明细!$AL:$AL,"网点超23H未关闭"))*20)</f>
        <v>-</v>
      </c>
      <c r="AP189" s="12" t="str">
        <f>IF((COUNTIFS(明细!$R:$R,$AK189,明细!$C:$C,AP$1,明细!$AK:$AK,"网点超50分钟未响应")+COUNTIFS(明细!$R:$R,$AK189,明细!$C:$C,AP$1,明细!$AL:$AL,"网点超23H未关闭"))*20=0,"-",(COUNTIFS(明细!$R:$R,$AK189,明细!$C:$C,AP$1,明细!$AK:$AK,"网点超50分钟未响应")+COUNTIFS(明细!$R:$R,$AK189,明细!$C:$C,AP$1,明细!$AL:$AL,"网点超23H未关闭"))*20)</f>
        <v>-</v>
      </c>
      <c r="AQ189" s="12" t="str">
        <f>IF((COUNTIFS(明细!$R:$R,$AK189,明细!$C:$C,AQ$1,明细!$AK:$AK,"网点超50分钟未响应")+COUNTIFS(明细!$R:$R,$AK189,明细!$C:$C,AQ$1,明细!$AL:$AL,"网点超23H未关闭"))*20=0,"-",(COUNTIFS(明细!$R:$R,$AK189,明细!$C:$C,AQ$1,明细!$AK:$AK,"网点超50分钟未响应")+COUNTIFS(明细!$R:$R,$AK189,明细!$C:$C,AQ$1,明细!$AL:$AL,"网点超23H未关闭"))*20)</f>
        <v>-</v>
      </c>
      <c r="AR189" s="12" t="str">
        <f>IF((COUNTIFS(明细!$R:$R,$AK189,明细!$C:$C,AR$1,明细!$AK:$AK,"网点超50分钟未响应")+COUNTIFS(明细!$R:$R,$AK189,明细!$C:$C,AR$1,明细!$AL:$AL,"网点超23H未关闭"))*20=0,"-",(COUNTIFS(明细!$R:$R,$AK189,明细!$C:$C,AR$1,明细!$AK:$AK,"网点超50分钟未响应")+COUNTIFS(明细!$R:$R,$AK189,明细!$C:$C,AR$1,明细!$AL:$AL,"网点超23H未关闭"))*20)</f>
        <v>-</v>
      </c>
      <c r="AS189" s="12" t="str">
        <f>IF((COUNTIFS(明细!$R:$R,$AK189,明细!$C:$C,AS$1,明细!$AK:$AK,"网点超50分钟未响应")+COUNTIFS(明细!$R:$R,$AK189,明细!$C:$C,AS$1,明细!$AL:$AL,"网点超23H未关闭"))*20=0,"-",(COUNTIFS(明细!$R:$R,$AK189,明细!$C:$C,AS$1,明细!$AK:$AK,"网点超50分钟未响应")+COUNTIFS(明细!$R:$R,$AK189,明细!$C:$C,AS$1,明细!$AL:$AL,"网点超23H未关闭"))*20)</f>
        <v>-</v>
      </c>
      <c r="AT189" s="12" t="str">
        <f>IF((COUNTIFS(明细!$R:$R,$AK189,明细!$C:$C,AT$1,明细!$AK:$AK,"网点超50分钟未响应")+COUNTIFS(明细!$R:$R,$AK189,明细!$C:$C,AT$1,明细!$AL:$AL,"网点超23H未关闭"))*20=0,"-",(COUNTIFS(明细!$R:$R,$AK189,明细!$C:$C,AT$1,明细!$AK:$AK,"网点超50分钟未响应")+COUNTIFS(明细!$R:$R,$AK189,明细!$C:$C,AT$1,明细!$AL:$AL,"网点超23H未关闭"))*20)</f>
        <v>-</v>
      </c>
      <c r="AU189" s="12" t="str">
        <f>IF((COUNTIFS(明细!$R:$R,$AK189,明细!$C:$C,AU$1,明细!$AK:$AK,"网点超50分钟未响应")+COUNTIFS(明细!$R:$R,$AK189,明细!$C:$C,AU$1,明细!$AL:$AL,"网点超23H未关闭"))*20=0,"-",(COUNTIFS(明细!$R:$R,$AK189,明细!$C:$C,AU$1,明细!$AK:$AK,"网点超50分钟未响应")+COUNTIFS(明细!$R:$R,$AK189,明细!$C:$C,AU$1,明细!$AL:$AL,"网点超23H未关闭"))*20)</f>
        <v>-</v>
      </c>
      <c r="AV189" s="12" t="str">
        <f>IF((COUNTIFS(明细!$R:$R,$AK189,明细!$C:$C,AV$1,明细!$AK:$AK,"网点超50分钟未响应")+COUNTIFS(明细!$R:$R,$AK189,明细!$C:$C,AV$1,明细!$AL:$AL,"网点超23H未关闭"))*20=0,"-",(COUNTIFS(明细!$R:$R,$AK189,明细!$C:$C,AV$1,明细!$AK:$AK,"网点超50分钟未响应")+COUNTIFS(明细!$R:$R,$AK189,明细!$C:$C,AV$1,明细!$AL:$AL,"网点超23H未关闭"))*20)</f>
        <v>-</v>
      </c>
      <c r="AW189" s="12" t="str">
        <f>IF((COUNTIFS(明细!$R:$R,$AK189,明细!$C:$C,AW$1,明细!$AK:$AK,"网点超50分钟未响应")+COUNTIFS(明细!$R:$R,$AK189,明细!$C:$C,AW$1,明细!$AL:$AL,"网点超23H未关闭"))*20=0,"-",(COUNTIFS(明细!$R:$R,$AK189,明细!$C:$C,AW$1,明细!$AK:$AK,"网点超50分钟未响应")+COUNTIFS(明细!$R:$R,$AK189,明细!$C:$C,AW$1,明细!$AL:$AL,"网点超23H未关闭"))*20)</f>
        <v>-</v>
      </c>
      <c r="AX189" s="12" t="str">
        <f>IF((COUNTIFS(明细!$R:$R,$AK189,明细!$C:$C,AX$1,明细!$AK:$AK,"网点超50分钟未响应")+COUNTIFS(明细!$R:$R,$AK189,明细!$C:$C,AX$1,明细!$AL:$AL,"网点超23H未关闭"))*20=0,"-",(COUNTIFS(明细!$R:$R,$AK189,明细!$C:$C,AX$1,明细!$AK:$AK,"网点超50分钟未响应")+COUNTIFS(明细!$R:$R,$AK189,明细!$C:$C,AX$1,明细!$AL:$AL,"网点超23H未关闭"))*20)</f>
        <v>-</v>
      </c>
      <c r="AY189" s="12" t="str">
        <f>IF((COUNTIFS(明细!$R:$R,$AK189,明细!$C:$C,AY$1,明细!$AK:$AK,"网点超50分钟未响应")+COUNTIFS(明细!$R:$R,$AK189,明细!$C:$C,AY$1,明细!$AL:$AL,"网点超23H未关闭"))*20=0,"-",(COUNTIFS(明细!$R:$R,$AK189,明细!$C:$C,AY$1,明细!$AK:$AK,"网点超50分钟未响应")+COUNTIFS(明细!$R:$R,$AK189,明细!$C:$C,AY$1,明细!$AL:$AL,"网点超23H未关闭"))*20)</f>
        <v>-</v>
      </c>
      <c r="AZ189" s="12" t="str">
        <f>IF((COUNTIFS(明细!$R:$R,$AK189,明细!$C:$C,AZ$1,明细!$AK:$AK,"网点超50分钟未响应")+COUNTIFS(明细!$R:$R,$AK189,明细!$C:$C,AZ$1,明细!$AL:$AL,"网点超23H未关闭"))*20=0,"-",(COUNTIFS(明细!$R:$R,$AK189,明细!$C:$C,AZ$1,明细!$AK:$AK,"网点超50分钟未响应")+COUNTIFS(明细!$R:$R,$AK189,明细!$C:$C,AZ$1,明细!$AL:$AL,"网点超23H未关闭"))*20)</f>
        <v>-</v>
      </c>
      <c r="BA189" s="12" t="str">
        <f>IF((COUNTIFS(明细!$R:$R,$AK189,明细!$C:$C,BA$1,明细!$AK:$AK,"网点超50分钟未响应")+COUNTIFS(明细!$R:$R,$AK189,明细!$C:$C,BA$1,明细!$AL:$AL,"网点超23H未关闭"))*20=0,"-",(COUNTIFS(明细!$R:$R,$AK189,明细!$C:$C,BA$1,明细!$AK:$AK,"网点超50分钟未响应")+COUNTIFS(明细!$R:$R,$AK189,明细!$C:$C,BA$1,明细!$AL:$AL,"网点超23H未关闭"))*20)</f>
        <v>-</v>
      </c>
      <c r="BB189" s="12" t="str">
        <f>IF((COUNTIFS(明细!$R:$R,$AK189,明细!$C:$C,BB$1,明细!$AK:$AK,"网点超50分钟未响应")+COUNTIFS(明细!$R:$R,$AK189,明细!$C:$C,BB$1,明细!$AL:$AL,"网点超23H未关闭"))*20=0,"-",(COUNTIFS(明细!$R:$R,$AK189,明细!$C:$C,BB$1,明细!$AK:$AK,"网点超50分钟未响应")+COUNTIFS(明细!$R:$R,$AK189,明细!$C:$C,BB$1,明细!$AL:$AL,"网点超23H未关闭"))*20)</f>
        <v>-</v>
      </c>
      <c r="BC189" s="12" t="str">
        <f>IF((COUNTIFS(明细!$R:$R,$AK189,明细!$C:$C,BC$1,明细!$AK:$AK,"网点超50分钟未响应")+COUNTIFS(明细!$R:$R,$AK189,明细!$C:$C,BC$1,明细!$AL:$AL,"网点超23H未关闭"))*20=0,"-",(COUNTIFS(明细!$R:$R,$AK189,明细!$C:$C,BC$1,明细!$AK:$AK,"网点超50分钟未响应")+COUNTIFS(明细!$R:$R,$AK189,明细!$C:$C,BC$1,明细!$AL:$AL,"网点超23H未关闭"))*20)</f>
        <v>-</v>
      </c>
      <c r="BD189" s="12" t="str">
        <f>IF((COUNTIFS(明细!$R:$R,$AK189,明细!$C:$C,BD$1,明细!$AK:$AK,"网点超50分钟未响应")+COUNTIFS(明细!$R:$R,$AK189,明细!$C:$C,BD$1,明细!$AL:$AL,"网点超23H未关闭"))*20=0,"-",(COUNTIFS(明细!$R:$R,$AK189,明细!$C:$C,BD$1,明细!$AK:$AK,"网点超50分钟未响应")+COUNTIFS(明细!$R:$R,$AK189,明细!$C:$C,BD$1,明细!$AL:$AL,"网点超23H未关闭"))*20)</f>
        <v>-</v>
      </c>
      <c r="BE189" s="12" t="str">
        <f>IF((COUNTIFS(明细!$R:$R,$AK189,明细!$C:$C,BE$1,明细!$AK:$AK,"网点超50分钟未响应")+COUNTIFS(明细!$R:$R,$AK189,明细!$C:$C,BE$1,明细!$AL:$AL,"网点超23H未关闭"))*20=0,"-",(COUNTIFS(明细!$R:$R,$AK189,明细!$C:$C,BE$1,明细!$AK:$AK,"网点超50分钟未响应")+COUNTIFS(明细!$R:$R,$AK189,明细!$C:$C,BE$1,明细!$AL:$AL,"网点超23H未关闭"))*20)</f>
        <v>-</v>
      </c>
      <c r="BF189" s="12" t="str">
        <f>IF((COUNTIFS(明细!$R:$R,$AK189,明细!$C:$C,BF$1,明细!$AK:$AK,"网点超50分钟未响应")+COUNTIFS(明细!$R:$R,$AK189,明细!$C:$C,BF$1,明细!$AL:$AL,"网点超23H未关闭"))*20=0,"-",(COUNTIFS(明细!$R:$R,$AK189,明细!$C:$C,BF$1,明细!$AK:$AK,"网点超50分钟未响应")+COUNTIFS(明细!$R:$R,$AK189,明细!$C:$C,BF$1,明细!$AL:$AL,"网点超23H未关闭"))*20)</f>
        <v>-</v>
      </c>
      <c r="BG189" s="12" t="str">
        <f>IF((COUNTIFS(明细!$R:$R,$AK189,明细!$C:$C,BG$1,明细!$AK:$AK,"网点超50分钟未响应")+COUNTIFS(明细!$R:$R,$AK189,明细!$C:$C,BG$1,明细!$AL:$AL,"网点超23H未关闭"))*20=0,"-",(COUNTIFS(明细!$R:$R,$AK189,明细!$C:$C,BG$1,明细!$AK:$AK,"网点超50分钟未响应")+COUNTIFS(明细!$R:$R,$AK189,明细!$C:$C,BG$1,明细!$AL:$AL,"网点超23H未关闭"))*20)</f>
        <v>-</v>
      </c>
      <c r="BH189" s="12" t="str">
        <f>IF((COUNTIFS(明细!$R:$R,$AK189,明细!$C:$C,BH$1,明细!$AK:$AK,"网点超50分钟未响应")+COUNTIFS(明细!$R:$R,$AK189,明细!$C:$C,BH$1,明细!$AL:$AL,"网点超23H未关闭"))*20=0,"-",(COUNTIFS(明细!$R:$R,$AK189,明细!$C:$C,BH$1,明细!$AK:$AK,"网点超50分钟未响应")+COUNTIFS(明细!$R:$R,$AK189,明细!$C:$C,BH$1,明细!$AL:$AL,"网点超23H未关闭"))*20)</f>
        <v>-</v>
      </c>
      <c r="BI189" s="12" t="str">
        <f>IF((COUNTIFS(明细!$R:$R,$AK189,明细!$C:$C,BI$1,明细!$AK:$AK,"网点超50分钟未响应")+COUNTIFS(明细!$R:$R,$AK189,明细!$C:$C,BI$1,明细!$AL:$AL,"网点超23H未关闭"))*20=0,"-",(COUNTIFS(明细!$R:$R,$AK189,明细!$C:$C,BI$1,明细!$AK:$AK,"网点超50分钟未响应")+COUNTIFS(明细!$R:$R,$AK189,明细!$C:$C,BI$1,明细!$AL:$AL,"网点超23H未关闭"))*20)</f>
        <v>-</v>
      </c>
      <c r="BJ189" s="12" t="str">
        <f>IF((COUNTIFS(明细!$R:$R,$AK189,明细!$C:$C,BJ$1,明细!$AK:$AK,"网点超50分钟未响应")+COUNTIFS(明细!$R:$R,$AK189,明细!$C:$C,BJ$1,明细!$AL:$AL,"网点超23H未关闭"))*20=0,"-",(COUNTIFS(明细!$R:$R,$AK189,明细!$C:$C,BJ$1,明细!$AK:$AK,"网点超50分钟未响应")+COUNTIFS(明细!$R:$R,$AK189,明细!$C:$C,BJ$1,明细!$AL:$AL,"网点超23H未关闭"))*20)</f>
        <v>-</v>
      </c>
      <c r="BK189" s="12" t="str">
        <f>IF((COUNTIFS(明细!$R:$R,$AK189,明细!$C:$C,BK$1,明细!$AK:$AK,"网点超50分钟未响应")+COUNTIFS(明细!$R:$R,$AK189,明细!$C:$C,BK$1,明细!$AL:$AL,"网点超23H未关闭"))*20=0,"-",(COUNTIFS(明细!$R:$R,$AK189,明细!$C:$C,BK$1,明细!$AK:$AK,"网点超50分钟未响应")+COUNTIFS(明细!$R:$R,$AK189,明细!$C:$C,BK$1,明细!$AL:$AL,"网点超23H未关闭"))*20)</f>
        <v>-</v>
      </c>
      <c r="BL189" s="12" t="str">
        <f>IF((COUNTIFS(明细!$R:$R,$AK189,明细!$C:$C,BL$1,明细!$AK:$AK,"网点超50分钟未响应")+COUNTIFS(明细!$R:$R,$AK189,明细!$C:$C,BL$1,明细!$AL:$AL,"网点超23H未关闭"))*20=0,"-",(COUNTIFS(明细!$R:$R,$AK189,明细!$C:$C,BL$1,明细!$AK:$AK,"网点超50分钟未响应")+COUNTIFS(明细!$R:$R,$AK189,明细!$C:$C,BL$1,明细!$AL:$AL,"网点超23H未关闭"))*20)</f>
        <v>-</v>
      </c>
      <c r="BM189" s="12" t="str">
        <f>IF((COUNTIFS(明细!$R:$R,$AK189,明细!$C:$C,BM$1,明细!$AK:$AK,"网点超50分钟未响应")+COUNTIFS(明细!$R:$R,$AK189,明细!$C:$C,BM$1,明细!$AL:$AL,"网点超23H未关闭"))*20=0,"-",(COUNTIFS(明细!$R:$R,$AK189,明细!$C:$C,BM$1,明细!$AK:$AK,"网点超50分钟未响应")+COUNTIFS(明细!$R:$R,$AK189,明细!$C:$C,BM$1,明细!$AL:$AL,"网点超23H未关闭"))*20)</f>
        <v>-</v>
      </c>
      <c r="BN189" s="12" t="str">
        <f>IF((COUNTIFS(明细!$R:$R,$AK189,明细!$C:$C,BN$1,明细!$AK:$AK,"网点超50分钟未响应")+COUNTIFS(明细!$R:$R,$AK189,明细!$C:$C,BN$1,明细!$AL:$AL,"网点超23H未关闭"))*20=0,"-",(COUNTIFS(明细!$R:$R,$AK189,明细!$C:$C,BN$1,明细!$AK:$AK,"网点超50分钟未响应")+COUNTIFS(明细!$R:$R,$AK189,明细!$C:$C,BN$1,明细!$AL:$AL,"网点超23H未关闭"))*20)</f>
        <v>-</v>
      </c>
      <c r="BO189" s="12" t="str">
        <f>IF((COUNTIFS(明细!$R:$R,$AK189,明细!$C:$C,BO$1,明细!$AK:$AK,"网点超50分钟未响应")+COUNTIFS(明细!$R:$R,$AK189,明细!$C:$C,BO$1,明细!$AL:$AL,"网点超23H未关闭"))*20=0,"-",(COUNTIFS(明细!$R:$R,$AK189,明细!$C:$C,BO$1,明细!$AK:$AK,"网点超50分钟未响应")+COUNTIFS(明细!$R:$R,$AK189,明细!$C:$C,BO$1,明细!$AL:$AL,"网点超23H未关闭"))*20)</f>
        <v>-</v>
      </c>
      <c r="BP189" s="12" t="str">
        <f>IF((COUNTIFS(明细!$R:$R,$AK189,明细!$C:$C,BP$1,明细!$AK:$AK,"网点超50分钟未响应")+COUNTIFS(明细!$R:$R,$AK189,明细!$C:$C,BP$1,明细!$AL:$AL,"网点超23H未关闭"))*20=0,"-",(COUNTIFS(明细!$R:$R,$AK189,明细!$C:$C,BP$1,明细!$AK:$AK,"网点超50分钟未响应")+COUNTIFS(明细!$R:$R,$AK189,明细!$C:$C,BP$1,明细!$AL:$AL,"网点超23H未关闭"))*20)</f>
        <v>-</v>
      </c>
    </row>
    <row r="190" customHeight="1" spans="36:68">
      <c r="AJ190" s="12">
        <f>RANK(AL190,AL$3:AL$356)</f>
        <v>147</v>
      </c>
      <c r="AK190" s="4" t="s">
        <v>226</v>
      </c>
      <c r="AL190" s="12">
        <f>SUM(AM190:BP190)</f>
        <v>0</v>
      </c>
      <c r="AM190" s="12" t="str">
        <f>IF((COUNTIFS(明细!$R:$R,$AK190,明细!$C:$C,AM$1,明细!$AK:$AK,"网点超50分钟未响应")+COUNTIFS(明细!$R:$R,$AK190,明细!$C:$C,AM$1,明细!$AL:$AL,"网点超23H未关闭"))*20=0,"-",(COUNTIFS(明细!$R:$R,$AK190,明细!$C:$C,AM$1,明细!$AK:$AK,"网点超50分钟未响应")+COUNTIFS(明细!$R:$R,$AK190,明细!$C:$C,AM$1,明细!$AL:$AL,"网点超23H未关闭"))*20)</f>
        <v>-</v>
      </c>
      <c r="AN190" s="12" t="str">
        <f>IF((COUNTIFS(明细!$R:$R,$AK190,明细!$C:$C,AN$1,明细!$AK:$AK,"网点超50分钟未响应")+COUNTIFS(明细!$R:$R,$AK190,明细!$C:$C,AN$1,明细!$AL:$AL,"网点超23H未关闭"))*20=0,"-",(COUNTIFS(明细!$R:$R,$AK190,明细!$C:$C,AN$1,明细!$AK:$AK,"网点超50分钟未响应")+COUNTIFS(明细!$R:$R,$AK190,明细!$C:$C,AN$1,明细!$AL:$AL,"网点超23H未关闭"))*20)</f>
        <v>-</v>
      </c>
      <c r="AO190" s="12" t="str">
        <f>IF((COUNTIFS(明细!$R:$R,$AK190,明细!$C:$C,AO$1,明细!$AK:$AK,"网点超50分钟未响应")+COUNTIFS(明细!$R:$R,$AK190,明细!$C:$C,AO$1,明细!$AL:$AL,"网点超23H未关闭"))*20=0,"-",(COUNTIFS(明细!$R:$R,$AK190,明细!$C:$C,AO$1,明细!$AK:$AK,"网点超50分钟未响应")+COUNTIFS(明细!$R:$R,$AK190,明细!$C:$C,AO$1,明细!$AL:$AL,"网点超23H未关闭"))*20)</f>
        <v>-</v>
      </c>
      <c r="AP190" s="12" t="str">
        <f>IF((COUNTIFS(明细!$R:$R,$AK190,明细!$C:$C,AP$1,明细!$AK:$AK,"网点超50分钟未响应")+COUNTIFS(明细!$R:$R,$AK190,明细!$C:$C,AP$1,明细!$AL:$AL,"网点超23H未关闭"))*20=0,"-",(COUNTIFS(明细!$R:$R,$AK190,明细!$C:$C,AP$1,明细!$AK:$AK,"网点超50分钟未响应")+COUNTIFS(明细!$R:$R,$AK190,明细!$C:$C,AP$1,明细!$AL:$AL,"网点超23H未关闭"))*20)</f>
        <v>-</v>
      </c>
      <c r="AQ190" s="12" t="str">
        <f>IF((COUNTIFS(明细!$R:$R,$AK190,明细!$C:$C,AQ$1,明细!$AK:$AK,"网点超50分钟未响应")+COUNTIFS(明细!$R:$R,$AK190,明细!$C:$C,AQ$1,明细!$AL:$AL,"网点超23H未关闭"))*20=0,"-",(COUNTIFS(明细!$R:$R,$AK190,明细!$C:$C,AQ$1,明细!$AK:$AK,"网点超50分钟未响应")+COUNTIFS(明细!$R:$R,$AK190,明细!$C:$C,AQ$1,明细!$AL:$AL,"网点超23H未关闭"))*20)</f>
        <v>-</v>
      </c>
      <c r="AR190" s="12" t="str">
        <f>IF((COUNTIFS(明细!$R:$R,$AK190,明细!$C:$C,AR$1,明细!$AK:$AK,"网点超50分钟未响应")+COUNTIFS(明细!$R:$R,$AK190,明细!$C:$C,AR$1,明细!$AL:$AL,"网点超23H未关闭"))*20=0,"-",(COUNTIFS(明细!$R:$R,$AK190,明细!$C:$C,AR$1,明细!$AK:$AK,"网点超50分钟未响应")+COUNTIFS(明细!$R:$R,$AK190,明细!$C:$C,AR$1,明细!$AL:$AL,"网点超23H未关闭"))*20)</f>
        <v>-</v>
      </c>
      <c r="AS190" s="12" t="str">
        <f>IF((COUNTIFS(明细!$R:$R,$AK190,明细!$C:$C,AS$1,明细!$AK:$AK,"网点超50分钟未响应")+COUNTIFS(明细!$R:$R,$AK190,明细!$C:$C,AS$1,明细!$AL:$AL,"网点超23H未关闭"))*20=0,"-",(COUNTIFS(明细!$R:$R,$AK190,明细!$C:$C,AS$1,明细!$AK:$AK,"网点超50分钟未响应")+COUNTIFS(明细!$R:$R,$AK190,明细!$C:$C,AS$1,明细!$AL:$AL,"网点超23H未关闭"))*20)</f>
        <v>-</v>
      </c>
      <c r="AT190" s="12" t="str">
        <f>IF((COUNTIFS(明细!$R:$R,$AK190,明细!$C:$C,AT$1,明细!$AK:$AK,"网点超50分钟未响应")+COUNTIFS(明细!$R:$R,$AK190,明细!$C:$C,AT$1,明细!$AL:$AL,"网点超23H未关闭"))*20=0,"-",(COUNTIFS(明细!$R:$R,$AK190,明细!$C:$C,AT$1,明细!$AK:$AK,"网点超50分钟未响应")+COUNTIFS(明细!$R:$R,$AK190,明细!$C:$C,AT$1,明细!$AL:$AL,"网点超23H未关闭"))*20)</f>
        <v>-</v>
      </c>
      <c r="AU190" s="12" t="str">
        <f>IF((COUNTIFS(明细!$R:$R,$AK190,明细!$C:$C,AU$1,明细!$AK:$AK,"网点超50分钟未响应")+COUNTIFS(明细!$R:$R,$AK190,明细!$C:$C,AU$1,明细!$AL:$AL,"网点超23H未关闭"))*20=0,"-",(COUNTIFS(明细!$R:$R,$AK190,明细!$C:$C,AU$1,明细!$AK:$AK,"网点超50分钟未响应")+COUNTIFS(明细!$R:$R,$AK190,明细!$C:$C,AU$1,明细!$AL:$AL,"网点超23H未关闭"))*20)</f>
        <v>-</v>
      </c>
      <c r="AV190" s="12" t="str">
        <f>IF((COUNTIFS(明细!$R:$R,$AK190,明细!$C:$C,AV$1,明细!$AK:$AK,"网点超50分钟未响应")+COUNTIFS(明细!$R:$R,$AK190,明细!$C:$C,AV$1,明细!$AL:$AL,"网点超23H未关闭"))*20=0,"-",(COUNTIFS(明细!$R:$R,$AK190,明细!$C:$C,AV$1,明细!$AK:$AK,"网点超50分钟未响应")+COUNTIFS(明细!$R:$R,$AK190,明细!$C:$C,AV$1,明细!$AL:$AL,"网点超23H未关闭"))*20)</f>
        <v>-</v>
      </c>
      <c r="AW190" s="12" t="str">
        <f>IF((COUNTIFS(明细!$R:$R,$AK190,明细!$C:$C,AW$1,明细!$AK:$AK,"网点超50分钟未响应")+COUNTIFS(明细!$R:$R,$AK190,明细!$C:$C,AW$1,明细!$AL:$AL,"网点超23H未关闭"))*20=0,"-",(COUNTIFS(明细!$R:$R,$AK190,明细!$C:$C,AW$1,明细!$AK:$AK,"网点超50分钟未响应")+COUNTIFS(明细!$R:$R,$AK190,明细!$C:$C,AW$1,明细!$AL:$AL,"网点超23H未关闭"))*20)</f>
        <v>-</v>
      </c>
      <c r="AX190" s="12" t="str">
        <f>IF((COUNTIFS(明细!$R:$R,$AK190,明细!$C:$C,AX$1,明细!$AK:$AK,"网点超50分钟未响应")+COUNTIFS(明细!$R:$R,$AK190,明细!$C:$C,AX$1,明细!$AL:$AL,"网点超23H未关闭"))*20=0,"-",(COUNTIFS(明细!$R:$R,$AK190,明细!$C:$C,AX$1,明细!$AK:$AK,"网点超50分钟未响应")+COUNTIFS(明细!$R:$R,$AK190,明细!$C:$C,AX$1,明细!$AL:$AL,"网点超23H未关闭"))*20)</f>
        <v>-</v>
      </c>
      <c r="AY190" s="12" t="str">
        <f>IF((COUNTIFS(明细!$R:$R,$AK190,明细!$C:$C,AY$1,明细!$AK:$AK,"网点超50分钟未响应")+COUNTIFS(明细!$R:$R,$AK190,明细!$C:$C,AY$1,明细!$AL:$AL,"网点超23H未关闭"))*20=0,"-",(COUNTIFS(明细!$R:$R,$AK190,明细!$C:$C,AY$1,明细!$AK:$AK,"网点超50分钟未响应")+COUNTIFS(明细!$R:$R,$AK190,明细!$C:$C,AY$1,明细!$AL:$AL,"网点超23H未关闭"))*20)</f>
        <v>-</v>
      </c>
      <c r="AZ190" s="12" t="str">
        <f>IF((COUNTIFS(明细!$R:$R,$AK190,明细!$C:$C,AZ$1,明细!$AK:$AK,"网点超50分钟未响应")+COUNTIFS(明细!$R:$R,$AK190,明细!$C:$C,AZ$1,明细!$AL:$AL,"网点超23H未关闭"))*20=0,"-",(COUNTIFS(明细!$R:$R,$AK190,明细!$C:$C,AZ$1,明细!$AK:$AK,"网点超50分钟未响应")+COUNTIFS(明细!$R:$R,$AK190,明细!$C:$C,AZ$1,明细!$AL:$AL,"网点超23H未关闭"))*20)</f>
        <v>-</v>
      </c>
      <c r="BA190" s="12" t="str">
        <f>IF((COUNTIFS(明细!$R:$R,$AK190,明细!$C:$C,BA$1,明细!$AK:$AK,"网点超50分钟未响应")+COUNTIFS(明细!$R:$R,$AK190,明细!$C:$C,BA$1,明细!$AL:$AL,"网点超23H未关闭"))*20=0,"-",(COUNTIFS(明细!$R:$R,$AK190,明细!$C:$C,BA$1,明细!$AK:$AK,"网点超50分钟未响应")+COUNTIFS(明细!$R:$R,$AK190,明细!$C:$C,BA$1,明细!$AL:$AL,"网点超23H未关闭"))*20)</f>
        <v>-</v>
      </c>
      <c r="BB190" s="12" t="str">
        <f>IF((COUNTIFS(明细!$R:$R,$AK190,明细!$C:$C,BB$1,明细!$AK:$AK,"网点超50分钟未响应")+COUNTIFS(明细!$R:$R,$AK190,明细!$C:$C,BB$1,明细!$AL:$AL,"网点超23H未关闭"))*20=0,"-",(COUNTIFS(明细!$R:$R,$AK190,明细!$C:$C,BB$1,明细!$AK:$AK,"网点超50分钟未响应")+COUNTIFS(明细!$R:$R,$AK190,明细!$C:$C,BB$1,明细!$AL:$AL,"网点超23H未关闭"))*20)</f>
        <v>-</v>
      </c>
      <c r="BC190" s="12" t="str">
        <f>IF((COUNTIFS(明细!$R:$R,$AK190,明细!$C:$C,BC$1,明细!$AK:$AK,"网点超50分钟未响应")+COUNTIFS(明细!$R:$R,$AK190,明细!$C:$C,BC$1,明细!$AL:$AL,"网点超23H未关闭"))*20=0,"-",(COUNTIFS(明细!$R:$R,$AK190,明细!$C:$C,BC$1,明细!$AK:$AK,"网点超50分钟未响应")+COUNTIFS(明细!$R:$R,$AK190,明细!$C:$C,BC$1,明细!$AL:$AL,"网点超23H未关闭"))*20)</f>
        <v>-</v>
      </c>
      <c r="BD190" s="12" t="str">
        <f>IF((COUNTIFS(明细!$R:$R,$AK190,明细!$C:$C,BD$1,明细!$AK:$AK,"网点超50分钟未响应")+COUNTIFS(明细!$R:$R,$AK190,明细!$C:$C,BD$1,明细!$AL:$AL,"网点超23H未关闭"))*20=0,"-",(COUNTIFS(明细!$R:$R,$AK190,明细!$C:$C,BD$1,明细!$AK:$AK,"网点超50分钟未响应")+COUNTIFS(明细!$R:$R,$AK190,明细!$C:$C,BD$1,明细!$AL:$AL,"网点超23H未关闭"))*20)</f>
        <v>-</v>
      </c>
      <c r="BE190" s="12" t="str">
        <f>IF((COUNTIFS(明细!$R:$R,$AK190,明细!$C:$C,BE$1,明细!$AK:$AK,"网点超50分钟未响应")+COUNTIFS(明细!$R:$R,$AK190,明细!$C:$C,BE$1,明细!$AL:$AL,"网点超23H未关闭"))*20=0,"-",(COUNTIFS(明细!$R:$R,$AK190,明细!$C:$C,BE$1,明细!$AK:$AK,"网点超50分钟未响应")+COUNTIFS(明细!$R:$R,$AK190,明细!$C:$C,BE$1,明细!$AL:$AL,"网点超23H未关闭"))*20)</f>
        <v>-</v>
      </c>
      <c r="BF190" s="12" t="str">
        <f>IF((COUNTIFS(明细!$R:$R,$AK190,明细!$C:$C,BF$1,明细!$AK:$AK,"网点超50分钟未响应")+COUNTIFS(明细!$R:$R,$AK190,明细!$C:$C,BF$1,明细!$AL:$AL,"网点超23H未关闭"))*20=0,"-",(COUNTIFS(明细!$R:$R,$AK190,明细!$C:$C,BF$1,明细!$AK:$AK,"网点超50分钟未响应")+COUNTIFS(明细!$R:$R,$AK190,明细!$C:$C,BF$1,明细!$AL:$AL,"网点超23H未关闭"))*20)</f>
        <v>-</v>
      </c>
      <c r="BG190" s="12" t="str">
        <f>IF((COUNTIFS(明细!$R:$R,$AK190,明细!$C:$C,BG$1,明细!$AK:$AK,"网点超50分钟未响应")+COUNTIFS(明细!$R:$R,$AK190,明细!$C:$C,BG$1,明细!$AL:$AL,"网点超23H未关闭"))*20=0,"-",(COUNTIFS(明细!$R:$R,$AK190,明细!$C:$C,BG$1,明细!$AK:$AK,"网点超50分钟未响应")+COUNTIFS(明细!$R:$R,$AK190,明细!$C:$C,BG$1,明细!$AL:$AL,"网点超23H未关闭"))*20)</f>
        <v>-</v>
      </c>
      <c r="BH190" s="12" t="str">
        <f>IF((COUNTIFS(明细!$R:$R,$AK190,明细!$C:$C,BH$1,明细!$AK:$AK,"网点超50分钟未响应")+COUNTIFS(明细!$R:$R,$AK190,明细!$C:$C,BH$1,明细!$AL:$AL,"网点超23H未关闭"))*20=0,"-",(COUNTIFS(明细!$R:$R,$AK190,明细!$C:$C,BH$1,明细!$AK:$AK,"网点超50分钟未响应")+COUNTIFS(明细!$R:$R,$AK190,明细!$C:$C,BH$1,明细!$AL:$AL,"网点超23H未关闭"))*20)</f>
        <v>-</v>
      </c>
      <c r="BI190" s="12" t="str">
        <f>IF((COUNTIFS(明细!$R:$R,$AK190,明细!$C:$C,BI$1,明细!$AK:$AK,"网点超50分钟未响应")+COUNTIFS(明细!$R:$R,$AK190,明细!$C:$C,BI$1,明细!$AL:$AL,"网点超23H未关闭"))*20=0,"-",(COUNTIFS(明细!$R:$R,$AK190,明细!$C:$C,BI$1,明细!$AK:$AK,"网点超50分钟未响应")+COUNTIFS(明细!$R:$R,$AK190,明细!$C:$C,BI$1,明细!$AL:$AL,"网点超23H未关闭"))*20)</f>
        <v>-</v>
      </c>
      <c r="BJ190" s="12" t="str">
        <f>IF((COUNTIFS(明细!$R:$R,$AK190,明细!$C:$C,BJ$1,明细!$AK:$AK,"网点超50分钟未响应")+COUNTIFS(明细!$R:$R,$AK190,明细!$C:$C,BJ$1,明细!$AL:$AL,"网点超23H未关闭"))*20=0,"-",(COUNTIFS(明细!$R:$R,$AK190,明细!$C:$C,BJ$1,明细!$AK:$AK,"网点超50分钟未响应")+COUNTIFS(明细!$R:$R,$AK190,明细!$C:$C,BJ$1,明细!$AL:$AL,"网点超23H未关闭"))*20)</f>
        <v>-</v>
      </c>
      <c r="BK190" s="12" t="str">
        <f>IF((COUNTIFS(明细!$R:$R,$AK190,明细!$C:$C,BK$1,明细!$AK:$AK,"网点超50分钟未响应")+COUNTIFS(明细!$R:$R,$AK190,明细!$C:$C,BK$1,明细!$AL:$AL,"网点超23H未关闭"))*20=0,"-",(COUNTIFS(明细!$R:$R,$AK190,明细!$C:$C,BK$1,明细!$AK:$AK,"网点超50分钟未响应")+COUNTIFS(明细!$R:$R,$AK190,明细!$C:$C,BK$1,明细!$AL:$AL,"网点超23H未关闭"))*20)</f>
        <v>-</v>
      </c>
      <c r="BL190" s="12" t="str">
        <f>IF((COUNTIFS(明细!$R:$R,$AK190,明细!$C:$C,BL$1,明细!$AK:$AK,"网点超50分钟未响应")+COUNTIFS(明细!$R:$R,$AK190,明细!$C:$C,BL$1,明细!$AL:$AL,"网点超23H未关闭"))*20=0,"-",(COUNTIFS(明细!$R:$R,$AK190,明细!$C:$C,BL$1,明细!$AK:$AK,"网点超50分钟未响应")+COUNTIFS(明细!$R:$R,$AK190,明细!$C:$C,BL$1,明细!$AL:$AL,"网点超23H未关闭"))*20)</f>
        <v>-</v>
      </c>
      <c r="BM190" s="12" t="str">
        <f>IF((COUNTIFS(明细!$R:$R,$AK190,明细!$C:$C,BM$1,明细!$AK:$AK,"网点超50分钟未响应")+COUNTIFS(明细!$R:$R,$AK190,明细!$C:$C,BM$1,明细!$AL:$AL,"网点超23H未关闭"))*20=0,"-",(COUNTIFS(明细!$R:$R,$AK190,明细!$C:$C,BM$1,明细!$AK:$AK,"网点超50分钟未响应")+COUNTIFS(明细!$R:$R,$AK190,明细!$C:$C,BM$1,明细!$AL:$AL,"网点超23H未关闭"))*20)</f>
        <v>-</v>
      </c>
      <c r="BN190" s="12" t="str">
        <f>IF((COUNTIFS(明细!$R:$R,$AK190,明细!$C:$C,BN$1,明细!$AK:$AK,"网点超50分钟未响应")+COUNTIFS(明细!$R:$R,$AK190,明细!$C:$C,BN$1,明细!$AL:$AL,"网点超23H未关闭"))*20=0,"-",(COUNTIFS(明细!$R:$R,$AK190,明细!$C:$C,BN$1,明细!$AK:$AK,"网点超50分钟未响应")+COUNTIFS(明细!$R:$R,$AK190,明细!$C:$C,BN$1,明细!$AL:$AL,"网点超23H未关闭"))*20)</f>
        <v>-</v>
      </c>
      <c r="BO190" s="12" t="str">
        <f>IF((COUNTIFS(明细!$R:$R,$AK190,明细!$C:$C,BO$1,明细!$AK:$AK,"网点超50分钟未响应")+COUNTIFS(明细!$R:$R,$AK190,明细!$C:$C,BO$1,明细!$AL:$AL,"网点超23H未关闭"))*20=0,"-",(COUNTIFS(明细!$R:$R,$AK190,明细!$C:$C,BO$1,明细!$AK:$AK,"网点超50分钟未响应")+COUNTIFS(明细!$R:$R,$AK190,明细!$C:$C,BO$1,明细!$AL:$AL,"网点超23H未关闭"))*20)</f>
        <v>-</v>
      </c>
      <c r="BP190" s="12" t="str">
        <f>IF((COUNTIFS(明细!$R:$R,$AK190,明细!$C:$C,BP$1,明细!$AK:$AK,"网点超50分钟未响应")+COUNTIFS(明细!$R:$R,$AK190,明细!$C:$C,BP$1,明细!$AL:$AL,"网点超23H未关闭"))*20=0,"-",(COUNTIFS(明细!$R:$R,$AK190,明细!$C:$C,BP$1,明细!$AK:$AK,"网点超50分钟未响应")+COUNTIFS(明细!$R:$R,$AK190,明细!$C:$C,BP$1,明细!$AL:$AL,"网点超23H未关闭"))*20)</f>
        <v>-</v>
      </c>
    </row>
    <row r="191" customHeight="1" spans="36:68">
      <c r="AJ191" s="12">
        <f>RANK(AL191,AL$3:AL$356)</f>
        <v>147</v>
      </c>
      <c r="AK191" s="35" t="s">
        <v>227</v>
      </c>
      <c r="AL191" s="12">
        <f>SUM(AM191:BP191)</f>
        <v>0</v>
      </c>
      <c r="AM191" s="12" t="str">
        <f>IF((COUNTIFS(明细!$R:$R,$AK191,明细!$C:$C,AM$1,明细!$AK:$AK,"网点超50分钟未响应")+COUNTIFS(明细!$R:$R,$AK191,明细!$C:$C,AM$1,明细!$AL:$AL,"网点超23H未关闭"))*20=0,"-",(COUNTIFS(明细!$R:$R,$AK191,明细!$C:$C,AM$1,明细!$AK:$AK,"网点超50分钟未响应")+COUNTIFS(明细!$R:$R,$AK191,明细!$C:$C,AM$1,明细!$AL:$AL,"网点超23H未关闭"))*20)</f>
        <v>-</v>
      </c>
      <c r="AN191" s="12" t="str">
        <f>IF((COUNTIFS(明细!$R:$R,$AK191,明细!$C:$C,AN$1,明细!$AK:$AK,"网点超50分钟未响应")+COUNTIFS(明细!$R:$R,$AK191,明细!$C:$C,AN$1,明细!$AL:$AL,"网点超23H未关闭"))*20=0,"-",(COUNTIFS(明细!$R:$R,$AK191,明细!$C:$C,AN$1,明细!$AK:$AK,"网点超50分钟未响应")+COUNTIFS(明细!$R:$R,$AK191,明细!$C:$C,AN$1,明细!$AL:$AL,"网点超23H未关闭"))*20)</f>
        <v>-</v>
      </c>
      <c r="AO191" s="12" t="str">
        <f>IF((COUNTIFS(明细!$R:$R,$AK191,明细!$C:$C,AO$1,明细!$AK:$AK,"网点超50分钟未响应")+COUNTIFS(明细!$R:$R,$AK191,明细!$C:$C,AO$1,明细!$AL:$AL,"网点超23H未关闭"))*20=0,"-",(COUNTIFS(明细!$R:$R,$AK191,明细!$C:$C,AO$1,明细!$AK:$AK,"网点超50分钟未响应")+COUNTIFS(明细!$R:$R,$AK191,明细!$C:$C,AO$1,明细!$AL:$AL,"网点超23H未关闭"))*20)</f>
        <v>-</v>
      </c>
      <c r="AP191" s="12" t="str">
        <f>IF((COUNTIFS(明细!$R:$R,$AK191,明细!$C:$C,AP$1,明细!$AK:$AK,"网点超50分钟未响应")+COUNTIFS(明细!$R:$R,$AK191,明细!$C:$C,AP$1,明细!$AL:$AL,"网点超23H未关闭"))*20=0,"-",(COUNTIFS(明细!$R:$R,$AK191,明细!$C:$C,AP$1,明细!$AK:$AK,"网点超50分钟未响应")+COUNTIFS(明细!$R:$R,$AK191,明细!$C:$C,AP$1,明细!$AL:$AL,"网点超23H未关闭"))*20)</f>
        <v>-</v>
      </c>
      <c r="AQ191" s="12" t="str">
        <f>IF((COUNTIFS(明细!$R:$R,$AK191,明细!$C:$C,AQ$1,明细!$AK:$AK,"网点超50分钟未响应")+COUNTIFS(明细!$R:$R,$AK191,明细!$C:$C,AQ$1,明细!$AL:$AL,"网点超23H未关闭"))*20=0,"-",(COUNTIFS(明细!$R:$R,$AK191,明细!$C:$C,AQ$1,明细!$AK:$AK,"网点超50分钟未响应")+COUNTIFS(明细!$R:$R,$AK191,明细!$C:$C,AQ$1,明细!$AL:$AL,"网点超23H未关闭"))*20)</f>
        <v>-</v>
      </c>
      <c r="AR191" s="12" t="str">
        <f>IF((COUNTIFS(明细!$R:$R,$AK191,明细!$C:$C,AR$1,明细!$AK:$AK,"网点超50分钟未响应")+COUNTIFS(明细!$R:$R,$AK191,明细!$C:$C,AR$1,明细!$AL:$AL,"网点超23H未关闭"))*20=0,"-",(COUNTIFS(明细!$R:$R,$AK191,明细!$C:$C,AR$1,明细!$AK:$AK,"网点超50分钟未响应")+COUNTIFS(明细!$R:$R,$AK191,明细!$C:$C,AR$1,明细!$AL:$AL,"网点超23H未关闭"))*20)</f>
        <v>-</v>
      </c>
      <c r="AS191" s="12" t="str">
        <f>IF((COUNTIFS(明细!$R:$R,$AK191,明细!$C:$C,AS$1,明细!$AK:$AK,"网点超50分钟未响应")+COUNTIFS(明细!$R:$R,$AK191,明细!$C:$C,AS$1,明细!$AL:$AL,"网点超23H未关闭"))*20=0,"-",(COUNTIFS(明细!$R:$R,$AK191,明细!$C:$C,AS$1,明细!$AK:$AK,"网点超50分钟未响应")+COUNTIFS(明细!$R:$R,$AK191,明细!$C:$C,AS$1,明细!$AL:$AL,"网点超23H未关闭"))*20)</f>
        <v>-</v>
      </c>
      <c r="AT191" s="12" t="str">
        <f>IF((COUNTIFS(明细!$R:$R,$AK191,明细!$C:$C,AT$1,明细!$AK:$AK,"网点超50分钟未响应")+COUNTIFS(明细!$R:$R,$AK191,明细!$C:$C,AT$1,明细!$AL:$AL,"网点超23H未关闭"))*20=0,"-",(COUNTIFS(明细!$R:$R,$AK191,明细!$C:$C,AT$1,明细!$AK:$AK,"网点超50分钟未响应")+COUNTIFS(明细!$R:$R,$AK191,明细!$C:$C,AT$1,明细!$AL:$AL,"网点超23H未关闭"))*20)</f>
        <v>-</v>
      </c>
      <c r="AU191" s="12" t="str">
        <f>IF((COUNTIFS(明细!$R:$R,$AK191,明细!$C:$C,AU$1,明细!$AK:$AK,"网点超50分钟未响应")+COUNTIFS(明细!$R:$R,$AK191,明细!$C:$C,AU$1,明细!$AL:$AL,"网点超23H未关闭"))*20=0,"-",(COUNTIFS(明细!$R:$R,$AK191,明细!$C:$C,AU$1,明细!$AK:$AK,"网点超50分钟未响应")+COUNTIFS(明细!$R:$R,$AK191,明细!$C:$C,AU$1,明细!$AL:$AL,"网点超23H未关闭"))*20)</f>
        <v>-</v>
      </c>
      <c r="AV191" s="12" t="str">
        <f>IF((COUNTIFS(明细!$R:$R,$AK191,明细!$C:$C,AV$1,明细!$AK:$AK,"网点超50分钟未响应")+COUNTIFS(明细!$R:$R,$AK191,明细!$C:$C,AV$1,明细!$AL:$AL,"网点超23H未关闭"))*20=0,"-",(COUNTIFS(明细!$R:$R,$AK191,明细!$C:$C,AV$1,明细!$AK:$AK,"网点超50分钟未响应")+COUNTIFS(明细!$R:$R,$AK191,明细!$C:$C,AV$1,明细!$AL:$AL,"网点超23H未关闭"))*20)</f>
        <v>-</v>
      </c>
      <c r="AW191" s="12" t="str">
        <f>IF((COUNTIFS(明细!$R:$R,$AK191,明细!$C:$C,AW$1,明细!$AK:$AK,"网点超50分钟未响应")+COUNTIFS(明细!$R:$R,$AK191,明细!$C:$C,AW$1,明细!$AL:$AL,"网点超23H未关闭"))*20=0,"-",(COUNTIFS(明细!$R:$R,$AK191,明细!$C:$C,AW$1,明细!$AK:$AK,"网点超50分钟未响应")+COUNTIFS(明细!$R:$R,$AK191,明细!$C:$C,AW$1,明细!$AL:$AL,"网点超23H未关闭"))*20)</f>
        <v>-</v>
      </c>
      <c r="AX191" s="12" t="str">
        <f>IF((COUNTIFS(明细!$R:$R,$AK191,明细!$C:$C,AX$1,明细!$AK:$AK,"网点超50分钟未响应")+COUNTIFS(明细!$R:$R,$AK191,明细!$C:$C,AX$1,明细!$AL:$AL,"网点超23H未关闭"))*20=0,"-",(COUNTIFS(明细!$R:$R,$AK191,明细!$C:$C,AX$1,明细!$AK:$AK,"网点超50分钟未响应")+COUNTIFS(明细!$R:$R,$AK191,明细!$C:$C,AX$1,明细!$AL:$AL,"网点超23H未关闭"))*20)</f>
        <v>-</v>
      </c>
      <c r="AY191" s="12" t="str">
        <f>IF((COUNTIFS(明细!$R:$R,$AK191,明细!$C:$C,AY$1,明细!$AK:$AK,"网点超50分钟未响应")+COUNTIFS(明细!$R:$R,$AK191,明细!$C:$C,AY$1,明细!$AL:$AL,"网点超23H未关闭"))*20=0,"-",(COUNTIFS(明细!$R:$R,$AK191,明细!$C:$C,AY$1,明细!$AK:$AK,"网点超50分钟未响应")+COUNTIFS(明细!$R:$R,$AK191,明细!$C:$C,AY$1,明细!$AL:$AL,"网点超23H未关闭"))*20)</f>
        <v>-</v>
      </c>
      <c r="AZ191" s="12" t="str">
        <f>IF((COUNTIFS(明细!$R:$R,$AK191,明细!$C:$C,AZ$1,明细!$AK:$AK,"网点超50分钟未响应")+COUNTIFS(明细!$R:$R,$AK191,明细!$C:$C,AZ$1,明细!$AL:$AL,"网点超23H未关闭"))*20=0,"-",(COUNTIFS(明细!$R:$R,$AK191,明细!$C:$C,AZ$1,明细!$AK:$AK,"网点超50分钟未响应")+COUNTIFS(明细!$R:$R,$AK191,明细!$C:$C,AZ$1,明细!$AL:$AL,"网点超23H未关闭"))*20)</f>
        <v>-</v>
      </c>
      <c r="BA191" s="12" t="str">
        <f>IF((COUNTIFS(明细!$R:$R,$AK191,明细!$C:$C,BA$1,明细!$AK:$AK,"网点超50分钟未响应")+COUNTIFS(明细!$R:$R,$AK191,明细!$C:$C,BA$1,明细!$AL:$AL,"网点超23H未关闭"))*20=0,"-",(COUNTIFS(明细!$R:$R,$AK191,明细!$C:$C,BA$1,明细!$AK:$AK,"网点超50分钟未响应")+COUNTIFS(明细!$R:$R,$AK191,明细!$C:$C,BA$1,明细!$AL:$AL,"网点超23H未关闭"))*20)</f>
        <v>-</v>
      </c>
      <c r="BB191" s="12" t="str">
        <f>IF((COUNTIFS(明细!$R:$R,$AK191,明细!$C:$C,BB$1,明细!$AK:$AK,"网点超50分钟未响应")+COUNTIFS(明细!$R:$R,$AK191,明细!$C:$C,BB$1,明细!$AL:$AL,"网点超23H未关闭"))*20=0,"-",(COUNTIFS(明细!$R:$R,$AK191,明细!$C:$C,BB$1,明细!$AK:$AK,"网点超50分钟未响应")+COUNTIFS(明细!$R:$R,$AK191,明细!$C:$C,BB$1,明细!$AL:$AL,"网点超23H未关闭"))*20)</f>
        <v>-</v>
      </c>
      <c r="BC191" s="12" t="str">
        <f>IF((COUNTIFS(明细!$R:$R,$AK191,明细!$C:$C,BC$1,明细!$AK:$AK,"网点超50分钟未响应")+COUNTIFS(明细!$R:$R,$AK191,明细!$C:$C,BC$1,明细!$AL:$AL,"网点超23H未关闭"))*20=0,"-",(COUNTIFS(明细!$R:$R,$AK191,明细!$C:$C,BC$1,明细!$AK:$AK,"网点超50分钟未响应")+COUNTIFS(明细!$R:$R,$AK191,明细!$C:$C,BC$1,明细!$AL:$AL,"网点超23H未关闭"))*20)</f>
        <v>-</v>
      </c>
      <c r="BD191" s="12" t="str">
        <f>IF((COUNTIFS(明细!$R:$R,$AK191,明细!$C:$C,BD$1,明细!$AK:$AK,"网点超50分钟未响应")+COUNTIFS(明细!$R:$R,$AK191,明细!$C:$C,BD$1,明细!$AL:$AL,"网点超23H未关闭"))*20=0,"-",(COUNTIFS(明细!$R:$R,$AK191,明细!$C:$C,BD$1,明细!$AK:$AK,"网点超50分钟未响应")+COUNTIFS(明细!$R:$R,$AK191,明细!$C:$C,BD$1,明细!$AL:$AL,"网点超23H未关闭"))*20)</f>
        <v>-</v>
      </c>
      <c r="BE191" s="12" t="str">
        <f>IF((COUNTIFS(明细!$R:$R,$AK191,明细!$C:$C,BE$1,明细!$AK:$AK,"网点超50分钟未响应")+COUNTIFS(明细!$R:$R,$AK191,明细!$C:$C,BE$1,明细!$AL:$AL,"网点超23H未关闭"))*20=0,"-",(COUNTIFS(明细!$R:$R,$AK191,明细!$C:$C,BE$1,明细!$AK:$AK,"网点超50分钟未响应")+COUNTIFS(明细!$R:$R,$AK191,明细!$C:$C,BE$1,明细!$AL:$AL,"网点超23H未关闭"))*20)</f>
        <v>-</v>
      </c>
      <c r="BF191" s="12" t="str">
        <f>IF((COUNTIFS(明细!$R:$R,$AK191,明细!$C:$C,BF$1,明细!$AK:$AK,"网点超50分钟未响应")+COUNTIFS(明细!$R:$R,$AK191,明细!$C:$C,BF$1,明细!$AL:$AL,"网点超23H未关闭"))*20=0,"-",(COUNTIFS(明细!$R:$R,$AK191,明细!$C:$C,BF$1,明细!$AK:$AK,"网点超50分钟未响应")+COUNTIFS(明细!$R:$R,$AK191,明细!$C:$C,BF$1,明细!$AL:$AL,"网点超23H未关闭"))*20)</f>
        <v>-</v>
      </c>
      <c r="BG191" s="12" t="str">
        <f>IF((COUNTIFS(明细!$R:$R,$AK191,明细!$C:$C,BG$1,明细!$AK:$AK,"网点超50分钟未响应")+COUNTIFS(明细!$R:$R,$AK191,明细!$C:$C,BG$1,明细!$AL:$AL,"网点超23H未关闭"))*20=0,"-",(COUNTIFS(明细!$R:$R,$AK191,明细!$C:$C,BG$1,明细!$AK:$AK,"网点超50分钟未响应")+COUNTIFS(明细!$R:$R,$AK191,明细!$C:$C,BG$1,明细!$AL:$AL,"网点超23H未关闭"))*20)</f>
        <v>-</v>
      </c>
      <c r="BH191" s="12" t="str">
        <f>IF((COUNTIFS(明细!$R:$R,$AK191,明细!$C:$C,BH$1,明细!$AK:$AK,"网点超50分钟未响应")+COUNTIFS(明细!$R:$R,$AK191,明细!$C:$C,BH$1,明细!$AL:$AL,"网点超23H未关闭"))*20=0,"-",(COUNTIFS(明细!$R:$R,$AK191,明细!$C:$C,BH$1,明细!$AK:$AK,"网点超50分钟未响应")+COUNTIFS(明细!$R:$R,$AK191,明细!$C:$C,BH$1,明细!$AL:$AL,"网点超23H未关闭"))*20)</f>
        <v>-</v>
      </c>
      <c r="BI191" s="12" t="str">
        <f>IF((COUNTIFS(明细!$R:$R,$AK191,明细!$C:$C,BI$1,明细!$AK:$AK,"网点超50分钟未响应")+COUNTIFS(明细!$R:$R,$AK191,明细!$C:$C,BI$1,明细!$AL:$AL,"网点超23H未关闭"))*20=0,"-",(COUNTIFS(明细!$R:$R,$AK191,明细!$C:$C,BI$1,明细!$AK:$AK,"网点超50分钟未响应")+COUNTIFS(明细!$R:$R,$AK191,明细!$C:$C,BI$1,明细!$AL:$AL,"网点超23H未关闭"))*20)</f>
        <v>-</v>
      </c>
      <c r="BJ191" s="12" t="str">
        <f>IF((COUNTIFS(明细!$R:$R,$AK191,明细!$C:$C,BJ$1,明细!$AK:$AK,"网点超50分钟未响应")+COUNTIFS(明细!$R:$R,$AK191,明细!$C:$C,BJ$1,明细!$AL:$AL,"网点超23H未关闭"))*20=0,"-",(COUNTIFS(明细!$R:$R,$AK191,明细!$C:$C,BJ$1,明细!$AK:$AK,"网点超50分钟未响应")+COUNTIFS(明细!$R:$R,$AK191,明细!$C:$C,BJ$1,明细!$AL:$AL,"网点超23H未关闭"))*20)</f>
        <v>-</v>
      </c>
      <c r="BK191" s="12" t="str">
        <f>IF((COUNTIFS(明细!$R:$R,$AK191,明细!$C:$C,BK$1,明细!$AK:$AK,"网点超50分钟未响应")+COUNTIFS(明细!$R:$R,$AK191,明细!$C:$C,BK$1,明细!$AL:$AL,"网点超23H未关闭"))*20=0,"-",(COUNTIFS(明细!$R:$R,$AK191,明细!$C:$C,BK$1,明细!$AK:$AK,"网点超50分钟未响应")+COUNTIFS(明细!$R:$R,$AK191,明细!$C:$C,BK$1,明细!$AL:$AL,"网点超23H未关闭"))*20)</f>
        <v>-</v>
      </c>
      <c r="BL191" s="12" t="str">
        <f>IF((COUNTIFS(明细!$R:$R,$AK191,明细!$C:$C,BL$1,明细!$AK:$AK,"网点超50分钟未响应")+COUNTIFS(明细!$R:$R,$AK191,明细!$C:$C,BL$1,明细!$AL:$AL,"网点超23H未关闭"))*20=0,"-",(COUNTIFS(明细!$R:$R,$AK191,明细!$C:$C,BL$1,明细!$AK:$AK,"网点超50分钟未响应")+COUNTIFS(明细!$R:$R,$AK191,明细!$C:$C,BL$1,明细!$AL:$AL,"网点超23H未关闭"))*20)</f>
        <v>-</v>
      </c>
      <c r="BM191" s="12" t="str">
        <f>IF((COUNTIFS(明细!$R:$R,$AK191,明细!$C:$C,BM$1,明细!$AK:$AK,"网点超50分钟未响应")+COUNTIFS(明细!$R:$R,$AK191,明细!$C:$C,BM$1,明细!$AL:$AL,"网点超23H未关闭"))*20=0,"-",(COUNTIFS(明细!$R:$R,$AK191,明细!$C:$C,BM$1,明细!$AK:$AK,"网点超50分钟未响应")+COUNTIFS(明细!$R:$R,$AK191,明细!$C:$C,BM$1,明细!$AL:$AL,"网点超23H未关闭"))*20)</f>
        <v>-</v>
      </c>
      <c r="BN191" s="12" t="str">
        <f>IF((COUNTIFS(明细!$R:$R,$AK191,明细!$C:$C,BN$1,明细!$AK:$AK,"网点超50分钟未响应")+COUNTIFS(明细!$R:$R,$AK191,明细!$C:$C,BN$1,明细!$AL:$AL,"网点超23H未关闭"))*20=0,"-",(COUNTIFS(明细!$R:$R,$AK191,明细!$C:$C,BN$1,明细!$AK:$AK,"网点超50分钟未响应")+COUNTIFS(明细!$R:$R,$AK191,明细!$C:$C,BN$1,明细!$AL:$AL,"网点超23H未关闭"))*20)</f>
        <v>-</v>
      </c>
      <c r="BO191" s="12" t="str">
        <f>IF((COUNTIFS(明细!$R:$R,$AK191,明细!$C:$C,BO$1,明细!$AK:$AK,"网点超50分钟未响应")+COUNTIFS(明细!$R:$R,$AK191,明细!$C:$C,BO$1,明细!$AL:$AL,"网点超23H未关闭"))*20=0,"-",(COUNTIFS(明细!$R:$R,$AK191,明细!$C:$C,BO$1,明细!$AK:$AK,"网点超50分钟未响应")+COUNTIFS(明细!$R:$R,$AK191,明细!$C:$C,BO$1,明细!$AL:$AL,"网点超23H未关闭"))*20)</f>
        <v>-</v>
      </c>
      <c r="BP191" s="12" t="str">
        <f>IF((COUNTIFS(明细!$R:$R,$AK191,明细!$C:$C,BP$1,明细!$AK:$AK,"网点超50分钟未响应")+COUNTIFS(明细!$R:$R,$AK191,明细!$C:$C,BP$1,明细!$AL:$AL,"网点超23H未关闭"))*20=0,"-",(COUNTIFS(明细!$R:$R,$AK191,明细!$C:$C,BP$1,明细!$AK:$AK,"网点超50分钟未响应")+COUNTIFS(明细!$R:$R,$AK191,明细!$C:$C,BP$1,明细!$AL:$AL,"网点超23H未关闭"))*20)</f>
        <v>-</v>
      </c>
    </row>
    <row r="192" customHeight="1" spans="36:68">
      <c r="AJ192" s="12">
        <f>RANK(AL192,AL$3:AL$356)</f>
        <v>147</v>
      </c>
      <c r="AK192" s="4" t="s">
        <v>228</v>
      </c>
      <c r="AL192" s="12">
        <f>SUM(AM192:BP192)</f>
        <v>0</v>
      </c>
      <c r="AM192" s="12" t="str">
        <f>IF((COUNTIFS(明细!$R:$R,$AK192,明细!$C:$C,AM$1,明细!$AK:$AK,"网点超50分钟未响应")+COUNTIFS(明细!$R:$R,$AK192,明细!$C:$C,AM$1,明细!$AL:$AL,"网点超23H未关闭"))*20=0,"-",(COUNTIFS(明细!$R:$R,$AK192,明细!$C:$C,AM$1,明细!$AK:$AK,"网点超50分钟未响应")+COUNTIFS(明细!$R:$R,$AK192,明细!$C:$C,AM$1,明细!$AL:$AL,"网点超23H未关闭"))*20)</f>
        <v>-</v>
      </c>
      <c r="AN192" s="12" t="str">
        <f>IF((COUNTIFS(明细!$R:$R,$AK192,明细!$C:$C,AN$1,明细!$AK:$AK,"网点超50分钟未响应")+COUNTIFS(明细!$R:$R,$AK192,明细!$C:$C,AN$1,明细!$AL:$AL,"网点超23H未关闭"))*20=0,"-",(COUNTIFS(明细!$R:$R,$AK192,明细!$C:$C,AN$1,明细!$AK:$AK,"网点超50分钟未响应")+COUNTIFS(明细!$R:$R,$AK192,明细!$C:$C,AN$1,明细!$AL:$AL,"网点超23H未关闭"))*20)</f>
        <v>-</v>
      </c>
      <c r="AO192" s="12" t="str">
        <f>IF((COUNTIFS(明细!$R:$R,$AK192,明细!$C:$C,AO$1,明细!$AK:$AK,"网点超50分钟未响应")+COUNTIFS(明细!$R:$R,$AK192,明细!$C:$C,AO$1,明细!$AL:$AL,"网点超23H未关闭"))*20=0,"-",(COUNTIFS(明细!$R:$R,$AK192,明细!$C:$C,AO$1,明细!$AK:$AK,"网点超50分钟未响应")+COUNTIFS(明细!$R:$R,$AK192,明细!$C:$C,AO$1,明细!$AL:$AL,"网点超23H未关闭"))*20)</f>
        <v>-</v>
      </c>
      <c r="AP192" s="12" t="str">
        <f>IF((COUNTIFS(明细!$R:$R,$AK192,明细!$C:$C,AP$1,明细!$AK:$AK,"网点超50分钟未响应")+COUNTIFS(明细!$R:$R,$AK192,明细!$C:$C,AP$1,明细!$AL:$AL,"网点超23H未关闭"))*20=0,"-",(COUNTIFS(明细!$R:$R,$AK192,明细!$C:$C,AP$1,明细!$AK:$AK,"网点超50分钟未响应")+COUNTIFS(明细!$R:$R,$AK192,明细!$C:$C,AP$1,明细!$AL:$AL,"网点超23H未关闭"))*20)</f>
        <v>-</v>
      </c>
      <c r="AQ192" s="12" t="str">
        <f>IF((COUNTIFS(明细!$R:$R,$AK192,明细!$C:$C,AQ$1,明细!$AK:$AK,"网点超50分钟未响应")+COUNTIFS(明细!$R:$R,$AK192,明细!$C:$C,AQ$1,明细!$AL:$AL,"网点超23H未关闭"))*20=0,"-",(COUNTIFS(明细!$R:$R,$AK192,明细!$C:$C,AQ$1,明细!$AK:$AK,"网点超50分钟未响应")+COUNTIFS(明细!$R:$R,$AK192,明细!$C:$C,AQ$1,明细!$AL:$AL,"网点超23H未关闭"))*20)</f>
        <v>-</v>
      </c>
      <c r="AR192" s="12" t="str">
        <f>IF((COUNTIFS(明细!$R:$R,$AK192,明细!$C:$C,AR$1,明细!$AK:$AK,"网点超50分钟未响应")+COUNTIFS(明细!$R:$R,$AK192,明细!$C:$C,AR$1,明细!$AL:$AL,"网点超23H未关闭"))*20=0,"-",(COUNTIFS(明细!$R:$R,$AK192,明细!$C:$C,AR$1,明细!$AK:$AK,"网点超50分钟未响应")+COUNTIFS(明细!$R:$R,$AK192,明细!$C:$C,AR$1,明细!$AL:$AL,"网点超23H未关闭"))*20)</f>
        <v>-</v>
      </c>
      <c r="AS192" s="12" t="str">
        <f>IF((COUNTIFS(明细!$R:$R,$AK192,明细!$C:$C,AS$1,明细!$AK:$AK,"网点超50分钟未响应")+COUNTIFS(明细!$R:$R,$AK192,明细!$C:$C,AS$1,明细!$AL:$AL,"网点超23H未关闭"))*20=0,"-",(COUNTIFS(明细!$R:$R,$AK192,明细!$C:$C,AS$1,明细!$AK:$AK,"网点超50分钟未响应")+COUNTIFS(明细!$R:$R,$AK192,明细!$C:$C,AS$1,明细!$AL:$AL,"网点超23H未关闭"))*20)</f>
        <v>-</v>
      </c>
      <c r="AT192" s="12" t="str">
        <f>IF((COUNTIFS(明细!$R:$R,$AK192,明细!$C:$C,AT$1,明细!$AK:$AK,"网点超50分钟未响应")+COUNTIFS(明细!$R:$R,$AK192,明细!$C:$C,AT$1,明细!$AL:$AL,"网点超23H未关闭"))*20=0,"-",(COUNTIFS(明细!$R:$R,$AK192,明细!$C:$C,AT$1,明细!$AK:$AK,"网点超50分钟未响应")+COUNTIFS(明细!$R:$R,$AK192,明细!$C:$C,AT$1,明细!$AL:$AL,"网点超23H未关闭"))*20)</f>
        <v>-</v>
      </c>
      <c r="AU192" s="12" t="str">
        <f>IF((COUNTIFS(明细!$R:$R,$AK192,明细!$C:$C,AU$1,明细!$AK:$AK,"网点超50分钟未响应")+COUNTIFS(明细!$R:$R,$AK192,明细!$C:$C,AU$1,明细!$AL:$AL,"网点超23H未关闭"))*20=0,"-",(COUNTIFS(明细!$R:$R,$AK192,明细!$C:$C,AU$1,明细!$AK:$AK,"网点超50分钟未响应")+COUNTIFS(明细!$R:$R,$AK192,明细!$C:$C,AU$1,明细!$AL:$AL,"网点超23H未关闭"))*20)</f>
        <v>-</v>
      </c>
      <c r="AV192" s="12" t="str">
        <f>IF((COUNTIFS(明细!$R:$R,$AK192,明细!$C:$C,AV$1,明细!$AK:$AK,"网点超50分钟未响应")+COUNTIFS(明细!$R:$R,$AK192,明细!$C:$C,AV$1,明细!$AL:$AL,"网点超23H未关闭"))*20=0,"-",(COUNTIFS(明细!$R:$R,$AK192,明细!$C:$C,AV$1,明细!$AK:$AK,"网点超50分钟未响应")+COUNTIFS(明细!$R:$R,$AK192,明细!$C:$C,AV$1,明细!$AL:$AL,"网点超23H未关闭"))*20)</f>
        <v>-</v>
      </c>
      <c r="AW192" s="12" t="str">
        <f>IF((COUNTIFS(明细!$R:$R,$AK192,明细!$C:$C,AW$1,明细!$AK:$AK,"网点超50分钟未响应")+COUNTIFS(明细!$R:$R,$AK192,明细!$C:$C,AW$1,明细!$AL:$AL,"网点超23H未关闭"))*20=0,"-",(COUNTIFS(明细!$R:$R,$AK192,明细!$C:$C,AW$1,明细!$AK:$AK,"网点超50分钟未响应")+COUNTIFS(明细!$R:$R,$AK192,明细!$C:$C,AW$1,明细!$AL:$AL,"网点超23H未关闭"))*20)</f>
        <v>-</v>
      </c>
      <c r="AX192" s="12" t="str">
        <f>IF((COUNTIFS(明细!$R:$R,$AK192,明细!$C:$C,AX$1,明细!$AK:$AK,"网点超50分钟未响应")+COUNTIFS(明细!$R:$R,$AK192,明细!$C:$C,AX$1,明细!$AL:$AL,"网点超23H未关闭"))*20=0,"-",(COUNTIFS(明细!$R:$R,$AK192,明细!$C:$C,AX$1,明细!$AK:$AK,"网点超50分钟未响应")+COUNTIFS(明细!$R:$R,$AK192,明细!$C:$C,AX$1,明细!$AL:$AL,"网点超23H未关闭"))*20)</f>
        <v>-</v>
      </c>
      <c r="AY192" s="12" t="str">
        <f>IF((COUNTIFS(明细!$R:$R,$AK192,明细!$C:$C,AY$1,明细!$AK:$AK,"网点超50分钟未响应")+COUNTIFS(明细!$R:$R,$AK192,明细!$C:$C,AY$1,明细!$AL:$AL,"网点超23H未关闭"))*20=0,"-",(COUNTIFS(明细!$R:$R,$AK192,明细!$C:$C,AY$1,明细!$AK:$AK,"网点超50分钟未响应")+COUNTIFS(明细!$R:$R,$AK192,明细!$C:$C,AY$1,明细!$AL:$AL,"网点超23H未关闭"))*20)</f>
        <v>-</v>
      </c>
      <c r="AZ192" s="12" t="str">
        <f>IF((COUNTIFS(明细!$R:$R,$AK192,明细!$C:$C,AZ$1,明细!$AK:$AK,"网点超50分钟未响应")+COUNTIFS(明细!$R:$R,$AK192,明细!$C:$C,AZ$1,明细!$AL:$AL,"网点超23H未关闭"))*20=0,"-",(COUNTIFS(明细!$R:$R,$AK192,明细!$C:$C,AZ$1,明细!$AK:$AK,"网点超50分钟未响应")+COUNTIFS(明细!$R:$R,$AK192,明细!$C:$C,AZ$1,明细!$AL:$AL,"网点超23H未关闭"))*20)</f>
        <v>-</v>
      </c>
      <c r="BA192" s="12" t="str">
        <f>IF((COUNTIFS(明细!$R:$R,$AK192,明细!$C:$C,BA$1,明细!$AK:$AK,"网点超50分钟未响应")+COUNTIFS(明细!$R:$R,$AK192,明细!$C:$C,BA$1,明细!$AL:$AL,"网点超23H未关闭"))*20=0,"-",(COUNTIFS(明细!$R:$R,$AK192,明细!$C:$C,BA$1,明细!$AK:$AK,"网点超50分钟未响应")+COUNTIFS(明细!$R:$R,$AK192,明细!$C:$C,BA$1,明细!$AL:$AL,"网点超23H未关闭"))*20)</f>
        <v>-</v>
      </c>
      <c r="BB192" s="12" t="str">
        <f>IF((COUNTIFS(明细!$R:$R,$AK192,明细!$C:$C,BB$1,明细!$AK:$AK,"网点超50分钟未响应")+COUNTIFS(明细!$R:$R,$AK192,明细!$C:$C,BB$1,明细!$AL:$AL,"网点超23H未关闭"))*20=0,"-",(COUNTIFS(明细!$R:$R,$AK192,明细!$C:$C,BB$1,明细!$AK:$AK,"网点超50分钟未响应")+COUNTIFS(明细!$R:$R,$AK192,明细!$C:$C,BB$1,明细!$AL:$AL,"网点超23H未关闭"))*20)</f>
        <v>-</v>
      </c>
      <c r="BC192" s="12" t="str">
        <f>IF((COUNTIFS(明细!$R:$R,$AK192,明细!$C:$C,BC$1,明细!$AK:$AK,"网点超50分钟未响应")+COUNTIFS(明细!$R:$R,$AK192,明细!$C:$C,BC$1,明细!$AL:$AL,"网点超23H未关闭"))*20=0,"-",(COUNTIFS(明细!$R:$R,$AK192,明细!$C:$C,BC$1,明细!$AK:$AK,"网点超50分钟未响应")+COUNTIFS(明细!$R:$R,$AK192,明细!$C:$C,BC$1,明细!$AL:$AL,"网点超23H未关闭"))*20)</f>
        <v>-</v>
      </c>
      <c r="BD192" s="12" t="str">
        <f>IF((COUNTIFS(明细!$R:$R,$AK192,明细!$C:$C,BD$1,明细!$AK:$AK,"网点超50分钟未响应")+COUNTIFS(明细!$R:$R,$AK192,明细!$C:$C,BD$1,明细!$AL:$AL,"网点超23H未关闭"))*20=0,"-",(COUNTIFS(明细!$R:$R,$AK192,明细!$C:$C,BD$1,明细!$AK:$AK,"网点超50分钟未响应")+COUNTIFS(明细!$R:$R,$AK192,明细!$C:$C,BD$1,明细!$AL:$AL,"网点超23H未关闭"))*20)</f>
        <v>-</v>
      </c>
      <c r="BE192" s="12" t="str">
        <f>IF((COUNTIFS(明细!$R:$R,$AK192,明细!$C:$C,BE$1,明细!$AK:$AK,"网点超50分钟未响应")+COUNTIFS(明细!$R:$R,$AK192,明细!$C:$C,BE$1,明细!$AL:$AL,"网点超23H未关闭"))*20=0,"-",(COUNTIFS(明细!$R:$R,$AK192,明细!$C:$C,BE$1,明细!$AK:$AK,"网点超50分钟未响应")+COUNTIFS(明细!$R:$R,$AK192,明细!$C:$C,BE$1,明细!$AL:$AL,"网点超23H未关闭"))*20)</f>
        <v>-</v>
      </c>
      <c r="BF192" s="12" t="str">
        <f>IF((COUNTIFS(明细!$R:$R,$AK192,明细!$C:$C,BF$1,明细!$AK:$AK,"网点超50分钟未响应")+COUNTIFS(明细!$R:$R,$AK192,明细!$C:$C,BF$1,明细!$AL:$AL,"网点超23H未关闭"))*20=0,"-",(COUNTIFS(明细!$R:$R,$AK192,明细!$C:$C,BF$1,明细!$AK:$AK,"网点超50分钟未响应")+COUNTIFS(明细!$R:$R,$AK192,明细!$C:$C,BF$1,明细!$AL:$AL,"网点超23H未关闭"))*20)</f>
        <v>-</v>
      </c>
      <c r="BG192" s="12" t="str">
        <f>IF((COUNTIFS(明细!$R:$R,$AK192,明细!$C:$C,BG$1,明细!$AK:$AK,"网点超50分钟未响应")+COUNTIFS(明细!$R:$R,$AK192,明细!$C:$C,BG$1,明细!$AL:$AL,"网点超23H未关闭"))*20=0,"-",(COUNTIFS(明细!$R:$R,$AK192,明细!$C:$C,BG$1,明细!$AK:$AK,"网点超50分钟未响应")+COUNTIFS(明细!$R:$R,$AK192,明细!$C:$C,BG$1,明细!$AL:$AL,"网点超23H未关闭"))*20)</f>
        <v>-</v>
      </c>
      <c r="BH192" s="12" t="str">
        <f>IF((COUNTIFS(明细!$R:$R,$AK192,明细!$C:$C,BH$1,明细!$AK:$AK,"网点超50分钟未响应")+COUNTIFS(明细!$R:$R,$AK192,明细!$C:$C,BH$1,明细!$AL:$AL,"网点超23H未关闭"))*20=0,"-",(COUNTIFS(明细!$R:$R,$AK192,明细!$C:$C,BH$1,明细!$AK:$AK,"网点超50分钟未响应")+COUNTIFS(明细!$R:$R,$AK192,明细!$C:$C,BH$1,明细!$AL:$AL,"网点超23H未关闭"))*20)</f>
        <v>-</v>
      </c>
      <c r="BI192" s="12" t="str">
        <f>IF((COUNTIFS(明细!$R:$R,$AK192,明细!$C:$C,BI$1,明细!$AK:$AK,"网点超50分钟未响应")+COUNTIFS(明细!$R:$R,$AK192,明细!$C:$C,BI$1,明细!$AL:$AL,"网点超23H未关闭"))*20=0,"-",(COUNTIFS(明细!$R:$R,$AK192,明细!$C:$C,BI$1,明细!$AK:$AK,"网点超50分钟未响应")+COUNTIFS(明细!$R:$R,$AK192,明细!$C:$C,BI$1,明细!$AL:$AL,"网点超23H未关闭"))*20)</f>
        <v>-</v>
      </c>
      <c r="BJ192" s="12" t="str">
        <f>IF((COUNTIFS(明细!$R:$R,$AK192,明细!$C:$C,BJ$1,明细!$AK:$AK,"网点超50分钟未响应")+COUNTIFS(明细!$R:$R,$AK192,明细!$C:$C,BJ$1,明细!$AL:$AL,"网点超23H未关闭"))*20=0,"-",(COUNTIFS(明细!$R:$R,$AK192,明细!$C:$C,BJ$1,明细!$AK:$AK,"网点超50分钟未响应")+COUNTIFS(明细!$R:$R,$AK192,明细!$C:$C,BJ$1,明细!$AL:$AL,"网点超23H未关闭"))*20)</f>
        <v>-</v>
      </c>
      <c r="BK192" s="12" t="str">
        <f>IF((COUNTIFS(明细!$R:$R,$AK192,明细!$C:$C,BK$1,明细!$AK:$AK,"网点超50分钟未响应")+COUNTIFS(明细!$R:$R,$AK192,明细!$C:$C,BK$1,明细!$AL:$AL,"网点超23H未关闭"))*20=0,"-",(COUNTIFS(明细!$R:$R,$AK192,明细!$C:$C,BK$1,明细!$AK:$AK,"网点超50分钟未响应")+COUNTIFS(明细!$R:$R,$AK192,明细!$C:$C,BK$1,明细!$AL:$AL,"网点超23H未关闭"))*20)</f>
        <v>-</v>
      </c>
      <c r="BL192" s="12" t="str">
        <f>IF((COUNTIFS(明细!$R:$R,$AK192,明细!$C:$C,BL$1,明细!$AK:$AK,"网点超50分钟未响应")+COUNTIFS(明细!$R:$R,$AK192,明细!$C:$C,BL$1,明细!$AL:$AL,"网点超23H未关闭"))*20=0,"-",(COUNTIFS(明细!$R:$R,$AK192,明细!$C:$C,BL$1,明细!$AK:$AK,"网点超50分钟未响应")+COUNTIFS(明细!$R:$R,$AK192,明细!$C:$C,BL$1,明细!$AL:$AL,"网点超23H未关闭"))*20)</f>
        <v>-</v>
      </c>
      <c r="BM192" s="12" t="str">
        <f>IF((COUNTIFS(明细!$R:$R,$AK192,明细!$C:$C,BM$1,明细!$AK:$AK,"网点超50分钟未响应")+COUNTIFS(明细!$R:$R,$AK192,明细!$C:$C,BM$1,明细!$AL:$AL,"网点超23H未关闭"))*20=0,"-",(COUNTIFS(明细!$R:$R,$AK192,明细!$C:$C,BM$1,明细!$AK:$AK,"网点超50分钟未响应")+COUNTIFS(明细!$R:$R,$AK192,明细!$C:$C,BM$1,明细!$AL:$AL,"网点超23H未关闭"))*20)</f>
        <v>-</v>
      </c>
      <c r="BN192" s="12" t="str">
        <f>IF((COUNTIFS(明细!$R:$R,$AK192,明细!$C:$C,BN$1,明细!$AK:$AK,"网点超50分钟未响应")+COUNTIFS(明细!$R:$R,$AK192,明细!$C:$C,BN$1,明细!$AL:$AL,"网点超23H未关闭"))*20=0,"-",(COUNTIFS(明细!$R:$R,$AK192,明细!$C:$C,BN$1,明细!$AK:$AK,"网点超50分钟未响应")+COUNTIFS(明细!$R:$R,$AK192,明细!$C:$C,BN$1,明细!$AL:$AL,"网点超23H未关闭"))*20)</f>
        <v>-</v>
      </c>
      <c r="BO192" s="12" t="str">
        <f>IF((COUNTIFS(明细!$R:$R,$AK192,明细!$C:$C,BO$1,明细!$AK:$AK,"网点超50分钟未响应")+COUNTIFS(明细!$R:$R,$AK192,明细!$C:$C,BO$1,明细!$AL:$AL,"网点超23H未关闭"))*20=0,"-",(COUNTIFS(明细!$R:$R,$AK192,明细!$C:$C,BO$1,明细!$AK:$AK,"网点超50分钟未响应")+COUNTIFS(明细!$R:$R,$AK192,明细!$C:$C,BO$1,明细!$AL:$AL,"网点超23H未关闭"))*20)</f>
        <v>-</v>
      </c>
      <c r="BP192" s="12" t="str">
        <f>IF((COUNTIFS(明细!$R:$R,$AK192,明细!$C:$C,BP$1,明细!$AK:$AK,"网点超50分钟未响应")+COUNTIFS(明细!$R:$R,$AK192,明细!$C:$C,BP$1,明细!$AL:$AL,"网点超23H未关闭"))*20=0,"-",(COUNTIFS(明细!$R:$R,$AK192,明细!$C:$C,BP$1,明细!$AK:$AK,"网点超50分钟未响应")+COUNTIFS(明细!$R:$R,$AK192,明细!$C:$C,BP$1,明细!$AL:$AL,"网点超23H未关闭"))*20)</f>
        <v>-</v>
      </c>
    </row>
    <row r="193" customHeight="1" spans="36:68">
      <c r="AJ193" s="12">
        <f>RANK(AL193,AL$3:AL$356)</f>
        <v>147</v>
      </c>
      <c r="AK193" s="4" t="s">
        <v>229</v>
      </c>
      <c r="AL193" s="12">
        <f>SUM(AM193:BP193)</f>
        <v>0</v>
      </c>
      <c r="AM193" s="12" t="str">
        <f>IF((COUNTIFS(明细!$R:$R,$AK193,明细!$C:$C,AM$1,明细!$AK:$AK,"网点超50分钟未响应")+COUNTIFS(明细!$R:$R,$AK193,明细!$C:$C,AM$1,明细!$AL:$AL,"网点超23H未关闭"))*20=0,"-",(COUNTIFS(明细!$R:$R,$AK193,明细!$C:$C,AM$1,明细!$AK:$AK,"网点超50分钟未响应")+COUNTIFS(明细!$R:$R,$AK193,明细!$C:$C,AM$1,明细!$AL:$AL,"网点超23H未关闭"))*20)</f>
        <v>-</v>
      </c>
      <c r="AN193" s="12" t="str">
        <f>IF((COUNTIFS(明细!$R:$R,$AK193,明细!$C:$C,AN$1,明细!$AK:$AK,"网点超50分钟未响应")+COUNTIFS(明细!$R:$R,$AK193,明细!$C:$C,AN$1,明细!$AL:$AL,"网点超23H未关闭"))*20=0,"-",(COUNTIFS(明细!$R:$R,$AK193,明细!$C:$C,AN$1,明细!$AK:$AK,"网点超50分钟未响应")+COUNTIFS(明细!$R:$R,$AK193,明细!$C:$C,AN$1,明细!$AL:$AL,"网点超23H未关闭"))*20)</f>
        <v>-</v>
      </c>
      <c r="AO193" s="12" t="str">
        <f>IF((COUNTIFS(明细!$R:$R,$AK193,明细!$C:$C,AO$1,明细!$AK:$AK,"网点超50分钟未响应")+COUNTIFS(明细!$R:$R,$AK193,明细!$C:$C,AO$1,明细!$AL:$AL,"网点超23H未关闭"))*20=0,"-",(COUNTIFS(明细!$R:$R,$AK193,明细!$C:$C,AO$1,明细!$AK:$AK,"网点超50分钟未响应")+COUNTIFS(明细!$R:$R,$AK193,明细!$C:$C,AO$1,明细!$AL:$AL,"网点超23H未关闭"))*20)</f>
        <v>-</v>
      </c>
      <c r="AP193" s="12" t="str">
        <f>IF((COUNTIFS(明细!$R:$R,$AK193,明细!$C:$C,AP$1,明细!$AK:$AK,"网点超50分钟未响应")+COUNTIFS(明细!$R:$R,$AK193,明细!$C:$C,AP$1,明细!$AL:$AL,"网点超23H未关闭"))*20=0,"-",(COUNTIFS(明细!$R:$R,$AK193,明细!$C:$C,AP$1,明细!$AK:$AK,"网点超50分钟未响应")+COUNTIFS(明细!$R:$R,$AK193,明细!$C:$C,AP$1,明细!$AL:$AL,"网点超23H未关闭"))*20)</f>
        <v>-</v>
      </c>
      <c r="AQ193" s="12" t="str">
        <f>IF((COUNTIFS(明细!$R:$R,$AK193,明细!$C:$C,AQ$1,明细!$AK:$AK,"网点超50分钟未响应")+COUNTIFS(明细!$R:$R,$AK193,明细!$C:$C,AQ$1,明细!$AL:$AL,"网点超23H未关闭"))*20=0,"-",(COUNTIFS(明细!$R:$R,$AK193,明细!$C:$C,AQ$1,明细!$AK:$AK,"网点超50分钟未响应")+COUNTIFS(明细!$R:$R,$AK193,明细!$C:$C,AQ$1,明细!$AL:$AL,"网点超23H未关闭"))*20)</f>
        <v>-</v>
      </c>
      <c r="AR193" s="12" t="str">
        <f>IF((COUNTIFS(明细!$R:$R,$AK193,明细!$C:$C,AR$1,明细!$AK:$AK,"网点超50分钟未响应")+COUNTIFS(明细!$R:$R,$AK193,明细!$C:$C,AR$1,明细!$AL:$AL,"网点超23H未关闭"))*20=0,"-",(COUNTIFS(明细!$R:$R,$AK193,明细!$C:$C,AR$1,明细!$AK:$AK,"网点超50分钟未响应")+COUNTIFS(明细!$R:$R,$AK193,明细!$C:$C,AR$1,明细!$AL:$AL,"网点超23H未关闭"))*20)</f>
        <v>-</v>
      </c>
      <c r="AS193" s="12" t="str">
        <f>IF((COUNTIFS(明细!$R:$R,$AK193,明细!$C:$C,AS$1,明细!$AK:$AK,"网点超50分钟未响应")+COUNTIFS(明细!$R:$R,$AK193,明细!$C:$C,AS$1,明细!$AL:$AL,"网点超23H未关闭"))*20=0,"-",(COUNTIFS(明细!$R:$R,$AK193,明细!$C:$C,AS$1,明细!$AK:$AK,"网点超50分钟未响应")+COUNTIFS(明细!$R:$R,$AK193,明细!$C:$C,AS$1,明细!$AL:$AL,"网点超23H未关闭"))*20)</f>
        <v>-</v>
      </c>
      <c r="AT193" s="12" t="str">
        <f>IF((COUNTIFS(明细!$R:$R,$AK193,明细!$C:$C,AT$1,明细!$AK:$AK,"网点超50分钟未响应")+COUNTIFS(明细!$R:$R,$AK193,明细!$C:$C,AT$1,明细!$AL:$AL,"网点超23H未关闭"))*20=0,"-",(COUNTIFS(明细!$R:$R,$AK193,明细!$C:$C,AT$1,明细!$AK:$AK,"网点超50分钟未响应")+COUNTIFS(明细!$R:$R,$AK193,明细!$C:$C,AT$1,明细!$AL:$AL,"网点超23H未关闭"))*20)</f>
        <v>-</v>
      </c>
      <c r="AU193" s="12" t="str">
        <f>IF((COUNTIFS(明细!$R:$R,$AK193,明细!$C:$C,AU$1,明细!$AK:$AK,"网点超50分钟未响应")+COUNTIFS(明细!$R:$R,$AK193,明细!$C:$C,AU$1,明细!$AL:$AL,"网点超23H未关闭"))*20=0,"-",(COUNTIFS(明细!$R:$R,$AK193,明细!$C:$C,AU$1,明细!$AK:$AK,"网点超50分钟未响应")+COUNTIFS(明细!$R:$R,$AK193,明细!$C:$C,AU$1,明细!$AL:$AL,"网点超23H未关闭"))*20)</f>
        <v>-</v>
      </c>
      <c r="AV193" s="12" t="str">
        <f>IF((COUNTIFS(明细!$R:$R,$AK193,明细!$C:$C,AV$1,明细!$AK:$AK,"网点超50分钟未响应")+COUNTIFS(明细!$R:$R,$AK193,明细!$C:$C,AV$1,明细!$AL:$AL,"网点超23H未关闭"))*20=0,"-",(COUNTIFS(明细!$R:$R,$AK193,明细!$C:$C,AV$1,明细!$AK:$AK,"网点超50分钟未响应")+COUNTIFS(明细!$R:$R,$AK193,明细!$C:$C,AV$1,明细!$AL:$AL,"网点超23H未关闭"))*20)</f>
        <v>-</v>
      </c>
      <c r="AW193" s="12" t="str">
        <f>IF((COUNTIFS(明细!$R:$R,$AK193,明细!$C:$C,AW$1,明细!$AK:$AK,"网点超50分钟未响应")+COUNTIFS(明细!$R:$R,$AK193,明细!$C:$C,AW$1,明细!$AL:$AL,"网点超23H未关闭"))*20=0,"-",(COUNTIFS(明细!$R:$R,$AK193,明细!$C:$C,AW$1,明细!$AK:$AK,"网点超50分钟未响应")+COUNTIFS(明细!$R:$R,$AK193,明细!$C:$C,AW$1,明细!$AL:$AL,"网点超23H未关闭"))*20)</f>
        <v>-</v>
      </c>
      <c r="AX193" s="12" t="str">
        <f>IF((COUNTIFS(明细!$R:$R,$AK193,明细!$C:$C,AX$1,明细!$AK:$AK,"网点超50分钟未响应")+COUNTIFS(明细!$R:$R,$AK193,明细!$C:$C,AX$1,明细!$AL:$AL,"网点超23H未关闭"))*20=0,"-",(COUNTIFS(明细!$R:$R,$AK193,明细!$C:$C,AX$1,明细!$AK:$AK,"网点超50分钟未响应")+COUNTIFS(明细!$R:$R,$AK193,明细!$C:$C,AX$1,明细!$AL:$AL,"网点超23H未关闭"))*20)</f>
        <v>-</v>
      </c>
      <c r="AY193" s="12" t="str">
        <f>IF((COUNTIFS(明细!$R:$R,$AK193,明细!$C:$C,AY$1,明细!$AK:$AK,"网点超50分钟未响应")+COUNTIFS(明细!$R:$R,$AK193,明细!$C:$C,AY$1,明细!$AL:$AL,"网点超23H未关闭"))*20=0,"-",(COUNTIFS(明细!$R:$R,$AK193,明细!$C:$C,AY$1,明细!$AK:$AK,"网点超50分钟未响应")+COUNTIFS(明细!$R:$R,$AK193,明细!$C:$C,AY$1,明细!$AL:$AL,"网点超23H未关闭"))*20)</f>
        <v>-</v>
      </c>
      <c r="AZ193" s="12" t="str">
        <f>IF((COUNTIFS(明细!$R:$R,$AK193,明细!$C:$C,AZ$1,明细!$AK:$AK,"网点超50分钟未响应")+COUNTIFS(明细!$R:$R,$AK193,明细!$C:$C,AZ$1,明细!$AL:$AL,"网点超23H未关闭"))*20=0,"-",(COUNTIFS(明细!$R:$R,$AK193,明细!$C:$C,AZ$1,明细!$AK:$AK,"网点超50分钟未响应")+COUNTIFS(明细!$R:$R,$AK193,明细!$C:$C,AZ$1,明细!$AL:$AL,"网点超23H未关闭"))*20)</f>
        <v>-</v>
      </c>
      <c r="BA193" s="12" t="str">
        <f>IF((COUNTIFS(明细!$R:$R,$AK193,明细!$C:$C,BA$1,明细!$AK:$AK,"网点超50分钟未响应")+COUNTIFS(明细!$R:$R,$AK193,明细!$C:$C,BA$1,明细!$AL:$AL,"网点超23H未关闭"))*20=0,"-",(COUNTIFS(明细!$R:$R,$AK193,明细!$C:$C,BA$1,明细!$AK:$AK,"网点超50分钟未响应")+COUNTIFS(明细!$R:$R,$AK193,明细!$C:$C,BA$1,明细!$AL:$AL,"网点超23H未关闭"))*20)</f>
        <v>-</v>
      </c>
      <c r="BB193" s="12" t="str">
        <f>IF((COUNTIFS(明细!$R:$R,$AK193,明细!$C:$C,BB$1,明细!$AK:$AK,"网点超50分钟未响应")+COUNTIFS(明细!$R:$R,$AK193,明细!$C:$C,BB$1,明细!$AL:$AL,"网点超23H未关闭"))*20=0,"-",(COUNTIFS(明细!$R:$R,$AK193,明细!$C:$C,BB$1,明细!$AK:$AK,"网点超50分钟未响应")+COUNTIFS(明细!$R:$R,$AK193,明细!$C:$C,BB$1,明细!$AL:$AL,"网点超23H未关闭"))*20)</f>
        <v>-</v>
      </c>
      <c r="BC193" s="12" t="str">
        <f>IF((COUNTIFS(明细!$R:$R,$AK193,明细!$C:$C,BC$1,明细!$AK:$AK,"网点超50分钟未响应")+COUNTIFS(明细!$R:$R,$AK193,明细!$C:$C,BC$1,明细!$AL:$AL,"网点超23H未关闭"))*20=0,"-",(COUNTIFS(明细!$R:$R,$AK193,明细!$C:$C,BC$1,明细!$AK:$AK,"网点超50分钟未响应")+COUNTIFS(明细!$R:$R,$AK193,明细!$C:$C,BC$1,明细!$AL:$AL,"网点超23H未关闭"))*20)</f>
        <v>-</v>
      </c>
      <c r="BD193" s="12" t="str">
        <f>IF((COUNTIFS(明细!$R:$R,$AK193,明细!$C:$C,BD$1,明细!$AK:$AK,"网点超50分钟未响应")+COUNTIFS(明细!$R:$R,$AK193,明细!$C:$C,BD$1,明细!$AL:$AL,"网点超23H未关闭"))*20=0,"-",(COUNTIFS(明细!$R:$R,$AK193,明细!$C:$C,BD$1,明细!$AK:$AK,"网点超50分钟未响应")+COUNTIFS(明细!$R:$R,$AK193,明细!$C:$C,BD$1,明细!$AL:$AL,"网点超23H未关闭"))*20)</f>
        <v>-</v>
      </c>
      <c r="BE193" s="12" t="str">
        <f>IF((COUNTIFS(明细!$R:$R,$AK193,明细!$C:$C,BE$1,明细!$AK:$AK,"网点超50分钟未响应")+COUNTIFS(明细!$R:$R,$AK193,明细!$C:$C,BE$1,明细!$AL:$AL,"网点超23H未关闭"))*20=0,"-",(COUNTIFS(明细!$R:$R,$AK193,明细!$C:$C,BE$1,明细!$AK:$AK,"网点超50分钟未响应")+COUNTIFS(明细!$R:$R,$AK193,明细!$C:$C,BE$1,明细!$AL:$AL,"网点超23H未关闭"))*20)</f>
        <v>-</v>
      </c>
      <c r="BF193" s="12" t="str">
        <f>IF((COUNTIFS(明细!$R:$R,$AK193,明细!$C:$C,BF$1,明细!$AK:$AK,"网点超50分钟未响应")+COUNTIFS(明细!$R:$R,$AK193,明细!$C:$C,BF$1,明细!$AL:$AL,"网点超23H未关闭"))*20=0,"-",(COUNTIFS(明细!$R:$R,$AK193,明细!$C:$C,BF$1,明细!$AK:$AK,"网点超50分钟未响应")+COUNTIFS(明细!$R:$R,$AK193,明细!$C:$C,BF$1,明细!$AL:$AL,"网点超23H未关闭"))*20)</f>
        <v>-</v>
      </c>
      <c r="BG193" s="12" t="str">
        <f>IF((COUNTIFS(明细!$R:$R,$AK193,明细!$C:$C,BG$1,明细!$AK:$AK,"网点超50分钟未响应")+COUNTIFS(明细!$R:$R,$AK193,明细!$C:$C,BG$1,明细!$AL:$AL,"网点超23H未关闭"))*20=0,"-",(COUNTIFS(明细!$R:$R,$AK193,明细!$C:$C,BG$1,明细!$AK:$AK,"网点超50分钟未响应")+COUNTIFS(明细!$R:$R,$AK193,明细!$C:$C,BG$1,明细!$AL:$AL,"网点超23H未关闭"))*20)</f>
        <v>-</v>
      </c>
      <c r="BH193" s="12" t="str">
        <f>IF((COUNTIFS(明细!$R:$R,$AK193,明细!$C:$C,BH$1,明细!$AK:$AK,"网点超50分钟未响应")+COUNTIFS(明细!$R:$R,$AK193,明细!$C:$C,BH$1,明细!$AL:$AL,"网点超23H未关闭"))*20=0,"-",(COUNTIFS(明细!$R:$R,$AK193,明细!$C:$C,BH$1,明细!$AK:$AK,"网点超50分钟未响应")+COUNTIFS(明细!$R:$R,$AK193,明细!$C:$C,BH$1,明细!$AL:$AL,"网点超23H未关闭"))*20)</f>
        <v>-</v>
      </c>
      <c r="BI193" s="12" t="str">
        <f>IF((COUNTIFS(明细!$R:$R,$AK193,明细!$C:$C,BI$1,明细!$AK:$AK,"网点超50分钟未响应")+COUNTIFS(明细!$R:$R,$AK193,明细!$C:$C,BI$1,明细!$AL:$AL,"网点超23H未关闭"))*20=0,"-",(COUNTIFS(明细!$R:$R,$AK193,明细!$C:$C,BI$1,明细!$AK:$AK,"网点超50分钟未响应")+COUNTIFS(明细!$R:$R,$AK193,明细!$C:$C,BI$1,明细!$AL:$AL,"网点超23H未关闭"))*20)</f>
        <v>-</v>
      </c>
      <c r="BJ193" s="12" t="str">
        <f>IF((COUNTIFS(明细!$R:$R,$AK193,明细!$C:$C,BJ$1,明细!$AK:$AK,"网点超50分钟未响应")+COUNTIFS(明细!$R:$R,$AK193,明细!$C:$C,BJ$1,明细!$AL:$AL,"网点超23H未关闭"))*20=0,"-",(COUNTIFS(明细!$R:$R,$AK193,明细!$C:$C,BJ$1,明细!$AK:$AK,"网点超50分钟未响应")+COUNTIFS(明细!$R:$R,$AK193,明细!$C:$C,BJ$1,明细!$AL:$AL,"网点超23H未关闭"))*20)</f>
        <v>-</v>
      </c>
      <c r="BK193" s="12" t="str">
        <f>IF((COUNTIFS(明细!$R:$R,$AK193,明细!$C:$C,BK$1,明细!$AK:$AK,"网点超50分钟未响应")+COUNTIFS(明细!$R:$R,$AK193,明细!$C:$C,BK$1,明细!$AL:$AL,"网点超23H未关闭"))*20=0,"-",(COUNTIFS(明细!$R:$R,$AK193,明细!$C:$C,BK$1,明细!$AK:$AK,"网点超50分钟未响应")+COUNTIFS(明细!$R:$R,$AK193,明细!$C:$C,BK$1,明细!$AL:$AL,"网点超23H未关闭"))*20)</f>
        <v>-</v>
      </c>
      <c r="BL193" s="12" t="str">
        <f>IF((COUNTIFS(明细!$R:$R,$AK193,明细!$C:$C,BL$1,明细!$AK:$AK,"网点超50分钟未响应")+COUNTIFS(明细!$R:$R,$AK193,明细!$C:$C,BL$1,明细!$AL:$AL,"网点超23H未关闭"))*20=0,"-",(COUNTIFS(明细!$R:$R,$AK193,明细!$C:$C,BL$1,明细!$AK:$AK,"网点超50分钟未响应")+COUNTIFS(明细!$R:$R,$AK193,明细!$C:$C,BL$1,明细!$AL:$AL,"网点超23H未关闭"))*20)</f>
        <v>-</v>
      </c>
      <c r="BM193" s="12" t="str">
        <f>IF((COUNTIFS(明细!$R:$R,$AK193,明细!$C:$C,BM$1,明细!$AK:$AK,"网点超50分钟未响应")+COUNTIFS(明细!$R:$R,$AK193,明细!$C:$C,BM$1,明细!$AL:$AL,"网点超23H未关闭"))*20=0,"-",(COUNTIFS(明细!$R:$R,$AK193,明细!$C:$C,BM$1,明细!$AK:$AK,"网点超50分钟未响应")+COUNTIFS(明细!$R:$R,$AK193,明细!$C:$C,BM$1,明细!$AL:$AL,"网点超23H未关闭"))*20)</f>
        <v>-</v>
      </c>
      <c r="BN193" s="12" t="str">
        <f>IF((COUNTIFS(明细!$R:$R,$AK193,明细!$C:$C,BN$1,明细!$AK:$AK,"网点超50分钟未响应")+COUNTIFS(明细!$R:$R,$AK193,明细!$C:$C,BN$1,明细!$AL:$AL,"网点超23H未关闭"))*20=0,"-",(COUNTIFS(明细!$R:$R,$AK193,明细!$C:$C,BN$1,明细!$AK:$AK,"网点超50分钟未响应")+COUNTIFS(明细!$R:$R,$AK193,明细!$C:$C,BN$1,明细!$AL:$AL,"网点超23H未关闭"))*20)</f>
        <v>-</v>
      </c>
      <c r="BO193" s="12" t="str">
        <f>IF((COUNTIFS(明细!$R:$R,$AK193,明细!$C:$C,BO$1,明细!$AK:$AK,"网点超50分钟未响应")+COUNTIFS(明细!$R:$R,$AK193,明细!$C:$C,BO$1,明细!$AL:$AL,"网点超23H未关闭"))*20=0,"-",(COUNTIFS(明细!$R:$R,$AK193,明细!$C:$C,BO$1,明细!$AK:$AK,"网点超50分钟未响应")+COUNTIFS(明细!$R:$R,$AK193,明细!$C:$C,BO$1,明细!$AL:$AL,"网点超23H未关闭"))*20)</f>
        <v>-</v>
      </c>
      <c r="BP193" s="12" t="str">
        <f>IF((COUNTIFS(明细!$R:$R,$AK193,明细!$C:$C,BP$1,明细!$AK:$AK,"网点超50分钟未响应")+COUNTIFS(明细!$R:$R,$AK193,明细!$C:$C,BP$1,明细!$AL:$AL,"网点超23H未关闭"))*20=0,"-",(COUNTIFS(明细!$R:$R,$AK193,明细!$C:$C,BP$1,明细!$AK:$AK,"网点超50分钟未响应")+COUNTIFS(明细!$R:$R,$AK193,明细!$C:$C,BP$1,明细!$AL:$AL,"网点超23H未关闭"))*20)</f>
        <v>-</v>
      </c>
    </row>
    <row r="194" customHeight="1" spans="36:68">
      <c r="AJ194" s="12">
        <f>RANK(AL194,AL$3:AL$356)</f>
        <v>147</v>
      </c>
      <c r="AK194" s="39" t="s">
        <v>230</v>
      </c>
      <c r="AL194" s="12">
        <f>SUM(AM194:BP194)</f>
        <v>0</v>
      </c>
      <c r="AM194" s="12" t="str">
        <f>IF((COUNTIFS(明细!$R:$R,$AK194,明细!$C:$C,AM$1,明细!$AK:$AK,"网点超50分钟未响应")+COUNTIFS(明细!$R:$R,$AK194,明细!$C:$C,AM$1,明细!$AL:$AL,"网点超23H未关闭"))*20=0,"-",(COUNTIFS(明细!$R:$R,$AK194,明细!$C:$C,AM$1,明细!$AK:$AK,"网点超50分钟未响应")+COUNTIFS(明细!$R:$R,$AK194,明细!$C:$C,AM$1,明细!$AL:$AL,"网点超23H未关闭"))*20)</f>
        <v>-</v>
      </c>
      <c r="AN194" s="12" t="str">
        <f>IF((COUNTIFS(明细!$R:$R,$AK194,明细!$C:$C,AN$1,明细!$AK:$AK,"网点超50分钟未响应")+COUNTIFS(明细!$R:$R,$AK194,明细!$C:$C,AN$1,明细!$AL:$AL,"网点超23H未关闭"))*20=0,"-",(COUNTIFS(明细!$R:$R,$AK194,明细!$C:$C,AN$1,明细!$AK:$AK,"网点超50分钟未响应")+COUNTIFS(明细!$R:$R,$AK194,明细!$C:$C,AN$1,明细!$AL:$AL,"网点超23H未关闭"))*20)</f>
        <v>-</v>
      </c>
      <c r="AO194" s="12" t="str">
        <f>IF((COUNTIFS(明细!$R:$R,$AK194,明细!$C:$C,AO$1,明细!$AK:$AK,"网点超50分钟未响应")+COUNTIFS(明细!$R:$R,$AK194,明细!$C:$C,AO$1,明细!$AL:$AL,"网点超23H未关闭"))*20=0,"-",(COUNTIFS(明细!$R:$R,$AK194,明细!$C:$C,AO$1,明细!$AK:$AK,"网点超50分钟未响应")+COUNTIFS(明细!$R:$R,$AK194,明细!$C:$C,AO$1,明细!$AL:$AL,"网点超23H未关闭"))*20)</f>
        <v>-</v>
      </c>
      <c r="AP194" s="12" t="str">
        <f>IF((COUNTIFS(明细!$R:$R,$AK194,明细!$C:$C,AP$1,明细!$AK:$AK,"网点超50分钟未响应")+COUNTIFS(明细!$R:$R,$AK194,明细!$C:$C,AP$1,明细!$AL:$AL,"网点超23H未关闭"))*20=0,"-",(COUNTIFS(明细!$R:$R,$AK194,明细!$C:$C,AP$1,明细!$AK:$AK,"网点超50分钟未响应")+COUNTIFS(明细!$R:$R,$AK194,明细!$C:$C,AP$1,明细!$AL:$AL,"网点超23H未关闭"))*20)</f>
        <v>-</v>
      </c>
      <c r="AQ194" s="12" t="str">
        <f>IF((COUNTIFS(明细!$R:$R,$AK194,明细!$C:$C,AQ$1,明细!$AK:$AK,"网点超50分钟未响应")+COUNTIFS(明细!$R:$R,$AK194,明细!$C:$C,AQ$1,明细!$AL:$AL,"网点超23H未关闭"))*20=0,"-",(COUNTIFS(明细!$R:$R,$AK194,明细!$C:$C,AQ$1,明细!$AK:$AK,"网点超50分钟未响应")+COUNTIFS(明细!$R:$R,$AK194,明细!$C:$C,AQ$1,明细!$AL:$AL,"网点超23H未关闭"))*20)</f>
        <v>-</v>
      </c>
      <c r="AR194" s="12" t="str">
        <f>IF((COUNTIFS(明细!$R:$R,$AK194,明细!$C:$C,AR$1,明细!$AK:$AK,"网点超50分钟未响应")+COUNTIFS(明细!$R:$R,$AK194,明细!$C:$C,AR$1,明细!$AL:$AL,"网点超23H未关闭"))*20=0,"-",(COUNTIFS(明细!$R:$R,$AK194,明细!$C:$C,AR$1,明细!$AK:$AK,"网点超50分钟未响应")+COUNTIFS(明细!$R:$R,$AK194,明细!$C:$C,AR$1,明细!$AL:$AL,"网点超23H未关闭"))*20)</f>
        <v>-</v>
      </c>
      <c r="AS194" s="12" t="str">
        <f>IF((COUNTIFS(明细!$R:$R,$AK194,明细!$C:$C,AS$1,明细!$AK:$AK,"网点超50分钟未响应")+COUNTIFS(明细!$R:$R,$AK194,明细!$C:$C,AS$1,明细!$AL:$AL,"网点超23H未关闭"))*20=0,"-",(COUNTIFS(明细!$R:$R,$AK194,明细!$C:$C,AS$1,明细!$AK:$AK,"网点超50分钟未响应")+COUNTIFS(明细!$R:$R,$AK194,明细!$C:$C,AS$1,明细!$AL:$AL,"网点超23H未关闭"))*20)</f>
        <v>-</v>
      </c>
      <c r="AT194" s="12" t="str">
        <f>IF((COUNTIFS(明细!$R:$R,$AK194,明细!$C:$C,AT$1,明细!$AK:$AK,"网点超50分钟未响应")+COUNTIFS(明细!$R:$R,$AK194,明细!$C:$C,AT$1,明细!$AL:$AL,"网点超23H未关闭"))*20=0,"-",(COUNTIFS(明细!$R:$R,$AK194,明细!$C:$C,AT$1,明细!$AK:$AK,"网点超50分钟未响应")+COUNTIFS(明细!$R:$R,$AK194,明细!$C:$C,AT$1,明细!$AL:$AL,"网点超23H未关闭"))*20)</f>
        <v>-</v>
      </c>
      <c r="AU194" s="12" t="str">
        <f>IF((COUNTIFS(明细!$R:$R,$AK194,明细!$C:$C,AU$1,明细!$AK:$AK,"网点超50分钟未响应")+COUNTIFS(明细!$R:$R,$AK194,明细!$C:$C,AU$1,明细!$AL:$AL,"网点超23H未关闭"))*20=0,"-",(COUNTIFS(明细!$R:$R,$AK194,明细!$C:$C,AU$1,明细!$AK:$AK,"网点超50分钟未响应")+COUNTIFS(明细!$R:$R,$AK194,明细!$C:$C,AU$1,明细!$AL:$AL,"网点超23H未关闭"))*20)</f>
        <v>-</v>
      </c>
      <c r="AV194" s="12" t="str">
        <f>IF((COUNTIFS(明细!$R:$R,$AK194,明细!$C:$C,AV$1,明细!$AK:$AK,"网点超50分钟未响应")+COUNTIFS(明细!$R:$R,$AK194,明细!$C:$C,AV$1,明细!$AL:$AL,"网点超23H未关闭"))*20=0,"-",(COUNTIFS(明细!$R:$R,$AK194,明细!$C:$C,AV$1,明细!$AK:$AK,"网点超50分钟未响应")+COUNTIFS(明细!$R:$R,$AK194,明细!$C:$C,AV$1,明细!$AL:$AL,"网点超23H未关闭"))*20)</f>
        <v>-</v>
      </c>
      <c r="AW194" s="12" t="str">
        <f>IF((COUNTIFS(明细!$R:$R,$AK194,明细!$C:$C,AW$1,明细!$AK:$AK,"网点超50分钟未响应")+COUNTIFS(明细!$R:$R,$AK194,明细!$C:$C,AW$1,明细!$AL:$AL,"网点超23H未关闭"))*20=0,"-",(COUNTIFS(明细!$R:$R,$AK194,明细!$C:$C,AW$1,明细!$AK:$AK,"网点超50分钟未响应")+COUNTIFS(明细!$R:$R,$AK194,明细!$C:$C,AW$1,明细!$AL:$AL,"网点超23H未关闭"))*20)</f>
        <v>-</v>
      </c>
      <c r="AX194" s="12" t="str">
        <f>IF((COUNTIFS(明细!$R:$R,$AK194,明细!$C:$C,AX$1,明细!$AK:$AK,"网点超50分钟未响应")+COUNTIFS(明细!$R:$R,$AK194,明细!$C:$C,AX$1,明细!$AL:$AL,"网点超23H未关闭"))*20=0,"-",(COUNTIFS(明细!$R:$R,$AK194,明细!$C:$C,AX$1,明细!$AK:$AK,"网点超50分钟未响应")+COUNTIFS(明细!$R:$R,$AK194,明细!$C:$C,AX$1,明细!$AL:$AL,"网点超23H未关闭"))*20)</f>
        <v>-</v>
      </c>
      <c r="AY194" s="12" t="str">
        <f>IF((COUNTIFS(明细!$R:$R,$AK194,明细!$C:$C,AY$1,明细!$AK:$AK,"网点超50分钟未响应")+COUNTIFS(明细!$R:$R,$AK194,明细!$C:$C,AY$1,明细!$AL:$AL,"网点超23H未关闭"))*20=0,"-",(COUNTIFS(明细!$R:$R,$AK194,明细!$C:$C,AY$1,明细!$AK:$AK,"网点超50分钟未响应")+COUNTIFS(明细!$R:$R,$AK194,明细!$C:$C,AY$1,明细!$AL:$AL,"网点超23H未关闭"))*20)</f>
        <v>-</v>
      </c>
      <c r="AZ194" s="12" t="str">
        <f>IF((COUNTIFS(明细!$R:$R,$AK194,明细!$C:$C,AZ$1,明细!$AK:$AK,"网点超50分钟未响应")+COUNTIFS(明细!$R:$R,$AK194,明细!$C:$C,AZ$1,明细!$AL:$AL,"网点超23H未关闭"))*20=0,"-",(COUNTIFS(明细!$R:$R,$AK194,明细!$C:$C,AZ$1,明细!$AK:$AK,"网点超50分钟未响应")+COUNTIFS(明细!$R:$R,$AK194,明细!$C:$C,AZ$1,明细!$AL:$AL,"网点超23H未关闭"))*20)</f>
        <v>-</v>
      </c>
      <c r="BA194" s="12" t="str">
        <f>IF((COUNTIFS(明细!$R:$R,$AK194,明细!$C:$C,BA$1,明细!$AK:$AK,"网点超50分钟未响应")+COUNTIFS(明细!$R:$R,$AK194,明细!$C:$C,BA$1,明细!$AL:$AL,"网点超23H未关闭"))*20=0,"-",(COUNTIFS(明细!$R:$R,$AK194,明细!$C:$C,BA$1,明细!$AK:$AK,"网点超50分钟未响应")+COUNTIFS(明细!$R:$R,$AK194,明细!$C:$C,BA$1,明细!$AL:$AL,"网点超23H未关闭"))*20)</f>
        <v>-</v>
      </c>
      <c r="BB194" s="12" t="str">
        <f>IF((COUNTIFS(明细!$R:$R,$AK194,明细!$C:$C,BB$1,明细!$AK:$AK,"网点超50分钟未响应")+COUNTIFS(明细!$R:$R,$AK194,明细!$C:$C,BB$1,明细!$AL:$AL,"网点超23H未关闭"))*20=0,"-",(COUNTIFS(明细!$R:$R,$AK194,明细!$C:$C,BB$1,明细!$AK:$AK,"网点超50分钟未响应")+COUNTIFS(明细!$R:$R,$AK194,明细!$C:$C,BB$1,明细!$AL:$AL,"网点超23H未关闭"))*20)</f>
        <v>-</v>
      </c>
      <c r="BC194" s="12" t="str">
        <f>IF((COUNTIFS(明细!$R:$R,$AK194,明细!$C:$C,BC$1,明细!$AK:$AK,"网点超50分钟未响应")+COUNTIFS(明细!$R:$R,$AK194,明细!$C:$C,BC$1,明细!$AL:$AL,"网点超23H未关闭"))*20=0,"-",(COUNTIFS(明细!$R:$R,$AK194,明细!$C:$C,BC$1,明细!$AK:$AK,"网点超50分钟未响应")+COUNTIFS(明细!$R:$R,$AK194,明细!$C:$C,BC$1,明细!$AL:$AL,"网点超23H未关闭"))*20)</f>
        <v>-</v>
      </c>
      <c r="BD194" s="12" t="str">
        <f>IF((COUNTIFS(明细!$R:$R,$AK194,明细!$C:$C,BD$1,明细!$AK:$AK,"网点超50分钟未响应")+COUNTIFS(明细!$R:$R,$AK194,明细!$C:$C,BD$1,明细!$AL:$AL,"网点超23H未关闭"))*20=0,"-",(COUNTIFS(明细!$R:$R,$AK194,明细!$C:$C,BD$1,明细!$AK:$AK,"网点超50分钟未响应")+COUNTIFS(明细!$R:$R,$AK194,明细!$C:$C,BD$1,明细!$AL:$AL,"网点超23H未关闭"))*20)</f>
        <v>-</v>
      </c>
      <c r="BE194" s="12" t="str">
        <f>IF((COUNTIFS(明细!$R:$R,$AK194,明细!$C:$C,BE$1,明细!$AK:$AK,"网点超50分钟未响应")+COUNTIFS(明细!$R:$R,$AK194,明细!$C:$C,BE$1,明细!$AL:$AL,"网点超23H未关闭"))*20=0,"-",(COUNTIFS(明细!$R:$R,$AK194,明细!$C:$C,BE$1,明细!$AK:$AK,"网点超50分钟未响应")+COUNTIFS(明细!$R:$R,$AK194,明细!$C:$C,BE$1,明细!$AL:$AL,"网点超23H未关闭"))*20)</f>
        <v>-</v>
      </c>
      <c r="BF194" s="12" t="str">
        <f>IF((COUNTIFS(明细!$R:$R,$AK194,明细!$C:$C,BF$1,明细!$AK:$AK,"网点超50分钟未响应")+COUNTIFS(明细!$R:$R,$AK194,明细!$C:$C,BF$1,明细!$AL:$AL,"网点超23H未关闭"))*20=0,"-",(COUNTIFS(明细!$R:$R,$AK194,明细!$C:$C,BF$1,明细!$AK:$AK,"网点超50分钟未响应")+COUNTIFS(明细!$R:$R,$AK194,明细!$C:$C,BF$1,明细!$AL:$AL,"网点超23H未关闭"))*20)</f>
        <v>-</v>
      </c>
      <c r="BG194" s="12" t="str">
        <f>IF((COUNTIFS(明细!$R:$R,$AK194,明细!$C:$C,BG$1,明细!$AK:$AK,"网点超50分钟未响应")+COUNTIFS(明细!$R:$R,$AK194,明细!$C:$C,BG$1,明细!$AL:$AL,"网点超23H未关闭"))*20=0,"-",(COUNTIFS(明细!$R:$R,$AK194,明细!$C:$C,BG$1,明细!$AK:$AK,"网点超50分钟未响应")+COUNTIFS(明细!$R:$R,$AK194,明细!$C:$C,BG$1,明细!$AL:$AL,"网点超23H未关闭"))*20)</f>
        <v>-</v>
      </c>
      <c r="BH194" s="12" t="str">
        <f>IF((COUNTIFS(明细!$R:$R,$AK194,明细!$C:$C,BH$1,明细!$AK:$AK,"网点超50分钟未响应")+COUNTIFS(明细!$R:$R,$AK194,明细!$C:$C,BH$1,明细!$AL:$AL,"网点超23H未关闭"))*20=0,"-",(COUNTIFS(明细!$R:$R,$AK194,明细!$C:$C,BH$1,明细!$AK:$AK,"网点超50分钟未响应")+COUNTIFS(明细!$R:$R,$AK194,明细!$C:$C,BH$1,明细!$AL:$AL,"网点超23H未关闭"))*20)</f>
        <v>-</v>
      </c>
      <c r="BI194" s="12" t="str">
        <f>IF((COUNTIFS(明细!$R:$R,$AK194,明细!$C:$C,BI$1,明细!$AK:$AK,"网点超50分钟未响应")+COUNTIFS(明细!$R:$R,$AK194,明细!$C:$C,BI$1,明细!$AL:$AL,"网点超23H未关闭"))*20=0,"-",(COUNTIFS(明细!$R:$R,$AK194,明细!$C:$C,BI$1,明细!$AK:$AK,"网点超50分钟未响应")+COUNTIFS(明细!$R:$R,$AK194,明细!$C:$C,BI$1,明细!$AL:$AL,"网点超23H未关闭"))*20)</f>
        <v>-</v>
      </c>
      <c r="BJ194" s="12" t="str">
        <f>IF((COUNTIFS(明细!$R:$R,$AK194,明细!$C:$C,BJ$1,明细!$AK:$AK,"网点超50分钟未响应")+COUNTIFS(明细!$R:$R,$AK194,明细!$C:$C,BJ$1,明细!$AL:$AL,"网点超23H未关闭"))*20=0,"-",(COUNTIFS(明细!$R:$R,$AK194,明细!$C:$C,BJ$1,明细!$AK:$AK,"网点超50分钟未响应")+COUNTIFS(明细!$R:$R,$AK194,明细!$C:$C,BJ$1,明细!$AL:$AL,"网点超23H未关闭"))*20)</f>
        <v>-</v>
      </c>
      <c r="BK194" s="12" t="str">
        <f>IF((COUNTIFS(明细!$R:$R,$AK194,明细!$C:$C,BK$1,明细!$AK:$AK,"网点超50分钟未响应")+COUNTIFS(明细!$R:$R,$AK194,明细!$C:$C,BK$1,明细!$AL:$AL,"网点超23H未关闭"))*20=0,"-",(COUNTIFS(明细!$R:$R,$AK194,明细!$C:$C,BK$1,明细!$AK:$AK,"网点超50分钟未响应")+COUNTIFS(明细!$R:$R,$AK194,明细!$C:$C,BK$1,明细!$AL:$AL,"网点超23H未关闭"))*20)</f>
        <v>-</v>
      </c>
      <c r="BL194" s="12" t="str">
        <f>IF((COUNTIFS(明细!$R:$R,$AK194,明细!$C:$C,BL$1,明细!$AK:$AK,"网点超50分钟未响应")+COUNTIFS(明细!$R:$R,$AK194,明细!$C:$C,BL$1,明细!$AL:$AL,"网点超23H未关闭"))*20=0,"-",(COUNTIFS(明细!$R:$R,$AK194,明细!$C:$C,BL$1,明细!$AK:$AK,"网点超50分钟未响应")+COUNTIFS(明细!$R:$R,$AK194,明细!$C:$C,BL$1,明细!$AL:$AL,"网点超23H未关闭"))*20)</f>
        <v>-</v>
      </c>
      <c r="BM194" s="12" t="str">
        <f>IF((COUNTIFS(明细!$R:$R,$AK194,明细!$C:$C,BM$1,明细!$AK:$AK,"网点超50分钟未响应")+COUNTIFS(明细!$R:$R,$AK194,明细!$C:$C,BM$1,明细!$AL:$AL,"网点超23H未关闭"))*20=0,"-",(COUNTIFS(明细!$R:$R,$AK194,明细!$C:$C,BM$1,明细!$AK:$AK,"网点超50分钟未响应")+COUNTIFS(明细!$R:$R,$AK194,明细!$C:$C,BM$1,明细!$AL:$AL,"网点超23H未关闭"))*20)</f>
        <v>-</v>
      </c>
      <c r="BN194" s="12" t="str">
        <f>IF((COUNTIFS(明细!$R:$R,$AK194,明细!$C:$C,BN$1,明细!$AK:$AK,"网点超50分钟未响应")+COUNTIFS(明细!$R:$R,$AK194,明细!$C:$C,BN$1,明细!$AL:$AL,"网点超23H未关闭"))*20=0,"-",(COUNTIFS(明细!$R:$R,$AK194,明细!$C:$C,BN$1,明细!$AK:$AK,"网点超50分钟未响应")+COUNTIFS(明细!$R:$R,$AK194,明细!$C:$C,BN$1,明细!$AL:$AL,"网点超23H未关闭"))*20)</f>
        <v>-</v>
      </c>
      <c r="BO194" s="12" t="str">
        <f>IF((COUNTIFS(明细!$R:$R,$AK194,明细!$C:$C,BO$1,明细!$AK:$AK,"网点超50分钟未响应")+COUNTIFS(明细!$R:$R,$AK194,明细!$C:$C,BO$1,明细!$AL:$AL,"网点超23H未关闭"))*20=0,"-",(COUNTIFS(明细!$R:$R,$AK194,明细!$C:$C,BO$1,明细!$AK:$AK,"网点超50分钟未响应")+COUNTIFS(明细!$R:$R,$AK194,明细!$C:$C,BO$1,明细!$AL:$AL,"网点超23H未关闭"))*20)</f>
        <v>-</v>
      </c>
      <c r="BP194" s="12" t="str">
        <f>IF((COUNTIFS(明细!$R:$R,$AK194,明细!$C:$C,BP$1,明细!$AK:$AK,"网点超50分钟未响应")+COUNTIFS(明细!$R:$R,$AK194,明细!$C:$C,BP$1,明细!$AL:$AL,"网点超23H未关闭"))*20=0,"-",(COUNTIFS(明细!$R:$R,$AK194,明细!$C:$C,BP$1,明细!$AK:$AK,"网点超50分钟未响应")+COUNTIFS(明细!$R:$R,$AK194,明细!$C:$C,BP$1,明细!$AL:$AL,"网点超23H未关闭"))*20)</f>
        <v>-</v>
      </c>
    </row>
    <row r="195" customHeight="1" spans="36:68">
      <c r="AJ195" s="12">
        <f>RANK(AL195,AL$3:AL$356)</f>
        <v>147</v>
      </c>
      <c r="AK195" s="39" t="s">
        <v>231</v>
      </c>
      <c r="AL195" s="12">
        <f>SUM(AM195:BP195)</f>
        <v>0</v>
      </c>
      <c r="AM195" s="12" t="str">
        <f>IF((COUNTIFS(明细!$R:$R,$AK195,明细!$C:$C,AM$1,明细!$AK:$AK,"网点超50分钟未响应")+COUNTIFS(明细!$R:$R,$AK195,明细!$C:$C,AM$1,明细!$AL:$AL,"网点超23H未关闭"))*20=0,"-",(COUNTIFS(明细!$R:$R,$AK195,明细!$C:$C,AM$1,明细!$AK:$AK,"网点超50分钟未响应")+COUNTIFS(明细!$R:$R,$AK195,明细!$C:$C,AM$1,明细!$AL:$AL,"网点超23H未关闭"))*20)</f>
        <v>-</v>
      </c>
      <c r="AN195" s="12" t="str">
        <f>IF((COUNTIFS(明细!$R:$R,$AK195,明细!$C:$C,AN$1,明细!$AK:$AK,"网点超50分钟未响应")+COUNTIFS(明细!$R:$R,$AK195,明细!$C:$C,AN$1,明细!$AL:$AL,"网点超23H未关闭"))*20=0,"-",(COUNTIFS(明细!$R:$R,$AK195,明细!$C:$C,AN$1,明细!$AK:$AK,"网点超50分钟未响应")+COUNTIFS(明细!$R:$R,$AK195,明细!$C:$C,AN$1,明细!$AL:$AL,"网点超23H未关闭"))*20)</f>
        <v>-</v>
      </c>
      <c r="AO195" s="12" t="str">
        <f>IF((COUNTIFS(明细!$R:$R,$AK195,明细!$C:$C,AO$1,明细!$AK:$AK,"网点超50分钟未响应")+COUNTIFS(明细!$R:$R,$AK195,明细!$C:$C,AO$1,明细!$AL:$AL,"网点超23H未关闭"))*20=0,"-",(COUNTIFS(明细!$R:$R,$AK195,明细!$C:$C,AO$1,明细!$AK:$AK,"网点超50分钟未响应")+COUNTIFS(明细!$R:$R,$AK195,明细!$C:$C,AO$1,明细!$AL:$AL,"网点超23H未关闭"))*20)</f>
        <v>-</v>
      </c>
      <c r="AP195" s="12" t="str">
        <f>IF((COUNTIFS(明细!$R:$R,$AK195,明细!$C:$C,AP$1,明细!$AK:$AK,"网点超50分钟未响应")+COUNTIFS(明细!$R:$R,$AK195,明细!$C:$C,AP$1,明细!$AL:$AL,"网点超23H未关闭"))*20=0,"-",(COUNTIFS(明细!$R:$R,$AK195,明细!$C:$C,AP$1,明细!$AK:$AK,"网点超50分钟未响应")+COUNTIFS(明细!$R:$R,$AK195,明细!$C:$C,AP$1,明细!$AL:$AL,"网点超23H未关闭"))*20)</f>
        <v>-</v>
      </c>
      <c r="AQ195" s="12" t="str">
        <f>IF((COUNTIFS(明细!$R:$R,$AK195,明细!$C:$C,AQ$1,明细!$AK:$AK,"网点超50分钟未响应")+COUNTIFS(明细!$R:$R,$AK195,明细!$C:$C,AQ$1,明细!$AL:$AL,"网点超23H未关闭"))*20=0,"-",(COUNTIFS(明细!$R:$R,$AK195,明细!$C:$C,AQ$1,明细!$AK:$AK,"网点超50分钟未响应")+COUNTIFS(明细!$R:$R,$AK195,明细!$C:$C,AQ$1,明细!$AL:$AL,"网点超23H未关闭"))*20)</f>
        <v>-</v>
      </c>
      <c r="AR195" s="12" t="str">
        <f>IF((COUNTIFS(明细!$R:$R,$AK195,明细!$C:$C,AR$1,明细!$AK:$AK,"网点超50分钟未响应")+COUNTIFS(明细!$R:$R,$AK195,明细!$C:$C,AR$1,明细!$AL:$AL,"网点超23H未关闭"))*20=0,"-",(COUNTIFS(明细!$R:$R,$AK195,明细!$C:$C,AR$1,明细!$AK:$AK,"网点超50分钟未响应")+COUNTIFS(明细!$R:$R,$AK195,明细!$C:$C,AR$1,明细!$AL:$AL,"网点超23H未关闭"))*20)</f>
        <v>-</v>
      </c>
      <c r="AS195" s="12" t="str">
        <f>IF((COUNTIFS(明细!$R:$R,$AK195,明细!$C:$C,AS$1,明细!$AK:$AK,"网点超50分钟未响应")+COUNTIFS(明细!$R:$R,$AK195,明细!$C:$C,AS$1,明细!$AL:$AL,"网点超23H未关闭"))*20=0,"-",(COUNTIFS(明细!$R:$R,$AK195,明细!$C:$C,AS$1,明细!$AK:$AK,"网点超50分钟未响应")+COUNTIFS(明细!$R:$R,$AK195,明细!$C:$C,AS$1,明细!$AL:$AL,"网点超23H未关闭"))*20)</f>
        <v>-</v>
      </c>
      <c r="AT195" s="12" t="str">
        <f>IF((COUNTIFS(明细!$R:$R,$AK195,明细!$C:$C,AT$1,明细!$AK:$AK,"网点超50分钟未响应")+COUNTIFS(明细!$R:$R,$AK195,明细!$C:$C,AT$1,明细!$AL:$AL,"网点超23H未关闭"))*20=0,"-",(COUNTIFS(明细!$R:$R,$AK195,明细!$C:$C,AT$1,明细!$AK:$AK,"网点超50分钟未响应")+COUNTIFS(明细!$R:$R,$AK195,明细!$C:$C,AT$1,明细!$AL:$AL,"网点超23H未关闭"))*20)</f>
        <v>-</v>
      </c>
      <c r="AU195" s="12" t="str">
        <f>IF((COUNTIFS(明细!$R:$R,$AK195,明细!$C:$C,AU$1,明细!$AK:$AK,"网点超50分钟未响应")+COUNTIFS(明细!$R:$R,$AK195,明细!$C:$C,AU$1,明细!$AL:$AL,"网点超23H未关闭"))*20=0,"-",(COUNTIFS(明细!$R:$R,$AK195,明细!$C:$C,AU$1,明细!$AK:$AK,"网点超50分钟未响应")+COUNTIFS(明细!$R:$R,$AK195,明细!$C:$C,AU$1,明细!$AL:$AL,"网点超23H未关闭"))*20)</f>
        <v>-</v>
      </c>
      <c r="AV195" s="12" t="str">
        <f>IF((COUNTIFS(明细!$R:$R,$AK195,明细!$C:$C,AV$1,明细!$AK:$AK,"网点超50分钟未响应")+COUNTIFS(明细!$R:$R,$AK195,明细!$C:$C,AV$1,明细!$AL:$AL,"网点超23H未关闭"))*20=0,"-",(COUNTIFS(明细!$R:$R,$AK195,明细!$C:$C,AV$1,明细!$AK:$AK,"网点超50分钟未响应")+COUNTIFS(明细!$R:$R,$AK195,明细!$C:$C,AV$1,明细!$AL:$AL,"网点超23H未关闭"))*20)</f>
        <v>-</v>
      </c>
      <c r="AW195" s="12" t="str">
        <f>IF((COUNTIFS(明细!$R:$R,$AK195,明细!$C:$C,AW$1,明细!$AK:$AK,"网点超50分钟未响应")+COUNTIFS(明细!$R:$R,$AK195,明细!$C:$C,AW$1,明细!$AL:$AL,"网点超23H未关闭"))*20=0,"-",(COUNTIFS(明细!$R:$R,$AK195,明细!$C:$C,AW$1,明细!$AK:$AK,"网点超50分钟未响应")+COUNTIFS(明细!$R:$R,$AK195,明细!$C:$C,AW$1,明细!$AL:$AL,"网点超23H未关闭"))*20)</f>
        <v>-</v>
      </c>
      <c r="AX195" s="12" t="str">
        <f>IF((COUNTIFS(明细!$R:$R,$AK195,明细!$C:$C,AX$1,明细!$AK:$AK,"网点超50分钟未响应")+COUNTIFS(明细!$R:$R,$AK195,明细!$C:$C,AX$1,明细!$AL:$AL,"网点超23H未关闭"))*20=0,"-",(COUNTIFS(明细!$R:$R,$AK195,明细!$C:$C,AX$1,明细!$AK:$AK,"网点超50分钟未响应")+COUNTIFS(明细!$R:$R,$AK195,明细!$C:$C,AX$1,明细!$AL:$AL,"网点超23H未关闭"))*20)</f>
        <v>-</v>
      </c>
      <c r="AY195" s="12" t="str">
        <f>IF((COUNTIFS(明细!$R:$R,$AK195,明细!$C:$C,AY$1,明细!$AK:$AK,"网点超50分钟未响应")+COUNTIFS(明细!$R:$R,$AK195,明细!$C:$C,AY$1,明细!$AL:$AL,"网点超23H未关闭"))*20=0,"-",(COUNTIFS(明细!$R:$R,$AK195,明细!$C:$C,AY$1,明细!$AK:$AK,"网点超50分钟未响应")+COUNTIFS(明细!$R:$R,$AK195,明细!$C:$C,AY$1,明细!$AL:$AL,"网点超23H未关闭"))*20)</f>
        <v>-</v>
      </c>
      <c r="AZ195" s="12" t="str">
        <f>IF((COUNTIFS(明细!$R:$R,$AK195,明细!$C:$C,AZ$1,明细!$AK:$AK,"网点超50分钟未响应")+COUNTIFS(明细!$R:$R,$AK195,明细!$C:$C,AZ$1,明细!$AL:$AL,"网点超23H未关闭"))*20=0,"-",(COUNTIFS(明细!$R:$R,$AK195,明细!$C:$C,AZ$1,明细!$AK:$AK,"网点超50分钟未响应")+COUNTIFS(明细!$R:$R,$AK195,明细!$C:$C,AZ$1,明细!$AL:$AL,"网点超23H未关闭"))*20)</f>
        <v>-</v>
      </c>
      <c r="BA195" s="12" t="str">
        <f>IF((COUNTIFS(明细!$R:$R,$AK195,明细!$C:$C,BA$1,明细!$AK:$AK,"网点超50分钟未响应")+COUNTIFS(明细!$R:$R,$AK195,明细!$C:$C,BA$1,明细!$AL:$AL,"网点超23H未关闭"))*20=0,"-",(COUNTIFS(明细!$R:$R,$AK195,明细!$C:$C,BA$1,明细!$AK:$AK,"网点超50分钟未响应")+COUNTIFS(明细!$R:$R,$AK195,明细!$C:$C,BA$1,明细!$AL:$AL,"网点超23H未关闭"))*20)</f>
        <v>-</v>
      </c>
      <c r="BB195" s="12" t="str">
        <f>IF((COUNTIFS(明细!$R:$R,$AK195,明细!$C:$C,BB$1,明细!$AK:$AK,"网点超50分钟未响应")+COUNTIFS(明细!$R:$R,$AK195,明细!$C:$C,BB$1,明细!$AL:$AL,"网点超23H未关闭"))*20=0,"-",(COUNTIFS(明细!$R:$R,$AK195,明细!$C:$C,BB$1,明细!$AK:$AK,"网点超50分钟未响应")+COUNTIFS(明细!$R:$R,$AK195,明细!$C:$C,BB$1,明细!$AL:$AL,"网点超23H未关闭"))*20)</f>
        <v>-</v>
      </c>
      <c r="BC195" s="12" t="str">
        <f>IF((COUNTIFS(明细!$R:$R,$AK195,明细!$C:$C,BC$1,明细!$AK:$AK,"网点超50分钟未响应")+COUNTIFS(明细!$R:$R,$AK195,明细!$C:$C,BC$1,明细!$AL:$AL,"网点超23H未关闭"))*20=0,"-",(COUNTIFS(明细!$R:$R,$AK195,明细!$C:$C,BC$1,明细!$AK:$AK,"网点超50分钟未响应")+COUNTIFS(明细!$R:$R,$AK195,明细!$C:$C,BC$1,明细!$AL:$AL,"网点超23H未关闭"))*20)</f>
        <v>-</v>
      </c>
      <c r="BD195" s="12" t="str">
        <f>IF((COUNTIFS(明细!$R:$R,$AK195,明细!$C:$C,BD$1,明细!$AK:$AK,"网点超50分钟未响应")+COUNTIFS(明细!$R:$R,$AK195,明细!$C:$C,BD$1,明细!$AL:$AL,"网点超23H未关闭"))*20=0,"-",(COUNTIFS(明细!$R:$R,$AK195,明细!$C:$C,BD$1,明细!$AK:$AK,"网点超50分钟未响应")+COUNTIFS(明细!$R:$R,$AK195,明细!$C:$C,BD$1,明细!$AL:$AL,"网点超23H未关闭"))*20)</f>
        <v>-</v>
      </c>
      <c r="BE195" s="12" t="str">
        <f>IF((COUNTIFS(明细!$R:$R,$AK195,明细!$C:$C,BE$1,明细!$AK:$AK,"网点超50分钟未响应")+COUNTIFS(明细!$R:$R,$AK195,明细!$C:$C,BE$1,明细!$AL:$AL,"网点超23H未关闭"))*20=0,"-",(COUNTIFS(明细!$R:$R,$AK195,明细!$C:$C,BE$1,明细!$AK:$AK,"网点超50分钟未响应")+COUNTIFS(明细!$R:$R,$AK195,明细!$C:$C,BE$1,明细!$AL:$AL,"网点超23H未关闭"))*20)</f>
        <v>-</v>
      </c>
      <c r="BF195" s="12" t="str">
        <f>IF((COUNTIFS(明细!$R:$R,$AK195,明细!$C:$C,BF$1,明细!$AK:$AK,"网点超50分钟未响应")+COUNTIFS(明细!$R:$R,$AK195,明细!$C:$C,BF$1,明细!$AL:$AL,"网点超23H未关闭"))*20=0,"-",(COUNTIFS(明细!$R:$R,$AK195,明细!$C:$C,BF$1,明细!$AK:$AK,"网点超50分钟未响应")+COUNTIFS(明细!$R:$R,$AK195,明细!$C:$C,BF$1,明细!$AL:$AL,"网点超23H未关闭"))*20)</f>
        <v>-</v>
      </c>
      <c r="BG195" s="12" t="str">
        <f>IF((COUNTIFS(明细!$R:$R,$AK195,明细!$C:$C,BG$1,明细!$AK:$AK,"网点超50分钟未响应")+COUNTIFS(明细!$R:$R,$AK195,明细!$C:$C,BG$1,明细!$AL:$AL,"网点超23H未关闭"))*20=0,"-",(COUNTIFS(明细!$R:$R,$AK195,明细!$C:$C,BG$1,明细!$AK:$AK,"网点超50分钟未响应")+COUNTIFS(明细!$R:$R,$AK195,明细!$C:$C,BG$1,明细!$AL:$AL,"网点超23H未关闭"))*20)</f>
        <v>-</v>
      </c>
      <c r="BH195" s="12" t="str">
        <f>IF((COUNTIFS(明细!$R:$R,$AK195,明细!$C:$C,BH$1,明细!$AK:$AK,"网点超50分钟未响应")+COUNTIFS(明细!$R:$R,$AK195,明细!$C:$C,BH$1,明细!$AL:$AL,"网点超23H未关闭"))*20=0,"-",(COUNTIFS(明细!$R:$R,$AK195,明细!$C:$C,BH$1,明细!$AK:$AK,"网点超50分钟未响应")+COUNTIFS(明细!$R:$R,$AK195,明细!$C:$C,BH$1,明细!$AL:$AL,"网点超23H未关闭"))*20)</f>
        <v>-</v>
      </c>
      <c r="BI195" s="12" t="str">
        <f>IF((COUNTIFS(明细!$R:$R,$AK195,明细!$C:$C,BI$1,明细!$AK:$AK,"网点超50分钟未响应")+COUNTIFS(明细!$R:$R,$AK195,明细!$C:$C,BI$1,明细!$AL:$AL,"网点超23H未关闭"))*20=0,"-",(COUNTIFS(明细!$R:$R,$AK195,明细!$C:$C,BI$1,明细!$AK:$AK,"网点超50分钟未响应")+COUNTIFS(明细!$R:$R,$AK195,明细!$C:$C,BI$1,明细!$AL:$AL,"网点超23H未关闭"))*20)</f>
        <v>-</v>
      </c>
      <c r="BJ195" s="12" t="str">
        <f>IF((COUNTIFS(明细!$R:$R,$AK195,明细!$C:$C,BJ$1,明细!$AK:$AK,"网点超50分钟未响应")+COUNTIFS(明细!$R:$R,$AK195,明细!$C:$C,BJ$1,明细!$AL:$AL,"网点超23H未关闭"))*20=0,"-",(COUNTIFS(明细!$R:$R,$AK195,明细!$C:$C,BJ$1,明细!$AK:$AK,"网点超50分钟未响应")+COUNTIFS(明细!$R:$R,$AK195,明细!$C:$C,BJ$1,明细!$AL:$AL,"网点超23H未关闭"))*20)</f>
        <v>-</v>
      </c>
      <c r="BK195" s="12" t="str">
        <f>IF((COUNTIFS(明细!$R:$R,$AK195,明细!$C:$C,BK$1,明细!$AK:$AK,"网点超50分钟未响应")+COUNTIFS(明细!$R:$R,$AK195,明细!$C:$C,BK$1,明细!$AL:$AL,"网点超23H未关闭"))*20=0,"-",(COUNTIFS(明细!$R:$R,$AK195,明细!$C:$C,BK$1,明细!$AK:$AK,"网点超50分钟未响应")+COUNTIFS(明细!$R:$R,$AK195,明细!$C:$C,BK$1,明细!$AL:$AL,"网点超23H未关闭"))*20)</f>
        <v>-</v>
      </c>
      <c r="BL195" s="12" t="str">
        <f>IF((COUNTIFS(明细!$R:$R,$AK195,明细!$C:$C,BL$1,明细!$AK:$AK,"网点超50分钟未响应")+COUNTIFS(明细!$R:$R,$AK195,明细!$C:$C,BL$1,明细!$AL:$AL,"网点超23H未关闭"))*20=0,"-",(COUNTIFS(明细!$R:$R,$AK195,明细!$C:$C,BL$1,明细!$AK:$AK,"网点超50分钟未响应")+COUNTIFS(明细!$R:$R,$AK195,明细!$C:$C,BL$1,明细!$AL:$AL,"网点超23H未关闭"))*20)</f>
        <v>-</v>
      </c>
      <c r="BM195" s="12" t="str">
        <f>IF((COUNTIFS(明细!$R:$R,$AK195,明细!$C:$C,BM$1,明细!$AK:$AK,"网点超50分钟未响应")+COUNTIFS(明细!$R:$R,$AK195,明细!$C:$C,BM$1,明细!$AL:$AL,"网点超23H未关闭"))*20=0,"-",(COUNTIFS(明细!$R:$R,$AK195,明细!$C:$C,BM$1,明细!$AK:$AK,"网点超50分钟未响应")+COUNTIFS(明细!$R:$R,$AK195,明细!$C:$C,BM$1,明细!$AL:$AL,"网点超23H未关闭"))*20)</f>
        <v>-</v>
      </c>
      <c r="BN195" s="12" t="str">
        <f>IF((COUNTIFS(明细!$R:$R,$AK195,明细!$C:$C,BN$1,明细!$AK:$AK,"网点超50分钟未响应")+COUNTIFS(明细!$R:$R,$AK195,明细!$C:$C,BN$1,明细!$AL:$AL,"网点超23H未关闭"))*20=0,"-",(COUNTIFS(明细!$R:$R,$AK195,明细!$C:$C,BN$1,明细!$AK:$AK,"网点超50分钟未响应")+COUNTIFS(明细!$R:$R,$AK195,明细!$C:$C,BN$1,明细!$AL:$AL,"网点超23H未关闭"))*20)</f>
        <v>-</v>
      </c>
      <c r="BO195" s="12" t="str">
        <f>IF((COUNTIFS(明细!$R:$R,$AK195,明细!$C:$C,BO$1,明细!$AK:$AK,"网点超50分钟未响应")+COUNTIFS(明细!$R:$R,$AK195,明细!$C:$C,BO$1,明细!$AL:$AL,"网点超23H未关闭"))*20=0,"-",(COUNTIFS(明细!$R:$R,$AK195,明细!$C:$C,BO$1,明细!$AK:$AK,"网点超50分钟未响应")+COUNTIFS(明细!$R:$R,$AK195,明细!$C:$C,BO$1,明细!$AL:$AL,"网点超23H未关闭"))*20)</f>
        <v>-</v>
      </c>
      <c r="BP195" s="12" t="str">
        <f>IF((COUNTIFS(明细!$R:$R,$AK195,明细!$C:$C,BP$1,明细!$AK:$AK,"网点超50分钟未响应")+COUNTIFS(明细!$R:$R,$AK195,明细!$C:$C,BP$1,明细!$AL:$AL,"网点超23H未关闭"))*20=0,"-",(COUNTIFS(明细!$R:$R,$AK195,明细!$C:$C,BP$1,明细!$AK:$AK,"网点超50分钟未响应")+COUNTIFS(明细!$R:$R,$AK195,明细!$C:$C,BP$1,明细!$AL:$AL,"网点超23H未关闭"))*20)</f>
        <v>-</v>
      </c>
    </row>
    <row r="196" customHeight="1" spans="36:68">
      <c r="AJ196" s="12">
        <f>RANK(AL196,AL$3:AL$356)</f>
        <v>147</v>
      </c>
      <c r="AK196" s="4" t="s">
        <v>232</v>
      </c>
      <c r="AL196" s="12">
        <f>SUM(AM196:BP196)</f>
        <v>0</v>
      </c>
      <c r="AM196" s="12" t="str">
        <f>IF((COUNTIFS(明细!$R:$R,$AK196,明细!$C:$C,AM$1,明细!$AK:$AK,"网点超50分钟未响应")+COUNTIFS(明细!$R:$R,$AK196,明细!$C:$C,AM$1,明细!$AL:$AL,"网点超23H未关闭"))*20=0,"-",(COUNTIFS(明细!$R:$R,$AK196,明细!$C:$C,AM$1,明细!$AK:$AK,"网点超50分钟未响应")+COUNTIFS(明细!$R:$R,$AK196,明细!$C:$C,AM$1,明细!$AL:$AL,"网点超23H未关闭"))*20)</f>
        <v>-</v>
      </c>
      <c r="AN196" s="12" t="str">
        <f>IF((COUNTIFS(明细!$R:$R,$AK196,明细!$C:$C,AN$1,明细!$AK:$AK,"网点超50分钟未响应")+COUNTIFS(明细!$R:$R,$AK196,明细!$C:$C,AN$1,明细!$AL:$AL,"网点超23H未关闭"))*20=0,"-",(COUNTIFS(明细!$R:$R,$AK196,明细!$C:$C,AN$1,明细!$AK:$AK,"网点超50分钟未响应")+COUNTIFS(明细!$R:$R,$AK196,明细!$C:$C,AN$1,明细!$AL:$AL,"网点超23H未关闭"))*20)</f>
        <v>-</v>
      </c>
      <c r="AO196" s="12" t="str">
        <f>IF((COUNTIFS(明细!$R:$R,$AK196,明细!$C:$C,AO$1,明细!$AK:$AK,"网点超50分钟未响应")+COUNTIFS(明细!$R:$R,$AK196,明细!$C:$C,AO$1,明细!$AL:$AL,"网点超23H未关闭"))*20=0,"-",(COUNTIFS(明细!$R:$R,$AK196,明细!$C:$C,AO$1,明细!$AK:$AK,"网点超50分钟未响应")+COUNTIFS(明细!$R:$R,$AK196,明细!$C:$C,AO$1,明细!$AL:$AL,"网点超23H未关闭"))*20)</f>
        <v>-</v>
      </c>
      <c r="AP196" s="12" t="str">
        <f>IF((COUNTIFS(明细!$R:$R,$AK196,明细!$C:$C,AP$1,明细!$AK:$AK,"网点超50分钟未响应")+COUNTIFS(明细!$R:$R,$AK196,明细!$C:$C,AP$1,明细!$AL:$AL,"网点超23H未关闭"))*20=0,"-",(COUNTIFS(明细!$R:$R,$AK196,明细!$C:$C,AP$1,明细!$AK:$AK,"网点超50分钟未响应")+COUNTIFS(明细!$R:$R,$AK196,明细!$C:$C,AP$1,明细!$AL:$AL,"网点超23H未关闭"))*20)</f>
        <v>-</v>
      </c>
      <c r="AQ196" s="12" t="str">
        <f>IF((COUNTIFS(明细!$R:$R,$AK196,明细!$C:$C,AQ$1,明细!$AK:$AK,"网点超50分钟未响应")+COUNTIFS(明细!$R:$R,$AK196,明细!$C:$C,AQ$1,明细!$AL:$AL,"网点超23H未关闭"))*20=0,"-",(COUNTIFS(明细!$R:$R,$AK196,明细!$C:$C,AQ$1,明细!$AK:$AK,"网点超50分钟未响应")+COUNTIFS(明细!$R:$R,$AK196,明细!$C:$C,AQ$1,明细!$AL:$AL,"网点超23H未关闭"))*20)</f>
        <v>-</v>
      </c>
      <c r="AR196" s="12" t="str">
        <f>IF((COUNTIFS(明细!$R:$R,$AK196,明细!$C:$C,AR$1,明细!$AK:$AK,"网点超50分钟未响应")+COUNTIFS(明细!$R:$R,$AK196,明细!$C:$C,AR$1,明细!$AL:$AL,"网点超23H未关闭"))*20=0,"-",(COUNTIFS(明细!$R:$R,$AK196,明细!$C:$C,AR$1,明细!$AK:$AK,"网点超50分钟未响应")+COUNTIFS(明细!$R:$R,$AK196,明细!$C:$C,AR$1,明细!$AL:$AL,"网点超23H未关闭"))*20)</f>
        <v>-</v>
      </c>
      <c r="AS196" s="12" t="str">
        <f>IF((COUNTIFS(明细!$R:$R,$AK196,明细!$C:$C,AS$1,明细!$AK:$AK,"网点超50分钟未响应")+COUNTIFS(明细!$R:$R,$AK196,明细!$C:$C,AS$1,明细!$AL:$AL,"网点超23H未关闭"))*20=0,"-",(COUNTIFS(明细!$R:$R,$AK196,明细!$C:$C,AS$1,明细!$AK:$AK,"网点超50分钟未响应")+COUNTIFS(明细!$R:$R,$AK196,明细!$C:$C,AS$1,明细!$AL:$AL,"网点超23H未关闭"))*20)</f>
        <v>-</v>
      </c>
      <c r="AT196" s="12" t="str">
        <f>IF((COUNTIFS(明细!$R:$R,$AK196,明细!$C:$C,AT$1,明细!$AK:$AK,"网点超50分钟未响应")+COUNTIFS(明细!$R:$R,$AK196,明细!$C:$C,AT$1,明细!$AL:$AL,"网点超23H未关闭"))*20=0,"-",(COUNTIFS(明细!$R:$R,$AK196,明细!$C:$C,AT$1,明细!$AK:$AK,"网点超50分钟未响应")+COUNTIFS(明细!$R:$R,$AK196,明细!$C:$C,AT$1,明细!$AL:$AL,"网点超23H未关闭"))*20)</f>
        <v>-</v>
      </c>
      <c r="AU196" s="12" t="str">
        <f>IF((COUNTIFS(明细!$R:$R,$AK196,明细!$C:$C,AU$1,明细!$AK:$AK,"网点超50分钟未响应")+COUNTIFS(明细!$R:$R,$AK196,明细!$C:$C,AU$1,明细!$AL:$AL,"网点超23H未关闭"))*20=0,"-",(COUNTIFS(明细!$R:$R,$AK196,明细!$C:$C,AU$1,明细!$AK:$AK,"网点超50分钟未响应")+COUNTIFS(明细!$R:$R,$AK196,明细!$C:$C,AU$1,明细!$AL:$AL,"网点超23H未关闭"))*20)</f>
        <v>-</v>
      </c>
      <c r="AV196" s="12" t="str">
        <f>IF((COUNTIFS(明细!$R:$R,$AK196,明细!$C:$C,AV$1,明细!$AK:$AK,"网点超50分钟未响应")+COUNTIFS(明细!$R:$R,$AK196,明细!$C:$C,AV$1,明细!$AL:$AL,"网点超23H未关闭"))*20=0,"-",(COUNTIFS(明细!$R:$R,$AK196,明细!$C:$C,AV$1,明细!$AK:$AK,"网点超50分钟未响应")+COUNTIFS(明细!$R:$R,$AK196,明细!$C:$C,AV$1,明细!$AL:$AL,"网点超23H未关闭"))*20)</f>
        <v>-</v>
      </c>
      <c r="AW196" s="12" t="str">
        <f>IF((COUNTIFS(明细!$R:$R,$AK196,明细!$C:$C,AW$1,明细!$AK:$AK,"网点超50分钟未响应")+COUNTIFS(明细!$R:$R,$AK196,明细!$C:$C,AW$1,明细!$AL:$AL,"网点超23H未关闭"))*20=0,"-",(COUNTIFS(明细!$R:$R,$AK196,明细!$C:$C,AW$1,明细!$AK:$AK,"网点超50分钟未响应")+COUNTIFS(明细!$R:$R,$AK196,明细!$C:$C,AW$1,明细!$AL:$AL,"网点超23H未关闭"))*20)</f>
        <v>-</v>
      </c>
      <c r="AX196" s="12" t="str">
        <f>IF((COUNTIFS(明细!$R:$R,$AK196,明细!$C:$C,AX$1,明细!$AK:$AK,"网点超50分钟未响应")+COUNTIFS(明细!$R:$R,$AK196,明细!$C:$C,AX$1,明细!$AL:$AL,"网点超23H未关闭"))*20=0,"-",(COUNTIFS(明细!$R:$R,$AK196,明细!$C:$C,AX$1,明细!$AK:$AK,"网点超50分钟未响应")+COUNTIFS(明细!$R:$R,$AK196,明细!$C:$C,AX$1,明细!$AL:$AL,"网点超23H未关闭"))*20)</f>
        <v>-</v>
      </c>
      <c r="AY196" s="12" t="str">
        <f>IF((COUNTIFS(明细!$R:$R,$AK196,明细!$C:$C,AY$1,明细!$AK:$AK,"网点超50分钟未响应")+COUNTIFS(明细!$R:$R,$AK196,明细!$C:$C,AY$1,明细!$AL:$AL,"网点超23H未关闭"))*20=0,"-",(COUNTIFS(明细!$R:$R,$AK196,明细!$C:$C,AY$1,明细!$AK:$AK,"网点超50分钟未响应")+COUNTIFS(明细!$R:$R,$AK196,明细!$C:$C,AY$1,明细!$AL:$AL,"网点超23H未关闭"))*20)</f>
        <v>-</v>
      </c>
      <c r="AZ196" s="12" t="str">
        <f>IF((COUNTIFS(明细!$R:$R,$AK196,明细!$C:$C,AZ$1,明细!$AK:$AK,"网点超50分钟未响应")+COUNTIFS(明细!$R:$R,$AK196,明细!$C:$C,AZ$1,明细!$AL:$AL,"网点超23H未关闭"))*20=0,"-",(COUNTIFS(明细!$R:$R,$AK196,明细!$C:$C,AZ$1,明细!$AK:$AK,"网点超50分钟未响应")+COUNTIFS(明细!$R:$R,$AK196,明细!$C:$C,AZ$1,明细!$AL:$AL,"网点超23H未关闭"))*20)</f>
        <v>-</v>
      </c>
      <c r="BA196" s="12" t="str">
        <f>IF((COUNTIFS(明细!$R:$R,$AK196,明细!$C:$C,BA$1,明细!$AK:$AK,"网点超50分钟未响应")+COUNTIFS(明细!$R:$R,$AK196,明细!$C:$C,BA$1,明细!$AL:$AL,"网点超23H未关闭"))*20=0,"-",(COUNTIFS(明细!$R:$R,$AK196,明细!$C:$C,BA$1,明细!$AK:$AK,"网点超50分钟未响应")+COUNTIFS(明细!$R:$R,$AK196,明细!$C:$C,BA$1,明细!$AL:$AL,"网点超23H未关闭"))*20)</f>
        <v>-</v>
      </c>
      <c r="BB196" s="12" t="str">
        <f>IF((COUNTIFS(明细!$R:$R,$AK196,明细!$C:$C,BB$1,明细!$AK:$AK,"网点超50分钟未响应")+COUNTIFS(明细!$R:$R,$AK196,明细!$C:$C,BB$1,明细!$AL:$AL,"网点超23H未关闭"))*20=0,"-",(COUNTIFS(明细!$R:$R,$AK196,明细!$C:$C,BB$1,明细!$AK:$AK,"网点超50分钟未响应")+COUNTIFS(明细!$R:$R,$AK196,明细!$C:$C,BB$1,明细!$AL:$AL,"网点超23H未关闭"))*20)</f>
        <v>-</v>
      </c>
      <c r="BC196" s="12" t="str">
        <f>IF((COUNTIFS(明细!$R:$R,$AK196,明细!$C:$C,BC$1,明细!$AK:$AK,"网点超50分钟未响应")+COUNTIFS(明细!$R:$R,$AK196,明细!$C:$C,BC$1,明细!$AL:$AL,"网点超23H未关闭"))*20=0,"-",(COUNTIFS(明细!$R:$R,$AK196,明细!$C:$C,BC$1,明细!$AK:$AK,"网点超50分钟未响应")+COUNTIFS(明细!$R:$R,$AK196,明细!$C:$C,BC$1,明细!$AL:$AL,"网点超23H未关闭"))*20)</f>
        <v>-</v>
      </c>
      <c r="BD196" s="12" t="str">
        <f>IF((COUNTIFS(明细!$R:$R,$AK196,明细!$C:$C,BD$1,明细!$AK:$AK,"网点超50分钟未响应")+COUNTIFS(明细!$R:$R,$AK196,明细!$C:$C,BD$1,明细!$AL:$AL,"网点超23H未关闭"))*20=0,"-",(COUNTIFS(明细!$R:$R,$AK196,明细!$C:$C,BD$1,明细!$AK:$AK,"网点超50分钟未响应")+COUNTIFS(明细!$R:$R,$AK196,明细!$C:$C,BD$1,明细!$AL:$AL,"网点超23H未关闭"))*20)</f>
        <v>-</v>
      </c>
      <c r="BE196" s="12" t="str">
        <f>IF((COUNTIFS(明细!$R:$R,$AK196,明细!$C:$C,BE$1,明细!$AK:$AK,"网点超50分钟未响应")+COUNTIFS(明细!$R:$R,$AK196,明细!$C:$C,BE$1,明细!$AL:$AL,"网点超23H未关闭"))*20=0,"-",(COUNTIFS(明细!$R:$R,$AK196,明细!$C:$C,BE$1,明细!$AK:$AK,"网点超50分钟未响应")+COUNTIFS(明细!$R:$R,$AK196,明细!$C:$C,BE$1,明细!$AL:$AL,"网点超23H未关闭"))*20)</f>
        <v>-</v>
      </c>
      <c r="BF196" s="12" t="str">
        <f>IF((COUNTIFS(明细!$R:$R,$AK196,明细!$C:$C,BF$1,明细!$AK:$AK,"网点超50分钟未响应")+COUNTIFS(明细!$R:$R,$AK196,明细!$C:$C,BF$1,明细!$AL:$AL,"网点超23H未关闭"))*20=0,"-",(COUNTIFS(明细!$R:$R,$AK196,明细!$C:$C,BF$1,明细!$AK:$AK,"网点超50分钟未响应")+COUNTIFS(明细!$R:$R,$AK196,明细!$C:$C,BF$1,明细!$AL:$AL,"网点超23H未关闭"))*20)</f>
        <v>-</v>
      </c>
      <c r="BG196" s="12" t="str">
        <f>IF((COUNTIFS(明细!$R:$R,$AK196,明细!$C:$C,BG$1,明细!$AK:$AK,"网点超50分钟未响应")+COUNTIFS(明细!$R:$R,$AK196,明细!$C:$C,BG$1,明细!$AL:$AL,"网点超23H未关闭"))*20=0,"-",(COUNTIFS(明细!$R:$R,$AK196,明细!$C:$C,BG$1,明细!$AK:$AK,"网点超50分钟未响应")+COUNTIFS(明细!$R:$R,$AK196,明细!$C:$C,BG$1,明细!$AL:$AL,"网点超23H未关闭"))*20)</f>
        <v>-</v>
      </c>
      <c r="BH196" s="12" t="str">
        <f>IF((COUNTIFS(明细!$R:$R,$AK196,明细!$C:$C,BH$1,明细!$AK:$AK,"网点超50分钟未响应")+COUNTIFS(明细!$R:$R,$AK196,明细!$C:$C,BH$1,明细!$AL:$AL,"网点超23H未关闭"))*20=0,"-",(COUNTIFS(明细!$R:$R,$AK196,明细!$C:$C,BH$1,明细!$AK:$AK,"网点超50分钟未响应")+COUNTIFS(明细!$R:$R,$AK196,明细!$C:$C,BH$1,明细!$AL:$AL,"网点超23H未关闭"))*20)</f>
        <v>-</v>
      </c>
      <c r="BI196" s="12" t="str">
        <f>IF((COUNTIFS(明细!$R:$R,$AK196,明细!$C:$C,BI$1,明细!$AK:$AK,"网点超50分钟未响应")+COUNTIFS(明细!$R:$R,$AK196,明细!$C:$C,BI$1,明细!$AL:$AL,"网点超23H未关闭"))*20=0,"-",(COUNTIFS(明细!$R:$R,$AK196,明细!$C:$C,BI$1,明细!$AK:$AK,"网点超50分钟未响应")+COUNTIFS(明细!$R:$R,$AK196,明细!$C:$C,BI$1,明细!$AL:$AL,"网点超23H未关闭"))*20)</f>
        <v>-</v>
      </c>
      <c r="BJ196" s="12" t="str">
        <f>IF((COUNTIFS(明细!$R:$R,$AK196,明细!$C:$C,BJ$1,明细!$AK:$AK,"网点超50分钟未响应")+COUNTIFS(明细!$R:$R,$AK196,明细!$C:$C,BJ$1,明细!$AL:$AL,"网点超23H未关闭"))*20=0,"-",(COUNTIFS(明细!$R:$R,$AK196,明细!$C:$C,BJ$1,明细!$AK:$AK,"网点超50分钟未响应")+COUNTIFS(明细!$R:$R,$AK196,明细!$C:$C,BJ$1,明细!$AL:$AL,"网点超23H未关闭"))*20)</f>
        <v>-</v>
      </c>
      <c r="BK196" s="12" t="str">
        <f>IF((COUNTIFS(明细!$R:$R,$AK196,明细!$C:$C,BK$1,明细!$AK:$AK,"网点超50分钟未响应")+COUNTIFS(明细!$R:$R,$AK196,明细!$C:$C,BK$1,明细!$AL:$AL,"网点超23H未关闭"))*20=0,"-",(COUNTIFS(明细!$R:$R,$AK196,明细!$C:$C,BK$1,明细!$AK:$AK,"网点超50分钟未响应")+COUNTIFS(明细!$R:$R,$AK196,明细!$C:$C,BK$1,明细!$AL:$AL,"网点超23H未关闭"))*20)</f>
        <v>-</v>
      </c>
      <c r="BL196" s="12" t="str">
        <f>IF((COUNTIFS(明细!$R:$R,$AK196,明细!$C:$C,BL$1,明细!$AK:$AK,"网点超50分钟未响应")+COUNTIFS(明细!$R:$R,$AK196,明细!$C:$C,BL$1,明细!$AL:$AL,"网点超23H未关闭"))*20=0,"-",(COUNTIFS(明细!$R:$R,$AK196,明细!$C:$C,BL$1,明细!$AK:$AK,"网点超50分钟未响应")+COUNTIFS(明细!$R:$R,$AK196,明细!$C:$C,BL$1,明细!$AL:$AL,"网点超23H未关闭"))*20)</f>
        <v>-</v>
      </c>
      <c r="BM196" s="12" t="str">
        <f>IF((COUNTIFS(明细!$R:$R,$AK196,明细!$C:$C,BM$1,明细!$AK:$AK,"网点超50分钟未响应")+COUNTIFS(明细!$R:$R,$AK196,明细!$C:$C,BM$1,明细!$AL:$AL,"网点超23H未关闭"))*20=0,"-",(COUNTIFS(明细!$R:$R,$AK196,明细!$C:$C,BM$1,明细!$AK:$AK,"网点超50分钟未响应")+COUNTIFS(明细!$R:$R,$AK196,明细!$C:$C,BM$1,明细!$AL:$AL,"网点超23H未关闭"))*20)</f>
        <v>-</v>
      </c>
      <c r="BN196" s="12" t="str">
        <f>IF((COUNTIFS(明细!$R:$R,$AK196,明细!$C:$C,BN$1,明细!$AK:$AK,"网点超50分钟未响应")+COUNTIFS(明细!$R:$R,$AK196,明细!$C:$C,BN$1,明细!$AL:$AL,"网点超23H未关闭"))*20=0,"-",(COUNTIFS(明细!$R:$R,$AK196,明细!$C:$C,BN$1,明细!$AK:$AK,"网点超50分钟未响应")+COUNTIFS(明细!$R:$R,$AK196,明细!$C:$C,BN$1,明细!$AL:$AL,"网点超23H未关闭"))*20)</f>
        <v>-</v>
      </c>
      <c r="BO196" s="12" t="str">
        <f>IF((COUNTIFS(明细!$R:$R,$AK196,明细!$C:$C,BO$1,明细!$AK:$AK,"网点超50分钟未响应")+COUNTIFS(明细!$R:$R,$AK196,明细!$C:$C,BO$1,明细!$AL:$AL,"网点超23H未关闭"))*20=0,"-",(COUNTIFS(明细!$R:$R,$AK196,明细!$C:$C,BO$1,明细!$AK:$AK,"网点超50分钟未响应")+COUNTIFS(明细!$R:$R,$AK196,明细!$C:$C,BO$1,明细!$AL:$AL,"网点超23H未关闭"))*20)</f>
        <v>-</v>
      </c>
      <c r="BP196" s="12" t="str">
        <f>IF((COUNTIFS(明细!$R:$R,$AK196,明细!$C:$C,BP$1,明细!$AK:$AK,"网点超50分钟未响应")+COUNTIFS(明细!$R:$R,$AK196,明细!$C:$C,BP$1,明细!$AL:$AL,"网点超23H未关闭"))*20=0,"-",(COUNTIFS(明细!$R:$R,$AK196,明细!$C:$C,BP$1,明细!$AK:$AK,"网点超50分钟未响应")+COUNTIFS(明细!$R:$R,$AK196,明细!$C:$C,BP$1,明细!$AL:$AL,"网点超23H未关闭"))*20)</f>
        <v>-</v>
      </c>
    </row>
    <row r="197" customHeight="1" spans="36:68">
      <c r="AJ197" s="12">
        <f>RANK(AL197,AL$3:AL$356)</f>
        <v>147</v>
      </c>
      <c r="AK197" s="4" t="s">
        <v>233</v>
      </c>
      <c r="AL197" s="12">
        <f>SUM(AM197:BP197)</f>
        <v>0</v>
      </c>
      <c r="AM197" s="12" t="str">
        <f>IF((COUNTIFS(明细!$R:$R,$AK197,明细!$C:$C,AM$1,明细!$AK:$AK,"网点超50分钟未响应")+COUNTIFS(明细!$R:$R,$AK197,明细!$C:$C,AM$1,明细!$AL:$AL,"网点超23H未关闭"))*20=0,"-",(COUNTIFS(明细!$R:$R,$AK197,明细!$C:$C,AM$1,明细!$AK:$AK,"网点超50分钟未响应")+COUNTIFS(明细!$R:$R,$AK197,明细!$C:$C,AM$1,明细!$AL:$AL,"网点超23H未关闭"))*20)</f>
        <v>-</v>
      </c>
      <c r="AN197" s="12" t="str">
        <f>IF((COUNTIFS(明细!$R:$R,$AK197,明细!$C:$C,AN$1,明细!$AK:$AK,"网点超50分钟未响应")+COUNTIFS(明细!$R:$R,$AK197,明细!$C:$C,AN$1,明细!$AL:$AL,"网点超23H未关闭"))*20=0,"-",(COUNTIFS(明细!$R:$R,$AK197,明细!$C:$C,AN$1,明细!$AK:$AK,"网点超50分钟未响应")+COUNTIFS(明细!$R:$R,$AK197,明细!$C:$C,AN$1,明细!$AL:$AL,"网点超23H未关闭"))*20)</f>
        <v>-</v>
      </c>
      <c r="AO197" s="12" t="str">
        <f>IF((COUNTIFS(明细!$R:$R,$AK197,明细!$C:$C,AO$1,明细!$AK:$AK,"网点超50分钟未响应")+COUNTIFS(明细!$R:$R,$AK197,明细!$C:$C,AO$1,明细!$AL:$AL,"网点超23H未关闭"))*20=0,"-",(COUNTIFS(明细!$R:$R,$AK197,明细!$C:$C,AO$1,明细!$AK:$AK,"网点超50分钟未响应")+COUNTIFS(明细!$R:$R,$AK197,明细!$C:$C,AO$1,明细!$AL:$AL,"网点超23H未关闭"))*20)</f>
        <v>-</v>
      </c>
      <c r="AP197" s="12" t="str">
        <f>IF((COUNTIFS(明细!$R:$R,$AK197,明细!$C:$C,AP$1,明细!$AK:$AK,"网点超50分钟未响应")+COUNTIFS(明细!$R:$R,$AK197,明细!$C:$C,AP$1,明细!$AL:$AL,"网点超23H未关闭"))*20=0,"-",(COUNTIFS(明细!$R:$R,$AK197,明细!$C:$C,AP$1,明细!$AK:$AK,"网点超50分钟未响应")+COUNTIFS(明细!$R:$R,$AK197,明细!$C:$C,AP$1,明细!$AL:$AL,"网点超23H未关闭"))*20)</f>
        <v>-</v>
      </c>
      <c r="AQ197" s="12" t="str">
        <f>IF((COUNTIFS(明细!$R:$R,$AK197,明细!$C:$C,AQ$1,明细!$AK:$AK,"网点超50分钟未响应")+COUNTIFS(明细!$R:$R,$AK197,明细!$C:$C,AQ$1,明细!$AL:$AL,"网点超23H未关闭"))*20=0,"-",(COUNTIFS(明细!$R:$R,$AK197,明细!$C:$C,AQ$1,明细!$AK:$AK,"网点超50分钟未响应")+COUNTIFS(明细!$R:$R,$AK197,明细!$C:$C,AQ$1,明细!$AL:$AL,"网点超23H未关闭"))*20)</f>
        <v>-</v>
      </c>
      <c r="AR197" s="12" t="str">
        <f>IF((COUNTIFS(明细!$R:$R,$AK197,明细!$C:$C,AR$1,明细!$AK:$AK,"网点超50分钟未响应")+COUNTIFS(明细!$R:$R,$AK197,明细!$C:$C,AR$1,明细!$AL:$AL,"网点超23H未关闭"))*20=0,"-",(COUNTIFS(明细!$R:$R,$AK197,明细!$C:$C,AR$1,明细!$AK:$AK,"网点超50分钟未响应")+COUNTIFS(明细!$R:$R,$AK197,明细!$C:$C,AR$1,明细!$AL:$AL,"网点超23H未关闭"))*20)</f>
        <v>-</v>
      </c>
      <c r="AS197" s="12" t="str">
        <f>IF((COUNTIFS(明细!$R:$R,$AK197,明细!$C:$C,AS$1,明细!$AK:$AK,"网点超50分钟未响应")+COUNTIFS(明细!$R:$R,$AK197,明细!$C:$C,AS$1,明细!$AL:$AL,"网点超23H未关闭"))*20=0,"-",(COUNTIFS(明细!$R:$R,$AK197,明细!$C:$C,AS$1,明细!$AK:$AK,"网点超50分钟未响应")+COUNTIFS(明细!$R:$R,$AK197,明细!$C:$C,AS$1,明细!$AL:$AL,"网点超23H未关闭"))*20)</f>
        <v>-</v>
      </c>
      <c r="AT197" s="12" t="str">
        <f>IF((COUNTIFS(明细!$R:$R,$AK197,明细!$C:$C,AT$1,明细!$AK:$AK,"网点超50分钟未响应")+COUNTIFS(明细!$R:$R,$AK197,明细!$C:$C,AT$1,明细!$AL:$AL,"网点超23H未关闭"))*20=0,"-",(COUNTIFS(明细!$R:$R,$AK197,明细!$C:$C,AT$1,明细!$AK:$AK,"网点超50分钟未响应")+COUNTIFS(明细!$R:$R,$AK197,明细!$C:$C,AT$1,明细!$AL:$AL,"网点超23H未关闭"))*20)</f>
        <v>-</v>
      </c>
      <c r="AU197" s="12" t="str">
        <f>IF((COUNTIFS(明细!$R:$R,$AK197,明细!$C:$C,AU$1,明细!$AK:$AK,"网点超50分钟未响应")+COUNTIFS(明细!$R:$R,$AK197,明细!$C:$C,AU$1,明细!$AL:$AL,"网点超23H未关闭"))*20=0,"-",(COUNTIFS(明细!$R:$R,$AK197,明细!$C:$C,AU$1,明细!$AK:$AK,"网点超50分钟未响应")+COUNTIFS(明细!$R:$R,$AK197,明细!$C:$C,AU$1,明细!$AL:$AL,"网点超23H未关闭"))*20)</f>
        <v>-</v>
      </c>
      <c r="AV197" s="12" t="str">
        <f>IF((COUNTIFS(明细!$R:$R,$AK197,明细!$C:$C,AV$1,明细!$AK:$AK,"网点超50分钟未响应")+COUNTIFS(明细!$R:$R,$AK197,明细!$C:$C,AV$1,明细!$AL:$AL,"网点超23H未关闭"))*20=0,"-",(COUNTIFS(明细!$R:$R,$AK197,明细!$C:$C,AV$1,明细!$AK:$AK,"网点超50分钟未响应")+COUNTIFS(明细!$R:$R,$AK197,明细!$C:$C,AV$1,明细!$AL:$AL,"网点超23H未关闭"))*20)</f>
        <v>-</v>
      </c>
      <c r="AW197" s="12" t="str">
        <f>IF((COUNTIFS(明细!$R:$R,$AK197,明细!$C:$C,AW$1,明细!$AK:$AK,"网点超50分钟未响应")+COUNTIFS(明细!$R:$R,$AK197,明细!$C:$C,AW$1,明细!$AL:$AL,"网点超23H未关闭"))*20=0,"-",(COUNTIFS(明细!$R:$R,$AK197,明细!$C:$C,AW$1,明细!$AK:$AK,"网点超50分钟未响应")+COUNTIFS(明细!$R:$R,$AK197,明细!$C:$C,AW$1,明细!$AL:$AL,"网点超23H未关闭"))*20)</f>
        <v>-</v>
      </c>
      <c r="AX197" s="12" t="str">
        <f>IF((COUNTIFS(明细!$R:$R,$AK197,明细!$C:$C,AX$1,明细!$AK:$AK,"网点超50分钟未响应")+COUNTIFS(明细!$R:$R,$AK197,明细!$C:$C,AX$1,明细!$AL:$AL,"网点超23H未关闭"))*20=0,"-",(COUNTIFS(明细!$R:$R,$AK197,明细!$C:$C,AX$1,明细!$AK:$AK,"网点超50分钟未响应")+COUNTIFS(明细!$R:$R,$AK197,明细!$C:$C,AX$1,明细!$AL:$AL,"网点超23H未关闭"))*20)</f>
        <v>-</v>
      </c>
      <c r="AY197" s="12" t="str">
        <f>IF((COUNTIFS(明细!$R:$R,$AK197,明细!$C:$C,AY$1,明细!$AK:$AK,"网点超50分钟未响应")+COUNTIFS(明细!$R:$R,$AK197,明细!$C:$C,AY$1,明细!$AL:$AL,"网点超23H未关闭"))*20=0,"-",(COUNTIFS(明细!$R:$R,$AK197,明细!$C:$C,AY$1,明细!$AK:$AK,"网点超50分钟未响应")+COUNTIFS(明细!$R:$R,$AK197,明细!$C:$C,AY$1,明细!$AL:$AL,"网点超23H未关闭"))*20)</f>
        <v>-</v>
      </c>
      <c r="AZ197" s="12" t="str">
        <f>IF((COUNTIFS(明细!$R:$R,$AK197,明细!$C:$C,AZ$1,明细!$AK:$AK,"网点超50分钟未响应")+COUNTIFS(明细!$R:$R,$AK197,明细!$C:$C,AZ$1,明细!$AL:$AL,"网点超23H未关闭"))*20=0,"-",(COUNTIFS(明细!$R:$R,$AK197,明细!$C:$C,AZ$1,明细!$AK:$AK,"网点超50分钟未响应")+COUNTIFS(明细!$R:$R,$AK197,明细!$C:$C,AZ$1,明细!$AL:$AL,"网点超23H未关闭"))*20)</f>
        <v>-</v>
      </c>
      <c r="BA197" s="12" t="str">
        <f>IF((COUNTIFS(明细!$R:$R,$AK197,明细!$C:$C,BA$1,明细!$AK:$AK,"网点超50分钟未响应")+COUNTIFS(明细!$R:$R,$AK197,明细!$C:$C,BA$1,明细!$AL:$AL,"网点超23H未关闭"))*20=0,"-",(COUNTIFS(明细!$R:$R,$AK197,明细!$C:$C,BA$1,明细!$AK:$AK,"网点超50分钟未响应")+COUNTIFS(明细!$R:$R,$AK197,明细!$C:$C,BA$1,明细!$AL:$AL,"网点超23H未关闭"))*20)</f>
        <v>-</v>
      </c>
      <c r="BB197" s="12" t="str">
        <f>IF((COUNTIFS(明细!$R:$R,$AK197,明细!$C:$C,BB$1,明细!$AK:$AK,"网点超50分钟未响应")+COUNTIFS(明细!$R:$R,$AK197,明细!$C:$C,BB$1,明细!$AL:$AL,"网点超23H未关闭"))*20=0,"-",(COUNTIFS(明细!$R:$R,$AK197,明细!$C:$C,BB$1,明细!$AK:$AK,"网点超50分钟未响应")+COUNTIFS(明细!$R:$R,$AK197,明细!$C:$C,BB$1,明细!$AL:$AL,"网点超23H未关闭"))*20)</f>
        <v>-</v>
      </c>
      <c r="BC197" s="12" t="str">
        <f>IF((COUNTIFS(明细!$R:$R,$AK197,明细!$C:$C,BC$1,明细!$AK:$AK,"网点超50分钟未响应")+COUNTIFS(明细!$R:$R,$AK197,明细!$C:$C,BC$1,明细!$AL:$AL,"网点超23H未关闭"))*20=0,"-",(COUNTIFS(明细!$R:$R,$AK197,明细!$C:$C,BC$1,明细!$AK:$AK,"网点超50分钟未响应")+COUNTIFS(明细!$R:$R,$AK197,明细!$C:$C,BC$1,明细!$AL:$AL,"网点超23H未关闭"))*20)</f>
        <v>-</v>
      </c>
      <c r="BD197" s="12" t="str">
        <f>IF((COUNTIFS(明细!$R:$R,$AK197,明细!$C:$C,BD$1,明细!$AK:$AK,"网点超50分钟未响应")+COUNTIFS(明细!$R:$R,$AK197,明细!$C:$C,BD$1,明细!$AL:$AL,"网点超23H未关闭"))*20=0,"-",(COUNTIFS(明细!$R:$R,$AK197,明细!$C:$C,BD$1,明细!$AK:$AK,"网点超50分钟未响应")+COUNTIFS(明细!$R:$R,$AK197,明细!$C:$C,BD$1,明细!$AL:$AL,"网点超23H未关闭"))*20)</f>
        <v>-</v>
      </c>
      <c r="BE197" s="12" t="str">
        <f>IF((COUNTIFS(明细!$R:$R,$AK197,明细!$C:$C,BE$1,明细!$AK:$AK,"网点超50分钟未响应")+COUNTIFS(明细!$R:$R,$AK197,明细!$C:$C,BE$1,明细!$AL:$AL,"网点超23H未关闭"))*20=0,"-",(COUNTIFS(明细!$R:$R,$AK197,明细!$C:$C,BE$1,明细!$AK:$AK,"网点超50分钟未响应")+COUNTIFS(明细!$R:$R,$AK197,明细!$C:$C,BE$1,明细!$AL:$AL,"网点超23H未关闭"))*20)</f>
        <v>-</v>
      </c>
      <c r="BF197" s="12" t="str">
        <f>IF((COUNTIFS(明细!$R:$R,$AK197,明细!$C:$C,BF$1,明细!$AK:$AK,"网点超50分钟未响应")+COUNTIFS(明细!$R:$R,$AK197,明细!$C:$C,BF$1,明细!$AL:$AL,"网点超23H未关闭"))*20=0,"-",(COUNTIFS(明细!$R:$R,$AK197,明细!$C:$C,BF$1,明细!$AK:$AK,"网点超50分钟未响应")+COUNTIFS(明细!$R:$R,$AK197,明细!$C:$C,BF$1,明细!$AL:$AL,"网点超23H未关闭"))*20)</f>
        <v>-</v>
      </c>
      <c r="BG197" s="12" t="str">
        <f>IF((COUNTIFS(明细!$R:$R,$AK197,明细!$C:$C,BG$1,明细!$AK:$AK,"网点超50分钟未响应")+COUNTIFS(明细!$R:$R,$AK197,明细!$C:$C,BG$1,明细!$AL:$AL,"网点超23H未关闭"))*20=0,"-",(COUNTIFS(明细!$R:$R,$AK197,明细!$C:$C,BG$1,明细!$AK:$AK,"网点超50分钟未响应")+COUNTIFS(明细!$R:$R,$AK197,明细!$C:$C,BG$1,明细!$AL:$AL,"网点超23H未关闭"))*20)</f>
        <v>-</v>
      </c>
      <c r="BH197" s="12" t="str">
        <f>IF((COUNTIFS(明细!$R:$R,$AK197,明细!$C:$C,BH$1,明细!$AK:$AK,"网点超50分钟未响应")+COUNTIFS(明细!$R:$R,$AK197,明细!$C:$C,BH$1,明细!$AL:$AL,"网点超23H未关闭"))*20=0,"-",(COUNTIFS(明细!$R:$R,$AK197,明细!$C:$C,BH$1,明细!$AK:$AK,"网点超50分钟未响应")+COUNTIFS(明细!$R:$R,$AK197,明细!$C:$C,BH$1,明细!$AL:$AL,"网点超23H未关闭"))*20)</f>
        <v>-</v>
      </c>
      <c r="BI197" s="12" t="str">
        <f>IF((COUNTIFS(明细!$R:$R,$AK197,明细!$C:$C,BI$1,明细!$AK:$AK,"网点超50分钟未响应")+COUNTIFS(明细!$R:$R,$AK197,明细!$C:$C,BI$1,明细!$AL:$AL,"网点超23H未关闭"))*20=0,"-",(COUNTIFS(明细!$R:$R,$AK197,明细!$C:$C,BI$1,明细!$AK:$AK,"网点超50分钟未响应")+COUNTIFS(明细!$R:$R,$AK197,明细!$C:$C,BI$1,明细!$AL:$AL,"网点超23H未关闭"))*20)</f>
        <v>-</v>
      </c>
      <c r="BJ197" s="12" t="str">
        <f>IF((COUNTIFS(明细!$R:$R,$AK197,明细!$C:$C,BJ$1,明细!$AK:$AK,"网点超50分钟未响应")+COUNTIFS(明细!$R:$R,$AK197,明细!$C:$C,BJ$1,明细!$AL:$AL,"网点超23H未关闭"))*20=0,"-",(COUNTIFS(明细!$R:$R,$AK197,明细!$C:$C,BJ$1,明细!$AK:$AK,"网点超50分钟未响应")+COUNTIFS(明细!$R:$R,$AK197,明细!$C:$C,BJ$1,明细!$AL:$AL,"网点超23H未关闭"))*20)</f>
        <v>-</v>
      </c>
      <c r="BK197" s="12" t="str">
        <f>IF((COUNTIFS(明细!$R:$R,$AK197,明细!$C:$C,BK$1,明细!$AK:$AK,"网点超50分钟未响应")+COUNTIFS(明细!$R:$R,$AK197,明细!$C:$C,BK$1,明细!$AL:$AL,"网点超23H未关闭"))*20=0,"-",(COUNTIFS(明细!$R:$R,$AK197,明细!$C:$C,BK$1,明细!$AK:$AK,"网点超50分钟未响应")+COUNTIFS(明细!$R:$R,$AK197,明细!$C:$C,BK$1,明细!$AL:$AL,"网点超23H未关闭"))*20)</f>
        <v>-</v>
      </c>
      <c r="BL197" s="12" t="str">
        <f>IF((COUNTIFS(明细!$R:$R,$AK197,明细!$C:$C,BL$1,明细!$AK:$AK,"网点超50分钟未响应")+COUNTIFS(明细!$R:$R,$AK197,明细!$C:$C,BL$1,明细!$AL:$AL,"网点超23H未关闭"))*20=0,"-",(COUNTIFS(明细!$R:$R,$AK197,明细!$C:$C,BL$1,明细!$AK:$AK,"网点超50分钟未响应")+COUNTIFS(明细!$R:$R,$AK197,明细!$C:$C,BL$1,明细!$AL:$AL,"网点超23H未关闭"))*20)</f>
        <v>-</v>
      </c>
      <c r="BM197" s="12" t="str">
        <f>IF((COUNTIFS(明细!$R:$R,$AK197,明细!$C:$C,BM$1,明细!$AK:$AK,"网点超50分钟未响应")+COUNTIFS(明细!$R:$R,$AK197,明细!$C:$C,BM$1,明细!$AL:$AL,"网点超23H未关闭"))*20=0,"-",(COUNTIFS(明细!$R:$R,$AK197,明细!$C:$C,BM$1,明细!$AK:$AK,"网点超50分钟未响应")+COUNTIFS(明细!$R:$R,$AK197,明细!$C:$C,BM$1,明细!$AL:$AL,"网点超23H未关闭"))*20)</f>
        <v>-</v>
      </c>
      <c r="BN197" s="12" t="str">
        <f>IF((COUNTIFS(明细!$R:$R,$AK197,明细!$C:$C,BN$1,明细!$AK:$AK,"网点超50分钟未响应")+COUNTIFS(明细!$R:$R,$AK197,明细!$C:$C,BN$1,明细!$AL:$AL,"网点超23H未关闭"))*20=0,"-",(COUNTIFS(明细!$R:$R,$AK197,明细!$C:$C,BN$1,明细!$AK:$AK,"网点超50分钟未响应")+COUNTIFS(明细!$R:$R,$AK197,明细!$C:$C,BN$1,明细!$AL:$AL,"网点超23H未关闭"))*20)</f>
        <v>-</v>
      </c>
      <c r="BO197" s="12" t="str">
        <f>IF((COUNTIFS(明细!$R:$R,$AK197,明细!$C:$C,BO$1,明细!$AK:$AK,"网点超50分钟未响应")+COUNTIFS(明细!$R:$R,$AK197,明细!$C:$C,BO$1,明细!$AL:$AL,"网点超23H未关闭"))*20=0,"-",(COUNTIFS(明细!$R:$R,$AK197,明细!$C:$C,BO$1,明细!$AK:$AK,"网点超50分钟未响应")+COUNTIFS(明细!$R:$R,$AK197,明细!$C:$C,BO$1,明细!$AL:$AL,"网点超23H未关闭"))*20)</f>
        <v>-</v>
      </c>
      <c r="BP197" s="12" t="str">
        <f>IF((COUNTIFS(明细!$R:$R,$AK197,明细!$C:$C,BP$1,明细!$AK:$AK,"网点超50分钟未响应")+COUNTIFS(明细!$R:$R,$AK197,明细!$C:$C,BP$1,明细!$AL:$AL,"网点超23H未关闭"))*20=0,"-",(COUNTIFS(明细!$R:$R,$AK197,明细!$C:$C,BP$1,明细!$AK:$AK,"网点超50分钟未响应")+COUNTIFS(明细!$R:$R,$AK197,明细!$C:$C,BP$1,明细!$AL:$AL,"网点超23H未关闭"))*20)</f>
        <v>-</v>
      </c>
    </row>
    <row r="198" customHeight="1" spans="36:68">
      <c r="AJ198" s="12">
        <f>RANK(AL198,AL$3:AL$356)</f>
        <v>147</v>
      </c>
      <c r="AK198" s="36" t="s">
        <v>234</v>
      </c>
      <c r="AL198" s="12">
        <f>SUM(AM198:BP198)</f>
        <v>0</v>
      </c>
      <c r="AM198" s="12" t="str">
        <f>IF((COUNTIFS(明细!$R:$R,$AK198,明细!$C:$C,AM$1,明细!$AK:$AK,"网点超50分钟未响应")+COUNTIFS(明细!$R:$R,$AK198,明细!$C:$C,AM$1,明细!$AL:$AL,"网点超23H未关闭"))*20=0,"-",(COUNTIFS(明细!$R:$R,$AK198,明细!$C:$C,AM$1,明细!$AK:$AK,"网点超50分钟未响应")+COUNTIFS(明细!$R:$R,$AK198,明细!$C:$C,AM$1,明细!$AL:$AL,"网点超23H未关闭"))*20)</f>
        <v>-</v>
      </c>
      <c r="AN198" s="12" t="str">
        <f>IF((COUNTIFS(明细!$R:$R,$AK198,明细!$C:$C,AN$1,明细!$AK:$AK,"网点超50分钟未响应")+COUNTIFS(明细!$R:$R,$AK198,明细!$C:$C,AN$1,明细!$AL:$AL,"网点超23H未关闭"))*20=0,"-",(COUNTIFS(明细!$R:$R,$AK198,明细!$C:$C,AN$1,明细!$AK:$AK,"网点超50分钟未响应")+COUNTIFS(明细!$R:$R,$AK198,明细!$C:$C,AN$1,明细!$AL:$AL,"网点超23H未关闭"))*20)</f>
        <v>-</v>
      </c>
      <c r="AO198" s="12" t="str">
        <f>IF((COUNTIFS(明细!$R:$R,$AK198,明细!$C:$C,AO$1,明细!$AK:$AK,"网点超50分钟未响应")+COUNTIFS(明细!$R:$R,$AK198,明细!$C:$C,AO$1,明细!$AL:$AL,"网点超23H未关闭"))*20=0,"-",(COUNTIFS(明细!$R:$R,$AK198,明细!$C:$C,AO$1,明细!$AK:$AK,"网点超50分钟未响应")+COUNTIFS(明细!$R:$R,$AK198,明细!$C:$C,AO$1,明细!$AL:$AL,"网点超23H未关闭"))*20)</f>
        <v>-</v>
      </c>
      <c r="AP198" s="12" t="str">
        <f>IF((COUNTIFS(明细!$R:$R,$AK198,明细!$C:$C,AP$1,明细!$AK:$AK,"网点超50分钟未响应")+COUNTIFS(明细!$R:$R,$AK198,明细!$C:$C,AP$1,明细!$AL:$AL,"网点超23H未关闭"))*20=0,"-",(COUNTIFS(明细!$R:$R,$AK198,明细!$C:$C,AP$1,明细!$AK:$AK,"网点超50分钟未响应")+COUNTIFS(明细!$R:$R,$AK198,明细!$C:$C,AP$1,明细!$AL:$AL,"网点超23H未关闭"))*20)</f>
        <v>-</v>
      </c>
      <c r="AQ198" s="12" t="str">
        <f>IF((COUNTIFS(明细!$R:$R,$AK198,明细!$C:$C,AQ$1,明细!$AK:$AK,"网点超50分钟未响应")+COUNTIFS(明细!$R:$R,$AK198,明细!$C:$C,AQ$1,明细!$AL:$AL,"网点超23H未关闭"))*20=0,"-",(COUNTIFS(明细!$R:$R,$AK198,明细!$C:$C,AQ$1,明细!$AK:$AK,"网点超50分钟未响应")+COUNTIFS(明细!$R:$R,$AK198,明细!$C:$C,AQ$1,明细!$AL:$AL,"网点超23H未关闭"))*20)</f>
        <v>-</v>
      </c>
      <c r="AR198" s="12" t="str">
        <f>IF((COUNTIFS(明细!$R:$R,$AK198,明细!$C:$C,AR$1,明细!$AK:$AK,"网点超50分钟未响应")+COUNTIFS(明细!$R:$R,$AK198,明细!$C:$C,AR$1,明细!$AL:$AL,"网点超23H未关闭"))*20=0,"-",(COUNTIFS(明细!$R:$R,$AK198,明细!$C:$C,AR$1,明细!$AK:$AK,"网点超50分钟未响应")+COUNTIFS(明细!$R:$R,$AK198,明细!$C:$C,AR$1,明细!$AL:$AL,"网点超23H未关闭"))*20)</f>
        <v>-</v>
      </c>
      <c r="AS198" s="12" t="str">
        <f>IF((COUNTIFS(明细!$R:$R,$AK198,明细!$C:$C,AS$1,明细!$AK:$AK,"网点超50分钟未响应")+COUNTIFS(明细!$R:$R,$AK198,明细!$C:$C,AS$1,明细!$AL:$AL,"网点超23H未关闭"))*20=0,"-",(COUNTIFS(明细!$R:$R,$AK198,明细!$C:$C,AS$1,明细!$AK:$AK,"网点超50分钟未响应")+COUNTIFS(明细!$R:$R,$AK198,明细!$C:$C,AS$1,明细!$AL:$AL,"网点超23H未关闭"))*20)</f>
        <v>-</v>
      </c>
      <c r="AT198" s="12" t="str">
        <f>IF((COUNTIFS(明细!$R:$R,$AK198,明细!$C:$C,AT$1,明细!$AK:$AK,"网点超50分钟未响应")+COUNTIFS(明细!$R:$R,$AK198,明细!$C:$C,AT$1,明细!$AL:$AL,"网点超23H未关闭"))*20=0,"-",(COUNTIFS(明细!$R:$R,$AK198,明细!$C:$C,AT$1,明细!$AK:$AK,"网点超50分钟未响应")+COUNTIFS(明细!$R:$R,$AK198,明细!$C:$C,AT$1,明细!$AL:$AL,"网点超23H未关闭"))*20)</f>
        <v>-</v>
      </c>
      <c r="AU198" s="12" t="str">
        <f>IF((COUNTIFS(明细!$R:$R,$AK198,明细!$C:$C,AU$1,明细!$AK:$AK,"网点超50分钟未响应")+COUNTIFS(明细!$R:$R,$AK198,明细!$C:$C,AU$1,明细!$AL:$AL,"网点超23H未关闭"))*20=0,"-",(COUNTIFS(明细!$R:$R,$AK198,明细!$C:$C,AU$1,明细!$AK:$AK,"网点超50分钟未响应")+COUNTIFS(明细!$R:$R,$AK198,明细!$C:$C,AU$1,明细!$AL:$AL,"网点超23H未关闭"))*20)</f>
        <v>-</v>
      </c>
      <c r="AV198" s="12" t="str">
        <f>IF((COUNTIFS(明细!$R:$R,$AK198,明细!$C:$C,AV$1,明细!$AK:$AK,"网点超50分钟未响应")+COUNTIFS(明细!$R:$R,$AK198,明细!$C:$C,AV$1,明细!$AL:$AL,"网点超23H未关闭"))*20=0,"-",(COUNTIFS(明细!$R:$R,$AK198,明细!$C:$C,AV$1,明细!$AK:$AK,"网点超50分钟未响应")+COUNTIFS(明细!$R:$R,$AK198,明细!$C:$C,AV$1,明细!$AL:$AL,"网点超23H未关闭"))*20)</f>
        <v>-</v>
      </c>
      <c r="AW198" s="12" t="str">
        <f>IF((COUNTIFS(明细!$R:$R,$AK198,明细!$C:$C,AW$1,明细!$AK:$AK,"网点超50分钟未响应")+COUNTIFS(明细!$R:$R,$AK198,明细!$C:$C,AW$1,明细!$AL:$AL,"网点超23H未关闭"))*20=0,"-",(COUNTIFS(明细!$R:$R,$AK198,明细!$C:$C,AW$1,明细!$AK:$AK,"网点超50分钟未响应")+COUNTIFS(明细!$R:$R,$AK198,明细!$C:$C,AW$1,明细!$AL:$AL,"网点超23H未关闭"))*20)</f>
        <v>-</v>
      </c>
      <c r="AX198" s="12" t="str">
        <f>IF((COUNTIFS(明细!$R:$R,$AK198,明细!$C:$C,AX$1,明细!$AK:$AK,"网点超50分钟未响应")+COUNTIFS(明细!$R:$R,$AK198,明细!$C:$C,AX$1,明细!$AL:$AL,"网点超23H未关闭"))*20=0,"-",(COUNTIFS(明细!$R:$R,$AK198,明细!$C:$C,AX$1,明细!$AK:$AK,"网点超50分钟未响应")+COUNTIFS(明细!$R:$R,$AK198,明细!$C:$C,AX$1,明细!$AL:$AL,"网点超23H未关闭"))*20)</f>
        <v>-</v>
      </c>
      <c r="AY198" s="12" t="str">
        <f>IF((COUNTIFS(明细!$R:$R,$AK198,明细!$C:$C,AY$1,明细!$AK:$AK,"网点超50分钟未响应")+COUNTIFS(明细!$R:$R,$AK198,明细!$C:$C,AY$1,明细!$AL:$AL,"网点超23H未关闭"))*20=0,"-",(COUNTIFS(明细!$R:$R,$AK198,明细!$C:$C,AY$1,明细!$AK:$AK,"网点超50分钟未响应")+COUNTIFS(明细!$R:$R,$AK198,明细!$C:$C,AY$1,明细!$AL:$AL,"网点超23H未关闭"))*20)</f>
        <v>-</v>
      </c>
      <c r="AZ198" s="12" t="str">
        <f>IF((COUNTIFS(明细!$R:$R,$AK198,明细!$C:$C,AZ$1,明细!$AK:$AK,"网点超50分钟未响应")+COUNTIFS(明细!$R:$R,$AK198,明细!$C:$C,AZ$1,明细!$AL:$AL,"网点超23H未关闭"))*20=0,"-",(COUNTIFS(明细!$R:$R,$AK198,明细!$C:$C,AZ$1,明细!$AK:$AK,"网点超50分钟未响应")+COUNTIFS(明细!$R:$R,$AK198,明细!$C:$C,AZ$1,明细!$AL:$AL,"网点超23H未关闭"))*20)</f>
        <v>-</v>
      </c>
      <c r="BA198" s="12" t="str">
        <f>IF((COUNTIFS(明细!$R:$R,$AK198,明细!$C:$C,BA$1,明细!$AK:$AK,"网点超50分钟未响应")+COUNTIFS(明细!$R:$R,$AK198,明细!$C:$C,BA$1,明细!$AL:$AL,"网点超23H未关闭"))*20=0,"-",(COUNTIFS(明细!$R:$R,$AK198,明细!$C:$C,BA$1,明细!$AK:$AK,"网点超50分钟未响应")+COUNTIFS(明细!$R:$R,$AK198,明细!$C:$C,BA$1,明细!$AL:$AL,"网点超23H未关闭"))*20)</f>
        <v>-</v>
      </c>
      <c r="BB198" s="12" t="str">
        <f>IF((COUNTIFS(明细!$R:$R,$AK198,明细!$C:$C,BB$1,明细!$AK:$AK,"网点超50分钟未响应")+COUNTIFS(明细!$R:$R,$AK198,明细!$C:$C,BB$1,明细!$AL:$AL,"网点超23H未关闭"))*20=0,"-",(COUNTIFS(明细!$R:$R,$AK198,明细!$C:$C,BB$1,明细!$AK:$AK,"网点超50分钟未响应")+COUNTIFS(明细!$R:$R,$AK198,明细!$C:$C,BB$1,明细!$AL:$AL,"网点超23H未关闭"))*20)</f>
        <v>-</v>
      </c>
      <c r="BC198" s="12" t="str">
        <f>IF((COUNTIFS(明细!$R:$R,$AK198,明细!$C:$C,BC$1,明细!$AK:$AK,"网点超50分钟未响应")+COUNTIFS(明细!$R:$R,$AK198,明细!$C:$C,BC$1,明细!$AL:$AL,"网点超23H未关闭"))*20=0,"-",(COUNTIFS(明细!$R:$R,$AK198,明细!$C:$C,BC$1,明细!$AK:$AK,"网点超50分钟未响应")+COUNTIFS(明细!$R:$R,$AK198,明细!$C:$C,BC$1,明细!$AL:$AL,"网点超23H未关闭"))*20)</f>
        <v>-</v>
      </c>
      <c r="BD198" s="12" t="str">
        <f>IF((COUNTIFS(明细!$R:$R,$AK198,明细!$C:$C,BD$1,明细!$AK:$AK,"网点超50分钟未响应")+COUNTIFS(明细!$R:$R,$AK198,明细!$C:$C,BD$1,明细!$AL:$AL,"网点超23H未关闭"))*20=0,"-",(COUNTIFS(明细!$R:$R,$AK198,明细!$C:$C,BD$1,明细!$AK:$AK,"网点超50分钟未响应")+COUNTIFS(明细!$R:$R,$AK198,明细!$C:$C,BD$1,明细!$AL:$AL,"网点超23H未关闭"))*20)</f>
        <v>-</v>
      </c>
      <c r="BE198" s="12" t="str">
        <f>IF((COUNTIFS(明细!$R:$R,$AK198,明细!$C:$C,BE$1,明细!$AK:$AK,"网点超50分钟未响应")+COUNTIFS(明细!$R:$R,$AK198,明细!$C:$C,BE$1,明细!$AL:$AL,"网点超23H未关闭"))*20=0,"-",(COUNTIFS(明细!$R:$R,$AK198,明细!$C:$C,BE$1,明细!$AK:$AK,"网点超50分钟未响应")+COUNTIFS(明细!$R:$R,$AK198,明细!$C:$C,BE$1,明细!$AL:$AL,"网点超23H未关闭"))*20)</f>
        <v>-</v>
      </c>
      <c r="BF198" s="12" t="str">
        <f>IF((COUNTIFS(明细!$R:$R,$AK198,明细!$C:$C,BF$1,明细!$AK:$AK,"网点超50分钟未响应")+COUNTIFS(明细!$R:$R,$AK198,明细!$C:$C,BF$1,明细!$AL:$AL,"网点超23H未关闭"))*20=0,"-",(COUNTIFS(明细!$R:$R,$AK198,明细!$C:$C,BF$1,明细!$AK:$AK,"网点超50分钟未响应")+COUNTIFS(明细!$R:$R,$AK198,明细!$C:$C,BF$1,明细!$AL:$AL,"网点超23H未关闭"))*20)</f>
        <v>-</v>
      </c>
      <c r="BG198" s="12" t="str">
        <f>IF((COUNTIFS(明细!$R:$R,$AK198,明细!$C:$C,BG$1,明细!$AK:$AK,"网点超50分钟未响应")+COUNTIFS(明细!$R:$R,$AK198,明细!$C:$C,BG$1,明细!$AL:$AL,"网点超23H未关闭"))*20=0,"-",(COUNTIFS(明细!$R:$R,$AK198,明细!$C:$C,BG$1,明细!$AK:$AK,"网点超50分钟未响应")+COUNTIFS(明细!$R:$R,$AK198,明细!$C:$C,BG$1,明细!$AL:$AL,"网点超23H未关闭"))*20)</f>
        <v>-</v>
      </c>
      <c r="BH198" s="12" t="str">
        <f>IF((COUNTIFS(明细!$R:$R,$AK198,明细!$C:$C,BH$1,明细!$AK:$AK,"网点超50分钟未响应")+COUNTIFS(明细!$R:$R,$AK198,明细!$C:$C,BH$1,明细!$AL:$AL,"网点超23H未关闭"))*20=0,"-",(COUNTIFS(明细!$R:$R,$AK198,明细!$C:$C,BH$1,明细!$AK:$AK,"网点超50分钟未响应")+COUNTIFS(明细!$R:$R,$AK198,明细!$C:$C,BH$1,明细!$AL:$AL,"网点超23H未关闭"))*20)</f>
        <v>-</v>
      </c>
      <c r="BI198" s="12" t="str">
        <f>IF((COUNTIFS(明细!$R:$R,$AK198,明细!$C:$C,BI$1,明细!$AK:$AK,"网点超50分钟未响应")+COUNTIFS(明细!$R:$R,$AK198,明细!$C:$C,BI$1,明细!$AL:$AL,"网点超23H未关闭"))*20=0,"-",(COUNTIFS(明细!$R:$R,$AK198,明细!$C:$C,BI$1,明细!$AK:$AK,"网点超50分钟未响应")+COUNTIFS(明细!$R:$R,$AK198,明细!$C:$C,BI$1,明细!$AL:$AL,"网点超23H未关闭"))*20)</f>
        <v>-</v>
      </c>
      <c r="BJ198" s="12" t="str">
        <f>IF((COUNTIFS(明细!$R:$R,$AK198,明细!$C:$C,BJ$1,明细!$AK:$AK,"网点超50分钟未响应")+COUNTIFS(明细!$R:$R,$AK198,明细!$C:$C,BJ$1,明细!$AL:$AL,"网点超23H未关闭"))*20=0,"-",(COUNTIFS(明细!$R:$R,$AK198,明细!$C:$C,BJ$1,明细!$AK:$AK,"网点超50分钟未响应")+COUNTIFS(明细!$R:$R,$AK198,明细!$C:$C,BJ$1,明细!$AL:$AL,"网点超23H未关闭"))*20)</f>
        <v>-</v>
      </c>
      <c r="BK198" s="12" t="str">
        <f>IF((COUNTIFS(明细!$R:$R,$AK198,明细!$C:$C,BK$1,明细!$AK:$AK,"网点超50分钟未响应")+COUNTIFS(明细!$R:$R,$AK198,明细!$C:$C,BK$1,明细!$AL:$AL,"网点超23H未关闭"))*20=0,"-",(COUNTIFS(明细!$R:$R,$AK198,明细!$C:$C,BK$1,明细!$AK:$AK,"网点超50分钟未响应")+COUNTIFS(明细!$R:$R,$AK198,明细!$C:$C,BK$1,明细!$AL:$AL,"网点超23H未关闭"))*20)</f>
        <v>-</v>
      </c>
      <c r="BL198" s="12" t="str">
        <f>IF((COUNTIFS(明细!$R:$R,$AK198,明细!$C:$C,BL$1,明细!$AK:$AK,"网点超50分钟未响应")+COUNTIFS(明细!$R:$R,$AK198,明细!$C:$C,BL$1,明细!$AL:$AL,"网点超23H未关闭"))*20=0,"-",(COUNTIFS(明细!$R:$R,$AK198,明细!$C:$C,BL$1,明细!$AK:$AK,"网点超50分钟未响应")+COUNTIFS(明细!$R:$R,$AK198,明细!$C:$C,BL$1,明细!$AL:$AL,"网点超23H未关闭"))*20)</f>
        <v>-</v>
      </c>
      <c r="BM198" s="12" t="str">
        <f>IF((COUNTIFS(明细!$R:$R,$AK198,明细!$C:$C,BM$1,明细!$AK:$AK,"网点超50分钟未响应")+COUNTIFS(明细!$R:$R,$AK198,明细!$C:$C,BM$1,明细!$AL:$AL,"网点超23H未关闭"))*20=0,"-",(COUNTIFS(明细!$R:$R,$AK198,明细!$C:$C,BM$1,明细!$AK:$AK,"网点超50分钟未响应")+COUNTIFS(明细!$R:$R,$AK198,明细!$C:$C,BM$1,明细!$AL:$AL,"网点超23H未关闭"))*20)</f>
        <v>-</v>
      </c>
      <c r="BN198" s="12" t="str">
        <f>IF((COUNTIFS(明细!$R:$R,$AK198,明细!$C:$C,BN$1,明细!$AK:$AK,"网点超50分钟未响应")+COUNTIFS(明细!$R:$R,$AK198,明细!$C:$C,BN$1,明细!$AL:$AL,"网点超23H未关闭"))*20=0,"-",(COUNTIFS(明细!$R:$R,$AK198,明细!$C:$C,BN$1,明细!$AK:$AK,"网点超50分钟未响应")+COUNTIFS(明细!$R:$R,$AK198,明细!$C:$C,BN$1,明细!$AL:$AL,"网点超23H未关闭"))*20)</f>
        <v>-</v>
      </c>
      <c r="BO198" s="12" t="str">
        <f>IF((COUNTIFS(明细!$R:$R,$AK198,明细!$C:$C,BO$1,明细!$AK:$AK,"网点超50分钟未响应")+COUNTIFS(明细!$R:$R,$AK198,明细!$C:$C,BO$1,明细!$AL:$AL,"网点超23H未关闭"))*20=0,"-",(COUNTIFS(明细!$R:$R,$AK198,明细!$C:$C,BO$1,明细!$AK:$AK,"网点超50分钟未响应")+COUNTIFS(明细!$R:$R,$AK198,明细!$C:$C,BO$1,明细!$AL:$AL,"网点超23H未关闭"))*20)</f>
        <v>-</v>
      </c>
      <c r="BP198" s="12" t="str">
        <f>IF((COUNTIFS(明细!$R:$R,$AK198,明细!$C:$C,BP$1,明细!$AK:$AK,"网点超50分钟未响应")+COUNTIFS(明细!$R:$R,$AK198,明细!$C:$C,BP$1,明细!$AL:$AL,"网点超23H未关闭"))*20=0,"-",(COUNTIFS(明细!$R:$R,$AK198,明细!$C:$C,BP$1,明细!$AK:$AK,"网点超50分钟未响应")+COUNTIFS(明细!$R:$R,$AK198,明细!$C:$C,BP$1,明细!$AL:$AL,"网点超23H未关闭"))*20)</f>
        <v>-</v>
      </c>
    </row>
    <row r="199" customHeight="1" spans="36:68">
      <c r="AJ199" s="12">
        <f>RANK(AL199,AL$3:AL$356)</f>
        <v>147</v>
      </c>
      <c r="AK199" s="4" t="s">
        <v>235</v>
      </c>
      <c r="AL199" s="12">
        <f>SUM(AM199:BP199)</f>
        <v>0</v>
      </c>
      <c r="AM199" s="12" t="str">
        <f>IF((COUNTIFS(明细!$R:$R,$AK199,明细!$C:$C,AM$1,明细!$AK:$AK,"网点超50分钟未响应")+COUNTIFS(明细!$R:$R,$AK199,明细!$C:$C,AM$1,明细!$AL:$AL,"网点超23H未关闭"))*20=0,"-",(COUNTIFS(明细!$R:$R,$AK199,明细!$C:$C,AM$1,明细!$AK:$AK,"网点超50分钟未响应")+COUNTIFS(明细!$R:$R,$AK199,明细!$C:$C,AM$1,明细!$AL:$AL,"网点超23H未关闭"))*20)</f>
        <v>-</v>
      </c>
      <c r="AN199" s="12" t="str">
        <f>IF((COUNTIFS(明细!$R:$R,$AK199,明细!$C:$C,AN$1,明细!$AK:$AK,"网点超50分钟未响应")+COUNTIFS(明细!$R:$R,$AK199,明细!$C:$C,AN$1,明细!$AL:$AL,"网点超23H未关闭"))*20=0,"-",(COUNTIFS(明细!$R:$R,$AK199,明细!$C:$C,AN$1,明细!$AK:$AK,"网点超50分钟未响应")+COUNTIFS(明细!$R:$R,$AK199,明细!$C:$C,AN$1,明细!$AL:$AL,"网点超23H未关闭"))*20)</f>
        <v>-</v>
      </c>
      <c r="AO199" s="12" t="str">
        <f>IF((COUNTIFS(明细!$R:$R,$AK199,明细!$C:$C,AO$1,明细!$AK:$AK,"网点超50分钟未响应")+COUNTIFS(明细!$R:$R,$AK199,明细!$C:$C,AO$1,明细!$AL:$AL,"网点超23H未关闭"))*20=0,"-",(COUNTIFS(明细!$R:$R,$AK199,明细!$C:$C,AO$1,明细!$AK:$AK,"网点超50分钟未响应")+COUNTIFS(明细!$R:$R,$AK199,明细!$C:$C,AO$1,明细!$AL:$AL,"网点超23H未关闭"))*20)</f>
        <v>-</v>
      </c>
      <c r="AP199" s="12" t="str">
        <f>IF((COUNTIFS(明细!$R:$R,$AK199,明细!$C:$C,AP$1,明细!$AK:$AK,"网点超50分钟未响应")+COUNTIFS(明细!$R:$R,$AK199,明细!$C:$C,AP$1,明细!$AL:$AL,"网点超23H未关闭"))*20=0,"-",(COUNTIFS(明细!$R:$R,$AK199,明细!$C:$C,AP$1,明细!$AK:$AK,"网点超50分钟未响应")+COUNTIFS(明细!$R:$R,$AK199,明细!$C:$C,AP$1,明细!$AL:$AL,"网点超23H未关闭"))*20)</f>
        <v>-</v>
      </c>
      <c r="AQ199" s="12" t="str">
        <f>IF((COUNTIFS(明细!$R:$R,$AK199,明细!$C:$C,AQ$1,明细!$AK:$AK,"网点超50分钟未响应")+COUNTIFS(明细!$R:$R,$AK199,明细!$C:$C,AQ$1,明细!$AL:$AL,"网点超23H未关闭"))*20=0,"-",(COUNTIFS(明细!$R:$R,$AK199,明细!$C:$C,AQ$1,明细!$AK:$AK,"网点超50分钟未响应")+COUNTIFS(明细!$R:$R,$AK199,明细!$C:$C,AQ$1,明细!$AL:$AL,"网点超23H未关闭"))*20)</f>
        <v>-</v>
      </c>
      <c r="AR199" s="12" t="str">
        <f>IF((COUNTIFS(明细!$R:$R,$AK199,明细!$C:$C,AR$1,明细!$AK:$AK,"网点超50分钟未响应")+COUNTIFS(明细!$R:$R,$AK199,明细!$C:$C,AR$1,明细!$AL:$AL,"网点超23H未关闭"))*20=0,"-",(COUNTIFS(明细!$R:$R,$AK199,明细!$C:$C,AR$1,明细!$AK:$AK,"网点超50分钟未响应")+COUNTIFS(明细!$R:$R,$AK199,明细!$C:$C,AR$1,明细!$AL:$AL,"网点超23H未关闭"))*20)</f>
        <v>-</v>
      </c>
      <c r="AS199" s="12" t="str">
        <f>IF((COUNTIFS(明细!$R:$R,$AK199,明细!$C:$C,AS$1,明细!$AK:$AK,"网点超50分钟未响应")+COUNTIFS(明细!$R:$R,$AK199,明细!$C:$C,AS$1,明细!$AL:$AL,"网点超23H未关闭"))*20=0,"-",(COUNTIFS(明细!$R:$R,$AK199,明细!$C:$C,AS$1,明细!$AK:$AK,"网点超50分钟未响应")+COUNTIFS(明细!$R:$R,$AK199,明细!$C:$C,AS$1,明细!$AL:$AL,"网点超23H未关闭"))*20)</f>
        <v>-</v>
      </c>
      <c r="AT199" s="12" t="str">
        <f>IF((COUNTIFS(明细!$R:$R,$AK199,明细!$C:$C,AT$1,明细!$AK:$AK,"网点超50分钟未响应")+COUNTIFS(明细!$R:$R,$AK199,明细!$C:$C,AT$1,明细!$AL:$AL,"网点超23H未关闭"))*20=0,"-",(COUNTIFS(明细!$R:$R,$AK199,明细!$C:$C,AT$1,明细!$AK:$AK,"网点超50分钟未响应")+COUNTIFS(明细!$R:$R,$AK199,明细!$C:$C,AT$1,明细!$AL:$AL,"网点超23H未关闭"))*20)</f>
        <v>-</v>
      </c>
      <c r="AU199" s="12" t="str">
        <f>IF((COUNTIFS(明细!$R:$R,$AK199,明细!$C:$C,AU$1,明细!$AK:$AK,"网点超50分钟未响应")+COUNTIFS(明细!$R:$R,$AK199,明细!$C:$C,AU$1,明细!$AL:$AL,"网点超23H未关闭"))*20=0,"-",(COUNTIFS(明细!$R:$R,$AK199,明细!$C:$C,AU$1,明细!$AK:$AK,"网点超50分钟未响应")+COUNTIFS(明细!$R:$R,$AK199,明细!$C:$C,AU$1,明细!$AL:$AL,"网点超23H未关闭"))*20)</f>
        <v>-</v>
      </c>
      <c r="AV199" s="12" t="str">
        <f>IF((COUNTIFS(明细!$R:$R,$AK199,明细!$C:$C,AV$1,明细!$AK:$AK,"网点超50分钟未响应")+COUNTIFS(明细!$R:$R,$AK199,明细!$C:$C,AV$1,明细!$AL:$AL,"网点超23H未关闭"))*20=0,"-",(COUNTIFS(明细!$R:$R,$AK199,明细!$C:$C,AV$1,明细!$AK:$AK,"网点超50分钟未响应")+COUNTIFS(明细!$R:$R,$AK199,明细!$C:$C,AV$1,明细!$AL:$AL,"网点超23H未关闭"))*20)</f>
        <v>-</v>
      </c>
      <c r="AW199" s="12" t="str">
        <f>IF((COUNTIFS(明细!$R:$R,$AK199,明细!$C:$C,AW$1,明细!$AK:$AK,"网点超50分钟未响应")+COUNTIFS(明细!$R:$R,$AK199,明细!$C:$C,AW$1,明细!$AL:$AL,"网点超23H未关闭"))*20=0,"-",(COUNTIFS(明细!$R:$R,$AK199,明细!$C:$C,AW$1,明细!$AK:$AK,"网点超50分钟未响应")+COUNTIFS(明细!$R:$R,$AK199,明细!$C:$C,AW$1,明细!$AL:$AL,"网点超23H未关闭"))*20)</f>
        <v>-</v>
      </c>
      <c r="AX199" s="12" t="str">
        <f>IF((COUNTIFS(明细!$R:$R,$AK199,明细!$C:$C,AX$1,明细!$AK:$AK,"网点超50分钟未响应")+COUNTIFS(明细!$R:$R,$AK199,明细!$C:$C,AX$1,明细!$AL:$AL,"网点超23H未关闭"))*20=0,"-",(COUNTIFS(明细!$R:$R,$AK199,明细!$C:$C,AX$1,明细!$AK:$AK,"网点超50分钟未响应")+COUNTIFS(明细!$R:$R,$AK199,明细!$C:$C,AX$1,明细!$AL:$AL,"网点超23H未关闭"))*20)</f>
        <v>-</v>
      </c>
      <c r="AY199" s="12" t="str">
        <f>IF((COUNTIFS(明细!$R:$R,$AK199,明细!$C:$C,AY$1,明细!$AK:$AK,"网点超50分钟未响应")+COUNTIFS(明细!$R:$R,$AK199,明细!$C:$C,AY$1,明细!$AL:$AL,"网点超23H未关闭"))*20=0,"-",(COUNTIFS(明细!$R:$R,$AK199,明细!$C:$C,AY$1,明细!$AK:$AK,"网点超50分钟未响应")+COUNTIFS(明细!$R:$R,$AK199,明细!$C:$C,AY$1,明细!$AL:$AL,"网点超23H未关闭"))*20)</f>
        <v>-</v>
      </c>
      <c r="AZ199" s="12" t="str">
        <f>IF((COUNTIFS(明细!$R:$R,$AK199,明细!$C:$C,AZ$1,明细!$AK:$AK,"网点超50分钟未响应")+COUNTIFS(明细!$R:$R,$AK199,明细!$C:$C,AZ$1,明细!$AL:$AL,"网点超23H未关闭"))*20=0,"-",(COUNTIFS(明细!$R:$R,$AK199,明细!$C:$C,AZ$1,明细!$AK:$AK,"网点超50分钟未响应")+COUNTIFS(明细!$R:$R,$AK199,明细!$C:$C,AZ$1,明细!$AL:$AL,"网点超23H未关闭"))*20)</f>
        <v>-</v>
      </c>
      <c r="BA199" s="12" t="str">
        <f>IF((COUNTIFS(明细!$R:$R,$AK199,明细!$C:$C,BA$1,明细!$AK:$AK,"网点超50分钟未响应")+COUNTIFS(明细!$R:$R,$AK199,明细!$C:$C,BA$1,明细!$AL:$AL,"网点超23H未关闭"))*20=0,"-",(COUNTIFS(明细!$R:$R,$AK199,明细!$C:$C,BA$1,明细!$AK:$AK,"网点超50分钟未响应")+COUNTIFS(明细!$R:$R,$AK199,明细!$C:$C,BA$1,明细!$AL:$AL,"网点超23H未关闭"))*20)</f>
        <v>-</v>
      </c>
      <c r="BB199" s="12" t="str">
        <f>IF((COUNTIFS(明细!$R:$R,$AK199,明细!$C:$C,BB$1,明细!$AK:$AK,"网点超50分钟未响应")+COUNTIFS(明细!$R:$R,$AK199,明细!$C:$C,BB$1,明细!$AL:$AL,"网点超23H未关闭"))*20=0,"-",(COUNTIFS(明细!$R:$R,$AK199,明细!$C:$C,BB$1,明细!$AK:$AK,"网点超50分钟未响应")+COUNTIFS(明细!$R:$R,$AK199,明细!$C:$C,BB$1,明细!$AL:$AL,"网点超23H未关闭"))*20)</f>
        <v>-</v>
      </c>
      <c r="BC199" s="12" t="str">
        <f>IF((COUNTIFS(明细!$R:$R,$AK199,明细!$C:$C,BC$1,明细!$AK:$AK,"网点超50分钟未响应")+COUNTIFS(明细!$R:$R,$AK199,明细!$C:$C,BC$1,明细!$AL:$AL,"网点超23H未关闭"))*20=0,"-",(COUNTIFS(明细!$R:$R,$AK199,明细!$C:$C,BC$1,明细!$AK:$AK,"网点超50分钟未响应")+COUNTIFS(明细!$R:$R,$AK199,明细!$C:$C,BC$1,明细!$AL:$AL,"网点超23H未关闭"))*20)</f>
        <v>-</v>
      </c>
      <c r="BD199" s="12" t="str">
        <f>IF((COUNTIFS(明细!$R:$R,$AK199,明细!$C:$C,BD$1,明细!$AK:$AK,"网点超50分钟未响应")+COUNTIFS(明细!$R:$R,$AK199,明细!$C:$C,BD$1,明细!$AL:$AL,"网点超23H未关闭"))*20=0,"-",(COUNTIFS(明细!$R:$R,$AK199,明细!$C:$C,BD$1,明细!$AK:$AK,"网点超50分钟未响应")+COUNTIFS(明细!$R:$R,$AK199,明细!$C:$C,BD$1,明细!$AL:$AL,"网点超23H未关闭"))*20)</f>
        <v>-</v>
      </c>
      <c r="BE199" s="12" t="str">
        <f>IF((COUNTIFS(明细!$R:$R,$AK199,明细!$C:$C,BE$1,明细!$AK:$AK,"网点超50分钟未响应")+COUNTIFS(明细!$R:$R,$AK199,明细!$C:$C,BE$1,明细!$AL:$AL,"网点超23H未关闭"))*20=0,"-",(COUNTIFS(明细!$R:$R,$AK199,明细!$C:$C,BE$1,明细!$AK:$AK,"网点超50分钟未响应")+COUNTIFS(明细!$R:$R,$AK199,明细!$C:$C,BE$1,明细!$AL:$AL,"网点超23H未关闭"))*20)</f>
        <v>-</v>
      </c>
      <c r="BF199" s="12" t="str">
        <f>IF((COUNTIFS(明细!$R:$R,$AK199,明细!$C:$C,BF$1,明细!$AK:$AK,"网点超50分钟未响应")+COUNTIFS(明细!$R:$R,$AK199,明细!$C:$C,BF$1,明细!$AL:$AL,"网点超23H未关闭"))*20=0,"-",(COUNTIFS(明细!$R:$R,$AK199,明细!$C:$C,BF$1,明细!$AK:$AK,"网点超50分钟未响应")+COUNTIFS(明细!$R:$R,$AK199,明细!$C:$C,BF$1,明细!$AL:$AL,"网点超23H未关闭"))*20)</f>
        <v>-</v>
      </c>
      <c r="BG199" s="12" t="str">
        <f>IF((COUNTIFS(明细!$R:$R,$AK199,明细!$C:$C,BG$1,明细!$AK:$AK,"网点超50分钟未响应")+COUNTIFS(明细!$R:$R,$AK199,明细!$C:$C,BG$1,明细!$AL:$AL,"网点超23H未关闭"))*20=0,"-",(COUNTIFS(明细!$R:$R,$AK199,明细!$C:$C,BG$1,明细!$AK:$AK,"网点超50分钟未响应")+COUNTIFS(明细!$R:$R,$AK199,明细!$C:$C,BG$1,明细!$AL:$AL,"网点超23H未关闭"))*20)</f>
        <v>-</v>
      </c>
      <c r="BH199" s="12" t="str">
        <f>IF((COUNTIFS(明细!$R:$R,$AK199,明细!$C:$C,BH$1,明细!$AK:$AK,"网点超50分钟未响应")+COUNTIFS(明细!$R:$R,$AK199,明细!$C:$C,BH$1,明细!$AL:$AL,"网点超23H未关闭"))*20=0,"-",(COUNTIFS(明细!$R:$R,$AK199,明细!$C:$C,BH$1,明细!$AK:$AK,"网点超50分钟未响应")+COUNTIFS(明细!$R:$R,$AK199,明细!$C:$C,BH$1,明细!$AL:$AL,"网点超23H未关闭"))*20)</f>
        <v>-</v>
      </c>
      <c r="BI199" s="12" t="str">
        <f>IF((COUNTIFS(明细!$R:$R,$AK199,明细!$C:$C,BI$1,明细!$AK:$AK,"网点超50分钟未响应")+COUNTIFS(明细!$R:$R,$AK199,明细!$C:$C,BI$1,明细!$AL:$AL,"网点超23H未关闭"))*20=0,"-",(COUNTIFS(明细!$R:$R,$AK199,明细!$C:$C,BI$1,明细!$AK:$AK,"网点超50分钟未响应")+COUNTIFS(明细!$R:$R,$AK199,明细!$C:$C,BI$1,明细!$AL:$AL,"网点超23H未关闭"))*20)</f>
        <v>-</v>
      </c>
      <c r="BJ199" s="12" t="str">
        <f>IF((COUNTIFS(明细!$R:$R,$AK199,明细!$C:$C,BJ$1,明细!$AK:$AK,"网点超50分钟未响应")+COUNTIFS(明细!$R:$R,$AK199,明细!$C:$C,BJ$1,明细!$AL:$AL,"网点超23H未关闭"))*20=0,"-",(COUNTIFS(明细!$R:$R,$AK199,明细!$C:$C,BJ$1,明细!$AK:$AK,"网点超50分钟未响应")+COUNTIFS(明细!$R:$R,$AK199,明细!$C:$C,BJ$1,明细!$AL:$AL,"网点超23H未关闭"))*20)</f>
        <v>-</v>
      </c>
      <c r="BK199" s="12" t="str">
        <f>IF((COUNTIFS(明细!$R:$R,$AK199,明细!$C:$C,BK$1,明细!$AK:$AK,"网点超50分钟未响应")+COUNTIFS(明细!$R:$R,$AK199,明细!$C:$C,BK$1,明细!$AL:$AL,"网点超23H未关闭"))*20=0,"-",(COUNTIFS(明细!$R:$R,$AK199,明细!$C:$C,BK$1,明细!$AK:$AK,"网点超50分钟未响应")+COUNTIFS(明细!$R:$R,$AK199,明细!$C:$C,BK$1,明细!$AL:$AL,"网点超23H未关闭"))*20)</f>
        <v>-</v>
      </c>
      <c r="BL199" s="12" t="str">
        <f>IF((COUNTIFS(明细!$R:$R,$AK199,明细!$C:$C,BL$1,明细!$AK:$AK,"网点超50分钟未响应")+COUNTIFS(明细!$R:$R,$AK199,明细!$C:$C,BL$1,明细!$AL:$AL,"网点超23H未关闭"))*20=0,"-",(COUNTIFS(明细!$R:$R,$AK199,明细!$C:$C,BL$1,明细!$AK:$AK,"网点超50分钟未响应")+COUNTIFS(明细!$R:$R,$AK199,明细!$C:$C,BL$1,明细!$AL:$AL,"网点超23H未关闭"))*20)</f>
        <v>-</v>
      </c>
      <c r="BM199" s="12" t="str">
        <f>IF((COUNTIFS(明细!$R:$R,$AK199,明细!$C:$C,BM$1,明细!$AK:$AK,"网点超50分钟未响应")+COUNTIFS(明细!$R:$R,$AK199,明细!$C:$C,BM$1,明细!$AL:$AL,"网点超23H未关闭"))*20=0,"-",(COUNTIFS(明细!$R:$R,$AK199,明细!$C:$C,BM$1,明细!$AK:$AK,"网点超50分钟未响应")+COUNTIFS(明细!$R:$R,$AK199,明细!$C:$C,BM$1,明细!$AL:$AL,"网点超23H未关闭"))*20)</f>
        <v>-</v>
      </c>
      <c r="BN199" s="12" t="str">
        <f>IF((COUNTIFS(明细!$R:$R,$AK199,明细!$C:$C,BN$1,明细!$AK:$AK,"网点超50分钟未响应")+COUNTIFS(明细!$R:$R,$AK199,明细!$C:$C,BN$1,明细!$AL:$AL,"网点超23H未关闭"))*20=0,"-",(COUNTIFS(明细!$R:$R,$AK199,明细!$C:$C,BN$1,明细!$AK:$AK,"网点超50分钟未响应")+COUNTIFS(明细!$R:$R,$AK199,明细!$C:$C,BN$1,明细!$AL:$AL,"网点超23H未关闭"))*20)</f>
        <v>-</v>
      </c>
      <c r="BO199" s="12" t="str">
        <f>IF((COUNTIFS(明细!$R:$R,$AK199,明细!$C:$C,BO$1,明细!$AK:$AK,"网点超50分钟未响应")+COUNTIFS(明细!$R:$R,$AK199,明细!$C:$C,BO$1,明细!$AL:$AL,"网点超23H未关闭"))*20=0,"-",(COUNTIFS(明细!$R:$R,$AK199,明细!$C:$C,BO$1,明细!$AK:$AK,"网点超50分钟未响应")+COUNTIFS(明细!$R:$R,$AK199,明细!$C:$C,BO$1,明细!$AL:$AL,"网点超23H未关闭"))*20)</f>
        <v>-</v>
      </c>
      <c r="BP199" s="12" t="str">
        <f>IF((COUNTIFS(明细!$R:$R,$AK199,明细!$C:$C,BP$1,明细!$AK:$AK,"网点超50分钟未响应")+COUNTIFS(明细!$R:$R,$AK199,明细!$C:$C,BP$1,明细!$AL:$AL,"网点超23H未关闭"))*20=0,"-",(COUNTIFS(明细!$R:$R,$AK199,明细!$C:$C,BP$1,明细!$AK:$AK,"网点超50分钟未响应")+COUNTIFS(明细!$R:$R,$AK199,明细!$C:$C,BP$1,明细!$AL:$AL,"网点超23H未关闭"))*20)</f>
        <v>-</v>
      </c>
    </row>
    <row r="200" customHeight="1" spans="36:68">
      <c r="AJ200" s="12">
        <f>RANK(AL200,AL$3:AL$356)</f>
        <v>147</v>
      </c>
      <c r="AK200" s="4" t="s">
        <v>236</v>
      </c>
      <c r="AL200" s="12">
        <f>SUM(AM200:BP200)</f>
        <v>0</v>
      </c>
      <c r="AM200" s="12" t="str">
        <f>IF((COUNTIFS(明细!$R:$R,$AK200,明细!$C:$C,AM$1,明细!$AK:$AK,"网点超50分钟未响应")+COUNTIFS(明细!$R:$R,$AK200,明细!$C:$C,AM$1,明细!$AL:$AL,"网点超23H未关闭"))*20=0,"-",(COUNTIFS(明细!$R:$R,$AK200,明细!$C:$C,AM$1,明细!$AK:$AK,"网点超50分钟未响应")+COUNTIFS(明细!$R:$R,$AK200,明细!$C:$C,AM$1,明细!$AL:$AL,"网点超23H未关闭"))*20)</f>
        <v>-</v>
      </c>
      <c r="AN200" s="12" t="str">
        <f>IF((COUNTIFS(明细!$R:$R,$AK200,明细!$C:$C,AN$1,明细!$AK:$AK,"网点超50分钟未响应")+COUNTIFS(明细!$R:$R,$AK200,明细!$C:$C,AN$1,明细!$AL:$AL,"网点超23H未关闭"))*20=0,"-",(COUNTIFS(明细!$R:$R,$AK200,明细!$C:$C,AN$1,明细!$AK:$AK,"网点超50分钟未响应")+COUNTIFS(明细!$R:$R,$AK200,明细!$C:$C,AN$1,明细!$AL:$AL,"网点超23H未关闭"))*20)</f>
        <v>-</v>
      </c>
      <c r="AO200" s="12" t="str">
        <f>IF((COUNTIFS(明细!$R:$R,$AK200,明细!$C:$C,AO$1,明细!$AK:$AK,"网点超50分钟未响应")+COUNTIFS(明细!$R:$R,$AK200,明细!$C:$C,AO$1,明细!$AL:$AL,"网点超23H未关闭"))*20=0,"-",(COUNTIFS(明细!$R:$R,$AK200,明细!$C:$C,AO$1,明细!$AK:$AK,"网点超50分钟未响应")+COUNTIFS(明细!$R:$R,$AK200,明细!$C:$C,AO$1,明细!$AL:$AL,"网点超23H未关闭"))*20)</f>
        <v>-</v>
      </c>
      <c r="AP200" s="12" t="str">
        <f>IF((COUNTIFS(明细!$R:$R,$AK200,明细!$C:$C,AP$1,明细!$AK:$AK,"网点超50分钟未响应")+COUNTIFS(明细!$R:$R,$AK200,明细!$C:$C,AP$1,明细!$AL:$AL,"网点超23H未关闭"))*20=0,"-",(COUNTIFS(明细!$R:$R,$AK200,明细!$C:$C,AP$1,明细!$AK:$AK,"网点超50分钟未响应")+COUNTIFS(明细!$R:$R,$AK200,明细!$C:$C,AP$1,明细!$AL:$AL,"网点超23H未关闭"))*20)</f>
        <v>-</v>
      </c>
      <c r="AQ200" s="12" t="str">
        <f>IF((COUNTIFS(明细!$R:$R,$AK200,明细!$C:$C,AQ$1,明细!$AK:$AK,"网点超50分钟未响应")+COUNTIFS(明细!$R:$R,$AK200,明细!$C:$C,AQ$1,明细!$AL:$AL,"网点超23H未关闭"))*20=0,"-",(COUNTIFS(明细!$R:$R,$AK200,明细!$C:$C,AQ$1,明细!$AK:$AK,"网点超50分钟未响应")+COUNTIFS(明细!$R:$R,$AK200,明细!$C:$C,AQ$1,明细!$AL:$AL,"网点超23H未关闭"))*20)</f>
        <v>-</v>
      </c>
      <c r="AR200" s="12" t="str">
        <f>IF((COUNTIFS(明细!$R:$R,$AK200,明细!$C:$C,AR$1,明细!$AK:$AK,"网点超50分钟未响应")+COUNTIFS(明细!$R:$R,$AK200,明细!$C:$C,AR$1,明细!$AL:$AL,"网点超23H未关闭"))*20=0,"-",(COUNTIFS(明细!$R:$R,$AK200,明细!$C:$C,AR$1,明细!$AK:$AK,"网点超50分钟未响应")+COUNTIFS(明细!$R:$R,$AK200,明细!$C:$C,AR$1,明细!$AL:$AL,"网点超23H未关闭"))*20)</f>
        <v>-</v>
      </c>
      <c r="AS200" s="12" t="str">
        <f>IF((COUNTIFS(明细!$R:$R,$AK200,明细!$C:$C,AS$1,明细!$AK:$AK,"网点超50分钟未响应")+COUNTIFS(明细!$R:$R,$AK200,明细!$C:$C,AS$1,明细!$AL:$AL,"网点超23H未关闭"))*20=0,"-",(COUNTIFS(明细!$R:$R,$AK200,明细!$C:$C,AS$1,明细!$AK:$AK,"网点超50分钟未响应")+COUNTIFS(明细!$R:$R,$AK200,明细!$C:$C,AS$1,明细!$AL:$AL,"网点超23H未关闭"))*20)</f>
        <v>-</v>
      </c>
      <c r="AT200" s="12" t="str">
        <f>IF((COUNTIFS(明细!$R:$R,$AK200,明细!$C:$C,AT$1,明细!$AK:$AK,"网点超50分钟未响应")+COUNTIFS(明细!$R:$R,$AK200,明细!$C:$C,AT$1,明细!$AL:$AL,"网点超23H未关闭"))*20=0,"-",(COUNTIFS(明细!$R:$R,$AK200,明细!$C:$C,AT$1,明细!$AK:$AK,"网点超50分钟未响应")+COUNTIFS(明细!$R:$R,$AK200,明细!$C:$C,AT$1,明细!$AL:$AL,"网点超23H未关闭"))*20)</f>
        <v>-</v>
      </c>
      <c r="AU200" s="12" t="str">
        <f>IF((COUNTIFS(明细!$R:$R,$AK200,明细!$C:$C,AU$1,明细!$AK:$AK,"网点超50分钟未响应")+COUNTIFS(明细!$R:$R,$AK200,明细!$C:$C,AU$1,明细!$AL:$AL,"网点超23H未关闭"))*20=0,"-",(COUNTIFS(明细!$R:$R,$AK200,明细!$C:$C,AU$1,明细!$AK:$AK,"网点超50分钟未响应")+COUNTIFS(明细!$R:$R,$AK200,明细!$C:$C,AU$1,明细!$AL:$AL,"网点超23H未关闭"))*20)</f>
        <v>-</v>
      </c>
      <c r="AV200" s="12" t="str">
        <f>IF((COUNTIFS(明细!$R:$R,$AK200,明细!$C:$C,AV$1,明细!$AK:$AK,"网点超50分钟未响应")+COUNTIFS(明细!$R:$R,$AK200,明细!$C:$C,AV$1,明细!$AL:$AL,"网点超23H未关闭"))*20=0,"-",(COUNTIFS(明细!$R:$R,$AK200,明细!$C:$C,AV$1,明细!$AK:$AK,"网点超50分钟未响应")+COUNTIFS(明细!$R:$R,$AK200,明细!$C:$C,AV$1,明细!$AL:$AL,"网点超23H未关闭"))*20)</f>
        <v>-</v>
      </c>
      <c r="AW200" s="12" t="str">
        <f>IF((COUNTIFS(明细!$R:$R,$AK200,明细!$C:$C,AW$1,明细!$AK:$AK,"网点超50分钟未响应")+COUNTIFS(明细!$R:$R,$AK200,明细!$C:$C,AW$1,明细!$AL:$AL,"网点超23H未关闭"))*20=0,"-",(COUNTIFS(明细!$R:$R,$AK200,明细!$C:$C,AW$1,明细!$AK:$AK,"网点超50分钟未响应")+COUNTIFS(明细!$R:$R,$AK200,明细!$C:$C,AW$1,明细!$AL:$AL,"网点超23H未关闭"))*20)</f>
        <v>-</v>
      </c>
      <c r="AX200" s="12" t="str">
        <f>IF((COUNTIFS(明细!$R:$R,$AK200,明细!$C:$C,AX$1,明细!$AK:$AK,"网点超50分钟未响应")+COUNTIFS(明细!$R:$R,$AK200,明细!$C:$C,AX$1,明细!$AL:$AL,"网点超23H未关闭"))*20=0,"-",(COUNTIFS(明细!$R:$R,$AK200,明细!$C:$C,AX$1,明细!$AK:$AK,"网点超50分钟未响应")+COUNTIFS(明细!$R:$R,$AK200,明细!$C:$C,AX$1,明细!$AL:$AL,"网点超23H未关闭"))*20)</f>
        <v>-</v>
      </c>
      <c r="AY200" s="12" t="str">
        <f>IF((COUNTIFS(明细!$R:$R,$AK200,明细!$C:$C,AY$1,明细!$AK:$AK,"网点超50分钟未响应")+COUNTIFS(明细!$R:$R,$AK200,明细!$C:$C,AY$1,明细!$AL:$AL,"网点超23H未关闭"))*20=0,"-",(COUNTIFS(明细!$R:$R,$AK200,明细!$C:$C,AY$1,明细!$AK:$AK,"网点超50分钟未响应")+COUNTIFS(明细!$R:$R,$AK200,明细!$C:$C,AY$1,明细!$AL:$AL,"网点超23H未关闭"))*20)</f>
        <v>-</v>
      </c>
      <c r="AZ200" s="12" t="str">
        <f>IF((COUNTIFS(明细!$R:$R,$AK200,明细!$C:$C,AZ$1,明细!$AK:$AK,"网点超50分钟未响应")+COUNTIFS(明细!$R:$R,$AK200,明细!$C:$C,AZ$1,明细!$AL:$AL,"网点超23H未关闭"))*20=0,"-",(COUNTIFS(明细!$R:$R,$AK200,明细!$C:$C,AZ$1,明细!$AK:$AK,"网点超50分钟未响应")+COUNTIFS(明细!$R:$R,$AK200,明细!$C:$C,AZ$1,明细!$AL:$AL,"网点超23H未关闭"))*20)</f>
        <v>-</v>
      </c>
      <c r="BA200" s="12" t="str">
        <f>IF((COUNTIFS(明细!$R:$R,$AK200,明细!$C:$C,BA$1,明细!$AK:$AK,"网点超50分钟未响应")+COUNTIFS(明细!$R:$R,$AK200,明细!$C:$C,BA$1,明细!$AL:$AL,"网点超23H未关闭"))*20=0,"-",(COUNTIFS(明细!$R:$R,$AK200,明细!$C:$C,BA$1,明细!$AK:$AK,"网点超50分钟未响应")+COUNTIFS(明细!$R:$R,$AK200,明细!$C:$C,BA$1,明细!$AL:$AL,"网点超23H未关闭"))*20)</f>
        <v>-</v>
      </c>
      <c r="BB200" s="12" t="str">
        <f>IF((COUNTIFS(明细!$R:$R,$AK200,明细!$C:$C,BB$1,明细!$AK:$AK,"网点超50分钟未响应")+COUNTIFS(明细!$R:$R,$AK200,明细!$C:$C,BB$1,明细!$AL:$AL,"网点超23H未关闭"))*20=0,"-",(COUNTIFS(明细!$R:$R,$AK200,明细!$C:$C,BB$1,明细!$AK:$AK,"网点超50分钟未响应")+COUNTIFS(明细!$R:$R,$AK200,明细!$C:$C,BB$1,明细!$AL:$AL,"网点超23H未关闭"))*20)</f>
        <v>-</v>
      </c>
      <c r="BC200" s="12" t="str">
        <f>IF((COUNTIFS(明细!$R:$R,$AK200,明细!$C:$C,BC$1,明细!$AK:$AK,"网点超50分钟未响应")+COUNTIFS(明细!$R:$R,$AK200,明细!$C:$C,BC$1,明细!$AL:$AL,"网点超23H未关闭"))*20=0,"-",(COUNTIFS(明细!$R:$R,$AK200,明细!$C:$C,BC$1,明细!$AK:$AK,"网点超50分钟未响应")+COUNTIFS(明细!$R:$R,$AK200,明细!$C:$C,BC$1,明细!$AL:$AL,"网点超23H未关闭"))*20)</f>
        <v>-</v>
      </c>
      <c r="BD200" s="12" t="str">
        <f>IF((COUNTIFS(明细!$R:$R,$AK200,明细!$C:$C,BD$1,明细!$AK:$AK,"网点超50分钟未响应")+COUNTIFS(明细!$R:$R,$AK200,明细!$C:$C,BD$1,明细!$AL:$AL,"网点超23H未关闭"))*20=0,"-",(COUNTIFS(明细!$R:$R,$AK200,明细!$C:$C,BD$1,明细!$AK:$AK,"网点超50分钟未响应")+COUNTIFS(明细!$R:$R,$AK200,明细!$C:$C,BD$1,明细!$AL:$AL,"网点超23H未关闭"))*20)</f>
        <v>-</v>
      </c>
      <c r="BE200" s="12" t="str">
        <f>IF((COUNTIFS(明细!$R:$R,$AK200,明细!$C:$C,BE$1,明细!$AK:$AK,"网点超50分钟未响应")+COUNTIFS(明细!$R:$R,$AK200,明细!$C:$C,BE$1,明细!$AL:$AL,"网点超23H未关闭"))*20=0,"-",(COUNTIFS(明细!$R:$R,$AK200,明细!$C:$C,BE$1,明细!$AK:$AK,"网点超50分钟未响应")+COUNTIFS(明细!$R:$R,$AK200,明细!$C:$C,BE$1,明细!$AL:$AL,"网点超23H未关闭"))*20)</f>
        <v>-</v>
      </c>
      <c r="BF200" s="12" t="str">
        <f>IF((COUNTIFS(明细!$R:$R,$AK200,明细!$C:$C,BF$1,明细!$AK:$AK,"网点超50分钟未响应")+COUNTIFS(明细!$R:$R,$AK200,明细!$C:$C,BF$1,明细!$AL:$AL,"网点超23H未关闭"))*20=0,"-",(COUNTIFS(明细!$R:$R,$AK200,明细!$C:$C,BF$1,明细!$AK:$AK,"网点超50分钟未响应")+COUNTIFS(明细!$R:$R,$AK200,明细!$C:$C,BF$1,明细!$AL:$AL,"网点超23H未关闭"))*20)</f>
        <v>-</v>
      </c>
      <c r="BG200" s="12" t="str">
        <f>IF((COUNTIFS(明细!$R:$R,$AK200,明细!$C:$C,BG$1,明细!$AK:$AK,"网点超50分钟未响应")+COUNTIFS(明细!$R:$R,$AK200,明细!$C:$C,BG$1,明细!$AL:$AL,"网点超23H未关闭"))*20=0,"-",(COUNTIFS(明细!$R:$R,$AK200,明细!$C:$C,BG$1,明细!$AK:$AK,"网点超50分钟未响应")+COUNTIFS(明细!$R:$R,$AK200,明细!$C:$C,BG$1,明细!$AL:$AL,"网点超23H未关闭"))*20)</f>
        <v>-</v>
      </c>
      <c r="BH200" s="12" t="str">
        <f>IF((COUNTIFS(明细!$R:$R,$AK200,明细!$C:$C,BH$1,明细!$AK:$AK,"网点超50分钟未响应")+COUNTIFS(明细!$R:$R,$AK200,明细!$C:$C,BH$1,明细!$AL:$AL,"网点超23H未关闭"))*20=0,"-",(COUNTIFS(明细!$R:$R,$AK200,明细!$C:$C,BH$1,明细!$AK:$AK,"网点超50分钟未响应")+COUNTIFS(明细!$R:$R,$AK200,明细!$C:$C,BH$1,明细!$AL:$AL,"网点超23H未关闭"))*20)</f>
        <v>-</v>
      </c>
      <c r="BI200" s="12" t="str">
        <f>IF((COUNTIFS(明细!$R:$R,$AK200,明细!$C:$C,BI$1,明细!$AK:$AK,"网点超50分钟未响应")+COUNTIFS(明细!$R:$R,$AK200,明细!$C:$C,BI$1,明细!$AL:$AL,"网点超23H未关闭"))*20=0,"-",(COUNTIFS(明细!$R:$R,$AK200,明细!$C:$C,BI$1,明细!$AK:$AK,"网点超50分钟未响应")+COUNTIFS(明细!$R:$R,$AK200,明细!$C:$C,BI$1,明细!$AL:$AL,"网点超23H未关闭"))*20)</f>
        <v>-</v>
      </c>
      <c r="BJ200" s="12" t="str">
        <f>IF((COUNTIFS(明细!$R:$R,$AK200,明细!$C:$C,BJ$1,明细!$AK:$AK,"网点超50分钟未响应")+COUNTIFS(明细!$R:$R,$AK200,明细!$C:$C,BJ$1,明细!$AL:$AL,"网点超23H未关闭"))*20=0,"-",(COUNTIFS(明细!$R:$R,$AK200,明细!$C:$C,BJ$1,明细!$AK:$AK,"网点超50分钟未响应")+COUNTIFS(明细!$R:$R,$AK200,明细!$C:$C,BJ$1,明细!$AL:$AL,"网点超23H未关闭"))*20)</f>
        <v>-</v>
      </c>
      <c r="BK200" s="12" t="str">
        <f>IF((COUNTIFS(明细!$R:$R,$AK200,明细!$C:$C,BK$1,明细!$AK:$AK,"网点超50分钟未响应")+COUNTIFS(明细!$R:$R,$AK200,明细!$C:$C,BK$1,明细!$AL:$AL,"网点超23H未关闭"))*20=0,"-",(COUNTIFS(明细!$R:$R,$AK200,明细!$C:$C,BK$1,明细!$AK:$AK,"网点超50分钟未响应")+COUNTIFS(明细!$R:$R,$AK200,明细!$C:$C,BK$1,明细!$AL:$AL,"网点超23H未关闭"))*20)</f>
        <v>-</v>
      </c>
      <c r="BL200" s="12" t="str">
        <f>IF((COUNTIFS(明细!$R:$R,$AK200,明细!$C:$C,BL$1,明细!$AK:$AK,"网点超50分钟未响应")+COUNTIFS(明细!$R:$R,$AK200,明细!$C:$C,BL$1,明细!$AL:$AL,"网点超23H未关闭"))*20=0,"-",(COUNTIFS(明细!$R:$R,$AK200,明细!$C:$C,BL$1,明细!$AK:$AK,"网点超50分钟未响应")+COUNTIFS(明细!$R:$R,$AK200,明细!$C:$C,BL$1,明细!$AL:$AL,"网点超23H未关闭"))*20)</f>
        <v>-</v>
      </c>
      <c r="BM200" s="12" t="str">
        <f>IF((COUNTIFS(明细!$R:$R,$AK200,明细!$C:$C,BM$1,明细!$AK:$AK,"网点超50分钟未响应")+COUNTIFS(明细!$R:$R,$AK200,明细!$C:$C,BM$1,明细!$AL:$AL,"网点超23H未关闭"))*20=0,"-",(COUNTIFS(明细!$R:$R,$AK200,明细!$C:$C,BM$1,明细!$AK:$AK,"网点超50分钟未响应")+COUNTIFS(明细!$R:$R,$AK200,明细!$C:$C,BM$1,明细!$AL:$AL,"网点超23H未关闭"))*20)</f>
        <v>-</v>
      </c>
      <c r="BN200" s="12" t="str">
        <f>IF((COUNTIFS(明细!$R:$R,$AK200,明细!$C:$C,BN$1,明细!$AK:$AK,"网点超50分钟未响应")+COUNTIFS(明细!$R:$R,$AK200,明细!$C:$C,BN$1,明细!$AL:$AL,"网点超23H未关闭"))*20=0,"-",(COUNTIFS(明细!$R:$R,$AK200,明细!$C:$C,BN$1,明细!$AK:$AK,"网点超50分钟未响应")+COUNTIFS(明细!$R:$R,$AK200,明细!$C:$C,BN$1,明细!$AL:$AL,"网点超23H未关闭"))*20)</f>
        <v>-</v>
      </c>
      <c r="BO200" s="12" t="str">
        <f>IF((COUNTIFS(明细!$R:$R,$AK200,明细!$C:$C,BO$1,明细!$AK:$AK,"网点超50分钟未响应")+COUNTIFS(明细!$R:$R,$AK200,明细!$C:$C,BO$1,明细!$AL:$AL,"网点超23H未关闭"))*20=0,"-",(COUNTIFS(明细!$R:$R,$AK200,明细!$C:$C,BO$1,明细!$AK:$AK,"网点超50分钟未响应")+COUNTIFS(明细!$R:$R,$AK200,明细!$C:$C,BO$1,明细!$AL:$AL,"网点超23H未关闭"))*20)</f>
        <v>-</v>
      </c>
      <c r="BP200" s="12" t="str">
        <f>IF((COUNTIFS(明细!$R:$R,$AK200,明细!$C:$C,BP$1,明细!$AK:$AK,"网点超50分钟未响应")+COUNTIFS(明细!$R:$R,$AK200,明细!$C:$C,BP$1,明细!$AL:$AL,"网点超23H未关闭"))*20=0,"-",(COUNTIFS(明细!$R:$R,$AK200,明细!$C:$C,BP$1,明细!$AK:$AK,"网点超50分钟未响应")+COUNTIFS(明细!$R:$R,$AK200,明细!$C:$C,BP$1,明细!$AL:$AL,"网点超23H未关闭"))*20)</f>
        <v>-</v>
      </c>
    </row>
    <row r="201" customHeight="1" spans="36:68">
      <c r="AJ201" s="12">
        <f>RANK(AL201,AL$3:AL$356)</f>
        <v>147</v>
      </c>
      <c r="AK201" s="41" t="s">
        <v>237</v>
      </c>
      <c r="AL201" s="12">
        <f>SUM(AM201:BP201)</f>
        <v>0</v>
      </c>
      <c r="AM201" s="12" t="str">
        <f>IF((COUNTIFS(明细!$R:$R,$AK201,明细!$C:$C,AM$1,明细!$AK:$AK,"网点超50分钟未响应")+COUNTIFS(明细!$R:$R,$AK201,明细!$C:$C,AM$1,明细!$AL:$AL,"网点超23H未关闭"))*20=0,"-",(COUNTIFS(明细!$R:$R,$AK201,明细!$C:$C,AM$1,明细!$AK:$AK,"网点超50分钟未响应")+COUNTIFS(明细!$R:$R,$AK201,明细!$C:$C,AM$1,明细!$AL:$AL,"网点超23H未关闭"))*20)</f>
        <v>-</v>
      </c>
      <c r="AN201" s="12" t="str">
        <f>IF((COUNTIFS(明细!$R:$R,$AK201,明细!$C:$C,AN$1,明细!$AK:$AK,"网点超50分钟未响应")+COUNTIFS(明细!$R:$R,$AK201,明细!$C:$C,AN$1,明细!$AL:$AL,"网点超23H未关闭"))*20=0,"-",(COUNTIFS(明细!$R:$R,$AK201,明细!$C:$C,AN$1,明细!$AK:$AK,"网点超50分钟未响应")+COUNTIFS(明细!$R:$R,$AK201,明细!$C:$C,AN$1,明细!$AL:$AL,"网点超23H未关闭"))*20)</f>
        <v>-</v>
      </c>
      <c r="AO201" s="12" t="str">
        <f>IF((COUNTIFS(明细!$R:$R,$AK201,明细!$C:$C,AO$1,明细!$AK:$AK,"网点超50分钟未响应")+COUNTIFS(明细!$R:$R,$AK201,明细!$C:$C,AO$1,明细!$AL:$AL,"网点超23H未关闭"))*20=0,"-",(COUNTIFS(明细!$R:$R,$AK201,明细!$C:$C,AO$1,明细!$AK:$AK,"网点超50分钟未响应")+COUNTIFS(明细!$R:$R,$AK201,明细!$C:$C,AO$1,明细!$AL:$AL,"网点超23H未关闭"))*20)</f>
        <v>-</v>
      </c>
      <c r="AP201" s="12" t="str">
        <f>IF((COUNTIFS(明细!$R:$R,$AK201,明细!$C:$C,AP$1,明细!$AK:$AK,"网点超50分钟未响应")+COUNTIFS(明细!$R:$R,$AK201,明细!$C:$C,AP$1,明细!$AL:$AL,"网点超23H未关闭"))*20=0,"-",(COUNTIFS(明细!$R:$R,$AK201,明细!$C:$C,AP$1,明细!$AK:$AK,"网点超50分钟未响应")+COUNTIFS(明细!$R:$R,$AK201,明细!$C:$C,AP$1,明细!$AL:$AL,"网点超23H未关闭"))*20)</f>
        <v>-</v>
      </c>
      <c r="AQ201" s="12" t="str">
        <f>IF((COUNTIFS(明细!$R:$R,$AK201,明细!$C:$C,AQ$1,明细!$AK:$AK,"网点超50分钟未响应")+COUNTIFS(明细!$R:$R,$AK201,明细!$C:$C,AQ$1,明细!$AL:$AL,"网点超23H未关闭"))*20=0,"-",(COUNTIFS(明细!$R:$R,$AK201,明细!$C:$C,AQ$1,明细!$AK:$AK,"网点超50分钟未响应")+COUNTIFS(明细!$R:$R,$AK201,明细!$C:$C,AQ$1,明细!$AL:$AL,"网点超23H未关闭"))*20)</f>
        <v>-</v>
      </c>
      <c r="AR201" s="12" t="str">
        <f>IF((COUNTIFS(明细!$R:$R,$AK201,明细!$C:$C,AR$1,明细!$AK:$AK,"网点超50分钟未响应")+COUNTIFS(明细!$R:$R,$AK201,明细!$C:$C,AR$1,明细!$AL:$AL,"网点超23H未关闭"))*20=0,"-",(COUNTIFS(明细!$R:$R,$AK201,明细!$C:$C,AR$1,明细!$AK:$AK,"网点超50分钟未响应")+COUNTIFS(明细!$R:$R,$AK201,明细!$C:$C,AR$1,明细!$AL:$AL,"网点超23H未关闭"))*20)</f>
        <v>-</v>
      </c>
      <c r="AS201" s="12" t="str">
        <f>IF((COUNTIFS(明细!$R:$R,$AK201,明细!$C:$C,AS$1,明细!$AK:$AK,"网点超50分钟未响应")+COUNTIFS(明细!$R:$R,$AK201,明细!$C:$C,AS$1,明细!$AL:$AL,"网点超23H未关闭"))*20=0,"-",(COUNTIFS(明细!$R:$R,$AK201,明细!$C:$C,AS$1,明细!$AK:$AK,"网点超50分钟未响应")+COUNTIFS(明细!$R:$R,$AK201,明细!$C:$C,AS$1,明细!$AL:$AL,"网点超23H未关闭"))*20)</f>
        <v>-</v>
      </c>
      <c r="AT201" s="12" t="str">
        <f>IF((COUNTIFS(明细!$R:$R,$AK201,明细!$C:$C,AT$1,明细!$AK:$AK,"网点超50分钟未响应")+COUNTIFS(明细!$R:$R,$AK201,明细!$C:$C,AT$1,明细!$AL:$AL,"网点超23H未关闭"))*20=0,"-",(COUNTIFS(明细!$R:$R,$AK201,明细!$C:$C,AT$1,明细!$AK:$AK,"网点超50分钟未响应")+COUNTIFS(明细!$R:$R,$AK201,明细!$C:$C,AT$1,明细!$AL:$AL,"网点超23H未关闭"))*20)</f>
        <v>-</v>
      </c>
      <c r="AU201" s="12" t="str">
        <f>IF((COUNTIFS(明细!$R:$R,$AK201,明细!$C:$C,AU$1,明细!$AK:$AK,"网点超50分钟未响应")+COUNTIFS(明细!$R:$R,$AK201,明细!$C:$C,AU$1,明细!$AL:$AL,"网点超23H未关闭"))*20=0,"-",(COUNTIFS(明细!$R:$R,$AK201,明细!$C:$C,AU$1,明细!$AK:$AK,"网点超50分钟未响应")+COUNTIFS(明细!$R:$R,$AK201,明细!$C:$C,AU$1,明细!$AL:$AL,"网点超23H未关闭"))*20)</f>
        <v>-</v>
      </c>
      <c r="AV201" s="12" t="str">
        <f>IF((COUNTIFS(明细!$R:$R,$AK201,明细!$C:$C,AV$1,明细!$AK:$AK,"网点超50分钟未响应")+COUNTIFS(明细!$R:$R,$AK201,明细!$C:$C,AV$1,明细!$AL:$AL,"网点超23H未关闭"))*20=0,"-",(COUNTIFS(明细!$R:$R,$AK201,明细!$C:$C,AV$1,明细!$AK:$AK,"网点超50分钟未响应")+COUNTIFS(明细!$R:$R,$AK201,明细!$C:$C,AV$1,明细!$AL:$AL,"网点超23H未关闭"))*20)</f>
        <v>-</v>
      </c>
      <c r="AW201" s="12" t="str">
        <f>IF((COUNTIFS(明细!$R:$R,$AK201,明细!$C:$C,AW$1,明细!$AK:$AK,"网点超50分钟未响应")+COUNTIFS(明细!$R:$R,$AK201,明细!$C:$C,AW$1,明细!$AL:$AL,"网点超23H未关闭"))*20=0,"-",(COUNTIFS(明细!$R:$R,$AK201,明细!$C:$C,AW$1,明细!$AK:$AK,"网点超50分钟未响应")+COUNTIFS(明细!$R:$R,$AK201,明细!$C:$C,AW$1,明细!$AL:$AL,"网点超23H未关闭"))*20)</f>
        <v>-</v>
      </c>
      <c r="AX201" s="12" t="str">
        <f>IF((COUNTIFS(明细!$R:$R,$AK201,明细!$C:$C,AX$1,明细!$AK:$AK,"网点超50分钟未响应")+COUNTIFS(明细!$R:$R,$AK201,明细!$C:$C,AX$1,明细!$AL:$AL,"网点超23H未关闭"))*20=0,"-",(COUNTIFS(明细!$R:$R,$AK201,明细!$C:$C,AX$1,明细!$AK:$AK,"网点超50分钟未响应")+COUNTIFS(明细!$R:$R,$AK201,明细!$C:$C,AX$1,明细!$AL:$AL,"网点超23H未关闭"))*20)</f>
        <v>-</v>
      </c>
      <c r="AY201" s="12" t="str">
        <f>IF((COUNTIFS(明细!$R:$R,$AK201,明细!$C:$C,AY$1,明细!$AK:$AK,"网点超50分钟未响应")+COUNTIFS(明细!$R:$R,$AK201,明细!$C:$C,AY$1,明细!$AL:$AL,"网点超23H未关闭"))*20=0,"-",(COUNTIFS(明细!$R:$R,$AK201,明细!$C:$C,AY$1,明细!$AK:$AK,"网点超50分钟未响应")+COUNTIFS(明细!$R:$R,$AK201,明细!$C:$C,AY$1,明细!$AL:$AL,"网点超23H未关闭"))*20)</f>
        <v>-</v>
      </c>
      <c r="AZ201" s="12" t="str">
        <f>IF((COUNTIFS(明细!$R:$R,$AK201,明细!$C:$C,AZ$1,明细!$AK:$AK,"网点超50分钟未响应")+COUNTIFS(明细!$R:$R,$AK201,明细!$C:$C,AZ$1,明细!$AL:$AL,"网点超23H未关闭"))*20=0,"-",(COUNTIFS(明细!$R:$R,$AK201,明细!$C:$C,AZ$1,明细!$AK:$AK,"网点超50分钟未响应")+COUNTIFS(明细!$R:$R,$AK201,明细!$C:$C,AZ$1,明细!$AL:$AL,"网点超23H未关闭"))*20)</f>
        <v>-</v>
      </c>
      <c r="BA201" s="12" t="str">
        <f>IF((COUNTIFS(明细!$R:$R,$AK201,明细!$C:$C,BA$1,明细!$AK:$AK,"网点超50分钟未响应")+COUNTIFS(明细!$R:$R,$AK201,明细!$C:$C,BA$1,明细!$AL:$AL,"网点超23H未关闭"))*20=0,"-",(COUNTIFS(明细!$R:$R,$AK201,明细!$C:$C,BA$1,明细!$AK:$AK,"网点超50分钟未响应")+COUNTIFS(明细!$R:$R,$AK201,明细!$C:$C,BA$1,明细!$AL:$AL,"网点超23H未关闭"))*20)</f>
        <v>-</v>
      </c>
      <c r="BB201" s="12" t="str">
        <f>IF((COUNTIFS(明细!$R:$R,$AK201,明细!$C:$C,BB$1,明细!$AK:$AK,"网点超50分钟未响应")+COUNTIFS(明细!$R:$R,$AK201,明细!$C:$C,BB$1,明细!$AL:$AL,"网点超23H未关闭"))*20=0,"-",(COUNTIFS(明细!$R:$R,$AK201,明细!$C:$C,BB$1,明细!$AK:$AK,"网点超50分钟未响应")+COUNTIFS(明细!$R:$R,$AK201,明细!$C:$C,BB$1,明细!$AL:$AL,"网点超23H未关闭"))*20)</f>
        <v>-</v>
      </c>
      <c r="BC201" s="12" t="str">
        <f>IF((COUNTIFS(明细!$R:$R,$AK201,明细!$C:$C,BC$1,明细!$AK:$AK,"网点超50分钟未响应")+COUNTIFS(明细!$R:$R,$AK201,明细!$C:$C,BC$1,明细!$AL:$AL,"网点超23H未关闭"))*20=0,"-",(COUNTIFS(明细!$R:$R,$AK201,明细!$C:$C,BC$1,明细!$AK:$AK,"网点超50分钟未响应")+COUNTIFS(明细!$R:$R,$AK201,明细!$C:$C,BC$1,明细!$AL:$AL,"网点超23H未关闭"))*20)</f>
        <v>-</v>
      </c>
      <c r="BD201" s="12" t="str">
        <f>IF((COUNTIFS(明细!$R:$R,$AK201,明细!$C:$C,BD$1,明细!$AK:$AK,"网点超50分钟未响应")+COUNTIFS(明细!$R:$R,$AK201,明细!$C:$C,BD$1,明细!$AL:$AL,"网点超23H未关闭"))*20=0,"-",(COUNTIFS(明细!$R:$R,$AK201,明细!$C:$C,BD$1,明细!$AK:$AK,"网点超50分钟未响应")+COUNTIFS(明细!$R:$R,$AK201,明细!$C:$C,BD$1,明细!$AL:$AL,"网点超23H未关闭"))*20)</f>
        <v>-</v>
      </c>
      <c r="BE201" s="12" t="str">
        <f>IF((COUNTIFS(明细!$R:$R,$AK201,明细!$C:$C,BE$1,明细!$AK:$AK,"网点超50分钟未响应")+COUNTIFS(明细!$R:$R,$AK201,明细!$C:$C,BE$1,明细!$AL:$AL,"网点超23H未关闭"))*20=0,"-",(COUNTIFS(明细!$R:$R,$AK201,明细!$C:$C,BE$1,明细!$AK:$AK,"网点超50分钟未响应")+COUNTIFS(明细!$R:$R,$AK201,明细!$C:$C,BE$1,明细!$AL:$AL,"网点超23H未关闭"))*20)</f>
        <v>-</v>
      </c>
      <c r="BF201" s="12" t="str">
        <f>IF((COUNTIFS(明细!$R:$R,$AK201,明细!$C:$C,BF$1,明细!$AK:$AK,"网点超50分钟未响应")+COUNTIFS(明细!$R:$R,$AK201,明细!$C:$C,BF$1,明细!$AL:$AL,"网点超23H未关闭"))*20=0,"-",(COUNTIFS(明细!$R:$R,$AK201,明细!$C:$C,BF$1,明细!$AK:$AK,"网点超50分钟未响应")+COUNTIFS(明细!$R:$R,$AK201,明细!$C:$C,BF$1,明细!$AL:$AL,"网点超23H未关闭"))*20)</f>
        <v>-</v>
      </c>
      <c r="BG201" s="12" t="str">
        <f>IF((COUNTIFS(明细!$R:$R,$AK201,明细!$C:$C,BG$1,明细!$AK:$AK,"网点超50分钟未响应")+COUNTIFS(明细!$R:$R,$AK201,明细!$C:$C,BG$1,明细!$AL:$AL,"网点超23H未关闭"))*20=0,"-",(COUNTIFS(明细!$R:$R,$AK201,明细!$C:$C,BG$1,明细!$AK:$AK,"网点超50分钟未响应")+COUNTIFS(明细!$R:$R,$AK201,明细!$C:$C,BG$1,明细!$AL:$AL,"网点超23H未关闭"))*20)</f>
        <v>-</v>
      </c>
      <c r="BH201" s="12" t="str">
        <f>IF((COUNTIFS(明细!$R:$R,$AK201,明细!$C:$C,BH$1,明细!$AK:$AK,"网点超50分钟未响应")+COUNTIFS(明细!$R:$R,$AK201,明细!$C:$C,BH$1,明细!$AL:$AL,"网点超23H未关闭"))*20=0,"-",(COUNTIFS(明细!$R:$R,$AK201,明细!$C:$C,BH$1,明细!$AK:$AK,"网点超50分钟未响应")+COUNTIFS(明细!$R:$R,$AK201,明细!$C:$C,BH$1,明细!$AL:$AL,"网点超23H未关闭"))*20)</f>
        <v>-</v>
      </c>
      <c r="BI201" s="12" t="str">
        <f>IF((COUNTIFS(明细!$R:$R,$AK201,明细!$C:$C,BI$1,明细!$AK:$AK,"网点超50分钟未响应")+COUNTIFS(明细!$R:$R,$AK201,明细!$C:$C,BI$1,明细!$AL:$AL,"网点超23H未关闭"))*20=0,"-",(COUNTIFS(明细!$R:$R,$AK201,明细!$C:$C,BI$1,明细!$AK:$AK,"网点超50分钟未响应")+COUNTIFS(明细!$R:$R,$AK201,明细!$C:$C,BI$1,明细!$AL:$AL,"网点超23H未关闭"))*20)</f>
        <v>-</v>
      </c>
      <c r="BJ201" s="12" t="str">
        <f>IF((COUNTIFS(明细!$R:$R,$AK201,明细!$C:$C,BJ$1,明细!$AK:$AK,"网点超50分钟未响应")+COUNTIFS(明细!$R:$R,$AK201,明细!$C:$C,BJ$1,明细!$AL:$AL,"网点超23H未关闭"))*20=0,"-",(COUNTIFS(明细!$R:$R,$AK201,明细!$C:$C,BJ$1,明细!$AK:$AK,"网点超50分钟未响应")+COUNTIFS(明细!$R:$R,$AK201,明细!$C:$C,BJ$1,明细!$AL:$AL,"网点超23H未关闭"))*20)</f>
        <v>-</v>
      </c>
      <c r="BK201" s="12" t="str">
        <f>IF((COUNTIFS(明细!$R:$R,$AK201,明细!$C:$C,BK$1,明细!$AK:$AK,"网点超50分钟未响应")+COUNTIFS(明细!$R:$R,$AK201,明细!$C:$C,BK$1,明细!$AL:$AL,"网点超23H未关闭"))*20=0,"-",(COUNTIFS(明细!$R:$R,$AK201,明细!$C:$C,BK$1,明细!$AK:$AK,"网点超50分钟未响应")+COUNTIFS(明细!$R:$R,$AK201,明细!$C:$C,BK$1,明细!$AL:$AL,"网点超23H未关闭"))*20)</f>
        <v>-</v>
      </c>
      <c r="BL201" s="12" t="str">
        <f>IF((COUNTIFS(明细!$R:$R,$AK201,明细!$C:$C,BL$1,明细!$AK:$AK,"网点超50分钟未响应")+COUNTIFS(明细!$R:$R,$AK201,明细!$C:$C,BL$1,明细!$AL:$AL,"网点超23H未关闭"))*20=0,"-",(COUNTIFS(明细!$R:$R,$AK201,明细!$C:$C,BL$1,明细!$AK:$AK,"网点超50分钟未响应")+COUNTIFS(明细!$R:$R,$AK201,明细!$C:$C,BL$1,明细!$AL:$AL,"网点超23H未关闭"))*20)</f>
        <v>-</v>
      </c>
      <c r="BM201" s="12" t="str">
        <f>IF((COUNTIFS(明细!$R:$R,$AK201,明细!$C:$C,BM$1,明细!$AK:$AK,"网点超50分钟未响应")+COUNTIFS(明细!$R:$R,$AK201,明细!$C:$C,BM$1,明细!$AL:$AL,"网点超23H未关闭"))*20=0,"-",(COUNTIFS(明细!$R:$R,$AK201,明细!$C:$C,BM$1,明细!$AK:$AK,"网点超50分钟未响应")+COUNTIFS(明细!$R:$R,$AK201,明细!$C:$C,BM$1,明细!$AL:$AL,"网点超23H未关闭"))*20)</f>
        <v>-</v>
      </c>
      <c r="BN201" s="12" t="str">
        <f>IF((COUNTIFS(明细!$R:$R,$AK201,明细!$C:$C,BN$1,明细!$AK:$AK,"网点超50分钟未响应")+COUNTIFS(明细!$R:$R,$AK201,明细!$C:$C,BN$1,明细!$AL:$AL,"网点超23H未关闭"))*20=0,"-",(COUNTIFS(明细!$R:$R,$AK201,明细!$C:$C,BN$1,明细!$AK:$AK,"网点超50分钟未响应")+COUNTIFS(明细!$R:$R,$AK201,明细!$C:$C,BN$1,明细!$AL:$AL,"网点超23H未关闭"))*20)</f>
        <v>-</v>
      </c>
      <c r="BO201" s="12" t="str">
        <f>IF((COUNTIFS(明细!$R:$R,$AK201,明细!$C:$C,BO$1,明细!$AK:$AK,"网点超50分钟未响应")+COUNTIFS(明细!$R:$R,$AK201,明细!$C:$C,BO$1,明细!$AL:$AL,"网点超23H未关闭"))*20=0,"-",(COUNTIFS(明细!$R:$R,$AK201,明细!$C:$C,BO$1,明细!$AK:$AK,"网点超50分钟未响应")+COUNTIFS(明细!$R:$R,$AK201,明细!$C:$C,BO$1,明细!$AL:$AL,"网点超23H未关闭"))*20)</f>
        <v>-</v>
      </c>
      <c r="BP201" s="12" t="str">
        <f>IF((COUNTIFS(明细!$R:$R,$AK201,明细!$C:$C,BP$1,明细!$AK:$AK,"网点超50分钟未响应")+COUNTIFS(明细!$R:$R,$AK201,明细!$C:$C,BP$1,明细!$AL:$AL,"网点超23H未关闭"))*20=0,"-",(COUNTIFS(明细!$R:$R,$AK201,明细!$C:$C,BP$1,明细!$AK:$AK,"网点超50分钟未响应")+COUNTIFS(明细!$R:$R,$AK201,明细!$C:$C,BP$1,明细!$AL:$AL,"网点超23H未关闭"))*20)</f>
        <v>-</v>
      </c>
    </row>
    <row r="202" customHeight="1" spans="36:68">
      <c r="AJ202" s="12">
        <f>RANK(AL202,AL$3:AL$356)</f>
        <v>147</v>
      </c>
      <c r="AK202" s="36" t="s">
        <v>238</v>
      </c>
      <c r="AL202" s="12">
        <f>SUM(AM202:BP202)</f>
        <v>0</v>
      </c>
      <c r="AM202" s="12" t="str">
        <f>IF((COUNTIFS(明细!$R:$R,$AK202,明细!$C:$C,AM$1,明细!$AK:$AK,"网点超50分钟未响应")+COUNTIFS(明细!$R:$R,$AK202,明细!$C:$C,AM$1,明细!$AL:$AL,"网点超23H未关闭"))*20=0,"-",(COUNTIFS(明细!$R:$R,$AK202,明细!$C:$C,AM$1,明细!$AK:$AK,"网点超50分钟未响应")+COUNTIFS(明细!$R:$R,$AK202,明细!$C:$C,AM$1,明细!$AL:$AL,"网点超23H未关闭"))*20)</f>
        <v>-</v>
      </c>
      <c r="AN202" s="12" t="str">
        <f>IF((COUNTIFS(明细!$R:$R,$AK202,明细!$C:$C,AN$1,明细!$AK:$AK,"网点超50分钟未响应")+COUNTIFS(明细!$R:$R,$AK202,明细!$C:$C,AN$1,明细!$AL:$AL,"网点超23H未关闭"))*20=0,"-",(COUNTIFS(明细!$R:$R,$AK202,明细!$C:$C,AN$1,明细!$AK:$AK,"网点超50分钟未响应")+COUNTIFS(明细!$R:$R,$AK202,明细!$C:$C,AN$1,明细!$AL:$AL,"网点超23H未关闭"))*20)</f>
        <v>-</v>
      </c>
      <c r="AO202" s="12" t="str">
        <f>IF((COUNTIFS(明细!$R:$R,$AK202,明细!$C:$C,AO$1,明细!$AK:$AK,"网点超50分钟未响应")+COUNTIFS(明细!$R:$R,$AK202,明细!$C:$C,AO$1,明细!$AL:$AL,"网点超23H未关闭"))*20=0,"-",(COUNTIFS(明细!$R:$R,$AK202,明细!$C:$C,AO$1,明细!$AK:$AK,"网点超50分钟未响应")+COUNTIFS(明细!$R:$R,$AK202,明细!$C:$C,AO$1,明细!$AL:$AL,"网点超23H未关闭"))*20)</f>
        <v>-</v>
      </c>
      <c r="AP202" s="12" t="str">
        <f>IF((COUNTIFS(明细!$R:$R,$AK202,明细!$C:$C,AP$1,明细!$AK:$AK,"网点超50分钟未响应")+COUNTIFS(明细!$R:$R,$AK202,明细!$C:$C,AP$1,明细!$AL:$AL,"网点超23H未关闭"))*20=0,"-",(COUNTIFS(明细!$R:$R,$AK202,明细!$C:$C,AP$1,明细!$AK:$AK,"网点超50分钟未响应")+COUNTIFS(明细!$R:$R,$AK202,明细!$C:$C,AP$1,明细!$AL:$AL,"网点超23H未关闭"))*20)</f>
        <v>-</v>
      </c>
      <c r="AQ202" s="12" t="str">
        <f>IF((COUNTIFS(明细!$R:$R,$AK202,明细!$C:$C,AQ$1,明细!$AK:$AK,"网点超50分钟未响应")+COUNTIFS(明细!$R:$R,$AK202,明细!$C:$C,AQ$1,明细!$AL:$AL,"网点超23H未关闭"))*20=0,"-",(COUNTIFS(明细!$R:$R,$AK202,明细!$C:$C,AQ$1,明细!$AK:$AK,"网点超50分钟未响应")+COUNTIFS(明细!$R:$R,$AK202,明细!$C:$C,AQ$1,明细!$AL:$AL,"网点超23H未关闭"))*20)</f>
        <v>-</v>
      </c>
      <c r="AR202" s="12" t="str">
        <f>IF((COUNTIFS(明细!$R:$R,$AK202,明细!$C:$C,AR$1,明细!$AK:$AK,"网点超50分钟未响应")+COUNTIFS(明细!$R:$R,$AK202,明细!$C:$C,AR$1,明细!$AL:$AL,"网点超23H未关闭"))*20=0,"-",(COUNTIFS(明细!$R:$R,$AK202,明细!$C:$C,AR$1,明细!$AK:$AK,"网点超50分钟未响应")+COUNTIFS(明细!$R:$R,$AK202,明细!$C:$C,AR$1,明细!$AL:$AL,"网点超23H未关闭"))*20)</f>
        <v>-</v>
      </c>
      <c r="AS202" s="12" t="str">
        <f>IF((COUNTIFS(明细!$R:$R,$AK202,明细!$C:$C,AS$1,明细!$AK:$AK,"网点超50分钟未响应")+COUNTIFS(明细!$R:$R,$AK202,明细!$C:$C,AS$1,明细!$AL:$AL,"网点超23H未关闭"))*20=0,"-",(COUNTIFS(明细!$R:$R,$AK202,明细!$C:$C,AS$1,明细!$AK:$AK,"网点超50分钟未响应")+COUNTIFS(明细!$R:$R,$AK202,明细!$C:$C,AS$1,明细!$AL:$AL,"网点超23H未关闭"))*20)</f>
        <v>-</v>
      </c>
      <c r="AT202" s="12" t="str">
        <f>IF((COUNTIFS(明细!$R:$R,$AK202,明细!$C:$C,AT$1,明细!$AK:$AK,"网点超50分钟未响应")+COUNTIFS(明细!$R:$R,$AK202,明细!$C:$C,AT$1,明细!$AL:$AL,"网点超23H未关闭"))*20=0,"-",(COUNTIFS(明细!$R:$R,$AK202,明细!$C:$C,AT$1,明细!$AK:$AK,"网点超50分钟未响应")+COUNTIFS(明细!$R:$R,$AK202,明细!$C:$C,AT$1,明细!$AL:$AL,"网点超23H未关闭"))*20)</f>
        <v>-</v>
      </c>
      <c r="AU202" s="12" t="str">
        <f>IF((COUNTIFS(明细!$R:$R,$AK202,明细!$C:$C,AU$1,明细!$AK:$AK,"网点超50分钟未响应")+COUNTIFS(明细!$R:$R,$AK202,明细!$C:$C,AU$1,明细!$AL:$AL,"网点超23H未关闭"))*20=0,"-",(COUNTIFS(明细!$R:$R,$AK202,明细!$C:$C,AU$1,明细!$AK:$AK,"网点超50分钟未响应")+COUNTIFS(明细!$R:$R,$AK202,明细!$C:$C,AU$1,明细!$AL:$AL,"网点超23H未关闭"))*20)</f>
        <v>-</v>
      </c>
      <c r="AV202" s="12" t="str">
        <f>IF((COUNTIFS(明细!$R:$R,$AK202,明细!$C:$C,AV$1,明细!$AK:$AK,"网点超50分钟未响应")+COUNTIFS(明细!$R:$R,$AK202,明细!$C:$C,AV$1,明细!$AL:$AL,"网点超23H未关闭"))*20=0,"-",(COUNTIFS(明细!$R:$R,$AK202,明细!$C:$C,AV$1,明细!$AK:$AK,"网点超50分钟未响应")+COUNTIFS(明细!$R:$R,$AK202,明细!$C:$C,AV$1,明细!$AL:$AL,"网点超23H未关闭"))*20)</f>
        <v>-</v>
      </c>
      <c r="AW202" s="12" t="str">
        <f>IF((COUNTIFS(明细!$R:$R,$AK202,明细!$C:$C,AW$1,明细!$AK:$AK,"网点超50分钟未响应")+COUNTIFS(明细!$R:$R,$AK202,明细!$C:$C,AW$1,明细!$AL:$AL,"网点超23H未关闭"))*20=0,"-",(COUNTIFS(明细!$R:$R,$AK202,明细!$C:$C,AW$1,明细!$AK:$AK,"网点超50分钟未响应")+COUNTIFS(明细!$R:$R,$AK202,明细!$C:$C,AW$1,明细!$AL:$AL,"网点超23H未关闭"))*20)</f>
        <v>-</v>
      </c>
      <c r="AX202" s="12" t="str">
        <f>IF((COUNTIFS(明细!$R:$R,$AK202,明细!$C:$C,AX$1,明细!$AK:$AK,"网点超50分钟未响应")+COUNTIFS(明细!$R:$R,$AK202,明细!$C:$C,AX$1,明细!$AL:$AL,"网点超23H未关闭"))*20=0,"-",(COUNTIFS(明细!$R:$R,$AK202,明细!$C:$C,AX$1,明细!$AK:$AK,"网点超50分钟未响应")+COUNTIFS(明细!$R:$R,$AK202,明细!$C:$C,AX$1,明细!$AL:$AL,"网点超23H未关闭"))*20)</f>
        <v>-</v>
      </c>
      <c r="AY202" s="12" t="str">
        <f>IF((COUNTIFS(明细!$R:$R,$AK202,明细!$C:$C,AY$1,明细!$AK:$AK,"网点超50分钟未响应")+COUNTIFS(明细!$R:$R,$AK202,明细!$C:$C,AY$1,明细!$AL:$AL,"网点超23H未关闭"))*20=0,"-",(COUNTIFS(明细!$R:$R,$AK202,明细!$C:$C,AY$1,明细!$AK:$AK,"网点超50分钟未响应")+COUNTIFS(明细!$R:$R,$AK202,明细!$C:$C,AY$1,明细!$AL:$AL,"网点超23H未关闭"))*20)</f>
        <v>-</v>
      </c>
      <c r="AZ202" s="12" t="str">
        <f>IF((COUNTIFS(明细!$R:$R,$AK202,明细!$C:$C,AZ$1,明细!$AK:$AK,"网点超50分钟未响应")+COUNTIFS(明细!$R:$R,$AK202,明细!$C:$C,AZ$1,明细!$AL:$AL,"网点超23H未关闭"))*20=0,"-",(COUNTIFS(明细!$R:$R,$AK202,明细!$C:$C,AZ$1,明细!$AK:$AK,"网点超50分钟未响应")+COUNTIFS(明细!$R:$R,$AK202,明细!$C:$C,AZ$1,明细!$AL:$AL,"网点超23H未关闭"))*20)</f>
        <v>-</v>
      </c>
      <c r="BA202" s="12" t="str">
        <f>IF((COUNTIFS(明细!$R:$R,$AK202,明细!$C:$C,BA$1,明细!$AK:$AK,"网点超50分钟未响应")+COUNTIFS(明细!$R:$R,$AK202,明细!$C:$C,BA$1,明细!$AL:$AL,"网点超23H未关闭"))*20=0,"-",(COUNTIFS(明细!$R:$R,$AK202,明细!$C:$C,BA$1,明细!$AK:$AK,"网点超50分钟未响应")+COUNTIFS(明细!$R:$R,$AK202,明细!$C:$C,BA$1,明细!$AL:$AL,"网点超23H未关闭"))*20)</f>
        <v>-</v>
      </c>
      <c r="BB202" s="12" t="str">
        <f>IF((COUNTIFS(明细!$R:$R,$AK202,明细!$C:$C,BB$1,明细!$AK:$AK,"网点超50分钟未响应")+COUNTIFS(明细!$R:$R,$AK202,明细!$C:$C,BB$1,明细!$AL:$AL,"网点超23H未关闭"))*20=0,"-",(COUNTIFS(明细!$R:$R,$AK202,明细!$C:$C,BB$1,明细!$AK:$AK,"网点超50分钟未响应")+COUNTIFS(明细!$R:$R,$AK202,明细!$C:$C,BB$1,明细!$AL:$AL,"网点超23H未关闭"))*20)</f>
        <v>-</v>
      </c>
      <c r="BC202" s="12" t="str">
        <f>IF((COUNTIFS(明细!$R:$R,$AK202,明细!$C:$C,BC$1,明细!$AK:$AK,"网点超50分钟未响应")+COUNTIFS(明细!$R:$R,$AK202,明细!$C:$C,BC$1,明细!$AL:$AL,"网点超23H未关闭"))*20=0,"-",(COUNTIFS(明细!$R:$R,$AK202,明细!$C:$C,BC$1,明细!$AK:$AK,"网点超50分钟未响应")+COUNTIFS(明细!$R:$R,$AK202,明细!$C:$C,BC$1,明细!$AL:$AL,"网点超23H未关闭"))*20)</f>
        <v>-</v>
      </c>
      <c r="BD202" s="12" t="str">
        <f>IF((COUNTIFS(明细!$R:$R,$AK202,明细!$C:$C,BD$1,明细!$AK:$AK,"网点超50分钟未响应")+COUNTIFS(明细!$R:$R,$AK202,明细!$C:$C,BD$1,明细!$AL:$AL,"网点超23H未关闭"))*20=0,"-",(COUNTIFS(明细!$R:$R,$AK202,明细!$C:$C,BD$1,明细!$AK:$AK,"网点超50分钟未响应")+COUNTIFS(明细!$R:$R,$AK202,明细!$C:$C,BD$1,明细!$AL:$AL,"网点超23H未关闭"))*20)</f>
        <v>-</v>
      </c>
      <c r="BE202" s="12" t="str">
        <f>IF((COUNTIFS(明细!$R:$R,$AK202,明细!$C:$C,BE$1,明细!$AK:$AK,"网点超50分钟未响应")+COUNTIFS(明细!$R:$R,$AK202,明细!$C:$C,BE$1,明细!$AL:$AL,"网点超23H未关闭"))*20=0,"-",(COUNTIFS(明细!$R:$R,$AK202,明细!$C:$C,BE$1,明细!$AK:$AK,"网点超50分钟未响应")+COUNTIFS(明细!$R:$R,$AK202,明细!$C:$C,BE$1,明细!$AL:$AL,"网点超23H未关闭"))*20)</f>
        <v>-</v>
      </c>
      <c r="BF202" s="12" t="str">
        <f>IF((COUNTIFS(明细!$R:$R,$AK202,明细!$C:$C,BF$1,明细!$AK:$AK,"网点超50分钟未响应")+COUNTIFS(明细!$R:$R,$AK202,明细!$C:$C,BF$1,明细!$AL:$AL,"网点超23H未关闭"))*20=0,"-",(COUNTIFS(明细!$R:$R,$AK202,明细!$C:$C,BF$1,明细!$AK:$AK,"网点超50分钟未响应")+COUNTIFS(明细!$R:$R,$AK202,明细!$C:$C,BF$1,明细!$AL:$AL,"网点超23H未关闭"))*20)</f>
        <v>-</v>
      </c>
      <c r="BG202" s="12" t="str">
        <f>IF((COUNTIFS(明细!$R:$R,$AK202,明细!$C:$C,BG$1,明细!$AK:$AK,"网点超50分钟未响应")+COUNTIFS(明细!$R:$R,$AK202,明细!$C:$C,BG$1,明细!$AL:$AL,"网点超23H未关闭"))*20=0,"-",(COUNTIFS(明细!$R:$R,$AK202,明细!$C:$C,BG$1,明细!$AK:$AK,"网点超50分钟未响应")+COUNTIFS(明细!$R:$R,$AK202,明细!$C:$C,BG$1,明细!$AL:$AL,"网点超23H未关闭"))*20)</f>
        <v>-</v>
      </c>
      <c r="BH202" s="12" t="str">
        <f>IF((COUNTIFS(明细!$R:$R,$AK202,明细!$C:$C,BH$1,明细!$AK:$AK,"网点超50分钟未响应")+COUNTIFS(明细!$R:$R,$AK202,明细!$C:$C,BH$1,明细!$AL:$AL,"网点超23H未关闭"))*20=0,"-",(COUNTIFS(明细!$R:$R,$AK202,明细!$C:$C,BH$1,明细!$AK:$AK,"网点超50分钟未响应")+COUNTIFS(明细!$R:$R,$AK202,明细!$C:$C,BH$1,明细!$AL:$AL,"网点超23H未关闭"))*20)</f>
        <v>-</v>
      </c>
      <c r="BI202" s="12" t="str">
        <f>IF((COUNTIFS(明细!$R:$R,$AK202,明细!$C:$C,BI$1,明细!$AK:$AK,"网点超50分钟未响应")+COUNTIFS(明细!$R:$R,$AK202,明细!$C:$C,BI$1,明细!$AL:$AL,"网点超23H未关闭"))*20=0,"-",(COUNTIFS(明细!$R:$R,$AK202,明细!$C:$C,BI$1,明细!$AK:$AK,"网点超50分钟未响应")+COUNTIFS(明细!$R:$R,$AK202,明细!$C:$C,BI$1,明细!$AL:$AL,"网点超23H未关闭"))*20)</f>
        <v>-</v>
      </c>
      <c r="BJ202" s="12" t="str">
        <f>IF((COUNTIFS(明细!$R:$R,$AK202,明细!$C:$C,BJ$1,明细!$AK:$AK,"网点超50分钟未响应")+COUNTIFS(明细!$R:$R,$AK202,明细!$C:$C,BJ$1,明细!$AL:$AL,"网点超23H未关闭"))*20=0,"-",(COUNTIFS(明细!$R:$R,$AK202,明细!$C:$C,BJ$1,明细!$AK:$AK,"网点超50分钟未响应")+COUNTIFS(明细!$R:$R,$AK202,明细!$C:$C,BJ$1,明细!$AL:$AL,"网点超23H未关闭"))*20)</f>
        <v>-</v>
      </c>
      <c r="BK202" s="12" t="str">
        <f>IF((COUNTIFS(明细!$R:$R,$AK202,明细!$C:$C,BK$1,明细!$AK:$AK,"网点超50分钟未响应")+COUNTIFS(明细!$R:$R,$AK202,明细!$C:$C,BK$1,明细!$AL:$AL,"网点超23H未关闭"))*20=0,"-",(COUNTIFS(明细!$R:$R,$AK202,明细!$C:$C,BK$1,明细!$AK:$AK,"网点超50分钟未响应")+COUNTIFS(明细!$R:$R,$AK202,明细!$C:$C,BK$1,明细!$AL:$AL,"网点超23H未关闭"))*20)</f>
        <v>-</v>
      </c>
      <c r="BL202" s="12" t="str">
        <f>IF((COUNTIFS(明细!$R:$R,$AK202,明细!$C:$C,BL$1,明细!$AK:$AK,"网点超50分钟未响应")+COUNTIFS(明细!$R:$R,$AK202,明细!$C:$C,BL$1,明细!$AL:$AL,"网点超23H未关闭"))*20=0,"-",(COUNTIFS(明细!$R:$R,$AK202,明细!$C:$C,BL$1,明细!$AK:$AK,"网点超50分钟未响应")+COUNTIFS(明细!$R:$R,$AK202,明细!$C:$C,BL$1,明细!$AL:$AL,"网点超23H未关闭"))*20)</f>
        <v>-</v>
      </c>
      <c r="BM202" s="12" t="str">
        <f>IF((COUNTIFS(明细!$R:$R,$AK202,明细!$C:$C,BM$1,明细!$AK:$AK,"网点超50分钟未响应")+COUNTIFS(明细!$R:$R,$AK202,明细!$C:$C,BM$1,明细!$AL:$AL,"网点超23H未关闭"))*20=0,"-",(COUNTIFS(明细!$R:$R,$AK202,明细!$C:$C,BM$1,明细!$AK:$AK,"网点超50分钟未响应")+COUNTIFS(明细!$R:$R,$AK202,明细!$C:$C,BM$1,明细!$AL:$AL,"网点超23H未关闭"))*20)</f>
        <v>-</v>
      </c>
      <c r="BN202" s="12" t="str">
        <f>IF((COUNTIFS(明细!$R:$R,$AK202,明细!$C:$C,BN$1,明细!$AK:$AK,"网点超50分钟未响应")+COUNTIFS(明细!$R:$R,$AK202,明细!$C:$C,BN$1,明细!$AL:$AL,"网点超23H未关闭"))*20=0,"-",(COUNTIFS(明细!$R:$R,$AK202,明细!$C:$C,BN$1,明细!$AK:$AK,"网点超50分钟未响应")+COUNTIFS(明细!$R:$R,$AK202,明细!$C:$C,BN$1,明细!$AL:$AL,"网点超23H未关闭"))*20)</f>
        <v>-</v>
      </c>
      <c r="BO202" s="12" t="str">
        <f>IF((COUNTIFS(明细!$R:$R,$AK202,明细!$C:$C,BO$1,明细!$AK:$AK,"网点超50分钟未响应")+COUNTIFS(明细!$R:$R,$AK202,明细!$C:$C,BO$1,明细!$AL:$AL,"网点超23H未关闭"))*20=0,"-",(COUNTIFS(明细!$R:$R,$AK202,明细!$C:$C,BO$1,明细!$AK:$AK,"网点超50分钟未响应")+COUNTIFS(明细!$R:$R,$AK202,明细!$C:$C,BO$1,明细!$AL:$AL,"网点超23H未关闭"))*20)</f>
        <v>-</v>
      </c>
      <c r="BP202" s="12" t="str">
        <f>IF((COUNTIFS(明细!$R:$R,$AK202,明细!$C:$C,BP$1,明细!$AK:$AK,"网点超50分钟未响应")+COUNTIFS(明细!$R:$R,$AK202,明细!$C:$C,BP$1,明细!$AL:$AL,"网点超23H未关闭"))*20=0,"-",(COUNTIFS(明细!$R:$R,$AK202,明细!$C:$C,BP$1,明细!$AK:$AK,"网点超50分钟未响应")+COUNTIFS(明细!$R:$R,$AK202,明细!$C:$C,BP$1,明细!$AL:$AL,"网点超23H未关闭"))*20)</f>
        <v>-</v>
      </c>
    </row>
    <row r="203" customHeight="1" spans="36:68">
      <c r="AJ203" s="12">
        <f>RANK(AL203,AL$3:AL$356)</f>
        <v>147</v>
      </c>
      <c r="AK203" s="4" t="s">
        <v>239</v>
      </c>
      <c r="AL203" s="12">
        <f>SUM(AM203:BP203)</f>
        <v>0</v>
      </c>
      <c r="AM203" s="12" t="str">
        <f>IF((COUNTIFS(明细!$R:$R,$AK203,明细!$C:$C,AM$1,明细!$AK:$AK,"网点超50分钟未响应")+COUNTIFS(明细!$R:$R,$AK203,明细!$C:$C,AM$1,明细!$AL:$AL,"网点超23H未关闭"))*20=0,"-",(COUNTIFS(明细!$R:$R,$AK203,明细!$C:$C,AM$1,明细!$AK:$AK,"网点超50分钟未响应")+COUNTIFS(明细!$R:$R,$AK203,明细!$C:$C,AM$1,明细!$AL:$AL,"网点超23H未关闭"))*20)</f>
        <v>-</v>
      </c>
      <c r="AN203" s="12" t="str">
        <f>IF((COUNTIFS(明细!$R:$R,$AK203,明细!$C:$C,AN$1,明细!$AK:$AK,"网点超50分钟未响应")+COUNTIFS(明细!$R:$R,$AK203,明细!$C:$C,AN$1,明细!$AL:$AL,"网点超23H未关闭"))*20=0,"-",(COUNTIFS(明细!$R:$R,$AK203,明细!$C:$C,AN$1,明细!$AK:$AK,"网点超50分钟未响应")+COUNTIFS(明细!$R:$R,$AK203,明细!$C:$C,AN$1,明细!$AL:$AL,"网点超23H未关闭"))*20)</f>
        <v>-</v>
      </c>
      <c r="AO203" s="12" t="str">
        <f>IF((COUNTIFS(明细!$R:$R,$AK203,明细!$C:$C,AO$1,明细!$AK:$AK,"网点超50分钟未响应")+COUNTIFS(明细!$R:$R,$AK203,明细!$C:$C,AO$1,明细!$AL:$AL,"网点超23H未关闭"))*20=0,"-",(COUNTIFS(明细!$R:$R,$AK203,明细!$C:$C,AO$1,明细!$AK:$AK,"网点超50分钟未响应")+COUNTIFS(明细!$R:$R,$AK203,明细!$C:$C,AO$1,明细!$AL:$AL,"网点超23H未关闭"))*20)</f>
        <v>-</v>
      </c>
      <c r="AP203" s="12" t="str">
        <f>IF((COUNTIFS(明细!$R:$R,$AK203,明细!$C:$C,AP$1,明细!$AK:$AK,"网点超50分钟未响应")+COUNTIFS(明细!$R:$R,$AK203,明细!$C:$C,AP$1,明细!$AL:$AL,"网点超23H未关闭"))*20=0,"-",(COUNTIFS(明细!$R:$R,$AK203,明细!$C:$C,AP$1,明细!$AK:$AK,"网点超50分钟未响应")+COUNTIFS(明细!$R:$R,$AK203,明细!$C:$C,AP$1,明细!$AL:$AL,"网点超23H未关闭"))*20)</f>
        <v>-</v>
      </c>
      <c r="AQ203" s="12" t="str">
        <f>IF((COUNTIFS(明细!$R:$R,$AK203,明细!$C:$C,AQ$1,明细!$AK:$AK,"网点超50分钟未响应")+COUNTIFS(明细!$R:$R,$AK203,明细!$C:$C,AQ$1,明细!$AL:$AL,"网点超23H未关闭"))*20=0,"-",(COUNTIFS(明细!$R:$R,$AK203,明细!$C:$C,AQ$1,明细!$AK:$AK,"网点超50分钟未响应")+COUNTIFS(明细!$R:$R,$AK203,明细!$C:$C,AQ$1,明细!$AL:$AL,"网点超23H未关闭"))*20)</f>
        <v>-</v>
      </c>
      <c r="AR203" s="12" t="str">
        <f>IF((COUNTIFS(明细!$R:$R,$AK203,明细!$C:$C,AR$1,明细!$AK:$AK,"网点超50分钟未响应")+COUNTIFS(明细!$R:$R,$AK203,明细!$C:$C,AR$1,明细!$AL:$AL,"网点超23H未关闭"))*20=0,"-",(COUNTIFS(明细!$R:$R,$AK203,明细!$C:$C,AR$1,明细!$AK:$AK,"网点超50分钟未响应")+COUNTIFS(明细!$R:$R,$AK203,明细!$C:$C,AR$1,明细!$AL:$AL,"网点超23H未关闭"))*20)</f>
        <v>-</v>
      </c>
      <c r="AS203" s="12" t="str">
        <f>IF((COUNTIFS(明细!$R:$R,$AK203,明细!$C:$C,AS$1,明细!$AK:$AK,"网点超50分钟未响应")+COUNTIFS(明细!$R:$R,$AK203,明细!$C:$C,AS$1,明细!$AL:$AL,"网点超23H未关闭"))*20=0,"-",(COUNTIFS(明细!$R:$R,$AK203,明细!$C:$C,AS$1,明细!$AK:$AK,"网点超50分钟未响应")+COUNTIFS(明细!$R:$R,$AK203,明细!$C:$C,AS$1,明细!$AL:$AL,"网点超23H未关闭"))*20)</f>
        <v>-</v>
      </c>
      <c r="AT203" s="12" t="str">
        <f>IF((COUNTIFS(明细!$R:$R,$AK203,明细!$C:$C,AT$1,明细!$AK:$AK,"网点超50分钟未响应")+COUNTIFS(明细!$R:$R,$AK203,明细!$C:$C,AT$1,明细!$AL:$AL,"网点超23H未关闭"))*20=0,"-",(COUNTIFS(明细!$R:$R,$AK203,明细!$C:$C,AT$1,明细!$AK:$AK,"网点超50分钟未响应")+COUNTIFS(明细!$R:$R,$AK203,明细!$C:$C,AT$1,明细!$AL:$AL,"网点超23H未关闭"))*20)</f>
        <v>-</v>
      </c>
      <c r="AU203" s="12" t="str">
        <f>IF((COUNTIFS(明细!$R:$R,$AK203,明细!$C:$C,AU$1,明细!$AK:$AK,"网点超50分钟未响应")+COUNTIFS(明细!$R:$R,$AK203,明细!$C:$C,AU$1,明细!$AL:$AL,"网点超23H未关闭"))*20=0,"-",(COUNTIFS(明细!$R:$R,$AK203,明细!$C:$C,AU$1,明细!$AK:$AK,"网点超50分钟未响应")+COUNTIFS(明细!$R:$R,$AK203,明细!$C:$C,AU$1,明细!$AL:$AL,"网点超23H未关闭"))*20)</f>
        <v>-</v>
      </c>
      <c r="AV203" s="12" t="str">
        <f>IF((COUNTIFS(明细!$R:$R,$AK203,明细!$C:$C,AV$1,明细!$AK:$AK,"网点超50分钟未响应")+COUNTIFS(明细!$R:$R,$AK203,明细!$C:$C,AV$1,明细!$AL:$AL,"网点超23H未关闭"))*20=0,"-",(COUNTIFS(明细!$R:$R,$AK203,明细!$C:$C,AV$1,明细!$AK:$AK,"网点超50分钟未响应")+COUNTIFS(明细!$R:$R,$AK203,明细!$C:$C,AV$1,明细!$AL:$AL,"网点超23H未关闭"))*20)</f>
        <v>-</v>
      </c>
      <c r="AW203" s="12" t="str">
        <f>IF((COUNTIFS(明细!$R:$R,$AK203,明细!$C:$C,AW$1,明细!$AK:$AK,"网点超50分钟未响应")+COUNTIFS(明细!$R:$R,$AK203,明细!$C:$C,AW$1,明细!$AL:$AL,"网点超23H未关闭"))*20=0,"-",(COUNTIFS(明细!$R:$R,$AK203,明细!$C:$C,AW$1,明细!$AK:$AK,"网点超50分钟未响应")+COUNTIFS(明细!$R:$R,$AK203,明细!$C:$C,AW$1,明细!$AL:$AL,"网点超23H未关闭"))*20)</f>
        <v>-</v>
      </c>
      <c r="AX203" s="12" t="str">
        <f>IF((COUNTIFS(明细!$R:$R,$AK203,明细!$C:$C,AX$1,明细!$AK:$AK,"网点超50分钟未响应")+COUNTIFS(明细!$R:$R,$AK203,明细!$C:$C,AX$1,明细!$AL:$AL,"网点超23H未关闭"))*20=0,"-",(COUNTIFS(明细!$R:$R,$AK203,明细!$C:$C,AX$1,明细!$AK:$AK,"网点超50分钟未响应")+COUNTIFS(明细!$R:$R,$AK203,明细!$C:$C,AX$1,明细!$AL:$AL,"网点超23H未关闭"))*20)</f>
        <v>-</v>
      </c>
      <c r="AY203" s="12" t="str">
        <f>IF((COUNTIFS(明细!$R:$R,$AK203,明细!$C:$C,AY$1,明细!$AK:$AK,"网点超50分钟未响应")+COUNTIFS(明细!$R:$R,$AK203,明细!$C:$C,AY$1,明细!$AL:$AL,"网点超23H未关闭"))*20=0,"-",(COUNTIFS(明细!$R:$R,$AK203,明细!$C:$C,AY$1,明细!$AK:$AK,"网点超50分钟未响应")+COUNTIFS(明细!$R:$R,$AK203,明细!$C:$C,AY$1,明细!$AL:$AL,"网点超23H未关闭"))*20)</f>
        <v>-</v>
      </c>
      <c r="AZ203" s="12" t="str">
        <f>IF((COUNTIFS(明细!$R:$R,$AK203,明细!$C:$C,AZ$1,明细!$AK:$AK,"网点超50分钟未响应")+COUNTIFS(明细!$R:$R,$AK203,明细!$C:$C,AZ$1,明细!$AL:$AL,"网点超23H未关闭"))*20=0,"-",(COUNTIFS(明细!$R:$R,$AK203,明细!$C:$C,AZ$1,明细!$AK:$AK,"网点超50分钟未响应")+COUNTIFS(明细!$R:$R,$AK203,明细!$C:$C,AZ$1,明细!$AL:$AL,"网点超23H未关闭"))*20)</f>
        <v>-</v>
      </c>
      <c r="BA203" s="12" t="str">
        <f>IF((COUNTIFS(明细!$R:$R,$AK203,明细!$C:$C,BA$1,明细!$AK:$AK,"网点超50分钟未响应")+COUNTIFS(明细!$R:$R,$AK203,明细!$C:$C,BA$1,明细!$AL:$AL,"网点超23H未关闭"))*20=0,"-",(COUNTIFS(明细!$R:$R,$AK203,明细!$C:$C,BA$1,明细!$AK:$AK,"网点超50分钟未响应")+COUNTIFS(明细!$R:$R,$AK203,明细!$C:$C,BA$1,明细!$AL:$AL,"网点超23H未关闭"))*20)</f>
        <v>-</v>
      </c>
      <c r="BB203" s="12" t="str">
        <f>IF((COUNTIFS(明细!$R:$R,$AK203,明细!$C:$C,BB$1,明细!$AK:$AK,"网点超50分钟未响应")+COUNTIFS(明细!$R:$R,$AK203,明细!$C:$C,BB$1,明细!$AL:$AL,"网点超23H未关闭"))*20=0,"-",(COUNTIFS(明细!$R:$R,$AK203,明细!$C:$C,BB$1,明细!$AK:$AK,"网点超50分钟未响应")+COUNTIFS(明细!$R:$R,$AK203,明细!$C:$C,BB$1,明细!$AL:$AL,"网点超23H未关闭"))*20)</f>
        <v>-</v>
      </c>
      <c r="BC203" s="12" t="str">
        <f>IF((COUNTIFS(明细!$R:$R,$AK203,明细!$C:$C,BC$1,明细!$AK:$AK,"网点超50分钟未响应")+COUNTIFS(明细!$R:$R,$AK203,明细!$C:$C,BC$1,明细!$AL:$AL,"网点超23H未关闭"))*20=0,"-",(COUNTIFS(明细!$R:$R,$AK203,明细!$C:$C,BC$1,明细!$AK:$AK,"网点超50分钟未响应")+COUNTIFS(明细!$R:$R,$AK203,明细!$C:$C,BC$1,明细!$AL:$AL,"网点超23H未关闭"))*20)</f>
        <v>-</v>
      </c>
      <c r="BD203" s="12" t="str">
        <f>IF((COUNTIFS(明细!$R:$R,$AK203,明细!$C:$C,BD$1,明细!$AK:$AK,"网点超50分钟未响应")+COUNTIFS(明细!$R:$R,$AK203,明细!$C:$C,BD$1,明细!$AL:$AL,"网点超23H未关闭"))*20=0,"-",(COUNTIFS(明细!$R:$R,$AK203,明细!$C:$C,BD$1,明细!$AK:$AK,"网点超50分钟未响应")+COUNTIFS(明细!$R:$R,$AK203,明细!$C:$C,BD$1,明细!$AL:$AL,"网点超23H未关闭"))*20)</f>
        <v>-</v>
      </c>
      <c r="BE203" s="12" t="str">
        <f>IF((COUNTIFS(明细!$R:$R,$AK203,明细!$C:$C,BE$1,明细!$AK:$AK,"网点超50分钟未响应")+COUNTIFS(明细!$R:$R,$AK203,明细!$C:$C,BE$1,明细!$AL:$AL,"网点超23H未关闭"))*20=0,"-",(COUNTIFS(明细!$R:$R,$AK203,明细!$C:$C,BE$1,明细!$AK:$AK,"网点超50分钟未响应")+COUNTIFS(明细!$R:$R,$AK203,明细!$C:$C,BE$1,明细!$AL:$AL,"网点超23H未关闭"))*20)</f>
        <v>-</v>
      </c>
      <c r="BF203" s="12" t="str">
        <f>IF((COUNTIFS(明细!$R:$R,$AK203,明细!$C:$C,BF$1,明细!$AK:$AK,"网点超50分钟未响应")+COUNTIFS(明细!$R:$R,$AK203,明细!$C:$C,BF$1,明细!$AL:$AL,"网点超23H未关闭"))*20=0,"-",(COUNTIFS(明细!$R:$R,$AK203,明细!$C:$C,BF$1,明细!$AK:$AK,"网点超50分钟未响应")+COUNTIFS(明细!$R:$R,$AK203,明细!$C:$C,BF$1,明细!$AL:$AL,"网点超23H未关闭"))*20)</f>
        <v>-</v>
      </c>
      <c r="BG203" s="12" t="str">
        <f>IF((COUNTIFS(明细!$R:$R,$AK203,明细!$C:$C,BG$1,明细!$AK:$AK,"网点超50分钟未响应")+COUNTIFS(明细!$R:$R,$AK203,明细!$C:$C,BG$1,明细!$AL:$AL,"网点超23H未关闭"))*20=0,"-",(COUNTIFS(明细!$R:$R,$AK203,明细!$C:$C,BG$1,明细!$AK:$AK,"网点超50分钟未响应")+COUNTIFS(明细!$R:$R,$AK203,明细!$C:$C,BG$1,明细!$AL:$AL,"网点超23H未关闭"))*20)</f>
        <v>-</v>
      </c>
      <c r="BH203" s="12" t="str">
        <f>IF((COUNTIFS(明细!$R:$R,$AK203,明细!$C:$C,BH$1,明细!$AK:$AK,"网点超50分钟未响应")+COUNTIFS(明细!$R:$R,$AK203,明细!$C:$C,BH$1,明细!$AL:$AL,"网点超23H未关闭"))*20=0,"-",(COUNTIFS(明细!$R:$R,$AK203,明细!$C:$C,BH$1,明细!$AK:$AK,"网点超50分钟未响应")+COUNTIFS(明细!$R:$R,$AK203,明细!$C:$C,BH$1,明细!$AL:$AL,"网点超23H未关闭"))*20)</f>
        <v>-</v>
      </c>
      <c r="BI203" s="12" t="str">
        <f>IF((COUNTIFS(明细!$R:$R,$AK203,明细!$C:$C,BI$1,明细!$AK:$AK,"网点超50分钟未响应")+COUNTIFS(明细!$R:$R,$AK203,明细!$C:$C,BI$1,明细!$AL:$AL,"网点超23H未关闭"))*20=0,"-",(COUNTIFS(明细!$R:$R,$AK203,明细!$C:$C,BI$1,明细!$AK:$AK,"网点超50分钟未响应")+COUNTIFS(明细!$R:$R,$AK203,明细!$C:$C,BI$1,明细!$AL:$AL,"网点超23H未关闭"))*20)</f>
        <v>-</v>
      </c>
      <c r="BJ203" s="12" t="str">
        <f>IF((COUNTIFS(明细!$R:$R,$AK203,明细!$C:$C,BJ$1,明细!$AK:$AK,"网点超50分钟未响应")+COUNTIFS(明细!$R:$R,$AK203,明细!$C:$C,BJ$1,明细!$AL:$AL,"网点超23H未关闭"))*20=0,"-",(COUNTIFS(明细!$R:$R,$AK203,明细!$C:$C,BJ$1,明细!$AK:$AK,"网点超50分钟未响应")+COUNTIFS(明细!$R:$R,$AK203,明细!$C:$C,BJ$1,明细!$AL:$AL,"网点超23H未关闭"))*20)</f>
        <v>-</v>
      </c>
      <c r="BK203" s="12" t="str">
        <f>IF((COUNTIFS(明细!$R:$R,$AK203,明细!$C:$C,BK$1,明细!$AK:$AK,"网点超50分钟未响应")+COUNTIFS(明细!$R:$R,$AK203,明细!$C:$C,BK$1,明细!$AL:$AL,"网点超23H未关闭"))*20=0,"-",(COUNTIFS(明细!$R:$R,$AK203,明细!$C:$C,BK$1,明细!$AK:$AK,"网点超50分钟未响应")+COUNTIFS(明细!$R:$R,$AK203,明细!$C:$C,BK$1,明细!$AL:$AL,"网点超23H未关闭"))*20)</f>
        <v>-</v>
      </c>
      <c r="BL203" s="12" t="str">
        <f>IF((COUNTIFS(明细!$R:$R,$AK203,明细!$C:$C,BL$1,明细!$AK:$AK,"网点超50分钟未响应")+COUNTIFS(明细!$R:$R,$AK203,明细!$C:$C,BL$1,明细!$AL:$AL,"网点超23H未关闭"))*20=0,"-",(COUNTIFS(明细!$R:$R,$AK203,明细!$C:$C,BL$1,明细!$AK:$AK,"网点超50分钟未响应")+COUNTIFS(明细!$R:$R,$AK203,明细!$C:$C,BL$1,明细!$AL:$AL,"网点超23H未关闭"))*20)</f>
        <v>-</v>
      </c>
      <c r="BM203" s="12" t="str">
        <f>IF((COUNTIFS(明细!$R:$R,$AK203,明细!$C:$C,BM$1,明细!$AK:$AK,"网点超50分钟未响应")+COUNTIFS(明细!$R:$R,$AK203,明细!$C:$C,BM$1,明细!$AL:$AL,"网点超23H未关闭"))*20=0,"-",(COUNTIFS(明细!$R:$R,$AK203,明细!$C:$C,BM$1,明细!$AK:$AK,"网点超50分钟未响应")+COUNTIFS(明细!$R:$R,$AK203,明细!$C:$C,BM$1,明细!$AL:$AL,"网点超23H未关闭"))*20)</f>
        <v>-</v>
      </c>
      <c r="BN203" s="12" t="str">
        <f>IF((COUNTIFS(明细!$R:$R,$AK203,明细!$C:$C,BN$1,明细!$AK:$AK,"网点超50分钟未响应")+COUNTIFS(明细!$R:$R,$AK203,明细!$C:$C,BN$1,明细!$AL:$AL,"网点超23H未关闭"))*20=0,"-",(COUNTIFS(明细!$R:$R,$AK203,明细!$C:$C,BN$1,明细!$AK:$AK,"网点超50分钟未响应")+COUNTIFS(明细!$R:$R,$AK203,明细!$C:$C,BN$1,明细!$AL:$AL,"网点超23H未关闭"))*20)</f>
        <v>-</v>
      </c>
      <c r="BO203" s="12" t="str">
        <f>IF((COUNTIFS(明细!$R:$R,$AK203,明细!$C:$C,BO$1,明细!$AK:$AK,"网点超50分钟未响应")+COUNTIFS(明细!$R:$R,$AK203,明细!$C:$C,BO$1,明细!$AL:$AL,"网点超23H未关闭"))*20=0,"-",(COUNTIFS(明细!$R:$R,$AK203,明细!$C:$C,BO$1,明细!$AK:$AK,"网点超50分钟未响应")+COUNTIFS(明细!$R:$R,$AK203,明细!$C:$C,BO$1,明细!$AL:$AL,"网点超23H未关闭"))*20)</f>
        <v>-</v>
      </c>
      <c r="BP203" s="12" t="str">
        <f>IF((COUNTIFS(明细!$R:$R,$AK203,明细!$C:$C,BP$1,明细!$AK:$AK,"网点超50分钟未响应")+COUNTIFS(明细!$R:$R,$AK203,明细!$C:$C,BP$1,明细!$AL:$AL,"网点超23H未关闭"))*20=0,"-",(COUNTIFS(明细!$R:$R,$AK203,明细!$C:$C,BP$1,明细!$AK:$AK,"网点超50分钟未响应")+COUNTIFS(明细!$R:$R,$AK203,明细!$C:$C,BP$1,明细!$AL:$AL,"网点超23H未关闭"))*20)</f>
        <v>-</v>
      </c>
    </row>
    <row r="204" customHeight="1" spans="36:68">
      <c r="AJ204" s="12">
        <f>RANK(AL204,AL$3:AL$356)</f>
        <v>147</v>
      </c>
      <c r="AK204" s="4" t="s">
        <v>240</v>
      </c>
      <c r="AL204" s="12">
        <f>SUM(AM204:BP204)</f>
        <v>0</v>
      </c>
      <c r="AM204" s="12" t="str">
        <f>IF((COUNTIFS(明细!$R:$R,$AK204,明细!$C:$C,AM$1,明细!$AK:$AK,"网点超50分钟未响应")+COUNTIFS(明细!$R:$R,$AK204,明细!$C:$C,AM$1,明细!$AL:$AL,"网点超23H未关闭"))*20=0,"-",(COUNTIFS(明细!$R:$R,$AK204,明细!$C:$C,AM$1,明细!$AK:$AK,"网点超50分钟未响应")+COUNTIFS(明细!$R:$R,$AK204,明细!$C:$C,AM$1,明细!$AL:$AL,"网点超23H未关闭"))*20)</f>
        <v>-</v>
      </c>
      <c r="AN204" s="12" t="str">
        <f>IF((COUNTIFS(明细!$R:$R,$AK204,明细!$C:$C,AN$1,明细!$AK:$AK,"网点超50分钟未响应")+COUNTIFS(明细!$R:$R,$AK204,明细!$C:$C,AN$1,明细!$AL:$AL,"网点超23H未关闭"))*20=0,"-",(COUNTIFS(明细!$R:$R,$AK204,明细!$C:$C,AN$1,明细!$AK:$AK,"网点超50分钟未响应")+COUNTIFS(明细!$R:$R,$AK204,明细!$C:$C,AN$1,明细!$AL:$AL,"网点超23H未关闭"))*20)</f>
        <v>-</v>
      </c>
      <c r="AO204" s="12" t="str">
        <f>IF((COUNTIFS(明细!$R:$R,$AK204,明细!$C:$C,AO$1,明细!$AK:$AK,"网点超50分钟未响应")+COUNTIFS(明细!$R:$R,$AK204,明细!$C:$C,AO$1,明细!$AL:$AL,"网点超23H未关闭"))*20=0,"-",(COUNTIFS(明细!$R:$R,$AK204,明细!$C:$C,AO$1,明细!$AK:$AK,"网点超50分钟未响应")+COUNTIFS(明细!$R:$R,$AK204,明细!$C:$C,AO$1,明细!$AL:$AL,"网点超23H未关闭"))*20)</f>
        <v>-</v>
      </c>
      <c r="AP204" s="12" t="str">
        <f>IF((COUNTIFS(明细!$R:$R,$AK204,明细!$C:$C,AP$1,明细!$AK:$AK,"网点超50分钟未响应")+COUNTIFS(明细!$R:$R,$AK204,明细!$C:$C,AP$1,明细!$AL:$AL,"网点超23H未关闭"))*20=0,"-",(COUNTIFS(明细!$R:$R,$AK204,明细!$C:$C,AP$1,明细!$AK:$AK,"网点超50分钟未响应")+COUNTIFS(明细!$R:$R,$AK204,明细!$C:$C,AP$1,明细!$AL:$AL,"网点超23H未关闭"))*20)</f>
        <v>-</v>
      </c>
      <c r="AQ204" s="12" t="str">
        <f>IF((COUNTIFS(明细!$R:$R,$AK204,明细!$C:$C,AQ$1,明细!$AK:$AK,"网点超50分钟未响应")+COUNTIFS(明细!$R:$R,$AK204,明细!$C:$C,AQ$1,明细!$AL:$AL,"网点超23H未关闭"))*20=0,"-",(COUNTIFS(明细!$R:$R,$AK204,明细!$C:$C,AQ$1,明细!$AK:$AK,"网点超50分钟未响应")+COUNTIFS(明细!$R:$R,$AK204,明细!$C:$C,AQ$1,明细!$AL:$AL,"网点超23H未关闭"))*20)</f>
        <v>-</v>
      </c>
      <c r="AR204" s="12" t="str">
        <f>IF((COUNTIFS(明细!$R:$R,$AK204,明细!$C:$C,AR$1,明细!$AK:$AK,"网点超50分钟未响应")+COUNTIFS(明细!$R:$R,$AK204,明细!$C:$C,AR$1,明细!$AL:$AL,"网点超23H未关闭"))*20=0,"-",(COUNTIFS(明细!$R:$R,$AK204,明细!$C:$C,AR$1,明细!$AK:$AK,"网点超50分钟未响应")+COUNTIFS(明细!$R:$R,$AK204,明细!$C:$C,AR$1,明细!$AL:$AL,"网点超23H未关闭"))*20)</f>
        <v>-</v>
      </c>
      <c r="AS204" s="12" t="str">
        <f>IF((COUNTIFS(明细!$R:$R,$AK204,明细!$C:$C,AS$1,明细!$AK:$AK,"网点超50分钟未响应")+COUNTIFS(明细!$R:$R,$AK204,明细!$C:$C,AS$1,明细!$AL:$AL,"网点超23H未关闭"))*20=0,"-",(COUNTIFS(明细!$R:$R,$AK204,明细!$C:$C,AS$1,明细!$AK:$AK,"网点超50分钟未响应")+COUNTIFS(明细!$R:$R,$AK204,明细!$C:$C,AS$1,明细!$AL:$AL,"网点超23H未关闭"))*20)</f>
        <v>-</v>
      </c>
      <c r="AT204" s="12" t="str">
        <f>IF((COUNTIFS(明细!$R:$R,$AK204,明细!$C:$C,AT$1,明细!$AK:$AK,"网点超50分钟未响应")+COUNTIFS(明细!$R:$R,$AK204,明细!$C:$C,AT$1,明细!$AL:$AL,"网点超23H未关闭"))*20=0,"-",(COUNTIFS(明细!$R:$R,$AK204,明细!$C:$C,AT$1,明细!$AK:$AK,"网点超50分钟未响应")+COUNTIFS(明细!$R:$R,$AK204,明细!$C:$C,AT$1,明细!$AL:$AL,"网点超23H未关闭"))*20)</f>
        <v>-</v>
      </c>
      <c r="AU204" s="12" t="str">
        <f>IF((COUNTIFS(明细!$R:$R,$AK204,明细!$C:$C,AU$1,明细!$AK:$AK,"网点超50分钟未响应")+COUNTIFS(明细!$R:$R,$AK204,明细!$C:$C,AU$1,明细!$AL:$AL,"网点超23H未关闭"))*20=0,"-",(COUNTIFS(明细!$R:$R,$AK204,明细!$C:$C,AU$1,明细!$AK:$AK,"网点超50分钟未响应")+COUNTIFS(明细!$R:$R,$AK204,明细!$C:$C,AU$1,明细!$AL:$AL,"网点超23H未关闭"))*20)</f>
        <v>-</v>
      </c>
      <c r="AV204" s="12" t="str">
        <f>IF((COUNTIFS(明细!$R:$R,$AK204,明细!$C:$C,AV$1,明细!$AK:$AK,"网点超50分钟未响应")+COUNTIFS(明细!$R:$R,$AK204,明细!$C:$C,AV$1,明细!$AL:$AL,"网点超23H未关闭"))*20=0,"-",(COUNTIFS(明细!$R:$R,$AK204,明细!$C:$C,AV$1,明细!$AK:$AK,"网点超50分钟未响应")+COUNTIFS(明细!$R:$R,$AK204,明细!$C:$C,AV$1,明细!$AL:$AL,"网点超23H未关闭"))*20)</f>
        <v>-</v>
      </c>
      <c r="AW204" s="12" t="str">
        <f>IF((COUNTIFS(明细!$R:$R,$AK204,明细!$C:$C,AW$1,明细!$AK:$AK,"网点超50分钟未响应")+COUNTIFS(明细!$R:$R,$AK204,明细!$C:$C,AW$1,明细!$AL:$AL,"网点超23H未关闭"))*20=0,"-",(COUNTIFS(明细!$R:$R,$AK204,明细!$C:$C,AW$1,明细!$AK:$AK,"网点超50分钟未响应")+COUNTIFS(明细!$R:$R,$AK204,明细!$C:$C,AW$1,明细!$AL:$AL,"网点超23H未关闭"))*20)</f>
        <v>-</v>
      </c>
      <c r="AX204" s="12" t="str">
        <f>IF((COUNTIFS(明细!$R:$R,$AK204,明细!$C:$C,AX$1,明细!$AK:$AK,"网点超50分钟未响应")+COUNTIFS(明细!$R:$R,$AK204,明细!$C:$C,AX$1,明细!$AL:$AL,"网点超23H未关闭"))*20=0,"-",(COUNTIFS(明细!$R:$R,$AK204,明细!$C:$C,AX$1,明细!$AK:$AK,"网点超50分钟未响应")+COUNTIFS(明细!$R:$R,$AK204,明细!$C:$C,AX$1,明细!$AL:$AL,"网点超23H未关闭"))*20)</f>
        <v>-</v>
      </c>
      <c r="AY204" s="12" t="str">
        <f>IF((COUNTIFS(明细!$R:$R,$AK204,明细!$C:$C,AY$1,明细!$AK:$AK,"网点超50分钟未响应")+COUNTIFS(明细!$R:$R,$AK204,明细!$C:$C,AY$1,明细!$AL:$AL,"网点超23H未关闭"))*20=0,"-",(COUNTIFS(明细!$R:$R,$AK204,明细!$C:$C,AY$1,明细!$AK:$AK,"网点超50分钟未响应")+COUNTIFS(明细!$R:$R,$AK204,明细!$C:$C,AY$1,明细!$AL:$AL,"网点超23H未关闭"))*20)</f>
        <v>-</v>
      </c>
      <c r="AZ204" s="12" t="str">
        <f>IF((COUNTIFS(明细!$R:$R,$AK204,明细!$C:$C,AZ$1,明细!$AK:$AK,"网点超50分钟未响应")+COUNTIFS(明细!$R:$R,$AK204,明细!$C:$C,AZ$1,明细!$AL:$AL,"网点超23H未关闭"))*20=0,"-",(COUNTIFS(明细!$R:$R,$AK204,明细!$C:$C,AZ$1,明细!$AK:$AK,"网点超50分钟未响应")+COUNTIFS(明细!$R:$R,$AK204,明细!$C:$C,AZ$1,明细!$AL:$AL,"网点超23H未关闭"))*20)</f>
        <v>-</v>
      </c>
      <c r="BA204" s="12" t="str">
        <f>IF((COUNTIFS(明细!$R:$R,$AK204,明细!$C:$C,BA$1,明细!$AK:$AK,"网点超50分钟未响应")+COUNTIFS(明细!$R:$R,$AK204,明细!$C:$C,BA$1,明细!$AL:$AL,"网点超23H未关闭"))*20=0,"-",(COUNTIFS(明细!$R:$R,$AK204,明细!$C:$C,BA$1,明细!$AK:$AK,"网点超50分钟未响应")+COUNTIFS(明细!$R:$R,$AK204,明细!$C:$C,BA$1,明细!$AL:$AL,"网点超23H未关闭"))*20)</f>
        <v>-</v>
      </c>
      <c r="BB204" s="12" t="str">
        <f>IF((COUNTIFS(明细!$R:$R,$AK204,明细!$C:$C,BB$1,明细!$AK:$AK,"网点超50分钟未响应")+COUNTIFS(明细!$R:$R,$AK204,明细!$C:$C,BB$1,明细!$AL:$AL,"网点超23H未关闭"))*20=0,"-",(COUNTIFS(明细!$R:$R,$AK204,明细!$C:$C,BB$1,明细!$AK:$AK,"网点超50分钟未响应")+COUNTIFS(明细!$R:$R,$AK204,明细!$C:$C,BB$1,明细!$AL:$AL,"网点超23H未关闭"))*20)</f>
        <v>-</v>
      </c>
      <c r="BC204" s="12" t="str">
        <f>IF((COUNTIFS(明细!$R:$R,$AK204,明细!$C:$C,BC$1,明细!$AK:$AK,"网点超50分钟未响应")+COUNTIFS(明细!$R:$R,$AK204,明细!$C:$C,BC$1,明细!$AL:$AL,"网点超23H未关闭"))*20=0,"-",(COUNTIFS(明细!$R:$R,$AK204,明细!$C:$C,BC$1,明细!$AK:$AK,"网点超50分钟未响应")+COUNTIFS(明细!$R:$R,$AK204,明细!$C:$C,BC$1,明细!$AL:$AL,"网点超23H未关闭"))*20)</f>
        <v>-</v>
      </c>
      <c r="BD204" s="12" t="str">
        <f>IF((COUNTIFS(明细!$R:$R,$AK204,明细!$C:$C,BD$1,明细!$AK:$AK,"网点超50分钟未响应")+COUNTIFS(明细!$R:$R,$AK204,明细!$C:$C,BD$1,明细!$AL:$AL,"网点超23H未关闭"))*20=0,"-",(COUNTIFS(明细!$R:$R,$AK204,明细!$C:$C,BD$1,明细!$AK:$AK,"网点超50分钟未响应")+COUNTIFS(明细!$R:$R,$AK204,明细!$C:$C,BD$1,明细!$AL:$AL,"网点超23H未关闭"))*20)</f>
        <v>-</v>
      </c>
      <c r="BE204" s="12" t="str">
        <f>IF((COUNTIFS(明细!$R:$R,$AK204,明细!$C:$C,BE$1,明细!$AK:$AK,"网点超50分钟未响应")+COUNTIFS(明细!$R:$R,$AK204,明细!$C:$C,BE$1,明细!$AL:$AL,"网点超23H未关闭"))*20=0,"-",(COUNTIFS(明细!$R:$R,$AK204,明细!$C:$C,BE$1,明细!$AK:$AK,"网点超50分钟未响应")+COUNTIFS(明细!$R:$R,$AK204,明细!$C:$C,BE$1,明细!$AL:$AL,"网点超23H未关闭"))*20)</f>
        <v>-</v>
      </c>
      <c r="BF204" s="12" t="str">
        <f>IF((COUNTIFS(明细!$R:$R,$AK204,明细!$C:$C,BF$1,明细!$AK:$AK,"网点超50分钟未响应")+COUNTIFS(明细!$R:$R,$AK204,明细!$C:$C,BF$1,明细!$AL:$AL,"网点超23H未关闭"))*20=0,"-",(COUNTIFS(明细!$R:$R,$AK204,明细!$C:$C,BF$1,明细!$AK:$AK,"网点超50分钟未响应")+COUNTIFS(明细!$R:$R,$AK204,明细!$C:$C,BF$1,明细!$AL:$AL,"网点超23H未关闭"))*20)</f>
        <v>-</v>
      </c>
      <c r="BG204" s="12" t="str">
        <f>IF((COUNTIFS(明细!$R:$R,$AK204,明细!$C:$C,BG$1,明细!$AK:$AK,"网点超50分钟未响应")+COUNTIFS(明细!$R:$R,$AK204,明细!$C:$C,BG$1,明细!$AL:$AL,"网点超23H未关闭"))*20=0,"-",(COUNTIFS(明细!$R:$R,$AK204,明细!$C:$C,BG$1,明细!$AK:$AK,"网点超50分钟未响应")+COUNTIFS(明细!$R:$R,$AK204,明细!$C:$C,BG$1,明细!$AL:$AL,"网点超23H未关闭"))*20)</f>
        <v>-</v>
      </c>
      <c r="BH204" s="12" t="str">
        <f>IF((COUNTIFS(明细!$R:$R,$AK204,明细!$C:$C,BH$1,明细!$AK:$AK,"网点超50分钟未响应")+COUNTIFS(明细!$R:$R,$AK204,明细!$C:$C,BH$1,明细!$AL:$AL,"网点超23H未关闭"))*20=0,"-",(COUNTIFS(明细!$R:$R,$AK204,明细!$C:$C,BH$1,明细!$AK:$AK,"网点超50分钟未响应")+COUNTIFS(明细!$R:$R,$AK204,明细!$C:$C,BH$1,明细!$AL:$AL,"网点超23H未关闭"))*20)</f>
        <v>-</v>
      </c>
      <c r="BI204" s="12" t="str">
        <f>IF((COUNTIFS(明细!$R:$R,$AK204,明细!$C:$C,BI$1,明细!$AK:$AK,"网点超50分钟未响应")+COUNTIFS(明细!$R:$R,$AK204,明细!$C:$C,BI$1,明细!$AL:$AL,"网点超23H未关闭"))*20=0,"-",(COUNTIFS(明细!$R:$R,$AK204,明细!$C:$C,BI$1,明细!$AK:$AK,"网点超50分钟未响应")+COUNTIFS(明细!$R:$R,$AK204,明细!$C:$C,BI$1,明细!$AL:$AL,"网点超23H未关闭"))*20)</f>
        <v>-</v>
      </c>
      <c r="BJ204" s="12" t="str">
        <f>IF((COUNTIFS(明细!$R:$R,$AK204,明细!$C:$C,BJ$1,明细!$AK:$AK,"网点超50分钟未响应")+COUNTIFS(明细!$R:$R,$AK204,明细!$C:$C,BJ$1,明细!$AL:$AL,"网点超23H未关闭"))*20=0,"-",(COUNTIFS(明细!$R:$R,$AK204,明细!$C:$C,BJ$1,明细!$AK:$AK,"网点超50分钟未响应")+COUNTIFS(明细!$R:$R,$AK204,明细!$C:$C,BJ$1,明细!$AL:$AL,"网点超23H未关闭"))*20)</f>
        <v>-</v>
      </c>
      <c r="BK204" s="12" t="str">
        <f>IF((COUNTIFS(明细!$R:$R,$AK204,明细!$C:$C,BK$1,明细!$AK:$AK,"网点超50分钟未响应")+COUNTIFS(明细!$R:$R,$AK204,明细!$C:$C,BK$1,明细!$AL:$AL,"网点超23H未关闭"))*20=0,"-",(COUNTIFS(明细!$R:$R,$AK204,明细!$C:$C,BK$1,明细!$AK:$AK,"网点超50分钟未响应")+COUNTIFS(明细!$R:$R,$AK204,明细!$C:$C,BK$1,明细!$AL:$AL,"网点超23H未关闭"))*20)</f>
        <v>-</v>
      </c>
      <c r="BL204" s="12" t="str">
        <f>IF((COUNTIFS(明细!$R:$R,$AK204,明细!$C:$C,BL$1,明细!$AK:$AK,"网点超50分钟未响应")+COUNTIFS(明细!$R:$R,$AK204,明细!$C:$C,BL$1,明细!$AL:$AL,"网点超23H未关闭"))*20=0,"-",(COUNTIFS(明细!$R:$R,$AK204,明细!$C:$C,BL$1,明细!$AK:$AK,"网点超50分钟未响应")+COUNTIFS(明细!$R:$R,$AK204,明细!$C:$C,BL$1,明细!$AL:$AL,"网点超23H未关闭"))*20)</f>
        <v>-</v>
      </c>
      <c r="BM204" s="12" t="str">
        <f>IF((COUNTIFS(明细!$R:$R,$AK204,明细!$C:$C,BM$1,明细!$AK:$AK,"网点超50分钟未响应")+COUNTIFS(明细!$R:$R,$AK204,明细!$C:$C,BM$1,明细!$AL:$AL,"网点超23H未关闭"))*20=0,"-",(COUNTIFS(明细!$R:$R,$AK204,明细!$C:$C,BM$1,明细!$AK:$AK,"网点超50分钟未响应")+COUNTIFS(明细!$R:$R,$AK204,明细!$C:$C,BM$1,明细!$AL:$AL,"网点超23H未关闭"))*20)</f>
        <v>-</v>
      </c>
      <c r="BN204" s="12" t="str">
        <f>IF((COUNTIFS(明细!$R:$R,$AK204,明细!$C:$C,BN$1,明细!$AK:$AK,"网点超50分钟未响应")+COUNTIFS(明细!$R:$R,$AK204,明细!$C:$C,BN$1,明细!$AL:$AL,"网点超23H未关闭"))*20=0,"-",(COUNTIFS(明细!$R:$R,$AK204,明细!$C:$C,BN$1,明细!$AK:$AK,"网点超50分钟未响应")+COUNTIFS(明细!$R:$R,$AK204,明细!$C:$C,BN$1,明细!$AL:$AL,"网点超23H未关闭"))*20)</f>
        <v>-</v>
      </c>
      <c r="BO204" s="12" t="str">
        <f>IF((COUNTIFS(明细!$R:$R,$AK204,明细!$C:$C,BO$1,明细!$AK:$AK,"网点超50分钟未响应")+COUNTIFS(明细!$R:$R,$AK204,明细!$C:$C,BO$1,明细!$AL:$AL,"网点超23H未关闭"))*20=0,"-",(COUNTIFS(明细!$R:$R,$AK204,明细!$C:$C,BO$1,明细!$AK:$AK,"网点超50分钟未响应")+COUNTIFS(明细!$R:$R,$AK204,明细!$C:$C,BO$1,明细!$AL:$AL,"网点超23H未关闭"))*20)</f>
        <v>-</v>
      </c>
      <c r="BP204" s="12" t="str">
        <f>IF((COUNTIFS(明细!$R:$R,$AK204,明细!$C:$C,BP$1,明细!$AK:$AK,"网点超50分钟未响应")+COUNTIFS(明细!$R:$R,$AK204,明细!$C:$C,BP$1,明细!$AL:$AL,"网点超23H未关闭"))*20=0,"-",(COUNTIFS(明细!$R:$R,$AK204,明细!$C:$C,BP$1,明细!$AK:$AK,"网点超50分钟未响应")+COUNTIFS(明细!$R:$R,$AK204,明细!$C:$C,BP$1,明细!$AL:$AL,"网点超23H未关闭"))*20)</f>
        <v>-</v>
      </c>
    </row>
    <row r="205" customHeight="1" spans="36:68">
      <c r="AJ205" s="12">
        <f>RANK(AL205,AL$3:AL$356)</f>
        <v>147</v>
      </c>
      <c r="AK205" s="36" t="s">
        <v>241</v>
      </c>
      <c r="AL205" s="12">
        <f>SUM(AM205:BP205)</f>
        <v>0</v>
      </c>
      <c r="AM205" s="12" t="str">
        <f>IF((COUNTIFS(明细!$R:$R,$AK205,明细!$C:$C,AM$1,明细!$AK:$AK,"网点超50分钟未响应")+COUNTIFS(明细!$R:$R,$AK205,明细!$C:$C,AM$1,明细!$AL:$AL,"网点超23H未关闭"))*20=0,"-",(COUNTIFS(明细!$R:$R,$AK205,明细!$C:$C,AM$1,明细!$AK:$AK,"网点超50分钟未响应")+COUNTIFS(明细!$R:$R,$AK205,明细!$C:$C,AM$1,明细!$AL:$AL,"网点超23H未关闭"))*20)</f>
        <v>-</v>
      </c>
      <c r="AN205" s="12" t="str">
        <f>IF((COUNTIFS(明细!$R:$R,$AK205,明细!$C:$C,AN$1,明细!$AK:$AK,"网点超50分钟未响应")+COUNTIFS(明细!$R:$R,$AK205,明细!$C:$C,AN$1,明细!$AL:$AL,"网点超23H未关闭"))*20=0,"-",(COUNTIFS(明细!$R:$R,$AK205,明细!$C:$C,AN$1,明细!$AK:$AK,"网点超50分钟未响应")+COUNTIFS(明细!$R:$R,$AK205,明细!$C:$C,AN$1,明细!$AL:$AL,"网点超23H未关闭"))*20)</f>
        <v>-</v>
      </c>
      <c r="AO205" s="12" t="str">
        <f>IF((COUNTIFS(明细!$R:$R,$AK205,明细!$C:$C,AO$1,明细!$AK:$AK,"网点超50分钟未响应")+COUNTIFS(明细!$R:$R,$AK205,明细!$C:$C,AO$1,明细!$AL:$AL,"网点超23H未关闭"))*20=0,"-",(COUNTIFS(明细!$R:$R,$AK205,明细!$C:$C,AO$1,明细!$AK:$AK,"网点超50分钟未响应")+COUNTIFS(明细!$R:$R,$AK205,明细!$C:$C,AO$1,明细!$AL:$AL,"网点超23H未关闭"))*20)</f>
        <v>-</v>
      </c>
      <c r="AP205" s="12" t="str">
        <f>IF((COUNTIFS(明细!$R:$R,$AK205,明细!$C:$C,AP$1,明细!$AK:$AK,"网点超50分钟未响应")+COUNTIFS(明细!$R:$R,$AK205,明细!$C:$C,AP$1,明细!$AL:$AL,"网点超23H未关闭"))*20=0,"-",(COUNTIFS(明细!$R:$R,$AK205,明细!$C:$C,AP$1,明细!$AK:$AK,"网点超50分钟未响应")+COUNTIFS(明细!$R:$R,$AK205,明细!$C:$C,AP$1,明细!$AL:$AL,"网点超23H未关闭"))*20)</f>
        <v>-</v>
      </c>
      <c r="AQ205" s="12" t="str">
        <f>IF((COUNTIFS(明细!$R:$R,$AK205,明细!$C:$C,AQ$1,明细!$AK:$AK,"网点超50分钟未响应")+COUNTIFS(明细!$R:$R,$AK205,明细!$C:$C,AQ$1,明细!$AL:$AL,"网点超23H未关闭"))*20=0,"-",(COUNTIFS(明细!$R:$R,$AK205,明细!$C:$C,AQ$1,明细!$AK:$AK,"网点超50分钟未响应")+COUNTIFS(明细!$R:$R,$AK205,明细!$C:$C,AQ$1,明细!$AL:$AL,"网点超23H未关闭"))*20)</f>
        <v>-</v>
      </c>
      <c r="AR205" s="12" t="str">
        <f>IF((COUNTIFS(明细!$R:$R,$AK205,明细!$C:$C,AR$1,明细!$AK:$AK,"网点超50分钟未响应")+COUNTIFS(明细!$R:$R,$AK205,明细!$C:$C,AR$1,明细!$AL:$AL,"网点超23H未关闭"))*20=0,"-",(COUNTIFS(明细!$R:$R,$AK205,明细!$C:$C,AR$1,明细!$AK:$AK,"网点超50分钟未响应")+COUNTIFS(明细!$R:$R,$AK205,明细!$C:$C,AR$1,明细!$AL:$AL,"网点超23H未关闭"))*20)</f>
        <v>-</v>
      </c>
      <c r="AS205" s="12" t="str">
        <f>IF((COUNTIFS(明细!$R:$R,$AK205,明细!$C:$C,AS$1,明细!$AK:$AK,"网点超50分钟未响应")+COUNTIFS(明细!$R:$R,$AK205,明细!$C:$C,AS$1,明细!$AL:$AL,"网点超23H未关闭"))*20=0,"-",(COUNTIFS(明细!$R:$R,$AK205,明细!$C:$C,AS$1,明细!$AK:$AK,"网点超50分钟未响应")+COUNTIFS(明细!$R:$R,$AK205,明细!$C:$C,AS$1,明细!$AL:$AL,"网点超23H未关闭"))*20)</f>
        <v>-</v>
      </c>
      <c r="AT205" s="12" t="str">
        <f>IF((COUNTIFS(明细!$R:$R,$AK205,明细!$C:$C,AT$1,明细!$AK:$AK,"网点超50分钟未响应")+COUNTIFS(明细!$R:$R,$AK205,明细!$C:$C,AT$1,明细!$AL:$AL,"网点超23H未关闭"))*20=0,"-",(COUNTIFS(明细!$R:$R,$AK205,明细!$C:$C,AT$1,明细!$AK:$AK,"网点超50分钟未响应")+COUNTIFS(明细!$R:$R,$AK205,明细!$C:$C,AT$1,明细!$AL:$AL,"网点超23H未关闭"))*20)</f>
        <v>-</v>
      </c>
      <c r="AU205" s="12" t="str">
        <f>IF((COUNTIFS(明细!$R:$R,$AK205,明细!$C:$C,AU$1,明细!$AK:$AK,"网点超50分钟未响应")+COUNTIFS(明细!$R:$R,$AK205,明细!$C:$C,AU$1,明细!$AL:$AL,"网点超23H未关闭"))*20=0,"-",(COUNTIFS(明细!$R:$R,$AK205,明细!$C:$C,AU$1,明细!$AK:$AK,"网点超50分钟未响应")+COUNTIFS(明细!$R:$R,$AK205,明细!$C:$C,AU$1,明细!$AL:$AL,"网点超23H未关闭"))*20)</f>
        <v>-</v>
      </c>
      <c r="AV205" s="12" t="str">
        <f>IF((COUNTIFS(明细!$R:$R,$AK205,明细!$C:$C,AV$1,明细!$AK:$AK,"网点超50分钟未响应")+COUNTIFS(明细!$R:$R,$AK205,明细!$C:$C,AV$1,明细!$AL:$AL,"网点超23H未关闭"))*20=0,"-",(COUNTIFS(明细!$R:$R,$AK205,明细!$C:$C,AV$1,明细!$AK:$AK,"网点超50分钟未响应")+COUNTIFS(明细!$R:$R,$AK205,明细!$C:$C,AV$1,明细!$AL:$AL,"网点超23H未关闭"))*20)</f>
        <v>-</v>
      </c>
      <c r="AW205" s="12" t="str">
        <f>IF((COUNTIFS(明细!$R:$R,$AK205,明细!$C:$C,AW$1,明细!$AK:$AK,"网点超50分钟未响应")+COUNTIFS(明细!$R:$R,$AK205,明细!$C:$C,AW$1,明细!$AL:$AL,"网点超23H未关闭"))*20=0,"-",(COUNTIFS(明细!$R:$R,$AK205,明细!$C:$C,AW$1,明细!$AK:$AK,"网点超50分钟未响应")+COUNTIFS(明细!$R:$R,$AK205,明细!$C:$C,AW$1,明细!$AL:$AL,"网点超23H未关闭"))*20)</f>
        <v>-</v>
      </c>
      <c r="AX205" s="12" t="str">
        <f>IF((COUNTIFS(明细!$R:$R,$AK205,明细!$C:$C,AX$1,明细!$AK:$AK,"网点超50分钟未响应")+COUNTIFS(明细!$R:$R,$AK205,明细!$C:$C,AX$1,明细!$AL:$AL,"网点超23H未关闭"))*20=0,"-",(COUNTIFS(明细!$R:$R,$AK205,明细!$C:$C,AX$1,明细!$AK:$AK,"网点超50分钟未响应")+COUNTIFS(明细!$R:$R,$AK205,明细!$C:$C,AX$1,明细!$AL:$AL,"网点超23H未关闭"))*20)</f>
        <v>-</v>
      </c>
      <c r="AY205" s="12" t="str">
        <f>IF((COUNTIFS(明细!$R:$R,$AK205,明细!$C:$C,AY$1,明细!$AK:$AK,"网点超50分钟未响应")+COUNTIFS(明细!$R:$R,$AK205,明细!$C:$C,AY$1,明细!$AL:$AL,"网点超23H未关闭"))*20=0,"-",(COUNTIFS(明细!$R:$R,$AK205,明细!$C:$C,AY$1,明细!$AK:$AK,"网点超50分钟未响应")+COUNTIFS(明细!$R:$R,$AK205,明细!$C:$C,AY$1,明细!$AL:$AL,"网点超23H未关闭"))*20)</f>
        <v>-</v>
      </c>
      <c r="AZ205" s="12" t="str">
        <f>IF((COUNTIFS(明细!$R:$R,$AK205,明细!$C:$C,AZ$1,明细!$AK:$AK,"网点超50分钟未响应")+COUNTIFS(明细!$R:$R,$AK205,明细!$C:$C,AZ$1,明细!$AL:$AL,"网点超23H未关闭"))*20=0,"-",(COUNTIFS(明细!$R:$R,$AK205,明细!$C:$C,AZ$1,明细!$AK:$AK,"网点超50分钟未响应")+COUNTIFS(明细!$R:$R,$AK205,明细!$C:$C,AZ$1,明细!$AL:$AL,"网点超23H未关闭"))*20)</f>
        <v>-</v>
      </c>
      <c r="BA205" s="12" t="str">
        <f>IF((COUNTIFS(明细!$R:$R,$AK205,明细!$C:$C,BA$1,明细!$AK:$AK,"网点超50分钟未响应")+COUNTIFS(明细!$R:$R,$AK205,明细!$C:$C,BA$1,明细!$AL:$AL,"网点超23H未关闭"))*20=0,"-",(COUNTIFS(明细!$R:$R,$AK205,明细!$C:$C,BA$1,明细!$AK:$AK,"网点超50分钟未响应")+COUNTIFS(明细!$R:$R,$AK205,明细!$C:$C,BA$1,明细!$AL:$AL,"网点超23H未关闭"))*20)</f>
        <v>-</v>
      </c>
      <c r="BB205" s="12" t="str">
        <f>IF((COUNTIFS(明细!$R:$R,$AK205,明细!$C:$C,BB$1,明细!$AK:$AK,"网点超50分钟未响应")+COUNTIFS(明细!$R:$R,$AK205,明细!$C:$C,BB$1,明细!$AL:$AL,"网点超23H未关闭"))*20=0,"-",(COUNTIFS(明细!$R:$R,$AK205,明细!$C:$C,BB$1,明细!$AK:$AK,"网点超50分钟未响应")+COUNTIFS(明细!$R:$R,$AK205,明细!$C:$C,BB$1,明细!$AL:$AL,"网点超23H未关闭"))*20)</f>
        <v>-</v>
      </c>
      <c r="BC205" s="12" t="str">
        <f>IF((COUNTIFS(明细!$R:$R,$AK205,明细!$C:$C,BC$1,明细!$AK:$AK,"网点超50分钟未响应")+COUNTIFS(明细!$R:$R,$AK205,明细!$C:$C,BC$1,明细!$AL:$AL,"网点超23H未关闭"))*20=0,"-",(COUNTIFS(明细!$R:$R,$AK205,明细!$C:$C,BC$1,明细!$AK:$AK,"网点超50分钟未响应")+COUNTIFS(明细!$R:$R,$AK205,明细!$C:$C,BC$1,明细!$AL:$AL,"网点超23H未关闭"))*20)</f>
        <v>-</v>
      </c>
      <c r="BD205" s="12" t="str">
        <f>IF((COUNTIFS(明细!$R:$R,$AK205,明细!$C:$C,BD$1,明细!$AK:$AK,"网点超50分钟未响应")+COUNTIFS(明细!$R:$R,$AK205,明细!$C:$C,BD$1,明细!$AL:$AL,"网点超23H未关闭"))*20=0,"-",(COUNTIFS(明细!$R:$R,$AK205,明细!$C:$C,BD$1,明细!$AK:$AK,"网点超50分钟未响应")+COUNTIFS(明细!$R:$R,$AK205,明细!$C:$C,BD$1,明细!$AL:$AL,"网点超23H未关闭"))*20)</f>
        <v>-</v>
      </c>
      <c r="BE205" s="12" t="str">
        <f>IF((COUNTIFS(明细!$R:$R,$AK205,明细!$C:$C,BE$1,明细!$AK:$AK,"网点超50分钟未响应")+COUNTIFS(明细!$R:$R,$AK205,明细!$C:$C,BE$1,明细!$AL:$AL,"网点超23H未关闭"))*20=0,"-",(COUNTIFS(明细!$R:$R,$AK205,明细!$C:$C,BE$1,明细!$AK:$AK,"网点超50分钟未响应")+COUNTIFS(明细!$R:$R,$AK205,明细!$C:$C,BE$1,明细!$AL:$AL,"网点超23H未关闭"))*20)</f>
        <v>-</v>
      </c>
      <c r="BF205" s="12" t="str">
        <f>IF((COUNTIFS(明细!$R:$R,$AK205,明细!$C:$C,BF$1,明细!$AK:$AK,"网点超50分钟未响应")+COUNTIFS(明细!$R:$R,$AK205,明细!$C:$C,BF$1,明细!$AL:$AL,"网点超23H未关闭"))*20=0,"-",(COUNTIFS(明细!$R:$R,$AK205,明细!$C:$C,BF$1,明细!$AK:$AK,"网点超50分钟未响应")+COUNTIFS(明细!$R:$R,$AK205,明细!$C:$C,BF$1,明细!$AL:$AL,"网点超23H未关闭"))*20)</f>
        <v>-</v>
      </c>
      <c r="BG205" s="12" t="str">
        <f>IF((COUNTIFS(明细!$R:$R,$AK205,明细!$C:$C,BG$1,明细!$AK:$AK,"网点超50分钟未响应")+COUNTIFS(明细!$R:$R,$AK205,明细!$C:$C,BG$1,明细!$AL:$AL,"网点超23H未关闭"))*20=0,"-",(COUNTIFS(明细!$R:$R,$AK205,明细!$C:$C,BG$1,明细!$AK:$AK,"网点超50分钟未响应")+COUNTIFS(明细!$R:$R,$AK205,明细!$C:$C,BG$1,明细!$AL:$AL,"网点超23H未关闭"))*20)</f>
        <v>-</v>
      </c>
      <c r="BH205" s="12" t="str">
        <f>IF((COUNTIFS(明细!$R:$R,$AK205,明细!$C:$C,BH$1,明细!$AK:$AK,"网点超50分钟未响应")+COUNTIFS(明细!$R:$R,$AK205,明细!$C:$C,BH$1,明细!$AL:$AL,"网点超23H未关闭"))*20=0,"-",(COUNTIFS(明细!$R:$R,$AK205,明细!$C:$C,BH$1,明细!$AK:$AK,"网点超50分钟未响应")+COUNTIFS(明细!$R:$R,$AK205,明细!$C:$C,BH$1,明细!$AL:$AL,"网点超23H未关闭"))*20)</f>
        <v>-</v>
      </c>
      <c r="BI205" s="12" t="str">
        <f>IF((COUNTIFS(明细!$R:$R,$AK205,明细!$C:$C,BI$1,明细!$AK:$AK,"网点超50分钟未响应")+COUNTIFS(明细!$R:$R,$AK205,明细!$C:$C,BI$1,明细!$AL:$AL,"网点超23H未关闭"))*20=0,"-",(COUNTIFS(明细!$R:$R,$AK205,明细!$C:$C,BI$1,明细!$AK:$AK,"网点超50分钟未响应")+COUNTIFS(明细!$R:$R,$AK205,明细!$C:$C,BI$1,明细!$AL:$AL,"网点超23H未关闭"))*20)</f>
        <v>-</v>
      </c>
      <c r="BJ205" s="12" t="str">
        <f>IF((COUNTIFS(明细!$R:$R,$AK205,明细!$C:$C,BJ$1,明细!$AK:$AK,"网点超50分钟未响应")+COUNTIFS(明细!$R:$R,$AK205,明细!$C:$C,BJ$1,明细!$AL:$AL,"网点超23H未关闭"))*20=0,"-",(COUNTIFS(明细!$R:$R,$AK205,明细!$C:$C,BJ$1,明细!$AK:$AK,"网点超50分钟未响应")+COUNTIFS(明细!$R:$R,$AK205,明细!$C:$C,BJ$1,明细!$AL:$AL,"网点超23H未关闭"))*20)</f>
        <v>-</v>
      </c>
      <c r="BK205" s="12" t="str">
        <f>IF((COUNTIFS(明细!$R:$R,$AK205,明细!$C:$C,BK$1,明细!$AK:$AK,"网点超50分钟未响应")+COUNTIFS(明细!$R:$R,$AK205,明细!$C:$C,BK$1,明细!$AL:$AL,"网点超23H未关闭"))*20=0,"-",(COUNTIFS(明细!$R:$R,$AK205,明细!$C:$C,BK$1,明细!$AK:$AK,"网点超50分钟未响应")+COUNTIFS(明细!$R:$R,$AK205,明细!$C:$C,BK$1,明细!$AL:$AL,"网点超23H未关闭"))*20)</f>
        <v>-</v>
      </c>
      <c r="BL205" s="12" t="str">
        <f>IF((COUNTIFS(明细!$R:$R,$AK205,明细!$C:$C,BL$1,明细!$AK:$AK,"网点超50分钟未响应")+COUNTIFS(明细!$R:$R,$AK205,明细!$C:$C,BL$1,明细!$AL:$AL,"网点超23H未关闭"))*20=0,"-",(COUNTIFS(明细!$R:$R,$AK205,明细!$C:$C,BL$1,明细!$AK:$AK,"网点超50分钟未响应")+COUNTIFS(明细!$R:$R,$AK205,明细!$C:$C,BL$1,明细!$AL:$AL,"网点超23H未关闭"))*20)</f>
        <v>-</v>
      </c>
      <c r="BM205" s="12" t="str">
        <f>IF((COUNTIFS(明细!$R:$R,$AK205,明细!$C:$C,BM$1,明细!$AK:$AK,"网点超50分钟未响应")+COUNTIFS(明细!$R:$R,$AK205,明细!$C:$C,BM$1,明细!$AL:$AL,"网点超23H未关闭"))*20=0,"-",(COUNTIFS(明细!$R:$R,$AK205,明细!$C:$C,BM$1,明细!$AK:$AK,"网点超50分钟未响应")+COUNTIFS(明细!$R:$R,$AK205,明细!$C:$C,BM$1,明细!$AL:$AL,"网点超23H未关闭"))*20)</f>
        <v>-</v>
      </c>
      <c r="BN205" s="12" t="str">
        <f>IF((COUNTIFS(明细!$R:$R,$AK205,明细!$C:$C,BN$1,明细!$AK:$AK,"网点超50分钟未响应")+COUNTIFS(明细!$R:$R,$AK205,明细!$C:$C,BN$1,明细!$AL:$AL,"网点超23H未关闭"))*20=0,"-",(COUNTIFS(明细!$R:$R,$AK205,明细!$C:$C,BN$1,明细!$AK:$AK,"网点超50分钟未响应")+COUNTIFS(明细!$R:$R,$AK205,明细!$C:$C,BN$1,明细!$AL:$AL,"网点超23H未关闭"))*20)</f>
        <v>-</v>
      </c>
      <c r="BO205" s="12" t="str">
        <f>IF((COUNTIFS(明细!$R:$R,$AK205,明细!$C:$C,BO$1,明细!$AK:$AK,"网点超50分钟未响应")+COUNTIFS(明细!$R:$R,$AK205,明细!$C:$C,BO$1,明细!$AL:$AL,"网点超23H未关闭"))*20=0,"-",(COUNTIFS(明细!$R:$R,$AK205,明细!$C:$C,BO$1,明细!$AK:$AK,"网点超50分钟未响应")+COUNTIFS(明细!$R:$R,$AK205,明细!$C:$C,BO$1,明细!$AL:$AL,"网点超23H未关闭"))*20)</f>
        <v>-</v>
      </c>
      <c r="BP205" s="12" t="str">
        <f>IF((COUNTIFS(明细!$R:$R,$AK205,明细!$C:$C,BP$1,明细!$AK:$AK,"网点超50分钟未响应")+COUNTIFS(明细!$R:$R,$AK205,明细!$C:$C,BP$1,明细!$AL:$AL,"网点超23H未关闭"))*20=0,"-",(COUNTIFS(明细!$R:$R,$AK205,明细!$C:$C,BP$1,明细!$AK:$AK,"网点超50分钟未响应")+COUNTIFS(明细!$R:$R,$AK205,明细!$C:$C,BP$1,明细!$AL:$AL,"网点超23H未关闭"))*20)</f>
        <v>-</v>
      </c>
    </row>
    <row r="206" customHeight="1" spans="36:68">
      <c r="AJ206" s="12">
        <f>RANK(AL206,AL$3:AL$356)</f>
        <v>147</v>
      </c>
      <c r="AK206" s="4" t="s">
        <v>242</v>
      </c>
      <c r="AL206" s="12">
        <f>SUM(AM206:BP206)</f>
        <v>0</v>
      </c>
      <c r="AM206" s="12" t="str">
        <f>IF((COUNTIFS(明细!$R:$R,$AK206,明细!$C:$C,AM$1,明细!$AK:$AK,"网点超50分钟未响应")+COUNTIFS(明细!$R:$R,$AK206,明细!$C:$C,AM$1,明细!$AL:$AL,"网点超23H未关闭"))*20=0,"-",(COUNTIFS(明细!$R:$R,$AK206,明细!$C:$C,AM$1,明细!$AK:$AK,"网点超50分钟未响应")+COUNTIFS(明细!$R:$R,$AK206,明细!$C:$C,AM$1,明细!$AL:$AL,"网点超23H未关闭"))*20)</f>
        <v>-</v>
      </c>
      <c r="AN206" s="12" t="str">
        <f>IF((COUNTIFS(明细!$R:$R,$AK206,明细!$C:$C,AN$1,明细!$AK:$AK,"网点超50分钟未响应")+COUNTIFS(明细!$R:$R,$AK206,明细!$C:$C,AN$1,明细!$AL:$AL,"网点超23H未关闭"))*20=0,"-",(COUNTIFS(明细!$R:$R,$AK206,明细!$C:$C,AN$1,明细!$AK:$AK,"网点超50分钟未响应")+COUNTIFS(明细!$R:$R,$AK206,明细!$C:$C,AN$1,明细!$AL:$AL,"网点超23H未关闭"))*20)</f>
        <v>-</v>
      </c>
      <c r="AO206" s="12" t="str">
        <f>IF((COUNTIFS(明细!$R:$R,$AK206,明细!$C:$C,AO$1,明细!$AK:$AK,"网点超50分钟未响应")+COUNTIFS(明细!$R:$R,$AK206,明细!$C:$C,AO$1,明细!$AL:$AL,"网点超23H未关闭"))*20=0,"-",(COUNTIFS(明细!$R:$R,$AK206,明细!$C:$C,AO$1,明细!$AK:$AK,"网点超50分钟未响应")+COUNTIFS(明细!$R:$R,$AK206,明细!$C:$C,AO$1,明细!$AL:$AL,"网点超23H未关闭"))*20)</f>
        <v>-</v>
      </c>
      <c r="AP206" s="12" t="str">
        <f>IF((COUNTIFS(明细!$R:$R,$AK206,明细!$C:$C,AP$1,明细!$AK:$AK,"网点超50分钟未响应")+COUNTIFS(明细!$R:$R,$AK206,明细!$C:$C,AP$1,明细!$AL:$AL,"网点超23H未关闭"))*20=0,"-",(COUNTIFS(明细!$R:$R,$AK206,明细!$C:$C,AP$1,明细!$AK:$AK,"网点超50分钟未响应")+COUNTIFS(明细!$R:$R,$AK206,明细!$C:$C,AP$1,明细!$AL:$AL,"网点超23H未关闭"))*20)</f>
        <v>-</v>
      </c>
      <c r="AQ206" s="12" t="str">
        <f>IF((COUNTIFS(明细!$R:$R,$AK206,明细!$C:$C,AQ$1,明细!$AK:$AK,"网点超50分钟未响应")+COUNTIFS(明细!$R:$R,$AK206,明细!$C:$C,AQ$1,明细!$AL:$AL,"网点超23H未关闭"))*20=0,"-",(COUNTIFS(明细!$R:$R,$AK206,明细!$C:$C,AQ$1,明细!$AK:$AK,"网点超50分钟未响应")+COUNTIFS(明细!$R:$R,$AK206,明细!$C:$C,AQ$1,明细!$AL:$AL,"网点超23H未关闭"))*20)</f>
        <v>-</v>
      </c>
      <c r="AR206" s="12" t="str">
        <f>IF((COUNTIFS(明细!$R:$R,$AK206,明细!$C:$C,AR$1,明细!$AK:$AK,"网点超50分钟未响应")+COUNTIFS(明细!$R:$R,$AK206,明细!$C:$C,AR$1,明细!$AL:$AL,"网点超23H未关闭"))*20=0,"-",(COUNTIFS(明细!$R:$R,$AK206,明细!$C:$C,AR$1,明细!$AK:$AK,"网点超50分钟未响应")+COUNTIFS(明细!$R:$R,$AK206,明细!$C:$C,AR$1,明细!$AL:$AL,"网点超23H未关闭"))*20)</f>
        <v>-</v>
      </c>
      <c r="AS206" s="12" t="str">
        <f>IF((COUNTIFS(明细!$R:$R,$AK206,明细!$C:$C,AS$1,明细!$AK:$AK,"网点超50分钟未响应")+COUNTIFS(明细!$R:$R,$AK206,明细!$C:$C,AS$1,明细!$AL:$AL,"网点超23H未关闭"))*20=0,"-",(COUNTIFS(明细!$R:$R,$AK206,明细!$C:$C,AS$1,明细!$AK:$AK,"网点超50分钟未响应")+COUNTIFS(明细!$R:$R,$AK206,明细!$C:$C,AS$1,明细!$AL:$AL,"网点超23H未关闭"))*20)</f>
        <v>-</v>
      </c>
      <c r="AT206" s="12" t="str">
        <f>IF((COUNTIFS(明细!$R:$R,$AK206,明细!$C:$C,AT$1,明细!$AK:$AK,"网点超50分钟未响应")+COUNTIFS(明细!$R:$R,$AK206,明细!$C:$C,AT$1,明细!$AL:$AL,"网点超23H未关闭"))*20=0,"-",(COUNTIFS(明细!$R:$R,$AK206,明细!$C:$C,AT$1,明细!$AK:$AK,"网点超50分钟未响应")+COUNTIFS(明细!$R:$R,$AK206,明细!$C:$C,AT$1,明细!$AL:$AL,"网点超23H未关闭"))*20)</f>
        <v>-</v>
      </c>
      <c r="AU206" s="12" t="str">
        <f>IF((COUNTIFS(明细!$R:$R,$AK206,明细!$C:$C,AU$1,明细!$AK:$AK,"网点超50分钟未响应")+COUNTIFS(明细!$R:$R,$AK206,明细!$C:$C,AU$1,明细!$AL:$AL,"网点超23H未关闭"))*20=0,"-",(COUNTIFS(明细!$R:$R,$AK206,明细!$C:$C,AU$1,明细!$AK:$AK,"网点超50分钟未响应")+COUNTIFS(明细!$R:$R,$AK206,明细!$C:$C,AU$1,明细!$AL:$AL,"网点超23H未关闭"))*20)</f>
        <v>-</v>
      </c>
      <c r="AV206" s="12" t="str">
        <f>IF((COUNTIFS(明细!$R:$R,$AK206,明细!$C:$C,AV$1,明细!$AK:$AK,"网点超50分钟未响应")+COUNTIFS(明细!$R:$R,$AK206,明细!$C:$C,AV$1,明细!$AL:$AL,"网点超23H未关闭"))*20=0,"-",(COUNTIFS(明细!$R:$R,$AK206,明细!$C:$C,AV$1,明细!$AK:$AK,"网点超50分钟未响应")+COUNTIFS(明细!$R:$R,$AK206,明细!$C:$C,AV$1,明细!$AL:$AL,"网点超23H未关闭"))*20)</f>
        <v>-</v>
      </c>
      <c r="AW206" s="12" t="str">
        <f>IF((COUNTIFS(明细!$R:$R,$AK206,明细!$C:$C,AW$1,明细!$AK:$AK,"网点超50分钟未响应")+COUNTIFS(明细!$R:$R,$AK206,明细!$C:$C,AW$1,明细!$AL:$AL,"网点超23H未关闭"))*20=0,"-",(COUNTIFS(明细!$R:$R,$AK206,明细!$C:$C,AW$1,明细!$AK:$AK,"网点超50分钟未响应")+COUNTIFS(明细!$R:$R,$AK206,明细!$C:$C,AW$1,明细!$AL:$AL,"网点超23H未关闭"))*20)</f>
        <v>-</v>
      </c>
      <c r="AX206" s="12" t="str">
        <f>IF((COUNTIFS(明细!$R:$R,$AK206,明细!$C:$C,AX$1,明细!$AK:$AK,"网点超50分钟未响应")+COUNTIFS(明细!$R:$R,$AK206,明细!$C:$C,AX$1,明细!$AL:$AL,"网点超23H未关闭"))*20=0,"-",(COUNTIFS(明细!$R:$R,$AK206,明细!$C:$C,AX$1,明细!$AK:$AK,"网点超50分钟未响应")+COUNTIFS(明细!$R:$R,$AK206,明细!$C:$C,AX$1,明细!$AL:$AL,"网点超23H未关闭"))*20)</f>
        <v>-</v>
      </c>
      <c r="AY206" s="12" t="str">
        <f>IF((COUNTIFS(明细!$R:$R,$AK206,明细!$C:$C,AY$1,明细!$AK:$AK,"网点超50分钟未响应")+COUNTIFS(明细!$R:$R,$AK206,明细!$C:$C,AY$1,明细!$AL:$AL,"网点超23H未关闭"))*20=0,"-",(COUNTIFS(明细!$R:$R,$AK206,明细!$C:$C,AY$1,明细!$AK:$AK,"网点超50分钟未响应")+COUNTIFS(明细!$R:$R,$AK206,明细!$C:$C,AY$1,明细!$AL:$AL,"网点超23H未关闭"))*20)</f>
        <v>-</v>
      </c>
      <c r="AZ206" s="12" t="str">
        <f>IF((COUNTIFS(明细!$R:$R,$AK206,明细!$C:$C,AZ$1,明细!$AK:$AK,"网点超50分钟未响应")+COUNTIFS(明细!$R:$R,$AK206,明细!$C:$C,AZ$1,明细!$AL:$AL,"网点超23H未关闭"))*20=0,"-",(COUNTIFS(明细!$R:$R,$AK206,明细!$C:$C,AZ$1,明细!$AK:$AK,"网点超50分钟未响应")+COUNTIFS(明细!$R:$R,$AK206,明细!$C:$C,AZ$1,明细!$AL:$AL,"网点超23H未关闭"))*20)</f>
        <v>-</v>
      </c>
      <c r="BA206" s="12" t="str">
        <f>IF((COUNTIFS(明细!$R:$R,$AK206,明细!$C:$C,BA$1,明细!$AK:$AK,"网点超50分钟未响应")+COUNTIFS(明细!$R:$R,$AK206,明细!$C:$C,BA$1,明细!$AL:$AL,"网点超23H未关闭"))*20=0,"-",(COUNTIFS(明细!$R:$R,$AK206,明细!$C:$C,BA$1,明细!$AK:$AK,"网点超50分钟未响应")+COUNTIFS(明细!$R:$R,$AK206,明细!$C:$C,BA$1,明细!$AL:$AL,"网点超23H未关闭"))*20)</f>
        <v>-</v>
      </c>
      <c r="BB206" s="12" t="str">
        <f>IF((COUNTIFS(明细!$R:$R,$AK206,明细!$C:$C,BB$1,明细!$AK:$AK,"网点超50分钟未响应")+COUNTIFS(明细!$R:$R,$AK206,明细!$C:$C,BB$1,明细!$AL:$AL,"网点超23H未关闭"))*20=0,"-",(COUNTIFS(明细!$R:$R,$AK206,明细!$C:$C,BB$1,明细!$AK:$AK,"网点超50分钟未响应")+COUNTIFS(明细!$R:$R,$AK206,明细!$C:$C,BB$1,明细!$AL:$AL,"网点超23H未关闭"))*20)</f>
        <v>-</v>
      </c>
      <c r="BC206" s="12" t="str">
        <f>IF((COUNTIFS(明细!$R:$R,$AK206,明细!$C:$C,BC$1,明细!$AK:$AK,"网点超50分钟未响应")+COUNTIFS(明细!$R:$R,$AK206,明细!$C:$C,BC$1,明细!$AL:$AL,"网点超23H未关闭"))*20=0,"-",(COUNTIFS(明细!$R:$R,$AK206,明细!$C:$C,BC$1,明细!$AK:$AK,"网点超50分钟未响应")+COUNTIFS(明细!$R:$R,$AK206,明细!$C:$C,BC$1,明细!$AL:$AL,"网点超23H未关闭"))*20)</f>
        <v>-</v>
      </c>
      <c r="BD206" s="12" t="str">
        <f>IF((COUNTIFS(明细!$R:$R,$AK206,明细!$C:$C,BD$1,明细!$AK:$AK,"网点超50分钟未响应")+COUNTIFS(明细!$R:$R,$AK206,明细!$C:$C,BD$1,明细!$AL:$AL,"网点超23H未关闭"))*20=0,"-",(COUNTIFS(明细!$R:$R,$AK206,明细!$C:$C,BD$1,明细!$AK:$AK,"网点超50分钟未响应")+COUNTIFS(明细!$R:$R,$AK206,明细!$C:$C,BD$1,明细!$AL:$AL,"网点超23H未关闭"))*20)</f>
        <v>-</v>
      </c>
      <c r="BE206" s="12" t="str">
        <f>IF((COUNTIFS(明细!$R:$R,$AK206,明细!$C:$C,BE$1,明细!$AK:$AK,"网点超50分钟未响应")+COUNTIFS(明细!$R:$R,$AK206,明细!$C:$C,BE$1,明细!$AL:$AL,"网点超23H未关闭"))*20=0,"-",(COUNTIFS(明细!$R:$R,$AK206,明细!$C:$C,BE$1,明细!$AK:$AK,"网点超50分钟未响应")+COUNTIFS(明细!$R:$R,$AK206,明细!$C:$C,BE$1,明细!$AL:$AL,"网点超23H未关闭"))*20)</f>
        <v>-</v>
      </c>
      <c r="BF206" s="12" t="str">
        <f>IF((COUNTIFS(明细!$R:$R,$AK206,明细!$C:$C,BF$1,明细!$AK:$AK,"网点超50分钟未响应")+COUNTIFS(明细!$R:$R,$AK206,明细!$C:$C,BF$1,明细!$AL:$AL,"网点超23H未关闭"))*20=0,"-",(COUNTIFS(明细!$R:$R,$AK206,明细!$C:$C,BF$1,明细!$AK:$AK,"网点超50分钟未响应")+COUNTIFS(明细!$R:$R,$AK206,明细!$C:$C,BF$1,明细!$AL:$AL,"网点超23H未关闭"))*20)</f>
        <v>-</v>
      </c>
      <c r="BG206" s="12" t="str">
        <f>IF((COUNTIFS(明细!$R:$R,$AK206,明细!$C:$C,BG$1,明细!$AK:$AK,"网点超50分钟未响应")+COUNTIFS(明细!$R:$R,$AK206,明细!$C:$C,BG$1,明细!$AL:$AL,"网点超23H未关闭"))*20=0,"-",(COUNTIFS(明细!$R:$R,$AK206,明细!$C:$C,BG$1,明细!$AK:$AK,"网点超50分钟未响应")+COUNTIFS(明细!$R:$R,$AK206,明细!$C:$C,BG$1,明细!$AL:$AL,"网点超23H未关闭"))*20)</f>
        <v>-</v>
      </c>
      <c r="BH206" s="12" t="str">
        <f>IF((COUNTIFS(明细!$R:$R,$AK206,明细!$C:$C,BH$1,明细!$AK:$AK,"网点超50分钟未响应")+COUNTIFS(明细!$R:$R,$AK206,明细!$C:$C,BH$1,明细!$AL:$AL,"网点超23H未关闭"))*20=0,"-",(COUNTIFS(明细!$R:$R,$AK206,明细!$C:$C,BH$1,明细!$AK:$AK,"网点超50分钟未响应")+COUNTIFS(明细!$R:$R,$AK206,明细!$C:$C,BH$1,明细!$AL:$AL,"网点超23H未关闭"))*20)</f>
        <v>-</v>
      </c>
      <c r="BI206" s="12" t="str">
        <f>IF((COUNTIFS(明细!$R:$R,$AK206,明细!$C:$C,BI$1,明细!$AK:$AK,"网点超50分钟未响应")+COUNTIFS(明细!$R:$R,$AK206,明细!$C:$C,BI$1,明细!$AL:$AL,"网点超23H未关闭"))*20=0,"-",(COUNTIFS(明细!$R:$R,$AK206,明细!$C:$C,BI$1,明细!$AK:$AK,"网点超50分钟未响应")+COUNTIFS(明细!$R:$R,$AK206,明细!$C:$C,BI$1,明细!$AL:$AL,"网点超23H未关闭"))*20)</f>
        <v>-</v>
      </c>
      <c r="BJ206" s="12" t="str">
        <f>IF((COUNTIFS(明细!$R:$R,$AK206,明细!$C:$C,BJ$1,明细!$AK:$AK,"网点超50分钟未响应")+COUNTIFS(明细!$R:$R,$AK206,明细!$C:$C,BJ$1,明细!$AL:$AL,"网点超23H未关闭"))*20=0,"-",(COUNTIFS(明细!$R:$R,$AK206,明细!$C:$C,BJ$1,明细!$AK:$AK,"网点超50分钟未响应")+COUNTIFS(明细!$R:$R,$AK206,明细!$C:$C,BJ$1,明细!$AL:$AL,"网点超23H未关闭"))*20)</f>
        <v>-</v>
      </c>
      <c r="BK206" s="12" t="str">
        <f>IF((COUNTIFS(明细!$R:$R,$AK206,明细!$C:$C,BK$1,明细!$AK:$AK,"网点超50分钟未响应")+COUNTIFS(明细!$R:$R,$AK206,明细!$C:$C,BK$1,明细!$AL:$AL,"网点超23H未关闭"))*20=0,"-",(COUNTIFS(明细!$R:$R,$AK206,明细!$C:$C,BK$1,明细!$AK:$AK,"网点超50分钟未响应")+COUNTIFS(明细!$R:$R,$AK206,明细!$C:$C,BK$1,明细!$AL:$AL,"网点超23H未关闭"))*20)</f>
        <v>-</v>
      </c>
      <c r="BL206" s="12" t="str">
        <f>IF((COUNTIFS(明细!$R:$R,$AK206,明细!$C:$C,BL$1,明细!$AK:$AK,"网点超50分钟未响应")+COUNTIFS(明细!$R:$R,$AK206,明细!$C:$C,BL$1,明细!$AL:$AL,"网点超23H未关闭"))*20=0,"-",(COUNTIFS(明细!$R:$R,$AK206,明细!$C:$C,BL$1,明细!$AK:$AK,"网点超50分钟未响应")+COUNTIFS(明细!$R:$R,$AK206,明细!$C:$C,BL$1,明细!$AL:$AL,"网点超23H未关闭"))*20)</f>
        <v>-</v>
      </c>
      <c r="BM206" s="12" t="str">
        <f>IF((COUNTIFS(明细!$R:$R,$AK206,明细!$C:$C,BM$1,明细!$AK:$AK,"网点超50分钟未响应")+COUNTIFS(明细!$R:$R,$AK206,明细!$C:$C,BM$1,明细!$AL:$AL,"网点超23H未关闭"))*20=0,"-",(COUNTIFS(明细!$R:$R,$AK206,明细!$C:$C,BM$1,明细!$AK:$AK,"网点超50分钟未响应")+COUNTIFS(明细!$R:$R,$AK206,明细!$C:$C,BM$1,明细!$AL:$AL,"网点超23H未关闭"))*20)</f>
        <v>-</v>
      </c>
      <c r="BN206" s="12" t="str">
        <f>IF((COUNTIFS(明细!$R:$R,$AK206,明细!$C:$C,BN$1,明细!$AK:$AK,"网点超50分钟未响应")+COUNTIFS(明细!$R:$R,$AK206,明细!$C:$C,BN$1,明细!$AL:$AL,"网点超23H未关闭"))*20=0,"-",(COUNTIFS(明细!$R:$R,$AK206,明细!$C:$C,BN$1,明细!$AK:$AK,"网点超50分钟未响应")+COUNTIFS(明细!$R:$R,$AK206,明细!$C:$C,BN$1,明细!$AL:$AL,"网点超23H未关闭"))*20)</f>
        <v>-</v>
      </c>
      <c r="BO206" s="12" t="str">
        <f>IF((COUNTIFS(明细!$R:$R,$AK206,明细!$C:$C,BO$1,明细!$AK:$AK,"网点超50分钟未响应")+COUNTIFS(明细!$R:$R,$AK206,明细!$C:$C,BO$1,明细!$AL:$AL,"网点超23H未关闭"))*20=0,"-",(COUNTIFS(明细!$R:$R,$AK206,明细!$C:$C,BO$1,明细!$AK:$AK,"网点超50分钟未响应")+COUNTIFS(明细!$R:$R,$AK206,明细!$C:$C,BO$1,明细!$AL:$AL,"网点超23H未关闭"))*20)</f>
        <v>-</v>
      </c>
      <c r="BP206" s="12" t="str">
        <f>IF((COUNTIFS(明细!$R:$R,$AK206,明细!$C:$C,BP$1,明细!$AK:$AK,"网点超50分钟未响应")+COUNTIFS(明细!$R:$R,$AK206,明细!$C:$C,BP$1,明细!$AL:$AL,"网点超23H未关闭"))*20=0,"-",(COUNTIFS(明细!$R:$R,$AK206,明细!$C:$C,BP$1,明细!$AK:$AK,"网点超50分钟未响应")+COUNTIFS(明细!$R:$R,$AK206,明细!$C:$C,BP$1,明细!$AL:$AL,"网点超23H未关闭"))*20)</f>
        <v>-</v>
      </c>
    </row>
    <row r="207" customHeight="1" spans="36:68">
      <c r="AJ207" s="12">
        <f>RANK(AL207,AL$3:AL$356)</f>
        <v>147</v>
      </c>
      <c r="AK207" s="4" t="s">
        <v>243</v>
      </c>
      <c r="AL207" s="12">
        <f>SUM(AM207:BP207)</f>
        <v>0</v>
      </c>
      <c r="AM207" s="12" t="str">
        <f>IF((COUNTIFS(明细!$R:$R,$AK207,明细!$C:$C,AM$1,明细!$AK:$AK,"网点超50分钟未响应")+COUNTIFS(明细!$R:$R,$AK207,明细!$C:$C,AM$1,明细!$AL:$AL,"网点超23H未关闭"))*20=0,"-",(COUNTIFS(明细!$R:$R,$AK207,明细!$C:$C,AM$1,明细!$AK:$AK,"网点超50分钟未响应")+COUNTIFS(明细!$R:$R,$AK207,明细!$C:$C,AM$1,明细!$AL:$AL,"网点超23H未关闭"))*20)</f>
        <v>-</v>
      </c>
      <c r="AN207" s="12" t="str">
        <f>IF((COUNTIFS(明细!$R:$R,$AK207,明细!$C:$C,AN$1,明细!$AK:$AK,"网点超50分钟未响应")+COUNTIFS(明细!$R:$R,$AK207,明细!$C:$C,AN$1,明细!$AL:$AL,"网点超23H未关闭"))*20=0,"-",(COUNTIFS(明细!$R:$R,$AK207,明细!$C:$C,AN$1,明细!$AK:$AK,"网点超50分钟未响应")+COUNTIFS(明细!$R:$R,$AK207,明细!$C:$C,AN$1,明细!$AL:$AL,"网点超23H未关闭"))*20)</f>
        <v>-</v>
      </c>
      <c r="AO207" s="12" t="str">
        <f>IF((COUNTIFS(明细!$R:$R,$AK207,明细!$C:$C,AO$1,明细!$AK:$AK,"网点超50分钟未响应")+COUNTIFS(明细!$R:$R,$AK207,明细!$C:$C,AO$1,明细!$AL:$AL,"网点超23H未关闭"))*20=0,"-",(COUNTIFS(明细!$R:$R,$AK207,明细!$C:$C,AO$1,明细!$AK:$AK,"网点超50分钟未响应")+COUNTIFS(明细!$R:$R,$AK207,明细!$C:$C,AO$1,明细!$AL:$AL,"网点超23H未关闭"))*20)</f>
        <v>-</v>
      </c>
      <c r="AP207" s="12" t="str">
        <f>IF((COUNTIFS(明细!$R:$R,$AK207,明细!$C:$C,AP$1,明细!$AK:$AK,"网点超50分钟未响应")+COUNTIFS(明细!$R:$R,$AK207,明细!$C:$C,AP$1,明细!$AL:$AL,"网点超23H未关闭"))*20=0,"-",(COUNTIFS(明细!$R:$R,$AK207,明细!$C:$C,AP$1,明细!$AK:$AK,"网点超50分钟未响应")+COUNTIFS(明细!$R:$R,$AK207,明细!$C:$C,AP$1,明细!$AL:$AL,"网点超23H未关闭"))*20)</f>
        <v>-</v>
      </c>
      <c r="AQ207" s="12" t="str">
        <f>IF((COUNTIFS(明细!$R:$R,$AK207,明细!$C:$C,AQ$1,明细!$AK:$AK,"网点超50分钟未响应")+COUNTIFS(明细!$R:$R,$AK207,明细!$C:$C,AQ$1,明细!$AL:$AL,"网点超23H未关闭"))*20=0,"-",(COUNTIFS(明细!$R:$R,$AK207,明细!$C:$C,AQ$1,明细!$AK:$AK,"网点超50分钟未响应")+COUNTIFS(明细!$R:$R,$AK207,明细!$C:$C,AQ$1,明细!$AL:$AL,"网点超23H未关闭"))*20)</f>
        <v>-</v>
      </c>
      <c r="AR207" s="12" t="str">
        <f>IF((COUNTIFS(明细!$R:$R,$AK207,明细!$C:$C,AR$1,明细!$AK:$AK,"网点超50分钟未响应")+COUNTIFS(明细!$R:$R,$AK207,明细!$C:$C,AR$1,明细!$AL:$AL,"网点超23H未关闭"))*20=0,"-",(COUNTIFS(明细!$R:$R,$AK207,明细!$C:$C,AR$1,明细!$AK:$AK,"网点超50分钟未响应")+COUNTIFS(明细!$R:$R,$AK207,明细!$C:$C,AR$1,明细!$AL:$AL,"网点超23H未关闭"))*20)</f>
        <v>-</v>
      </c>
      <c r="AS207" s="12" t="str">
        <f>IF((COUNTIFS(明细!$R:$R,$AK207,明细!$C:$C,AS$1,明细!$AK:$AK,"网点超50分钟未响应")+COUNTIFS(明细!$R:$R,$AK207,明细!$C:$C,AS$1,明细!$AL:$AL,"网点超23H未关闭"))*20=0,"-",(COUNTIFS(明细!$R:$R,$AK207,明细!$C:$C,AS$1,明细!$AK:$AK,"网点超50分钟未响应")+COUNTIFS(明细!$R:$R,$AK207,明细!$C:$C,AS$1,明细!$AL:$AL,"网点超23H未关闭"))*20)</f>
        <v>-</v>
      </c>
      <c r="AT207" s="12" t="str">
        <f>IF((COUNTIFS(明细!$R:$R,$AK207,明细!$C:$C,AT$1,明细!$AK:$AK,"网点超50分钟未响应")+COUNTIFS(明细!$R:$R,$AK207,明细!$C:$C,AT$1,明细!$AL:$AL,"网点超23H未关闭"))*20=0,"-",(COUNTIFS(明细!$R:$R,$AK207,明细!$C:$C,AT$1,明细!$AK:$AK,"网点超50分钟未响应")+COUNTIFS(明细!$R:$R,$AK207,明细!$C:$C,AT$1,明细!$AL:$AL,"网点超23H未关闭"))*20)</f>
        <v>-</v>
      </c>
      <c r="AU207" s="12" t="str">
        <f>IF((COUNTIFS(明细!$R:$R,$AK207,明细!$C:$C,AU$1,明细!$AK:$AK,"网点超50分钟未响应")+COUNTIFS(明细!$R:$R,$AK207,明细!$C:$C,AU$1,明细!$AL:$AL,"网点超23H未关闭"))*20=0,"-",(COUNTIFS(明细!$R:$R,$AK207,明细!$C:$C,AU$1,明细!$AK:$AK,"网点超50分钟未响应")+COUNTIFS(明细!$R:$R,$AK207,明细!$C:$C,AU$1,明细!$AL:$AL,"网点超23H未关闭"))*20)</f>
        <v>-</v>
      </c>
      <c r="AV207" s="12" t="str">
        <f>IF((COUNTIFS(明细!$R:$R,$AK207,明细!$C:$C,AV$1,明细!$AK:$AK,"网点超50分钟未响应")+COUNTIFS(明细!$R:$R,$AK207,明细!$C:$C,AV$1,明细!$AL:$AL,"网点超23H未关闭"))*20=0,"-",(COUNTIFS(明细!$R:$R,$AK207,明细!$C:$C,AV$1,明细!$AK:$AK,"网点超50分钟未响应")+COUNTIFS(明细!$R:$R,$AK207,明细!$C:$C,AV$1,明细!$AL:$AL,"网点超23H未关闭"))*20)</f>
        <v>-</v>
      </c>
      <c r="AW207" s="12" t="str">
        <f>IF((COUNTIFS(明细!$R:$R,$AK207,明细!$C:$C,AW$1,明细!$AK:$AK,"网点超50分钟未响应")+COUNTIFS(明细!$R:$R,$AK207,明细!$C:$C,AW$1,明细!$AL:$AL,"网点超23H未关闭"))*20=0,"-",(COUNTIFS(明细!$R:$R,$AK207,明细!$C:$C,AW$1,明细!$AK:$AK,"网点超50分钟未响应")+COUNTIFS(明细!$R:$R,$AK207,明细!$C:$C,AW$1,明细!$AL:$AL,"网点超23H未关闭"))*20)</f>
        <v>-</v>
      </c>
      <c r="AX207" s="12" t="str">
        <f>IF((COUNTIFS(明细!$R:$R,$AK207,明细!$C:$C,AX$1,明细!$AK:$AK,"网点超50分钟未响应")+COUNTIFS(明细!$R:$R,$AK207,明细!$C:$C,AX$1,明细!$AL:$AL,"网点超23H未关闭"))*20=0,"-",(COUNTIFS(明细!$R:$R,$AK207,明细!$C:$C,AX$1,明细!$AK:$AK,"网点超50分钟未响应")+COUNTIFS(明细!$R:$R,$AK207,明细!$C:$C,AX$1,明细!$AL:$AL,"网点超23H未关闭"))*20)</f>
        <v>-</v>
      </c>
      <c r="AY207" s="12" t="str">
        <f>IF((COUNTIFS(明细!$R:$R,$AK207,明细!$C:$C,AY$1,明细!$AK:$AK,"网点超50分钟未响应")+COUNTIFS(明细!$R:$R,$AK207,明细!$C:$C,AY$1,明细!$AL:$AL,"网点超23H未关闭"))*20=0,"-",(COUNTIFS(明细!$R:$R,$AK207,明细!$C:$C,AY$1,明细!$AK:$AK,"网点超50分钟未响应")+COUNTIFS(明细!$R:$R,$AK207,明细!$C:$C,AY$1,明细!$AL:$AL,"网点超23H未关闭"))*20)</f>
        <v>-</v>
      </c>
      <c r="AZ207" s="12" t="str">
        <f>IF((COUNTIFS(明细!$R:$R,$AK207,明细!$C:$C,AZ$1,明细!$AK:$AK,"网点超50分钟未响应")+COUNTIFS(明细!$R:$R,$AK207,明细!$C:$C,AZ$1,明细!$AL:$AL,"网点超23H未关闭"))*20=0,"-",(COUNTIFS(明细!$R:$R,$AK207,明细!$C:$C,AZ$1,明细!$AK:$AK,"网点超50分钟未响应")+COUNTIFS(明细!$R:$R,$AK207,明细!$C:$C,AZ$1,明细!$AL:$AL,"网点超23H未关闭"))*20)</f>
        <v>-</v>
      </c>
      <c r="BA207" s="12" t="str">
        <f>IF((COUNTIFS(明细!$R:$R,$AK207,明细!$C:$C,BA$1,明细!$AK:$AK,"网点超50分钟未响应")+COUNTIFS(明细!$R:$R,$AK207,明细!$C:$C,BA$1,明细!$AL:$AL,"网点超23H未关闭"))*20=0,"-",(COUNTIFS(明细!$R:$R,$AK207,明细!$C:$C,BA$1,明细!$AK:$AK,"网点超50分钟未响应")+COUNTIFS(明细!$R:$R,$AK207,明细!$C:$C,BA$1,明细!$AL:$AL,"网点超23H未关闭"))*20)</f>
        <v>-</v>
      </c>
      <c r="BB207" s="12" t="str">
        <f>IF((COUNTIFS(明细!$R:$R,$AK207,明细!$C:$C,BB$1,明细!$AK:$AK,"网点超50分钟未响应")+COUNTIFS(明细!$R:$R,$AK207,明细!$C:$C,BB$1,明细!$AL:$AL,"网点超23H未关闭"))*20=0,"-",(COUNTIFS(明细!$R:$R,$AK207,明细!$C:$C,BB$1,明细!$AK:$AK,"网点超50分钟未响应")+COUNTIFS(明细!$R:$R,$AK207,明细!$C:$C,BB$1,明细!$AL:$AL,"网点超23H未关闭"))*20)</f>
        <v>-</v>
      </c>
      <c r="BC207" s="12" t="str">
        <f>IF((COUNTIFS(明细!$R:$R,$AK207,明细!$C:$C,BC$1,明细!$AK:$AK,"网点超50分钟未响应")+COUNTIFS(明细!$R:$R,$AK207,明细!$C:$C,BC$1,明细!$AL:$AL,"网点超23H未关闭"))*20=0,"-",(COUNTIFS(明细!$R:$R,$AK207,明细!$C:$C,BC$1,明细!$AK:$AK,"网点超50分钟未响应")+COUNTIFS(明细!$R:$R,$AK207,明细!$C:$C,BC$1,明细!$AL:$AL,"网点超23H未关闭"))*20)</f>
        <v>-</v>
      </c>
      <c r="BD207" s="12" t="str">
        <f>IF((COUNTIFS(明细!$R:$R,$AK207,明细!$C:$C,BD$1,明细!$AK:$AK,"网点超50分钟未响应")+COUNTIFS(明细!$R:$R,$AK207,明细!$C:$C,BD$1,明细!$AL:$AL,"网点超23H未关闭"))*20=0,"-",(COUNTIFS(明细!$R:$R,$AK207,明细!$C:$C,BD$1,明细!$AK:$AK,"网点超50分钟未响应")+COUNTIFS(明细!$R:$R,$AK207,明细!$C:$C,BD$1,明细!$AL:$AL,"网点超23H未关闭"))*20)</f>
        <v>-</v>
      </c>
      <c r="BE207" s="12" t="str">
        <f>IF((COUNTIFS(明细!$R:$R,$AK207,明细!$C:$C,BE$1,明细!$AK:$AK,"网点超50分钟未响应")+COUNTIFS(明细!$R:$R,$AK207,明细!$C:$C,BE$1,明细!$AL:$AL,"网点超23H未关闭"))*20=0,"-",(COUNTIFS(明细!$R:$R,$AK207,明细!$C:$C,BE$1,明细!$AK:$AK,"网点超50分钟未响应")+COUNTIFS(明细!$R:$R,$AK207,明细!$C:$C,BE$1,明细!$AL:$AL,"网点超23H未关闭"))*20)</f>
        <v>-</v>
      </c>
      <c r="BF207" s="12" t="str">
        <f>IF((COUNTIFS(明细!$R:$R,$AK207,明细!$C:$C,BF$1,明细!$AK:$AK,"网点超50分钟未响应")+COUNTIFS(明细!$R:$R,$AK207,明细!$C:$C,BF$1,明细!$AL:$AL,"网点超23H未关闭"))*20=0,"-",(COUNTIFS(明细!$R:$R,$AK207,明细!$C:$C,BF$1,明细!$AK:$AK,"网点超50分钟未响应")+COUNTIFS(明细!$R:$R,$AK207,明细!$C:$C,BF$1,明细!$AL:$AL,"网点超23H未关闭"))*20)</f>
        <v>-</v>
      </c>
      <c r="BG207" s="12" t="str">
        <f>IF((COUNTIFS(明细!$R:$R,$AK207,明细!$C:$C,BG$1,明细!$AK:$AK,"网点超50分钟未响应")+COUNTIFS(明细!$R:$R,$AK207,明细!$C:$C,BG$1,明细!$AL:$AL,"网点超23H未关闭"))*20=0,"-",(COUNTIFS(明细!$R:$R,$AK207,明细!$C:$C,BG$1,明细!$AK:$AK,"网点超50分钟未响应")+COUNTIFS(明细!$R:$R,$AK207,明细!$C:$C,BG$1,明细!$AL:$AL,"网点超23H未关闭"))*20)</f>
        <v>-</v>
      </c>
      <c r="BH207" s="12" t="str">
        <f>IF((COUNTIFS(明细!$R:$R,$AK207,明细!$C:$C,BH$1,明细!$AK:$AK,"网点超50分钟未响应")+COUNTIFS(明细!$R:$R,$AK207,明细!$C:$C,BH$1,明细!$AL:$AL,"网点超23H未关闭"))*20=0,"-",(COUNTIFS(明细!$R:$R,$AK207,明细!$C:$C,BH$1,明细!$AK:$AK,"网点超50分钟未响应")+COUNTIFS(明细!$R:$R,$AK207,明细!$C:$C,BH$1,明细!$AL:$AL,"网点超23H未关闭"))*20)</f>
        <v>-</v>
      </c>
      <c r="BI207" s="12" t="str">
        <f>IF((COUNTIFS(明细!$R:$R,$AK207,明细!$C:$C,BI$1,明细!$AK:$AK,"网点超50分钟未响应")+COUNTIFS(明细!$R:$R,$AK207,明细!$C:$C,BI$1,明细!$AL:$AL,"网点超23H未关闭"))*20=0,"-",(COUNTIFS(明细!$R:$R,$AK207,明细!$C:$C,BI$1,明细!$AK:$AK,"网点超50分钟未响应")+COUNTIFS(明细!$R:$R,$AK207,明细!$C:$C,BI$1,明细!$AL:$AL,"网点超23H未关闭"))*20)</f>
        <v>-</v>
      </c>
      <c r="BJ207" s="12" t="str">
        <f>IF((COUNTIFS(明细!$R:$R,$AK207,明细!$C:$C,BJ$1,明细!$AK:$AK,"网点超50分钟未响应")+COUNTIFS(明细!$R:$R,$AK207,明细!$C:$C,BJ$1,明细!$AL:$AL,"网点超23H未关闭"))*20=0,"-",(COUNTIFS(明细!$R:$R,$AK207,明细!$C:$C,BJ$1,明细!$AK:$AK,"网点超50分钟未响应")+COUNTIFS(明细!$R:$R,$AK207,明细!$C:$C,BJ$1,明细!$AL:$AL,"网点超23H未关闭"))*20)</f>
        <v>-</v>
      </c>
      <c r="BK207" s="12" t="str">
        <f>IF((COUNTIFS(明细!$R:$R,$AK207,明细!$C:$C,BK$1,明细!$AK:$AK,"网点超50分钟未响应")+COUNTIFS(明细!$R:$R,$AK207,明细!$C:$C,BK$1,明细!$AL:$AL,"网点超23H未关闭"))*20=0,"-",(COUNTIFS(明细!$R:$R,$AK207,明细!$C:$C,BK$1,明细!$AK:$AK,"网点超50分钟未响应")+COUNTIFS(明细!$R:$R,$AK207,明细!$C:$C,BK$1,明细!$AL:$AL,"网点超23H未关闭"))*20)</f>
        <v>-</v>
      </c>
      <c r="BL207" s="12" t="str">
        <f>IF((COUNTIFS(明细!$R:$R,$AK207,明细!$C:$C,BL$1,明细!$AK:$AK,"网点超50分钟未响应")+COUNTIFS(明细!$R:$R,$AK207,明细!$C:$C,BL$1,明细!$AL:$AL,"网点超23H未关闭"))*20=0,"-",(COUNTIFS(明细!$R:$R,$AK207,明细!$C:$C,BL$1,明细!$AK:$AK,"网点超50分钟未响应")+COUNTIFS(明细!$R:$R,$AK207,明细!$C:$C,BL$1,明细!$AL:$AL,"网点超23H未关闭"))*20)</f>
        <v>-</v>
      </c>
      <c r="BM207" s="12" t="str">
        <f>IF((COUNTIFS(明细!$R:$R,$AK207,明细!$C:$C,BM$1,明细!$AK:$AK,"网点超50分钟未响应")+COUNTIFS(明细!$R:$R,$AK207,明细!$C:$C,BM$1,明细!$AL:$AL,"网点超23H未关闭"))*20=0,"-",(COUNTIFS(明细!$R:$R,$AK207,明细!$C:$C,BM$1,明细!$AK:$AK,"网点超50分钟未响应")+COUNTIFS(明细!$R:$R,$AK207,明细!$C:$C,BM$1,明细!$AL:$AL,"网点超23H未关闭"))*20)</f>
        <v>-</v>
      </c>
      <c r="BN207" s="12" t="str">
        <f>IF((COUNTIFS(明细!$R:$R,$AK207,明细!$C:$C,BN$1,明细!$AK:$AK,"网点超50分钟未响应")+COUNTIFS(明细!$R:$R,$AK207,明细!$C:$C,BN$1,明细!$AL:$AL,"网点超23H未关闭"))*20=0,"-",(COUNTIFS(明细!$R:$R,$AK207,明细!$C:$C,BN$1,明细!$AK:$AK,"网点超50分钟未响应")+COUNTIFS(明细!$R:$R,$AK207,明细!$C:$C,BN$1,明细!$AL:$AL,"网点超23H未关闭"))*20)</f>
        <v>-</v>
      </c>
      <c r="BO207" s="12" t="str">
        <f>IF((COUNTIFS(明细!$R:$R,$AK207,明细!$C:$C,BO$1,明细!$AK:$AK,"网点超50分钟未响应")+COUNTIFS(明细!$R:$R,$AK207,明细!$C:$C,BO$1,明细!$AL:$AL,"网点超23H未关闭"))*20=0,"-",(COUNTIFS(明细!$R:$R,$AK207,明细!$C:$C,BO$1,明细!$AK:$AK,"网点超50分钟未响应")+COUNTIFS(明细!$R:$R,$AK207,明细!$C:$C,BO$1,明细!$AL:$AL,"网点超23H未关闭"))*20)</f>
        <v>-</v>
      </c>
      <c r="BP207" s="12" t="str">
        <f>IF((COUNTIFS(明细!$R:$R,$AK207,明细!$C:$C,BP$1,明细!$AK:$AK,"网点超50分钟未响应")+COUNTIFS(明细!$R:$R,$AK207,明细!$C:$C,BP$1,明细!$AL:$AL,"网点超23H未关闭"))*20=0,"-",(COUNTIFS(明细!$R:$R,$AK207,明细!$C:$C,BP$1,明细!$AK:$AK,"网点超50分钟未响应")+COUNTIFS(明细!$R:$R,$AK207,明细!$C:$C,BP$1,明细!$AL:$AL,"网点超23H未关闭"))*20)</f>
        <v>-</v>
      </c>
    </row>
    <row r="208" customHeight="1" spans="36:68">
      <c r="AJ208" s="12">
        <f>RANK(AL208,AL$3:AL$356)</f>
        <v>147</v>
      </c>
      <c r="AK208" s="36" t="s">
        <v>244</v>
      </c>
      <c r="AL208" s="12">
        <f>SUM(AM208:BP208)</f>
        <v>0</v>
      </c>
      <c r="AM208" s="12" t="str">
        <f>IF((COUNTIFS(明细!$R:$R,$AK208,明细!$C:$C,AM$1,明细!$AK:$AK,"网点超50分钟未响应")+COUNTIFS(明细!$R:$R,$AK208,明细!$C:$C,AM$1,明细!$AL:$AL,"网点超23H未关闭"))*20=0,"-",(COUNTIFS(明细!$R:$R,$AK208,明细!$C:$C,AM$1,明细!$AK:$AK,"网点超50分钟未响应")+COUNTIFS(明细!$R:$R,$AK208,明细!$C:$C,AM$1,明细!$AL:$AL,"网点超23H未关闭"))*20)</f>
        <v>-</v>
      </c>
      <c r="AN208" s="12" t="str">
        <f>IF((COUNTIFS(明细!$R:$R,$AK208,明细!$C:$C,AN$1,明细!$AK:$AK,"网点超50分钟未响应")+COUNTIFS(明细!$R:$R,$AK208,明细!$C:$C,AN$1,明细!$AL:$AL,"网点超23H未关闭"))*20=0,"-",(COUNTIFS(明细!$R:$R,$AK208,明细!$C:$C,AN$1,明细!$AK:$AK,"网点超50分钟未响应")+COUNTIFS(明细!$R:$R,$AK208,明细!$C:$C,AN$1,明细!$AL:$AL,"网点超23H未关闭"))*20)</f>
        <v>-</v>
      </c>
      <c r="AO208" s="12" t="str">
        <f>IF((COUNTIFS(明细!$R:$R,$AK208,明细!$C:$C,AO$1,明细!$AK:$AK,"网点超50分钟未响应")+COUNTIFS(明细!$R:$R,$AK208,明细!$C:$C,AO$1,明细!$AL:$AL,"网点超23H未关闭"))*20=0,"-",(COUNTIFS(明细!$R:$R,$AK208,明细!$C:$C,AO$1,明细!$AK:$AK,"网点超50分钟未响应")+COUNTIFS(明细!$R:$R,$AK208,明细!$C:$C,AO$1,明细!$AL:$AL,"网点超23H未关闭"))*20)</f>
        <v>-</v>
      </c>
      <c r="AP208" s="12" t="str">
        <f>IF((COUNTIFS(明细!$R:$R,$AK208,明细!$C:$C,AP$1,明细!$AK:$AK,"网点超50分钟未响应")+COUNTIFS(明细!$R:$R,$AK208,明细!$C:$C,AP$1,明细!$AL:$AL,"网点超23H未关闭"))*20=0,"-",(COUNTIFS(明细!$R:$R,$AK208,明细!$C:$C,AP$1,明细!$AK:$AK,"网点超50分钟未响应")+COUNTIFS(明细!$R:$R,$AK208,明细!$C:$C,AP$1,明细!$AL:$AL,"网点超23H未关闭"))*20)</f>
        <v>-</v>
      </c>
      <c r="AQ208" s="12" t="str">
        <f>IF((COUNTIFS(明细!$R:$R,$AK208,明细!$C:$C,AQ$1,明细!$AK:$AK,"网点超50分钟未响应")+COUNTIFS(明细!$R:$R,$AK208,明细!$C:$C,AQ$1,明细!$AL:$AL,"网点超23H未关闭"))*20=0,"-",(COUNTIFS(明细!$R:$R,$AK208,明细!$C:$C,AQ$1,明细!$AK:$AK,"网点超50分钟未响应")+COUNTIFS(明细!$R:$R,$AK208,明细!$C:$C,AQ$1,明细!$AL:$AL,"网点超23H未关闭"))*20)</f>
        <v>-</v>
      </c>
      <c r="AR208" s="12" t="str">
        <f>IF((COUNTIFS(明细!$R:$R,$AK208,明细!$C:$C,AR$1,明细!$AK:$AK,"网点超50分钟未响应")+COUNTIFS(明细!$R:$R,$AK208,明细!$C:$C,AR$1,明细!$AL:$AL,"网点超23H未关闭"))*20=0,"-",(COUNTIFS(明细!$R:$R,$AK208,明细!$C:$C,AR$1,明细!$AK:$AK,"网点超50分钟未响应")+COUNTIFS(明细!$R:$R,$AK208,明细!$C:$C,AR$1,明细!$AL:$AL,"网点超23H未关闭"))*20)</f>
        <v>-</v>
      </c>
      <c r="AS208" s="12" t="str">
        <f>IF((COUNTIFS(明细!$R:$R,$AK208,明细!$C:$C,AS$1,明细!$AK:$AK,"网点超50分钟未响应")+COUNTIFS(明细!$R:$R,$AK208,明细!$C:$C,AS$1,明细!$AL:$AL,"网点超23H未关闭"))*20=0,"-",(COUNTIFS(明细!$R:$R,$AK208,明细!$C:$C,AS$1,明细!$AK:$AK,"网点超50分钟未响应")+COUNTIFS(明细!$R:$R,$AK208,明细!$C:$C,AS$1,明细!$AL:$AL,"网点超23H未关闭"))*20)</f>
        <v>-</v>
      </c>
      <c r="AT208" s="12" t="str">
        <f>IF((COUNTIFS(明细!$R:$R,$AK208,明细!$C:$C,AT$1,明细!$AK:$AK,"网点超50分钟未响应")+COUNTIFS(明细!$R:$R,$AK208,明细!$C:$C,AT$1,明细!$AL:$AL,"网点超23H未关闭"))*20=0,"-",(COUNTIFS(明细!$R:$R,$AK208,明细!$C:$C,AT$1,明细!$AK:$AK,"网点超50分钟未响应")+COUNTIFS(明细!$R:$R,$AK208,明细!$C:$C,AT$1,明细!$AL:$AL,"网点超23H未关闭"))*20)</f>
        <v>-</v>
      </c>
      <c r="AU208" s="12" t="str">
        <f>IF((COUNTIFS(明细!$R:$R,$AK208,明细!$C:$C,AU$1,明细!$AK:$AK,"网点超50分钟未响应")+COUNTIFS(明细!$R:$R,$AK208,明细!$C:$C,AU$1,明细!$AL:$AL,"网点超23H未关闭"))*20=0,"-",(COUNTIFS(明细!$R:$R,$AK208,明细!$C:$C,AU$1,明细!$AK:$AK,"网点超50分钟未响应")+COUNTIFS(明细!$R:$R,$AK208,明细!$C:$C,AU$1,明细!$AL:$AL,"网点超23H未关闭"))*20)</f>
        <v>-</v>
      </c>
      <c r="AV208" s="12" t="str">
        <f>IF((COUNTIFS(明细!$R:$R,$AK208,明细!$C:$C,AV$1,明细!$AK:$AK,"网点超50分钟未响应")+COUNTIFS(明细!$R:$R,$AK208,明细!$C:$C,AV$1,明细!$AL:$AL,"网点超23H未关闭"))*20=0,"-",(COUNTIFS(明细!$R:$R,$AK208,明细!$C:$C,AV$1,明细!$AK:$AK,"网点超50分钟未响应")+COUNTIFS(明细!$R:$R,$AK208,明细!$C:$C,AV$1,明细!$AL:$AL,"网点超23H未关闭"))*20)</f>
        <v>-</v>
      </c>
      <c r="AW208" s="12" t="str">
        <f>IF((COUNTIFS(明细!$R:$R,$AK208,明细!$C:$C,AW$1,明细!$AK:$AK,"网点超50分钟未响应")+COUNTIFS(明细!$R:$R,$AK208,明细!$C:$C,AW$1,明细!$AL:$AL,"网点超23H未关闭"))*20=0,"-",(COUNTIFS(明细!$R:$R,$AK208,明细!$C:$C,AW$1,明细!$AK:$AK,"网点超50分钟未响应")+COUNTIFS(明细!$R:$R,$AK208,明细!$C:$C,AW$1,明细!$AL:$AL,"网点超23H未关闭"))*20)</f>
        <v>-</v>
      </c>
      <c r="AX208" s="12" t="str">
        <f>IF((COUNTIFS(明细!$R:$R,$AK208,明细!$C:$C,AX$1,明细!$AK:$AK,"网点超50分钟未响应")+COUNTIFS(明细!$R:$R,$AK208,明细!$C:$C,AX$1,明细!$AL:$AL,"网点超23H未关闭"))*20=0,"-",(COUNTIFS(明细!$R:$R,$AK208,明细!$C:$C,AX$1,明细!$AK:$AK,"网点超50分钟未响应")+COUNTIFS(明细!$R:$R,$AK208,明细!$C:$C,AX$1,明细!$AL:$AL,"网点超23H未关闭"))*20)</f>
        <v>-</v>
      </c>
      <c r="AY208" s="12" t="str">
        <f>IF((COUNTIFS(明细!$R:$R,$AK208,明细!$C:$C,AY$1,明细!$AK:$AK,"网点超50分钟未响应")+COUNTIFS(明细!$R:$R,$AK208,明细!$C:$C,AY$1,明细!$AL:$AL,"网点超23H未关闭"))*20=0,"-",(COUNTIFS(明细!$R:$R,$AK208,明细!$C:$C,AY$1,明细!$AK:$AK,"网点超50分钟未响应")+COUNTIFS(明细!$R:$R,$AK208,明细!$C:$C,AY$1,明细!$AL:$AL,"网点超23H未关闭"))*20)</f>
        <v>-</v>
      </c>
      <c r="AZ208" s="12" t="str">
        <f>IF((COUNTIFS(明细!$R:$R,$AK208,明细!$C:$C,AZ$1,明细!$AK:$AK,"网点超50分钟未响应")+COUNTIFS(明细!$R:$R,$AK208,明细!$C:$C,AZ$1,明细!$AL:$AL,"网点超23H未关闭"))*20=0,"-",(COUNTIFS(明细!$R:$R,$AK208,明细!$C:$C,AZ$1,明细!$AK:$AK,"网点超50分钟未响应")+COUNTIFS(明细!$R:$R,$AK208,明细!$C:$C,AZ$1,明细!$AL:$AL,"网点超23H未关闭"))*20)</f>
        <v>-</v>
      </c>
      <c r="BA208" s="12" t="str">
        <f>IF((COUNTIFS(明细!$R:$R,$AK208,明细!$C:$C,BA$1,明细!$AK:$AK,"网点超50分钟未响应")+COUNTIFS(明细!$R:$R,$AK208,明细!$C:$C,BA$1,明细!$AL:$AL,"网点超23H未关闭"))*20=0,"-",(COUNTIFS(明细!$R:$R,$AK208,明细!$C:$C,BA$1,明细!$AK:$AK,"网点超50分钟未响应")+COUNTIFS(明细!$R:$R,$AK208,明细!$C:$C,BA$1,明细!$AL:$AL,"网点超23H未关闭"))*20)</f>
        <v>-</v>
      </c>
      <c r="BB208" s="12" t="str">
        <f>IF((COUNTIFS(明细!$R:$R,$AK208,明细!$C:$C,BB$1,明细!$AK:$AK,"网点超50分钟未响应")+COUNTIFS(明细!$R:$R,$AK208,明细!$C:$C,BB$1,明细!$AL:$AL,"网点超23H未关闭"))*20=0,"-",(COUNTIFS(明细!$R:$R,$AK208,明细!$C:$C,BB$1,明细!$AK:$AK,"网点超50分钟未响应")+COUNTIFS(明细!$R:$R,$AK208,明细!$C:$C,BB$1,明细!$AL:$AL,"网点超23H未关闭"))*20)</f>
        <v>-</v>
      </c>
      <c r="BC208" s="12" t="str">
        <f>IF((COUNTIFS(明细!$R:$R,$AK208,明细!$C:$C,BC$1,明细!$AK:$AK,"网点超50分钟未响应")+COUNTIFS(明细!$R:$R,$AK208,明细!$C:$C,BC$1,明细!$AL:$AL,"网点超23H未关闭"))*20=0,"-",(COUNTIFS(明细!$R:$R,$AK208,明细!$C:$C,BC$1,明细!$AK:$AK,"网点超50分钟未响应")+COUNTIFS(明细!$R:$R,$AK208,明细!$C:$C,BC$1,明细!$AL:$AL,"网点超23H未关闭"))*20)</f>
        <v>-</v>
      </c>
      <c r="BD208" s="12" t="str">
        <f>IF((COUNTIFS(明细!$R:$R,$AK208,明细!$C:$C,BD$1,明细!$AK:$AK,"网点超50分钟未响应")+COUNTIFS(明细!$R:$R,$AK208,明细!$C:$C,BD$1,明细!$AL:$AL,"网点超23H未关闭"))*20=0,"-",(COUNTIFS(明细!$R:$R,$AK208,明细!$C:$C,BD$1,明细!$AK:$AK,"网点超50分钟未响应")+COUNTIFS(明细!$R:$R,$AK208,明细!$C:$C,BD$1,明细!$AL:$AL,"网点超23H未关闭"))*20)</f>
        <v>-</v>
      </c>
      <c r="BE208" s="12" t="str">
        <f>IF((COUNTIFS(明细!$R:$R,$AK208,明细!$C:$C,BE$1,明细!$AK:$AK,"网点超50分钟未响应")+COUNTIFS(明细!$R:$R,$AK208,明细!$C:$C,BE$1,明细!$AL:$AL,"网点超23H未关闭"))*20=0,"-",(COUNTIFS(明细!$R:$R,$AK208,明细!$C:$C,BE$1,明细!$AK:$AK,"网点超50分钟未响应")+COUNTIFS(明细!$R:$R,$AK208,明细!$C:$C,BE$1,明细!$AL:$AL,"网点超23H未关闭"))*20)</f>
        <v>-</v>
      </c>
      <c r="BF208" s="12" t="str">
        <f>IF((COUNTIFS(明细!$R:$R,$AK208,明细!$C:$C,BF$1,明细!$AK:$AK,"网点超50分钟未响应")+COUNTIFS(明细!$R:$R,$AK208,明细!$C:$C,BF$1,明细!$AL:$AL,"网点超23H未关闭"))*20=0,"-",(COUNTIFS(明细!$R:$R,$AK208,明细!$C:$C,BF$1,明细!$AK:$AK,"网点超50分钟未响应")+COUNTIFS(明细!$R:$R,$AK208,明细!$C:$C,BF$1,明细!$AL:$AL,"网点超23H未关闭"))*20)</f>
        <v>-</v>
      </c>
      <c r="BG208" s="12" t="str">
        <f>IF((COUNTIFS(明细!$R:$R,$AK208,明细!$C:$C,BG$1,明细!$AK:$AK,"网点超50分钟未响应")+COUNTIFS(明细!$R:$R,$AK208,明细!$C:$C,BG$1,明细!$AL:$AL,"网点超23H未关闭"))*20=0,"-",(COUNTIFS(明细!$R:$R,$AK208,明细!$C:$C,BG$1,明细!$AK:$AK,"网点超50分钟未响应")+COUNTIFS(明细!$R:$R,$AK208,明细!$C:$C,BG$1,明细!$AL:$AL,"网点超23H未关闭"))*20)</f>
        <v>-</v>
      </c>
      <c r="BH208" s="12" t="str">
        <f>IF((COUNTIFS(明细!$R:$R,$AK208,明细!$C:$C,BH$1,明细!$AK:$AK,"网点超50分钟未响应")+COUNTIFS(明细!$R:$R,$AK208,明细!$C:$C,BH$1,明细!$AL:$AL,"网点超23H未关闭"))*20=0,"-",(COUNTIFS(明细!$R:$R,$AK208,明细!$C:$C,BH$1,明细!$AK:$AK,"网点超50分钟未响应")+COUNTIFS(明细!$R:$R,$AK208,明细!$C:$C,BH$1,明细!$AL:$AL,"网点超23H未关闭"))*20)</f>
        <v>-</v>
      </c>
      <c r="BI208" s="12" t="str">
        <f>IF((COUNTIFS(明细!$R:$R,$AK208,明细!$C:$C,BI$1,明细!$AK:$AK,"网点超50分钟未响应")+COUNTIFS(明细!$R:$R,$AK208,明细!$C:$C,BI$1,明细!$AL:$AL,"网点超23H未关闭"))*20=0,"-",(COUNTIFS(明细!$R:$R,$AK208,明细!$C:$C,BI$1,明细!$AK:$AK,"网点超50分钟未响应")+COUNTIFS(明细!$R:$R,$AK208,明细!$C:$C,BI$1,明细!$AL:$AL,"网点超23H未关闭"))*20)</f>
        <v>-</v>
      </c>
      <c r="BJ208" s="12" t="str">
        <f>IF((COUNTIFS(明细!$R:$R,$AK208,明细!$C:$C,BJ$1,明细!$AK:$AK,"网点超50分钟未响应")+COUNTIFS(明细!$R:$R,$AK208,明细!$C:$C,BJ$1,明细!$AL:$AL,"网点超23H未关闭"))*20=0,"-",(COUNTIFS(明细!$R:$R,$AK208,明细!$C:$C,BJ$1,明细!$AK:$AK,"网点超50分钟未响应")+COUNTIFS(明细!$R:$R,$AK208,明细!$C:$C,BJ$1,明细!$AL:$AL,"网点超23H未关闭"))*20)</f>
        <v>-</v>
      </c>
      <c r="BK208" s="12" t="str">
        <f>IF((COUNTIFS(明细!$R:$R,$AK208,明细!$C:$C,BK$1,明细!$AK:$AK,"网点超50分钟未响应")+COUNTIFS(明细!$R:$R,$AK208,明细!$C:$C,BK$1,明细!$AL:$AL,"网点超23H未关闭"))*20=0,"-",(COUNTIFS(明细!$R:$R,$AK208,明细!$C:$C,BK$1,明细!$AK:$AK,"网点超50分钟未响应")+COUNTIFS(明细!$R:$R,$AK208,明细!$C:$C,BK$1,明细!$AL:$AL,"网点超23H未关闭"))*20)</f>
        <v>-</v>
      </c>
      <c r="BL208" s="12" t="str">
        <f>IF((COUNTIFS(明细!$R:$R,$AK208,明细!$C:$C,BL$1,明细!$AK:$AK,"网点超50分钟未响应")+COUNTIFS(明细!$R:$R,$AK208,明细!$C:$C,BL$1,明细!$AL:$AL,"网点超23H未关闭"))*20=0,"-",(COUNTIFS(明细!$R:$R,$AK208,明细!$C:$C,BL$1,明细!$AK:$AK,"网点超50分钟未响应")+COUNTIFS(明细!$R:$R,$AK208,明细!$C:$C,BL$1,明细!$AL:$AL,"网点超23H未关闭"))*20)</f>
        <v>-</v>
      </c>
      <c r="BM208" s="12" t="str">
        <f>IF((COUNTIFS(明细!$R:$R,$AK208,明细!$C:$C,BM$1,明细!$AK:$AK,"网点超50分钟未响应")+COUNTIFS(明细!$R:$R,$AK208,明细!$C:$C,BM$1,明细!$AL:$AL,"网点超23H未关闭"))*20=0,"-",(COUNTIFS(明细!$R:$R,$AK208,明细!$C:$C,BM$1,明细!$AK:$AK,"网点超50分钟未响应")+COUNTIFS(明细!$R:$R,$AK208,明细!$C:$C,BM$1,明细!$AL:$AL,"网点超23H未关闭"))*20)</f>
        <v>-</v>
      </c>
      <c r="BN208" s="12" t="str">
        <f>IF((COUNTIFS(明细!$R:$R,$AK208,明细!$C:$C,BN$1,明细!$AK:$AK,"网点超50分钟未响应")+COUNTIFS(明细!$R:$R,$AK208,明细!$C:$C,BN$1,明细!$AL:$AL,"网点超23H未关闭"))*20=0,"-",(COUNTIFS(明细!$R:$R,$AK208,明细!$C:$C,BN$1,明细!$AK:$AK,"网点超50分钟未响应")+COUNTIFS(明细!$R:$R,$AK208,明细!$C:$C,BN$1,明细!$AL:$AL,"网点超23H未关闭"))*20)</f>
        <v>-</v>
      </c>
      <c r="BO208" s="12" t="str">
        <f>IF((COUNTIFS(明细!$R:$R,$AK208,明细!$C:$C,BO$1,明细!$AK:$AK,"网点超50分钟未响应")+COUNTIFS(明细!$R:$R,$AK208,明细!$C:$C,BO$1,明细!$AL:$AL,"网点超23H未关闭"))*20=0,"-",(COUNTIFS(明细!$R:$R,$AK208,明细!$C:$C,BO$1,明细!$AK:$AK,"网点超50分钟未响应")+COUNTIFS(明细!$R:$R,$AK208,明细!$C:$C,BO$1,明细!$AL:$AL,"网点超23H未关闭"))*20)</f>
        <v>-</v>
      </c>
      <c r="BP208" s="12" t="str">
        <f>IF((COUNTIFS(明细!$R:$R,$AK208,明细!$C:$C,BP$1,明细!$AK:$AK,"网点超50分钟未响应")+COUNTIFS(明细!$R:$R,$AK208,明细!$C:$C,BP$1,明细!$AL:$AL,"网点超23H未关闭"))*20=0,"-",(COUNTIFS(明细!$R:$R,$AK208,明细!$C:$C,BP$1,明细!$AK:$AK,"网点超50分钟未响应")+COUNTIFS(明细!$R:$R,$AK208,明细!$C:$C,BP$1,明细!$AL:$AL,"网点超23H未关闭"))*20)</f>
        <v>-</v>
      </c>
    </row>
    <row r="209" customHeight="1" spans="36:68">
      <c r="AJ209" s="12">
        <f>RANK(AL209,AL$3:AL$356)</f>
        <v>147</v>
      </c>
      <c r="AK209" s="4" t="s">
        <v>245</v>
      </c>
      <c r="AL209" s="12">
        <f>SUM(AM209:BP209)</f>
        <v>0</v>
      </c>
      <c r="AM209" s="12" t="str">
        <f>IF((COUNTIFS(明细!$R:$R,$AK209,明细!$C:$C,AM$1,明细!$AK:$AK,"网点超50分钟未响应")+COUNTIFS(明细!$R:$R,$AK209,明细!$C:$C,AM$1,明细!$AL:$AL,"网点超23H未关闭"))*20=0,"-",(COUNTIFS(明细!$R:$R,$AK209,明细!$C:$C,AM$1,明细!$AK:$AK,"网点超50分钟未响应")+COUNTIFS(明细!$R:$R,$AK209,明细!$C:$C,AM$1,明细!$AL:$AL,"网点超23H未关闭"))*20)</f>
        <v>-</v>
      </c>
      <c r="AN209" s="12" t="str">
        <f>IF((COUNTIFS(明细!$R:$R,$AK209,明细!$C:$C,AN$1,明细!$AK:$AK,"网点超50分钟未响应")+COUNTIFS(明细!$R:$R,$AK209,明细!$C:$C,AN$1,明细!$AL:$AL,"网点超23H未关闭"))*20=0,"-",(COUNTIFS(明细!$R:$R,$AK209,明细!$C:$C,AN$1,明细!$AK:$AK,"网点超50分钟未响应")+COUNTIFS(明细!$R:$R,$AK209,明细!$C:$C,AN$1,明细!$AL:$AL,"网点超23H未关闭"))*20)</f>
        <v>-</v>
      </c>
      <c r="AO209" s="12" t="str">
        <f>IF((COUNTIFS(明细!$R:$R,$AK209,明细!$C:$C,AO$1,明细!$AK:$AK,"网点超50分钟未响应")+COUNTIFS(明细!$R:$R,$AK209,明细!$C:$C,AO$1,明细!$AL:$AL,"网点超23H未关闭"))*20=0,"-",(COUNTIFS(明细!$R:$R,$AK209,明细!$C:$C,AO$1,明细!$AK:$AK,"网点超50分钟未响应")+COUNTIFS(明细!$R:$R,$AK209,明细!$C:$C,AO$1,明细!$AL:$AL,"网点超23H未关闭"))*20)</f>
        <v>-</v>
      </c>
      <c r="AP209" s="12" t="str">
        <f>IF((COUNTIFS(明细!$R:$R,$AK209,明细!$C:$C,AP$1,明细!$AK:$AK,"网点超50分钟未响应")+COUNTIFS(明细!$R:$R,$AK209,明细!$C:$C,AP$1,明细!$AL:$AL,"网点超23H未关闭"))*20=0,"-",(COUNTIFS(明细!$R:$R,$AK209,明细!$C:$C,AP$1,明细!$AK:$AK,"网点超50分钟未响应")+COUNTIFS(明细!$R:$R,$AK209,明细!$C:$C,AP$1,明细!$AL:$AL,"网点超23H未关闭"))*20)</f>
        <v>-</v>
      </c>
      <c r="AQ209" s="12" t="str">
        <f>IF((COUNTIFS(明细!$R:$R,$AK209,明细!$C:$C,AQ$1,明细!$AK:$AK,"网点超50分钟未响应")+COUNTIFS(明细!$R:$R,$AK209,明细!$C:$C,AQ$1,明细!$AL:$AL,"网点超23H未关闭"))*20=0,"-",(COUNTIFS(明细!$R:$R,$AK209,明细!$C:$C,AQ$1,明细!$AK:$AK,"网点超50分钟未响应")+COUNTIFS(明细!$R:$R,$AK209,明细!$C:$C,AQ$1,明细!$AL:$AL,"网点超23H未关闭"))*20)</f>
        <v>-</v>
      </c>
      <c r="AR209" s="12" t="str">
        <f>IF((COUNTIFS(明细!$R:$R,$AK209,明细!$C:$C,AR$1,明细!$AK:$AK,"网点超50分钟未响应")+COUNTIFS(明细!$R:$R,$AK209,明细!$C:$C,AR$1,明细!$AL:$AL,"网点超23H未关闭"))*20=0,"-",(COUNTIFS(明细!$R:$R,$AK209,明细!$C:$C,AR$1,明细!$AK:$AK,"网点超50分钟未响应")+COUNTIFS(明细!$R:$R,$AK209,明细!$C:$C,AR$1,明细!$AL:$AL,"网点超23H未关闭"))*20)</f>
        <v>-</v>
      </c>
      <c r="AS209" s="12" t="str">
        <f>IF((COUNTIFS(明细!$R:$R,$AK209,明细!$C:$C,AS$1,明细!$AK:$AK,"网点超50分钟未响应")+COUNTIFS(明细!$R:$R,$AK209,明细!$C:$C,AS$1,明细!$AL:$AL,"网点超23H未关闭"))*20=0,"-",(COUNTIFS(明细!$R:$R,$AK209,明细!$C:$C,AS$1,明细!$AK:$AK,"网点超50分钟未响应")+COUNTIFS(明细!$R:$R,$AK209,明细!$C:$C,AS$1,明细!$AL:$AL,"网点超23H未关闭"))*20)</f>
        <v>-</v>
      </c>
      <c r="AT209" s="12" t="str">
        <f>IF((COUNTIFS(明细!$R:$R,$AK209,明细!$C:$C,AT$1,明细!$AK:$AK,"网点超50分钟未响应")+COUNTIFS(明细!$R:$R,$AK209,明细!$C:$C,AT$1,明细!$AL:$AL,"网点超23H未关闭"))*20=0,"-",(COUNTIFS(明细!$R:$R,$AK209,明细!$C:$C,AT$1,明细!$AK:$AK,"网点超50分钟未响应")+COUNTIFS(明细!$R:$R,$AK209,明细!$C:$C,AT$1,明细!$AL:$AL,"网点超23H未关闭"))*20)</f>
        <v>-</v>
      </c>
      <c r="AU209" s="12" t="str">
        <f>IF((COUNTIFS(明细!$R:$R,$AK209,明细!$C:$C,AU$1,明细!$AK:$AK,"网点超50分钟未响应")+COUNTIFS(明细!$R:$R,$AK209,明细!$C:$C,AU$1,明细!$AL:$AL,"网点超23H未关闭"))*20=0,"-",(COUNTIFS(明细!$R:$R,$AK209,明细!$C:$C,AU$1,明细!$AK:$AK,"网点超50分钟未响应")+COUNTIFS(明细!$R:$R,$AK209,明细!$C:$C,AU$1,明细!$AL:$AL,"网点超23H未关闭"))*20)</f>
        <v>-</v>
      </c>
      <c r="AV209" s="12" t="str">
        <f>IF((COUNTIFS(明细!$R:$R,$AK209,明细!$C:$C,AV$1,明细!$AK:$AK,"网点超50分钟未响应")+COUNTIFS(明细!$R:$R,$AK209,明细!$C:$C,AV$1,明细!$AL:$AL,"网点超23H未关闭"))*20=0,"-",(COUNTIFS(明细!$R:$R,$AK209,明细!$C:$C,AV$1,明细!$AK:$AK,"网点超50分钟未响应")+COUNTIFS(明细!$R:$R,$AK209,明细!$C:$C,AV$1,明细!$AL:$AL,"网点超23H未关闭"))*20)</f>
        <v>-</v>
      </c>
      <c r="AW209" s="12" t="str">
        <f>IF((COUNTIFS(明细!$R:$R,$AK209,明细!$C:$C,AW$1,明细!$AK:$AK,"网点超50分钟未响应")+COUNTIFS(明细!$R:$R,$AK209,明细!$C:$C,AW$1,明细!$AL:$AL,"网点超23H未关闭"))*20=0,"-",(COUNTIFS(明细!$R:$R,$AK209,明细!$C:$C,AW$1,明细!$AK:$AK,"网点超50分钟未响应")+COUNTIFS(明细!$R:$R,$AK209,明细!$C:$C,AW$1,明细!$AL:$AL,"网点超23H未关闭"))*20)</f>
        <v>-</v>
      </c>
      <c r="AX209" s="12" t="str">
        <f>IF((COUNTIFS(明细!$R:$R,$AK209,明细!$C:$C,AX$1,明细!$AK:$AK,"网点超50分钟未响应")+COUNTIFS(明细!$R:$R,$AK209,明细!$C:$C,AX$1,明细!$AL:$AL,"网点超23H未关闭"))*20=0,"-",(COUNTIFS(明细!$R:$R,$AK209,明细!$C:$C,AX$1,明细!$AK:$AK,"网点超50分钟未响应")+COUNTIFS(明细!$R:$R,$AK209,明细!$C:$C,AX$1,明细!$AL:$AL,"网点超23H未关闭"))*20)</f>
        <v>-</v>
      </c>
      <c r="AY209" s="12" t="str">
        <f>IF((COUNTIFS(明细!$R:$R,$AK209,明细!$C:$C,AY$1,明细!$AK:$AK,"网点超50分钟未响应")+COUNTIFS(明细!$R:$R,$AK209,明细!$C:$C,AY$1,明细!$AL:$AL,"网点超23H未关闭"))*20=0,"-",(COUNTIFS(明细!$R:$R,$AK209,明细!$C:$C,AY$1,明细!$AK:$AK,"网点超50分钟未响应")+COUNTIFS(明细!$R:$R,$AK209,明细!$C:$C,AY$1,明细!$AL:$AL,"网点超23H未关闭"))*20)</f>
        <v>-</v>
      </c>
      <c r="AZ209" s="12" t="str">
        <f>IF((COUNTIFS(明细!$R:$R,$AK209,明细!$C:$C,AZ$1,明细!$AK:$AK,"网点超50分钟未响应")+COUNTIFS(明细!$R:$R,$AK209,明细!$C:$C,AZ$1,明细!$AL:$AL,"网点超23H未关闭"))*20=0,"-",(COUNTIFS(明细!$R:$R,$AK209,明细!$C:$C,AZ$1,明细!$AK:$AK,"网点超50分钟未响应")+COUNTIFS(明细!$R:$R,$AK209,明细!$C:$C,AZ$1,明细!$AL:$AL,"网点超23H未关闭"))*20)</f>
        <v>-</v>
      </c>
      <c r="BA209" s="12" t="str">
        <f>IF((COUNTIFS(明细!$R:$R,$AK209,明细!$C:$C,BA$1,明细!$AK:$AK,"网点超50分钟未响应")+COUNTIFS(明细!$R:$R,$AK209,明细!$C:$C,BA$1,明细!$AL:$AL,"网点超23H未关闭"))*20=0,"-",(COUNTIFS(明细!$R:$R,$AK209,明细!$C:$C,BA$1,明细!$AK:$AK,"网点超50分钟未响应")+COUNTIFS(明细!$R:$R,$AK209,明细!$C:$C,BA$1,明细!$AL:$AL,"网点超23H未关闭"))*20)</f>
        <v>-</v>
      </c>
      <c r="BB209" s="12" t="str">
        <f>IF((COUNTIFS(明细!$R:$R,$AK209,明细!$C:$C,BB$1,明细!$AK:$AK,"网点超50分钟未响应")+COUNTIFS(明细!$R:$R,$AK209,明细!$C:$C,BB$1,明细!$AL:$AL,"网点超23H未关闭"))*20=0,"-",(COUNTIFS(明细!$R:$R,$AK209,明细!$C:$C,BB$1,明细!$AK:$AK,"网点超50分钟未响应")+COUNTIFS(明细!$R:$R,$AK209,明细!$C:$C,BB$1,明细!$AL:$AL,"网点超23H未关闭"))*20)</f>
        <v>-</v>
      </c>
      <c r="BC209" s="12" t="str">
        <f>IF((COUNTIFS(明细!$R:$R,$AK209,明细!$C:$C,BC$1,明细!$AK:$AK,"网点超50分钟未响应")+COUNTIFS(明细!$R:$R,$AK209,明细!$C:$C,BC$1,明细!$AL:$AL,"网点超23H未关闭"))*20=0,"-",(COUNTIFS(明细!$R:$R,$AK209,明细!$C:$C,BC$1,明细!$AK:$AK,"网点超50分钟未响应")+COUNTIFS(明细!$R:$R,$AK209,明细!$C:$C,BC$1,明细!$AL:$AL,"网点超23H未关闭"))*20)</f>
        <v>-</v>
      </c>
      <c r="BD209" s="12" t="str">
        <f>IF((COUNTIFS(明细!$R:$R,$AK209,明细!$C:$C,BD$1,明细!$AK:$AK,"网点超50分钟未响应")+COUNTIFS(明细!$R:$R,$AK209,明细!$C:$C,BD$1,明细!$AL:$AL,"网点超23H未关闭"))*20=0,"-",(COUNTIFS(明细!$R:$R,$AK209,明细!$C:$C,BD$1,明细!$AK:$AK,"网点超50分钟未响应")+COUNTIFS(明细!$R:$R,$AK209,明细!$C:$C,BD$1,明细!$AL:$AL,"网点超23H未关闭"))*20)</f>
        <v>-</v>
      </c>
      <c r="BE209" s="12" t="str">
        <f>IF((COUNTIFS(明细!$R:$R,$AK209,明细!$C:$C,BE$1,明细!$AK:$AK,"网点超50分钟未响应")+COUNTIFS(明细!$R:$R,$AK209,明细!$C:$C,BE$1,明细!$AL:$AL,"网点超23H未关闭"))*20=0,"-",(COUNTIFS(明细!$R:$R,$AK209,明细!$C:$C,BE$1,明细!$AK:$AK,"网点超50分钟未响应")+COUNTIFS(明细!$R:$R,$AK209,明细!$C:$C,BE$1,明细!$AL:$AL,"网点超23H未关闭"))*20)</f>
        <v>-</v>
      </c>
      <c r="BF209" s="12" t="str">
        <f>IF((COUNTIFS(明细!$R:$R,$AK209,明细!$C:$C,BF$1,明细!$AK:$AK,"网点超50分钟未响应")+COUNTIFS(明细!$R:$R,$AK209,明细!$C:$C,BF$1,明细!$AL:$AL,"网点超23H未关闭"))*20=0,"-",(COUNTIFS(明细!$R:$R,$AK209,明细!$C:$C,BF$1,明细!$AK:$AK,"网点超50分钟未响应")+COUNTIFS(明细!$R:$R,$AK209,明细!$C:$C,BF$1,明细!$AL:$AL,"网点超23H未关闭"))*20)</f>
        <v>-</v>
      </c>
      <c r="BG209" s="12" t="str">
        <f>IF((COUNTIFS(明细!$R:$R,$AK209,明细!$C:$C,BG$1,明细!$AK:$AK,"网点超50分钟未响应")+COUNTIFS(明细!$R:$R,$AK209,明细!$C:$C,BG$1,明细!$AL:$AL,"网点超23H未关闭"))*20=0,"-",(COUNTIFS(明细!$R:$R,$AK209,明细!$C:$C,BG$1,明细!$AK:$AK,"网点超50分钟未响应")+COUNTIFS(明细!$R:$R,$AK209,明细!$C:$C,BG$1,明细!$AL:$AL,"网点超23H未关闭"))*20)</f>
        <v>-</v>
      </c>
      <c r="BH209" s="12" t="str">
        <f>IF((COUNTIFS(明细!$R:$R,$AK209,明细!$C:$C,BH$1,明细!$AK:$AK,"网点超50分钟未响应")+COUNTIFS(明细!$R:$R,$AK209,明细!$C:$C,BH$1,明细!$AL:$AL,"网点超23H未关闭"))*20=0,"-",(COUNTIFS(明细!$R:$R,$AK209,明细!$C:$C,BH$1,明细!$AK:$AK,"网点超50分钟未响应")+COUNTIFS(明细!$R:$R,$AK209,明细!$C:$C,BH$1,明细!$AL:$AL,"网点超23H未关闭"))*20)</f>
        <v>-</v>
      </c>
      <c r="BI209" s="12" t="str">
        <f>IF((COUNTIFS(明细!$R:$R,$AK209,明细!$C:$C,BI$1,明细!$AK:$AK,"网点超50分钟未响应")+COUNTIFS(明细!$R:$R,$AK209,明细!$C:$C,BI$1,明细!$AL:$AL,"网点超23H未关闭"))*20=0,"-",(COUNTIFS(明细!$R:$R,$AK209,明细!$C:$C,BI$1,明细!$AK:$AK,"网点超50分钟未响应")+COUNTIFS(明细!$R:$R,$AK209,明细!$C:$C,BI$1,明细!$AL:$AL,"网点超23H未关闭"))*20)</f>
        <v>-</v>
      </c>
      <c r="BJ209" s="12" t="str">
        <f>IF((COUNTIFS(明细!$R:$R,$AK209,明细!$C:$C,BJ$1,明细!$AK:$AK,"网点超50分钟未响应")+COUNTIFS(明细!$R:$R,$AK209,明细!$C:$C,BJ$1,明细!$AL:$AL,"网点超23H未关闭"))*20=0,"-",(COUNTIFS(明细!$R:$R,$AK209,明细!$C:$C,BJ$1,明细!$AK:$AK,"网点超50分钟未响应")+COUNTIFS(明细!$R:$R,$AK209,明细!$C:$C,BJ$1,明细!$AL:$AL,"网点超23H未关闭"))*20)</f>
        <v>-</v>
      </c>
      <c r="BK209" s="12" t="str">
        <f>IF((COUNTIFS(明细!$R:$R,$AK209,明细!$C:$C,BK$1,明细!$AK:$AK,"网点超50分钟未响应")+COUNTIFS(明细!$R:$R,$AK209,明细!$C:$C,BK$1,明细!$AL:$AL,"网点超23H未关闭"))*20=0,"-",(COUNTIFS(明细!$R:$R,$AK209,明细!$C:$C,BK$1,明细!$AK:$AK,"网点超50分钟未响应")+COUNTIFS(明细!$R:$R,$AK209,明细!$C:$C,BK$1,明细!$AL:$AL,"网点超23H未关闭"))*20)</f>
        <v>-</v>
      </c>
      <c r="BL209" s="12" t="str">
        <f>IF((COUNTIFS(明细!$R:$R,$AK209,明细!$C:$C,BL$1,明细!$AK:$AK,"网点超50分钟未响应")+COUNTIFS(明细!$R:$R,$AK209,明细!$C:$C,BL$1,明细!$AL:$AL,"网点超23H未关闭"))*20=0,"-",(COUNTIFS(明细!$R:$R,$AK209,明细!$C:$C,BL$1,明细!$AK:$AK,"网点超50分钟未响应")+COUNTIFS(明细!$R:$R,$AK209,明细!$C:$C,BL$1,明细!$AL:$AL,"网点超23H未关闭"))*20)</f>
        <v>-</v>
      </c>
      <c r="BM209" s="12" t="str">
        <f>IF((COUNTIFS(明细!$R:$R,$AK209,明细!$C:$C,BM$1,明细!$AK:$AK,"网点超50分钟未响应")+COUNTIFS(明细!$R:$R,$AK209,明细!$C:$C,BM$1,明细!$AL:$AL,"网点超23H未关闭"))*20=0,"-",(COUNTIFS(明细!$R:$R,$AK209,明细!$C:$C,BM$1,明细!$AK:$AK,"网点超50分钟未响应")+COUNTIFS(明细!$R:$R,$AK209,明细!$C:$C,BM$1,明细!$AL:$AL,"网点超23H未关闭"))*20)</f>
        <v>-</v>
      </c>
      <c r="BN209" s="12" t="str">
        <f>IF((COUNTIFS(明细!$R:$R,$AK209,明细!$C:$C,BN$1,明细!$AK:$AK,"网点超50分钟未响应")+COUNTIFS(明细!$R:$R,$AK209,明细!$C:$C,BN$1,明细!$AL:$AL,"网点超23H未关闭"))*20=0,"-",(COUNTIFS(明细!$R:$R,$AK209,明细!$C:$C,BN$1,明细!$AK:$AK,"网点超50分钟未响应")+COUNTIFS(明细!$R:$R,$AK209,明细!$C:$C,BN$1,明细!$AL:$AL,"网点超23H未关闭"))*20)</f>
        <v>-</v>
      </c>
      <c r="BO209" s="12" t="str">
        <f>IF((COUNTIFS(明细!$R:$R,$AK209,明细!$C:$C,BO$1,明细!$AK:$AK,"网点超50分钟未响应")+COUNTIFS(明细!$R:$R,$AK209,明细!$C:$C,BO$1,明细!$AL:$AL,"网点超23H未关闭"))*20=0,"-",(COUNTIFS(明细!$R:$R,$AK209,明细!$C:$C,BO$1,明细!$AK:$AK,"网点超50分钟未响应")+COUNTIFS(明细!$R:$R,$AK209,明细!$C:$C,BO$1,明细!$AL:$AL,"网点超23H未关闭"))*20)</f>
        <v>-</v>
      </c>
      <c r="BP209" s="12" t="str">
        <f>IF((COUNTIFS(明细!$R:$R,$AK209,明细!$C:$C,BP$1,明细!$AK:$AK,"网点超50分钟未响应")+COUNTIFS(明细!$R:$R,$AK209,明细!$C:$C,BP$1,明细!$AL:$AL,"网点超23H未关闭"))*20=0,"-",(COUNTIFS(明细!$R:$R,$AK209,明细!$C:$C,BP$1,明细!$AK:$AK,"网点超50分钟未响应")+COUNTIFS(明细!$R:$R,$AK209,明细!$C:$C,BP$1,明细!$AL:$AL,"网点超23H未关闭"))*20)</f>
        <v>-</v>
      </c>
    </row>
    <row r="210" customHeight="1" spans="36:68">
      <c r="AJ210" s="12">
        <f>RANK(AL210,AL$3:AL$356)</f>
        <v>147</v>
      </c>
      <c r="AK210" s="39" t="s">
        <v>246</v>
      </c>
      <c r="AL210" s="12">
        <f>SUM(AM210:BP210)</f>
        <v>0</v>
      </c>
      <c r="AM210" s="12" t="str">
        <f>IF((COUNTIFS(明细!$R:$R,$AK210,明细!$C:$C,AM$1,明细!$AK:$AK,"网点超50分钟未响应")+COUNTIFS(明细!$R:$R,$AK210,明细!$C:$C,AM$1,明细!$AL:$AL,"网点超23H未关闭"))*20=0,"-",(COUNTIFS(明细!$R:$R,$AK210,明细!$C:$C,AM$1,明细!$AK:$AK,"网点超50分钟未响应")+COUNTIFS(明细!$R:$R,$AK210,明细!$C:$C,AM$1,明细!$AL:$AL,"网点超23H未关闭"))*20)</f>
        <v>-</v>
      </c>
      <c r="AN210" s="12" t="str">
        <f>IF((COUNTIFS(明细!$R:$R,$AK210,明细!$C:$C,AN$1,明细!$AK:$AK,"网点超50分钟未响应")+COUNTIFS(明细!$R:$R,$AK210,明细!$C:$C,AN$1,明细!$AL:$AL,"网点超23H未关闭"))*20=0,"-",(COUNTIFS(明细!$R:$R,$AK210,明细!$C:$C,AN$1,明细!$AK:$AK,"网点超50分钟未响应")+COUNTIFS(明细!$R:$R,$AK210,明细!$C:$C,AN$1,明细!$AL:$AL,"网点超23H未关闭"))*20)</f>
        <v>-</v>
      </c>
      <c r="AO210" s="12" t="str">
        <f>IF((COUNTIFS(明细!$R:$R,$AK210,明细!$C:$C,AO$1,明细!$AK:$AK,"网点超50分钟未响应")+COUNTIFS(明细!$R:$R,$AK210,明细!$C:$C,AO$1,明细!$AL:$AL,"网点超23H未关闭"))*20=0,"-",(COUNTIFS(明细!$R:$R,$AK210,明细!$C:$C,AO$1,明细!$AK:$AK,"网点超50分钟未响应")+COUNTIFS(明细!$R:$R,$AK210,明细!$C:$C,AO$1,明细!$AL:$AL,"网点超23H未关闭"))*20)</f>
        <v>-</v>
      </c>
      <c r="AP210" s="12" t="str">
        <f>IF((COUNTIFS(明细!$R:$R,$AK210,明细!$C:$C,AP$1,明细!$AK:$AK,"网点超50分钟未响应")+COUNTIFS(明细!$R:$R,$AK210,明细!$C:$C,AP$1,明细!$AL:$AL,"网点超23H未关闭"))*20=0,"-",(COUNTIFS(明细!$R:$R,$AK210,明细!$C:$C,AP$1,明细!$AK:$AK,"网点超50分钟未响应")+COUNTIFS(明细!$R:$R,$AK210,明细!$C:$C,AP$1,明细!$AL:$AL,"网点超23H未关闭"))*20)</f>
        <v>-</v>
      </c>
      <c r="AQ210" s="12" t="str">
        <f>IF((COUNTIFS(明细!$R:$R,$AK210,明细!$C:$C,AQ$1,明细!$AK:$AK,"网点超50分钟未响应")+COUNTIFS(明细!$R:$R,$AK210,明细!$C:$C,AQ$1,明细!$AL:$AL,"网点超23H未关闭"))*20=0,"-",(COUNTIFS(明细!$R:$R,$AK210,明细!$C:$C,AQ$1,明细!$AK:$AK,"网点超50分钟未响应")+COUNTIFS(明细!$R:$R,$AK210,明细!$C:$C,AQ$1,明细!$AL:$AL,"网点超23H未关闭"))*20)</f>
        <v>-</v>
      </c>
      <c r="AR210" s="12" t="str">
        <f>IF((COUNTIFS(明细!$R:$R,$AK210,明细!$C:$C,AR$1,明细!$AK:$AK,"网点超50分钟未响应")+COUNTIFS(明细!$R:$R,$AK210,明细!$C:$C,AR$1,明细!$AL:$AL,"网点超23H未关闭"))*20=0,"-",(COUNTIFS(明细!$R:$R,$AK210,明细!$C:$C,AR$1,明细!$AK:$AK,"网点超50分钟未响应")+COUNTIFS(明细!$R:$R,$AK210,明细!$C:$C,AR$1,明细!$AL:$AL,"网点超23H未关闭"))*20)</f>
        <v>-</v>
      </c>
      <c r="AS210" s="12" t="str">
        <f>IF((COUNTIFS(明细!$R:$R,$AK210,明细!$C:$C,AS$1,明细!$AK:$AK,"网点超50分钟未响应")+COUNTIFS(明细!$R:$R,$AK210,明细!$C:$C,AS$1,明细!$AL:$AL,"网点超23H未关闭"))*20=0,"-",(COUNTIFS(明细!$R:$R,$AK210,明细!$C:$C,AS$1,明细!$AK:$AK,"网点超50分钟未响应")+COUNTIFS(明细!$R:$R,$AK210,明细!$C:$C,AS$1,明细!$AL:$AL,"网点超23H未关闭"))*20)</f>
        <v>-</v>
      </c>
      <c r="AT210" s="12" t="str">
        <f>IF((COUNTIFS(明细!$R:$R,$AK210,明细!$C:$C,AT$1,明细!$AK:$AK,"网点超50分钟未响应")+COUNTIFS(明细!$R:$R,$AK210,明细!$C:$C,AT$1,明细!$AL:$AL,"网点超23H未关闭"))*20=0,"-",(COUNTIFS(明细!$R:$R,$AK210,明细!$C:$C,AT$1,明细!$AK:$AK,"网点超50分钟未响应")+COUNTIFS(明细!$R:$R,$AK210,明细!$C:$C,AT$1,明细!$AL:$AL,"网点超23H未关闭"))*20)</f>
        <v>-</v>
      </c>
      <c r="AU210" s="12" t="str">
        <f>IF((COUNTIFS(明细!$R:$R,$AK210,明细!$C:$C,AU$1,明细!$AK:$AK,"网点超50分钟未响应")+COUNTIFS(明细!$R:$R,$AK210,明细!$C:$C,AU$1,明细!$AL:$AL,"网点超23H未关闭"))*20=0,"-",(COUNTIFS(明细!$R:$R,$AK210,明细!$C:$C,AU$1,明细!$AK:$AK,"网点超50分钟未响应")+COUNTIFS(明细!$R:$R,$AK210,明细!$C:$C,AU$1,明细!$AL:$AL,"网点超23H未关闭"))*20)</f>
        <v>-</v>
      </c>
      <c r="AV210" s="12" t="str">
        <f>IF((COUNTIFS(明细!$R:$R,$AK210,明细!$C:$C,AV$1,明细!$AK:$AK,"网点超50分钟未响应")+COUNTIFS(明细!$R:$R,$AK210,明细!$C:$C,AV$1,明细!$AL:$AL,"网点超23H未关闭"))*20=0,"-",(COUNTIFS(明细!$R:$R,$AK210,明细!$C:$C,AV$1,明细!$AK:$AK,"网点超50分钟未响应")+COUNTIFS(明细!$R:$R,$AK210,明细!$C:$C,AV$1,明细!$AL:$AL,"网点超23H未关闭"))*20)</f>
        <v>-</v>
      </c>
      <c r="AW210" s="12" t="str">
        <f>IF((COUNTIFS(明细!$R:$R,$AK210,明细!$C:$C,AW$1,明细!$AK:$AK,"网点超50分钟未响应")+COUNTIFS(明细!$R:$R,$AK210,明细!$C:$C,AW$1,明细!$AL:$AL,"网点超23H未关闭"))*20=0,"-",(COUNTIFS(明细!$R:$R,$AK210,明细!$C:$C,AW$1,明细!$AK:$AK,"网点超50分钟未响应")+COUNTIFS(明细!$R:$R,$AK210,明细!$C:$C,AW$1,明细!$AL:$AL,"网点超23H未关闭"))*20)</f>
        <v>-</v>
      </c>
      <c r="AX210" s="12" t="str">
        <f>IF((COUNTIFS(明细!$R:$R,$AK210,明细!$C:$C,AX$1,明细!$AK:$AK,"网点超50分钟未响应")+COUNTIFS(明细!$R:$R,$AK210,明细!$C:$C,AX$1,明细!$AL:$AL,"网点超23H未关闭"))*20=0,"-",(COUNTIFS(明细!$R:$R,$AK210,明细!$C:$C,AX$1,明细!$AK:$AK,"网点超50分钟未响应")+COUNTIFS(明细!$R:$R,$AK210,明细!$C:$C,AX$1,明细!$AL:$AL,"网点超23H未关闭"))*20)</f>
        <v>-</v>
      </c>
      <c r="AY210" s="12" t="str">
        <f>IF((COUNTIFS(明细!$R:$R,$AK210,明细!$C:$C,AY$1,明细!$AK:$AK,"网点超50分钟未响应")+COUNTIFS(明细!$R:$R,$AK210,明细!$C:$C,AY$1,明细!$AL:$AL,"网点超23H未关闭"))*20=0,"-",(COUNTIFS(明细!$R:$R,$AK210,明细!$C:$C,AY$1,明细!$AK:$AK,"网点超50分钟未响应")+COUNTIFS(明细!$R:$R,$AK210,明细!$C:$C,AY$1,明细!$AL:$AL,"网点超23H未关闭"))*20)</f>
        <v>-</v>
      </c>
      <c r="AZ210" s="12" t="str">
        <f>IF((COUNTIFS(明细!$R:$R,$AK210,明细!$C:$C,AZ$1,明细!$AK:$AK,"网点超50分钟未响应")+COUNTIFS(明细!$R:$R,$AK210,明细!$C:$C,AZ$1,明细!$AL:$AL,"网点超23H未关闭"))*20=0,"-",(COUNTIFS(明细!$R:$R,$AK210,明细!$C:$C,AZ$1,明细!$AK:$AK,"网点超50分钟未响应")+COUNTIFS(明细!$R:$R,$AK210,明细!$C:$C,AZ$1,明细!$AL:$AL,"网点超23H未关闭"))*20)</f>
        <v>-</v>
      </c>
      <c r="BA210" s="12" t="str">
        <f>IF((COUNTIFS(明细!$R:$R,$AK210,明细!$C:$C,BA$1,明细!$AK:$AK,"网点超50分钟未响应")+COUNTIFS(明细!$R:$R,$AK210,明细!$C:$C,BA$1,明细!$AL:$AL,"网点超23H未关闭"))*20=0,"-",(COUNTIFS(明细!$R:$R,$AK210,明细!$C:$C,BA$1,明细!$AK:$AK,"网点超50分钟未响应")+COUNTIFS(明细!$R:$R,$AK210,明细!$C:$C,BA$1,明细!$AL:$AL,"网点超23H未关闭"))*20)</f>
        <v>-</v>
      </c>
      <c r="BB210" s="12" t="str">
        <f>IF((COUNTIFS(明细!$R:$R,$AK210,明细!$C:$C,BB$1,明细!$AK:$AK,"网点超50分钟未响应")+COUNTIFS(明细!$R:$R,$AK210,明细!$C:$C,BB$1,明细!$AL:$AL,"网点超23H未关闭"))*20=0,"-",(COUNTIFS(明细!$R:$R,$AK210,明细!$C:$C,BB$1,明细!$AK:$AK,"网点超50分钟未响应")+COUNTIFS(明细!$R:$R,$AK210,明细!$C:$C,BB$1,明细!$AL:$AL,"网点超23H未关闭"))*20)</f>
        <v>-</v>
      </c>
      <c r="BC210" s="12" t="str">
        <f>IF((COUNTIFS(明细!$R:$R,$AK210,明细!$C:$C,BC$1,明细!$AK:$AK,"网点超50分钟未响应")+COUNTIFS(明细!$R:$R,$AK210,明细!$C:$C,BC$1,明细!$AL:$AL,"网点超23H未关闭"))*20=0,"-",(COUNTIFS(明细!$R:$R,$AK210,明细!$C:$C,BC$1,明细!$AK:$AK,"网点超50分钟未响应")+COUNTIFS(明细!$R:$R,$AK210,明细!$C:$C,BC$1,明细!$AL:$AL,"网点超23H未关闭"))*20)</f>
        <v>-</v>
      </c>
      <c r="BD210" s="12" t="str">
        <f>IF((COUNTIFS(明细!$R:$R,$AK210,明细!$C:$C,BD$1,明细!$AK:$AK,"网点超50分钟未响应")+COUNTIFS(明细!$R:$R,$AK210,明细!$C:$C,BD$1,明细!$AL:$AL,"网点超23H未关闭"))*20=0,"-",(COUNTIFS(明细!$R:$R,$AK210,明细!$C:$C,BD$1,明细!$AK:$AK,"网点超50分钟未响应")+COUNTIFS(明细!$R:$R,$AK210,明细!$C:$C,BD$1,明细!$AL:$AL,"网点超23H未关闭"))*20)</f>
        <v>-</v>
      </c>
      <c r="BE210" s="12" t="str">
        <f>IF((COUNTIFS(明细!$R:$R,$AK210,明细!$C:$C,BE$1,明细!$AK:$AK,"网点超50分钟未响应")+COUNTIFS(明细!$R:$R,$AK210,明细!$C:$C,BE$1,明细!$AL:$AL,"网点超23H未关闭"))*20=0,"-",(COUNTIFS(明细!$R:$R,$AK210,明细!$C:$C,BE$1,明细!$AK:$AK,"网点超50分钟未响应")+COUNTIFS(明细!$R:$R,$AK210,明细!$C:$C,BE$1,明细!$AL:$AL,"网点超23H未关闭"))*20)</f>
        <v>-</v>
      </c>
      <c r="BF210" s="12" t="str">
        <f>IF((COUNTIFS(明细!$R:$R,$AK210,明细!$C:$C,BF$1,明细!$AK:$AK,"网点超50分钟未响应")+COUNTIFS(明细!$R:$R,$AK210,明细!$C:$C,BF$1,明细!$AL:$AL,"网点超23H未关闭"))*20=0,"-",(COUNTIFS(明细!$R:$R,$AK210,明细!$C:$C,BF$1,明细!$AK:$AK,"网点超50分钟未响应")+COUNTIFS(明细!$R:$R,$AK210,明细!$C:$C,BF$1,明细!$AL:$AL,"网点超23H未关闭"))*20)</f>
        <v>-</v>
      </c>
      <c r="BG210" s="12" t="str">
        <f>IF((COUNTIFS(明细!$R:$R,$AK210,明细!$C:$C,BG$1,明细!$AK:$AK,"网点超50分钟未响应")+COUNTIFS(明细!$R:$R,$AK210,明细!$C:$C,BG$1,明细!$AL:$AL,"网点超23H未关闭"))*20=0,"-",(COUNTIFS(明细!$R:$R,$AK210,明细!$C:$C,BG$1,明细!$AK:$AK,"网点超50分钟未响应")+COUNTIFS(明细!$R:$R,$AK210,明细!$C:$C,BG$1,明细!$AL:$AL,"网点超23H未关闭"))*20)</f>
        <v>-</v>
      </c>
      <c r="BH210" s="12" t="str">
        <f>IF((COUNTIFS(明细!$R:$R,$AK210,明细!$C:$C,BH$1,明细!$AK:$AK,"网点超50分钟未响应")+COUNTIFS(明细!$R:$R,$AK210,明细!$C:$C,BH$1,明细!$AL:$AL,"网点超23H未关闭"))*20=0,"-",(COUNTIFS(明细!$R:$R,$AK210,明细!$C:$C,BH$1,明细!$AK:$AK,"网点超50分钟未响应")+COUNTIFS(明细!$R:$R,$AK210,明细!$C:$C,BH$1,明细!$AL:$AL,"网点超23H未关闭"))*20)</f>
        <v>-</v>
      </c>
      <c r="BI210" s="12" t="str">
        <f>IF((COUNTIFS(明细!$R:$R,$AK210,明细!$C:$C,BI$1,明细!$AK:$AK,"网点超50分钟未响应")+COUNTIFS(明细!$R:$R,$AK210,明细!$C:$C,BI$1,明细!$AL:$AL,"网点超23H未关闭"))*20=0,"-",(COUNTIFS(明细!$R:$R,$AK210,明细!$C:$C,BI$1,明细!$AK:$AK,"网点超50分钟未响应")+COUNTIFS(明细!$R:$R,$AK210,明细!$C:$C,BI$1,明细!$AL:$AL,"网点超23H未关闭"))*20)</f>
        <v>-</v>
      </c>
      <c r="BJ210" s="12" t="str">
        <f>IF((COUNTIFS(明细!$R:$R,$AK210,明细!$C:$C,BJ$1,明细!$AK:$AK,"网点超50分钟未响应")+COUNTIFS(明细!$R:$R,$AK210,明细!$C:$C,BJ$1,明细!$AL:$AL,"网点超23H未关闭"))*20=0,"-",(COUNTIFS(明细!$R:$R,$AK210,明细!$C:$C,BJ$1,明细!$AK:$AK,"网点超50分钟未响应")+COUNTIFS(明细!$R:$R,$AK210,明细!$C:$C,BJ$1,明细!$AL:$AL,"网点超23H未关闭"))*20)</f>
        <v>-</v>
      </c>
      <c r="BK210" s="12" t="str">
        <f>IF((COUNTIFS(明细!$R:$R,$AK210,明细!$C:$C,BK$1,明细!$AK:$AK,"网点超50分钟未响应")+COUNTIFS(明细!$R:$R,$AK210,明细!$C:$C,BK$1,明细!$AL:$AL,"网点超23H未关闭"))*20=0,"-",(COUNTIFS(明细!$R:$R,$AK210,明细!$C:$C,BK$1,明细!$AK:$AK,"网点超50分钟未响应")+COUNTIFS(明细!$R:$R,$AK210,明细!$C:$C,BK$1,明细!$AL:$AL,"网点超23H未关闭"))*20)</f>
        <v>-</v>
      </c>
      <c r="BL210" s="12" t="str">
        <f>IF((COUNTIFS(明细!$R:$R,$AK210,明细!$C:$C,BL$1,明细!$AK:$AK,"网点超50分钟未响应")+COUNTIFS(明细!$R:$R,$AK210,明细!$C:$C,BL$1,明细!$AL:$AL,"网点超23H未关闭"))*20=0,"-",(COUNTIFS(明细!$R:$R,$AK210,明细!$C:$C,BL$1,明细!$AK:$AK,"网点超50分钟未响应")+COUNTIFS(明细!$R:$R,$AK210,明细!$C:$C,BL$1,明细!$AL:$AL,"网点超23H未关闭"))*20)</f>
        <v>-</v>
      </c>
      <c r="BM210" s="12" t="str">
        <f>IF((COUNTIFS(明细!$R:$R,$AK210,明细!$C:$C,BM$1,明细!$AK:$AK,"网点超50分钟未响应")+COUNTIFS(明细!$R:$R,$AK210,明细!$C:$C,BM$1,明细!$AL:$AL,"网点超23H未关闭"))*20=0,"-",(COUNTIFS(明细!$R:$R,$AK210,明细!$C:$C,BM$1,明细!$AK:$AK,"网点超50分钟未响应")+COUNTIFS(明细!$R:$R,$AK210,明细!$C:$C,BM$1,明细!$AL:$AL,"网点超23H未关闭"))*20)</f>
        <v>-</v>
      </c>
      <c r="BN210" s="12" t="str">
        <f>IF((COUNTIFS(明细!$R:$R,$AK210,明细!$C:$C,BN$1,明细!$AK:$AK,"网点超50分钟未响应")+COUNTIFS(明细!$R:$R,$AK210,明细!$C:$C,BN$1,明细!$AL:$AL,"网点超23H未关闭"))*20=0,"-",(COUNTIFS(明细!$R:$R,$AK210,明细!$C:$C,BN$1,明细!$AK:$AK,"网点超50分钟未响应")+COUNTIFS(明细!$R:$R,$AK210,明细!$C:$C,BN$1,明细!$AL:$AL,"网点超23H未关闭"))*20)</f>
        <v>-</v>
      </c>
      <c r="BO210" s="12" t="str">
        <f>IF((COUNTIFS(明细!$R:$R,$AK210,明细!$C:$C,BO$1,明细!$AK:$AK,"网点超50分钟未响应")+COUNTIFS(明细!$R:$R,$AK210,明细!$C:$C,BO$1,明细!$AL:$AL,"网点超23H未关闭"))*20=0,"-",(COUNTIFS(明细!$R:$R,$AK210,明细!$C:$C,BO$1,明细!$AK:$AK,"网点超50分钟未响应")+COUNTIFS(明细!$R:$R,$AK210,明细!$C:$C,BO$1,明细!$AL:$AL,"网点超23H未关闭"))*20)</f>
        <v>-</v>
      </c>
      <c r="BP210" s="12" t="str">
        <f>IF((COUNTIFS(明细!$R:$R,$AK210,明细!$C:$C,BP$1,明细!$AK:$AK,"网点超50分钟未响应")+COUNTIFS(明细!$R:$R,$AK210,明细!$C:$C,BP$1,明细!$AL:$AL,"网点超23H未关闭"))*20=0,"-",(COUNTIFS(明细!$R:$R,$AK210,明细!$C:$C,BP$1,明细!$AK:$AK,"网点超50分钟未响应")+COUNTIFS(明细!$R:$R,$AK210,明细!$C:$C,BP$1,明细!$AL:$AL,"网点超23H未关闭"))*20)</f>
        <v>-</v>
      </c>
    </row>
    <row r="211" customHeight="1" spans="36:68">
      <c r="AJ211" s="12">
        <f>RANK(AL211,AL$3:AL$356)</f>
        <v>147</v>
      </c>
      <c r="AK211" s="39" t="s">
        <v>247</v>
      </c>
      <c r="AL211" s="12">
        <f>SUM(AM211:BP211)</f>
        <v>0</v>
      </c>
      <c r="AM211" s="12" t="str">
        <f>IF((COUNTIFS(明细!$R:$R,$AK211,明细!$C:$C,AM$1,明细!$AK:$AK,"网点超50分钟未响应")+COUNTIFS(明细!$R:$R,$AK211,明细!$C:$C,AM$1,明细!$AL:$AL,"网点超23H未关闭"))*20=0,"-",(COUNTIFS(明细!$R:$R,$AK211,明细!$C:$C,AM$1,明细!$AK:$AK,"网点超50分钟未响应")+COUNTIFS(明细!$R:$R,$AK211,明细!$C:$C,AM$1,明细!$AL:$AL,"网点超23H未关闭"))*20)</f>
        <v>-</v>
      </c>
      <c r="AN211" s="12" t="str">
        <f>IF((COUNTIFS(明细!$R:$R,$AK211,明细!$C:$C,AN$1,明细!$AK:$AK,"网点超50分钟未响应")+COUNTIFS(明细!$R:$R,$AK211,明细!$C:$C,AN$1,明细!$AL:$AL,"网点超23H未关闭"))*20=0,"-",(COUNTIFS(明细!$R:$R,$AK211,明细!$C:$C,AN$1,明细!$AK:$AK,"网点超50分钟未响应")+COUNTIFS(明细!$R:$R,$AK211,明细!$C:$C,AN$1,明细!$AL:$AL,"网点超23H未关闭"))*20)</f>
        <v>-</v>
      </c>
      <c r="AO211" s="12" t="str">
        <f>IF((COUNTIFS(明细!$R:$R,$AK211,明细!$C:$C,AO$1,明细!$AK:$AK,"网点超50分钟未响应")+COUNTIFS(明细!$R:$R,$AK211,明细!$C:$C,AO$1,明细!$AL:$AL,"网点超23H未关闭"))*20=0,"-",(COUNTIFS(明细!$R:$R,$AK211,明细!$C:$C,AO$1,明细!$AK:$AK,"网点超50分钟未响应")+COUNTIFS(明细!$R:$R,$AK211,明细!$C:$C,AO$1,明细!$AL:$AL,"网点超23H未关闭"))*20)</f>
        <v>-</v>
      </c>
      <c r="AP211" s="12" t="str">
        <f>IF((COUNTIFS(明细!$R:$R,$AK211,明细!$C:$C,AP$1,明细!$AK:$AK,"网点超50分钟未响应")+COUNTIFS(明细!$R:$R,$AK211,明细!$C:$C,AP$1,明细!$AL:$AL,"网点超23H未关闭"))*20=0,"-",(COUNTIFS(明细!$R:$R,$AK211,明细!$C:$C,AP$1,明细!$AK:$AK,"网点超50分钟未响应")+COUNTIFS(明细!$R:$R,$AK211,明细!$C:$C,AP$1,明细!$AL:$AL,"网点超23H未关闭"))*20)</f>
        <v>-</v>
      </c>
      <c r="AQ211" s="12" t="str">
        <f>IF((COUNTIFS(明细!$R:$R,$AK211,明细!$C:$C,AQ$1,明细!$AK:$AK,"网点超50分钟未响应")+COUNTIFS(明细!$R:$R,$AK211,明细!$C:$C,AQ$1,明细!$AL:$AL,"网点超23H未关闭"))*20=0,"-",(COUNTIFS(明细!$R:$R,$AK211,明细!$C:$C,AQ$1,明细!$AK:$AK,"网点超50分钟未响应")+COUNTIFS(明细!$R:$R,$AK211,明细!$C:$C,AQ$1,明细!$AL:$AL,"网点超23H未关闭"))*20)</f>
        <v>-</v>
      </c>
      <c r="AR211" s="12" t="str">
        <f>IF((COUNTIFS(明细!$R:$R,$AK211,明细!$C:$C,AR$1,明细!$AK:$AK,"网点超50分钟未响应")+COUNTIFS(明细!$R:$R,$AK211,明细!$C:$C,AR$1,明细!$AL:$AL,"网点超23H未关闭"))*20=0,"-",(COUNTIFS(明细!$R:$R,$AK211,明细!$C:$C,AR$1,明细!$AK:$AK,"网点超50分钟未响应")+COUNTIFS(明细!$R:$R,$AK211,明细!$C:$C,AR$1,明细!$AL:$AL,"网点超23H未关闭"))*20)</f>
        <v>-</v>
      </c>
      <c r="AS211" s="12" t="str">
        <f>IF((COUNTIFS(明细!$R:$R,$AK211,明细!$C:$C,AS$1,明细!$AK:$AK,"网点超50分钟未响应")+COUNTIFS(明细!$R:$R,$AK211,明细!$C:$C,AS$1,明细!$AL:$AL,"网点超23H未关闭"))*20=0,"-",(COUNTIFS(明细!$R:$R,$AK211,明细!$C:$C,AS$1,明细!$AK:$AK,"网点超50分钟未响应")+COUNTIFS(明细!$R:$R,$AK211,明细!$C:$C,AS$1,明细!$AL:$AL,"网点超23H未关闭"))*20)</f>
        <v>-</v>
      </c>
      <c r="AT211" s="12" t="str">
        <f>IF((COUNTIFS(明细!$R:$R,$AK211,明细!$C:$C,AT$1,明细!$AK:$AK,"网点超50分钟未响应")+COUNTIFS(明细!$R:$R,$AK211,明细!$C:$C,AT$1,明细!$AL:$AL,"网点超23H未关闭"))*20=0,"-",(COUNTIFS(明细!$R:$R,$AK211,明细!$C:$C,AT$1,明细!$AK:$AK,"网点超50分钟未响应")+COUNTIFS(明细!$R:$R,$AK211,明细!$C:$C,AT$1,明细!$AL:$AL,"网点超23H未关闭"))*20)</f>
        <v>-</v>
      </c>
      <c r="AU211" s="12" t="str">
        <f>IF((COUNTIFS(明细!$R:$R,$AK211,明细!$C:$C,AU$1,明细!$AK:$AK,"网点超50分钟未响应")+COUNTIFS(明细!$R:$R,$AK211,明细!$C:$C,AU$1,明细!$AL:$AL,"网点超23H未关闭"))*20=0,"-",(COUNTIFS(明细!$R:$R,$AK211,明细!$C:$C,AU$1,明细!$AK:$AK,"网点超50分钟未响应")+COUNTIFS(明细!$R:$R,$AK211,明细!$C:$C,AU$1,明细!$AL:$AL,"网点超23H未关闭"))*20)</f>
        <v>-</v>
      </c>
      <c r="AV211" s="12" t="str">
        <f>IF((COUNTIFS(明细!$R:$R,$AK211,明细!$C:$C,AV$1,明细!$AK:$AK,"网点超50分钟未响应")+COUNTIFS(明细!$R:$R,$AK211,明细!$C:$C,AV$1,明细!$AL:$AL,"网点超23H未关闭"))*20=0,"-",(COUNTIFS(明细!$R:$R,$AK211,明细!$C:$C,AV$1,明细!$AK:$AK,"网点超50分钟未响应")+COUNTIFS(明细!$R:$R,$AK211,明细!$C:$C,AV$1,明细!$AL:$AL,"网点超23H未关闭"))*20)</f>
        <v>-</v>
      </c>
      <c r="AW211" s="12" t="str">
        <f>IF((COUNTIFS(明细!$R:$R,$AK211,明细!$C:$C,AW$1,明细!$AK:$AK,"网点超50分钟未响应")+COUNTIFS(明细!$R:$R,$AK211,明细!$C:$C,AW$1,明细!$AL:$AL,"网点超23H未关闭"))*20=0,"-",(COUNTIFS(明细!$R:$R,$AK211,明细!$C:$C,AW$1,明细!$AK:$AK,"网点超50分钟未响应")+COUNTIFS(明细!$R:$R,$AK211,明细!$C:$C,AW$1,明细!$AL:$AL,"网点超23H未关闭"))*20)</f>
        <v>-</v>
      </c>
      <c r="AX211" s="12" t="str">
        <f>IF((COUNTIFS(明细!$R:$R,$AK211,明细!$C:$C,AX$1,明细!$AK:$AK,"网点超50分钟未响应")+COUNTIFS(明细!$R:$R,$AK211,明细!$C:$C,AX$1,明细!$AL:$AL,"网点超23H未关闭"))*20=0,"-",(COUNTIFS(明细!$R:$R,$AK211,明细!$C:$C,AX$1,明细!$AK:$AK,"网点超50分钟未响应")+COUNTIFS(明细!$R:$R,$AK211,明细!$C:$C,AX$1,明细!$AL:$AL,"网点超23H未关闭"))*20)</f>
        <v>-</v>
      </c>
      <c r="AY211" s="12" t="str">
        <f>IF((COUNTIFS(明细!$R:$R,$AK211,明细!$C:$C,AY$1,明细!$AK:$AK,"网点超50分钟未响应")+COUNTIFS(明细!$R:$R,$AK211,明细!$C:$C,AY$1,明细!$AL:$AL,"网点超23H未关闭"))*20=0,"-",(COUNTIFS(明细!$R:$R,$AK211,明细!$C:$C,AY$1,明细!$AK:$AK,"网点超50分钟未响应")+COUNTIFS(明细!$R:$R,$AK211,明细!$C:$C,AY$1,明细!$AL:$AL,"网点超23H未关闭"))*20)</f>
        <v>-</v>
      </c>
      <c r="AZ211" s="12" t="str">
        <f>IF((COUNTIFS(明细!$R:$R,$AK211,明细!$C:$C,AZ$1,明细!$AK:$AK,"网点超50分钟未响应")+COUNTIFS(明细!$R:$R,$AK211,明细!$C:$C,AZ$1,明细!$AL:$AL,"网点超23H未关闭"))*20=0,"-",(COUNTIFS(明细!$R:$R,$AK211,明细!$C:$C,AZ$1,明细!$AK:$AK,"网点超50分钟未响应")+COUNTIFS(明细!$R:$R,$AK211,明细!$C:$C,AZ$1,明细!$AL:$AL,"网点超23H未关闭"))*20)</f>
        <v>-</v>
      </c>
      <c r="BA211" s="12" t="str">
        <f>IF((COUNTIFS(明细!$R:$R,$AK211,明细!$C:$C,BA$1,明细!$AK:$AK,"网点超50分钟未响应")+COUNTIFS(明细!$R:$R,$AK211,明细!$C:$C,BA$1,明细!$AL:$AL,"网点超23H未关闭"))*20=0,"-",(COUNTIFS(明细!$R:$R,$AK211,明细!$C:$C,BA$1,明细!$AK:$AK,"网点超50分钟未响应")+COUNTIFS(明细!$R:$R,$AK211,明细!$C:$C,BA$1,明细!$AL:$AL,"网点超23H未关闭"))*20)</f>
        <v>-</v>
      </c>
      <c r="BB211" s="12" t="str">
        <f>IF((COUNTIFS(明细!$R:$R,$AK211,明细!$C:$C,BB$1,明细!$AK:$AK,"网点超50分钟未响应")+COUNTIFS(明细!$R:$R,$AK211,明细!$C:$C,BB$1,明细!$AL:$AL,"网点超23H未关闭"))*20=0,"-",(COUNTIFS(明细!$R:$R,$AK211,明细!$C:$C,BB$1,明细!$AK:$AK,"网点超50分钟未响应")+COUNTIFS(明细!$R:$R,$AK211,明细!$C:$C,BB$1,明细!$AL:$AL,"网点超23H未关闭"))*20)</f>
        <v>-</v>
      </c>
      <c r="BC211" s="12" t="str">
        <f>IF((COUNTIFS(明细!$R:$R,$AK211,明细!$C:$C,BC$1,明细!$AK:$AK,"网点超50分钟未响应")+COUNTIFS(明细!$R:$R,$AK211,明细!$C:$C,BC$1,明细!$AL:$AL,"网点超23H未关闭"))*20=0,"-",(COUNTIFS(明细!$R:$R,$AK211,明细!$C:$C,BC$1,明细!$AK:$AK,"网点超50分钟未响应")+COUNTIFS(明细!$R:$R,$AK211,明细!$C:$C,BC$1,明细!$AL:$AL,"网点超23H未关闭"))*20)</f>
        <v>-</v>
      </c>
      <c r="BD211" s="12" t="str">
        <f>IF((COUNTIFS(明细!$R:$R,$AK211,明细!$C:$C,BD$1,明细!$AK:$AK,"网点超50分钟未响应")+COUNTIFS(明细!$R:$R,$AK211,明细!$C:$C,BD$1,明细!$AL:$AL,"网点超23H未关闭"))*20=0,"-",(COUNTIFS(明细!$R:$R,$AK211,明细!$C:$C,BD$1,明细!$AK:$AK,"网点超50分钟未响应")+COUNTIFS(明细!$R:$R,$AK211,明细!$C:$C,BD$1,明细!$AL:$AL,"网点超23H未关闭"))*20)</f>
        <v>-</v>
      </c>
      <c r="BE211" s="12" t="str">
        <f>IF((COUNTIFS(明细!$R:$R,$AK211,明细!$C:$C,BE$1,明细!$AK:$AK,"网点超50分钟未响应")+COUNTIFS(明细!$R:$R,$AK211,明细!$C:$C,BE$1,明细!$AL:$AL,"网点超23H未关闭"))*20=0,"-",(COUNTIFS(明细!$R:$R,$AK211,明细!$C:$C,BE$1,明细!$AK:$AK,"网点超50分钟未响应")+COUNTIFS(明细!$R:$R,$AK211,明细!$C:$C,BE$1,明细!$AL:$AL,"网点超23H未关闭"))*20)</f>
        <v>-</v>
      </c>
      <c r="BF211" s="12" t="str">
        <f>IF((COUNTIFS(明细!$R:$R,$AK211,明细!$C:$C,BF$1,明细!$AK:$AK,"网点超50分钟未响应")+COUNTIFS(明细!$R:$R,$AK211,明细!$C:$C,BF$1,明细!$AL:$AL,"网点超23H未关闭"))*20=0,"-",(COUNTIFS(明细!$R:$R,$AK211,明细!$C:$C,BF$1,明细!$AK:$AK,"网点超50分钟未响应")+COUNTIFS(明细!$R:$R,$AK211,明细!$C:$C,BF$1,明细!$AL:$AL,"网点超23H未关闭"))*20)</f>
        <v>-</v>
      </c>
      <c r="BG211" s="12" t="str">
        <f>IF((COUNTIFS(明细!$R:$R,$AK211,明细!$C:$C,BG$1,明细!$AK:$AK,"网点超50分钟未响应")+COUNTIFS(明细!$R:$R,$AK211,明细!$C:$C,BG$1,明细!$AL:$AL,"网点超23H未关闭"))*20=0,"-",(COUNTIFS(明细!$R:$R,$AK211,明细!$C:$C,BG$1,明细!$AK:$AK,"网点超50分钟未响应")+COUNTIFS(明细!$R:$R,$AK211,明细!$C:$C,BG$1,明细!$AL:$AL,"网点超23H未关闭"))*20)</f>
        <v>-</v>
      </c>
      <c r="BH211" s="12" t="str">
        <f>IF((COUNTIFS(明细!$R:$R,$AK211,明细!$C:$C,BH$1,明细!$AK:$AK,"网点超50分钟未响应")+COUNTIFS(明细!$R:$R,$AK211,明细!$C:$C,BH$1,明细!$AL:$AL,"网点超23H未关闭"))*20=0,"-",(COUNTIFS(明细!$R:$R,$AK211,明细!$C:$C,BH$1,明细!$AK:$AK,"网点超50分钟未响应")+COUNTIFS(明细!$R:$R,$AK211,明细!$C:$C,BH$1,明细!$AL:$AL,"网点超23H未关闭"))*20)</f>
        <v>-</v>
      </c>
      <c r="BI211" s="12" t="str">
        <f>IF((COUNTIFS(明细!$R:$R,$AK211,明细!$C:$C,BI$1,明细!$AK:$AK,"网点超50分钟未响应")+COUNTIFS(明细!$R:$R,$AK211,明细!$C:$C,BI$1,明细!$AL:$AL,"网点超23H未关闭"))*20=0,"-",(COUNTIFS(明细!$R:$R,$AK211,明细!$C:$C,BI$1,明细!$AK:$AK,"网点超50分钟未响应")+COUNTIFS(明细!$R:$R,$AK211,明细!$C:$C,BI$1,明细!$AL:$AL,"网点超23H未关闭"))*20)</f>
        <v>-</v>
      </c>
      <c r="BJ211" s="12" t="str">
        <f>IF((COUNTIFS(明细!$R:$R,$AK211,明细!$C:$C,BJ$1,明细!$AK:$AK,"网点超50分钟未响应")+COUNTIFS(明细!$R:$R,$AK211,明细!$C:$C,BJ$1,明细!$AL:$AL,"网点超23H未关闭"))*20=0,"-",(COUNTIFS(明细!$R:$R,$AK211,明细!$C:$C,BJ$1,明细!$AK:$AK,"网点超50分钟未响应")+COUNTIFS(明细!$R:$R,$AK211,明细!$C:$C,BJ$1,明细!$AL:$AL,"网点超23H未关闭"))*20)</f>
        <v>-</v>
      </c>
      <c r="BK211" s="12" t="str">
        <f>IF((COUNTIFS(明细!$R:$R,$AK211,明细!$C:$C,BK$1,明细!$AK:$AK,"网点超50分钟未响应")+COUNTIFS(明细!$R:$R,$AK211,明细!$C:$C,BK$1,明细!$AL:$AL,"网点超23H未关闭"))*20=0,"-",(COUNTIFS(明细!$R:$R,$AK211,明细!$C:$C,BK$1,明细!$AK:$AK,"网点超50分钟未响应")+COUNTIFS(明细!$R:$R,$AK211,明细!$C:$C,BK$1,明细!$AL:$AL,"网点超23H未关闭"))*20)</f>
        <v>-</v>
      </c>
      <c r="BL211" s="12" t="str">
        <f>IF((COUNTIFS(明细!$R:$R,$AK211,明细!$C:$C,BL$1,明细!$AK:$AK,"网点超50分钟未响应")+COUNTIFS(明细!$R:$R,$AK211,明细!$C:$C,BL$1,明细!$AL:$AL,"网点超23H未关闭"))*20=0,"-",(COUNTIFS(明细!$R:$R,$AK211,明细!$C:$C,BL$1,明细!$AK:$AK,"网点超50分钟未响应")+COUNTIFS(明细!$R:$R,$AK211,明细!$C:$C,BL$1,明细!$AL:$AL,"网点超23H未关闭"))*20)</f>
        <v>-</v>
      </c>
      <c r="BM211" s="12" t="str">
        <f>IF((COUNTIFS(明细!$R:$R,$AK211,明细!$C:$C,BM$1,明细!$AK:$AK,"网点超50分钟未响应")+COUNTIFS(明细!$R:$R,$AK211,明细!$C:$C,BM$1,明细!$AL:$AL,"网点超23H未关闭"))*20=0,"-",(COUNTIFS(明细!$R:$R,$AK211,明细!$C:$C,BM$1,明细!$AK:$AK,"网点超50分钟未响应")+COUNTIFS(明细!$R:$R,$AK211,明细!$C:$C,BM$1,明细!$AL:$AL,"网点超23H未关闭"))*20)</f>
        <v>-</v>
      </c>
      <c r="BN211" s="12" t="str">
        <f>IF((COUNTIFS(明细!$R:$R,$AK211,明细!$C:$C,BN$1,明细!$AK:$AK,"网点超50分钟未响应")+COUNTIFS(明细!$R:$R,$AK211,明细!$C:$C,BN$1,明细!$AL:$AL,"网点超23H未关闭"))*20=0,"-",(COUNTIFS(明细!$R:$R,$AK211,明细!$C:$C,BN$1,明细!$AK:$AK,"网点超50分钟未响应")+COUNTIFS(明细!$R:$R,$AK211,明细!$C:$C,BN$1,明细!$AL:$AL,"网点超23H未关闭"))*20)</f>
        <v>-</v>
      </c>
      <c r="BO211" s="12" t="str">
        <f>IF((COUNTIFS(明细!$R:$R,$AK211,明细!$C:$C,BO$1,明细!$AK:$AK,"网点超50分钟未响应")+COUNTIFS(明细!$R:$R,$AK211,明细!$C:$C,BO$1,明细!$AL:$AL,"网点超23H未关闭"))*20=0,"-",(COUNTIFS(明细!$R:$R,$AK211,明细!$C:$C,BO$1,明细!$AK:$AK,"网点超50分钟未响应")+COUNTIFS(明细!$R:$R,$AK211,明细!$C:$C,BO$1,明细!$AL:$AL,"网点超23H未关闭"))*20)</f>
        <v>-</v>
      </c>
      <c r="BP211" s="12" t="str">
        <f>IF((COUNTIFS(明细!$R:$R,$AK211,明细!$C:$C,BP$1,明细!$AK:$AK,"网点超50分钟未响应")+COUNTIFS(明细!$R:$R,$AK211,明细!$C:$C,BP$1,明细!$AL:$AL,"网点超23H未关闭"))*20=0,"-",(COUNTIFS(明细!$R:$R,$AK211,明细!$C:$C,BP$1,明细!$AK:$AK,"网点超50分钟未响应")+COUNTIFS(明细!$R:$R,$AK211,明细!$C:$C,BP$1,明细!$AL:$AL,"网点超23H未关闭"))*20)</f>
        <v>-</v>
      </c>
    </row>
    <row r="212" customHeight="1" spans="36:68">
      <c r="AJ212" s="12">
        <f>RANK(AL212,AL$3:AL$356)</f>
        <v>147</v>
      </c>
      <c r="AK212" s="39" t="s">
        <v>248</v>
      </c>
      <c r="AL212" s="12">
        <f>SUM(AM212:BP212)</f>
        <v>0</v>
      </c>
      <c r="AM212" s="12" t="str">
        <f>IF((COUNTIFS(明细!$R:$R,$AK212,明细!$C:$C,AM$1,明细!$AK:$AK,"网点超50分钟未响应")+COUNTIFS(明细!$R:$R,$AK212,明细!$C:$C,AM$1,明细!$AL:$AL,"网点超23H未关闭"))*20=0,"-",(COUNTIFS(明细!$R:$R,$AK212,明细!$C:$C,AM$1,明细!$AK:$AK,"网点超50分钟未响应")+COUNTIFS(明细!$R:$R,$AK212,明细!$C:$C,AM$1,明细!$AL:$AL,"网点超23H未关闭"))*20)</f>
        <v>-</v>
      </c>
      <c r="AN212" s="12" t="str">
        <f>IF((COUNTIFS(明细!$R:$R,$AK212,明细!$C:$C,AN$1,明细!$AK:$AK,"网点超50分钟未响应")+COUNTIFS(明细!$R:$R,$AK212,明细!$C:$C,AN$1,明细!$AL:$AL,"网点超23H未关闭"))*20=0,"-",(COUNTIFS(明细!$R:$R,$AK212,明细!$C:$C,AN$1,明细!$AK:$AK,"网点超50分钟未响应")+COUNTIFS(明细!$R:$R,$AK212,明细!$C:$C,AN$1,明细!$AL:$AL,"网点超23H未关闭"))*20)</f>
        <v>-</v>
      </c>
      <c r="AO212" s="12" t="str">
        <f>IF((COUNTIFS(明细!$R:$R,$AK212,明细!$C:$C,AO$1,明细!$AK:$AK,"网点超50分钟未响应")+COUNTIFS(明细!$R:$R,$AK212,明细!$C:$C,AO$1,明细!$AL:$AL,"网点超23H未关闭"))*20=0,"-",(COUNTIFS(明细!$R:$R,$AK212,明细!$C:$C,AO$1,明细!$AK:$AK,"网点超50分钟未响应")+COUNTIFS(明细!$R:$R,$AK212,明细!$C:$C,AO$1,明细!$AL:$AL,"网点超23H未关闭"))*20)</f>
        <v>-</v>
      </c>
      <c r="AP212" s="12" t="str">
        <f>IF((COUNTIFS(明细!$R:$R,$AK212,明细!$C:$C,AP$1,明细!$AK:$AK,"网点超50分钟未响应")+COUNTIFS(明细!$R:$R,$AK212,明细!$C:$C,AP$1,明细!$AL:$AL,"网点超23H未关闭"))*20=0,"-",(COUNTIFS(明细!$R:$R,$AK212,明细!$C:$C,AP$1,明细!$AK:$AK,"网点超50分钟未响应")+COUNTIFS(明细!$R:$R,$AK212,明细!$C:$C,AP$1,明细!$AL:$AL,"网点超23H未关闭"))*20)</f>
        <v>-</v>
      </c>
      <c r="AQ212" s="12" t="str">
        <f>IF((COUNTIFS(明细!$R:$R,$AK212,明细!$C:$C,AQ$1,明细!$AK:$AK,"网点超50分钟未响应")+COUNTIFS(明细!$R:$R,$AK212,明细!$C:$C,AQ$1,明细!$AL:$AL,"网点超23H未关闭"))*20=0,"-",(COUNTIFS(明细!$R:$R,$AK212,明细!$C:$C,AQ$1,明细!$AK:$AK,"网点超50分钟未响应")+COUNTIFS(明细!$R:$R,$AK212,明细!$C:$C,AQ$1,明细!$AL:$AL,"网点超23H未关闭"))*20)</f>
        <v>-</v>
      </c>
      <c r="AR212" s="12" t="str">
        <f>IF((COUNTIFS(明细!$R:$R,$AK212,明细!$C:$C,AR$1,明细!$AK:$AK,"网点超50分钟未响应")+COUNTIFS(明细!$R:$R,$AK212,明细!$C:$C,AR$1,明细!$AL:$AL,"网点超23H未关闭"))*20=0,"-",(COUNTIFS(明细!$R:$R,$AK212,明细!$C:$C,AR$1,明细!$AK:$AK,"网点超50分钟未响应")+COUNTIFS(明细!$R:$R,$AK212,明细!$C:$C,AR$1,明细!$AL:$AL,"网点超23H未关闭"))*20)</f>
        <v>-</v>
      </c>
      <c r="AS212" s="12" t="str">
        <f>IF((COUNTIFS(明细!$R:$R,$AK212,明细!$C:$C,AS$1,明细!$AK:$AK,"网点超50分钟未响应")+COUNTIFS(明细!$R:$R,$AK212,明细!$C:$C,AS$1,明细!$AL:$AL,"网点超23H未关闭"))*20=0,"-",(COUNTIFS(明细!$R:$R,$AK212,明细!$C:$C,AS$1,明细!$AK:$AK,"网点超50分钟未响应")+COUNTIFS(明细!$R:$R,$AK212,明细!$C:$C,AS$1,明细!$AL:$AL,"网点超23H未关闭"))*20)</f>
        <v>-</v>
      </c>
      <c r="AT212" s="12" t="str">
        <f>IF((COUNTIFS(明细!$R:$R,$AK212,明细!$C:$C,AT$1,明细!$AK:$AK,"网点超50分钟未响应")+COUNTIFS(明细!$R:$R,$AK212,明细!$C:$C,AT$1,明细!$AL:$AL,"网点超23H未关闭"))*20=0,"-",(COUNTIFS(明细!$R:$R,$AK212,明细!$C:$C,AT$1,明细!$AK:$AK,"网点超50分钟未响应")+COUNTIFS(明细!$R:$R,$AK212,明细!$C:$C,AT$1,明细!$AL:$AL,"网点超23H未关闭"))*20)</f>
        <v>-</v>
      </c>
      <c r="AU212" s="12" t="str">
        <f>IF((COUNTIFS(明细!$R:$R,$AK212,明细!$C:$C,AU$1,明细!$AK:$AK,"网点超50分钟未响应")+COUNTIFS(明细!$R:$R,$AK212,明细!$C:$C,AU$1,明细!$AL:$AL,"网点超23H未关闭"))*20=0,"-",(COUNTIFS(明细!$R:$R,$AK212,明细!$C:$C,AU$1,明细!$AK:$AK,"网点超50分钟未响应")+COUNTIFS(明细!$R:$R,$AK212,明细!$C:$C,AU$1,明细!$AL:$AL,"网点超23H未关闭"))*20)</f>
        <v>-</v>
      </c>
      <c r="AV212" s="12" t="str">
        <f>IF((COUNTIFS(明细!$R:$R,$AK212,明细!$C:$C,AV$1,明细!$AK:$AK,"网点超50分钟未响应")+COUNTIFS(明细!$R:$R,$AK212,明细!$C:$C,AV$1,明细!$AL:$AL,"网点超23H未关闭"))*20=0,"-",(COUNTIFS(明细!$R:$R,$AK212,明细!$C:$C,AV$1,明细!$AK:$AK,"网点超50分钟未响应")+COUNTIFS(明细!$R:$R,$AK212,明细!$C:$C,AV$1,明细!$AL:$AL,"网点超23H未关闭"))*20)</f>
        <v>-</v>
      </c>
      <c r="AW212" s="12" t="str">
        <f>IF((COUNTIFS(明细!$R:$R,$AK212,明细!$C:$C,AW$1,明细!$AK:$AK,"网点超50分钟未响应")+COUNTIFS(明细!$R:$R,$AK212,明细!$C:$C,AW$1,明细!$AL:$AL,"网点超23H未关闭"))*20=0,"-",(COUNTIFS(明细!$R:$R,$AK212,明细!$C:$C,AW$1,明细!$AK:$AK,"网点超50分钟未响应")+COUNTIFS(明细!$R:$R,$AK212,明细!$C:$C,AW$1,明细!$AL:$AL,"网点超23H未关闭"))*20)</f>
        <v>-</v>
      </c>
      <c r="AX212" s="12" t="str">
        <f>IF((COUNTIFS(明细!$R:$R,$AK212,明细!$C:$C,AX$1,明细!$AK:$AK,"网点超50分钟未响应")+COUNTIFS(明细!$R:$R,$AK212,明细!$C:$C,AX$1,明细!$AL:$AL,"网点超23H未关闭"))*20=0,"-",(COUNTIFS(明细!$R:$R,$AK212,明细!$C:$C,AX$1,明细!$AK:$AK,"网点超50分钟未响应")+COUNTIFS(明细!$R:$R,$AK212,明细!$C:$C,AX$1,明细!$AL:$AL,"网点超23H未关闭"))*20)</f>
        <v>-</v>
      </c>
      <c r="AY212" s="12" t="str">
        <f>IF((COUNTIFS(明细!$R:$R,$AK212,明细!$C:$C,AY$1,明细!$AK:$AK,"网点超50分钟未响应")+COUNTIFS(明细!$R:$R,$AK212,明细!$C:$C,AY$1,明细!$AL:$AL,"网点超23H未关闭"))*20=0,"-",(COUNTIFS(明细!$R:$R,$AK212,明细!$C:$C,AY$1,明细!$AK:$AK,"网点超50分钟未响应")+COUNTIFS(明细!$R:$R,$AK212,明细!$C:$C,AY$1,明细!$AL:$AL,"网点超23H未关闭"))*20)</f>
        <v>-</v>
      </c>
      <c r="AZ212" s="12" t="str">
        <f>IF((COUNTIFS(明细!$R:$R,$AK212,明细!$C:$C,AZ$1,明细!$AK:$AK,"网点超50分钟未响应")+COUNTIFS(明细!$R:$R,$AK212,明细!$C:$C,AZ$1,明细!$AL:$AL,"网点超23H未关闭"))*20=0,"-",(COUNTIFS(明细!$R:$R,$AK212,明细!$C:$C,AZ$1,明细!$AK:$AK,"网点超50分钟未响应")+COUNTIFS(明细!$R:$R,$AK212,明细!$C:$C,AZ$1,明细!$AL:$AL,"网点超23H未关闭"))*20)</f>
        <v>-</v>
      </c>
      <c r="BA212" s="12" t="str">
        <f>IF((COUNTIFS(明细!$R:$R,$AK212,明细!$C:$C,BA$1,明细!$AK:$AK,"网点超50分钟未响应")+COUNTIFS(明细!$R:$R,$AK212,明细!$C:$C,BA$1,明细!$AL:$AL,"网点超23H未关闭"))*20=0,"-",(COUNTIFS(明细!$R:$R,$AK212,明细!$C:$C,BA$1,明细!$AK:$AK,"网点超50分钟未响应")+COUNTIFS(明细!$R:$R,$AK212,明细!$C:$C,BA$1,明细!$AL:$AL,"网点超23H未关闭"))*20)</f>
        <v>-</v>
      </c>
      <c r="BB212" s="12" t="str">
        <f>IF((COUNTIFS(明细!$R:$R,$AK212,明细!$C:$C,BB$1,明细!$AK:$AK,"网点超50分钟未响应")+COUNTIFS(明细!$R:$R,$AK212,明细!$C:$C,BB$1,明细!$AL:$AL,"网点超23H未关闭"))*20=0,"-",(COUNTIFS(明细!$R:$R,$AK212,明细!$C:$C,BB$1,明细!$AK:$AK,"网点超50分钟未响应")+COUNTIFS(明细!$R:$R,$AK212,明细!$C:$C,BB$1,明细!$AL:$AL,"网点超23H未关闭"))*20)</f>
        <v>-</v>
      </c>
      <c r="BC212" s="12" t="str">
        <f>IF((COUNTIFS(明细!$R:$R,$AK212,明细!$C:$C,BC$1,明细!$AK:$AK,"网点超50分钟未响应")+COUNTIFS(明细!$R:$R,$AK212,明细!$C:$C,BC$1,明细!$AL:$AL,"网点超23H未关闭"))*20=0,"-",(COUNTIFS(明细!$R:$R,$AK212,明细!$C:$C,BC$1,明细!$AK:$AK,"网点超50分钟未响应")+COUNTIFS(明细!$R:$R,$AK212,明细!$C:$C,BC$1,明细!$AL:$AL,"网点超23H未关闭"))*20)</f>
        <v>-</v>
      </c>
      <c r="BD212" s="12" t="str">
        <f>IF((COUNTIFS(明细!$R:$R,$AK212,明细!$C:$C,BD$1,明细!$AK:$AK,"网点超50分钟未响应")+COUNTIFS(明细!$R:$R,$AK212,明细!$C:$C,BD$1,明细!$AL:$AL,"网点超23H未关闭"))*20=0,"-",(COUNTIFS(明细!$R:$R,$AK212,明细!$C:$C,BD$1,明细!$AK:$AK,"网点超50分钟未响应")+COUNTIFS(明细!$R:$R,$AK212,明细!$C:$C,BD$1,明细!$AL:$AL,"网点超23H未关闭"))*20)</f>
        <v>-</v>
      </c>
      <c r="BE212" s="12" t="str">
        <f>IF((COUNTIFS(明细!$R:$R,$AK212,明细!$C:$C,BE$1,明细!$AK:$AK,"网点超50分钟未响应")+COUNTIFS(明细!$R:$R,$AK212,明细!$C:$C,BE$1,明细!$AL:$AL,"网点超23H未关闭"))*20=0,"-",(COUNTIFS(明细!$R:$R,$AK212,明细!$C:$C,BE$1,明细!$AK:$AK,"网点超50分钟未响应")+COUNTIFS(明细!$R:$R,$AK212,明细!$C:$C,BE$1,明细!$AL:$AL,"网点超23H未关闭"))*20)</f>
        <v>-</v>
      </c>
      <c r="BF212" s="12" t="str">
        <f>IF((COUNTIFS(明细!$R:$R,$AK212,明细!$C:$C,BF$1,明细!$AK:$AK,"网点超50分钟未响应")+COUNTIFS(明细!$R:$R,$AK212,明细!$C:$C,BF$1,明细!$AL:$AL,"网点超23H未关闭"))*20=0,"-",(COUNTIFS(明细!$R:$R,$AK212,明细!$C:$C,BF$1,明细!$AK:$AK,"网点超50分钟未响应")+COUNTIFS(明细!$R:$R,$AK212,明细!$C:$C,BF$1,明细!$AL:$AL,"网点超23H未关闭"))*20)</f>
        <v>-</v>
      </c>
      <c r="BG212" s="12" t="str">
        <f>IF((COUNTIFS(明细!$R:$R,$AK212,明细!$C:$C,BG$1,明细!$AK:$AK,"网点超50分钟未响应")+COUNTIFS(明细!$R:$R,$AK212,明细!$C:$C,BG$1,明细!$AL:$AL,"网点超23H未关闭"))*20=0,"-",(COUNTIFS(明细!$R:$R,$AK212,明细!$C:$C,BG$1,明细!$AK:$AK,"网点超50分钟未响应")+COUNTIFS(明细!$R:$R,$AK212,明细!$C:$C,BG$1,明细!$AL:$AL,"网点超23H未关闭"))*20)</f>
        <v>-</v>
      </c>
      <c r="BH212" s="12" t="str">
        <f>IF((COUNTIFS(明细!$R:$R,$AK212,明细!$C:$C,BH$1,明细!$AK:$AK,"网点超50分钟未响应")+COUNTIFS(明细!$R:$R,$AK212,明细!$C:$C,BH$1,明细!$AL:$AL,"网点超23H未关闭"))*20=0,"-",(COUNTIFS(明细!$R:$R,$AK212,明细!$C:$C,BH$1,明细!$AK:$AK,"网点超50分钟未响应")+COUNTIFS(明细!$R:$R,$AK212,明细!$C:$C,BH$1,明细!$AL:$AL,"网点超23H未关闭"))*20)</f>
        <v>-</v>
      </c>
      <c r="BI212" s="12" t="str">
        <f>IF((COUNTIFS(明细!$R:$R,$AK212,明细!$C:$C,BI$1,明细!$AK:$AK,"网点超50分钟未响应")+COUNTIFS(明细!$R:$R,$AK212,明细!$C:$C,BI$1,明细!$AL:$AL,"网点超23H未关闭"))*20=0,"-",(COUNTIFS(明细!$R:$R,$AK212,明细!$C:$C,BI$1,明细!$AK:$AK,"网点超50分钟未响应")+COUNTIFS(明细!$R:$R,$AK212,明细!$C:$C,BI$1,明细!$AL:$AL,"网点超23H未关闭"))*20)</f>
        <v>-</v>
      </c>
      <c r="BJ212" s="12" t="str">
        <f>IF((COUNTIFS(明细!$R:$R,$AK212,明细!$C:$C,BJ$1,明细!$AK:$AK,"网点超50分钟未响应")+COUNTIFS(明细!$R:$R,$AK212,明细!$C:$C,BJ$1,明细!$AL:$AL,"网点超23H未关闭"))*20=0,"-",(COUNTIFS(明细!$R:$R,$AK212,明细!$C:$C,BJ$1,明细!$AK:$AK,"网点超50分钟未响应")+COUNTIFS(明细!$R:$R,$AK212,明细!$C:$C,BJ$1,明细!$AL:$AL,"网点超23H未关闭"))*20)</f>
        <v>-</v>
      </c>
      <c r="BK212" s="12" t="str">
        <f>IF((COUNTIFS(明细!$R:$R,$AK212,明细!$C:$C,BK$1,明细!$AK:$AK,"网点超50分钟未响应")+COUNTIFS(明细!$R:$R,$AK212,明细!$C:$C,BK$1,明细!$AL:$AL,"网点超23H未关闭"))*20=0,"-",(COUNTIFS(明细!$R:$R,$AK212,明细!$C:$C,BK$1,明细!$AK:$AK,"网点超50分钟未响应")+COUNTIFS(明细!$R:$R,$AK212,明细!$C:$C,BK$1,明细!$AL:$AL,"网点超23H未关闭"))*20)</f>
        <v>-</v>
      </c>
      <c r="BL212" s="12" t="str">
        <f>IF((COUNTIFS(明细!$R:$R,$AK212,明细!$C:$C,BL$1,明细!$AK:$AK,"网点超50分钟未响应")+COUNTIFS(明细!$R:$R,$AK212,明细!$C:$C,BL$1,明细!$AL:$AL,"网点超23H未关闭"))*20=0,"-",(COUNTIFS(明细!$R:$R,$AK212,明细!$C:$C,BL$1,明细!$AK:$AK,"网点超50分钟未响应")+COUNTIFS(明细!$R:$R,$AK212,明细!$C:$C,BL$1,明细!$AL:$AL,"网点超23H未关闭"))*20)</f>
        <v>-</v>
      </c>
      <c r="BM212" s="12" t="str">
        <f>IF((COUNTIFS(明细!$R:$R,$AK212,明细!$C:$C,BM$1,明细!$AK:$AK,"网点超50分钟未响应")+COUNTIFS(明细!$R:$R,$AK212,明细!$C:$C,BM$1,明细!$AL:$AL,"网点超23H未关闭"))*20=0,"-",(COUNTIFS(明细!$R:$R,$AK212,明细!$C:$C,BM$1,明细!$AK:$AK,"网点超50分钟未响应")+COUNTIFS(明细!$R:$R,$AK212,明细!$C:$C,BM$1,明细!$AL:$AL,"网点超23H未关闭"))*20)</f>
        <v>-</v>
      </c>
      <c r="BN212" s="12" t="str">
        <f>IF((COUNTIFS(明细!$R:$R,$AK212,明细!$C:$C,BN$1,明细!$AK:$AK,"网点超50分钟未响应")+COUNTIFS(明细!$R:$R,$AK212,明细!$C:$C,BN$1,明细!$AL:$AL,"网点超23H未关闭"))*20=0,"-",(COUNTIFS(明细!$R:$R,$AK212,明细!$C:$C,BN$1,明细!$AK:$AK,"网点超50分钟未响应")+COUNTIFS(明细!$R:$R,$AK212,明细!$C:$C,BN$1,明细!$AL:$AL,"网点超23H未关闭"))*20)</f>
        <v>-</v>
      </c>
      <c r="BO212" s="12" t="str">
        <f>IF((COUNTIFS(明细!$R:$R,$AK212,明细!$C:$C,BO$1,明细!$AK:$AK,"网点超50分钟未响应")+COUNTIFS(明细!$R:$R,$AK212,明细!$C:$C,BO$1,明细!$AL:$AL,"网点超23H未关闭"))*20=0,"-",(COUNTIFS(明细!$R:$R,$AK212,明细!$C:$C,BO$1,明细!$AK:$AK,"网点超50分钟未响应")+COUNTIFS(明细!$R:$R,$AK212,明细!$C:$C,BO$1,明细!$AL:$AL,"网点超23H未关闭"))*20)</f>
        <v>-</v>
      </c>
      <c r="BP212" s="12" t="str">
        <f>IF((COUNTIFS(明细!$R:$R,$AK212,明细!$C:$C,BP$1,明细!$AK:$AK,"网点超50分钟未响应")+COUNTIFS(明细!$R:$R,$AK212,明细!$C:$C,BP$1,明细!$AL:$AL,"网点超23H未关闭"))*20=0,"-",(COUNTIFS(明细!$R:$R,$AK212,明细!$C:$C,BP$1,明细!$AK:$AK,"网点超50分钟未响应")+COUNTIFS(明细!$R:$R,$AK212,明细!$C:$C,BP$1,明细!$AL:$AL,"网点超23H未关闭"))*20)</f>
        <v>-</v>
      </c>
    </row>
    <row r="213" customHeight="1" spans="36:68">
      <c r="AJ213" s="12">
        <f>RANK(AL213,AL$3:AL$356)</f>
        <v>147</v>
      </c>
      <c r="AK213" s="4" t="s">
        <v>249</v>
      </c>
      <c r="AL213" s="12">
        <f>SUM(AM213:BP213)</f>
        <v>0</v>
      </c>
      <c r="AM213" s="12" t="str">
        <f>IF((COUNTIFS(明细!$R:$R,$AK213,明细!$C:$C,AM$1,明细!$AK:$AK,"网点超50分钟未响应")+COUNTIFS(明细!$R:$R,$AK213,明细!$C:$C,AM$1,明细!$AL:$AL,"网点超23H未关闭"))*20=0,"-",(COUNTIFS(明细!$R:$R,$AK213,明细!$C:$C,AM$1,明细!$AK:$AK,"网点超50分钟未响应")+COUNTIFS(明细!$R:$R,$AK213,明细!$C:$C,AM$1,明细!$AL:$AL,"网点超23H未关闭"))*20)</f>
        <v>-</v>
      </c>
      <c r="AN213" s="12" t="str">
        <f>IF((COUNTIFS(明细!$R:$R,$AK213,明细!$C:$C,AN$1,明细!$AK:$AK,"网点超50分钟未响应")+COUNTIFS(明细!$R:$R,$AK213,明细!$C:$C,AN$1,明细!$AL:$AL,"网点超23H未关闭"))*20=0,"-",(COUNTIFS(明细!$R:$R,$AK213,明细!$C:$C,AN$1,明细!$AK:$AK,"网点超50分钟未响应")+COUNTIFS(明细!$R:$R,$AK213,明细!$C:$C,AN$1,明细!$AL:$AL,"网点超23H未关闭"))*20)</f>
        <v>-</v>
      </c>
      <c r="AO213" s="12" t="str">
        <f>IF((COUNTIFS(明细!$R:$R,$AK213,明细!$C:$C,AO$1,明细!$AK:$AK,"网点超50分钟未响应")+COUNTIFS(明细!$R:$R,$AK213,明细!$C:$C,AO$1,明细!$AL:$AL,"网点超23H未关闭"))*20=0,"-",(COUNTIFS(明细!$R:$R,$AK213,明细!$C:$C,AO$1,明细!$AK:$AK,"网点超50分钟未响应")+COUNTIFS(明细!$R:$R,$AK213,明细!$C:$C,AO$1,明细!$AL:$AL,"网点超23H未关闭"))*20)</f>
        <v>-</v>
      </c>
      <c r="AP213" s="12" t="str">
        <f>IF((COUNTIFS(明细!$R:$R,$AK213,明细!$C:$C,AP$1,明细!$AK:$AK,"网点超50分钟未响应")+COUNTIFS(明细!$R:$R,$AK213,明细!$C:$C,AP$1,明细!$AL:$AL,"网点超23H未关闭"))*20=0,"-",(COUNTIFS(明细!$R:$R,$AK213,明细!$C:$C,AP$1,明细!$AK:$AK,"网点超50分钟未响应")+COUNTIFS(明细!$R:$R,$AK213,明细!$C:$C,AP$1,明细!$AL:$AL,"网点超23H未关闭"))*20)</f>
        <v>-</v>
      </c>
      <c r="AQ213" s="12" t="str">
        <f>IF((COUNTIFS(明细!$R:$R,$AK213,明细!$C:$C,AQ$1,明细!$AK:$AK,"网点超50分钟未响应")+COUNTIFS(明细!$R:$R,$AK213,明细!$C:$C,AQ$1,明细!$AL:$AL,"网点超23H未关闭"))*20=0,"-",(COUNTIFS(明细!$R:$R,$AK213,明细!$C:$C,AQ$1,明细!$AK:$AK,"网点超50分钟未响应")+COUNTIFS(明细!$R:$R,$AK213,明细!$C:$C,AQ$1,明细!$AL:$AL,"网点超23H未关闭"))*20)</f>
        <v>-</v>
      </c>
      <c r="AR213" s="12" t="str">
        <f>IF((COUNTIFS(明细!$R:$R,$AK213,明细!$C:$C,AR$1,明细!$AK:$AK,"网点超50分钟未响应")+COUNTIFS(明细!$R:$R,$AK213,明细!$C:$C,AR$1,明细!$AL:$AL,"网点超23H未关闭"))*20=0,"-",(COUNTIFS(明细!$R:$R,$AK213,明细!$C:$C,AR$1,明细!$AK:$AK,"网点超50分钟未响应")+COUNTIFS(明细!$R:$R,$AK213,明细!$C:$C,AR$1,明细!$AL:$AL,"网点超23H未关闭"))*20)</f>
        <v>-</v>
      </c>
      <c r="AS213" s="12" t="str">
        <f>IF((COUNTIFS(明细!$R:$R,$AK213,明细!$C:$C,AS$1,明细!$AK:$AK,"网点超50分钟未响应")+COUNTIFS(明细!$R:$R,$AK213,明细!$C:$C,AS$1,明细!$AL:$AL,"网点超23H未关闭"))*20=0,"-",(COUNTIFS(明细!$R:$R,$AK213,明细!$C:$C,AS$1,明细!$AK:$AK,"网点超50分钟未响应")+COUNTIFS(明细!$R:$R,$AK213,明细!$C:$C,AS$1,明细!$AL:$AL,"网点超23H未关闭"))*20)</f>
        <v>-</v>
      </c>
      <c r="AT213" s="12" t="str">
        <f>IF((COUNTIFS(明细!$R:$R,$AK213,明细!$C:$C,AT$1,明细!$AK:$AK,"网点超50分钟未响应")+COUNTIFS(明细!$R:$R,$AK213,明细!$C:$C,AT$1,明细!$AL:$AL,"网点超23H未关闭"))*20=0,"-",(COUNTIFS(明细!$R:$R,$AK213,明细!$C:$C,AT$1,明细!$AK:$AK,"网点超50分钟未响应")+COUNTIFS(明细!$R:$R,$AK213,明细!$C:$C,AT$1,明细!$AL:$AL,"网点超23H未关闭"))*20)</f>
        <v>-</v>
      </c>
      <c r="AU213" s="12" t="str">
        <f>IF((COUNTIFS(明细!$R:$R,$AK213,明细!$C:$C,AU$1,明细!$AK:$AK,"网点超50分钟未响应")+COUNTIFS(明细!$R:$R,$AK213,明细!$C:$C,AU$1,明细!$AL:$AL,"网点超23H未关闭"))*20=0,"-",(COUNTIFS(明细!$R:$R,$AK213,明细!$C:$C,AU$1,明细!$AK:$AK,"网点超50分钟未响应")+COUNTIFS(明细!$R:$R,$AK213,明细!$C:$C,AU$1,明细!$AL:$AL,"网点超23H未关闭"))*20)</f>
        <v>-</v>
      </c>
      <c r="AV213" s="12" t="str">
        <f>IF((COUNTIFS(明细!$R:$R,$AK213,明细!$C:$C,AV$1,明细!$AK:$AK,"网点超50分钟未响应")+COUNTIFS(明细!$R:$R,$AK213,明细!$C:$C,AV$1,明细!$AL:$AL,"网点超23H未关闭"))*20=0,"-",(COUNTIFS(明细!$R:$R,$AK213,明细!$C:$C,AV$1,明细!$AK:$AK,"网点超50分钟未响应")+COUNTIFS(明细!$R:$R,$AK213,明细!$C:$C,AV$1,明细!$AL:$AL,"网点超23H未关闭"))*20)</f>
        <v>-</v>
      </c>
      <c r="AW213" s="12" t="str">
        <f>IF((COUNTIFS(明细!$R:$R,$AK213,明细!$C:$C,AW$1,明细!$AK:$AK,"网点超50分钟未响应")+COUNTIFS(明细!$R:$R,$AK213,明细!$C:$C,AW$1,明细!$AL:$AL,"网点超23H未关闭"))*20=0,"-",(COUNTIFS(明细!$R:$R,$AK213,明细!$C:$C,AW$1,明细!$AK:$AK,"网点超50分钟未响应")+COUNTIFS(明细!$R:$R,$AK213,明细!$C:$C,AW$1,明细!$AL:$AL,"网点超23H未关闭"))*20)</f>
        <v>-</v>
      </c>
      <c r="AX213" s="12" t="str">
        <f>IF((COUNTIFS(明细!$R:$R,$AK213,明细!$C:$C,AX$1,明细!$AK:$AK,"网点超50分钟未响应")+COUNTIFS(明细!$R:$R,$AK213,明细!$C:$C,AX$1,明细!$AL:$AL,"网点超23H未关闭"))*20=0,"-",(COUNTIFS(明细!$R:$R,$AK213,明细!$C:$C,AX$1,明细!$AK:$AK,"网点超50分钟未响应")+COUNTIFS(明细!$R:$R,$AK213,明细!$C:$C,AX$1,明细!$AL:$AL,"网点超23H未关闭"))*20)</f>
        <v>-</v>
      </c>
      <c r="AY213" s="12" t="str">
        <f>IF((COUNTIFS(明细!$R:$R,$AK213,明细!$C:$C,AY$1,明细!$AK:$AK,"网点超50分钟未响应")+COUNTIFS(明细!$R:$R,$AK213,明细!$C:$C,AY$1,明细!$AL:$AL,"网点超23H未关闭"))*20=0,"-",(COUNTIFS(明细!$R:$R,$AK213,明细!$C:$C,AY$1,明细!$AK:$AK,"网点超50分钟未响应")+COUNTIFS(明细!$R:$R,$AK213,明细!$C:$C,AY$1,明细!$AL:$AL,"网点超23H未关闭"))*20)</f>
        <v>-</v>
      </c>
      <c r="AZ213" s="12" t="str">
        <f>IF((COUNTIFS(明细!$R:$R,$AK213,明细!$C:$C,AZ$1,明细!$AK:$AK,"网点超50分钟未响应")+COUNTIFS(明细!$R:$R,$AK213,明细!$C:$C,AZ$1,明细!$AL:$AL,"网点超23H未关闭"))*20=0,"-",(COUNTIFS(明细!$R:$R,$AK213,明细!$C:$C,AZ$1,明细!$AK:$AK,"网点超50分钟未响应")+COUNTIFS(明细!$R:$R,$AK213,明细!$C:$C,AZ$1,明细!$AL:$AL,"网点超23H未关闭"))*20)</f>
        <v>-</v>
      </c>
      <c r="BA213" s="12" t="str">
        <f>IF((COUNTIFS(明细!$R:$R,$AK213,明细!$C:$C,BA$1,明细!$AK:$AK,"网点超50分钟未响应")+COUNTIFS(明细!$R:$R,$AK213,明细!$C:$C,BA$1,明细!$AL:$AL,"网点超23H未关闭"))*20=0,"-",(COUNTIFS(明细!$R:$R,$AK213,明细!$C:$C,BA$1,明细!$AK:$AK,"网点超50分钟未响应")+COUNTIFS(明细!$R:$R,$AK213,明细!$C:$C,BA$1,明细!$AL:$AL,"网点超23H未关闭"))*20)</f>
        <v>-</v>
      </c>
      <c r="BB213" s="12" t="str">
        <f>IF((COUNTIFS(明细!$R:$R,$AK213,明细!$C:$C,BB$1,明细!$AK:$AK,"网点超50分钟未响应")+COUNTIFS(明细!$R:$R,$AK213,明细!$C:$C,BB$1,明细!$AL:$AL,"网点超23H未关闭"))*20=0,"-",(COUNTIFS(明细!$R:$R,$AK213,明细!$C:$C,BB$1,明细!$AK:$AK,"网点超50分钟未响应")+COUNTIFS(明细!$R:$R,$AK213,明细!$C:$C,BB$1,明细!$AL:$AL,"网点超23H未关闭"))*20)</f>
        <v>-</v>
      </c>
      <c r="BC213" s="12" t="str">
        <f>IF((COUNTIFS(明细!$R:$R,$AK213,明细!$C:$C,BC$1,明细!$AK:$AK,"网点超50分钟未响应")+COUNTIFS(明细!$R:$R,$AK213,明细!$C:$C,BC$1,明细!$AL:$AL,"网点超23H未关闭"))*20=0,"-",(COUNTIFS(明细!$R:$R,$AK213,明细!$C:$C,BC$1,明细!$AK:$AK,"网点超50分钟未响应")+COUNTIFS(明细!$R:$R,$AK213,明细!$C:$C,BC$1,明细!$AL:$AL,"网点超23H未关闭"))*20)</f>
        <v>-</v>
      </c>
      <c r="BD213" s="12" t="str">
        <f>IF((COUNTIFS(明细!$R:$R,$AK213,明细!$C:$C,BD$1,明细!$AK:$AK,"网点超50分钟未响应")+COUNTIFS(明细!$R:$R,$AK213,明细!$C:$C,BD$1,明细!$AL:$AL,"网点超23H未关闭"))*20=0,"-",(COUNTIFS(明细!$R:$R,$AK213,明细!$C:$C,BD$1,明细!$AK:$AK,"网点超50分钟未响应")+COUNTIFS(明细!$R:$R,$AK213,明细!$C:$C,BD$1,明细!$AL:$AL,"网点超23H未关闭"))*20)</f>
        <v>-</v>
      </c>
      <c r="BE213" s="12" t="str">
        <f>IF((COUNTIFS(明细!$R:$R,$AK213,明细!$C:$C,BE$1,明细!$AK:$AK,"网点超50分钟未响应")+COUNTIFS(明细!$R:$R,$AK213,明细!$C:$C,BE$1,明细!$AL:$AL,"网点超23H未关闭"))*20=0,"-",(COUNTIFS(明细!$R:$R,$AK213,明细!$C:$C,BE$1,明细!$AK:$AK,"网点超50分钟未响应")+COUNTIFS(明细!$R:$R,$AK213,明细!$C:$C,BE$1,明细!$AL:$AL,"网点超23H未关闭"))*20)</f>
        <v>-</v>
      </c>
      <c r="BF213" s="12" t="str">
        <f>IF((COUNTIFS(明细!$R:$R,$AK213,明细!$C:$C,BF$1,明细!$AK:$AK,"网点超50分钟未响应")+COUNTIFS(明细!$R:$R,$AK213,明细!$C:$C,BF$1,明细!$AL:$AL,"网点超23H未关闭"))*20=0,"-",(COUNTIFS(明细!$R:$R,$AK213,明细!$C:$C,BF$1,明细!$AK:$AK,"网点超50分钟未响应")+COUNTIFS(明细!$R:$R,$AK213,明细!$C:$C,BF$1,明细!$AL:$AL,"网点超23H未关闭"))*20)</f>
        <v>-</v>
      </c>
      <c r="BG213" s="12" t="str">
        <f>IF((COUNTIFS(明细!$R:$R,$AK213,明细!$C:$C,BG$1,明细!$AK:$AK,"网点超50分钟未响应")+COUNTIFS(明细!$R:$R,$AK213,明细!$C:$C,BG$1,明细!$AL:$AL,"网点超23H未关闭"))*20=0,"-",(COUNTIFS(明细!$R:$R,$AK213,明细!$C:$C,BG$1,明细!$AK:$AK,"网点超50分钟未响应")+COUNTIFS(明细!$R:$R,$AK213,明细!$C:$C,BG$1,明细!$AL:$AL,"网点超23H未关闭"))*20)</f>
        <v>-</v>
      </c>
      <c r="BH213" s="12" t="str">
        <f>IF((COUNTIFS(明细!$R:$R,$AK213,明细!$C:$C,BH$1,明细!$AK:$AK,"网点超50分钟未响应")+COUNTIFS(明细!$R:$R,$AK213,明细!$C:$C,BH$1,明细!$AL:$AL,"网点超23H未关闭"))*20=0,"-",(COUNTIFS(明细!$R:$R,$AK213,明细!$C:$C,BH$1,明细!$AK:$AK,"网点超50分钟未响应")+COUNTIFS(明细!$R:$R,$AK213,明细!$C:$C,BH$1,明细!$AL:$AL,"网点超23H未关闭"))*20)</f>
        <v>-</v>
      </c>
      <c r="BI213" s="12" t="str">
        <f>IF((COUNTIFS(明细!$R:$R,$AK213,明细!$C:$C,BI$1,明细!$AK:$AK,"网点超50分钟未响应")+COUNTIFS(明细!$R:$R,$AK213,明细!$C:$C,BI$1,明细!$AL:$AL,"网点超23H未关闭"))*20=0,"-",(COUNTIFS(明细!$R:$R,$AK213,明细!$C:$C,BI$1,明细!$AK:$AK,"网点超50分钟未响应")+COUNTIFS(明细!$R:$R,$AK213,明细!$C:$C,BI$1,明细!$AL:$AL,"网点超23H未关闭"))*20)</f>
        <v>-</v>
      </c>
      <c r="BJ213" s="12" t="str">
        <f>IF((COUNTIFS(明细!$R:$R,$AK213,明细!$C:$C,BJ$1,明细!$AK:$AK,"网点超50分钟未响应")+COUNTIFS(明细!$R:$R,$AK213,明细!$C:$C,BJ$1,明细!$AL:$AL,"网点超23H未关闭"))*20=0,"-",(COUNTIFS(明细!$R:$R,$AK213,明细!$C:$C,BJ$1,明细!$AK:$AK,"网点超50分钟未响应")+COUNTIFS(明细!$R:$R,$AK213,明细!$C:$C,BJ$1,明细!$AL:$AL,"网点超23H未关闭"))*20)</f>
        <v>-</v>
      </c>
      <c r="BK213" s="12" t="str">
        <f>IF((COUNTIFS(明细!$R:$R,$AK213,明细!$C:$C,BK$1,明细!$AK:$AK,"网点超50分钟未响应")+COUNTIFS(明细!$R:$R,$AK213,明细!$C:$C,BK$1,明细!$AL:$AL,"网点超23H未关闭"))*20=0,"-",(COUNTIFS(明细!$R:$R,$AK213,明细!$C:$C,BK$1,明细!$AK:$AK,"网点超50分钟未响应")+COUNTIFS(明细!$R:$R,$AK213,明细!$C:$C,BK$1,明细!$AL:$AL,"网点超23H未关闭"))*20)</f>
        <v>-</v>
      </c>
      <c r="BL213" s="12" t="str">
        <f>IF((COUNTIFS(明细!$R:$R,$AK213,明细!$C:$C,BL$1,明细!$AK:$AK,"网点超50分钟未响应")+COUNTIFS(明细!$R:$R,$AK213,明细!$C:$C,BL$1,明细!$AL:$AL,"网点超23H未关闭"))*20=0,"-",(COUNTIFS(明细!$R:$R,$AK213,明细!$C:$C,BL$1,明细!$AK:$AK,"网点超50分钟未响应")+COUNTIFS(明细!$R:$R,$AK213,明细!$C:$C,BL$1,明细!$AL:$AL,"网点超23H未关闭"))*20)</f>
        <v>-</v>
      </c>
      <c r="BM213" s="12" t="str">
        <f>IF((COUNTIFS(明细!$R:$R,$AK213,明细!$C:$C,BM$1,明细!$AK:$AK,"网点超50分钟未响应")+COUNTIFS(明细!$R:$R,$AK213,明细!$C:$C,BM$1,明细!$AL:$AL,"网点超23H未关闭"))*20=0,"-",(COUNTIFS(明细!$R:$R,$AK213,明细!$C:$C,BM$1,明细!$AK:$AK,"网点超50分钟未响应")+COUNTIFS(明细!$R:$R,$AK213,明细!$C:$C,BM$1,明细!$AL:$AL,"网点超23H未关闭"))*20)</f>
        <v>-</v>
      </c>
      <c r="BN213" s="12" t="str">
        <f>IF((COUNTIFS(明细!$R:$R,$AK213,明细!$C:$C,BN$1,明细!$AK:$AK,"网点超50分钟未响应")+COUNTIFS(明细!$R:$R,$AK213,明细!$C:$C,BN$1,明细!$AL:$AL,"网点超23H未关闭"))*20=0,"-",(COUNTIFS(明细!$R:$R,$AK213,明细!$C:$C,BN$1,明细!$AK:$AK,"网点超50分钟未响应")+COUNTIFS(明细!$R:$R,$AK213,明细!$C:$C,BN$1,明细!$AL:$AL,"网点超23H未关闭"))*20)</f>
        <v>-</v>
      </c>
      <c r="BO213" s="12" t="str">
        <f>IF((COUNTIFS(明细!$R:$R,$AK213,明细!$C:$C,BO$1,明细!$AK:$AK,"网点超50分钟未响应")+COUNTIFS(明细!$R:$R,$AK213,明细!$C:$C,BO$1,明细!$AL:$AL,"网点超23H未关闭"))*20=0,"-",(COUNTIFS(明细!$R:$R,$AK213,明细!$C:$C,BO$1,明细!$AK:$AK,"网点超50分钟未响应")+COUNTIFS(明细!$R:$R,$AK213,明细!$C:$C,BO$1,明细!$AL:$AL,"网点超23H未关闭"))*20)</f>
        <v>-</v>
      </c>
      <c r="BP213" s="12" t="str">
        <f>IF((COUNTIFS(明细!$R:$R,$AK213,明细!$C:$C,BP$1,明细!$AK:$AK,"网点超50分钟未响应")+COUNTIFS(明细!$R:$R,$AK213,明细!$C:$C,BP$1,明细!$AL:$AL,"网点超23H未关闭"))*20=0,"-",(COUNTIFS(明细!$R:$R,$AK213,明细!$C:$C,BP$1,明细!$AK:$AK,"网点超50分钟未响应")+COUNTIFS(明细!$R:$R,$AK213,明细!$C:$C,BP$1,明细!$AL:$AL,"网点超23H未关闭"))*20)</f>
        <v>-</v>
      </c>
    </row>
    <row r="214" customHeight="1" spans="36:68">
      <c r="AJ214" s="12">
        <f>RANK(AL214,AL$3:AL$356)</f>
        <v>147</v>
      </c>
      <c r="AK214" s="36" t="s">
        <v>250</v>
      </c>
      <c r="AL214" s="12">
        <f>SUM(AM214:BP214)</f>
        <v>0</v>
      </c>
      <c r="AM214" s="12" t="str">
        <f>IF((COUNTIFS(明细!$R:$R,$AK214,明细!$C:$C,AM$1,明细!$AK:$AK,"网点超50分钟未响应")+COUNTIFS(明细!$R:$R,$AK214,明细!$C:$C,AM$1,明细!$AL:$AL,"网点超23H未关闭"))*20=0,"-",(COUNTIFS(明细!$R:$R,$AK214,明细!$C:$C,AM$1,明细!$AK:$AK,"网点超50分钟未响应")+COUNTIFS(明细!$R:$R,$AK214,明细!$C:$C,AM$1,明细!$AL:$AL,"网点超23H未关闭"))*20)</f>
        <v>-</v>
      </c>
      <c r="AN214" s="12" t="str">
        <f>IF((COUNTIFS(明细!$R:$R,$AK214,明细!$C:$C,AN$1,明细!$AK:$AK,"网点超50分钟未响应")+COUNTIFS(明细!$R:$R,$AK214,明细!$C:$C,AN$1,明细!$AL:$AL,"网点超23H未关闭"))*20=0,"-",(COUNTIFS(明细!$R:$R,$AK214,明细!$C:$C,AN$1,明细!$AK:$AK,"网点超50分钟未响应")+COUNTIFS(明细!$R:$R,$AK214,明细!$C:$C,AN$1,明细!$AL:$AL,"网点超23H未关闭"))*20)</f>
        <v>-</v>
      </c>
      <c r="AO214" s="12" t="str">
        <f>IF((COUNTIFS(明细!$R:$R,$AK214,明细!$C:$C,AO$1,明细!$AK:$AK,"网点超50分钟未响应")+COUNTIFS(明细!$R:$R,$AK214,明细!$C:$C,AO$1,明细!$AL:$AL,"网点超23H未关闭"))*20=0,"-",(COUNTIFS(明细!$R:$R,$AK214,明细!$C:$C,AO$1,明细!$AK:$AK,"网点超50分钟未响应")+COUNTIFS(明细!$R:$R,$AK214,明细!$C:$C,AO$1,明细!$AL:$AL,"网点超23H未关闭"))*20)</f>
        <v>-</v>
      </c>
      <c r="AP214" s="12" t="str">
        <f>IF((COUNTIFS(明细!$R:$R,$AK214,明细!$C:$C,AP$1,明细!$AK:$AK,"网点超50分钟未响应")+COUNTIFS(明细!$R:$R,$AK214,明细!$C:$C,AP$1,明细!$AL:$AL,"网点超23H未关闭"))*20=0,"-",(COUNTIFS(明细!$R:$R,$AK214,明细!$C:$C,AP$1,明细!$AK:$AK,"网点超50分钟未响应")+COUNTIFS(明细!$R:$R,$AK214,明细!$C:$C,AP$1,明细!$AL:$AL,"网点超23H未关闭"))*20)</f>
        <v>-</v>
      </c>
      <c r="AQ214" s="12" t="str">
        <f>IF((COUNTIFS(明细!$R:$R,$AK214,明细!$C:$C,AQ$1,明细!$AK:$AK,"网点超50分钟未响应")+COUNTIFS(明细!$R:$R,$AK214,明细!$C:$C,AQ$1,明细!$AL:$AL,"网点超23H未关闭"))*20=0,"-",(COUNTIFS(明细!$R:$R,$AK214,明细!$C:$C,AQ$1,明细!$AK:$AK,"网点超50分钟未响应")+COUNTIFS(明细!$R:$R,$AK214,明细!$C:$C,AQ$1,明细!$AL:$AL,"网点超23H未关闭"))*20)</f>
        <v>-</v>
      </c>
      <c r="AR214" s="12" t="str">
        <f>IF((COUNTIFS(明细!$R:$R,$AK214,明细!$C:$C,AR$1,明细!$AK:$AK,"网点超50分钟未响应")+COUNTIFS(明细!$R:$R,$AK214,明细!$C:$C,AR$1,明细!$AL:$AL,"网点超23H未关闭"))*20=0,"-",(COUNTIFS(明细!$R:$R,$AK214,明细!$C:$C,AR$1,明细!$AK:$AK,"网点超50分钟未响应")+COUNTIFS(明细!$R:$R,$AK214,明细!$C:$C,AR$1,明细!$AL:$AL,"网点超23H未关闭"))*20)</f>
        <v>-</v>
      </c>
      <c r="AS214" s="12" t="str">
        <f>IF((COUNTIFS(明细!$R:$R,$AK214,明细!$C:$C,AS$1,明细!$AK:$AK,"网点超50分钟未响应")+COUNTIFS(明细!$R:$R,$AK214,明细!$C:$C,AS$1,明细!$AL:$AL,"网点超23H未关闭"))*20=0,"-",(COUNTIFS(明细!$R:$R,$AK214,明细!$C:$C,AS$1,明细!$AK:$AK,"网点超50分钟未响应")+COUNTIFS(明细!$R:$R,$AK214,明细!$C:$C,AS$1,明细!$AL:$AL,"网点超23H未关闭"))*20)</f>
        <v>-</v>
      </c>
      <c r="AT214" s="12" t="str">
        <f>IF((COUNTIFS(明细!$R:$R,$AK214,明细!$C:$C,AT$1,明细!$AK:$AK,"网点超50分钟未响应")+COUNTIFS(明细!$R:$R,$AK214,明细!$C:$C,AT$1,明细!$AL:$AL,"网点超23H未关闭"))*20=0,"-",(COUNTIFS(明细!$R:$R,$AK214,明细!$C:$C,AT$1,明细!$AK:$AK,"网点超50分钟未响应")+COUNTIFS(明细!$R:$R,$AK214,明细!$C:$C,AT$1,明细!$AL:$AL,"网点超23H未关闭"))*20)</f>
        <v>-</v>
      </c>
      <c r="AU214" s="12" t="str">
        <f>IF((COUNTIFS(明细!$R:$R,$AK214,明细!$C:$C,AU$1,明细!$AK:$AK,"网点超50分钟未响应")+COUNTIFS(明细!$R:$R,$AK214,明细!$C:$C,AU$1,明细!$AL:$AL,"网点超23H未关闭"))*20=0,"-",(COUNTIFS(明细!$R:$R,$AK214,明细!$C:$C,AU$1,明细!$AK:$AK,"网点超50分钟未响应")+COUNTIFS(明细!$R:$R,$AK214,明细!$C:$C,AU$1,明细!$AL:$AL,"网点超23H未关闭"))*20)</f>
        <v>-</v>
      </c>
      <c r="AV214" s="12" t="str">
        <f>IF((COUNTIFS(明细!$R:$R,$AK214,明细!$C:$C,AV$1,明细!$AK:$AK,"网点超50分钟未响应")+COUNTIFS(明细!$R:$R,$AK214,明细!$C:$C,AV$1,明细!$AL:$AL,"网点超23H未关闭"))*20=0,"-",(COUNTIFS(明细!$R:$R,$AK214,明细!$C:$C,AV$1,明细!$AK:$AK,"网点超50分钟未响应")+COUNTIFS(明细!$R:$R,$AK214,明细!$C:$C,AV$1,明细!$AL:$AL,"网点超23H未关闭"))*20)</f>
        <v>-</v>
      </c>
      <c r="AW214" s="12" t="str">
        <f>IF((COUNTIFS(明细!$R:$R,$AK214,明细!$C:$C,AW$1,明细!$AK:$AK,"网点超50分钟未响应")+COUNTIFS(明细!$R:$R,$AK214,明细!$C:$C,AW$1,明细!$AL:$AL,"网点超23H未关闭"))*20=0,"-",(COUNTIFS(明细!$R:$R,$AK214,明细!$C:$C,AW$1,明细!$AK:$AK,"网点超50分钟未响应")+COUNTIFS(明细!$R:$R,$AK214,明细!$C:$C,AW$1,明细!$AL:$AL,"网点超23H未关闭"))*20)</f>
        <v>-</v>
      </c>
      <c r="AX214" s="12" t="str">
        <f>IF((COUNTIFS(明细!$R:$R,$AK214,明细!$C:$C,AX$1,明细!$AK:$AK,"网点超50分钟未响应")+COUNTIFS(明细!$R:$R,$AK214,明细!$C:$C,AX$1,明细!$AL:$AL,"网点超23H未关闭"))*20=0,"-",(COUNTIFS(明细!$R:$R,$AK214,明细!$C:$C,AX$1,明细!$AK:$AK,"网点超50分钟未响应")+COUNTIFS(明细!$R:$R,$AK214,明细!$C:$C,AX$1,明细!$AL:$AL,"网点超23H未关闭"))*20)</f>
        <v>-</v>
      </c>
      <c r="AY214" s="12" t="str">
        <f>IF((COUNTIFS(明细!$R:$R,$AK214,明细!$C:$C,AY$1,明细!$AK:$AK,"网点超50分钟未响应")+COUNTIFS(明细!$R:$R,$AK214,明细!$C:$C,AY$1,明细!$AL:$AL,"网点超23H未关闭"))*20=0,"-",(COUNTIFS(明细!$R:$R,$AK214,明细!$C:$C,AY$1,明细!$AK:$AK,"网点超50分钟未响应")+COUNTIFS(明细!$R:$R,$AK214,明细!$C:$C,AY$1,明细!$AL:$AL,"网点超23H未关闭"))*20)</f>
        <v>-</v>
      </c>
      <c r="AZ214" s="12" t="str">
        <f>IF((COUNTIFS(明细!$R:$R,$AK214,明细!$C:$C,AZ$1,明细!$AK:$AK,"网点超50分钟未响应")+COUNTIFS(明细!$R:$R,$AK214,明细!$C:$C,AZ$1,明细!$AL:$AL,"网点超23H未关闭"))*20=0,"-",(COUNTIFS(明细!$R:$R,$AK214,明细!$C:$C,AZ$1,明细!$AK:$AK,"网点超50分钟未响应")+COUNTIFS(明细!$R:$R,$AK214,明细!$C:$C,AZ$1,明细!$AL:$AL,"网点超23H未关闭"))*20)</f>
        <v>-</v>
      </c>
      <c r="BA214" s="12" t="str">
        <f>IF((COUNTIFS(明细!$R:$R,$AK214,明细!$C:$C,BA$1,明细!$AK:$AK,"网点超50分钟未响应")+COUNTIFS(明细!$R:$R,$AK214,明细!$C:$C,BA$1,明细!$AL:$AL,"网点超23H未关闭"))*20=0,"-",(COUNTIFS(明细!$R:$R,$AK214,明细!$C:$C,BA$1,明细!$AK:$AK,"网点超50分钟未响应")+COUNTIFS(明细!$R:$R,$AK214,明细!$C:$C,BA$1,明细!$AL:$AL,"网点超23H未关闭"))*20)</f>
        <v>-</v>
      </c>
      <c r="BB214" s="12" t="str">
        <f>IF((COUNTIFS(明细!$R:$R,$AK214,明细!$C:$C,BB$1,明细!$AK:$AK,"网点超50分钟未响应")+COUNTIFS(明细!$R:$R,$AK214,明细!$C:$C,BB$1,明细!$AL:$AL,"网点超23H未关闭"))*20=0,"-",(COUNTIFS(明细!$R:$R,$AK214,明细!$C:$C,BB$1,明细!$AK:$AK,"网点超50分钟未响应")+COUNTIFS(明细!$R:$R,$AK214,明细!$C:$C,BB$1,明细!$AL:$AL,"网点超23H未关闭"))*20)</f>
        <v>-</v>
      </c>
      <c r="BC214" s="12" t="str">
        <f>IF((COUNTIFS(明细!$R:$R,$AK214,明细!$C:$C,BC$1,明细!$AK:$AK,"网点超50分钟未响应")+COUNTIFS(明细!$R:$R,$AK214,明细!$C:$C,BC$1,明细!$AL:$AL,"网点超23H未关闭"))*20=0,"-",(COUNTIFS(明细!$R:$R,$AK214,明细!$C:$C,BC$1,明细!$AK:$AK,"网点超50分钟未响应")+COUNTIFS(明细!$R:$R,$AK214,明细!$C:$C,BC$1,明细!$AL:$AL,"网点超23H未关闭"))*20)</f>
        <v>-</v>
      </c>
      <c r="BD214" s="12" t="str">
        <f>IF((COUNTIFS(明细!$R:$R,$AK214,明细!$C:$C,BD$1,明细!$AK:$AK,"网点超50分钟未响应")+COUNTIFS(明细!$R:$R,$AK214,明细!$C:$C,BD$1,明细!$AL:$AL,"网点超23H未关闭"))*20=0,"-",(COUNTIFS(明细!$R:$R,$AK214,明细!$C:$C,BD$1,明细!$AK:$AK,"网点超50分钟未响应")+COUNTIFS(明细!$R:$R,$AK214,明细!$C:$C,BD$1,明细!$AL:$AL,"网点超23H未关闭"))*20)</f>
        <v>-</v>
      </c>
      <c r="BE214" s="12" t="str">
        <f>IF((COUNTIFS(明细!$R:$R,$AK214,明细!$C:$C,BE$1,明细!$AK:$AK,"网点超50分钟未响应")+COUNTIFS(明细!$R:$R,$AK214,明细!$C:$C,BE$1,明细!$AL:$AL,"网点超23H未关闭"))*20=0,"-",(COUNTIFS(明细!$R:$R,$AK214,明细!$C:$C,BE$1,明细!$AK:$AK,"网点超50分钟未响应")+COUNTIFS(明细!$R:$R,$AK214,明细!$C:$C,BE$1,明细!$AL:$AL,"网点超23H未关闭"))*20)</f>
        <v>-</v>
      </c>
      <c r="BF214" s="12" t="str">
        <f>IF((COUNTIFS(明细!$R:$R,$AK214,明细!$C:$C,BF$1,明细!$AK:$AK,"网点超50分钟未响应")+COUNTIFS(明细!$R:$R,$AK214,明细!$C:$C,BF$1,明细!$AL:$AL,"网点超23H未关闭"))*20=0,"-",(COUNTIFS(明细!$R:$R,$AK214,明细!$C:$C,BF$1,明细!$AK:$AK,"网点超50分钟未响应")+COUNTIFS(明细!$R:$R,$AK214,明细!$C:$C,BF$1,明细!$AL:$AL,"网点超23H未关闭"))*20)</f>
        <v>-</v>
      </c>
      <c r="BG214" s="12" t="str">
        <f>IF((COUNTIFS(明细!$R:$R,$AK214,明细!$C:$C,BG$1,明细!$AK:$AK,"网点超50分钟未响应")+COUNTIFS(明细!$R:$R,$AK214,明细!$C:$C,BG$1,明细!$AL:$AL,"网点超23H未关闭"))*20=0,"-",(COUNTIFS(明细!$R:$R,$AK214,明细!$C:$C,BG$1,明细!$AK:$AK,"网点超50分钟未响应")+COUNTIFS(明细!$R:$R,$AK214,明细!$C:$C,BG$1,明细!$AL:$AL,"网点超23H未关闭"))*20)</f>
        <v>-</v>
      </c>
      <c r="BH214" s="12" t="str">
        <f>IF((COUNTIFS(明细!$R:$R,$AK214,明细!$C:$C,BH$1,明细!$AK:$AK,"网点超50分钟未响应")+COUNTIFS(明细!$R:$R,$AK214,明细!$C:$C,BH$1,明细!$AL:$AL,"网点超23H未关闭"))*20=0,"-",(COUNTIFS(明细!$R:$R,$AK214,明细!$C:$C,BH$1,明细!$AK:$AK,"网点超50分钟未响应")+COUNTIFS(明细!$R:$R,$AK214,明细!$C:$C,BH$1,明细!$AL:$AL,"网点超23H未关闭"))*20)</f>
        <v>-</v>
      </c>
      <c r="BI214" s="12" t="str">
        <f>IF((COUNTIFS(明细!$R:$R,$AK214,明细!$C:$C,BI$1,明细!$AK:$AK,"网点超50分钟未响应")+COUNTIFS(明细!$R:$R,$AK214,明细!$C:$C,BI$1,明细!$AL:$AL,"网点超23H未关闭"))*20=0,"-",(COUNTIFS(明细!$R:$R,$AK214,明细!$C:$C,BI$1,明细!$AK:$AK,"网点超50分钟未响应")+COUNTIFS(明细!$R:$R,$AK214,明细!$C:$C,BI$1,明细!$AL:$AL,"网点超23H未关闭"))*20)</f>
        <v>-</v>
      </c>
      <c r="BJ214" s="12" t="str">
        <f>IF((COUNTIFS(明细!$R:$R,$AK214,明细!$C:$C,BJ$1,明细!$AK:$AK,"网点超50分钟未响应")+COUNTIFS(明细!$R:$R,$AK214,明细!$C:$C,BJ$1,明细!$AL:$AL,"网点超23H未关闭"))*20=0,"-",(COUNTIFS(明细!$R:$R,$AK214,明细!$C:$C,BJ$1,明细!$AK:$AK,"网点超50分钟未响应")+COUNTIFS(明细!$R:$R,$AK214,明细!$C:$C,BJ$1,明细!$AL:$AL,"网点超23H未关闭"))*20)</f>
        <v>-</v>
      </c>
      <c r="BK214" s="12" t="str">
        <f>IF((COUNTIFS(明细!$R:$R,$AK214,明细!$C:$C,BK$1,明细!$AK:$AK,"网点超50分钟未响应")+COUNTIFS(明细!$R:$R,$AK214,明细!$C:$C,BK$1,明细!$AL:$AL,"网点超23H未关闭"))*20=0,"-",(COUNTIFS(明细!$R:$R,$AK214,明细!$C:$C,BK$1,明细!$AK:$AK,"网点超50分钟未响应")+COUNTIFS(明细!$R:$R,$AK214,明细!$C:$C,BK$1,明细!$AL:$AL,"网点超23H未关闭"))*20)</f>
        <v>-</v>
      </c>
      <c r="BL214" s="12" t="str">
        <f>IF((COUNTIFS(明细!$R:$R,$AK214,明细!$C:$C,BL$1,明细!$AK:$AK,"网点超50分钟未响应")+COUNTIFS(明细!$R:$R,$AK214,明细!$C:$C,BL$1,明细!$AL:$AL,"网点超23H未关闭"))*20=0,"-",(COUNTIFS(明细!$R:$R,$AK214,明细!$C:$C,BL$1,明细!$AK:$AK,"网点超50分钟未响应")+COUNTIFS(明细!$R:$R,$AK214,明细!$C:$C,BL$1,明细!$AL:$AL,"网点超23H未关闭"))*20)</f>
        <v>-</v>
      </c>
      <c r="BM214" s="12" t="str">
        <f>IF((COUNTIFS(明细!$R:$R,$AK214,明细!$C:$C,BM$1,明细!$AK:$AK,"网点超50分钟未响应")+COUNTIFS(明细!$R:$R,$AK214,明细!$C:$C,BM$1,明细!$AL:$AL,"网点超23H未关闭"))*20=0,"-",(COUNTIFS(明细!$R:$R,$AK214,明细!$C:$C,BM$1,明细!$AK:$AK,"网点超50分钟未响应")+COUNTIFS(明细!$R:$R,$AK214,明细!$C:$C,BM$1,明细!$AL:$AL,"网点超23H未关闭"))*20)</f>
        <v>-</v>
      </c>
      <c r="BN214" s="12" t="str">
        <f>IF((COUNTIFS(明细!$R:$R,$AK214,明细!$C:$C,BN$1,明细!$AK:$AK,"网点超50分钟未响应")+COUNTIFS(明细!$R:$R,$AK214,明细!$C:$C,BN$1,明细!$AL:$AL,"网点超23H未关闭"))*20=0,"-",(COUNTIFS(明细!$R:$R,$AK214,明细!$C:$C,BN$1,明细!$AK:$AK,"网点超50分钟未响应")+COUNTIFS(明细!$R:$R,$AK214,明细!$C:$C,BN$1,明细!$AL:$AL,"网点超23H未关闭"))*20)</f>
        <v>-</v>
      </c>
      <c r="BO214" s="12" t="str">
        <f>IF((COUNTIFS(明细!$R:$R,$AK214,明细!$C:$C,BO$1,明细!$AK:$AK,"网点超50分钟未响应")+COUNTIFS(明细!$R:$R,$AK214,明细!$C:$C,BO$1,明细!$AL:$AL,"网点超23H未关闭"))*20=0,"-",(COUNTIFS(明细!$R:$R,$AK214,明细!$C:$C,BO$1,明细!$AK:$AK,"网点超50分钟未响应")+COUNTIFS(明细!$R:$R,$AK214,明细!$C:$C,BO$1,明细!$AL:$AL,"网点超23H未关闭"))*20)</f>
        <v>-</v>
      </c>
      <c r="BP214" s="12" t="str">
        <f>IF((COUNTIFS(明细!$R:$R,$AK214,明细!$C:$C,BP$1,明细!$AK:$AK,"网点超50分钟未响应")+COUNTIFS(明细!$R:$R,$AK214,明细!$C:$C,BP$1,明细!$AL:$AL,"网点超23H未关闭"))*20=0,"-",(COUNTIFS(明细!$R:$R,$AK214,明细!$C:$C,BP$1,明细!$AK:$AK,"网点超50分钟未响应")+COUNTIFS(明细!$R:$R,$AK214,明细!$C:$C,BP$1,明细!$AL:$AL,"网点超23H未关闭"))*20)</f>
        <v>-</v>
      </c>
    </row>
    <row r="215" customHeight="1" spans="36:68">
      <c r="AJ215" s="12">
        <f>RANK(AL215,AL$3:AL$356)</f>
        <v>147</v>
      </c>
      <c r="AK215" s="4" t="s">
        <v>251</v>
      </c>
      <c r="AL215" s="12">
        <f>SUM(AM215:BP215)</f>
        <v>0</v>
      </c>
      <c r="AM215" s="12" t="str">
        <f>IF((COUNTIFS(明细!$R:$R,$AK215,明细!$C:$C,AM$1,明细!$AK:$AK,"网点超50分钟未响应")+COUNTIFS(明细!$R:$R,$AK215,明细!$C:$C,AM$1,明细!$AL:$AL,"网点超23H未关闭"))*20=0,"-",(COUNTIFS(明细!$R:$R,$AK215,明细!$C:$C,AM$1,明细!$AK:$AK,"网点超50分钟未响应")+COUNTIFS(明细!$R:$R,$AK215,明细!$C:$C,AM$1,明细!$AL:$AL,"网点超23H未关闭"))*20)</f>
        <v>-</v>
      </c>
      <c r="AN215" s="12" t="str">
        <f>IF((COUNTIFS(明细!$R:$R,$AK215,明细!$C:$C,AN$1,明细!$AK:$AK,"网点超50分钟未响应")+COUNTIFS(明细!$R:$R,$AK215,明细!$C:$C,AN$1,明细!$AL:$AL,"网点超23H未关闭"))*20=0,"-",(COUNTIFS(明细!$R:$R,$AK215,明细!$C:$C,AN$1,明细!$AK:$AK,"网点超50分钟未响应")+COUNTIFS(明细!$R:$R,$AK215,明细!$C:$C,AN$1,明细!$AL:$AL,"网点超23H未关闭"))*20)</f>
        <v>-</v>
      </c>
      <c r="AO215" s="12" t="str">
        <f>IF((COUNTIFS(明细!$R:$R,$AK215,明细!$C:$C,AO$1,明细!$AK:$AK,"网点超50分钟未响应")+COUNTIFS(明细!$R:$R,$AK215,明细!$C:$C,AO$1,明细!$AL:$AL,"网点超23H未关闭"))*20=0,"-",(COUNTIFS(明细!$R:$R,$AK215,明细!$C:$C,AO$1,明细!$AK:$AK,"网点超50分钟未响应")+COUNTIFS(明细!$R:$R,$AK215,明细!$C:$C,AO$1,明细!$AL:$AL,"网点超23H未关闭"))*20)</f>
        <v>-</v>
      </c>
      <c r="AP215" s="12" t="str">
        <f>IF((COUNTIFS(明细!$R:$R,$AK215,明细!$C:$C,AP$1,明细!$AK:$AK,"网点超50分钟未响应")+COUNTIFS(明细!$R:$R,$AK215,明细!$C:$C,AP$1,明细!$AL:$AL,"网点超23H未关闭"))*20=0,"-",(COUNTIFS(明细!$R:$R,$AK215,明细!$C:$C,AP$1,明细!$AK:$AK,"网点超50分钟未响应")+COUNTIFS(明细!$R:$R,$AK215,明细!$C:$C,AP$1,明细!$AL:$AL,"网点超23H未关闭"))*20)</f>
        <v>-</v>
      </c>
      <c r="AQ215" s="12" t="str">
        <f>IF((COUNTIFS(明细!$R:$R,$AK215,明细!$C:$C,AQ$1,明细!$AK:$AK,"网点超50分钟未响应")+COUNTIFS(明细!$R:$R,$AK215,明细!$C:$C,AQ$1,明细!$AL:$AL,"网点超23H未关闭"))*20=0,"-",(COUNTIFS(明细!$R:$R,$AK215,明细!$C:$C,AQ$1,明细!$AK:$AK,"网点超50分钟未响应")+COUNTIFS(明细!$R:$R,$AK215,明细!$C:$C,AQ$1,明细!$AL:$AL,"网点超23H未关闭"))*20)</f>
        <v>-</v>
      </c>
      <c r="AR215" s="12" t="str">
        <f>IF((COUNTIFS(明细!$R:$R,$AK215,明细!$C:$C,AR$1,明细!$AK:$AK,"网点超50分钟未响应")+COUNTIFS(明细!$R:$R,$AK215,明细!$C:$C,AR$1,明细!$AL:$AL,"网点超23H未关闭"))*20=0,"-",(COUNTIFS(明细!$R:$R,$AK215,明细!$C:$C,AR$1,明细!$AK:$AK,"网点超50分钟未响应")+COUNTIFS(明细!$R:$R,$AK215,明细!$C:$C,AR$1,明细!$AL:$AL,"网点超23H未关闭"))*20)</f>
        <v>-</v>
      </c>
      <c r="AS215" s="12" t="str">
        <f>IF((COUNTIFS(明细!$R:$R,$AK215,明细!$C:$C,AS$1,明细!$AK:$AK,"网点超50分钟未响应")+COUNTIFS(明细!$R:$R,$AK215,明细!$C:$C,AS$1,明细!$AL:$AL,"网点超23H未关闭"))*20=0,"-",(COUNTIFS(明细!$R:$R,$AK215,明细!$C:$C,AS$1,明细!$AK:$AK,"网点超50分钟未响应")+COUNTIFS(明细!$R:$R,$AK215,明细!$C:$C,AS$1,明细!$AL:$AL,"网点超23H未关闭"))*20)</f>
        <v>-</v>
      </c>
      <c r="AT215" s="12" t="str">
        <f>IF((COUNTIFS(明细!$R:$R,$AK215,明细!$C:$C,AT$1,明细!$AK:$AK,"网点超50分钟未响应")+COUNTIFS(明细!$R:$R,$AK215,明细!$C:$C,AT$1,明细!$AL:$AL,"网点超23H未关闭"))*20=0,"-",(COUNTIFS(明细!$R:$R,$AK215,明细!$C:$C,AT$1,明细!$AK:$AK,"网点超50分钟未响应")+COUNTIFS(明细!$R:$R,$AK215,明细!$C:$C,AT$1,明细!$AL:$AL,"网点超23H未关闭"))*20)</f>
        <v>-</v>
      </c>
      <c r="AU215" s="12" t="str">
        <f>IF((COUNTIFS(明细!$R:$R,$AK215,明细!$C:$C,AU$1,明细!$AK:$AK,"网点超50分钟未响应")+COUNTIFS(明细!$R:$R,$AK215,明细!$C:$C,AU$1,明细!$AL:$AL,"网点超23H未关闭"))*20=0,"-",(COUNTIFS(明细!$R:$R,$AK215,明细!$C:$C,AU$1,明细!$AK:$AK,"网点超50分钟未响应")+COUNTIFS(明细!$R:$R,$AK215,明细!$C:$C,AU$1,明细!$AL:$AL,"网点超23H未关闭"))*20)</f>
        <v>-</v>
      </c>
      <c r="AV215" s="12" t="str">
        <f>IF((COUNTIFS(明细!$R:$R,$AK215,明细!$C:$C,AV$1,明细!$AK:$AK,"网点超50分钟未响应")+COUNTIFS(明细!$R:$R,$AK215,明细!$C:$C,AV$1,明细!$AL:$AL,"网点超23H未关闭"))*20=0,"-",(COUNTIFS(明细!$R:$R,$AK215,明细!$C:$C,AV$1,明细!$AK:$AK,"网点超50分钟未响应")+COUNTIFS(明细!$R:$R,$AK215,明细!$C:$C,AV$1,明细!$AL:$AL,"网点超23H未关闭"))*20)</f>
        <v>-</v>
      </c>
      <c r="AW215" s="12" t="str">
        <f>IF((COUNTIFS(明细!$R:$R,$AK215,明细!$C:$C,AW$1,明细!$AK:$AK,"网点超50分钟未响应")+COUNTIFS(明细!$R:$R,$AK215,明细!$C:$C,AW$1,明细!$AL:$AL,"网点超23H未关闭"))*20=0,"-",(COUNTIFS(明细!$R:$R,$AK215,明细!$C:$C,AW$1,明细!$AK:$AK,"网点超50分钟未响应")+COUNTIFS(明细!$R:$R,$AK215,明细!$C:$C,AW$1,明细!$AL:$AL,"网点超23H未关闭"))*20)</f>
        <v>-</v>
      </c>
      <c r="AX215" s="12" t="str">
        <f>IF((COUNTIFS(明细!$R:$R,$AK215,明细!$C:$C,AX$1,明细!$AK:$AK,"网点超50分钟未响应")+COUNTIFS(明细!$R:$R,$AK215,明细!$C:$C,AX$1,明细!$AL:$AL,"网点超23H未关闭"))*20=0,"-",(COUNTIFS(明细!$R:$R,$AK215,明细!$C:$C,AX$1,明细!$AK:$AK,"网点超50分钟未响应")+COUNTIFS(明细!$R:$R,$AK215,明细!$C:$C,AX$1,明细!$AL:$AL,"网点超23H未关闭"))*20)</f>
        <v>-</v>
      </c>
      <c r="AY215" s="12" t="str">
        <f>IF((COUNTIFS(明细!$R:$R,$AK215,明细!$C:$C,AY$1,明细!$AK:$AK,"网点超50分钟未响应")+COUNTIFS(明细!$R:$R,$AK215,明细!$C:$C,AY$1,明细!$AL:$AL,"网点超23H未关闭"))*20=0,"-",(COUNTIFS(明细!$R:$R,$AK215,明细!$C:$C,AY$1,明细!$AK:$AK,"网点超50分钟未响应")+COUNTIFS(明细!$R:$R,$AK215,明细!$C:$C,AY$1,明细!$AL:$AL,"网点超23H未关闭"))*20)</f>
        <v>-</v>
      </c>
      <c r="AZ215" s="12" t="str">
        <f>IF((COUNTIFS(明细!$R:$R,$AK215,明细!$C:$C,AZ$1,明细!$AK:$AK,"网点超50分钟未响应")+COUNTIFS(明细!$R:$R,$AK215,明细!$C:$C,AZ$1,明细!$AL:$AL,"网点超23H未关闭"))*20=0,"-",(COUNTIFS(明细!$R:$R,$AK215,明细!$C:$C,AZ$1,明细!$AK:$AK,"网点超50分钟未响应")+COUNTIFS(明细!$R:$R,$AK215,明细!$C:$C,AZ$1,明细!$AL:$AL,"网点超23H未关闭"))*20)</f>
        <v>-</v>
      </c>
      <c r="BA215" s="12" t="str">
        <f>IF((COUNTIFS(明细!$R:$R,$AK215,明细!$C:$C,BA$1,明细!$AK:$AK,"网点超50分钟未响应")+COUNTIFS(明细!$R:$R,$AK215,明细!$C:$C,BA$1,明细!$AL:$AL,"网点超23H未关闭"))*20=0,"-",(COUNTIFS(明细!$R:$R,$AK215,明细!$C:$C,BA$1,明细!$AK:$AK,"网点超50分钟未响应")+COUNTIFS(明细!$R:$R,$AK215,明细!$C:$C,BA$1,明细!$AL:$AL,"网点超23H未关闭"))*20)</f>
        <v>-</v>
      </c>
      <c r="BB215" s="12" t="str">
        <f>IF((COUNTIFS(明细!$R:$R,$AK215,明细!$C:$C,BB$1,明细!$AK:$AK,"网点超50分钟未响应")+COUNTIFS(明细!$R:$R,$AK215,明细!$C:$C,BB$1,明细!$AL:$AL,"网点超23H未关闭"))*20=0,"-",(COUNTIFS(明细!$R:$R,$AK215,明细!$C:$C,BB$1,明细!$AK:$AK,"网点超50分钟未响应")+COUNTIFS(明细!$R:$R,$AK215,明细!$C:$C,BB$1,明细!$AL:$AL,"网点超23H未关闭"))*20)</f>
        <v>-</v>
      </c>
      <c r="BC215" s="12" t="str">
        <f>IF((COUNTIFS(明细!$R:$R,$AK215,明细!$C:$C,BC$1,明细!$AK:$AK,"网点超50分钟未响应")+COUNTIFS(明细!$R:$R,$AK215,明细!$C:$C,BC$1,明细!$AL:$AL,"网点超23H未关闭"))*20=0,"-",(COUNTIFS(明细!$R:$R,$AK215,明细!$C:$C,BC$1,明细!$AK:$AK,"网点超50分钟未响应")+COUNTIFS(明细!$R:$R,$AK215,明细!$C:$C,BC$1,明细!$AL:$AL,"网点超23H未关闭"))*20)</f>
        <v>-</v>
      </c>
      <c r="BD215" s="12" t="str">
        <f>IF((COUNTIFS(明细!$R:$R,$AK215,明细!$C:$C,BD$1,明细!$AK:$AK,"网点超50分钟未响应")+COUNTIFS(明细!$R:$R,$AK215,明细!$C:$C,BD$1,明细!$AL:$AL,"网点超23H未关闭"))*20=0,"-",(COUNTIFS(明细!$R:$R,$AK215,明细!$C:$C,BD$1,明细!$AK:$AK,"网点超50分钟未响应")+COUNTIFS(明细!$R:$R,$AK215,明细!$C:$C,BD$1,明细!$AL:$AL,"网点超23H未关闭"))*20)</f>
        <v>-</v>
      </c>
      <c r="BE215" s="12" t="str">
        <f>IF((COUNTIFS(明细!$R:$R,$AK215,明细!$C:$C,BE$1,明细!$AK:$AK,"网点超50分钟未响应")+COUNTIFS(明细!$R:$R,$AK215,明细!$C:$C,BE$1,明细!$AL:$AL,"网点超23H未关闭"))*20=0,"-",(COUNTIFS(明细!$R:$R,$AK215,明细!$C:$C,BE$1,明细!$AK:$AK,"网点超50分钟未响应")+COUNTIFS(明细!$R:$R,$AK215,明细!$C:$C,BE$1,明细!$AL:$AL,"网点超23H未关闭"))*20)</f>
        <v>-</v>
      </c>
      <c r="BF215" s="12" t="str">
        <f>IF((COUNTIFS(明细!$R:$R,$AK215,明细!$C:$C,BF$1,明细!$AK:$AK,"网点超50分钟未响应")+COUNTIFS(明细!$R:$R,$AK215,明细!$C:$C,BF$1,明细!$AL:$AL,"网点超23H未关闭"))*20=0,"-",(COUNTIFS(明细!$R:$R,$AK215,明细!$C:$C,BF$1,明细!$AK:$AK,"网点超50分钟未响应")+COUNTIFS(明细!$R:$R,$AK215,明细!$C:$C,BF$1,明细!$AL:$AL,"网点超23H未关闭"))*20)</f>
        <v>-</v>
      </c>
      <c r="BG215" s="12" t="str">
        <f>IF((COUNTIFS(明细!$R:$R,$AK215,明细!$C:$C,BG$1,明细!$AK:$AK,"网点超50分钟未响应")+COUNTIFS(明细!$R:$R,$AK215,明细!$C:$C,BG$1,明细!$AL:$AL,"网点超23H未关闭"))*20=0,"-",(COUNTIFS(明细!$R:$R,$AK215,明细!$C:$C,BG$1,明细!$AK:$AK,"网点超50分钟未响应")+COUNTIFS(明细!$R:$R,$AK215,明细!$C:$C,BG$1,明细!$AL:$AL,"网点超23H未关闭"))*20)</f>
        <v>-</v>
      </c>
      <c r="BH215" s="12" t="str">
        <f>IF((COUNTIFS(明细!$R:$R,$AK215,明细!$C:$C,BH$1,明细!$AK:$AK,"网点超50分钟未响应")+COUNTIFS(明细!$R:$R,$AK215,明细!$C:$C,BH$1,明细!$AL:$AL,"网点超23H未关闭"))*20=0,"-",(COUNTIFS(明细!$R:$R,$AK215,明细!$C:$C,BH$1,明细!$AK:$AK,"网点超50分钟未响应")+COUNTIFS(明细!$R:$R,$AK215,明细!$C:$C,BH$1,明细!$AL:$AL,"网点超23H未关闭"))*20)</f>
        <v>-</v>
      </c>
      <c r="BI215" s="12" t="str">
        <f>IF((COUNTIFS(明细!$R:$R,$AK215,明细!$C:$C,BI$1,明细!$AK:$AK,"网点超50分钟未响应")+COUNTIFS(明细!$R:$R,$AK215,明细!$C:$C,BI$1,明细!$AL:$AL,"网点超23H未关闭"))*20=0,"-",(COUNTIFS(明细!$R:$R,$AK215,明细!$C:$C,BI$1,明细!$AK:$AK,"网点超50分钟未响应")+COUNTIFS(明细!$R:$R,$AK215,明细!$C:$C,BI$1,明细!$AL:$AL,"网点超23H未关闭"))*20)</f>
        <v>-</v>
      </c>
      <c r="BJ215" s="12" t="str">
        <f>IF((COUNTIFS(明细!$R:$R,$AK215,明细!$C:$C,BJ$1,明细!$AK:$AK,"网点超50分钟未响应")+COUNTIFS(明细!$R:$R,$AK215,明细!$C:$C,BJ$1,明细!$AL:$AL,"网点超23H未关闭"))*20=0,"-",(COUNTIFS(明细!$R:$R,$AK215,明细!$C:$C,BJ$1,明细!$AK:$AK,"网点超50分钟未响应")+COUNTIFS(明细!$R:$R,$AK215,明细!$C:$C,BJ$1,明细!$AL:$AL,"网点超23H未关闭"))*20)</f>
        <v>-</v>
      </c>
      <c r="BK215" s="12" t="str">
        <f>IF((COUNTIFS(明细!$R:$R,$AK215,明细!$C:$C,BK$1,明细!$AK:$AK,"网点超50分钟未响应")+COUNTIFS(明细!$R:$R,$AK215,明细!$C:$C,BK$1,明细!$AL:$AL,"网点超23H未关闭"))*20=0,"-",(COUNTIFS(明细!$R:$R,$AK215,明细!$C:$C,BK$1,明细!$AK:$AK,"网点超50分钟未响应")+COUNTIFS(明细!$R:$R,$AK215,明细!$C:$C,BK$1,明细!$AL:$AL,"网点超23H未关闭"))*20)</f>
        <v>-</v>
      </c>
      <c r="BL215" s="12" t="str">
        <f>IF((COUNTIFS(明细!$R:$R,$AK215,明细!$C:$C,BL$1,明细!$AK:$AK,"网点超50分钟未响应")+COUNTIFS(明细!$R:$R,$AK215,明细!$C:$C,BL$1,明细!$AL:$AL,"网点超23H未关闭"))*20=0,"-",(COUNTIFS(明细!$R:$R,$AK215,明细!$C:$C,BL$1,明细!$AK:$AK,"网点超50分钟未响应")+COUNTIFS(明细!$R:$R,$AK215,明细!$C:$C,BL$1,明细!$AL:$AL,"网点超23H未关闭"))*20)</f>
        <v>-</v>
      </c>
      <c r="BM215" s="12" t="str">
        <f>IF((COUNTIFS(明细!$R:$R,$AK215,明细!$C:$C,BM$1,明细!$AK:$AK,"网点超50分钟未响应")+COUNTIFS(明细!$R:$R,$AK215,明细!$C:$C,BM$1,明细!$AL:$AL,"网点超23H未关闭"))*20=0,"-",(COUNTIFS(明细!$R:$R,$AK215,明细!$C:$C,BM$1,明细!$AK:$AK,"网点超50分钟未响应")+COUNTIFS(明细!$R:$R,$AK215,明细!$C:$C,BM$1,明细!$AL:$AL,"网点超23H未关闭"))*20)</f>
        <v>-</v>
      </c>
      <c r="BN215" s="12" t="str">
        <f>IF((COUNTIFS(明细!$R:$R,$AK215,明细!$C:$C,BN$1,明细!$AK:$AK,"网点超50分钟未响应")+COUNTIFS(明细!$R:$R,$AK215,明细!$C:$C,BN$1,明细!$AL:$AL,"网点超23H未关闭"))*20=0,"-",(COUNTIFS(明细!$R:$R,$AK215,明细!$C:$C,BN$1,明细!$AK:$AK,"网点超50分钟未响应")+COUNTIFS(明细!$R:$R,$AK215,明细!$C:$C,BN$1,明细!$AL:$AL,"网点超23H未关闭"))*20)</f>
        <v>-</v>
      </c>
      <c r="BO215" s="12" t="str">
        <f>IF((COUNTIFS(明细!$R:$R,$AK215,明细!$C:$C,BO$1,明细!$AK:$AK,"网点超50分钟未响应")+COUNTIFS(明细!$R:$R,$AK215,明细!$C:$C,BO$1,明细!$AL:$AL,"网点超23H未关闭"))*20=0,"-",(COUNTIFS(明细!$R:$R,$AK215,明细!$C:$C,BO$1,明细!$AK:$AK,"网点超50分钟未响应")+COUNTIFS(明细!$R:$R,$AK215,明细!$C:$C,BO$1,明细!$AL:$AL,"网点超23H未关闭"))*20)</f>
        <v>-</v>
      </c>
      <c r="BP215" s="12" t="str">
        <f>IF((COUNTIFS(明细!$R:$R,$AK215,明细!$C:$C,BP$1,明细!$AK:$AK,"网点超50分钟未响应")+COUNTIFS(明细!$R:$R,$AK215,明细!$C:$C,BP$1,明细!$AL:$AL,"网点超23H未关闭"))*20=0,"-",(COUNTIFS(明细!$R:$R,$AK215,明细!$C:$C,BP$1,明细!$AK:$AK,"网点超50分钟未响应")+COUNTIFS(明细!$R:$R,$AK215,明细!$C:$C,BP$1,明细!$AL:$AL,"网点超23H未关闭"))*20)</f>
        <v>-</v>
      </c>
    </row>
    <row r="216" customHeight="1" spans="36:68">
      <c r="AJ216" s="12">
        <f>RANK(AL216,AL$3:AL$356)</f>
        <v>147</v>
      </c>
      <c r="AK216" s="38" t="s">
        <v>252</v>
      </c>
      <c r="AL216" s="12">
        <f>SUM(AM216:BP216)</f>
        <v>0</v>
      </c>
      <c r="AM216" s="12" t="str">
        <f>IF((COUNTIFS(明细!$R:$R,$AK216,明细!$C:$C,AM$1,明细!$AK:$AK,"网点超50分钟未响应")+COUNTIFS(明细!$R:$R,$AK216,明细!$C:$C,AM$1,明细!$AL:$AL,"网点超23H未关闭"))*20=0,"-",(COUNTIFS(明细!$R:$R,$AK216,明细!$C:$C,AM$1,明细!$AK:$AK,"网点超50分钟未响应")+COUNTIFS(明细!$R:$R,$AK216,明细!$C:$C,AM$1,明细!$AL:$AL,"网点超23H未关闭"))*20)</f>
        <v>-</v>
      </c>
      <c r="AN216" s="12" t="str">
        <f>IF((COUNTIFS(明细!$R:$R,$AK216,明细!$C:$C,AN$1,明细!$AK:$AK,"网点超50分钟未响应")+COUNTIFS(明细!$R:$R,$AK216,明细!$C:$C,AN$1,明细!$AL:$AL,"网点超23H未关闭"))*20=0,"-",(COUNTIFS(明细!$R:$R,$AK216,明细!$C:$C,AN$1,明细!$AK:$AK,"网点超50分钟未响应")+COUNTIFS(明细!$R:$R,$AK216,明细!$C:$C,AN$1,明细!$AL:$AL,"网点超23H未关闭"))*20)</f>
        <v>-</v>
      </c>
      <c r="AO216" s="12" t="str">
        <f>IF((COUNTIFS(明细!$R:$R,$AK216,明细!$C:$C,AO$1,明细!$AK:$AK,"网点超50分钟未响应")+COUNTIFS(明细!$R:$R,$AK216,明细!$C:$C,AO$1,明细!$AL:$AL,"网点超23H未关闭"))*20=0,"-",(COUNTIFS(明细!$R:$R,$AK216,明细!$C:$C,AO$1,明细!$AK:$AK,"网点超50分钟未响应")+COUNTIFS(明细!$R:$R,$AK216,明细!$C:$C,AO$1,明细!$AL:$AL,"网点超23H未关闭"))*20)</f>
        <v>-</v>
      </c>
      <c r="AP216" s="12" t="str">
        <f>IF((COUNTIFS(明细!$R:$R,$AK216,明细!$C:$C,AP$1,明细!$AK:$AK,"网点超50分钟未响应")+COUNTIFS(明细!$R:$R,$AK216,明细!$C:$C,AP$1,明细!$AL:$AL,"网点超23H未关闭"))*20=0,"-",(COUNTIFS(明细!$R:$R,$AK216,明细!$C:$C,AP$1,明细!$AK:$AK,"网点超50分钟未响应")+COUNTIFS(明细!$R:$R,$AK216,明细!$C:$C,AP$1,明细!$AL:$AL,"网点超23H未关闭"))*20)</f>
        <v>-</v>
      </c>
      <c r="AQ216" s="12" t="str">
        <f>IF((COUNTIFS(明细!$R:$R,$AK216,明细!$C:$C,AQ$1,明细!$AK:$AK,"网点超50分钟未响应")+COUNTIFS(明细!$R:$R,$AK216,明细!$C:$C,AQ$1,明细!$AL:$AL,"网点超23H未关闭"))*20=0,"-",(COUNTIFS(明细!$R:$R,$AK216,明细!$C:$C,AQ$1,明细!$AK:$AK,"网点超50分钟未响应")+COUNTIFS(明细!$R:$R,$AK216,明细!$C:$C,AQ$1,明细!$AL:$AL,"网点超23H未关闭"))*20)</f>
        <v>-</v>
      </c>
      <c r="AR216" s="12" t="str">
        <f>IF((COUNTIFS(明细!$R:$R,$AK216,明细!$C:$C,AR$1,明细!$AK:$AK,"网点超50分钟未响应")+COUNTIFS(明细!$R:$R,$AK216,明细!$C:$C,AR$1,明细!$AL:$AL,"网点超23H未关闭"))*20=0,"-",(COUNTIFS(明细!$R:$R,$AK216,明细!$C:$C,AR$1,明细!$AK:$AK,"网点超50分钟未响应")+COUNTIFS(明细!$R:$R,$AK216,明细!$C:$C,AR$1,明细!$AL:$AL,"网点超23H未关闭"))*20)</f>
        <v>-</v>
      </c>
      <c r="AS216" s="12" t="str">
        <f>IF((COUNTIFS(明细!$R:$R,$AK216,明细!$C:$C,AS$1,明细!$AK:$AK,"网点超50分钟未响应")+COUNTIFS(明细!$R:$R,$AK216,明细!$C:$C,AS$1,明细!$AL:$AL,"网点超23H未关闭"))*20=0,"-",(COUNTIFS(明细!$R:$R,$AK216,明细!$C:$C,AS$1,明细!$AK:$AK,"网点超50分钟未响应")+COUNTIFS(明细!$R:$R,$AK216,明细!$C:$C,AS$1,明细!$AL:$AL,"网点超23H未关闭"))*20)</f>
        <v>-</v>
      </c>
      <c r="AT216" s="12" t="str">
        <f>IF((COUNTIFS(明细!$R:$R,$AK216,明细!$C:$C,AT$1,明细!$AK:$AK,"网点超50分钟未响应")+COUNTIFS(明细!$R:$R,$AK216,明细!$C:$C,AT$1,明细!$AL:$AL,"网点超23H未关闭"))*20=0,"-",(COUNTIFS(明细!$R:$R,$AK216,明细!$C:$C,AT$1,明细!$AK:$AK,"网点超50分钟未响应")+COUNTIFS(明细!$R:$R,$AK216,明细!$C:$C,AT$1,明细!$AL:$AL,"网点超23H未关闭"))*20)</f>
        <v>-</v>
      </c>
      <c r="AU216" s="12" t="str">
        <f>IF((COUNTIFS(明细!$R:$R,$AK216,明细!$C:$C,AU$1,明细!$AK:$AK,"网点超50分钟未响应")+COUNTIFS(明细!$R:$R,$AK216,明细!$C:$C,AU$1,明细!$AL:$AL,"网点超23H未关闭"))*20=0,"-",(COUNTIFS(明细!$R:$R,$AK216,明细!$C:$C,AU$1,明细!$AK:$AK,"网点超50分钟未响应")+COUNTIFS(明细!$R:$R,$AK216,明细!$C:$C,AU$1,明细!$AL:$AL,"网点超23H未关闭"))*20)</f>
        <v>-</v>
      </c>
      <c r="AV216" s="12" t="str">
        <f>IF((COUNTIFS(明细!$R:$R,$AK216,明细!$C:$C,AV$1,明细!$AK:$AK,"网点超50分钟未响应")+COUNTIFS(明细!$R:$R,$AK216,明细!$C:$C,AV$1,明细!$AL:$AL,"网点超23H未关闭"))*20=0,"-",(COUNTIFS(明细!$R:$R,$AK216,明细!$C:$C,AV$1,明细!$AK:$AK,"网点超50分钟未响应")+COUNTIFS(明细!$R:$R,$AK216,明细!$C:$C,AV$1,明细!$AL:$AL,"网点超23H未关闭"))*20)</f>
        <v>-</v>
      </c>
      <c r="AW216" s="12" t="str">
        <f>IF((COUNTIFS(明细!$R:$R,$AK216,明细!$C:$C,AW$1,明细!$AK:$AK,"网点超50分钟未响应")+COUNTIFS(明细!$R:$R,$AK216,明细!$C:$C,AW$1,明细!$AL:$AL,"网点超23H未关闭"))*20=0,"-",(COUNTIFS(明细!$R:$R,$AK216,明细!$C:$C,AW$1,明细!$AK:$AK,"网点超50分钟未响应")+COUNTIFS(明细!$R:$R,$AK216,明细!$C:$C,AW$1,明细!$AL:$AL,"网点超23H未关闭"))*20)</f>
        <v>-</v>
      </c>
      <c r="AX216" s="12" t="str">
        <f>IF((COUNTIFS(明细!$R:$R,$AK216,明细!$C:$C,AX$1,明细!$AK:$AK,"网点超50分钟未响应")+COUNTIFS(明细!$R:$R,$AK216,明细!$C:$C,AX$1,明细!$AL:$AL,"网点超23H未关闭"))*20=0,"-",(COUNTIFS(明细!$R:$R,$AK216,明细!$C:$C,AX$1,明细!$AK:$AK,"网点超50分钟未响应")+COUNTIFS(明细!$R:$R,$AK216,明细!$C:$C,AX$1,明细!$AL:$AL,"网点超23H未关闭"))*20)</f>
        <v>-</v>
      </c>
      <c r="AY216" s="12" t="str">
        <f>IF((COUNTIFS(明细!$R:$R,$AK216,明细!$C:$C,AY$1,明细!$AK:$AK,"网点超50分钟未响应")+COUNTIFS(明细!$R:$R,$AK216,明细!$C:$C,AY$1,明细!$AL:$AL,"网点超23H未关闭"))*20=0,"-",(COUNTIFS(明细!$R:$R,$AK216,明细!$C:$C,AY$1,明细!$AK:$AK,"网点超50分钟未响应")+COUNTIFS(明细!$R:$R,$AK216,明细!$C:$C,AY$1,明细!$AL:$AL,"网点超23H未关闭"))*20)</f>
        <v>-</v>
      </c>
      <c r="AZ216" s="12" t="str">
        <f>IF((COUNTIFS(明细!$R:$R,$AK216,明细!$C:$C,AZ$1,明细!$AK:$AK,"网点超50分钟未响应")+COUNTIFS(明细!$R:$R,$AK216,明细!$C:$C,AZ$1,明细!$AL:$AL,"网点超23H未关闭"))*20=0,"-",(COUNTIFS(明细!$R:$R,$AK216,明细!$C:$C,AZ$1,明细!$AK:$AK,"网点超50分钟未响应")+COUNTIFS(明细!$R:$R,$AK216,明细!$C:$C,AZ$1,明细!$AL:$AL,"网点超23H未关闭"))*20)</f>
        <v>-</v>
      </c>
      <c r="BA216" s="12" t="str">
        <f>IF((COUNTIFS(明细!$R:$R,$AK216,明细!$C:$C,BA$1,明细!$AK:$AK,"网点超50分钟未响应")+COUNTIFS(明细!$R:$R,$AK216,明细!$C:$C,BA$1,明细!$AL:$AL,"网点超23H未关闭"))*20=0,"-",(COUNTIFS(明细!$R:$R,$AK216,明细!$C:$C,BA$1,明细!$AK:$AK,"网点超50分钟未响应")+COUNTIFS(明细!$R:$R,$AK216,明细!$C:$C,BA$1,明细!$AL:$AL,"网点超23H未关闭"))*20)</f>
        <v>-</v>
      </c>
      <c r="BB216" s="12" t="str">
        <f>IF((COUNTIFS(明细!$R:$R,$AK216,明细!$C:$C,BB$1,明细!$AK:$AK,"网点超50分钟未响应")+COUNTIFS(明细!$R:$R,$AK216,明细!$C:$C,BB$1,明细!$AL:$AL,"网点超23H未关闭"))*20=0,"-",(COUNTIFS(明细!$R:$R,$AK216,明细!$C:$C,BB$1,明细!$AK:$AK,"网点超50分钟未响应")+COUNTIFS(明细!$R:$R,$AK216,明细!$C:$C,BB$1,明细!$AL:$AL,"网点超23H未关闭"))*20)</f>
        <v>-</v>
      </c>
      <c r="BC216" s="12" t="str">
        <f>IF((COUNTIFS(明细!$R:$R,$AK216,明细!$C:$C,BC$1,明细!$AK:$AK,"网点超50分钟未响应")+COUNTIFS(明细!$R:$R,$AK216,明细!$C:$C,BC$1,明细!$AL:$AL,"网点超23H未关闭"))*20=0,"-",(COUNTIFS(明细!$R:$R,$AK216,明细!$C:$C,BC$1,明细!$AK:$AK,"网点超50分钟未响应")+COUNTIFS(明细!$R:$R,$AK216,明细!$C:$C,BC$1,明细!$AL:$AL,"网点超23H未关闭"))*20)</f>
        <v>-</v>
      </c>
      <c r="BD216" s="12" t="str">
        <f>IF((COUNTIFS(明细!$R:$R,$AK216,明细!$C:$C,BD$1,明细!$AK:$AK,"网点超50分钟未响应")+COUNTIFS(明细!$R:$R,$AK216,明细!$C:$C,BD$1,明细!$AL:$AL,"网点超23H未关闭"))*20=0,"-",(COUNTIFS(明细!$R:$R,$AK216,明细!$C:$C,BD$1,明细!$AK:$AK,"网点超50分钟未响应")+COUNTIFS(明细!$R:$R,$AK216,明细!$C:$C,BD$1,明细!$AL:$AL,"网点超23H未关闭"))*20)</f>
        <v>-</v>
      </c>
      <c r="BE216" s="12" t="str">
        <f>IF((COUNTIFS(明细!$R:$R,$AK216,明细!$C:$C,BE$1,明细!$AK:$AK,"网点超50分钟未响应")+COUNTIFS(明细!$R:$R,$AK216,明细!$C:$C,BE$1,明细!$AL:$AL,"网点超23H未关闭"))*20=0,"-",(COUNTIFS(明细!$R:$R,$AK216,明细!$C:$C,BE$1,明细!$AK:$AK,"网点超50分钟未响应")+COUNTIFS(明细!$R:$R,$AK216,明细!$C:$C,BE$1,明细!$AL:$AL,"网点超23H未关闭"))*20)</f>
        <v>-</v>
      </c>
      <c r="BF216" s="12" t="str">
        <f>IF((COUNTIFS(明细!$R:$R,$AK216,明细!$C:$C,BF$1,明细!$AK:$AK,"网点超50分钟未响应")+COUNTIFS(明细!$R:$R,$AK216,明细!$C:$C,BF$1,明细!$AL:$AL,"网点超23H未关闭"))*20=0,"-",(COUNTIFS(明细!$R:$R,$AK216,明细!$C:$C,BF$1,明细!$AK:$AK,"网点超50分钟未响应")+COUNTIFS(明细!$R:$R,$AK216,明细!$C:$C,BF$1,明细!$AL:$AL,"网点超23H未关闭"))*20)</f>
        <v>-</v>
      </c>
      <c r="BG216" s="12" t="str">
        <f>IF((COUNTIFS(明细!$R:$R,$AK216,明细!$C:$C,BG$1,明细!$AK:$AK,"网点超50分钟未响应")+COUNTIFS(明细!$R:$R,$AK216,明细!$C:$C,BG$1,明细!$AL:$AL,"网点超23H未关闭"))*20=0,"-",(COUNTIFS(明细!$R:$R,$AK216,明细!$C:$C,BG$1,明细!$AK:$AK,"网点超50分钟未响应")+COUNTIFS(明细!$R:$R,$AK216,明细!$C:$C,BG$1,明细!$AL:$AL,"网点超23H未关闭"))*20)</f>
        <v>-</v>
      </c>
      <c r="BH216" s="12" t="str">
        <f>IF((COUNTIFS(明细!$R:$R,$AK216,明细!$C:$C,BH$1,明细!$AK:$AK,"网点超50分钟未响应")+COUNTIFS(明细!$R:$R,$AK216,明细!$C:$C,BH$1,明细!$AL:$AL,"网点超23H未关闭"))*20=0,"-",(COUNTIFS(明细!$R:$R,$AK216,明细!$C:$C,BH$1,明细!$AK:$AK,"网点超50分钟未响应")+COUNTIFS(明细!$R:$R,$AK216,明细!$C:$C,BH$1,明细!$AL:$AL,"网点超23H未关闭"))*20)</f>
        <v>-</v>
      </c>
      <c r="BI216" s="12" t="str">
        <f>IF((COUNTIFS(明细!$R:$R,$AK216,明细!$C:$C,BI$1,明细!$AK:$AK,"网点超50分钟未响应")+COUNTIFS(明细!$R:$R,$AK216,明细!$C:$C,BI$1,明细!$AL:$AL,"网点超23H未关闭"))*20=0,"-",(COUNTIFS(明细!$R:$R,$AK216,明细!$C:$C,BI$1,明细!$AK:$AK,"网点超50分钟未响应")+COUNTIFS(明细!$R:$R,$AK216,明细!$C:$C,BI$1,明细!$AL:$AL,"网点超23H未关闭"))*20)</f>
        <v>-</v>
      </c>
      <c r="BJ216" s="12" t="str">
        <f>IF((COUNTIFS(明细!$R:$R,$AK216,明细!$C:$C,BJ$1,明细!$AK:$AK,"网点超50分钟未响应")+COUNTIFS(明细!$R:$R,$AK216,明细!$C:$C,BJ$1,明细!$AL:$AL,"网点超23H未关闭"))*20=0,"-",(COUNTIFS(明细!$R:$R,$AK216,明细!$C:$C,BJ$1,明细!$AK:$AK,"网点超50分钟未响应")+COUNTIFS(明细!$R:$R,$AK216,明细!$C:$C,BJ$1,明细!$AL:$AL,"网点超23H未关闭"))*20)</f>
        <v>-</v>
      </c>
      <c r="BK216" s="12" t="str">
        <f>IF((COUNTIFS(明细!$R:$R,$AK216,明细!$C:$C,BK$1,明细!$AK:$AK,"网点超50分钟未响应")+COUNTIFS(明细!$R:$R,$AK216,明细!$C:$C,BK$1,明细!$AL:$AL,"网点超23H未关闭"))*20=0,"-",(COUNTIFS(明细!$R:$R,$AK216,明细!$C:$C,BK$1,明细!$AK:$AK,"网点超50分钟未响应")+COUNTIFS(明细!$R:$R,$AK216,明细!$C:$C,BK$1,明细!$AL:$AL,"网点超23H未关闭"))*20)</f>
        <v>-</v>
      </c>
      <c r="BL216" s="12" t="str">
        <f>IF((COUNTIFS(明细!$R:$R,$AK216,明细!$C:$C,BL$1,明细!$AK:$AK,"网点超50分钟未响应")+COUNTIFS(明细!$R:$R,$AK216,明细!$C:$C,BL$1,明细!$AL:$AL,"网点超23H未关闭"))*20=0,"-",(COUNTIFS(明细!$R:$R,$AK216,明细!$C:$C,BL$1,明细!$AK:$AK,"网点超50分钟未响应")+COUNTIFS(明细!$R:$R,$AK216,明细!$C:$C,BL$1,明细!$AL:$AL,"网点超23H未关闭"))*20)</f>
        <v>-</v>
      </c>
      <c r="BM216" s="12" t="str">
        <f>IF((COUNTIFS(明细!$R:$R,$AK216,明细!$C:$C,BM$1,明细!$AK:$AK,"网点超50分钟未响应")+COUNTIFS(明细!$R:$R,$AK216,明细!$C:$C,BM$1,明细!$AL:$AL,"网点超23H未关闭"))*20=0,"-",(COUNTIFS(明细!$R:$R,$AK216,明细!$C:$C,BM$1,明细!$AK:$AK,"网点超50分钟未响应")+COUNTIFS(明细!$R:$R,$AK216,明细!$C:$C,BM$1,明细!$AL:$AL,"网点超23H未关闭"))*20)</f>
        <v>-</v>
      </c>
      <c r="BN216" s="12" t="str">
        <f>IF((COUNTIFS(明细!$R:$R,$AK216,明细!$C:$C,BN$1,明细!$AK:$AK,"网点超50分钟未响应")+COUNTIFS(明细!$R:$R,$AK216,明细!$C:$C,BN$1,明细!$AL:$AL,"网点超23H未关闭"))*20=0,"-",(COUNTIFS(明细!$R:$R,$AK216,明细!$C:$C,BN$1,明细!$AK:$AK,"网点超50分钟未响应")+COUNTIFS(明细!$R:$R,$AK216,明细!$C:$C,BN$1,明细!$AL:$AL,"网点超23H未关闭"))*20)</f>
        <v>-</v>
      </c>
      <c r="BO216" s="12" t="str">
        <f>IF((COUNTIFS(明细!$R:$R,$AK216,明细!$C:$C,BO$1,明细!$AK:$AK,"网点超50分钟未响应")+COUNTIFS(明细!$R:$R,$AK216,明细!$C:$C,BO$1,明细!$AL:$AL,"网点超23H未关闭"))*20=0,"-",(COUNTIFS(明细!$R:$R,$AK216,明细!$C:$C,BO$1,明细!$AK:$AK,"网点超50分钟未响应")+COUNTIFS(明细!$R:$R,$AK216,明细!$C:$C,BO$1,明细!$AL:$AL,"网点超23H未关闭"))*20)</f>
        <v>-</v>
      </c>
      <c r="BP216" s="12" t="str">
        <f>IF((COUNTIFS(明细!$R:$R,$AK216,明细!$C:$C,BP$1,明细!$AK:$AK,"网点超50分钟未响应")+COUNTIFS(明细!$R:$R,$AK216,明细!$C:$C,BP$1,明细!$AL:$AL,"网点超23H未关闭"))*20=0,"-",(COUNTIFS(明细!$R:$R,$AK216,明细!$C:$C,BP$1,明细!$AK:$AK,"网点超50分钟未响应")+COUNTIFS(明细!$R:$R,$AK216,明细!$C:$C,BP$1,明细!$AL:$AL,"网点超23H未关闭"))*20)</f>
        <v>-</v>
      </c>
    </row>
    <row r="217" customHeight="1" spans="36:68">
      <c r="AJ217" s="12">
        <f>RANK(AL217,AL$3:AL$356)</f>
        <v>147</v>
      </c>
      <c r="AK217" s="6" t="s">
        <v>253</v>
      </c>
      <c r="AL217" s="12">
        <f>SUM(AM217:BP217)</f>
        <v>0</v>
      </c>
      <c r="AM217" s="12" t="str">
        <f>IF((COUNTIFS(明细!$R:$R,$AK217,明细!$C:$C,AM$1,明细!$AK:$AK,"网点超50分钟未响应")+COUNTIFS(明细!$R:$R,$AK217,明细!$C:$C,AM$1,明细!$AL:$AL,"网点超23H未关闭"))*20=0,"-",(COUNTIFS(明细!$R:$R,$AK217,明细!$C:$C,AM$1,明细!$AK:$AK,"网点超50分钟未响应")+COUNTIFS(明细!$R:$R,$AK217,明细!$C:$C,AM$1,明细!$AL:$AL,"网点超23H未关闭"))*20)</f>
        <v>-</v>
      </c>
      <c r="AN217" s="12" t="str">
        <f>IF((COUNTIFS(明细!$R:$R,$AK217,明细!$C:$C,AN$1,明细!$AK:$AK,"网点超50分钟未响应")+COUNTIFS(明细!$R:$R,$AK217,明细!$C:$C,AN$1,明细!$AL:$AL,"网点超23H未关闭"))*20=0,"-",(COUNTIFS(明细!$R:$R,$AK217,明细!$C:$C,AN$1,明细!$AK:$AK,"网点超50分钟未响应")+COUNTIFS(明细!$R:$R,$AK217,明细!$C:$C,AN$1,明细!$AL:$AL,"网点超23H未关闭"))*20)</f>
        <v>-</v>
      </c>
      <c r="AO217" s="12" t="str">
        <f>IF((COUNTIFS(明细!$R:$R,$AK217,明细!$C:$C,AO$1,明细!$AK:$AK,"网点超50分钟未响应")+COUNTIFS(明细!$R:$R,$AK217,明细!$C:$C,AO$1,明细!$AL:$AL,"网点超23H未关闭"))*20=0,"-",(COUNTIFS(明细!$R:$R,$AK217,明细!$C:$C,AO$1,明细!$AK:$AK,"网点超50分钟未响应")+COUNTIFS(明细!$R:$R,$AK217,明细!$C:$C,AO$1,明细!$AL:$AL,"网点超23H未关闭"))*20)</f>
        <v>-</v>
      </c>
      <c r="AP217" s="12" t="str">
        <f>IF((COUNTIFS(明细!$R:$R,$AK217,明细!$C:$C,AP$1,明细!$AK:$AK,"网点超50分钟未响应")+COUNTIFS(明细!$R:$R,$AK217,明细!$C:$C,AP$1,明细!$AL:$AL,"网点超23H未关闭"))*20=0,"-",(COUNTIFS(明细!$R:$R,$AK217,明细!$C:$C,AP$1,明细!$AK:$AK,"网点超50分钟未响应")+COUNTIFS(明细!$R:$R,$AK217,明细!$C:$C,AP$1,明细!$AL:$AL,"网点超23H未关闭"))*20)</f>
        <v>-</v>
      </c>
      <c r="AQ217" s="12" t="str">
        <f>IF((COUNTIFS(明细!$R:$R,$AK217,明细!$C:$C,AQ$1,明细!$AK:$AK,"网点超50分钟未响应")+COUNTIFS(明细!$R:$R,$AK217,明细!$C:$C,AQ$1,明细!$AL:$AL,"网点超23H未关闭"))*20=0,"-",(COUNTIFS(明细!$R:$R,$AK217,明细!$C:$C,AQ$1,明细!$AK:$AK,"网点超50分钟未响应")+COUNTIFS(明细!$R:$R,$AK217,明细!$C:$C,AQ$1,明细!$AL:$AL,"网点超23H未关闭"))*20)</f>
        <v>-</v>
      </c>
      <c r="AR217" s="12" t="str">
        <f>IF((COUNTIFS(明细!$R:$R,$AK217,明细!$C:$C,AR$1,明细!$AK:$AK,"网点超50分钟未响应")+COUNTIFS(明细!$R:$R,$AK217,明细!$C:$C,AR$1,明细!$AL:$AL,"网点超23H未关闭"))*20=0,"-",(COUNTIFS(明细!$R:$R,$AK217,明细!$C:$C,AR$1,明细!$AK:$AK,"网点超50分钟未响应")+COUNTIFS(明细!$R:$R,$AK217,明细!$C:$C,AR$1,明细!$AL:$AL,"网点超23H未关闭"))*20)</f>
        <v>-</v>
      </c>
      <c r="AS217" s="12" t="str">
        <f>IF((COUNTIFS(明细!$R:$R,$AK217,明细!$C:$C,AS$1,明细!$AK:$AK,"网点超50分钟未响应")+COUNTIFS(明细!$R:$R,$AK217,明细!$C:$C,AS$1,明细!$AL:$AL,"网点超23H未关闭"))*20=0,"-",(COUNTIFS(明细!$R:$R,$AK217,明细!$C:$C,AS$1,明细!$AK:$AK,"网点超50分钟未响应")+COUNTIFS(明细!$R:$R,$AK217,明细!$C:$C,AS$1,明细!$AL:$AL,"网点超23H未关闭"))*20)</f>
        <v>-</v>
      </c>
      <c r="AT217" s="12" t="str">
        <f>IF((COUNTIFS(明细!$R:$R,$AK217,明细!$C:$C,AT$1,明细!$AK:$AK,"网点超50分钟未响应")+COUNTIFS(明细!$R:$R,$AK217,明细!$C:$C,AT$1,明细!$AL:$AL,"网点超23H未关闭"))*20=0,"-",(COUNTIFS(明细!$R:$R,$AK217,明细!$C:$C,AT$1,明细!$AK:$AK,"网点超50分钟未响应")+COUNTIFS(明细!$R:$R,$AK217,明细!$C:$C,AT$1,明细!$AL:$AL,"网点超23H未关闭"))*20)</f>
        <v>-</v>
      </c>
      <c r="AU217" s="12" t="str">
        <f>IF((COUNTIFS(明细!$R:$R,$AK217,明细!$C:$C,AU$1,明细!$AK:$AK,"网点超50分钟未响应")+COUNTIFS(明细!$R:$R,$AK217,明细!$C:$C,AU$1,明细!$AL:$AL,"网点超23H未关闭"))*20=0,"-",(COUNTIFS(明细!$R:$R,$AK217,明细!$C:$C,AU$1,明细!$AK:$AK,"网点超50分钟未响应")+COUNTIFS(明细!$R:$R,$AK217,明细!$C:$C,AU$1,明细!$AL:$AL,"网点超23H未关闭"))*20)</f>
        <v>-</v>
      </c>
      <c r="AV217" s="12" t="str">
        <f>IF((COUNTIFS(明细!$R:$R,$AK217,明细!$C:$C,AV$1,明细!$AK:$AK,"网点超50分钟未响应")+COUNTIFS(明细!$R:$R,$AK217,明细!$C:$C,AV$1,明细!$AL:$AL,"网点超23H未关闭"))*20=0,"-",(COUNTIFS(明细!$R:$R,$AK217,明细!$C:$C,AV$1,明细!$AK:$AK,"网点超50分钟未响应")+COUNTIFS(明细!$R:$R,$AK217,明细!$C:$C,AV$1,明细!$AL:$AL,"网点超23H未关闭"))*20)</f>
        <v>-</v>
      </c>
      <c r="AW217" s="12" t="str">
        <f>IF((COUNTIFS(明细!$R:$R,$AK217,明细!$C:$C,AW$1,明细!$AK:$AK,"网点超50分钟未响应")+COUNTIFS(明细!$R:$R,$AK217,明细!$C:$C,AW$1,明细!$AL:$AL,"网点超23H未关闭"))*20=0,"-",(COUNTIFS(明细!$R:$R,$AK217,明细!$C:$C,AW$1,明细!$AK:$AK,"网点超50分钟未响应")+COUNTIFS(明细!$R:$R,$AK217,明细!$C:$C,AW$1,明细!$AL:$AL,"网点超23H未关闭"))*20)</f>
        <v>-</v>
      </c>
      <c r="AX217" s="12" t="str">
        <f>IF((COUNTIFS(明细!$R:$R,$AK217,明细!$C:$C,AX$1,明细!$AK:$AK,"网点超50分钟未响应")+COUNTIFS(明细!$R:$R,$AK217,明细!$C:$C,AX$1,明细!$AL:$AL,"网点超23H未关闭"))*20=0,"-",(COUNTIFS(明细!$R:$R,$AK217,明细!$C:$C,AX$1,明细!$AK:$AK,"网点超50分钟未响应")+COUNTIFS(明细!$R:$R,$AK217,明细!$C:$C,AX$1,明细!$AL:$AL,"网点超23H未关闭"))*20)</f>
        <v>-</v>
      </c>
      <c r="AY217" s="12" t="str">
        <f>IF((COUNTIFS(明细!$R:$R,$AK217,明细!$C:$C,AY$1,明细!$AK:$AK,"网点超50分钟未响应")+COUNTIFS(明细!$R:$R,$AK217,明细!$C:$C,AY$1,明细!$AL:$AL,"网点超23H未关闭"))*20=0,"-",(COUNTIFS(明细!$R:$R,$AK217,明细!$C:$C,AY$1,明细!$AK:$AK,"网点超50分钟未响应")+COUNTIFS(明细!$R:$R,$AK217,明细!$C:$C,AY$1,明细!$AL:$AL,"网点超23H未关闭"))*20)</f>
        <v>-</v>
      </c>
      <c r="AZ217" s="12" t="str">
        <f>IF((COUNTIFS(明细!$R:$R,$AK217,明细!$C:$C,AZ$1,明细!$AK:$AK,"网点超50分钟未响应")+COUNTIFS(明细!$R:$R,$AK217,明细!$C:$C,AZ$1,明细!$AL:$AL,"网点超23H未关闭"))*20=0,"-",(COUNTIFS(明细!$R:$R,$AK217,明细!$C:$C,AZ$1,明细!$AK:$AK,"网点超50分钟未响应")+COUNTIFS(明细!$R:$R,$AK217,明细!$C:$C,AZ$1,明细!$AL:$AL,"网点超23H未关闭"))*20)</f>
        <v>-</v>
      </c>
      <c r="BA217" s="12" t="str">
        <f>IF((COUNTIFS(明细!$R:$R,$AK217,明细!$C:$C,BA$1,明细!$AK:$AK,"网点超50分钟未响应")+COUNTIFS(明细!$R:$R,$AK217,明细!$C:$C,BA$1,明细!$AL:$AL,"网点超23H未关闭"))*20=0,"-",(COUNTIFS(明细!$R:$R,$AK217,明细!$C:$C,BA$1,明细!$AK:$AK,"网点超50分钟未响应")+COUNTIFS(明细!$R:$R,$AK217,明细!$C:$C,BA$1,明细!$AL:$AL,"网点超23H未关闭"))*20)</f>
        <v>-</v>
      </c>
      <c r="BB217" s="12" t="str">
        <f>IF((COUNTIFS(明细!$R:$R,$AK217,明细!$C:$C,BB$1,明细!$AK:$AK,"网点超50分钟未响应")+COUNTIFS(明细!$R:$R,$AK217,明细!$C:$C,BB$1,明细!$AL:$AL,"网点超23H未关闭"))*20=0,"-",(COUNTIFS(明细!$R:$R,$AK217,明细!$C:$C,BB$1,明细!$AK:$AK,"网点超50分钟未响应")+COUNTIFS(明细!$R:$R,$AK217,明细!$C:$C,BB$1,明细!$AL:$AL,"网点超23H未关闭"))*20)</f>
        <v>-</v>
      </c>
      <c r="BC217" s="12" t="str">
        <f>IF((COUNTIFS(明细!$R:$R,$AK217,明细!$C:$C,BC$1,明细!$AK:$AK,"网点超50分钟未响应")+COUNTIFS(明细!$R:$R,$AK217,明细!$C:$C,BC$1,明细!$AL:$AL,"网点超23H未关闭"))*20=0,"-",(COUNTIFS(明细!$R:$R,$AK217,明细!$C:$C,BC$1,明细!$AK:$AK,"网点超50分钟未响应")+COUNTIFS(明细!$R:$R,$AK217,明细!$C:$C,BC$1,明细!$AL:$AL,"网点超23H未关闭"))*20)</f>
        <v>-</v>
      </c>
      <c r="BD217" s="12" t="str">
        <f>IF((COUNTIFS(明细!$R:$R,$AK217,明细!$C:$C,BD$1,明细!$AK:$AK,"网点超50分钟未响应")+COUNTIFS(明细!$R:$R,$AK217,明细!$C:$C,BD$1,明细!$AL:$AL,"网点超23H未关闭"))*20=0,"-",(COUNTIFS(明细!$R:$R,$AK217,明细!$C:$C,BD$1,明细!$AK:$AK,"网点超50分钟未响应")+COUNTIFS(明细!$R:$R,$AK217,明细!$C:$C,BD$1,明细!$AL:$AL,"网点超23H未关闭"))*20)</f>
        <v>-</v>
      </c>
      <c r="BE217" s="12" t="str">
        <f>IF((COUNTIFS(明细!$R:$R,$AK217,明细!$C:$C,BE$1,明细!$AK:$AK,"网点超50分钟未响应")+COUNTIFS(明细!$R:$R,$AK217,明细!$C:$C,BE$1,明细!$AL:$AL,"网点超23H未关闭"))*20=0,"-",(COUNTIFS(明细!$R:$R,$AK217,明细!$C:$C,BE$1,明细!$AK:$AK,"网点超50分钟未响应")+COUNTIFS(明细!$R:$R,$AK217,明细!$C:$C,BE$1,明细!$AL:$AL,"网点超23H未关闭"))*20)</f>
        <v>-</v>
      </c>
      <c r="BF217" s="12" t="str">
        <f>IF((COUNTIFS(明细!$R:$R,$AK217,明细!$C:$C,BF$1,明细!$AK:$AK,"网点超50分钟未响应")+COUNTIFS(明细!$R:$R,$AK217,明细!$C:$C,BF$1,明细!$AL:$AL,"网点超23H未关闭"))*20=0,"-",(COUNTIFS(明细!$R:$R,$AK217,明细!$C:$C,BF$1,明细!$AK:$AK,"网点超50分钟未响应")+COUNTIFS(明细!$R:$R,$AK217,明细!$C:$C,BF$1,明细!$AL:$AL,"网点超23H未关闭"))*20)</f>
        <v>-</v>
      </c>
      <c r="BG217" s="12" t="str">
        <f>IF((COUNTIFS(明细!$R:$R,$AK217,明细!$C:$C,BG$1,明细!$AK:$AK,"网点超50分钟未响应")+COUNTIFS(明细!$R:$R,$AK217,明细!$C:$C,BG$1,明细!$AL:$AL,"网点超23H未关闭"))*20=0,"-",(COUNTIFS(明细!$R:$R,$AK217,明细!$C:$C,BG$1,明细!$AK:$AK,"网点超50分钟未响应")+COUNTIFS(明细!$R:$R,$AK217,明细!$C:$C,BG$1,明细!$AL:$AL,"网点超23H未关闭"))*20)</f>
        <v>-</v>
      </c>
      <c r="BH217" s="12" t="str">
        <f>IF((COUNTIFS(明细!$R:$R,$AK217,明细!$C:$C,BH$1,明细!$AK:$AK,"网点超50分钟未响应")+COUNTIFS(明细!$R:$R,$AK217,明细!$C:$C,BH$1,明细!$AL:$AL,"网点超23H未关闭"))*20=0,"-",(COUNTIFS(明细!$R:$R,$AK217,明细!$C:$C,BH$1,明细!$AK:$AK,"网点超50分钟未响应")+COUNTIFS(明细!$R:$R,$AK217,明细!$C:$C,BH$1,明细!$AL:$AL,"网点超23H未关闭"))*20)</f>
        <v>-</v>
      </c>
      <c r="BI217" s="12" t="str">
        <f>IF((COUNTIFS(明细!$R:$R,$AK217,明细!$C:$C,BI$1,明细!$AK:$AK,"网点超50分钟未响应")+COUNTIFS(明细!$R:$R,$AK217,明细!$C:$C,BI$1,明细!$AL:$AL,"网点超23H未关闭"))*20=0,"-",(COUNTIFS(明细!$R:$R,$AK217,明细!$C:$C,BI$1,明细!$AK:$AK,"网点超50分钟未响应")+COUNTIFS(明细!$R:$R,$AK217,明细!$C:$C,BI$1,明细!$AL:$AL,"网点超23H未关闭"))*20)</f>
        <v>-</v>
      </c>
      <c r="BJ217" s="12" t="str">
        <f>IF((COUNTIFS(明细!$R:$R,$AK217,明细!$C:$C,BJ$1,明细!$AK:$AK,"网点超50分钟未响应")+COUNTIFS(明细!$R:$R,$AK217,明细!$C:$C,BJ$1,明细!$AL:$AL,"网点超23H未关闭"))*20=0,"-",(COUNTIFS(明细!$R:$R,$AK217,明细!$C:$C,BJ$1,明细!$AK:$AK,"网点超50分钟未响应")+COUNTIFS(明细!$R:$R,$AK217,明细!$C:$C,BJ$1,明细!$AL:$AL,"网点超23H未关闭"))*20)</f>
        <v>-</v>
      </c>
      <c r="BK217" s="12" t="str">
        <f>IF((COUNTIFS(明细!$R:$R,$AK217,明细!$C:$C,BK$1,明细!$AK:$AK,"网点超50分钟未响应")+COUNTIFS(明细!$R:$R,$AK217,明细!$C:$C,BK$1,明细!$AL:$AL,"网点超23H未关闭"))*20=0,"-",(COUNTIFS(明细!$R:$R,$AK217,明细!$C:$C,BK$1,明细!$AK:$AK,"网点超50分钟未响应")+COUNTIFS(明细!$R:$R,$AK217,明细!$C:$C,BK$1,明细!$AL:$AL,"网点超23H未关闭"))*20)</f>
        <v>-</v>
      </c>
      <c r="BL217" s="12" t="str">
        <f>IF((COUNTIFS(明细!$R:$R,$AK217,明细!$C:$C,BL$1,明细!$AK:$AK,"网点超50分钟未响应")+COUNTIFS(明细!$R:$R,$AK217,明细!$C:$C,BL$1,明细!$AL:$AL,"网点超23H未关闭"))*20=0,"-",(COUNTIFS(明细!$R:$R,$AK217,明细!$C:$C,BL$1,明细!$AK:$AK,"网点超50分钟未响应")+COUNTIFS(明细!$R:$R,$AK217,明细!$C:$C,BL$1,明细!$AL:$AL,"网点超23H未关闭"))*20)</f>
        <v>-</v>
      </c>
      <c r="BM217" s="12" t="str">
        <f>IF((COUNTIFS(明细!$R:$R,$AK217,明细!$C:$C,BM$1,明细!$AK:$AK,"网点超50分钟未响应")+COUNTIFS(明细!$R:$R,$AK217,明细!$C:$C,BM$1,明细!$AL:$AL,"网点超23H未关闭"))*20=0,"-",(COUNTIFS(明细!$R:$R,$AK217,明细!$C:$C,BM$1,明细!$AK:$AK,"网点超50分钟未响应")+COUNTIFS(明细!$R:$R,$AK217,明细!$C:$C,BM$1,明细!$AL:$AL,"网点超23H未关闭"))*20)</f>
        <v>-</v>
      </c>
      <c r="BN217" s="12" t="str">
        <f>IF((COUNTIFS(明细!$R:$R,$AK217,明细!$C:$C,BN$1,明细!$AK:$AK,"网点超50分钟未响应")+COUNTIFS(明细!$R:$R,$AK217,明细!$C:$C,BN$1,明细!$AL:$AL,"网点超23H未关闭"))*20=0,"-",(COUNTIFS(明细!$R:$R,$AK217,明细!$C:$C,BN$1,明细!$AK:$AK,"网点超50分钟未响应")+COUNTIFS(明细!$R:$R,$AK217,明细!$C:$C,BN$1,明细!$AL:$AL,"网点超23H未关闭"))*20)</f>
        <v>-</v>
      </c>
      <c r="BO217" s="12" t="str">
        <f>IF((COUNTIFS(明细!$R:$R,$AK217,明细!$C:$C,BO$1,明细!$AK:$AK,"网点超50分钟未响应")+COUNTIFS(明细!$R:$R,$AK217,明细!$C:$C,BO$1,明细!$AL:$AL,"网点超23H未关闭"))*20=0,"-",(COUNTIFS(明细!$R:$R,$AK217,明细!$C:$C,BO$1,明细!$AK:$AK,"网点超50分钟未响应")+COUNTIFS(明细!$R:$R,$AK217,明细!$C:$C,BO$1,明细!$AL:$AL,"网点超23H未关闭"))*20)</f>
        <v>-</v>
      </c>
      <c r="BP217" s="12" t="str">
        <f>IF((COUNTIFS(明细!$R:$R,$AK217,明细!$C:$C,BP$1,明细!$AK:$AK,"网点超50分钟未响应")+COUNTIFS(明细!$R:$R,$AK217,明细!$C:$C,BP$1,明细!$AL:$AL,"网点超23H未关闭"))*20=0,"-",(COUNTIFS(明细!$R:$R,$AK217,明细!$C:$C,BP$1,明细!$AK:$AK,"网点超50分钟未响应")+COUNTIFS(明细!$R:$R,$AK217,明细!$C:$C,BP$1,明细!$AL:$AL,"网点超23H未关闭"))*20)</f>
        <v>-</v>
      </c>
    </row>
    <row r="218" customHeight="1" spans="36:68">
      <c r="AJ218" s="12">
        <f>RANK(AL218,AL$3:AL$356)</f>
        <v>147</v>
      </c>
      <c r="AK218" s="4" t="s">
        <v>254</v>
      </c>
      <c r="AL218" s="12">
        <f>SUM(AM218:BP218)</f>
        <v>0</v>
      </c>
      <c r="AM218" s="12" t="str">
        <f>IF((COUNTIFS(明细!$R:$R,$AK218,明细!$C:$C,AM$1,明细!$AK:$AK,"网点超50分钟未响应")+COUNTIFS(明细!$R:$R,$AK218,明细!$C:$C,AM$1,明细!$AL:$AL,"网点超23H未关闭"))*20=0,"-",(COUNTIFS(明细!$R:$R,$AK218,明细!$C:$C,AM$1,明细!$AK:$AK,"网点超50分钟未响应")+COUNTIFS(明细!$R:$R,$AK218,明细!$C:$C,AM$1,明细!$AL:$AL,"网点超23H未关闭"))*20)</f>
        <v>-</v>
      </c>
      <c r="AN218" s="12" t="str">
        <f>IF((COUNTIFS(明细!$R:$R,$AK218,明细!$C:$C,AN$1,明细!$AK:$AK,"网点超50分钟未响应")+COUNTIFS(明细!$R:$R,$AK218,明细!$C:$C,AN$1,明细!$AL:$AL,"网点超23H未关闭"))*20=0,"-",(COUNTIFS(明细!$R:$R,$AK218,明细!$C:$C,AN$1,明细!$AK:$AK,"网点超50分钟未响应")+COUNTIFS(明细!$R:$R,$AK218,明细!$C:$C,AN$1,明细!$AL:$AL,"网点超23H未关闭"))*20)</f>
        <v>-</v>
      </c>
      <c r="AO218" s="12" t="str">
        <f>IF((COUNTIFS(明细!$R:$R,$AK218,明细!$C:$C,AO$1,明细!$AK:$AK,"网点超50分钟未响应")+COUNTIFS(明细!$R:$R,$AK218,明细!$C:$C,AO$1,明细!$AL:$AL,"网点超23H未关闭"))*20=0,"-",(COUNTIFS(明细!$R:$R,$AK218,明细!$C:$C,AO$1,明细!$AK:$AK,"网点超50分钟未响应")+COUNTIFS(明细!$R:$R,$AK218,明细!$C:$C,AO$1,明细!$AL:$AL,"网点超23H未关闭"))*20)</f>
        <v>-</v>
      </c>
      <c r="AP218" s="12" t="str">
        <f>IF((COUNTIFS(明细!$R:$R,$AK218,明细!$C:$C,AP$1,明细!$AK:$AK,"网点超50分钟未响应")+COUNTIFS(明细!$R:$R,$AK218,明细!$C:$C,AP$1,明细!$AL:$AL,"网点超23H未关闭"))*20=0,"-",(COUNTIFS(明细!$R:$R,$AK218,明细!$C:$C,AP$1,明细!$AK:$AK,"网点超50分钟未响应")+COUNTIFS(明细!$R:$R,$AK218,明细!$C:$C,AP$1,明细!$AL:$AL,"网点超23H未关闭"))*20)</f>
        <v>-</v>
      </c>
      <c r="AQ218" s="12" t="str">
        <f>IF((COUNTIFS(明细!$R:$R,$AK218,明细!$C:$C,AQ$1,明细!$AK:$AK,"网点超50分钟未响应")+COUNTIFS(明细!$R:$R,$AK218,明细!$C:$C,AQ$1,明细!$AL:$AL,"网点超23H未关闭"))*20=0,"-",(COUNTIFS(明细!$R:$R,$AK218,明细!$C:$C,AQ$1,明细!$AK:$AK,"网点超50分钟未响应")+COUNTIFS(明细!$R:$R,$AK218,明细!$C:$C,AQ$1,明细!$AL:$AL,"网点超23H未关闭"))*20)</f>
        <v>-</v>
      </c>
      <c r="AR218" s="12" t="str">
        <f>IF((COUNTIFS(明细!$R:$R,$AK218,明细!$C:$C,AR$1,明细!$AK:$AK,"网点超50分钟未响应")+COUNTIFS(明细!$R:$R,$AK218,明细!$C:$C,AR$1,明细!$AL:$AL,"网点超23H未关闭"))*20=0,"-",(COUNTIFS(明细!$R:$R,$AK218,明细!$C:$C,AR$1,明细!$AK:$AK,"网点超50分钟未响应")+COUNTIFS(明细!$R:$R,$AK218,明细!$C:$C,AR$1,明细!$AL:$AL,"网点超23H未关闭"))*20)</f>
        <v>-</v>
      </c>
      <c r="AS218" s="12" t="str">
        <f>IF((COUNTIFS(明细!$R:$R,$AK218,明细!$C:$C,AS$1,明细!$AK:$AK,"网点超50分钟未响应")+COUNTIFS(明细!$R:$R,$AK218,明细!$C:$C,AS$1,明细!$AL:$AL,"网点超23H未关闭"))*20=0,"-",(COUNTIFS(明细!$R:$R,$AK218,明细!$C:$C,AS$1,明细!$AK:$AK,"网点超50分钟未响应")+COUNTIFS(明细!$R:$R,$AK218,明细!$C:$C,AS$1,明细!$AL:$AL,"网点超23H未关闭"))*20)</f>
        <v>-</v>
      </c>
      <c r="AT218" s="12" t="str">
        <f>IF((COUNTIFS(明细!$R:$R,$AK218,明细!$C:$C,AT$1,明细!$AK:$AK,"网点超50分钟未响应")+COUNTIFS(明细!$R:$R,$AK218,明细!$C:$C,AT$1,明细!$AL:$AL,"网点超23H未关闭"))*20=0,"-",(COUNTIFS(明细!$R:$R,$AK218,明细!$C:$C,AT$1,明细!$AK:$AK,"网点超50分钟未响应")+COUNTIFS(明细!$R:$R,$AK218,明细!$C:$C,AT$1,明细!$AL:$AL,"网点超23H未关闭"))*20)</f>
        <v>-</v>
      </c>
      <c r="AU218" s="12" t="str">
        <f>IF((COUNTIFS(明细!$R:$R,$AK218,明细!$C:$C,AU$1,明细!$AK:$AK,"网点超50分钟未响应")+COUNTIFS(明细!$R:$R,$AK218,明细!$C:$C,AU$1,明细!$AL:$AL,"网点超23H未关闭"))*20=0,"-",(COUNTIFS(明细!$R:$R,$AK218,明细!$C:$C,AU$1,明细!$AK:$AK,"网点超50分钟未响应")+COUNTIFS(明细!$R:$R,$AK218,明细!$C:$C,AU$1,明细!$AL:$AL,"网点超23H未关闭"))*20)</f>
        <v>-</v>
      </c>
      <c r="AV218" s="12" t="str">
        <f>IF((COUNTIFS(明细!$R:$R,$AK218,明细!$C:$C,AV$1,明细!$AK:$AK,"网点超50分钟未响应")+COUNTIFS(明细!$R:$R,$AK218,明细!$C:$C,AV$1,明细!$AL:$AL,"网点超23H未关闭"))*20=0,"-",(COUNTIFS(明细!$R:$R,$AK218,明细!$C:$C,AV$1,明细!$AK:$AK,"网点超50分钟未响应")+COUNTIFS(明细!$R:$R,$AK218,明细!$C:$C,AV$1,明细!$AL:$AL,"网点超23H未关闭"))*20)</f>
        <v>-</v>
      </c>
      <c r="AW218" s="12" t="str">
        <f>IF((COUNTIFS(明细!$R:$R,$AK218,明细!$C:$C,AW$1,明细!$AK:$AK,"网点超50分钟未响应")+COUNTIFS(明细!$R:$R,$AK218,明细!$C:$C,AW$1,明细!$AL:$AL,"网点超23H未关闭"))*20=0,"-",(COUNTIFS(明细!$R:$R,$AK218,明细!$C:$C,AW$1,明细!$AK:$AK,"网点超50分钟未响应")+COUNTIFS(明细!$R:$R,$AK218,明细!$C:$C,AW$1,明细!$AL:$AL,"网点超23H未关闭"))*20)</f>
        <v>-</v>
      </c>
      <c r="AX218" s="12" t="str">
        <f>IF((COUNTIFS(明细!$R:$R,$AK218,明细!$C:$C,AX$1,明细!$AK:$AK,"网点超50分钟未响应")+COUNTIFS(明细!$R:$R,$AK218,明细!$C:$C,AX$1,明细!$AL:$AL,"网点超23H未关闭"))*20=0,"-",(COUNTIFS(明细!$R:$R,$AK218,明细!$C:$C,AX$1,明细!$AK:$AK,"网点超50分钟未响应")+COUNTIFS(明细!$R:$R,$AK218,明细!$C:$C,AX$1,明细!$AL:$AL,"网点超23H未关闭"))*20)</f>
        <v>-</v>
      </c>
      <c r="AY218" s="12" t="str">
        <f>IF((COUNTIFS(明细!$R:$R,$AK218,明细!$C:$C,AY$1,明细!$AK:$AK,"网点超50分钟未响应")+COUNTIFS(明细!$R:$R,$AK218,明细!$C:$C,AY$1,明细!$AL:$AL,"网点超23H未关闭"))*20=0,"-",(COUNTIFS(明细!$R:$R,$AK218,明细!$C:$C,AY$1,明细!$AK:$AK,"网点超50分钟未响应")+COUNTIFS(明细!$R:$R,$AK218,明细!$C:$C,AY$1,明细!$AL:$AL,"网点超23H未关闭"))*20)</f>
        <v>-</v>
      </c>
      <c r="AZ218" s="12" t="str">
        <f>IF((COUNTIFS(明细!$R:$R,$AK218,明细!$C:$C,AZ$1,明细!$AK:$AK,"网点超50分钟未响应")+COUNTIFS(明细!$R:$R,$AK218,明细!$C:$C,AZ$1,明细!$AL:$AL,"网点超23H未关闭"))*20=0,"-",(COUNTIFS(明细!$R:$R,$AK218,明细!$C:$C,AZ$1,明细!$AK:$AK,"网点超50分钟未响应")+COUNTIFS(明细!$R:$R,$AK218,明细!$C:$C,AZ$1,明细!$AL:$AL,"网点超23H未关闭"))*20)</f>
        <v>-</v>
      </c>
      <c r="BA218" s="12" t="str">
        <f>IF((COUNTIFS(明细!$R:$R,$AK218,明细!$C:$C,BA$1,明细!$AK:$AK,"网点超50分钟未响应")+COUNTIFS(明细!$R:$R,$AK218,明细!$C:$C,BA$1,明细!$AL:$AL,"网点超23H未关闭"))*20=0,"-",(COUNTIFS(明细!$R:$R,$AK218,明细!$C:$C,BA$1,明细!$AK:$AK,"网点超50分钟未响应")+COUNTIFS(明细!$R:$R,$AK218,明细!$C:$C,BA$1,明细!$AL:$AL,"网点超23H未关闭"))*20)</f>
        <v>-</v>
      </c>
      <c r="BB218" s="12" t="str">
        <f>IF((COUNTIFS(明细!$R:$R,$AK218,明细!$C:$C,BB$1,明细!$AK:$AK,"网点超50分钟未响应")+COUNTIFS(明细!$R:$R,$AK218,明细!$C:$C,BB$1,明细!$AL:$AL,"网点超23H未关闭"))*20=0,"-",(COUNTIFS(明细!$R:$R,$AK218,明细!$C:$C,BB$1,明细!$AK:$AK,"网点超50分钟未响应")+COUNTIFS(明细!$R:$R,$AK218,明细!$C:$C,BB$1,明细!$AL:$AL,"网点超23H未关闭"))*20)</f>
        <v>-</v>
      </c>
      <c r="BC218" s="12" t="str">
        <f>IF((COUNTIFS(明细!$R:$R,$AK218,明细!$C:$C,BC$1,明细!$AK:$AK,"网点超50分钟未响应")+COUNTIFS(明细!$R:$R,$AK218,明细!$C:$C,BC$1,明细!$AL:$AL,"网点超23H未关闭"))*20=0,"-",(COUNTIFS(明细!$R:$R,$AK218,明细!$C:$C,BC$1,明细!$AK:$AK,"网点超50分钟未响应")+COUNTIFS(明细!$R:$R,$AK218,明细!$C:$C,BC$1,明细!$AL:$AL,"网点超23H未关闭"))*20)</f>
        <v>-</v>
      </c>
      <c r="BD218" s="12" t="str">
        <f>IF((COUNTIFS(明细!$R:$R,$AK218,明细!$C:$C,BD$1,明细!$AK:$AK,"网点超50分钟未响应")+COUNTIFS(明细!$R:$R,$AK218,明细!$C:$C,BD$1,明细!$AL:$AL,"网点超23H未关闭"))*20=0,"-",(COUNTIFS(明细!$R:$R,$AK218,明细!$C:$C,BD$1,明细!$AK:$AK,"网点超50分钟未响应")+COUNTIFS(明细!$R:$R,$AK218,明细!$C:$C,BD$1,明细!$AL:$AL,"网点超23H未关闭"))*20)</f>
        <v>-</v>
      </c>
      <c r="BE218" s="12" t="str">
        <f>IF((COUNTIFS(明细!$R:$R,$AK218,明细!$C:$C,BE$1,明细!$AK:$AK,"网点超50分钟未响应")+COUNTIFS(明细!$R:$R,$AK218,明细!$C:$C,BE$1,明细!$AL:$AL,"网点超23H未关闭"))*20=0,"-",(COUNTIFS(明细!$R:$R,$AK218,明细!$C:$C,BE$1,明细!$AK:$AK,"网点超50分钟未响应")+COUNTIFS(明细!$R:$R,$AK218,明细!$C:$C,BE$1,明细!$AL:$AL,"网点超23H未关闭"))*20)</f>
        <v>-</v>
      </c>
      <c r="BF218" s="12" t="str">
        <f>IF((COUNTIFS(明细!$R:$R,$AK218,明细!$C:$C,BF$1,明细!$AK:$AK,"网点超50分钟未响应")+COUNTIFS(明细!$R:$R,$AK218,明细!$C:$C,BF$1,明细!$AL:$AL,"网点超23H未关闭"))*20=0,"-",(COUNTIFS(明细!$R:$R,$AK218,明细!$C:$C,BF$1,明细!$AK:$AK,"网点超50分钟未响应")+COUNTIFS(明细!$R:$R,$AK218,明细!$C:$C,BF$1,明细!$AL:$AL,"网点超23H未关闭"))*20)</f>
        <v>-</v>
      </c>
      <c r="BG218" s="12" t="str">
        <f>IF((COUNTIFS(明细!$R:$R,$AK218,明细!$C:$C,BG$1,明细!$AK:$AK,"网点超50分钟未响应")+COUNTIFS(明细!$R:$R,$AK218,明细!$C:$C,BG$1,明细!$AL:$AL,"网点超23H未关闭"))*20=0,"-",(COUNTIFS(明细!$R:$R,$AK218,明细!$C:$C,BG$1,明细!$AK:$AK,"网点超50分钟未响应")+COUNTIFS(明细!$R:$R,$AK218,明细!$C:$C,BG$1,明细!$AL:$AL,"网点超23H未关闭"))*20)</f>
        <v>-</v>
      </c>
      <c r="BH218" s="12" t="str">
        <f>IF((COUNTIFS(明细!$R:$R,$AK218,明细!$C:$C,BH$1,明细!$AK:$AK,"网点超50分钟未响应")+COUNTIFS(明细!$R:$R,$AK218,明细!$C:$C,BH$1,明细!$AL:$AL,"网点超23H未关闭"))*20=0,"-",(COUNTIFS(明细!$R:$R,$AK218,明细!$C:$C,BH$1,明细!$AK:$AK,"网点超50分钟未响应")+COUNTIFS(明细!$R:$R,$AK218,明细!$C:$C,BH$1,明细!$AL:$AL,"网点超23H未关闭"))*20)</f>
        <v>-</v>
      </c>
      <c r="BI218" s="12" t="str">
        <f>IF((COUNTIFS(明细!$R:$R,$AK218,明细!$C:$C,BI$1,明细!$AK:$AK,"网点超50分钟未响应")+COUNTIFS(明细!$R:$R,$AK218,明细!$C:$C,BI$1,明细!$AL:$AL,"网点超23H未关闭"))*20=0,"-",(COUNTIFS(明细!$R:$R,$AK218,明细!$C:$C,BI$1,明细!$AK:$AK,"网点超50分钟未响应")+COUNTIFS(明细!$R:$R,$AK218,明细!$C:$C,BI$1,明细!$AL:$AL,"网点超23H未关闭"))*20)</f>
        <v>-</v>
      </c>
      <c r="BJ218" s="12" t="str">
        <f>IF((COUNTIFS(明细!$R:$R,$AK218,明细!$C:$C,BJ$1,明细!$AK:$AK,"网点超50分钟未响应")+COUNTIFS(明细!$R:$R,$AK218,明细!$C:$C,BJ$1,明细!$AL:$AL,"网点超23H未关闭"))*20=0,"-",(COUNTIFS(明细!$R:$R,$AK218,明细!$C:$C,BJ$1,明细!$AK:$AK,"网点超50分钟未响应")+COUNTIFS(明细!$R:$R,$AK218,明细!$C:$C,BJ$1,明细!$AL:$AL,"网点超23H未关闭"))*20)</f>
        <v>-</v>
      </c>
      <c r="BK218" s="12" t="str">
        <f>IF((COUNTIFS(明细!$R:$R,$AK218,明细!$C:$C,BK$1,明细!$AK:$AK,"网点超50分钟未响应")+COUNTIFS(明细!$R:$R,$AK218,明细!$C:$C,BK$1,明细!$AL:$AL,"网点超23H未关闭"))*20=0,"-",(COUNTIFS(明细!$R:$R,$AK218,明细!$C:$C,BK$1,明细!$AK:$AK,"网点超50分钟未响应")+COUNTIFS(明细!$R:$R,$AK218,明细!$C:$C,BK$1,明细!$AL:$AL,"网点超23H未关闭"))*20)</f>
        <v>-</v>
      </c>
      <c r="BL218" s="12" t="str">
        <f>IF((COUNTIFS(明细!$R:$R,$AK218,明细!$C:$C,BL$1,明细!$AK:$AK,"网点超50分钟未响应")+COUNTIFS(明细!$R:$R,$AK218,明细!$C:$C,BL$1,明细!$AL:$AL,"网点超23H未关闭"))*20=0,"-",(COUNTIFS(明细!$R:$R,$AK218,明细!$C:$C,BL$1,明细!$AK:$AK,"网点超50分钟未响应")+COUNTIFS(明细!$R:$R,$AK218,明细!$C:$C,BL$1,明细!$AL:$AL,"网点超23H未关闭"))*20)</f>
        <v>-</v>
      </c>
      <c r="BM218" s="12" t="str">
        <f>IF((COUNTIFS(明细!$R:$R,$AK218,明细!$C:$C,BM$1,明细!$AK:$AK,"网点超50分钟未响应")+COUNTIFS(明细!$R:$R,$AK218,明细!$C:$C,BM$1,明细!$AL:$AL,"网点超23H未关闭"))*20=0,"-",(COUNTIFS(明细!$R:$R,$AK218,明细!$C:$C,BM$1,明细!$AK:$AK,"网点超50分钟未响应")+COUNTIFS(明细!$R:$R,$AK218,明细!$C:$C,BM$1,明细!$AL:$AL,"网点超23H未关闭"))*20)</f>
        <v>-</v>
      </c>
      <c r="BN218" s="12" t="str">
        <f>IF((COUNTIFS(明细!$R:$R,$AK218,明细!$C:$C,BN$1,明细!$AK:$AK,"网点超50分钟未响应")+COUNTIFS(明细!$R:$R,$AK218,明细!$C:$C,BN$1,明细!$AL:$AL,"网点超23H未关闭"))*20=0,"-",(COUNTIFS(明细!$R:$R,$AK218,明细!$C:$C,BN$1,明细!$AK:$AK,"网点超50分钟未响应")+COUNTIFS(明细!$R:$R,$AK218,明细!$C:$C,BN$1,明细!$AL:$AL,"网点超23H未关闭"))*20)</f>
        <v>-</v>
      </c>
      <c r="BO218" s="12" t="str">
        <f>IF((COUNTIFS(明细!$R:$R,$AK218,明细!$C:$C,BO$1,明细!$AK:$AK,"网点超50分钟未响应")+COUNTIFS(明细!$R:$R,$AK218,明细!$C:$C,BO$1,明细!$AL:$AL,"网点超23H未关闭"))*20=0,"-",(COUNTIFS(明细!$R:$R,$AK218,明细!$C:$C,BO$1,明细!$AK:$AK,"网点超50分钟未响应")+COUNTIFS(明细!$R:$R,$AK218,明细!$C:$C,BO$1,明细!$AL:$AL,"网点超23H未关闭"))*20)</f>
        <v>-</v>
      </c>
      <c r="BP218" s="12" t="str">
        <f>IF((COUNTIFS(明细!$R:$R,$AK218,明细!$C:$C,BP$1,明细!$AK:$AK,"网点超50分钟未响应")+COUNTIFS(明细!$R:$R,$AK218,明细!$C:$C,BP$1,明细!$AL:$AL,"网点超23H未关闭"))*20=0,"-",(COUNTIFS(明细!$R:$R,$AK218,明细!$C:$C,BP$1,明细!$AK:$AK,"网点超50分钟未响应")+COUNTIFS(明细!$R:$R,$AK218,明细!$C:$C,BP$1,明细!$AL:$AL,"网点超23H未关闭"))*20)</f>
        <v>-</v>
      </c>
    </row>
    <row r="219" customHeight="1" spans="36:68">
      <c r="AJ219" s="12">
        <f>RANK(AL219,AL$3:AL$356)</f>
        <v>147</v>
      </c>
      <c r="AK219" s="4" t="s">
        <v>255</v>
      </c>
      <c r="AL219" s="12">
        <f>SUM(AM219:BP219)</f>
        <v>0</v>
      </c>
      <c r="AM219" s="12" t="str">
        <f>IF((COUNTIFS(明细!$R:$R,$AK219,明细!$C:$C,AM$1,明细!$AK:$AK,"网点超50分钟未响应")+COUNTIFS(明细!$R:$R,$AK219,明细!$C:$C,AM$1,明细!$AL:$AL,"网点超23H未关闭"))*20=0,"-",(COUNTIFS(明细!$R:$R,$AK219,明细!$C:$C,AM$1,明细!$AK:$AK,"网点超50分钟未响应")+COUNTIFS(明细!$R:$R,$AK219,明细!$C:$C,AM$1,明细!$AL:$AL,"网点超23H未关闭"))*20)</f>
        <v>-</v>
      </c>
      <c r="AN219" s="12" t="str">
        <f>IF((COUNTIFS(明细!$R:$R,$AK219,明细!$C:$C,AN$1,明细!$AK:$AK,"网点超50分钟未响应")+COUNTIFS(明细!$R:$R,$AK219,明细!$C:$C,AN$1,明细!$AL:$AL,"网点超23H未关闭"))*20=0,"-",(COUNTIFS(明细!$R:$R,$AK219,明细!$C:$C,AN$1,明细!$AK:$AK,"网点超50分钟未响应")+COUNTIFS(明细!$R:$R,$AK219,明细!$C:$C,AN$1,明细!$AL:$AL,"网点超23H未关闭"))*20)</f>
        <v>-</v>
      </c>
      <c r="AO219" s="12" t="str">
        <f>IF((COUNTIFS(明细!$R:$R,$AK219,明细!$C:$C,AO$1,明细!$AK:$AK,"网点超50分钟未响应")+COUNTIFS(明细!$R:$R,$AK219,明细!$C:$C,AO$1,明细!$AL:$AL,"网点超23H未关闭"))*20=0,"-",(COUNTIFS(明细!$R:$R,$AK219,明细!$C:$C,AO$1,明细!$AK:$AK,"网点超50分钟未响应")+COUNTIFS(明细!$R:$R,$AK219,明细!$C:$C,AO$1,明细!$AL:$AL,"网点超23H未关闭"))*20)</f>
        <v>-</v>
      </c>
      <c r="AP219" s="12" t="str">
        <f>IF((COUNTIFS(明细!$R:$R,$AK219,明细!$C:$C,AP$1,明细!$AK:$AK,"网点超50分钟未响应")+COUNTIFS(明细!$R:$R,$AK219,明细!$C:$C,AP$1,明细!$AL:$AL,"网点超23H未关闭"))*20=0,"-",(COUNTIFS(明细!$R:$R,$AK219,明细!$C:$C,AP$1,明细!$AK:$AK,"网点超50分钟未响应")+COUNTIFS(明细!$R:$R,$AK219,明细!$C:$C,AP$1,明细!$AL:$AL,"网点超23H未关闭"))*20)</f>
        <v>-</v>
      </c>
      <c r="AQ219" s="12" t="str">
        <f>IF((COUNTIFS(明细!$R:$R,$AK219,明细!$C:$C,AQ$1,明细!$AK:$AK,"网点超50分钟未响应")+COUNTIFS(明细!$R:$R,$AK219,明细!$C:$C,AQ$1,明细!$AL:$AL,"网点超23H未关闭"))*20=0,"-",(COUNTIFS(明细!$R:$R,$AK219,明细!$C:$C,AQ$1,明细!$AK:$AK,"网点超50分钟未响应")+COUNTIFS(明细!$R:$R,$AK219,明细!$C:$C,AQ$1,明细!$AL:$AL,"网点超23H未关闭"))*20)</f>
        <v>-</v>
      </c>
      <c r="AR219" s="12" t="str">
        <f>IF((COUNTIFS(明细!$R:$R,$AK219,明细!$C:$C,AR$1,明细!$AK:$AK,"网点超50分钟未响应")+COUNTIFS(明细!$R:$R,$AK219,明细!$C:$C,AR$1,明细!$AL:$AL,"网点超23H未关闭"))*20=0,"-",(COUNTIFS(明细!$R:$R,$AK219,明细!$C:$C,AR$1,明细!$AK:$AK,"网点超50分钟未响应")+COUNTIFS(明细!$R:$R,$AK219,明细!$C:$C,AR$1,明细!$AL:$AL,"网点超23H未关闭"))*20)</f>
        <v>-</v>
      </c>
      <c r="AS219" s="12" t="str">
        <f>IF((COUNTIFS(明细!$R:$R,$AK219,明细!$C:$C,AS$1,明细!$AK:$AK,"网点超50分钟未响应")+COUNTIFS(明细!$R:$R,$AK219,明细!$C:$C,AS$1,明细!$AL:$AL,"网点超23H未关闭"))*20=0,"-",(COUNTIFS(明细!$R:$R,$AK219,明细!$C:$C,AS$1,明细!$AK:$AK,"网点超50分钟未响应")+COUNTIFS(明细!$R:$R,$AK219,明细!$C:$C,AS$1,明细!$AL:$AL,"网点超23H未关闭"))*20)</f>
        <v>-</v>
      </c>
      <c r="AT219" s="12" t="str">
        <f>IF((COUNTIFS(明细!$R:$R,$AK219,明细!$C:$C,AT$1,明细!$AK:$AK,"网点超50分钟未响应")+COUNTIFS(明细!$R:$R,$AK219,明细!$C:$C,AT$1,明细!$AL:$AL,"网点超23H未关闭"))*20=0,"-",(COUNTIFS(明细!$R:$R,$AK219,明细!$C:$C,AT$1,明细!$AK:$AK,"网点超50分钟未响应")+COUNTIFS(明细!$R:$R,$AK219,明细!$C:$C,AT$1,明细!$AL:$AL,"网点超23H未关闭"))*20)</f>
        <v>-</v>
      </c>
      <c r="AU219" s="12" t="str">
        <f>IF((COUNTIFS(明细!$R:$R,$AK219,明细!$C:$C,AU$1,明细!$AK:$AK,"网点超50分钟未响应")+COUNTIFS(明细!$R:$R,$AK219,明细!$C:$C,AU$1,明细!$AL:$AL,"网点超23H未关闭"))*20=0,"-",(COUNTIFS(明细!$R:$R,$AK219,明细!$C:$C,AU$1,明细!$AK:$AK,"网点超50分钟未响应")+COUNTIFS(明细!$R:$R,$AK219,明细!$C:$C,AU$1,明细!$AL:$AL,"网点超23H未关闭"))*20)</f>
        <v>-</v>
      </c>
      <c r="AV219" s="12" t="str">
        <f>IF((COUNTIFS(明细!$R:$R,$AK219,明细!$C:$C,AV$1,明细!$AK:$AK,"网点超50分钟未响应")+COUNTIFS(明细!$R:$R,$AK219,明细!$C:$C,AV$1,明细!$AL:$AL,"网点超23H未关闭"))*20=0,"-",(COUNTIFS(明细!$R:$R,$AK219,明细!$C:$C,AV$1,明细!$AK:$AK,"网点超50分钟未响应")+COUNTIFS(明细!$R:$R,$AK219,明细!$C:$C,AV$1,明细!$AL:$AL,"网点超23H未关闭"))*20)</f>
        <v>-</v>
      </c>
      <c r="AW219" s="12" t="str">
        <f>IF((COUNTIFS(明细!$R:$R,$AK219,明细!$C:$C,AW$1,明细!$AK:$AK,"网点超50分钟未响应")+COUNTIFS(明细!$R:$R,$AK219,明细!$C:$C,AW$1,明细!$AL:$AL,"网点超23H未关闭"))*20=0,"-",(COUNTIFS(明细!$R:$R,$AK219,明细!$C:$C,AW$1,明细!$AK:$AK,"网点超50分钟未响应")+COUNTIFS(明细!$R:$R,$AK219,明细!$C:$C,AW$1,明细!$AL:$AL,"网点超23H未关闭"))*20)</f>
        <v>-</v>
      </c>
      <c r="AX219" s="12" t="str">
        <f>IF((COUNTIFS(明细!$R:$R,$AK219,明细!$C:$C,AX$1,明细!$AK:$AK,"网点超50分钟未响应")+COUNTIFS(明细!$R:$R,$AK219,明细!$C:$C,AX$1,明细!$AL:$AL,"网点超23H未关闭"))*20=0,"-",(COUNTIFS(明细!$R:$R,$AK219,明细!$C:$C,AX$1,明细!$AK:$AK,"网点超50分钟未响应")+COUNTIFS(明细!$R:$R,$AK219,明细!$C:$C,AX$1,明细!$AL:$AL,"网点超23H未关闭"))*20)</f>
        <v>-</v>
      </c>
      <c r="AY219" s="12" t="str">
        <f>IF((COUNTIFS(明细!$R:$R,$AK219,明细!$C:$C,AY$1,明细!$AK:$AK,"网点超50分钟未响应")+COUNTIFS(明细!$R:$R,$AK219,明细!$C:$C,AY$1,明细!$AL:$AL,"网点超23H未关闭"))*20=0,"-",(COUNTIFS(明细!$R:$R,$AK219,明细!$C:$C,AY$1,明细!$AK:$AK,"网点超50分钟未响应")+COUNTIFS(明细!$R:$R,$AK219,明细!$C:$C,AY$1,明细!$AL:$AL,"网点超23H未关闭"))*20)</f>
        <v>-</v>
      </c>
      <c r="AZ219" s="12" t="str">
        <f>IF((COUNTIFS(明细!$R:$R,$AK219,明细!$C:$C,AZ$1,明细!$AK:$AK,"网点超50分钟未响应")+COUNTIFS(明细!$R:$R,$AK219,明细!$C:$C,AZ$1,明细!$AL:$AL,"网点超23H未关闭"))*20=0,"-",(COUNTIFS(明细!$R:$R,$AK219,明细!$C:$C,AZ$1,明细!$AK:$AK,"网点超50分钟未响应")+COUNTIFS(明细!$R:$R,$AK219,明细!$C:$C,AZ$1,明细!$AL:$AL,"网点超23H未关闭"))*20)</f>
        <v>-</v>
      </c>
      <c r="BA219" s="12" t="str">
        <f>IF((COUNTIFS(明细!$R:$R,$AK219,明细!$C:$C,BA$1,明细!$AK:$AK,"网点超50分钟未响应")+COUNTIFS(明细!$R:$R,$AK219,明细!$C:$C,BA$1,明细!$AL:$AL,"网点超23H未关闭"))*20=0,"-",(COUNTIFS(明细!$R:$R,$AK219,明细!$C:$C,BA$1,明细!$AK:$AK,"网点超50分钟未响应")+COUNTIFS(明细!$R:$R,$AK219,明细!$C:$C,BA$1,明细!$AL:$AL,"网点超23H未关闭"))*20)</f>
        <v>-</v>
      </c>
      <c r="BB219" s="12" t="str">
        <f>IF((COUNTIFS(明细!$R:$R,$AK219,明细!$C:$C,BB$1,明细!$AK:$AK,"网点超50分钟未响应")+COUNTIFS(明细!$R:$R,$AK219,明细!$C:$C,BB$1,明细!$AL:$AL,"网点超23H未关闭"))*20=0,"-",(COUNTIFS(明细!$R:$R,$AK219,明细!$C:$C,BB$1,明细!$AK:$AK,"网点超50分钟未响应")+COUNTIFS(明细!$R:$R,$AK219,明细!$C:$C,BB$1,明细!$AL:$AL,"网点超23H未关闭"))*20)</f>
        <v>-</v>
      </c>
      <c r="BC219" s="12" t="str">
        <f>IF((COUNTIFS(明细!$R:$R,$AK219,明细!$C:$C,BC$1,明细!$AK:$AK,"网点超50分钟未响应")+COUNTIFS(明细!$R:$R,$AK219,明细!$C:$C,BC$1,明细!$AL:$AL,"网点超23H未关闭"))*20=0,"-",(COUNTIFS(明细!$R:$R,$AK219,明细!$C:$C,BC$1,明细!$AK:$AK,"网点超50分钟未响应")+COUNTIFS(明细!$R:$R,$AK219,明细!$C:$C,BC$1,明细!$AL:$AL,"网点超23H未关闭"))*20)</f>
        <v>-</v>
      </c>
      <c r="BD219" s="12" t="str">
        <f>IF((COUNTIFS(明细!$R:$R,$AK219,明细!$C:$C,BD$1,明细!$AK:$AK,"网点超50分钟未响应")+COUNTIFS(明细!$R:$R,$AK219,明细!$C:$C,BD$1,明细!$AL:$AL,"网点超23H未关闭"))*20=0,"-",(COUNTIFS(明细!$R:$R,$AK219,明细!$C:$C,BD$1,明细!$AK:$AK,"网点超50分钟未响应")+COUNTIFS(明细!$R:$R,$AK219,明细!$C:$C,BD$1,明细!$AL:$AL,"网点超23H未关闭"))*20)</f>
        <v>-</v>
      </c>
      <c r="BE219" s="12" t="str">
        <f>IF((COUNTIFS(明细!$R:$R,$AK219,明细!$C:$C,BE$1,明细!$AK:$AK,"网点超50分钟未响应")+COUNTIFS(明细!$R:$R,$AK219,明细!$C:$C,BE$1,明细!$AL:$AL,"网点超23H未关闭"))*20=0,"-",(COUNTIFS(明细!$R:$R,$AK219,明细!$C:$C,BE$1,明细!$AK:$AK,"网点超50分钟未响应")+COUNTIFS(明细!$R:$R,$AK219,明细!$C:$C,BE$1,明细!$AL:$AL,"网点超23H未关闭"))*20)</f>
        <v>-</v>
      </c>
      <c r="BF219" s="12" t="str">
        <f>IF((COUNTIFS(明细!$R:$R,$AK219,明细!$C:$C,BF$1,明细!$AK:$AK,"网点超50分钟未响应")+COUNTIFS(明细!$R:$R,$AK219,明细!$C:$C,BF$1,明细!$AL:$AL,"网点超23H未关闭"))*20=0,"-",(COUNTIFS(明细!$R:$R,$AK219,明细!$C:$C,BF$1,明细!$AK:$AK,"网点超50分钟未响应")+COUNTIFS(明细!$R:$R,$AK219,明细!$C:$C,BF$1,明细!$AL:$AL,"网点超23H未关闭"))*20)</f>
        <v>-</v>
      </c>
      <c r="BG219" s="12" t="str">
        <f>IF((COUNTIFS(明细!$R:$R,$AK219,明细!$C:$C,BG$1,明细!$AK:$AK,"网点超50分钟未响应")+COUNTIFS(明细!$R:$R,$AK219,明细!$C:$C,BG$1,明细!$AL:$AL,"网点超23H未关闭"))*20=0,"-",(COUNTIFS(明细!$R:$R,$AK219,明细!$C:$C,BG$1,明细!$AK:$AK,"网点超50分钟未响应")+COUNTIFS(明细!$R:$R,$AK219,明细!$C:$C,BG$1,明细!$AL:$AL,"网点超23H未关闭"))*20)</f>
        <v>-</v>
      </c>
      <c r="BH219" s="12" t="str">
        <f>IF((COUNTIFS(明细!$R:$R,$AK219,明细!$C:$C,BH$1,明细!$AK:$AK,"网点超50分钟未响应")+COUNTIFS(明细!$R:$R,$AK219,明细!$C:$C,BH$1,明细!$AL:$AL,"网点超23H未关闭"))*20=0,"-",(COUNTIFS(明细!$R:$R,$AK219,明细!$C:$C,BH$1,明细!$AK:$AK,"网点超50分钟未响应")+COUNTIFS(明细!$R:$R,$AK219,明细!$C:$C,BH$1,明细!$AL:$AL,"网点超23H未关闭"))*20)</f>
        <v>-</v>
      </c>
      <c r="BI219" s="12" t="str">
        <f>IF((COUNTIFS(明细!$R:$R,$AK219,明细!$C:$C,BI$1,明细!$AK:$AK,"网点超50分钟未响应")+COUNTIFS(明细!$R:$R,$AK219,明细!$C:$C,BI$1,明细!$AL:$AL,"网点超23H未关闭"))*20=0,"-",(COUNTIFS(明细!$R:$R,$AK219,明细!$C:$C,BI$1,明细!$AK:$AK,"网点超50分钟未响应")+COUNTIFS(明细!$R:$R,$AK219,明细!$C:$C,BI$1,明细!$AL:$AL,"网点超23H未关闭"))*20)</f>
        <v>-</v>
      </c>
      <c r="BJ219" s="12" t="str">
        <f>IF((COUNTIFS(明细!$R:$R,$AK219,明细!$C:$C,BJ$1,明细!$AK:$AK,"网点超50分钟未响应")+COUNTIFS(明细!$R:$R,$AK219,明细!$C:$C,BJ$1,明细!$AL:$AL,"网点超23H未关闭"))*20=0,"-",(COUNTIFS(明细!$R:$R,$AK219,明细!$C:$C,BJ$1,明细!$AK:$AK,"网点超50分钟未响应")+COUNTIFS(明细!$R:$R,$AK219,明细!$C:$C,BJ$1,明细!$AL:$AL,"网点超23H未关闭"))*20)</f>
        <v>-</v>
      </c>
      <c r="BK219" s="12" t="str">
        <f>IF((COUNTIFS(明细!$R:$R,$AK219,明细!$C:$C,BK$1,明细!$AK:$AK,"网点超50分钟未响应")+COUNTIFS(明细!$R:$R,$AK219,明细!$C:$C,BK$1,明细!$AL:$AL,"网点超23H未关闭"))*20=0,"-",(COUNTIFS(明细!$R:$R,$AK219,明细!$C:$C,BK$1,明细!$AK:$AK,"网点超50分钟未响应")+COUNTIFS(明细!$R:$R,$AK219,明细!$C:$C,BK$1,明细!$AL:$AL,"网点超23H未关闭"))*20)</f>
        <v>-</v>
      </c>
      <c r="BL219" s="12" t="str">
        <f>IF((COUNTIFS(明细!$R:$R,$AK219,明细!$C:$C,BL$1,明细!$AK:$AK,"网点超50分钟未响应")+COUNTIFS(明细!$R:$R,$AK219,明细!$C:$C,BL$1,明细!$AL:$AL,"网点超23H未关闭"))*20=0,"-",(COUNTIFS(明细!$R:$R,$AK219,明细!$C:$C,BL$1,明细!$AK:$AK,"网点超50分钟未响应")+COUNTIFS(明细!$R:$R,$AK219,明细!$C:$C,BL$1,明细!$AL:$AL,"网点超23H未关闭"))*20)</f>
        <v>-</v>
      </c>
      <c r="BM219" s="12" t="str">
        <f>IF((COUNTIFS(明细!$R:$R,$AK219,明细!$C:$C,BM$1,明细!$AK:$AK,"网点超50分钟未响应")+COUNTIFS(明细!$R:$R,$AK219,明细!$C:$C,BM$1,明细!$AL:$AL,"网点超23H未关闭"))*20=0,"-",(COUNTIFS(明细!$R:$R,$AK219,明细!$C:$C,BM$1,明细!$AK:$AK,"网点超50分钟未响应")+COUNTIFS(明细!$R:$R,$AK219,明细!$C:$C,BM$1,明细!$AL:$AL,"网点超23H未关闭"))*20)</f>
        <v>-</v>
      </c>
      <c r="BN219" s="12" t="str">
        <f>IF((COUNTIFS(明细!$R:$R,$AK219,明细!$C:$C,BN$1,明细!$AK:$AK,"网点超50分钟未响应")+COUNTIFS(明细!$R:$R,$AK219,明细!$C:$C,BN$1,明细!$AL:$AL,"网点超23H未关闭"))*20=0,"-",(COUNTIFS(明细!$R:$R,$AK219,明细!$C:$C,BN$1,明细!$AK:$AK,"网点超50分钟未响应")+COUNTIFS(明细!$R:$R,$AK219,明细!$C:$C,BN$1,明细!$AL:$AL,"网点超23H未关闭"))*20)</f>
        <v>-</v>
      </c>
      <c r="BO219" s="12" t="str">
        <f>IF((COUNTIFS(明细!$R:$R,$AK219,明细!$C:$C,BO$1,明细!$AK:$AK,"网点超50分钟未响应")+COUNTIFS(明细!$R:$R,$AK219,明细!$C:$C,BO$1,明细!$AL:$AL,"网点超23H未关闭"))*20=0,"-",(COUNTIFS(明细!$R:$R,$AK219,明细!$C:$C,BO$1,明细!$AK:$AK,"网点超50分钟未响应")+COUNTIFS(明细!$R:$R,$AK219,明细!$C:$C,BO$1,明细!$AL:$AL,"网点超23H未关闭"))*20)</f>
        <v>-</v>
      </c>
      <c r="BP219" s="12" t="str">
        <f>IF((COUNTIFS(明细!$R:$R,$AK219,明细!$C:$C,BP$1,明细!$AK:$AK,"网点超50分钟未响应")+COUNTIFS(明细!$R:$R,$AK219,明细!$C:$C,BP$1,明细!$AL:$AL,"网点超23H未关闭"))*20=0,"-",(COUNTIFS(明细!$R:$R,$AK219,明细!$C:$C,BP$1,明细!$AK:$AK,"网点超50分钟未响应")+COUNTIFS(明细!$R:$R,$AK219,明细!$C:$C,BP$1,明细!$AL:$AL,"网点超23H未关闭"))*20)</f>
        <v>-</v>
      </c>
    </row>
    <row r="220" customHeight="1" spans="36:68">
      <c r="AJ220" s="12">
        <f>RANK(AL220,AL$3:AL$356)</f>
        <v>147</v>
      </c>
      <c r="AK220" s="4" t="s">
        <v>256</v>
      </c>
      <c r="AL220" s="12">
        <f>SUM(AM220:BP220)</f>
        <v>0</v>
      </c>
      <c r="AM220" s="12" t="str">
        <f>IF((COUNTIFS(明细!$R:$R,$AK220,明细!$C:$C,AM$1,明细!$AK:$AK,"网点超50分钟未响应")+COUNTIFS(明细!$R:$R,$AK220,明细!$C:$C,AM$1,明细!$AL:$AL,"网点超23H未关闭"))*20=0,"-",(COUNTIFS(明细!$R:$R,$AK220,明细!$C:$C,AM$1,明细!$AK:$AK,"网点超50分钟未响应")+COUNTIFS(明细!$R:$R,$AK220,明细!$C:$C,AM$1,明细!$AL:$AL,"网点超23H未关闭"))*20)</f>
        <v>-</v>
      </c>
      <c r="AN220" s="12" t="str">
        <f>IF((COUNTIFS(明细!$R:$R,$AK220,明细!$C:$C,AN$1,明细!$AK:$AK,"网点超50分钟未响应")+COUNTIFS(明细!$R:$R,$AK220,明细!$C:$C,AN$1,明细!$AL:$AL,"网点超23H未关闭"))*20=0,"-",(COUNTIFS(明细!$R:$R,$AK220,明细!$C:$C,AN$1,明细!$AK:$AK,"网点超50分钟未响应")+COUNTIFS(明细!$R:$R,$AK220,明细!$C:$C,AN$1,明细!$AL:$AL,"网点超23H未关闭"))*20)</f>
        <v>-</v>
      </c>
      <c r="AO220" s="12" t="str">
        <f>IF((COUNTIFS(明细!$R:$R,$AK220,明细!$C:$C,AO$1,明细!$AK:$AK,"网点超50分钟未响应")+COUNTIFS(明细!$R:$R,$AK220,明细!$C:$C,AO$1,明细!$AL:$AL,"网点超23H未关闭"))*20=0,"-",(COUNTIFS(明细!$R:$R,$AK220,明细!$C:$C,AO$1,明细!$AK:$AK,"网点超50分钟未响应")+COUNTIFS(明细!$R:$R,$AK220,明细!$C:$C,AO$1,明细!$AL:$AL,"网点超23H未关闭"))*20)</f>
        <v>-</v>
      </c>
      <c r="AP220" s="12" t="str">
        <f>IF((COUNTIFS(明细!$R:$R,$AK220,明细!$C:$C,AP$1,明细!$AK:$AK,"网点超50分钟未响应")+COUNTIFS(明细!$R:$R,$AK220,明细!$C:$C,AP$1,明细!$AL:$AL,"网点超23H未关闭"))*20=0,"-",(COUNTIFS(明细!$R:$R,$AK220,明细!$C:$C,AP$1,明细!$AK:$AK,"网点超50分钟未响应")+COUNTIFS(明细!$R:$R,$AK220,明细!$C:$C,AP$1,明细!$AL:$AL,"网点超23H未关闭"))*20)</f>
        <v>-</v>
      </c>
      <c r="AQ220" s="12" t="str">
        <f>IF((COUNTIFS(明细!$R:$R,$AK220,明细!$C:$C,AQ$1,明细!$AK:$AK,"网点超50分钟未响应")+COUNTIFS(明细!$R:$R,$AK220,明细!$C:$C,AQ$1,明细!$AL:$AL,"网点超23H未关闭"))*20=0,"-",(COUNTIFS(明细!$R:$R,$AK220,明细!$C:$C,AQ$1,明细!$AK:$AK,"网点超50分钟未响应")+COUNTIFS(明细!$R:$R,$AK220,明细!$C:$C,AQ$1,明细!$AL:$AL,"网点超23H未关闭"))*20)</f>
        <v>-</v>
      </c>
      <c r="AR220" s="12" t="str">
        <f>IF((COUNTIFS(明细!$R:$R,$AK220,明细!$C:$C,AR$1,明细!$AK:$AK,"网点超50分钟未响应")+COUNTIFS(明细!$R:$R,$AK220,明细!$C:$C,AR$1,明细!$AL:$AL,"网点超23H未关闭"))*20=0,"-",(COUNTIFS(明细!$R:$R,$AK220,明细!$C:$C,AR$1,明细!$AK:$AK,"网点超50分钟未响应")+COUNTIFS(明细!$R:$R,$AK220,明细!$C:$C,AR$1,明细!$AL:$AL,"网点超23H未关闭"))*20)</f>
        <v>-</v>
      </c>
      <c r="AS220" s="12" t="str">
        <f>IF((COUNTIFS(明细!$R:$R,$AK220,明细!$C:$C,AS$1,明细!$AK:$AK,"网点超50分钟未响应")+COUNTIFS(明细!$R:$R,$AK220,明细!$C:$C,AS$1,明细!$AL:$AL,"网点超23H未关闭"))*20=0,"-",(COUNTIFS(明细!$R:$R,$AK220,明细!$C:$C,AS$1,明细!$AK:$AK,"网点超50分钟未响应")+COUNTIFS(明细!$R:$R,$AK220,明细!$C:$C,AS$1,明细!$AL:$AL,"网点超23H未关闭"))*20)</f>
        <v>-</v>
      </c>
      <c r="AT220" s="12" t="str">
        <f>IF((COUNTIFS(明细!$R:$R,$AK220,明细!$C:$C,AT$1,明细!$AK:$AK,"网点超50分钟未响应")+COUNTIFS(明细!$R:$R,$AK220,明细!$C:$C,AT$1,明细!$AL:$AL,"网点超23H未关闭"))*20=0,"-",(COUNTIFS(明细!$R:$R,$AK220,明细!$C:$C,AT$1,明细!$AK:$AK,"网点超50分钟未响应")+COUNTIFS(明细!$R:$R,$AK220,明细!$C:$C,AT$1,明细!$AL:$AL,"网点超23H未关闭"))*20)</f>
        <v>-</v>
      </c>
      <c r="AU220" s="12" t="str">
        <f>IF((COUNTIFS(明细!$R:$R,$AK220,明细!$C:$C,AU$1,明细!$AK:$AK,"网点超50分钟未响应")+COUNTIFS(明细!$R:$R,$AK220,明细!$C:$C,AU$1,明细!$AL:$AL,"网点超23H未关闭"))*20=0,"-",(COUNTIFS(明细!$R:$R,$AK220,明细!$C:$C,AU$1,明细!$AK:$AK,"网点超50分钟未响应")+COUNTIFS(明细!$R:$R,$AK220,明细!$C:$C,AU$1,明细!$AL:$AL,"网点超23H未关闭"))*20)</f>
        <v>-</v>
      </c>
      <c r="AV220" s="12" t="str">
        <f>IF((COUNTIFS(明细!$R:$R,$AK220,明细!$C:$C,AV$1,明细!$AK:$AK,"网点超50分钟未响应")+COUNTIFS(明细!$R:$R,$AK220,明细!$C:$C,AV$1,明细!$AL:$AL,"网点超23H未关闭"))*20=0,"-",(COUNTIFS(明细!$R:$R,$AK220,明细!$C:$C,AV$1,明细!$AK:$AK,"网点超50分钟未响应")+COUNTIFS(明细!$R:$R,$AK220,明细!$C:$C,AV$1,明细!$AL:$AL,"网点超23H未关闭"))*20)</f>
        <v>-</v>
      </c>
      <c r="AW220" s="12" t="str">
        <f>IF((COUNTIFS(明细!$R:$R,$AK220,明细!$C:$C,AW$1,明细!$AK:$AK,"网点超50分钟未响应")+COUNTIFS(明细!$R:$R,$AK220,明细!$C:$C,AW$1,明细!$AL:$AL,"网点超23H未关闭"))*20=0,"-",(COUNTIFS(明细!$R:$R,$AK220,明细!$C:$C,AW$1,明细!$AK:$AK,"网点超50分钟未响应")+COUNTIFS(明细!$R:$R,$AK220,明细!$C:$C,AW$1,明细!$AL:$AL,"网点超23H未关闭"))*20)</f>
        <v>-</v>
      </c>
      <c r="AX220" s="12" t="str">
        <f>IF((COUNTIFS(明细!$R:$R,$AK220,明细!$C:$C,AX$1,明细!$AK:$AK,"网点超50分钟未响应")+COUNTIFS(明细!$R:$R,$AK220,明细!$C:$C,AX$1,明细!$AL:$AL,"网点超23H未关闭"))*20=0,"-",(COUNTIFS(明细!$R:$R,$AK220,明细!$C:$C,AX$1,明细!$AK:$AK,"网点超50分钟未响应")+COUNTIFS(明细!$R:$R,$AK220,明细!$C:$C,AX$1,明细!$AL:$AL,"网点超23H未关闭"))*20)</f>
        <v>-</v>
      </c>
      <c r="AY220" s="12" t="str">
        <f>IF((COUNTIFS(明细!$R:$R,$AK220,明细!$C:$C,AY$1,明细!$AK:$AK,"网点超50分钟未响应")+COUNTIFS(明细!$R:$R,$AK220,明细!$C:$C,AY$1,明细!$AL:$AL,"网点超23H未关闭"))*20=0,"-",(COUNTIFS(明细!$R:$R,$AK220,明细!$C:$C,AY$1,明细!$AK:$AK,"网点超50分钟未响应")+COUNTIFS(明细!$R:$R,$AK220,明细!$C:$C,AY$1,明细!$AL:$AL,"网点超23H未关闭"))*20)</f>
        <v>-</v>
      </c>
      <c r="AZ220" s="12" t="str">
        <f>IF((COUNTIFS(明细!$R:$R,$AK220,明细!$C:$C,AZ$1,明细!$AK:$AK,"网点超50分钟未响应")+COUNTIFS(明细!$R:$R,$AK220,明细!$C:$C,AZ$1,明细!$AL:$AL,"网点超23H未关闭"))*20=0,"-",(COUNTIFS(明细!$R:$R,$AK220,明细!$C:$C,AZ$1,明细!$AK:$AK,"网点超50分钟未响应")+COUNTIFS(明细!$R:$R,$AK220,明细!$C:$C,AZ$1,明细!$AL:$AL,"网点超23H未关闭"))*20)</f>
        <v>-</v>
      </c>
      <c r="BA220" s="12" t="str">
        <f>IF((COUNTIFS(明细!$R:$R,$AK220,明细!$C:$C,BA$1,明细!$AK:$AK,"网点超50分钟未响应")+COUNTIFS(明细!$R:$R,$AK220,明细!$C:$C,BA$1,明细!$AL:$AL,"网点超23H未关闭"))*20=0,"-",(COUNTIFS(明细!$R:$R,$AK220,明细!$C:$C,BA$1,明细!$AK:$AK,"网点超50分钟未响应")+COUNTIFS(明细!$R:$R,$AK220,明细!$C:$C,BA$1,明细!$AL:$AL,"网点超23H未关闭"))*20)</f>
        <v>-</v>
      </c>
      <c r="BB220" s="12" t="str">
        <f>IF((COUNTIFS(明细!$R:$R,$AK220,明细!$C:$C,BB$1,明细!$AK:$AK,"网点超50分钟未响应")+COUNTIFS(明细!$R:$R,$AK220,明细!$C:$C,BB$1,明细!$AL:$AL,"网点超23H未关闭"))*20=0,"-",(COUNTIFS(明细!$R:$R,$AK220,明细!$C:$C,BB$1,明细!$AK:$AK,"网点超50分钟未响应")+COUNTIFS(明细!$R:$R,$AK220,明细!$C:$C,BB$1,明细!$AL:$AL,"网点超23H未关闭"))*20)</f>
        <v>-</v>
      </c>
      <c r="BC220" s="12" t="str">
        <f>IF((COUNTIFS(明细!$R:$R,$AK220,明细!$C:$C,BC$1,明细!$AK:$AK,"网点超50分钟未响应")+COUNTIFS(明细!$R:$R,$AK220,明细!$C:$C,BC$1,明细!$AL:$AL,"网点超23H未关闭"))*20=0,"-",(COUNTIFS(明细!$R:$R,$AK220,明细!$C:$C,BC$1,明细!$AK:$AK,"网点超50分钟未响应")+COUNTIFS(明细!$R:$R,$AK220,明细!$C:$C,BC$1,明细!$AL:$AL,"网点超23H未关闭"))*20)</f>
        <v>-</v>
      </c>
      <c r="BD220" s="12" t="str">
        <f>IF((COUNTIFS(明细!$R:$R,$AK220,明细!$C:$C,BD$1,明细!$AK:$AK,"网点超50分钟未响应")+COUNTIFS(明细!$R:$R,$AK220,明细!$C:$C,BD$1,明细!$AL:$AL,"网点超23H未关闭"))*20=0,"-",(COUNTIFS(明细!$R:$R,$AK220,明细!$C:$C,BD$1,明细!$AK:$AK,"网点超50分钟未响应")+COUNTIFS(明细!$R:$R,$AK220,明细!$C:$C,BD$1,明细!$AL:$AL,"网点超23H未关闭"))*20)</f>
        <v>-</v>
      </c>
      <c r="BE220" s="12" t="str">
        <f>IF((COUNTIFS(明细!$R:$R,$AK220,明细!$C:$C,BE$1,明细!$AK:$AK,"网点超50分钟未响应")+COUNTIFS(明细!$R:$R,$AK220,明细!$C:$C,BE$1,明细!$AL:$AL,"网点超23H未关闭"))*20=0,"-",(COUNTIFS(明细!$R:$R,$AK220,明细!$C:$C,BE$1,明细!$AK:$AK,"网点超50分钟未响应")+COUNTIFS(明细!$R:$R,$AK220,明细!$C:$C,BE$1,明细!$AL:$AL,"网点超23H未关闭"))*20)</f>
        <v>-</v>
      </c>
      <c r="BF220" s="12" t="str">
        <f>IF((COUNTIFS(明细!$R:$R,$AK220,明细!$C:$C,BF$1,明细!$AK:$AK,"网点超50分钟未响应")+COUNTIFS(明细!$R:$R,$AK220,明细!$C:$C,BF$1,明细!$AL:$AL,"网点超23H未关闭"))*20=0,"-",(COUNTIFS(明细!$R:$R,$AK220,明细!$C:$C,BF$1,明细!$AK:$AK,"网点超50分钟未响应")+COUNTIFS(明细!$R:$R,$AK220,明细!$C:$C,BF$1,明细!$AL:$AL,"网点超23H未关闭"))*20)</f>
        <v>-</v>
      </c>
      <c r="BG220" s="12" t="str">
        <f>IF((COUNTIFS(明细!$R:$R,$AK220,明细!$C:$C,BG$1,明细!$AK:$AK,"网点超50分钟未响应")+COUNTIFS(明细!$R:$R,$AK220,明细!$C:$C,BG$1,明细!$AL:$AL,"网点超23H未关闭"))*20=0,"-",(COUNTIFS(明细!$R:$R,$AK220,明细!$C:$C,BG$1,明细!$AK:$AK,"网点超50分钟未响应")+COUNTIFS(明细!$R:$R,$AK220,明细!$C:$C,BG$1,明细!$AL:$AL,"网点超23H未关闭"))*20)</f>
        <v>-</v>
      </c>
      <c r="BH220" s="12" t="str">
        <f>IF((COUNTIFS(明细!$R:$R,$AK220,明细!$C:$C,BH$1,明细!$AK:$AK,"网点超50分钟未响应")+COUNTIFS(明细!$R:$R,$AK220,明细!$C:$C,BH$1,明细!$AL:$AL,"网点超23H未关闭"))*20=0,"-",(COUNTIFS(明细!$R:$R,$AK220,明细!$C:$C,BH$1,明细!$AK:$AK,"网点超50分钟未响应")+COUNTIFS(明细!$R:$R,$AK220,明细!$C:$C,BH$1,明细!$AL:$AL,"网点超23H未关闭"))*20)</f>
        <v>-</v>
      </c>
      <c r="BI220" s="12" t="str">
        <f>IF((COUNTIFS(明细!$R:$R,$AK220,明细!$C:$C,BI$1,明细!$AK:$AK,"网点超50分钟未响应")+COUNTIFS(明细!$R:$R,$AK220,明细!$C:$C,BI$1,明细!$AL:$AL,"网点超23H未关闭"))*20=0,"-",(COUNTIFS(明细!$R:$R,$AK220,明细!$C:$C,BI$1,明细!$AK:$AK,"网点超50分钟未响应")+COUNTIFS(明细!$R:$R,$AK220,明细!$C:$C,BI$1,明细!$AL:$AL,"网点超23H未关闭"))*20)</f>
        <v>-</v>
      </c>
      <c r="BJ220" s="12" t="str">
        <f>IF((COUNTIFS(明细!$R:$R,$AK220,明细!$C:$C,BJ$1,明细!$AK:$AK,"网点超50分钟未响应")+COUNTIFS(明细!$R:$R,$AK220,明细!$C:$C,BJ$1,明细!$AL:$AL,"网点超23H未关闭"))*20=0,"-",(COUNTIFS(明细!$R:$R,$AK220,明细!$C:$C,BJ$1,明细!$AK:$AK,"网点超50分钟未响应")+COUNTIFS(明细!$R:$R,$AK220,明细!$C:$C,BJ$1,明细!$AL:$AL,"网点超23H未关闭"))*20)</f>
        <v>-</v>
      </c>
      <c r="BK220" s="12" t="str">
        <f>IF((COUNTIFS(明细!$R:$R,$AK220,明细!$C:$C,BK$1,明细!$AK:$AK,"网点超50分钟未响应")+COUNTIFS(明细!$R:$R,$AK220,明细!$C:$C,BK$1,明细!$AL:$AL,"网点超23H未关闭"))*20=0,"-",(COUNTIFS(明细!$R:$R,$AK220,明细!$C:$C,BK$1,明细!$AK:$AK,"网点超50分钟未响应")+COUNTIFS(明细!$R:$R,$AK220,明细!$C:$C,BK$1,明细!$AL:$AL,"网点超23H未关闭"))*20)</f>
        <v>-</v>
      </c>
      <c r="BL220" s="12" t="str">
        <f>IF((COUNTIFS(明细!$R:$R,$AK220,明细!$C:$C,BL$1,明细!$AK:$AK,"网点超50分钟未响应")+COUNTIFS(明细!$R:$R,$AK220,明细!$C:$C,BL$1,明细!$AL:$AL,"网点超23H未关闭"))*20=0,"-",(COUNTIFS(明细!$R:$R,$AK220,明细!$C:$C,BL$1,明细!$AK:$AK,"网点超50分钟未响应")+COUNTIFS(明细!$R:$R,$AK220,明细!$C:$C,BL$1,明细!$AL:$AL,"网点超23H未关闭"))*20)</f>
        <v>-</v>
      </c>
      <c r="BM220" s="12" t="str">
        <f>IF((COUNTIFS(明细!$R:$R,$AK220,明细!$C:$C,BM$1,明细!$AK:$AK,"网点超50分钟未响应")+COUNTIFS(明细!$R:$R,$AK220,明细!$C:$C,BM$1,明细!$AL:$AL,"网点超23H未关闭"))*20=0,"-",(COUNTIFS(明细!$R:$R,$AK220,明细!$C:$C,BM$1,明细!$AK:$AK,"网点超50分钟未响应")+COUNTIFS(明细!$R:$R,$AK220,明细!$C:$C,BM$1,明细!$AL:$AL,"网点超23H未关闭"))*20)</f>
        <v>-</v>
      </c>
      <c r="BN220" s="12" t="str">
        <f>IF((COUNTIFS(明细!$R:$R,$AK220,明细!$C:$C,BN$1,明细!$AK:$AK,"网点超50分钟未响应")+COUNTIFS(明细!$R:$R,$AK220,明细!$C:$C,BN$1,明细!$AL:$AL,"网点超23H未关闭"))*20=0,"-",(COUNTIFS(明细!$R:$R,$AK220,明细!$C:$C,BN$1,明细!$AK:$AK,"网点超50分钟未响应")+COUNTIFS(明细!$R:$R,$AK220,明细!$C:$C,BN$1,明细!$AL:$AL,"网点超23H未关闭"))*20)</f>
        <v>-</v>
      </c>
      <c r="BO220" s="12" t="str">
        <f>IF((COUNTIFS(明细!$R:$R,$AK220,明细!$C:$C,BO$1,明细!$AK:$AK,"网点超50分钟未响应")+COUNTIFS(明细!$R:$R,$AK220,明细!$C:$C,BO$1,明细!$AL:$AL,"网点超23H未关闭"))*20=0,"-",(COUNTIFS(明细!$R:$R,$AK220,明细!$C:$C,BO$1,明细!$AK:$AK,"网点超50分钟未响应")+COUNTIFS(明细!$R:$R,$AK220,明细!$C:$C,BO$1,明细!$AL:$AL,"网点超23H未关闭"))*20)</f>
        <v>-</v>
      </c>
      <c r="BP220" s="12" t="str">
        <f>IF((COUNTIFS(明细!$R:$R,$AK220,明细!$C:$C,BP$1,明细!$AK:$AK,"网点超50分钟未响应")+COUNTIFS(明细!$R:$R,$AK220,明细!$C:$C,BP$1,明细!$AL:$AL,"网点超23H未关闭"))*20=0,"-",(COUNTIFS(明细!$R:$R,$AK220,明细!$C:$C,BP$1,明细!$AK:$AK,"网点超50分钟未响应")+COUNTIFS(明细!$R:$R,$AK220,明细!$C:$C,BP$1,明细!$AL:$AL,"网点超23H未关闭"))*20)</f>
        <v>-</v>
      </c>
    </row>
    <row r="221" customHeight="1" spans="36:68">
      <c r="AJ221" s="12">
        <f>RANK(AL221,AL$3:AL$356)</f>
        <v>147</v>
      </c>
      <c r="AK221" s="4" t="s">
        <v>257</v>
      </c>
      <c r="AL221" s="12">
        <f>SUM(AM221:BP221)</f>
        <v>0</v>
      </c>
      <c r="AM221" s="12" t="str">
        <f>IF((COUNTIFS(明细!$R:$R,$AK221,明细!$C:$C,AM$1,明细!$AK:$AK,"网点超50分钟未响应")+COUNTIFS(明细!$R:$R,$AK221,明细!$C:$C,AM$1,明细!$AL:$AL,"网点超23H未关闭"))*20=0,"-",(COUNTIFS(明细!$R:$R,$AK221,明细!$C:$C,AM$1,明细!$AK:$AK,"网点超50分钟未响应")+COUNTIFS(明细!$R:$R,$AK221,明细!$C:$C,AM$1,明细!$AL:$AL,"网点超23H未关闭"))*20)</f>
        <v>-</v>
      </c>
      <c r="AN221" s="12" t="str">
        <f>IF((COUNTIFS(明细!$R:$R,$AK221,明细!$C:$C,AN$1,明细!$AK:$AK,"网点超50分钟未响应")+COUNTIFS(明细!$R:$R,$AK221,明细!$C:$C,AN$1,明细!$AL:$AL,"网点超23H未关闭"))*20=0,"-",(COUNTIFS(明细!$R:$R,$AK221,明细!$C:$C,AN$1,明细!$AK:$AK,"网点超50分钟未响应")+COUNTIFS(明细!$R:$R,$AK221,明细!$C:$C,AN$1,明细!$AL:$AL,"网点超23H未关闭"))*20)</f>
        <v>-</v>
      </c>
      <c r="AO221" s="12" t="str">
        <f>IF((COUNTIFS(明细!$R:$R,$AK221,明细!$C:$C,AO$1,明细!$AK:$AK,"网点超50分钟未响应")+COUNTIFS(明细!$R:$R,$AK221,明细!$C:$C,AO$1,明细!$AL:$AL,"网点超23H未关闭"))*20=0,"-",(COUNTIFS(明细!$R:$R,$AK221,明细!$C:$C,AO$1,明细!$AK:$AK,"网点超50分钟未响应")+COUNTIFS(明细!$R:$R,$AK221,明细!$C:$C,AO$1,明细!$AL:$AL,"网点超23H未关闭"))*20)</f>
        <v>-</v>
      </c>
      <c r="AP221" s="12" t="str">
        <f>IF((COUNTIFS(明细!$R:$R,$AK221,明细!$C:$C,AP$1,明细!$AK:$AK,"网点超50分钟未响应")+COUNTIFS(明细!$R:$R,$AK221,明细!$C:$C,AP$1,明细!$AL:$AL,"网点超23H未关闭"))*20=0,"-",(COUNTIFS(明细!$R:$R,$AK221,明细!$C:$C,AP$1,明细!$AK:$AK,"网点超50分钟未响应")+COUNTIFS(明细!$R:$R,$AK221,明细!$C:$C,AP$1,明细!$AL:$AL,"网点超23H未关闭"))*20)</f>
        <v>-</v>
      </c>
      <c r="AQ221" s="12" t="str">
        <f>IF((COUNTIFS(明细!$R:$R,$AK221,明细!$C:$C,AQ$1,明细!$AK:$AK,"网点超50分钟未响应")+COUNTIFS(明细!$R:$R,$AK221,明细!$C:$C,AQ$1,明细!$AL:$AL,"网点超23H未关闭"))*20=0,"-",(COUNTIFS(明细!$R:$R,$AK221,明细!$C:$C,AQ$1,明细!$AK:$AK,"网点超50分钟未响应")+COUNTIFS(明细!$R:$R,$AK221,明细!$C:$C,AQ$1,明细!$AL:$AL,"网点超23H未关闭"))*20)</f>
        <v>-</v>
      </c>
      <c r="AR221" s="12" t="str">
        <f>IF((COUNTIFS(明细!$R:$R,$AK221,明细!$C:$C,AR$1,明细!$AK:$AK,"网点超50分钟未响应")+COUNTIFS(明细!$R:$R,$AK221,明细!$C:$C,AR$1,明细!$AL:$AL,"网点超23H未关闭"))*20=0,"-",(COUNTIFS(明细!$R:$R,$AK221,明细!$C:$C,AR$1,明细!$AK:$AK,"网点超50分钟未响应")+COUNTIFS(明细!$R:$R,$AK221,明细!$C:$C,AR$1,明细!$AL:$AL,"网点超23H未关闭"))*20)</f>
        <v>-</v>
      </c>
      <c r="AS221" s="12" t="str">
        <f>IF((COUNTIFS(明细!$R:$R,$AK221,明细!$C:$C,AS$1,明细!$AK:$AK,"网点超50分钟未响应")+COUNTIFS(明细!$R:$R,$AK221,明细!$C:$C,AS$1,明细!$AL:$AL,"网点超23H未关闭"))*20=0,"-",(COUNTIFS(明细!$R:$R,$AK221,明细!$C:$C,AS$1,明细!$AK:$AK,"网点超50分钟未响应")+COUNTIFS(明细!$R:$R,$AK221,明细!$C:$C,AS$1,明细!$AL:$AL,"网点超23H未关闭"))*20)</f>
        <v>-</v>
      </c>
      <c r="AT221" s="12" t="str">
        <f>IF((COUNTIFS(明细!$R:$R,$AK221,明细!$C:$C,AT$1,明细!$AK:$AK,"网点超50分钟未响应")+COUNTIFS(明细!$R:$R,$AK221,明细!$C:$C,AT$1,明细!$AL:$AL,"网点超23H未关闭"))*20=0,"-",(COUNTIFS(明细!$R:$R,$AK221,明细!$C:$C,AT$1,明细!$AK:$AK,"网点超50分钟未响应")+COUNTIFS(明细!$R:$R,$AK221,明细!$C:$C,AT$1,明细!$AL:$AL,"网点超23H未关闭"))*20)</f>
        <v>-</v>
      </c>
      <c r="AU221" s="12" t="str">
        <f>IF((COUNTIFS(明细!$R:$R,$AK221,明细!$C:$C,AU$1,明细!$AK:$AK,"网点超50分钟未响应")+COUNTIFS(明细!$R:$R,$AK221,明细!$C:$C,AU$1,明细!$AL:$AL,"网点超23H未关闭"))*20=0,"-",(COUNTIFS(明细!$R:$R,$AK221,明细!$C:$C,AU$1,明细!$AK:$AK,"网点超50分钟未响应")+COUNTIFS(明细!$R:$R,$AK221,明细!$C:$C,AU$1,明细!$AL:$AL,"网点超23H未关闭"))*20)</f>
        <v>-</v>
      </c>
      <c r="AV221" s="12" t="str">
        <f>IF((COUNTIFS(明细!$R:$R,$AK221,明细!$C:$C,AV$1,明细!$AK:$AK,"网点超50分钟未响应")+COUNTIFS(明细!$R:$R,$AK221,明细!$C:$C,AV$1,明细!$AL:$AL,"网点超23H未关闭"))*20=0,"-",(COUNTIFS(明细!$R:$R,$AK221,明细!$C:$C,AV$1,明细!$AK:$AK,"网点超50分钟未响应")+COUNTIFS(明细!$R:$R,$AK221,明细!$C:$C,AV$1,明细!$AL:$AL,"网点超23H未关闭"))*20)</f>
        <v>-</v>
      </c>
      <c r="AW221" s="12" t="str">
        <f>IF((COUNTIFS(明细!$R:$R,$AK221,明细!$C:$C,AW$1,明细!$AK:$AK,"网点超50分钟未响应")+COUNTIFS(明细!$R:$R,$AK221,明细!$C:$C,AW$1,明细!$AL:$AL,"网点超23H未关闭"))*20=0,"-",(COUNTIFS(明细!$R:$R,$AK221,明细!$C:$C,AW$1,明细!$AK:$AK,"网点超50分钟未响应")+COUNTIFS(明细!$R:$R,$AK221,明细!$C:$C,AW$1,明细!$AL:$AL,"网点超23H未关闭"))*20)</f>
        <v>-</v>
      </c>
      <c r="AX221" s="12" t="str">
        <f>IF((COUNTIFS(明细!$R:$R,$AK221,明细!$C:$C,AX$1,明细!$AK:$AK,"网点超50分钟未响应")+COUNTIFS(明细!$R:$R,$AK221,明细!$C:$C,AX$1,明细!$AL:$AL,"网点超23H未关闭"))*20=0,"-",(COUNTIFS(明细!$R:$R,$AK221,明细!$C:$C,AX$1,明细!$AK:$AK,"网点超50分钟未响应")+COUNTIFS(明细!$R:$R,$AK221,明细!$C:$C,AX$1,明细!$AL:$AL,"网点超23H未关闭"))*20)</f>
        <v>-</v>
      </c>
      <c r="AY221" s="12" t="str">
        <f>IF((COUNTIFS(明细!$R:$R,$AK221,明细!$C:$C,AY$1,明细!$AK:$AK,"网点超50分钟未响应")+COUNTIFS(明细!$R:$R,$AK221,明细!$C:$C,AY$1,明细!$AL:$AL,"网点超23H未关闭"))*20=0,"-",(COUNTIFS(明细!$R:$R,$AK221,明细!$C:$C,AY$1,明细!$AK:$AK,"网点超50分钟未响应")+COUNTIFS(明细!$R:$R,$AK221,明细!$C:$C,AY$1,明细!$AL:$AL,"网点超23H未关闭"))*20)</f>
        <v>-</v>
      </c>
      <c r="AZ221" s="12" t="str">
        <f>IF((COUNTIFS(明细!$R:$R,$AK221,明细!$C:$C,AZ$1,明细!$AK:$AK,"网点超50分钟未响应")+COUNTIFS(明细!$R:$R,$AK221,明细!$C:$C,AZ$1,明细!$AL:$AL,"网点超23H未关闭"))*20=0,"-",(COUNTIFS(明细!$R:$R,$AK221,明细!$C:$C,AZ$1,明细!$AK:$AK,"网点超50分钟未响应")+COUNTIFS(明细!$R:$R,$AK221,明细!$C:$C,AZ$1,明细!$AL:$AL,"网点超23H未关闭"))*20)</f>
        <v>-</v>
      </c>
      <c r="BA221" s="12" t="str">
        <f>IF((COUNTIFS(明细!$R:$R,$AK221,明细!$C:$C,BA$1,明细!$AK:$AK,"网点超50分钟未响应")+COUNTIFS(明细!$R:$R,$AK221,明细!$C:$C,BA$1,明细!$AL:$AL,"网点超23H未关闭"))*20=0,"-",(COUNTIFS(明细!$R:$R,$AK221,明细!$C:$C,BA$1,明细!$AK:$AK,"网点超50分钟未响应")+COUNTIFS(明细!$R:$R,$AK221,明细!$C:$C,BA$1,明细!$AL:$AL,"网点超23H未关闭"))*20)</f>
        <v>-</v>
      </c>
      <c r="BB221" s="12" t="str">
        <f>IF((COUNTIFS(明细!$R:$R,$AK221,明细!$C:$C,BB$1,明细!$AK:$AK,"网点超50分钟未响应")+COUNTIFS(明细!$R:$R,$AK221,明细!$C:$C,BB$1,明细!$AL:$AL,"网点超23H未关闭"))*20=0,"-",(COUNTIFS(明细!$R:$R,$AK221,明细!$C:$C,BB$1,明细!$AK:$AK,"网点超50分钟未响应")+COUNTIFS(明细!$R:$R,$AK221,明细!$C:$C,BB$1,明细!$AL:$AL,"网点超23H未关闭"))*20)</f>
        <v>-</v>
      </c>
      <c r="BC221" s="12" t="str">
        <f>IF((COUNTIFS(明细!$R:$R,$AK221,明细!$C:$C,BC$1,明细!$AK:$AK,"网点超50分钟未响应")+COUNTIFS(明细!$R:$R,$AK221,明细!$C:$C,BC$1,明细!$AL:$AL,"网点超23H未关闭"))*20=0,"-",(COUNTIFS(明细!$R:$R,$AK221,明细!$C:$C,BC$1,明细!$AK:$AK,"网点超50分钟未响应")+COUNTIFS(明细!$R:$R,$AK221,明细!$C:$C,BC$1,明细!$AL:$AL,"网点超23H未关闭"))*20)</f>
        <v>-</v>
      </c>
      <c r="BD221" s="12" t="str">
        <f>IF((COUNTIFS(明细!$R:$R,$AK221,明细!$C:$C,BD$1,明细!$AK:$AK,"网点超50分钟未响应")+COUNTIFS(明细!$R:$R,$AK221,明细!$C:$C,BD$1,明细!$AL:$AL,"网点超23H未关闭"))*20=0,"-",(COUNTIFS(明细!$R:$R,$AK221,明细!$C:$C,BD$1,明细!$AK:$AK,"网点超50分钟未响应")+COUNTIFS(明细!$R:$R,$AK221,明细!$C:$C,BD$1,明细!$AL:$AL,"网点超23H未关闭"))*20)</f>
        <v>-</v>
      </c>
      <c r="BE221" s="12" t="str">
        <f>IF((COUNTIFS(明细!$R:$R,$AK221,明细!$C:$C,BE$1,明细!$AK:$AK,"网点超50分钟未响应")+COUNTIFS(明细!$R:$R,$AK221,明细!$C:$C,BE$1,明细!$AL:$AL,"网点超23H未关闭"))*20=0,"-",(COUNTIFS(明细!$R:$R,$AK221,明细!$C:$C,BE$1,明细!$AK:$AK,"网点超50分钟未响应")+COUNTIFS(明细!$R:$R,$AK221,明细!$C:$C,BE$1,明细!$AL:$AL,"网点超23H未关闭"))*20)</f>
        <v>-</v>
      </c>
      <c r="BF221" s="12" t="str">
        <f>IF((COUNTIFS(明细!$R:$R,$AK221,明细!$C:$C,BF$1,明细!$AK:$AK,"网点超50分钟未响应")+COUNTIFS(明细!$R:$R,$AK221,明细!$C:$C,BF$1,明细!$AL:$AL,"网点超23H未关闭"))*20=0,"-",(COUNTIFS(明细!$R:$R,$AK221,明细!$C:$C,BF$1,明细!$AK:$AK,"网点超50分钟未响应")+COUNTIFS(明细!$R:$R,$AK221,明细!$C:$C,BF$1,明细!$AL:$AL,"网点超23H未关闭"))*20)</f>
        <v>-</v>
      </c>
      <c r="BG221" s="12" t="str">
        <f>IF((COUNTIFS(明细!$R:$R,$AK221,明细!$C:$C,BG$1,明细!$AK:$AK,"网点超50分钟未响应")+COUNTIFS(明细!$R:$R,$AK221,明细!$C:$C,BG$1,明细!$AL:$AL,"网点超23H未关闭"))*20=0,"-",(COUNTIFS(明细!$R:$R,$AK221,明细!$C:$C,BG$1,明细!$AK:$AK,"网点超50分钟未响应")+COUNTIFS(明细!$R:$R,$AK221,明细!$C:$C,BG$1,明细!$AL:$AL,"网点超23H未关闭"))*20)</f>
        <v>-</v>
      </c>
      <c r="BH221" s="12" t="str">
        <f>IF((COUNTIFS(明细!$R:$R,$AK221,明细!$C:$C,BH$1,明细!$AK:$AK,"网点超50分钟未响应")+COUNTIFS(明细!$R:$R,$AK221,明细!$C:$C,BH$1,明细!$AL:$AL,"网点超23H未关闭"))*20=0,"-",(COUNTIFS(明细!$R:$R,$AK221,明细!$C:$C,BH$1,明细!$AK:$AK,"网点超50分钟未响应")+COUNTIFS(明细!$R:$R,$AK221,明细!$C:$C,BH$1,明细!$AL:$AL,"网点超23H未关闭"))*20)</f>
        <v>-</v>
      </c>
      <c r="BI221" s="12" t="str">
        <f>IF((COUNTIFS(明细!$R:$R,$AK221,明细!$C:$C,BI$1,明细!$AK:$AK,"网点超50分钟未响应")+COUNTIFS(明细!$R:$R,$AK221,明细!$C:$C,BI$1,明细!$AL:$AL,"网点超23H未关闭"))*20=0,"-",(COUNTIFS(明细!$R:$R,$AK221,明细!$C:$C,BI$1,明细!$AK:$AK,"网点超50分钟未响应")+COUNTIFS(明细!$R:$R,$AK221,明细!$C:$C,BI$1,明细!$AL:$AL,"网点超23H未关闭"))*20)</f>
        <v>-</v>
      </c>
      <c r="BJ221" s="12" t="str">
        <f>IF((COUNTIFS(明细!$R:$R,$AK221,明细!$C:$C,BJ$1,明细!$AK:$AK,"网点超50分钟未响应")+COUNTIFS(明细!$R:$R,$AK221,明细!$C:$C,BJ$1,明细!$AL:$AL,"网点超23H未关闭"))*20=0,"-",(COUNTIFS(明细!$R:$R,$AK221,明细!$C:$C,BJ$1,明细!$AK:$AK,"网点超50分钟未响应")+COUNTIFS(明细!$R:$R,$AK221,明细!$C:$C,BJ$1,明细!$AL:$AL,"网点超23H未关闭"))*20)</f>
        <v>-</v>
      </c>
      <c r="BK221" s="12" t="str">
        <f>IF((COUNTIFS(明细!$R:$R,$AK221,明细!$C:$C,BK$1,明细!$AK:$AK,"网点超50分钟未响应")+COUNTIFS(明细!$R:$R,$AK221,明细!$C:$C,BK$1,明细!$AL:$AL,"网点超23H未关闭"))*20=0,"-",(COUNTIFS(明细!$R:$R,$AK221,明细!$C:$C,BK$1,明细!$AK:$AK,"网点超50分钟未响应")+COUNTIFS(明细!$R:$R,$AK221,明细!$C:$C,BK$1,明细!$AL:$AL,"网点超23H未关闭"))*20)</f>
        <v>-</v>
      </c>
      <c r="BL221" s="12" t="str">
        <f>IF((COUNTIFS(明细!$R:$R,$AK221,明细!$C:$C,BL$1,明细!$AK:$AK,"网点超50分钟未响应")+COUNTIFS(明细!$R:$R,$AK221,明细!$C:$C,BL$1,明细!$AL:$AL,"网点超23H未关闭"))*20=0,"-",(COUNTIFS(明细!$R:$R,$AK221,明细!$C:$C,BL$1,明细!$AK:$AK,"网点超50分钟未响应")+COUNTIFS(明细!$R:$R,$AK221,明细!$C:$C,BL$1,明细!$AL:$AL,"网点超23H未关闭"))*20)</f>
        <v>-</v>
      </c>
      <c r="BM221" s="12" t="str">
        <f>IF((COUNTIFS(明细!$R:$R,$AK221,明细!$C:$C,BM$1,明细!$AK:$AK,"网点超50分钟未响应")+COUNTIFS(明细!$R:$R,$AK221,明细!$C:$C,BM$1,明细!$AL:$AL,"网点超23H未关闭"))*20=0,"-",(COUNTIFS(明细!$R:$R,$AK221,明细!$C:$C,BM$1,明细!$AK:$AK,"网点超50分钟未响应")+COUNTIFS(明细!$R:$R,$AK221,明细!$C:$C,BM$1,明细!$AL:$AL,"网点超23H未关闭"))*20)</f>
        <v>-</v>
      </c>
      <c r="BN221" s="12" t="str">
        <f>IF((COUNTIFS(明细!$R:$R,$AK221,明细!$C:$C,BN$1,明细!$AK:$AK,"网点超50分钟未响应")+COUNTIFS(明细!$R:$R,$AK221,明细!$C:$C,BN$1,明细!$AL:$AL,"网点超23H未关闭"))*20=0,"-",(COUNTIFS(明细!$R:$R,$AK221,明细!$C:$C,BN$1,明细!$AK:$AK,"网点超50分钟未响应")+COUNTIFS(明细!$R:$R,$AK221,明细!$C:$C,BN$1,明细!$AL:$AL,"网点超23H未关闭"))*20)</f>
        <v>-</v>
      </c>
      <c r="BO221" s="12" t="str">
        <f>IF((COUNTIFS(明细!$R:$R,$AK221,明细!$C:$C,BO$1,明细!$AK:$AK,"网点超50分钟未响应")+COUNTIFS(明细!$R:$R,$AK221,明细!$C:$C,BO$1,明细!$AL:$AL,"网点超23H未关闭"))*20=0,"-",(COUNTIFS(明细!$R:$R,$AK221,明细!$C:$C,BO$1,明细!$AK:$AK,"网点超50分钟未响应")+COUNTIFS(明细!$R:$R,$AK221,明细!$C:$C,BO$1,明细!$AL:$AL,"网点超23H未关闭"))*20)</f>
        <v>-</v>
      </c>
      <c r="BP221" s="12" t="str">
        <f>IF((COUNTIFS(明细!$R:$R,$AK221,明细!$C:$C,BP$1,明细!$AK:$AK,"网点超50分钟未响应")+COUNTIFS(明细!$R:$R,$AK221,明细!$C:$C,BP$1,明细!$AL:$AL,"网点超23H未关闭"))*20=0,"-",(COUNTIFS(明细!$R:$R,$AK221,明细!$C:$C,BP$1,明细!$AK:$AK,"网点超50分钟未响应")+COUNTIFS(明细!$R:$R,$AK221,明细!$C:$C,BP$1,明细!$AL:$AL,"网点超23H未关闭"))*20)</f>
        <v>-</v>
      </c>
    </row>
    <row r="222" customHeight="1" spans="36:68">
      <c r="AJ222" s="12">
        <f>RANK(AL222,AL$3:AL$356)</f>
        <v>147</v>
      </c>
      <c r="AK222" s="4" t="s">
        <v>258</v>
      </c>
      <c r="AL222" s="12">
        <f>SUM(AM222:BP222)</f>
        <v>0</v>
      </c>
      <c r="AM222" s="12" t="str">
        <f>IF((COUNTIFS(明细!$R:$R,$AK222,明细!$C:$C,AM$1,明细!$AK:$AK,"网点超50分钟未响应")+COUNTIFS(明细!$R:$R,$AK222,明细!$C:$C,AM$1,明细!$AL:$AL,"网点超23H未关闭"))*20=0,"-",(COUNTIFS(明细!$R:$R,$AK222,明细!$C:$C,AM$1,明细!$AK:$AK,"网点超50分钟未响应")+COUNTIFS(明细!$R:$R,$AK222,明细!$C:$C,AM$1,明细!$AL:$AL,"网点超23H未关闭"))*20)</f>
        <v>-</v>
      </c>
      <c r="AN222" s="12" t="str">
        <f>IF((COUNTIFS(明细!$R:$R,$AK222,明细!$C:$C,AN$1,明细!$AK:$AK,"网点超50分钟未响应")+COUNTIFS(明细!$R:$R,$AK222,明细!$C:$C,AN$1,明细!$AL:$AL,"网点超23H未关闭"))*20=0,"-",(COUNTIFS(明细!$R:$R,$AK222,明细!$C:$C,AN$1,明细!$AK:$AK,"网点超50分钟未响应")+COUNTIFS(明细!$R:$R,$AK222,明细!$C:$C,AN$1,明细!$AL:$AL,"网点超23H未关闭"))*20)</f>
        <v>-</v>
      </c>
      <c r="AO222" s="12" t="str">
        <f>IF((COUNTIFS(明细!$R:$R,$AK222,明细!$C:$C,AO$1,明细!$AK:$AK,"网点超50分钟未响应")+COUNTIFS(明细!$R:$R,$AK222,明细!$C:$C,AO$1,明细!$AL:$AL,"网点超23H未关闭"))*20=0,"-",(COUNTIFS(明细!$R:$R,$AK222,明细!$C:$C,AO$1,明细!$AK:$AK,"网点超50分钟未响应")+COUNTIFS(明细!$R:$R,$AK222,明细!$C:$C,AO$1,明细!$AL:$AL,"网点超23H未关闭"))*20)</f>
        <v>-</v>
      </c>
      <c r="AP222" s="12" t="str">
        <f>IF((COUNTIFS(明细!$R:$R,$AK222,明细!$C:$C,AP$1,明细!$AK:$AK,"网点超50分钟未响应")+COUNTIFS(明细!$R:$R,$AK222,明细!$C:$C,AP$1,明细!$AL:$AL,"网点超23H未关闭"))*20=0,"-",(COUNTIFS(明细!$R:$R,$AK222,明细!$C:$C,AP$1,明细!$AK:$AK,"网点超50分钟未响应")+COUNTIFS(明细!$R:$R,$AK222,明细!$C:$C,AP$1,明细!$AL:$AL,"网点超23H未关闭"))*20)</f>
        <v>-</v>
      </c>
      <c r="AQ222" s="12" t="str">
        <f>IF((COUNTIFS(明细!$R:$R,$AK222,明细!$C:$C,AQ$1,明细!$AK:$AK,"网点超50分钟未响应")+COUNTIFS(明细!$R:$R,$AK222,明细!$C:$C,AQ$1,明细!$AL:$AL,"网点超23H未关闭"))*20=0,"-",(COUNTIFS(明细!$R:$R,$AK222,明细!$C:$C,AQ$1,明细!$AK:$AK,"网点超50分钟未响应")+COUNTIFS(明细!$R:$R,$AK222,明细!$C:$C,AQ$1,明细!$AL:$AL,"网点超23H未关闭"))*20)</f>
        <v>-</v>
      </c>
      <c r="AR222" s="12" t="str">
        <f>IF((COUNTIFS(明细!$R:$R,$AK222,明细!$C:$C,AR$1,明细!$AK:$AK,"网点超50分钟未响应")+COUNTIFS(明细!$R:$R,$AK222,明细!$C:$C,AR$1,明细!$AL:$AL,"网点超23H未关闭"))*20=0,"-",(COUNTIFS(明细!$R:$R,$AK222,明细!$C:$C,AR$1,明细!$AK:$AK,"网点超50分钟未响应")+COUNTIFS(明细!$R:$R,$AK222,明细!$C:$C,AR$1,明细!$AL:$AL,"网点超23H未关闭"))*20)</f>
        <v>-</v>
      </c>
      <c r="AS222" s="12" t="str">
        <f>IF((COUNTIFS(明细!$R:$R,$AK222,明细!$C:$C,AS$1,明细!$AK:$AK,"网点超50分钟未响应")+COUNTIFS(明细!$R:$R,$AK222,明细!$C:$C,AS$1,明细!$AL:$AL,"网点超23H未关闭"))*20=0,"-",(COUNTIFS(明细!$R:$R,$AK222,明细!$C:$C,AS$1,明细!$AK:$AK,"网点超50分钟未响应")+COUNTIFS(明细!$R:$R,$AK222,明细!$C:$C,AS$1,明细!$AL:$AL,"网点超23H未关闭"))*20)</f>
        <v>-</v>
      </c>
      <c r="AT222" s="12" t="str">
        <f>IF((COUNTIFS(明细!$R:$R,$AK222,明细!$C:$C,AT$1,明细!$AK:$AK,"网点超50分钟未响应")+COUNTIFS(明细!$R:$R,$AK222,明细!$C:$C,AT$1,明细!$AL:$AL,"网点超23H未关闭"))*20=0,"-",(COUNTIFS(明细!$R:$R,$AK222,明细!$C:$C,AT$1,明细!$AK:$AK,"网点超50分钟未响应")+COUNTIFS(明细!$R:$R,$AK222,明细!$C:$C,AT$1,明细!$AL:$AL,"网点超23H未关闭"))*20)</f>
        <v>-</v>
      </c>
      <c r="AU222" s="12" t="str">
        <f>IF((COUNTIFS(明细!$R:$R,$AK222,明细!$C:$C,AU$1,明细!$AK:$AK,"网点超50分钟未响应")+COUNTIFS(明细!$R:$R,$AK222,明细!$C:$C,AU$1,明细!$AL:$AL,"网点超23H未关闭"))*20=0,"-",(COUNTIFS(明细!$R:$R,$AK222,明细!$C:$C,AU$1,明细!$AK:$AK,"网点超50分钟未响应")+COUNTIFS(明细!$R:$R,$AK222,明细!$C:$C,AU$1,明细!$AL:$AL,"网点超23H未关闭"))*20)</f>
        <v>-</v>
      </c>
      <c r="AV222" s="12" t="str">
        <f>IF((COUNTIFS(明细!$R:$R,$AK222,明细!$C:$C,AV$1,明细!$AK:$AK,"网点超50分钟未响应")+COUNTIFS(明细!$R:$R,$AK222,明细!$C:$C,AV$1,明细!$AL:$AL,"网点超23H未关闭"))*20=0,"-",(COUNTIFS(明细!$R:$R,$AK222,明细!$C:$C,AV$1,明细!$AK:$AK,"网点超50分钟未响应")+COUNTIFS(明细!$R:$R,$AK222,明细!$C:$C,AV$1,明细!$AL:$AL,"网点超23H未关闭"))*20)</f>
        <v>-</v>
      </c>
      <c r="AW222" s="12" t="str">
        <f>IF((COUNTIFS(明细!$R:$R,$AK222,明细!$C:$C,AW$1,明细!$AK:$AK,"网点超50分钟未响应")+COUNTIFS(明细!$R:$R,$AK222,明细!$C:$C,AW$1,明细!$AL:$AL,"网点超23H未关闭"))*20=0,"-",(COUNTIFS(明细!$R:$R,$AK222,明细!$C:$C,AW$1,明细!$AK:$AK,"网点超50分钟未响应")+COUNTIFS(明细!$R:$R,$AK222,明细!$C:$C,AW$1,明细!$AL:$AL,"网点超23H未关闭"))*20)</f>
        <v>-</v>
      </c>
      <c r="AX222" s="12" t="str">
        <f>IF((COUNTIFS(明细!$R:$R,$AK222,明细!$C:$C,AX$1,明细!$AK:$AK,"网点超50分钟未响应")+COUNTIFS(明细!$R:$R,$AK222,明细!$C:$C,AX$1,明细!$AL:$AL,"网点超23H未关闭"))*20=0,"-",(COUNTIFS(明细!$R:$R,$AK222,明细!$C:$C,AX$1,明细!$AK:$AK,"网点超50分钟未响应")+COUNTIFS(明细!$R:$R,$AK222,明细!$C:$C,AX$1,明细!$AL:$AL,"网点超23H未关闭"))*20)</f>
        <v>-</v>
      </c>
      <c r="AY222" s="12" t="str">
        <f>IF((COUNTIFS(明细!$R:$R,$AK222,明细!$C:$C,AY$1,明细!$AK:$AK,"网点超50分钟未响应")+COUNTIFS(明细!$R:$R,$AK222,明细!$C:$C,AY$1,明细!$AL:$AL,"网点超23H未关闭"))*20=0,"-",(COUNTIFS(明细!$R:$R,$AK222,明细!$C:$C,AY$1,明细!$AK:$AK,"网点超50分钟未响应")+COUNTIFS(明细!$R:$R,$AK222,明细!$C:$C,AY$1,明细!$AL:$AL,"网点超23H未关闭"))*20)</f>
        <v>-</v>
      </c>
      <c r="AZ222" s="12" t="str">
        <f>IF((COUNTIFS(明细!$R:$R,$AK222,明细!$C:$C,AZ$1,明细!$AK:$AK,"网点超50分钟未响应")+COUNTIFS(明细!$R:$R,$AK222,明细!$C:$C,AZ$1,明细!$AL:$AL,"网点超23H未关闭"))*20=0,"-",(COUNTIFS(明细!$R:$R,$AK222,明细!$C:$C,AZ$1,明细!$AK:$AK,"网点超50分钟未响应")+COUNTIFS(明细!$R:$R,$AK222,明细!$C:$C,AZ$1,明细!$AL:$AL,"网点超23H未关闭"))*20)</f>
        <v>-</v>
      </c>
      <c r="BA222" s="12" t="str">
        <f>IF((COUNTIFS(明细!$R:$R,$AK222,明细!$C:$C,BA$1,明细!$AK:$AK,"网点超50分钟未响应")+COUNTIFS(明细!$R:$R,$AK222,明细!$C:$C,BA$1,明细!$AL:$AL,"网点超23H未关闭"))*20=0,"-",(COUNTIFS(明细!$R:$R,$AK222,明细!$C:$C,BA$1,明细!$AK:$AK,"网点超50分钟未响应")+COUNTIFS(明细!$R:$R,$AK222,明细!$C:$C,BA$1,明细!$AL:$AL,"网点超23H未关闭"))*20)</f>
        <v>-</v>
      </c>
      <c r="BB222" s="12" t="str">
        <f>IF((COUNTIFS(明细!$R:$R,$AK222,明细!$C:$C,BB$1,明细!$AK:$AK,"网点超50分钟未响应")+COUNTIFS(明细!$R:$R,$AK222,明细!$C:$C,BB$1,明细!$AL:$AL,"网点超23H未关闭"))*20=0,"-",(COUNTIFS(明细!$R:$R,$AK222,明细!$C:$C,BB$1,明细!$AK:$AK,"网点超50分钟未响应")+COUNTIFS(明细!$R:$R,$AK222,明细!$C:$C,BB$1,明细!$AL:$AL,"网点超23H未关闭"))*20)</f>
        <v>-</v>
      </c>
      <c r="BC222" s="12" t="str">
        <f>IF((COUNTIFS(明细!$R:$R,$AK222,明细!$C:$C,BC$1,明细!$AK:$AK,"网点超50分钟未响应")+COUNTIFS(明细!$R:$R,$AK222,明细!$C:$C,BC$1,明细!$AL:$AL,"网点超23H未关闭"))*20=0,"-",(COUNTIFS(明细!$R:$R,$AK222,明细!$C:$C,BC$1,明细!$AK:$AK,"网点超50分钟未响应")+COUNTIFS(明细!$R:$R,$AK222,明细!$C:$C,BC$1,明细!$AL:$AL,"网点超23H未关闭"))*20)</f>
        <v>-</v>
      </c>
      <c r="BD222" s="12" t="str">
        <f>IF((COUNTIFS(明细!$R:$R,$AK222,明细!$C:$C,BD$1,明细!$AK:$AK,"网点超50分钟未响应")+COUNTIFS(明细!$R:$R,$AK222,明细!$C:$C,BD$1,明细!$AL:$AL,"网点超23H未关闭"))*20=0,"-",(COUNTIFS(明细!$R:$R,$AK222,明细!$C:$C,BD$1,明细!$AK:$AK,"网点超50分钟未响应")+COUNTIFS(明细!$R:$R,$AK222,明细!$C:$C,BD$1,明细!$AL:$AL,"网点超23H未关闭"))*20)</f>
        <v>-</v>
      </c>
      <c r="BE222" s="12" t="str">
        <f>IF((COUNTIFS(明细!$R:$R,$AK222,明细!$C:$C,BE$1,明细!$AK:$AK,"网点超50分钟未响应")+COUNTIFS(明细!$R:$R,$AK222,明细!$C:$C,BE$1,明细!$AL:$AL,"网点超23H未关闭"))*20=0,"-",(COUNTIFS(明细!$R:$R,$AK222,明细!$C:$C,BE$1,明细!$AK:$AK,"网点超50分钟未响应")+COUNTIFS(明细!$R:$R,$AK222,明细!$C:$C,BE$1,明细!$AL:$AL,"网点超23H未关闭"))*20)</f>
        <v>-</v>
      </c>
      <c r="BF222" s="12" t="str">
        <f>IF((COUNTIFS(明细!$R:$R,$AK222,明细!$C:$C,BF$1,明细!$AK:$AK,"网点超50分钟未响应")+COUNTIFS(明细!$R:$R,$AK222,明细!$C:$C,BF$1,明细!$AL:$AL,"网点超23H未关闭"))*20=0,"-",(COUNTIFS(明细!$R:$R,$AK222,明细!$C:$C,BF$1,明细!$AK:$AK,"网点超50分钟未响应")+COUNTIFS(明细!$R:$R,$AK222,明细!$C:$C,BF$1,明细!$AL:$AL,"网点超23H未关闭"))*20)</f>
        <v>-</v>
      </c>
      <c r="BG222" s="12" t="str">
        <f>IF((COUNTIFS(明细!$R:$R,$AK222,明细!$C:$C,BG$1,明细!$AK:$AK,"网点超50分钟未响应")+COUNTIFS(明细!$R:$R,$AK222,明细!$C:$C,BG$1,明细!$AL:$AL,"网点超23H未关闭"))*20=0,"-",(COUNTIFS(明细!$R:$R,$AK222,明细!$C:$C,BG$1,明细!$AK:$AK,"网点超50分钟未响应")+COUNTIFS(明细!$R:$R,$AK222,明细!$C:$C,BG$1,明细!$AL:$AL,"网点超23H未关闭"))*20)</f>
        <v>-</v>
      </c>
      <c r="BH222" s="12" t="str">
        <f>IF((COUNTIFS(明细!$R:$R,$AK222,明细!$C:$C,BH$1,明细!$AK:$AK,"网点超50分钟未响应")+COUNTIFS(明细!$R:$R,$AK222,明细!$C:$C,BH$1,明细!$AL:$AL,"网点超23H未关闭"))*20=0,"-",(COUNTIFS(明细!$R:$R,$AK222,明细!$C:$C,BH$1,明细!$AK:$AK,"网点超50分钟未响应")+COUNTIFS(明细!$R:$R,$AK222,明细!$C:$C,BH$1,明细!$AL:$AL,"网点超23H未关闭"))*20)</f>
        <v>-</v>
      </c>
      <c r="BI222" s="12" t="str">
        <f>IF((COUNTIFS(明细!$R:$R,$AK222,明细!$C:$C,BI$1,明细!$AK:$AK,"网点超50分钟未响应")+COUNTIFS(明细!$R:$R,$AK222,明细!$C:$C,BI$1,明细!$AL:$AL,"网点超23H未关闭"))*20=0,"-",(COUNTIFS(明细!$R:$R,$AK222,明细!$C:$C,BI$1,明细!$AK:$AK,"网点超50分钟未响应")+COUNTIFS(明细!$R:$R,$AK222,明细!$C:$C,BI$1,明细!$AL:$AL,"网点超23H未关闭"))*20)</f>
        <v>-</v>
      </c>
      <c r="BJ222" s="12" t="str">
        <f>IF((COUNTIFS(明细!$R:$R,$AK222,明细!$C:$C,BJ$1,明细!$AK:$AK,"网点超50分钟未响应")+COUNTIFS(明细!$R:$R,$AK222,明细!$C:$C,BJ$1,明细!$AL:$AL,"网点超23H未关闭"))*20=0,"-",(COUNTIFS(明细!$R:$R,$AK222,明细!$C:$C,BJ$1,明细!$AK:$AK,"网点超50分钟未响应")+COUNTIFS(明细!$R:$R,$AK222,明细!$C:$C,BJ$1,明细!$AL:$AL,"网点超23H未关闭"))*20)</f>
        <v>-</v>
      </c>
      <c r="BK222" s="12" t="str">
        <f>IF((COUNTIFS(明细!$R:$R,$AK222,明细!$C:$C,BK$1,明细!$AK:$AK,"网点超50分钟未响应")+COUNTIFS(明细!$R:$R,$AK222,明细!$C:$C,BK$1,明细!$AL:$AL,"网点超23H未关闭"))*20=0,"-",(COUNTIFS(明细!$R:$R,$AK222,明细!$C:$C,BK$1,明细!$AK:$AK,"网点超50分钟未响应")+COUNTIFS(明细!$R:$R,$AK222,明细!$C:$C,BK$1,明细!$AL:$AL,"网点超23H未关闭"))*20)</f>
        <v>-</v>
      </c>
      <c r="BL222" s="12" t="str">
        <f>IF((COUNTIFS(明细!$R:$R,$AK222,明细!$C:$C,BL$1,明细!$AK:$AK,"网点超50分钟未响应")+COUNTIFS(明细!$R:$R,$AK222,明细!$C:$C,BL$1,明细!$AL:$AL,"网点超23H未关闭"))*20=0,"-",(COUNTIFS(明细!$R:$R,$AK222,明细!$C:$C,BL$1,明细!$AK:$AK,"网点超50分钟未响应")+COUNTIFS(明细!$R:$R,$AK222,明细!$C:$C,BL$1,明细!$AL:$AL,"网点超23H未关闭"))*20)</f>
        <v>-</v>
      </c>
      <c r="BM222" s="12" t="str">
        <f>IF((COUNTIFS(明细!$R:$R,$AK222,明细!$C:$C,BM$1,明细!$AK:$AK,"网点超50分钟未响应")+COUNTIFS(明细!$R:$R,$AK222,明细!$C:$C,BM$1,明细!$AL:$AL,"网点超23H未关闭"))*20=0,"-",(COUNTIFS(明细!$R:$R,$AK222,明细!$C:$C,BM$1,明细!$AK:$AK,"网点超50分钟未响应")+COUNTIFS(明细!$R:$R,$AK222,明细!$C:$C,BM$1,明细!$AL:$AL,"网点超23H未关闭"))*20)</f>
        <v>-</v>
      </c>
      <c r="BN222" s="12" t="str">
        <f>IF((COUNTIFS(明细!$R:$R,$AK222,明细!$C:$C,BN$1,明细!$AK:$AK,"网点超50分钟未响应")+COUNTIFS(明细!$R:$R,$AK222,明细!$C:$C,BN$1,明细!$AL:$AL,"网点超23H未关闭"))*20=0,"-",(COUNTIFS(明细!$R:$R,$AK222,明细!$C:$C,BN$1,明细!$AK:$AK,"网点超50分钟未响应")+COUNTIFS(明细!$R:$R,$AK222,明细!$C:$C,BN$1,明细!$AL:$AL,"网点超23H未关闭"))*20)</f>
        <v>-</v>
      </c>
      <c r="BO222" s="12" t="str">
        <f>IF((COUNTIFS(明细!$R:$R,$AK222,明细!$C:$C,BO$1,明细!$AK:$AK,"网点超50分钟未响应")+COUNTIFS(明细!$R:$R,$AK222,明细!$C:$C,BO$1,明细!$AL:$AL,"网点超23H未关闭"))*20=0,"-",(COUNTIFS(明细!$R:$R,$AK222,明细!$C:$C,BO$1,明细!$AK:$AK,"网点超50分钟未响应")+COUNTIFS(明细!$R:$R,$AK222,明细!$C:$C,BO$1,明细!$AL:$AL,"网点超23H未关闭"))*20)</f>
        <v>-</v>
      </c>
      <c r="BP222" s="12" t="str">
        <f>IF((COUNTIFS(明细!$R:$R,$AK222,明细!$C:$C,BP$1,明细!$AK:$AK,"网点超50分钟未响应")+COUNTIFS(明细!$R:$R,$AK222,明细!$C:$C,BP$1,明细!$AL:$AL,"网点超23H未关闭"))*20=0,"-",(COUNTIFS(明细!$R:$R,$AK222,明细!$C:$C,BP$1,明细!$AK:$AK,"网点超50分钟未响应")+COUNTIFS(明细!$R:$R,$AK222,明细!$C:$C,BP$1,明细!$AL:$AL,"网点超23H未关闭"))*20)</f>
        <v>-</v>
      </c>
    </row>
    <row r="223" customHeight="1" spans="36:68">
      <c r="AJ223" s="12">
        <f>RANK(AL223,AL$3:AL$356)</f>
        <v>147</v>
      </c>
      <c r="AK223" s="4" t="s">
        <v>259</v>
      </c>
      <c r="AL223" s="12">
        <f>SUM(AM223:BP223)</f>
        <v>0</v>
      </c>
      <c r="AM223" s="12" t="str">
        <f>IF((COUNTIFS(明细!$R:$R,$AK223,明细!$C:$C,AM$1,明细!$AK:$AK,"网点超50分钟未响应")+COUNTIFS(明细!$R:$R,$AK223,明细!$C:$C,AM$1,明细!$AL:$AL,"网点超23H未关闭"))*20=0,"-",(COUNTIFS(明细!$R:$R,$AK223,明细!$C:$C,AM$1,明细!$AK:$AK,"网点超50分钟未响应")+COUNTIFS(明细!$R:$R,$AK223,明细!$C:$C,AM$1,明细!$AL:$AL,"网点超23H未关闭"))*20)</f>
        <v>-</v>
      </c>
      <c r="AN223" s="12" t="str">
        <f>IF((COUNTIFS(明细!$R:$R,$AK223,明细!$C:$C,AN$1,明细!$AK:$AK,"网点超50分钟未响应")+COUNTIFS(明细!$R:$R,$AK223,明细!$C:$C,AN$1,明细!$AL:$AL,"网点超23H未关闭"))*20=0,"-",(COUNTIFS(明细!$R:$R,$AK223,明细!$C:$C,AN$1,明细!$AK:$AK,"网点超50分钟未响应")+COUNTIFS(明细!$R:$R,$AK223,明细!$C:$C,AN$1,明细!$AL:$AL,"网点超23H未关闭"))*20)</f>
        <v>-</v>
      </c>
      <c r="AO223" s="12" t="str">
        <f>IF((COUNTIFS(明细!$R:$R,$AK223,明细!$C:$C,AO$1,明细!$AK:$AK,"网点超50分钟未响应")+COUNTIFS(明细!$R:$R,$AK223,明细!$C:$C,AO$1,明细!$AL:$AL,"网点超23H未关闭"))*20=0,"-",(COUNTIFS(明细!$R:$R,$AK223,明细!$C:$C,AO$1,明细!$AK:$AK,"网点超50分钟未响应")+COUNTIFS(明细!$R:$R,$AK223,明细!$C:$C,AO$1,明细!$AL:$AL,"网点超23H未关闭"))*20)</f>
        <v>-</v>
      </c>
      <c r="AP223" s="12" t="str">
        <f>IF((COUNTIFS(明细!$R:$R,$AK223,明细!$C:$C,AP$1,明细!$AK:$AK,"网点超50分钟未响应")+COUNTIFS(明细!$R:$R,$AK223,明细!$C:$C,AP$1,明细!$AL:$AL,"网点超23H未关闭"))*20=0,"-",(COUNTIFS(明细!$R:$R,$AK223,明细!$C:$C,AP$1,明细!$AK:$AK,"网点超50分钟未响应")+COUNTIFS(明细!$R:$R,$AK223,明细!$C:$C,AP$1,明细!$AL:$AL,"网点超23H未关闭"))*20)</f>
        <v>-</v>
      </c>
      <c r="AQ223" s="12" t="str">
        <f>IF((COUNTIFS(明细!$R:$R,$AK223,明细!$C:$C,AQ$1,明细!$AK:$AK,"网点超50分钟未响应")+COUNTIFS(明细!$R:$R,$AK223,明细!$C:$C,AQ$1,明细!$AL:$AL,"网点超23H未关闭"))*20=0,"-",(COUNTIFS(明细!$R:$R,$AK223,明细!$C:$C,AQ$1,明细!$AK:$AK,"网点超50分钟未响应")+COUNTIFS(明细!$R:$R,$AK223,明细!$C:$C,AQ$1,明细!$AL:$AL,"网点超23H未关闭"))*20)</f>
        <v>-</v>
      </c>
      <c r="AR223" s="12" t="str">
        <f>IF((COUNTIFS(明细!$R:$R,$AK223,明细!$C:$C,AR$1,明细!$AK:$AK,"网点超50分钟未响应")+COUNTIFS(明细!$R:$R,$AK223,明细!$C:$C,AR$1,明细!$AL:$AL,"网点超23H未关闭"))*20=0,"-",(COUNTIFS(明细!$R:$R,$AK223,明细!$C:$C,AR$1,明细!$AK:$AK,"网点超50分钟未响应")+COUNTIFS(明细!$R:$R,$AK223,明细!$C:$C,AR$1,明细!$AL:$AL,"网点超23H未关闭"))*20)</f>
        <v>-</v>
      </c>
      <c r="AS223" s="12" t="str">
        <f>IF((COUNTIFS(明细!$R:$R,$AK223,明细!$C:$C,AS$1,明细!$AK:$AK,"网点超50分钟未响应")+COUNTIFS(明细!$R:$R,$AK223,明细!$C:$C,AS$1,明细!$AL:$AL,"网点超23H未关闭"))*20=0,"-",(COUNTIFS(明细!$R:$R,$AK223,明细!$C:$C,AS$1,明细!$AK:$AK,"网点超50分钟未响应")+COUNTIFS(明细!$R:$R,$AK223,明细!$C:$C,AS$1,明细!$AL:$AL,"网点超23H未关闭"))*20)</f>
        <v>-</v>
      </c>
      <c r="AT223" s="12" t="str">
        <f>IF((COUNTIFS(明细!$R:$R,$AK223,明细!$C:$C,AT$1,明细!$AK:$AK,"网点超50分钟未响应")+COUNTIFS(明细!$R:$R,$AK223,明细!$C:$C,AT$1,明细!$AL:$AL,"网点超23H未关闭"))*20=0,"-",(COUNTIFS(明细!$R:$R,$AK223,明细!$C:$C,AT$1,明细!$AK:$AK,"网点超50分钟未响应")+COUNTIFS(明细!$R:$R,$AK223,明细!$C:$C,AT$1,明细!$AL:$AL,"网点超23H未关闭"))*20)</f>
        <v>-</v>
      </c>
      <c r="AU223" s="12" t="str">
        <f>IF((COUNTIFS(明细!$R:$R,$AK223,明细!$C:$C,AU$1,明细!$AK:$AK,"网点超50分钟未响应")+COUNTIFS(明细!$R:$R,$AK223,明细!$C:$C,AU$1,明细!$AL:$AL,"网点超23H未关闭"))*20=0,"-",(COUNTIFS(明细!$R:$R,$AK223,明细!$C:$C,AU$1,明细!$AK:$AK,"网点超50分钟未响应")+COUNTIFS(明细!$R:$R,$AK223,明细!$C:$C,AU$1,明细!$AL:$AL,"网点超23H未关闭"))*20)</f>
        <v>-</v>
      </c>
      <c r="AV223" s="12" t="str">
        <f>IF((COUNTIFS(明细!$R:$R,$AK223,明细!$C:$C,AV$1,明细!$AK:$AK,"网点超50分钟未响应")+COUNTIFS(明细!$R:$R,$AK223,明细!$C:$C,AV$1,明细!$AL:$AL,"网点超23H未关闭"))*20=0,"-",(COUNTIFS(明细!$R:$R,$AK223,明细!$C:$C,AV$1,明细!$AK:$AK,"网点超50分钟未响应")+COUNTIFS(明细!$R:$R,$AK223,明细!$C:$C,AV$1,明细!$AL:$AL,"网点超23H未关闭"))*20)</f>
        <v>-</v>
      </c>
      <c r="AW223" s="12" t="str">
        <f>IF((COUNTIFS(明细!$R:$R,$AK223,明细!$C:$C,AW$1,明细!$AK:$AK,"网点超50分钟未响应")+COUNTIFS(明细!$R:$R,$AK223,明细!$C:$C,AW$1,明细!$AL:$AL,"网点超23H未关闭"))*20=0,"-",(COUNTIFS(明细!$R:$R,$AK223,明细!$C:$C,AW$1,明细!$AK:$AK,"网点超50分钟未响应")+COUNTIFS(明细!$R:$R,$AK223,明细!$C:$C,AW$1,明细!$AL:$AL,"网点超23H未关闭"))*20)</f>
        <v>-</v>
      </c>
      <c r="AX223" s="12" t="str">
        <f>IF((COUNTIFS(明细!$R:$R,$AK223,明细!$C:$C,AX$1,明细!$AK:$AK,"网点超50分钟未响应")+COUNTIFS(明细!$R:$R,$AK223,明细!$C:$C,AX$1,明细!$AL:$AL,"网点超23H未关闭"))*20=0,"-",(COUNTIFS(明细!$R:$R,$AK223,明细!$C:$C,AX$1,明细!$AK:$AK,"网点超50分钟未响应")+COUNTIFS(明细!$R:$R,$AK223,明细!$C:$C,AX$1,明细!$AL:$AL,"网点超23H未关闭"))*20)</f>
        <v>-</v>
      </c>
      <c r="AY223" s="12" t="str">
        <f>IF((COUNTIFS(明细!$R:$R,$AK223,明细!$C:$C,AY$1,明细!$AK:$AK,"网点超50分钟未响应")+COUNTIFS(明细!$R:$R,$AK223,明细!$C:$C,AY$1,明细!$AL:$AL,"网点超23H未关闭"))*20=0,"-",(COUNTIFS(明细!$R:$R,$AK223,明细!$C:$C,AY$1,明细!$AK:$AK,"网点超50分钟未响应")+COUNTIFS(明细!$R:$R,$AK223,明细!$C:$C,AY$1,明细!$AL:$AL,"网点超23H未关闭"))*20)</f>
        <v>-</v>
      </c>
      <c r="AZ223" s="12" t="str">
        <f>IF((COUNTIFS(明细!$R:$R,$AK223,明细!$C:$C,AZ$1,明细!$AK:$AK,"网点超50分钟未响应")+COUNTIFS(明细!$R:$R,$AK223,明细!$C:$C,AZ$1,明细!$AL:$AL,"网点超23H未关闭"))*20=0,"-",(COUNTIFS(明细!$R:$R,$AK223,明细!$C:$C,AZ$1,明细!$AK:$AK,"网点超50分钟未响应")+COUNTIFS(明细!$R:$R,$AK223,明细!$C:$C,AZ$1,明细!$AL:$AL,"网点超23H未关闭"))*20)</f>
        <v>-</v>
      </c>
      <c r="BA223" s="12" t="str">
        <f>IF((COUNTIFS(明细!$R:$R,$AK223,明细!$C:$C,BA$1,明细!$AK:$AK,"网点超50分钟未响应")+COUNTIFS(明细!$R:$R,$AK223,明细!$C:$C,BA$1,明细!$AL:$AL,"网点超23H未关闭"))*20=0,"-",(COUNTIFS(明细!$R:$R,$AK223,明细!$C:$C,BA$1,明细!$AK:$AK,"网点超50分钟未响应")+COUNTIFS(明细!$R:$R,$AK223,明细!$C:$C,BA$1,明细!$AL:$AL,"网点超23H未关闭"))*20)</f>
        <v>-</v>
      </c>
      <c r="BB223" s="12" t="str">
        <f>IF((COUNTIFS(明细!$R:$R,$AK223,明细!$C:$C,BB$1,明细!$AK:$AK,"网点超50分钟未响应")+COUNTIFS(明细!$R:$R,$AK223,明细!$C:$C,BB$1,明细!$AL:$AL,"网点超23H未关闭"))*20=0,"-",(COUNTIFS(明细!$R:$R,$AK223,明细!$C:$C,BB$1,明细!$AK:$AK,"网点超50分钟未响应")+COUNTIFS(明细!$R:$R,$AK223,明细!$C:$C,BB$1,明细!$AL:$AL,"网点超23H未关闭"))*20)</f>
        <v>-</v>
      </c>
      <c r="BC223" s="12" t="str">
        <f>IF((COUNTIFS(明细!$R:$R,$AK223,明细!$C:$C,BC$1,明细!$AK:$AK,"网点超50分钟未响应")+COUNTIFS(明细!$R:$R,$AK223,明细!$C:$C,BC$1,明细!$AL:$AL,"网点超23H未关闭"))*20=0,"-",(COUNTIFS(明细!$R:$R,$AK223,明细!$C:$C,BC$1,明细!$AK:$AK,"网点超50分钟未响应")+COUNTIFS(明细!$R:$R,$AK223,明细!$C:$C,BC$1,明细!$AL:$AL,"网点超23H未关闭"))*20)</f>
        <v>-</v>
      </c>
      <c r="BD223" s="12" t="str">
        <f>IF((COUNTIFS(明细!$R:$R,$AK223,明细!$C:$C,BD$1,明细!$AK:$AK,"网点超50分钟未响应")+COUNTIFS(明细!$R:$R,$AK223,明细!$C:$C,BD$1,明细!$AL:$AL,"网点超23H未关闭"))*20=0,"-",(COUNTIFS(明细!$R:$R,$AK223,明细!$C:$C,BD$1,明细!$AK:$AK,"网点超50分钟未响应")+COUNTIFS(明细!$R:$R,$AK223,明细!$C:$C,BD$1,明细!$AL:$AL,"网点超23H未关闭"))*20)</f>
        <v>-</v>
      </c>
      <c r="BE223" s="12" t="str">
        <f>IF((COUNTIFS(明细!$R:$R,$AK223,明细!$C:$C,BE$1,明细!$AK:$AK,"网点超50分钟未响应")+COUNTIFS(明细!$R:$R,$AK223,明细!$C:$C,BE$1,明细!$AL:$AL,"网点超23H未关闭"))*20=0,"-",(COUNTIFS(明细!$R:$R,$AK223,明细!$C:$C,BE$1,明细!$AK:$AK,"网点超50分钟未响应")+COUNTIFS(明细!$R:$R,$AK223,明细!$C:$C,BE$1,明细!$AL:$AL,"网点超23H未关闭"))*20)</f>
        <v>-</v>
      </c>
      <c r="BF223" s="12" t="str">
        <f>IF((COUNTIFS(明细!$R:$R,$AK223,明细!$C:$C,BF$1,明细!$AK:$AK,"网点超50分钟未响应")+COUNTIFS(明细!$R:$R,$AK223,明细!$C:$C,BF$1,明细!$AL:$AL,"网点超23H未关闭"))*20=0,"-",(COUNTIFS(明细!$R:$R,$AK223,明细!$C:$C,BF$1,明细!$AK:$AK,"网点超50分钟未响应")+COUNTIFS(明细!$R:$R,$AK223,明细!$C:$C,BF$1,明细!$AL:$AL,"网点超23H未关闭"))*20)</f>
        <v>-</v>
      </c>
      <c r="BG223" s="12" t="str">
        <f>IF((COUNTIFS(明细!$R:$R,$AK223,明细!$C:$C,BG$1,明细!$AK:$AK,"网点超50分钟未响应")+COUNTIFS(明细!$R:$R,$AK223,明细!$C:$C,BG$1,明细!$AL:$AL,"网点超23H未关闭"))*20=0,"-",(COUNTIFS(明细!$R:$R,$AK223,明细!$C:$C,BG$1,明细!$AK:$AK,"网点超50分钟未响应")+COUNTIFS(明细!$R:$R,$AK223,明细!$C:$C,BG$1,明细!$AL:$AL,"网点超23H未关闭"))*20)</f>
        <v>-</v>
      </c>
      <c r="BH223" s="12" t="str">
        <f>IF((COUNTIFS(明细!$R:$R,$AK223,明细!$C:$C,BH$1,明细!$AK:$AK,"网点超50分钟未响应")+COUNTIFS(明细!$R:$R,$AK223,明细!$C:$C,BH$1,明细!$AL:$AL,"网点超23H未关闭"))*20=0,"-",(COUNTIFS(明细!$R:$R,$AK223,明细!$C:$C,BH$1,明细!$AK:$AK,"网点超50分钟未响应")+COUNTIFS(明细!$R:$R,$AK223,明细!$C:$C,BH$1,明细!$AL:$AL,"网点超23H未关闭"))*20)</f>
        <v>-</v>
      </c>
      <c r="BI223" s="12" t="str">
        <f>IF((COUNTIFS(明细!$R:$R,$AK223,明细!$C:$C,BI$1,明细!$AK:$AK,"网点超50分钟未响应")+COUNTIFS(明细!$R:$R,$AK223,明细!$C:$C,BI$1,明细!$AL:$AL,"网点超23H未关闭"))*20=0,"-",(COUNTIFS(明细!$R:$R,$AK223,明细!$C:$C,BI$1,明细!$AK:$AK,"网点超50分钟未响应")+COUNTIFS(明细!$R:$R,$AK223,明细!$C:$C,BI$1,明细!$AL:$AL,"网点超23H未关闭"))*20)</f>
        <v>-</v>
      </c>
      <c r="BJ223" s="12" t="str">
        <f>IF((COUNTIFS(明细!$R:$R,$AK223,明细!$C:$C,BJ$1,明细!$AK:$AK,"网点超50分钟未响应")+COUNTIFS(明细!$R:$R,$AK223,明细!$C:$C,BJ$1,明细!$AL:$AL,"网点超23H未关闭"))*20=0,"-",(COUNTIFS(明细!$R:$R,$AK223,明细!$C:$C,BJ$1,明细!$AK:$AK,"网点超50分钟未响应")+COUNTIFS(明细!$R:$R,$AK223,明细!$C:$C,BJ$1,明细!$AL:$AL,"网点超23H未关闭"))*20)</f>
        <v>-</v>
      </c>
      <c r="BK223" s="12" t="str">
        <f>IF((COUNTIFS(明细!$R:$R,$AK223,明细!$C:$C,BK$1,明细!$AK:$AK,"网点超50分钟未响应")+COUNTIFS(明细!$R:$R,$AK223,明细!$C:$C,BK$1,明细!$AL:$AL,"网点超23H未关闭"))*20=0,"-",(COUNTIFS(明细!$R:$R,$AK223,明细!$C:$C,BK$1,明细!$AK:$AK,"网点超50分钟未响应")+COUNTIFS(明细!$R:$R,$AK223,明细!$C:$C,BK$1,明细!$AL:$AL,"网点超23H未关闭"))*20)</f>
        <v>-</v>
      </c>
      <c r="BL223" s="12" t="str">
        <f>IF((COUNTIFS(明细!$R:$R,$AK223,明细!$C:$C,BL$1,明细!$AK:$AK,"网点超50分钟未响应")+COUNTIFS(明细!$R:$R,$AK223,明细!$C:$C,BL$1,明细!$AL:$AL,"网点超23H未关闭"))*20=0,"-",(COUNTIFS(明细!$R:$R,$AK223,明细!$C:$C,BL$1,明细!$AK:$AK,"网点超50分钟未响应")+COUNTIFS(明细!$R:$R,$AK223,明细!$C:$C,BL$1,明细!$AL:$AL,"网点超23H未关闭"))*20)</f>
        <v>-</v>
      </c>
      <c r="BM223" s="12" t="str">
        <f>IF((COUNTIFS(明细!$R:$R,$AK223,明细!$C:$C,BM$1,明细!$AK:$AK,"网点超50分钟未响应")+COUNTIFS(明细!$R:$R,$AK223,明细!$C:$C,BM$1,明细!$AL:$AL,"网点超23H未关闭"))*20=0,"-",(COUNTIFS(明细!$R:$R,$AK223,明细!$C:$C,BM$1,明细!$AK:$AK,"网点超50分钟未响应")+COUNTIFS(明细!$R:$R,$AK223,明细!$C:$C,BM$1,明细!$AL:$AL,"网点超23H未关闭"))*20)</f>
        <v>-</v>
      </c>
      <c r="BN223" s="12" t="str">
        <f>IF((COUNTIFS(明细!$R:$R,$AK223,明细!$C:$C,BN$1,明细!$AK:$AK,"网点超50分钟未响应")+COUNTIFS(明细!$R:$R,$AK223,明细!$C:$C,BN$1,明细!$AL:$AL,"网点超23H未关闭"))*20=0,"-",(COUNTIFS(明细!$R:$R,$AK223,明细!$C:$C,BN$1,明细!$AK:$AK,"网点超50分钟未响应")+COUNTIFS(明细!$R:$R,$AK223,明细!$C:$C,BN$1,明细!$AL:$AL,"网点超23H未关闭"))*20)</f>
        <v>-</v>
      </c>
      <c r="BO223" s="12" t="str">
        <f>IF((COUNTIFS(明细!$R:$R,$AK223,明细!$C:$C,BO$1,明细!$AK:$AK,"网点超50分钟未响应")+COUNTIFS(明细!$R:$R,$AK223,明细!$C:$C,BO$1,明细!$AL:$AL,"网点超23H未关闭"))*20=0,"-",(COUNTIFS(明细!$R:$R,$AK223,明细!$C:$C,BO$1,明细!$AK:$AK,"网点超50分钟未响应")+COUNTIFS(明细!$R:$R,$AK223,明细!$C:$C,BO$1,明细!$AL:$AL,"网点超23H未关闭"))*20)</f>
        <v>-</v>
      </c>
      <c r="BP223" s="12" t="str">
        <f>IF((COUNTIFS(明细!$R:$R,$AK223,明细!$C:$C,BP$1,明细!$AK:$AK,"网点超50分钟未响应")+COUNTIFS(明细!$R:$R,$AK223,明细!$C:$C,BP$1,明细!$AL:$AL,"网点超23H未关闭"))*20=0,"-",(COUNTIFS(明细!$R:$R,$AK223,明细!$C:$C,BP$1,明细!$AK:$AK,"网点超50分钟未响应")+COUNTIFS(明细!$R:$R,$AK223,明细!$C:$C,BP$1,明细!$AL:$AL,"网点超23H未关闭"))*20)</f>
        <v>-</v>
      </c>
    </row>
    <row r="224" customHeight="1" spans="36:68">
      <c r="AJ224" s="12">
        <f>RANK(AL224,AL$3:AL$356)</f>
        <v>147</v>
      </c>
      <c r="AK224" s="4" t="s">
        <v>260</v>
      </c>
      <c r="AL224" s="12">
        <f>SUM(AM224:BP224)</f>
        <v>0</v>
      </c>
      <c r="AM224" s="12" t="str">
        <f>IF((COUNTIFS(明细!$R:$R,$AK224,明细!$C:$C,AM$1,明细!$AK:$AK,"网点超50分钟未响应")+COUNTIFS(明细!$R:$R,$AK224,明细!$C:$C,AM$1,明细!$AL:$AL,"网点超23H未关闭"))*20=0,"-",(COUNTIFS(明细!$R:$R,$AK224,明细!$C:$C,AM$1,明细!$AK:$AK,"网点超50分钟未响应")+COUNTIFS(明细!$R:$R,$AK224,明细!$C:$C,AM$1,明细!$AL:$AL,"网点超23H未关闭"))*20)</f>
        <v>-</v>
      </c>
      <c r="AN224" s="12" t="str">
        <f>IF((COUNTIFS(明细!$R:$R,$AK224,明细!$C:$C,AN$1,明细!$AK:$AK,"网点超50分钟未响应")+COUNTIFS(明细!$R:$R,$AK224,明细!$C:$C,AN$1,明细!$AL:$AL,"网点超23H未关闭"))*20=0,"-",(COUNTIFS(明细!$R:$R,$AK224,明细!$C:$C,AN$1,明细!$AK:$AK,"网点超50分钟未响应")+COUNTIFS(明细!$R:$R,$AK224,明细!$C:$C,AN$1,明细!$AL:$AL,"网点超23H未关闭"))*20)</f>
        <v>-</v>
      </c>
      <c r="AO224" s="12" t="str">
        <f>IF((COUNTIFS(明细!$R:$R,$AK224,明细!$C:$C,AO$1,明细!$AK:$AK,"网点超50分钟未响应")+COUNTIFS(明细!$R:$R,$AK224,明细!$C:$C,AO$1,明细!$AL:$AL,"网点超23H未关闭"))*20=0,"-",(COUNTIFS(明细!$R:$R,$AK224,明细!$C:$C,AO$1,明细!$AK:$AK,"网点超50分钟未响应")+COUNTIFS(明细!$R:$R,$AK224,明细!$C:$C,AO$1,明细!$AL:$AL,"网点超23H未关闭"))*20)</f>
        <v>-</v>
      </c>
      <c r="AP224" s="12" t="str">
        <f>IF((COUNTIFS(明细!$R:$R,$AK224,明细!$C:$C,AP$1,明细!$AK:$AK,"网点超50分钟未响应")+COUNTIFS(明细!$R:$R,$AK224,明细!$C:$C,AP$1,明细!$AL:$AL,"网点超23H未关闭"))*20=0,"-",(COUNTIFS(明细!$R:$R,$AK224,明细!$C:$C,AP$1,明细!$AK:$AK,"网点超50分钟未响应")+COUNTIFS(明细!$R:$R,$AK224,明细!$C:$C,AP$1,明细!$AL:$AL,"网点超23H未关闭"))*20)</f>
        <v>-</v>
      </c>
      <c r="AQ224" s="12" t="str">
        <f>IF((COUNTIFS(明细!$R:$R,$AK224,明细!$C:$C,AQ$1,明细!$AK:$AK,"网点超50分钟未响应")+COUNTIFS(明细!$R:$R,$AK224,明细!$C:$C,AQ$1,明细!$AL:$AL,"网点超23H未关闭"))*20=0,"-",(COUNTIFS(明细!$R:$R,$AK224,明细!$C:$C,AQ$1,明细!$AK:$AK,"网点超50分钟未响应")+COUNTIFS(明细!$R:$R,$AK224,明细!$C:$C,AQ$1,明细!$AL:$AL,"网点超23H未关闭"))*20)</f>
        <v>-</v>
      </c>
      <c r="AR224" s="12" t="str">
        <f>IF((COUNTIFS(明细!$R:$R,$AK224,明细!$C:$C,AR$1,明细!$AK:$AK,"网点超50分钟未响应")+COUNTIFS(明细!$R:$R,$AK224,明细!$C:$C,AR$1,明细!$AL:$AL,"网点超23H未关闭"))*20=0,"-",(COUNTIFS(明细!$R:$R,$AK224,明细!$C:$C,AR$1,明细!$AK:$AK,"网点超50分钟未响应")+COUNTIFS(明细!$R:$R,$AK224,明细!$C:$C,AR$1,明细!$AL:$AL,"网点超23H未关闭"))*20)</f>
        <v>-</v>
      </c>
      <c r="AS224" s="12" t="str">
        <f>IF((COUNTIFS(明细!$R:$R,$AK224,明细!$C:$C,AS$1,明细!$AK:$AK,"网点超50分钟未响应")+COUNTIFS(明细!$R:$R,$AK224,明细!$C:$C,AS$1,明细!$AL:$AL,"网点超23H未关闭"))*20=0,"-",(COUNTIFS(明细!$R:$R,$AK224,明细!$C:$C,AS$1,明细!$AK:$AK,"网点超50分钟未响应")+COUNTIFS(明细!$R:$R,$AK224,明细!$C:$C,AS$1,明细!$AL:$AL,"网点超23H未关闭"))*20)</f>
        <v>-</v>
      </c>
      <c r="AT224" s="12" t="str">
        <f>IF((COUNTIFS(明细!$R:$R,$AK224,明细!$C:$C,AT$1,明细!$AK:$AK,"网点超50分钟未响应")+COUNTIFS(明细!$R:$R,$AK224,明细!$C:$C,AT$1,明细!$AL:$AL,"网点超23H未关闭"))*20=0,"-",(COUNTIFS(明细!$R:$R,$AK224,明细!$C:$C,AT$1,明细!$AK:$AK,"网点超50分钟未响应")+COUNTIFS(明细!$R:$R,$AK224,明细!$C:$C,AT$1,明细!$AL:$AL,"网点超23H未关闭"))*20)</f>
        <v>-</v>
      </c>
      <c r="AU224" s="12" t="str">
        <f>IF((COUNTIFS(明细!$R:$R,$AK224,明细!$C:$C,AU$1,明细!$AK:$AK,"网点超50分钟未响应")+COUNTIFS(明细!$R:$R,$AK224,明细!$C:$C,AU$1,明细!$AL:$AL,"网点超23H未关闭"))*20=0,"-",(COUNTIFS(明细!$R:$R,$AK224,明细!$C:$C,AU$1,明细!$AK:$AK,"网点超50分钟未响应")+COUNTIFS(明细!$R:$R,$AK224,明细!$C:$C,AU$1,明细!$AL:$AL,"网点超23H未关闭"))*20)</f>
        <v>-</v>
      </c>
      <c r="AV224" s="12" t="str">
        <f>IF((COUNTIFS(明细!$R:$R,$AK224,明细!$C:$C,AV$1,明细!$AK:$AK,"网点超50分钟未响应")+COUNTIFS(明细!$R:$R,$AK224,明细!$C:$C,AV$1,明细!$AL:$AL,"网点超23H未关闭"))*20=0,"-",(COUNTIFS(明细!$R:$R,$AK224,明细!$C:$C,AV$1,明细!$AK:$AK,"网点超50分钟未响应")+COUNTIFS(明细!$R:$R,$AK224,明细!$C:$C,AV$1,明细!$AL:$AL,"网点超23H未关闭"))*20)</f>
        <v>-</v>
      </c>
      <c r="AW224" s="12" t="str">
        <f>IF((COUNTIFS(明细!$R:$R,$AK224,明细!$C:$C,AW$1,明细!$AK:$AK,"网点超50分钟未响应")+COUNTIFS(明细!$R:$R,$AK224,明细!$C:$C,AW$1,明细!$AL:$AL,"网点超23H未关闭"))*20=0,"-",(COUNTIFS(明细!$R:$R,$AK224,明细!$C:$C,AW$1,明细!$AK:$AK,"网点超50分钟未响应")+COUNTIFS(明细!$R:$R,$AK224,明细!$C:$C,AW$1,明细!$AL:$AL,"网点超23H未关闭"))*20)</f>
        <v>-</v>
      </c>
      <c r="AX224" s="12" t="str">
        <f>IF((COUNTIFS(明细!$R:$R,$AK224,明细!$C:$C,AX$1,明细!$AK:$AK,"网点超50分钟未响应")+COUNTIFS(明细!$R:$R,$AK224,明细!$C:$C,AX$1,明细!$AL:$AL,"网点超23H未关闭"))*20=0,"-",(COUNTIFS(明细!$R:$R,$AK224,明细!$C:$C,AX$1,明细!$AK:$AK,"网点超50分钟未响应")+COUNTIFS(明细!$R:$R,$AK224,明细!$C:$C,AX$1,明细!$AL:$AL,"网点超23H未关闭"))*20)</f>
        <v>-</v>
      </c>
      <c r="AY224" s="12" t="str">
        <f>IF((COUNTIFS(明细!$R:$R,$AK224,明细!$C:$C,AY$1,明细!$AK:$AK,"网点超50分钟未响应")+COUNTIFS(明细!$R:$R,$AK224,明细!$C:$C,AY$1,明细!$AL:$AL,"网点超23H未关闭"))*20=0,"-",(COUNTIFS(明细!$R:$R,$AK224,明细!$C:$C,AY$1,明细!$AK:$AK,"网点超50分钟未响应")+COUNTIFS(明细!$R:$R,$AK224,明细!$C:$C,AY$1,明细!$AL:$AL,"网点超23H未关闭"))*20)</f>
        <v>-</v>
      </c>
      <c r="AZ224" s="12" t="str">
        <f>IF((COUNTIFS(明细!$R:$R,$AK224,明细!$C:$C,AZ$1,明细!$AK:$AK,"网点超50分钟未响应")+COUNTIFS(明细!$R:$R,$AK224,明细!$C:$C,AZ$1,明细!$AL:$AL,"网点超23H未关闭"))*20=0,"-",(COUNTIFS(明细!$R:$R,$AK224,明细!$C:$C,AZ$1,明细!$AK:$AK,"网点超50分钟未响应")+COUNTIFS(明细!$R:$R,$AK224,明细!$C:$C,AZ$1,明细!$AL:$AL,"网点超23H未关闭"))*20)</f>
        <v>-</v>
      </c>
      <c r="BA224" s="12" t="str">
        <f>IF((COUNTIFS(明细!$R:$R,$AK224,明细!$C:$C,BA$1,明细!$AK:$AK,"网点超50分钟未响应")+COUNTIFS(明细!$R:$R,$AK224,明细!$C:$C,BA$1,明细!$AL:$AL,"网点超23H未关闭"))*20=0,"-",(COUNTIFS(明细!$R:$R,$AK224,明细!$C:$C,BA$1,明细!$AK:$AK,"网点超50分钟未响应")+COUNTIFS(明细!$R:$R,$AK224,明细!$C:$C,BA$1,明细!$AL:$AL,"网点超23H未关闭"))*20)</f>
        <v>-</v>
      </c>
      <c r="BB224" s="12" t="str">
        <f>IF((COUNTIFS(明细!$R:$R,$AK224,明细!$C:$C,BB$1,明细!$AK:$AK,"网点超50分钟未响应")+COUNTIFS(明细!$R:$R,$AK224,明细!$C:$C,BB$1,明细!$AL:$AL,"网点超23H未关闭"))*20=0,"-",(COUNTIFS(明细!$R:$R,$AK224,明细!$C:$C,BB$1,明细!$AK:$AK,"网点超50分钟未响应")+COUNTIFS(明细!$R:$R,$AK224,明细!$C:$C,BB$1,明细!$AL:$AL,"网点超23H未关闭"))*20)</f>
        <v>-</v>
      </c>
      <c r="BC224" s="12" t="str">
        <f>IF((COUNTIFS(明细!$R:$R,$AK224,明细!$C:$C,BC$1,明细!$AK:$AK,"网点超50分钟未响应")+COUNTIFS(明细!$R:$R,$AK224,明细!$C:$C,BC$1,明细!$AL:$AL,"网点超23H未关闭"))*20=0,"-",(COUNTIFS(明细!$R:$R,$AK224,明细!$C:$C,BC$1,明细!$AK:$AK,"网点超50分钟未响应")+COUNTIFS(明细!$R:$R,$AK224,明细!$C:$C,BC$1,明细!$AL:$AL,"网点超23H未关闭"))*20)</f>
        <v>-</v>
      </c>
      <c r="BD224" s="12" t="str">
        <f>IF((COUNTIFS(明细!$R:$R,$AK224,明细!$C:$C,BD$1,明细!$AK:$AK,"网点超50分钟未响应")+COUNTIFS(明细!$R:$R,$AK224,明细!$C:$C,BD$1,明细!$AL:$AL,"网点超23H未关闭"))*20=0,"-",(COUNTIFS(明细!$R:$R,$AK224,明细!$C:$C,BD$1,明细!$AK:$AK,"网点超50分钟未响应")+COUNTIFS(明细!$R:$R,$AK224,明细!$C:$C,BD$1,明细!$AL:$AL,"网点超23H未关闭"))*20)</f>
        <v>-</v>
      </c>
      <c r="BE224" s="12" t="str">
        <f>IF((COUNTIFS(明细!$R:$R,$AK224,明细!$C:$C,BE$1,明细!$AK:$AK,"网点超50分钟未响应")+COUNTIFS(明细!$R:$R,$AK224,明细!$C:$C,BE$1,明细!$AL:$AL,"网点超23H未关闭"))*20=0,"-",(COUNTIFS(明细!$R:$R,$AK224,明细!$C:$C,BE$1,明细!$AK:$AK,"网点超50分钟未响应")+COUNTIFS(明细!$R:$R,$AK224,明细!$C:$C,BE$1,明细!$AL:$AL,"网点超23H未关闭"))*20)</f>
        <v>-</v>
      </c>
      <c r="BF224" s="12" t="str">
        <f>IF((COUNTIFS(明细!$R:$R,$AK224,明细!$C:$C,BF$1,明细!$AK:$AK,"网点超50分钟未响应")+COUNTIFS(明细!$R:$R,$AK224,明细!$C:$C,BF$1,明细!$AL:$AL,"网点超23H未关闭"))*20=0,"-",(COUNTIFS(明细!$R:$R,$AK224,明细!$C:$C,BF$1,明细!$AK:$AK,"网点超50分钟未响应")+COUNTIFS(明细!$R:$R,$AK224,明细!$C:$C,BF$1,明细!$AL:$AL,"网点超23H未关闭"))*20)</f>
        <v>-</v>
      </c>
      <c r="BG224" s="12" t="str">
        <f>IF((COUNTIFS(明细!$R:$R,$AK224,明细!$C:$C,BG$1,明细!$AK:$AK,"网点超50分钟未响应")+COUNTIFS(明细!$R:$R,$AK224,明细!$C:$C,BG$1,明细!$AL:$AL,"网点超23H未关闭"))*20=0,"-",(COUNTIFS(明细!$R:$R,$AK224,明细!$C:$C,BG$1,明细!$AK:$AK,"网点超50分钟未响应")+COUNTIFS(明细!$R:$R,$AK224,明细!$C:$C,BG$1,明细!$AL:$AL,"网点超23H未关闭"))*20)</f>
        <v>-</v>
      </c>
      <c r="BH224" s="12" t="str">
        <f>IF((COUNTIFS(明细!$R:$R,$AK224,明细!$C:$C,BH$1,明细!$AK:$AK,"网点超50分钟未响应")+COUNTIFS(明细!$R:$R,$AK224,明细!$C:$C,BH$1,明细!$AL:$AL,"网点超23H未关闭"))*20=0,"-",(COUNTIFS(明细!$R:$R,$AK224,明细!$C:$C,BH$1,明细!$AK:$AK,"网点超50分钟未响应")+COUNTIFS(明细!$R:$R,$AK224,明细!$C:$C,BH$1,明细!$AL:$AL,"网点超23H未关闭"))*20)</f>
        <v>-</v>
      </c>
      <c r="BI224" s="12" t="str">
        <f>IF((COUNTIFS(明细!$R:$R,$AK224,明细!$C:$C,BI$1,明细!$AK:$AK,"网点超50分钟未响应")+COUNTIFS(明细!$R:$R,$AK224,明细!$C:$C,BI$1,明细!$AL:$AL,"网点超23H未关闭"))*20=0,"-",(COUNTIFS(明细!$R:$R,$AK224,明细!$C:$C,BI$1,明细!$AK:$AK,"网点超50分钟未响应")+COUNTIFS(明细!$R:$R,$AK224,明细!$C:$C,BI$1,明细!$AL:$AL,"网点超23H未关闭"))*20)</f>
        <v>-</v>
      </c>
      <c r="BJ224" s="12" t="str">
        <f>IF((COUNTIFS(明细!$R:$R,$AK224,明细!$C:$C,BJ$1,明细!$AK:$AK,"网点超50分钟未响应")+COUNTIFS(明细!$R:$R,$AK224,明细!$C:$C,BJ$1,明细!$AL:$AL,"网点超23H未关闭"))*20=0,"-",(COUNTIFS(明细!$R:$R,$AK224,明细!$C:$C,BJ$1,明细!$AK:$AK,"网点超50分钟未响应")+COUNTIFS(明细!$R:$R,$AK224,明细!$C:$C,BJ$1,明细!$AL:$AL,"网点超23H未关闭"))*20)</f>
        <v>-</v>
      </c>
      <c r="BK224" s="12" t="str">
        <f>IF((COUNTIFS(明细!$R:$R,$AK224,明细!$C:$C,BK$1,明细!$AK:$AK,"网点超50分钟未响应")+COUNTIFS(明细!$R:$R,$AK224,明细!$C:$C,BK$1,明细!$AL:$AL,"网点超23H未关闭"))*20=0,"-",(COUNTIFS(明细!$R:$R,$AK224,明细!$C:$C,BK$1,明细!$AK:$AK,"网点超50分钟未响应")+COUNTIFS(明细!$R:$R,$AK224,明细!$C:$C,BK$1,明细!$AL:$AL,"网点超23H未关闭"))*20)</f>
        <v>-</v>
      </c>
      <c r="BL224" s="12" t="str">
        <f>IF((COUNTIFS(明细!$R:$R,$AK224,明细!$C:$C,BL$1,明细!$AK:$AK,"网点超50分钟未响应")+COUNTIFS(明细!$R:$R,$AK224,明细!$C:$C,BL$1,明细!$AL:$AL,"网点超23H未关闭"))*20=0,"-",(COUNTIFS(明细!$R:$R,$AK224,明细!$C:$C,BL$1,明细!$AK:$AK,"网点超50分钟未响应")+COUNTIFS(明细!$R:$R,$AK224,明细!$C:$C,BL$1,明细!$AL:$AL,"网点超23H未关闭"))*20)</f>
        <v>-</v>
      </c>
      <c r="BM224" s="12" t="str">
        <f>IF((COUNTIFS(明细!$R:$R,$AK224,明细!$C:$C,BM$1,明细!$AK:$AK,"网点超50分钟未响应")+COUNTIFS(明细!$R:$R,$AK224,明细!$C:$C,BM$1,明细!$AL:$AL,"网点超23H未关闭"))*20=0,"-",(COUNTIFS(明细!$R:$R,$AK224,明细!$C:$C,BM$1,明细!$AK:$AK,"网点超50分钟未响应")+COUNTIFS(明细!$R:$R,$AK224,明细!$C:$C,BM$1,明细!$AL:$AL,"网点超23H未关闭"))*20)</f>
        <v>-</v>
      </c>
      <c r="BN224" s="12" t="str">
        <f>IF((COUNTIFS(明细!$R:$R,$AK224,明细!$C:$C,BN$1,明细!$AK:$AK,"网点超50分钟未响应")+COUNTIFS(明细!$R:$R,$AK224,明细!$C:$C,BN$1,明细!$AL:$AL,"网点超23H未关闭"))*20=0,"-",(COUNTIFS(明细!$R:$R,$AK224,明细!$C:$C,BN$1,明细!$AK:$AK,"网点超50分钟未响应")+COUNTIFS(明细!$R:$R,$AK224,明细!$C:$C,BN$1,明细!$AL:$AL,"网点超23H未关闭"))*20)</f>
        <v>-</v>
      </c>
      <c r="BO224" s="12" t="str">
        <f>IF((COUNTIFS(明细!$R:$R,$AK224,明细!$C:$C,BO$1,明细!$AK:$AK,"网点超50分钟未响应")+COUNTIFS(明细!$R:$R,$AK224,明细!$C:$C,BO$1,明细!$AL:$AL,"网点超23H未关闭"))*20=0,"-",(COUNTIFS(明细!$R:$R,$AK224,明细!$C:$C,BO$1,明细!$AK:$AK,"网点超50分钟未响应")+COUNTIFS(明细!$R:$R,$AK224,明细!$C:$C,BO$1,明细!$AL:$AL,"网点超23H未关闭"))*20)</f>
        <v>-</v>
      </c>
      <c r="BP224" s="12" t="str">
        <f>IF((COUNTIFS(明细!$R:$R,$AK224,明细!$C:$C,BP$1,明细!$AK:$AK,"网点超50分钟未响应")+COUNTIFS(明细!$R:$R,$AK224,明细!$C:$C,BP$1,明细!$AL:$AL,"网点超23H未关闭"))*20=0,"-",(COUNTIFS(明细!$R:$R,$AK224,明细!$C:$C,BP$1,明细!$AK:$AK,"网点超50分钟未响应")+COUNTIFS(明细!$R:$R,$AK224,明细!$C:$C,BP$1,明细!$AL:$AL,"网点超23H未关闭"))*20)</f>
        <v>-</v>
      </c>
    </row>
    <row r="225" customHeight="1" spans="36:68">
      <c r="AJ225" s="12">
        <f>RANK(AL225,AL$3:AL$356)</f>
        <v>147</v>
      </c>
      <c r="AK225" s="6" t="s">
        <v>261</v>
      </c>
      <c r="AL225" s="12">
        <f>SUM(AM225:BP225)</f>
        <v>0</v>
      </c>
      <c r="AM225" s="12" t="str">
        <f>IF((COUNTIFS(明细!$R:$R,$AK225,明细!$C:$C,AM$1,明细!$AK:$AK,"网点超50分钟未响应")+COUNTIFS(明细!$R:$R,$AK225,明细!$C:$C,AM$1,明细!$AL:$AL,"网点超23H未关闭"))*20=0,"-",(COUNTIFS(明细!$R:$R,$AK225,明细!$C:$C,AM$1,明细!$AK:$AK,"网点超50分钟未响应")+COUNTIFS(明细!$R:$R,$AK225,明细!$C:$C,AM$1,明细!$AL:$AL,"网点超23H未关闭"))*20)</f>
        <v>-</v>
      </c>
      <c r="AN225" s="12" t="str">
        <f>IF((COUNTIFS(明细!$R:$R,$AK225,明细!$C:$C,AN$1,明细!$AK:$AK,"网点超50分钟未响应")+COUNTIFS(明细!$R:$R,$AK225,明细!$C:$C,AN$1,明细!$AL:$AL,"网点超23H未关闭"))*20=0,"-",(COUNTIFS(明细!$R:$R,$AK225,明细!$C:$C,AN$1,明细!$AK:$AK,"网点超50分钟未响应")+COUNTIFS(明细!$R:$R,$AK225,明细!$C:$C,AN$1,明细!$AL:$AL,"网点超23H未关闭"))*20)</f>
        <v>-</v>
      </c>
      <c r="AO225" s="12" t="str">
        <f>IF((COUNTIFS(明细!$R:$R,$AK225,明细!$C:$C,AO$1,明细!$AK:$AK,"网点超50分钟未响应")+COUNTIFS(明细!$R:$R,$AK225,明细!$C:$C,AO$1,明细!$AL:$AL,"网点超23H未关闭"))*20=0,"-",(COUNTIFS(明细!$R:$R,$AK225,明细!$C:$C,AO$1,明细!$AK:$AK,"网点超50分钟未响应")+COUNTIFS(明细!$R:$R,$AK225,明细!$C:$C,AO$1,明细!$AL:$AL,"网点超23H未关闭"))*20)</f>
        <v>-</v>
      </c>
      <c r="AP225" s="12" t="str">
        <f>IF((COUNTIFS(明细!$R:$R,$AK225,明细!$C:$C,AP$1,明细!$AK:$AK,"网点超50分钟未响应")+COUNTIFS(明细!$R:$R,$AK225,明细!$C:$C,AP$1,明细!$AL:$AL,"网点超23H未关闭"))*20=0,"-",(COUNTIFS(明细!$R:$R,$AK225,明细!$C:$C,AP$1,明细!$AK:$AK,"网点超50分钟未响应")+COUNTIFS(明细!$R:$R,$AK225,明细!$C:$C,AP$1,明细!$AL:$AL,"网点超23H未关闭"))*20)</f>
        <v>-</v>
      </c>
      <c r="AQ225" s="12" t="str">
        <f>IF((COUNTIFS(明细!$R:$R,$AK225,明细!$C:$C,AQ$1,明细!$AK:$AK,"网点超50分钟未响应")+COUNTIFS(明细!$R:$R,$AK225,明细!$C:$C,AQ$1,明细!$AL:$AL,"网点超23H未关闭"))*20=0,"-",(COUNTIFS(明细!$R:$R,$AK225,明细!$C:$C,AQ$1,明细!$AK:$AK,"网点超50分钟未响应")+COUNTIFS(明细!$R:$R,$AK225,明细!$C:$C,AQ$1,明细!$AL:$AL,"网点超23H未关闭"))*20)</f>
        <v>-</v>
      </c>
      <c r="AR225" s="12" t="str">
        <f>IF((COUNTIFS(明细!$R:$R,$AK225,明细!$C:$C,AR$1,明细!$AK:$AK,"网点超50分钟未响应")+COUNTIFS(明细!$R:$R,$AK225,明细!$C:$C,AR$1,明细!$AL:$AL,"网点超23H未关闭"))*20=0,"-",(COUNTIFS(明细!$R:$R,$AK225,明细!$C:$C,AR$1,明细!$AK:$AK,"网点超50分钟未响应")+COUNTIFS(明细!$R:$R,$AK225,明细!$C:$C,AR$1,明细!$AL:$AL,"网点超23H未关闭"))*20)</f>
        <v>-</v>
      </c>
      <c r="AS225" s="12" t="str">
        <f>IF((COUNTIFS(明细!$R:$R,$AK225,明细!$C:$C,AS$1,明细!$AK:$AK,"网点超50分钟未响应")+COUNTIFS(明细!$R:$R,$AK225,明细!$C:$C,AS$1,明细!$AL:$AL,"网点超23H未关闭"))*20=0,"-",(COUNTIFS(明细!$R:$R,$AK225,明细!$C:$C,AS$1,明细!$AK:$AK,"网点超50分钟未响应")+COUNTIFS(明细!$R:$R,$AK225,明细!$C:$C,AS$1,明细!$AL:$AL,"网点超23H未关闭"))*20)</f>
        <v>-</v>
      </c>
      <c r="AT225" s="12" t="str">
        <f>IF((COUNTIFS(明细!$R:$R,$AK225,明细!$C:$C,AT$1,明细!$AK:$AK,"网点超50分钟未响应")+COUNTIFS(明细!$R:$R,$AK225,明细!$C:$C,AT$1,明细!$AL:$AL,"网点超23H未关闭"))*20=0,"-",(COUNTIFS(明细!$R:$R,$AK225,明细!$C:$C,AT$1,明细!$AK:$AK,"网点超50分钟未响应")+COUNTIFS(明细!$R:$R,$AK225,明细!$C:$C,AT$1,明细!$AL:$AL,"网点超23H未关闭"))*20)</f>
        <v>-</v>
      </c>
      <c r="AU225" s="12" t="str">
        <f>IF((COUNTIFS(明细!$R:$R,$AK225,明细!$C:$C,AU$1,明细!$AK:$AK,"网点超50分钟未响应")+COUNTIFS(明细!$R:$R,$AK225,明细!$C:$C,AU$1,明细!$AL:$AL,"网点超23H未关闭"))*20=0,"-",(COUNTIFS(明细!$R:$R,$AK225,明细!$C:$C,AU$1,明细!$AK:$AK,"网点超50分钟未响应")+COUNTIFS(明细!$R:$R,$AK225,明细!$C:$C,AU$1,明细!$AL:$AL,"网点超23H未关闭"))*20)</f>
        <v>-</v>
      </c>
      <c r="AV225" s="12" t="str">
        <f>IF((COUNTIFS(明细!$R:$R,$AK225,明细!$C:$C,AV$1,明细!$AK:$AK,"网点超50分钟未响应")+COUNTIFS(明细!$R:$R,$AK225,明细!$C:$C,AV$1,明细!$AL:$AL,"网点超23H未关闭"))*20=0,"-",(COUNTIFS(明细!$R:$R,$AK225,明细!$C:$C,AV$1,明细!$AK:$AK,"网点超50分钟未响应")+COUNTIFS(明细!$R:$R,$AK225,明细!$C:$C,AV$1,明细!$AL:$AL,"网点超23H未关闭"))*20)</f>
        <v>-</v>
      </c>
      <c r="AW225" s="12" t="str">
        <f>IF((COUNTIFS(明细!$R:$R,$AK225,明细!$C:$C,AW$1,明细!$AK:$AK,"网点超50分钟未响应")+COUNTIFS(明细!$R:$R,$AK225,明细!$C:$C,AW$1,明细!$AL:$AL,"网点超23H未关闭"))*20=0,"-",(COUNTIFS(明细!$R:$R,$AK225,明细!$C:$C,AW$1,明细!$AK:$AK,"网点超50分钟未响应")+COUNTIFS(明细!$R:$R,$AK225,明细!$C:$C,AW$1,明细!$AL:$AL,"网点超23H未关闭"))*20)</f>
        <v>-</v>
      </c>
      <c r="AX225" s="12" t="str">
        <f>IF((COUNTIFS(明细!$R:$R,$AK225,明细!$C:$C,AX$1,明细!$AK:$AK,"网点超50分钟未响应")+COUNTIFS(明细!$R:$R,$AK225,明细!$C:$C,AX$1,明细!$AL:$AL,"网点超23H未关闭"))*20=0,"-",(COUNTIFS(明细!$R:$R,$AK225,明细!$C:$C,AX$1,明细!$AK:$AK,"网点超50分钟未响应")+COUNTIFS(明细!$R:$R,$AK225,明细!$C:$C,AX$1,明细!$AL:$AL,"网点超23H未关闭"))*20)</f>
        <v>-</v>
      </c>
      <c r="AY225" s="12" t="str">
        <f>IF((COUNTIFS(明细!$R:$R,$AK225,明细!$C:$C,AY$1,明细!$AK:$AK,"网点超50分钟未响应")+COUNTIFS(明细!$R:$R,$AK225,明细!$C:$C,AY$1,明细!$AL:$AL,"网点超23H未关闭"))*20=0,"-",(COUNTIFS(明细!$R:$R,$AK225,明细!$C:$C,AY$1,明细!$AK:$AK,"网点超50分钟未响应")+COUNTIFS(明细!$R:$R,$AK225,明细!$C:$C,AY$1,明细!$AL:$AL,"网点超23H未关闭"))*20)</f>
        <v>-</v>
      </c>
      <c r="AZ225" s="12" t="str">
        <f>IF((COUNTIFS(明细!$R:$R,$AK225,明细!$C:$C,AZ$1,明细!$AK:$AK,"网点超50分钟未响应")+COUNTIFS(明细!$R:$R,$AK225,明细!$C:$C,AZ$1,明细!$AL:$AL,"网点超23H未关闭"))*20=0,"-",(COUNTIFS(明细!$R:$R,$AK225,明细!$C:$C,AZ$1,明细!$AK:$AK,"网点超50分钟未响应")+COUNTIFS(明细!$R:$R,$AK225,明细!$C:$C,AZ$1,明细!$AL:$AL,"网点超23H未关闭"))*20)</f>
        <v>-</v>
      </c>
      <c r="BA225" s="12" t="str">
        <f>IF((COUNTIFS(明细!$R:$R,$AK225,明细!$C:$C,BA$1,明细!$AK:$AK,"网点超50分钟未响应")+COUNTIFS(明细!$R:$R,$AK225,明细!$C:$C,BA$1,明细!$AL:$AL,"网点超23H未关闭"))*20=0,"-",(COUNTIFS(明细!$R:$R,$AK225,明细!$C:$C,BA$1,明细!$AK:$AK,"网点超50分钟未响应")+COUNTIFS(明细!$R:$R,$AK225,明细!$C:$C,BA$1,明细!$AL:$AL,"网点超23H未关闭"))*20)</f>
        <v>-</v>
      </c>
      <c r="BB225" s="12" t="str">
        <f>IF((COUNTIFS(明细!$R:$R,$AK225,明细!$C:$C,BB$1,明细!$AK:$AK,"网点超50分钟未响应")+COUNTIFS(明细!$R:$R,$AK225,明细!$C:$C,BB$1,明细!$AL:$AL,"网点超23H未关闭"))*20=0,"-",(COUNTIFS(明细!$R:$R,$AK225,明细!$C:$C,BB$1,明细!$AK:$AK,"网点超50分钟未响应")+COUNTIFS(明细!$R:$R,$AK225,明细!$C:$C,BB$1,明细!$AL:$AL,"网点超23H未关闭"))*20)</f>
        <v>-</v>
      </c>
      <c r="BC225" s="12" t="str">
        <f>IF((COUNTIFS(明细!$R:$R,$AK225,明细!$C:$C,BC$1,明细!$AK:$AK,"网点超50分钟未响应")+COUNTIFS(明细!$R:$R,$AK225,明细!$C:$C,BC$1,明细!$AL:$AL,"网点超23H未关闭"))*20=0,"-",(COUNTIFS(明细!$R:$R,$AK225,明细!$C:$C,BC$1,明细!$AK:$AK,"网点超50分钟未响应")+COUNTIFS(明细!$R:$R,$AK225,明细!$C:$C,BC$1,明细!$AL:$AL,"网点超23H未关闭"))*20)</f>
        <v>-</v>
      </c>
      <c r="BD225" s="12" t="str">
        <f>IF((COUNTIFS(明细!$R:$R,$AK225,明细!$C:$C,BD$1,明细!$AK:$AK,"网点超50分钟未响应")+COUNTIFS(明细!$R:$R,$AK225,明细!$C:$C,BD$1,明细!$AL:$AL,"网点超23H未关闭"))*20=0,"-",(COUNTIFS(明细!$R:$R,$AK225,明细!$C:$C,BD$1,明细!$AK:$AK,"网点超50分钟未响应")+COUNTIFS(明细!$R:$R,$AK225,明细!$C:$C,BD$1,明细!$AL:$AL,"网点超23H未关闭"))*20)</f>
        <v>-</v>
      </c>
      <c r="BE225" s="12" t="str">
        <f>IF((COUNTIFS(明细!$R:$R,$AK225,明细!$C:$C,BE$1,明细!$AK:$AK,"网点超50分钟未响应")+COUNTIFS(明细!$R:$R,$AK225,明细!$C:$C,BE$1,明细!$AL:$AL,"网点超23H未关闭"))*20=0,"-",(COUNTIFS(明细!$R:$R,$AK225,明细!$C:$C,BE$1,明细!$AK:$AK,"网点超50分钟未响应")+COUNTIFS(明细!$R:$R,$AK225,明细!$C:$C,BE$1,明细!$AL:$AL,"网点超23H未关闭"))*20)</f>
        <v>-</v>
      </c>
      <c r="BF225" s="12" t="str">
        <f>IF((COUNTIFS(明细!$R:$R,$AK225,明细!$C:$C,BF$1,明细!$AK:$AK,"网点超50分钟未响应")+COUNTIFS(明细!$R:$R,$AK225,明细!$C:$C,BF$1,明细!$AL:$AL,"网点超23H未关闭"))*20=0,"-",(COUNTIFS(明细!$R:$R,$AK225,明细!$C:$C,BF$1,明细!$AK:$AK,"网点超50分钟未响应")+COUNTIFS(明细!$R:$R,$AK225,明细!$C:$C,BF$1,明细!$AL:$AL,"网点超23H未关闭"))*20)</f>
        <v>-</v>
      </c>
      <c r="BG225" s="12" t="str">
        <f>IF((COUNTIFS(明细!$R:$R,$AK225,明细!$C:$C,BG$1,明细!$AK:$AK,"网点超50分钟未响应")+COUNTIFS(明细!$R:$R,$AK225,明细!$C:$C,BG$1,明细!$AL:$AL,"网点超23H未关闭"))*20=0,"-",(COUNTIFS(明细!$R:$R,$AK225,明细!$C:$C,BG$1,明细!$AK:$AK,"网点超50分钟未响应")+COUNTIFS(明细!$R:$R,$AK225,明细!$C:$C,BG$1,明细!$AL:$AL,"网点超23H未关闭"))*20)</f>
        <v>-</v>
      </c>
      <c r="BH225" s="12" t="str">
        <f>IF((COUNTIFS(明细!$R:$R,$AK225,明细!$C:$C,BH$1,明细!$AK:$AK,"网点超50分钟未响应")+COUNTIFS(明细!$R:$R,$AK225,明细!$C:$C,BH$1,明细!$AL:$AL,"网点超23H未关闭"))*20=0,"-",(COUNTIFS(明细!$R:$R,$AK225,明细!$C:$C,BH$1,明细!$AK:$AK,"网点超50分钟未响应")+COUNTIFS(明细!$R:$R,$AK225,明细!$C:$C,BH$1,明细!$AL:$AL,"网点超23H未关闭"))*20)</f>
        <v>-</v>
      </c>
      <c r="BI225" s="12" t="str">
        <f>IF((COUNTIFS(明细!$R:$R,$AK225,明细!$C:$C,BI$1,明细!$AK:$AK,"网点超50分钟未响应")+COUNTIFS(明细!$R:$R,$AK225,明细!$C:$C,BI$1,明细!$AL:$AL,"网点超23H未关闭"))*20=0,"-",(COUNTIFS(明细!$R:$R,$AK225,明细!$C:$C,BI$1,明细!$AK:$AK,"网点超50分钟未响应")+COUNTIFS(明细!$R:$R,$AK225,明细!$C:$C,BI$1,明细!$AL:$AL,"网点超23H未关闭"))*20)</f>
        <v>-</v>
      </c>
      <c r="BJ225" s="12" t="str">
        <f>IF((COUNTIFS(明细!$R:$R,$AK225,明细!$C:$C,BJ$1,明细!$AK:$AK,"网点超50分钟未响应")+COUNTIFS(明细!$R:$R,$AK225,明细!$C:$C,BJ$1,明细!$AL:$AL,"网点超23H未关闭"))*20=0,"-",(COUNTIFS(明细!$R:$R,$AK225,明细!$C:$C,BJ$1,明细!$AK:$AK,"网点超50分钟未响应")+COUNTIFS(明细!$R:$R,$AK225,明细!$C:$C,BJ$1,明细!$AL:$AL,"网点超23H未关闭"))*20)</f>
        <v>-</v>
      </c>
      <c r="BK225" s="12" t="str">
        <f>IF((COUNTIFS(明细!$R:$R,$AK225,明细!$C:$C,BK$1,明细!$AK:$AK,"网点超50分钟未响应")+COUNTIFS(明细!$R:$R,$AK225,明细!$C:$C,BK$1,明细!$AL:$AL,"网点超23H未关闭"))*20=0,"-",(COUNTIFS(明细!$R:$R,$AK225,明细!$C:$C,BK$1,明细!$AK:$AK,"网点超50分钟未响应")+COUNTIFS(明细!$R:$R,$AK225,明细!$C:$C,BK$1,明细!$AL:$AL,"网点超23H未关闭"))*20)</f>
        <v>-</v>
      </c>
      <c r="BL225" s="12" t="str">
        <f>IF((COUNTIFS(明细!$R:$R,$AK225,明细!$C:$C,BL$1,明细!$AK:$AK,"网点超50分钟未响应")+COUNTIFS(明细!$R:$R,$AK225,明细!$C:$C,BL$1,明细!$AL:$AL,"网点超23H未关闭"))*20=0,"-",(COUNTIFS(明细!$R:$R,$AK225,明细!$C:$C,BL$1,明细!$AK:$AK,"网点超50分钟未响应")+COUNTIFS(明细!$R:$R,$AK225,明细!$C:$C,BL$1,明细!$AL:$AL,"网点超23H未关闭"))*20)</f>
        <v>-</v>
      </c>
      <c r="BM225" s="12" t="str">
        <f>IF((COUNTIFS(明细!$R:$R,$AK225,明细!$C:$C,BM$1,明细!$AK:$AK,"网点超50分钟未响应")+COUNTIFS(明细!$R:$R,$AK225,明细!$C:$C,BM$1,明细!$AL:$AL,"网点超23H未关闭"))*20=0,"-",(COUNTIFS(明细!$R:$R,$AK225,明细!$C:$C,BM$1,明细!$AK:$AK,"网点超50分钟未响应")+COUNTIFS(明细!$R:$R,$AK225,明细!$C:$C,BM$1,明细!$AL:$AL,"网点超23H未关闭"))*20)</f>
        <v>-</v>
      </c>
      <c r="BN225" s="12" t="str">
        <f>IF((COUNTIFS(明细!$R:$R,$AK225,明细!$C:$C,BN$1,明细!$AK:$AK,"网点超50分钟未响应")+COUNTIFS(明细!$R:$R,$AK225,明细!$C:$C,BN$1,明细!$AL:$AL,"网点超23H未关闭"))*20=0,"-",(COUNTIFS(明细!$R:$R,$AK225,明细!$C:$C,BN$1,明细!$AK:$AK,"网点超50分钟未响应")+COUNTIFS(明细!$R:$R,$AK225,明细!$C:$C,BN$1,明细!$AL:$AL,"网点超23H未关闭"))*20)</f>
        <v>-</v>
      </c>
      <c r="BO225" s="12" t="str">
        <f>IF((COUNTIFS(明细!$R:$R,$AK225,明细!$C:$C,BO$1,明细!$AK:$AK,"网点超50分钟未响应")+COUNTIFS(明细!$R:$R,$AK225,明细!$C:$C,BO$1,明细!$AL:$AL,"网点超23H未关闭"))*20=0,"-",(COUNTIFS(明细!$R:$R,$AK225,明细!$C:$C,BO$1,明细!$AK:$AK,"网点超50分钟未响应")+COUNTIFS(明细!$R:$R,$AK225,明细!$C:$C,BO$1,明细!$AL:$AL,"网点超23H未关闭"))*20)</f>
        <v>-</v>
      </c>
      <c r="BP225" s="12" t="str">
        <f>IF((COUNTIFS(明细!$R:$R,$AK225,明细!$C:$C,BP$1,明细!$AK:$AK,"网点超50分钟未响应")+COUNTIFS(明细!$R:$R,$AK225,明细!$C:$C,BP$1,明细!$AL:$AL,"网点超23H未关闭"))*20=0,"-",(COUNTIFS(明细!$R:$R,$AK225,明细!$C:$C,BP$1,明细!$AK:$AK,"网点超50分钟未响应")+COUNTIFS(明细!$R:$R,$AK225,明细!$C:$C,BP$1,明细!$AL:$AL,"网点超23H未关闭"))*20)</f>
        <v>-</v>
      </c>
    </row>
    <row r="226" customHeight="1" spans="36:68">
      <c r="AJ226" s="12">
        <f>RANK(AL226,AL$3:AL$356)</f>
        <v>147</v>
      </c>
      <c r="AK226" s="4" t="s">
        <v>262</v>
      </c>
      <c r="AL226" s="12">
        <f>SUM(AM226:BP226)</f>
        <v>0</v>
      </c>
      <c r="AM226" s="12" t="str">
        <f>IF((COUNTIFS(明细!$R:$R,$AK226,明细!$C:$C,AM$1,明细!$AK:$AK,"网点超50分钟未响应")+COUNTIFS(明细!$R:$R,$AK226,明细!$C:$C,AM$1,明细!$AL:$AL,"网点超23H未关闭"))*20=0,"-",(COUNTIFS(明细!$R:$R,$AK226,明细!$C:$C,AM$1,明细!$AK:$AK,"网点超50分钟未响应")+COUNTIFS(明细!$R:$R,$AK226,明细!$C:$C,AM$1,明细!$AL:$AL,"网点超23H未关闭"))*20)</f>
        <v>-</v>
      </c>
      <c r="AN226" s="12" t="str">
        <f>IF((COUNTIFS(明细!$R:$R,$AK226,明细!$C:$C,AN$1,明细!$AK:$AK,"网点超50分钟未响应")+COUNTIFS(明细!$R:$R,$AK226,明细!$C:$C,AN$1,明细!$AL:$AL,"网点超23H未关闭"))*20=0,"-",(COUNTIFS(明细!$R:$R,$AK226,明细!$C:$C,AN$1,明细!$AK:$AK,"网点超50分钟未响应")+COUNTIFS(明细!$R:$R,$AK226,明细!$C:$C,AN$1,明细!$AL:$AL,"网点超23H未关闭"))*20)</f>
        <v>-</v>
      </c>
      <c r="AO226" s="12" t="str">
        <f>IF((COUNTIFS(明细!$R:$R,$AK226,明细!$C:$C,AO$1,明细!$AK:$AK,"网点超50分钟未响应")+COUNTIFS(明细!$R:$R,$AK226,明细!$C:$C,AO$1,明细!$AL:$AL,"网点超23H未关闭"))*20=0,"-",(COUNTIFS(明细!$R:$R,$AK226,明细!$C:$C,AO$1,明细!$AK:$AK,"网点超50分钟未响应")+COUNTIFS(明细!$R:$R,$AK226,明细!$C:$C,AO$1,明细!$AL:$AL,"网点超23H未关闭"))*20)</f>
        <v>-</v>
      </c>
      <c r="AP226" s="12" t="str">
        <f>IF((COUNTIFS(明细!$R:$R,$AK226,明细!$C:$C,AP$1,明细!$AK:$AK,"网点超50分钟未响应")+COUNTIFS(明细!$R:$R,$AK226,明细!$C:$C,AP$1,明细!$AL:$AL,"网点超23H未关闭"))*20=0,"-",(COUNTIFS(明细!$R:$R,$AK226,明细!$C:$C,AP$1,明细!$AK:$AK,"网点超50分钟未响应")+COUNTIFS(明细!$R:$R,$AK226,明细!$C:$C,AP$1,明细!$AL:$AL,"网点超23H未关闭"))*20)</f>
        <v>-</v>
      </c>
      <c r="AQ226" s="12" t="str">
        <f>IF((COUNTIFS(明细!$R:$R,$AK226,明细!$C:$C,AQ$1,明细!$AK:$AK,"网点超50分钟未响应")+COUNTIFS(明细!$R:$R,$AK226,明细!$C:$C,AQ$1,明细!$AL:$AL,"网点超23H未关闭"))*20=0,"-",(COUNTIFS(明细!$R:$R,$AK226,明细!$C:$C,AQ$1,明细!$AK:$AK,"网点超50分钟未响应")+COUNTIFS(明细!$R:$R,$AK226,明细!$C:$C,AQ$1,明细!$AL:$AL,"网点超23H未关闭"))*20)</f>
        <v>-</v>
      </c>
      <c r="AR226" s="12" t="str">
        <f>IF((COUNTIFS(明细!$R:$R,$AK226,明细!$C:$C,AR$1,明细!$AK:$AK,"网点超50分钟未响应")+COUNTIFS(明细!$R:$R,$AK226,明细!$C:$C,AR$1,明细!$AL:$AL,"网点超23H未关闭"))*20=0,"-",(COUNTIFS(明细!$R:$R,$AK226,明细!$C:$C,AR$1,明细!$AK:$AK,"网点超50分钟未响应")+COUNTIFS(明细!$R:$R,$AK226,明细!$C:$C,AR$1,明细!$AL:$AL,"网点超23H未关闭"))*20)</f>
        <v>-</v>
      </c>
      <c r="AS226" s="12" t="str">
        <f>IF((COUNTIFS(明细!$R:$R,$AK226,明细!$C:$C,AS$1,明细!$AK:$AK,"网点超50分钟未响应")+COUNTIFS(明细!$R:$R,$AK226,明细!$C:$C,AS$1,明细!$AL:$AL,"网点超23H未关闭"))*20=0,"-",(COUNTIFS(明细!$R:$R,$AK226,明细!$C:$C,AS$1,明细!$AK:$AK,"网点超50分钟未响应")+COUNTIFS(明细!$R:$R,$AK226,明细!$C:$C,AS$1,明细!$AL:$AL,"网点超23H未关闭"))*20)</f>
        <v>-</v>
      </c>
      <c r="AT226" s="12" t="str">
        <f>IF((COUNTIFS(明细!$R:$R,$AK226,明细!$C:$C,AT$1,明细!$AK:$AK,"网点超50分钟未响应")+COUNTIFS(明细!$R:$R,$AK226,明细!$C:$C,AT$1,明细!$AL:$AL,"网点超23H未关闭"))*20=0,"-",(COUNTIFS(明细!$R:$R,$AK226,明细!$C:$C,AT$1,明细!$AK:$AK,"网点超50分钟未响应")+COUNTIFS(明细!$R:$R,$AK226,明细!$C:$C,AT$1,明细!$AL:$AL,"网点超23H未关闭"))*20)</f>
        <v>-</v>
      </c>
      <c r="AU226" s="12" t="str">
        <f>IF((COUNTIFS(明细!$R:$R,$AK226,明细!$C:$C,AU$1,明细!$AK:$AK,"网点超50分钟未响应")+COUNTIFS(明细!$R:$R,$AK226,明细!$C:$C,AU$1,明细!$AL:$AL,"网点超23H未关闭"))*20=0,"-",(COUNTIFS(明细!$R:$R,$AK226,明细!$C:$C,AU$1,明细!$AK:$AK,"网点超50分钟未响应")+COUNTIFS(明细!$R:$R,$AK226,明细!$C:$C,AU$1,明细!$AL:$AL,"网点超23H未关闭"))*20)</f>
        <v>-</v>
      </c>
      <c r="AV226" s="12" t="str">
        <f>IF((COUNTIFS(明细!$R:$R,$AK226,明细!$C:$C,AV$1,明细!$AK:$AK,"网点超50分钟未响应")+COUNTIFS(明细!$R:$R,$AK226,明细!$C:$C,AV$1,明细!$AL:$AL,"网点超23H未关闭"))*20=0,"-",(COUNTIFS(明细!$R:$R,$AK226,明细!$C:$C,AV$1,明细!$AK:$AK,"网点超50分钟未响应")+COUNTIFS(明细!$R:$R,$AK226,明细!$C:$C,AV$1,明细!$AL:$AL,"网点超23H未关闭"))*20)</f>
        <v>-</v>
      </c>
      <c r="AW226" s="12" t="str">
        <f>IF((COUNTIFS(明细!$R:$R,$AK226,明细!$C:$C,AW$1,明细!$AK:$AK,"网点超50分钟未响应")+COUNTIFS(明细!$R:$R,$AK226,明细!$C:$C,AW$1,明细!$AL:$AL,"网点超23H未关闭"))*20=0,"-",(COUNTIFS(明细!$R:$R,$AK226,明细!$C:$C,AW$1,明细!$AK:$AK,"网点超50分钟未响应")+COUNTIFS(明细!$R:$R,$AK226,明细!$C:$C,AW$1,明细!$AL:$AL,"网点超23H未关闭"))*20)</f>
        <v>-</v>
      </c>
      <c r="AX226" s="12" t="str">
        <f>IF((COUNTIFS(明细!$R:$R,$AK226,明细!$C:$C,AX$1,明细!$AK:$AK,"网点超50分钟未响应")+COUNTIFS(明细!$R:$R,$AK226,明细!$C:$C,AX$1,明细!$AL:$AL,"网点超23H未关闭"))*20=0,"-",(COUNTIFS(明细!$R:$R,$AK226,明细!$C:$C,AX$1,明细!$AK:$AK,"网点超50分钟未响应")+COUNTIFS(明细!$R:$R,$AK226,明细!$C:$C,AX$1,明细!$AL:$AL,"网点超23H未关闭"))*20)</f>
        <v>-</v>
      </c>
      <c r="AY226" s="12" t="str">
        <f>IF((COUNTIFS(明细!$R:$R,$AK226,明细!$C:$C,AY$1,明细!$AK:$AK,"网点超50分钟未响应")+COUNTIFS(明细!$R:$R,$AK226,明细!$C:$C,AY$1,明细!$AL:$AL,"网点超23H未关闭"))*20=0,"-",(COUNTIFS(明细!$R:$R,$AK226,明细!$C:$C,AY$1,明细!$AK:$AK,"网点超50分钟未响应")+COUNTIFS(明细!$R:$R,$AK226,明细!$C:$C,AY$1,明细!$AL:$AL,"网点超23H未关闭"))*20)</f>
        <v>-</v>
      </c>
      <c r="AZ226" s="12" t="str">
        <f>IF((COUNTIFS(明细!$R:$R,$AK226,明细!$C:$C,AZ$1,明细!$AK:$AK,"网点超50分钟未响应")+COUNTIFS(明细!$R:$R,$AK226,明细!$C:$C,AZ$1,明细!$AL:$AL,"网点超23H未关闭"))*20=0,"-",(COUNTIFS(明细!$R:$R,$AK226,明细!$C:$C,AZ$1,明细!$AK:$AK,"网点超50分钟未响应")+COUNTIFS(明细!$R:$R,$AK226,明细!$C:$C,AZ$1,明细!$AL:$AL,"网点超23H未关闭"))*20)</f>
        <v>-</v>
      </c>
      <c r="BA226" s="12" t="str">
        <f>IF((COUNTIFS(明细!$R:$R,$AK226,明细!$C:$C,BA$1,明细!$AK:$AK,"网点超50分钟未响应")+COUNTIFS(明细!$R:$R,$AK226,明细!$C:$C,BA$1,明细!$AL:$AL,"网点超23H未关闭"))*20=0,"-",(COUNTIFS(明细!$R:$R,$AK226,明细!$C:$C,BA$1,明细!$AK:$AK,"网点超50分钟未响应")+COUNTIFS(明细!$R:$R,$AK226,明细!$C:$C,BA$1,明细!$AL:$AL,"网点超23H未关闭"))*20)</f>
        <v>-</v>
      </c>
      <c r="BB226" s="12" t="str">
        <f>IF((COUNTIFS(明细!$R:$R,$AK226,明细!$C:$C,BB$1,明细!$AK:$AK,"网点超50分钟未响应")+COUNTIFS(明细!$R:$R,$AK226,明细!$C:$C,BB$1,明细!$AL:$AL,"网点超23H未关闭"))*20=0,"-",(COUNTIFS(明细!$R:$R,$AK226,明细!$C:$C,BB$1,明细!$AK:$AK,"网点超50分钟未响应")+COUNTIFS(明细!$R:$R,$AK226,明细!$C:$C,BB$1,明细!$AL:$AL,"网点超23H未关闭"))*20)</f>
        <v>-</v>
      </c>
      <c r="BC226" s="12" t="str">
        <f>IF((COUNTIFS(明细!$R:$R,$AK226,明细!$C:$C,BC$1,明细!$AK:$AK,"网点超50分钟未响应")+COUNTIFS(明细!$R:$R,$AK226,明细!$C:$C,BC$1,明细!$AL:$AL,"网点超23H未关闭"))*20=0,"-",(COUNTIFS(明细!$R:$R,$AK226,明细!$C:$C,BC$1,明细!$AK:$AK,"网点超50分钟未响应")+COUNTIFS(明细!$R:$R,$AK226,明细!$C:$C,BC$1,明细!$AL:$AL,"网点超23H未关闭"))*20)</f>
        <v>-</v>
      </c>
      <c r="BD226" s="12" t="str">
        <f>IF((COUNTIFS(明细!$R:$R,$AK226,明细!$C:$C,BD$1,明细!$AK:$AK,"网点超50分钟未响应")+COUNTIFS(明细!$R:$R,$AK226,明细!$C:$C,BD$1,明细!$AL:$AL,"网点超23H未关闭"))*20=0,"-",(COUNTIFS(明细!$R:$R,$AK226,明细!$C:$C,BD$1,明细!$AK:$AK,"网点超50分钟未响应")+COUNTIFS(明细!$R:$R,$AK226,明细!$C:$C,BD$1,明细!$AL:$AL,"网点超23H未关闭"))*20)</f>
        <v>-</v>
      </c>
      <c r="BE226" s="12" t="str">
        <f>IF((COUNTIFS(明细!$R:$R,$AK226,明细!$C:$C,BE$1,明细!$AK:$AK,"网点超50分钟未响应")+COUNTIFS(明细!$R:$R,$AK226,明细!$C:$C,BE$1,明细!$AL:$AL,"网点超23H未关闭"))*20=0,"-",(COUNTIFS(明细!$R:$R,$AK226,明细!$C:$C,BE$1,明细!$AK:$AK,"网点超50分钟未响应")+COUNTIFS(明细!$R:$R,$AK226,明细!$C:$C,BE$1,明细!$AL:$AL,"网点超23H未关闭"))*20)</f>
        <v>-</v>
      </c>
      <c r="BF226" s="12" t="str">
        <f>IF((COUNTIFS(明细!$R:$R,$AK226,明细!$C:$C,BF$1,明细!$AK:$AK,"网点超50分钟未响应")+COUNTIFS(明细!$R:$R,$AK226,明细!$C:$C,BF$1,明细!$AL:$AL,"网点超23H未关闭"))*20=0,"-",(COUNTIFS(明细!$R:$R,$AK226,明细!$C:$C,BF$1,明细!$AK:$AK,"网点超50分钟未响应")+COUNTIFS(明细!$R:$R,$AK226,明细!$C:$C,BF$1,明细!$AL:$AL,"网点超23H未关闭"))*20)</f>
        <v>-</v>
      </c>
      <c r="BG226" s="12" t="str">
        <f>IF((COUNTIFS(明细!$R:$R,$AK226,明细!$C:$C,BG$1,明细!$AK:$AK,"网点超50分钟未响应")+COUNTIFS(明细!$R:$R,$AK226,明细!$C:$C,BG$1,明细!$AL:$AL,"网点超23H未关闭"))*20=0,"-",(COUNTIFS(明细!$R:$R,$AK226,明细!$C:$C,BG$1,明细!$AK:$AK,"网点超50分钟未响应")+COUNTIFS(明细!$R:$R,$AK226,明细!$C:$C,BG$1,明细!$AL:$AL,"网点超23H未关闭"))*20)</f>
        <v>-</v>
      </c>
      <c r="BH226" s="12" t="str">
        <f>IF((COUNTIFS(明细!$R:$R,$AK226,明细!$C:$C,BH$1,明细!$AK:$AK,"网点超50分钟未响应")+COUNTIFS(明细!$R:$R,$AK226,明细!$C:$C,BH$1,明细!$AL:$AL,"网点超23H未关闭"))*20=0,"-",(COUNTIFS(明细!$R:$R,$AK226,明细!$C:$C,BH$1,明细!$AK:$AK,"网点超50分钟未响应")+COUNTIFS(明细!$R:$R,$AK226,明细!$C:$C,BH$1,明细!$AL:$AL,"网点超23H未关闭"))*20)</f>
        <v>-</v>
      </c>
      <c r="BI226" s="12" t="str">
        <f>IF((COUNTIFS(明细!$R:$R,$AK226,明细!$C:$C,BI$1,明细!$AK:$AK,"网点超50分钟未响应")+COUNTIFS(明细!$R:$R,$AK226,明细!$C:$C,BI$1,明细!$AL:$AL,"网点超23H未关闭"))*20=0,"-",(COUNTIFS(明细!$R:$R,$AK226,明细!$C:$C,BI$1,明细!$AK:$AK,"网点超50分钟未响应")+COUNTIFS(明细!$R:$R,$AK226,明细!$C:$C,BI$1,明细!$AL:$AL,"网点超23H未关闭"))*20)</f>
        <v>-</v>
      </c>
      <c r="BJ226" s="12" t="str">
        <f>IF((COUNTIFS(明细!$R:$R,$AK226,明细!$C:$C,BJ$1,明细!$AK:$AK,"网点超50分钟未响应")+COUNTIFS(明细!$R:$R,$AK226,明细!$C:$C,BJ$1,明细!$AL:$AL,"网点超23H未关闭"))*20=0,"-",(COUNTIFS(明细!$R:$R,$AK226,明细!$C:$C,BJ$1,明细!$AK:$AK,"网点超50分钟未响应")+COUNTIFS(明细!$R:$R,$AK226,明细!$C:$C,BJ$1,明细!$AL:$AL,"网点超23H未关闭"))*20)</f>
        <v>-</v>
      </c>
      <c r="BK226" s="12" t="str">
        <f>IF((COUNTIFS(明细!$R:$R,$AK226,明细!$C:$C,BK$1,明细!$AK:$AK,"网点超50分钟未响应")+COUNTIFS(明细!$R:$R,$AK226,明细!$C:$C,BK$1,明细!$AL:$AL,"网点超23H未关闭"))*20=0,"-",(COUNTIFS(明细!$R:$R,$AK226,明细!$C:$C,BK$1,明细!$AK:$AK,"网点超50分钟未响应")+COUNTIFS(明细!$R:$R,$AK226,明细!$C:$C,BK$1,明细!$AL:$AL,"网点超23H未关闭"))*20)</f>
        <v>-</v>
      </c>
      <c r="BL226" s="12" t="str">
        <f>IF((COUNTIFS(明细!$R:$R,$AK226,明细!$C:$C,BL$1,明细!$AK:$AK,"网点超50分钟未响应")+COUNTIFS(明细!$R:$R,$AK226,明细!$C:$C,BL$1,明细!$AL:$AL,"网点超23H未关闭"))*20=0,"-",(COUNTIFS(明细!$R:$R,$AK226,明细!$C:$C,BL$1,明细!$AK:$AK,"网点超50分钟未响应")+COUNTIFS(明细!$R:$R,$AK226,明细!$C:$C,BL$1,明细!$AL:$AL,"网点超23H未关闭"))*20)</f>
        <v>-</v>
      </c>
      <c r="BM226" s="12" t="str">
        <f>IF((COUNTIFS(明细!$R:$R,$AK226,明细!$C:$C,BM$1,明细!$AK:$AK,"网点超50分钟未响应")+COUNTIFS(明细!$R:$R,$AK226,明细!$C:$C,BM$1,明细!$AL:$AL,"网点超23H未关闭"))*20=0,"-",(COUNTIFS(明细!$R:$R,$AK226,明细!$C:$C,BM$1,明细!$AK:$AK,"网点超50分钟未响应")+COUNTIFS(明细!$R:$R,$AK226,明细!$C:$C,BM$1,明细!$AL:$AL,"网点超23H未关闭"))*20)</f>
        <v>-</v>
      </c>
      <c r="BN226" s="12" t="str">
        <f>IF((COUNTIFS(明细!$R:$R,$AK226,明细!$C:$C,BN$1,明细!$AK:$AK,"网点超50分钟未响应")+COUNTIFS(明细!$R:$R,$AK226,明细!$C:$C,BN$1,明细!$AL:$AL,"网点超23H未关闭"))*20=0,"-",(COUNTIFS(明细!$R:$R,$AK226,明细!$C:$C,BN$1,明细!$AK:$AK,"网点超50分钟未响应")+COUNTIFS(明细!$R:$R,$AK226,明细!$C:$C,BN$1,明细!$AL:$AL,"网点超23H未关闭"))*20)</f>
        <v>-</v>
      </c>
      <c r="BO226" s="12" t="str">
        <f>IF((COUNTIFS(明细!$R:$R,$AK226,明细!$C:$C,BO$1,明细!$AK:$AK,"网点超50分钟未响应")+COUNTIFS(明细!$R:$R,$AK226,明细!$C:$C,BO$1,明细!$AL:$AL,"网点超23H未关闭"))*20=0,"-",(COUNTIFS(明细!$R:$R,$AK226,明细!$C:$C,BO$1,明细!$AK:$AK,"网点超50分钟未响应")+COUNTIFS(明细!$R:$R,$AK226,明细!$C:$C,BO$1,明细!$AL:$AL,"网点超23H未关闭"))*20)</f>
        <v>-</v>
      </c>
      <c r="BP226" s="12" t="str">
        <f>IF((COUNTIFS(明细!$R:$R,$AK226,明细!$C:$C,BP$1,明细!$AK:$AK,"网点超50分钟未响应")+COUNTIFS(明细!$R:$R,$AK226,明细!$C:$C,BP$1,明细!$AL:$AL,"网点超23H未关闭"))*20=0,"-",(COUNTIFS(明细!$R:$R,$AK226,明细!$C:$C,BP$1,明细!$AK:$AK,"网点超50分钟未响应")+COUNTIFS(明细!$R:$R,$AK226,明细!$C:$C,BP$1,明细!$AL:$AL,"网点超23H未关闭"))*20)</f>
        <v>-</v>
      </c>
    </row>
    <row r="227" customHeight="1" spans="36:68">
      <c r="AJ227" s="12">
        <f>RANK(AL227,AL$3:AL$356)</f>
        <v>147</v>
      </c>
      <c r="AK227" s="40" t="s">
        <v>263</v>
      </c>
      <c r="AL227" s="12">
        <f>SUM(AM227:BP227)</f>
        <v>0</v>
      </c>
      <c r="AM227" s="12" t="str">
        <f>IF((COUNTIFS(明细!$R:$R,$AK227,明细!$C:$C,AM$1,明细!$AK:$AK,"网点超50分钟未响应")+COUNTIFS(明细!$R:$R,$AK227,明细!$C:$C,AM$1,明细!$AL:$AL,"网点超23H未关闭"))*20=0,"-",(COUNTIFS(明细!$R:$R,$AK227,明细!$C:$C,AM$1,明细!$AK:$AK,"网点超50分钟未响应")+COUNTIFS(明细!$R:$R,$AK227,明细!$C:$C,AM$1,明细!$AL:$AL,"网点超23H未关闭"))*20)</f>
        <v>-</v>
      </c>
      <c r="AN227" s="12" t="str">
        <f>IF((COUNTIFS(明细!$R:$R,$AK227,明细!$C:$C,AN$1,明细!$AK:$AK,"网点超50分钟未响应")+COUNTIFS(明细!$R:$R,$AK227,明细!$C:$C,AN$1,明细!$AL:$AL,"网点超23H未关闭"))*20=0,"-",(COUNTIFS(明细!$R:$R,$AK227,明细!$C:$C,AN$1,明细!$AK:$AK,"网点超50分钟未响应")+COUNTIFS(明细!$R:$R,$AK227,明细!$C:$C,AN$1,明细!$AL:$AL,"网点超23H未关闭"))*20)</f>
        <v>-</v>
      </c>
      <c r="AO227" s="12" t="str">
        <f>IF((COUNTIFS(明细!$R:$R,$AK227,明细!$C:$C,AO$1,明细!$AK:$AK,"网点超50分钟未响应")+COUNTIFS(明细!$R:$R,$AK227,明细!$C:$C,AO$1,明细!$AL:$AL,"网点超23H未关闭"))*20=0,"-",(COUNTIFS(明细!$R:$R,$AK227,明细!$C:$C,AO$1,明细!$AK:$AK,"网点超50分钟未响应")+COUNTIFS(明细!$R:$R,$AK227,明细!$C:$C,AO$1,明细!$AL:$AL,"网点超23H未关闭"))*20)</f>
        <v>-</v>
      </c>
      <c r="AP227" s="12" t="str">
        <f>IF((COUNTIFS(明细!$R:$R,$AK227,明细!$C:$C,AP$1,明细!$AK:$AK,"网点超50分钟未响应")+COUNTIFS(明细!$R:$R,$AK227,明细!$C:$C,AP$1,明细!$AL:$AL,"网点超23H未关闭"))*20=0,"-",(COUNTIFS(明细!$R:$R,$AK227,明细!$C:$C,AP$1,明细!$AK:$AK,"网点超50分钟未响应")+COUNTIFS(明细!$R:$R,$AK227,明细!$C:$C,AP$1,明细!$AL:$AL,"网点超23H未关闭"))*20)</f>
        <v>-</v>
      </c>
      <c r="AQ227" s="12" t="str">
        <f>IF((COUNTIFS(明细!$R:$R,$AK227,明细!$C:$C,AQ$1,明细!$AK:$AK,"网点超50分钟未响应")+COUNTIFS(明细!$R:$R,$AK227,明细!$C:$C,AQ$1,明细!$AL:$AL,"网点超23H未关闭"))*20=0,"-",(COUNTIFS(明细!$R:$R,$AK227,明细!$C:$C,AQ$1,明细!$AK:$AK,"网点超50分钟未响应")+COUNTIFS(明细!$R:$R,$AK227,明细!$C:$C,AQ$1,明细!$AL:$AL,"网点超23H未关闭"))*20)</f>
        <v>-</v>
      </c>
      <c r="AR227" s="12" t="str">
        <f>IF((COUNTIFS(明细!$R:$R,$AK227,明细!$C:$C,AR$1,明细!$AK:$AK,"网点超50分钟未响应")+COUNTIFS(明细!$R:$R,$AK227,明细!$C:$C,AR$1,明细!$AL:$AL,"网点超23H未关闭"))*20=0,"-",(COUNTIFS(明细!$R:$R,$AK227,明细!$C:$C,AR$1,明细!$AK:$AK,"网点超50分钟未响应")+COUNTIFS(明细!$R:$R,$AK227,明细!$C:$C,AR$1,明细!$AL:$AL,"网点超23H未关闭"))*20)</f>
        <v>-</v>
      </c>
      <c r="AS227" s="12" t="str">
        <f>IF((COUNTIFS(明细!$R:$R,$AK227,明细!$C:$C,AS$1,明细!$AK:$AK,"网点超50分钟未响应")+COUNTIFS(明细!$R:$R,$AK227,明细!$C:$C,AS$1,明细!$AL:$AL,"网点超23H未关闭"))*20=0,"-",(COUNTIFS(明细!$R:$R,$AK227,明细!$C:$C,AS$1,明细!$AK:$AK,"网点超50分钟未响应")+COUNTIFS(明细!$R:$R,$AK227,明细!$C:$C,AS$1,明细!$AL:$AL,"网点超23H未关闭"))*20)</f>
        <v>-</v>
      </c>
      <c r="AT227" s="12" t="str">
        <f>IF((COUNTIFS(明细!$R:$R,$AK227,明细!$C:$C,AT$1,明细!$AK:$AK,"网点超50分钟未响应")+COUNTIFS(明细!$R:$R,$AK227,明细!$C:$C,AT$1,明细!$AL:$AL,"网点超23H未关闭"))*20=0,"-",(COUNTIFS(明细!$R:$R,$AK227,明细!$C:$C,AT$1,明细!$AK:$AK,"网点超50分钟未响应")+COUNTIFS(明细!$R:$R,$AK227,明细!$C:$C,AT$1,明细!$AL:$AL,"网点超23H未关闭"))*20)</f>
        <v>-</v>
      </c>
      <c r="AU227" s="12" t="str">
        <f>IF((COUNTIFS(明细!$R:$R,$AK227,明细!$C:$C,AU$1,明细!$AK:$AK,"网点超50分钟未响应")+COUNTIFS(明细!$R:$R,$AK227,明细!$C:$C,AU$1,明细!$AL:$AL,"网点超23H未关闭"))*20=0,"-",(COUNTIFS(明细!$R:$R,$AK227,明细!$C:$C,AU$1,明细!$AK:$AK,"网点超50分钟未响应")+COUNTIFS(明细!$R:$R,$AK227,明细!$C:$C,AU$1,明细!$AL:$AL,"网点超23H未关闭"))*20)</f>
        <v>-</v>
      </c>
      <c r="AV227" s="12" t="str">
        <f>IF((COUNTIFS(明细!$R:$R,$AK227,明细!$C:$C,AV$1,明细!$AK:$AK,"网点超50分钟未响应")+COUNTIFS(明细!$R:$R,$AK227,明细!$C:$C,AV$1,明细!$AL:$AL,"网点超23H未关闭"))*20=0,"-",(COUNTIFS(明细!$R:$R,$AK227,明细!$C:$C,AV$1,明细!$AK:$AK,"网点超50分钟未响应")+COUNTIFS(明细!$R:$R,$AK227,明细!$C:$C,AV$1,明细!$AL:$AL,"网点超23H未关闭"))*20)</f>
        <v>-</v>
      </c>
      <c r="AW227" s="12" t="str">
        <f>IF((COUNTIFS(明细!$R:$R,$AK227,明细!$C:$C,AW$1,明细!$AK:$AK,"网点超50分钟未响应")+COUNTIFS(明细!$R:$R,$AK227,明细!$C:$C,AW$1,明细!$AL:$AL,"网点超23H未关闭"))*20=0,"-",(COUNTIFS(明细!$R:$R,$AK227,明细!$C:$C,AW$1,明细!$AK:$AK,"网点超50分钟未响应")+COUNTIFS(明细!$R:$R,$AK227,明细!$C:$C,AW$1,明细!$AL:$AL,"网点超23H未关闭"))*20)</f>
        <v>-</v>
      </c>
      <c r="AX227" s="12" t="str">
        <f>IF((COUNTIFS(明细!$R:$R,$AK227,明细!$C:$C,AX$1,明细!$AK:$AK,"网点超50分钟未响应")+COUNTIFS(明细!$R:$R,$AK227,明细!$C:$C,AX$1,明细!$AL:$AL,"网点超23H未关闭"))*20=0,"-",(COUNTIFS(明细!$R:$R,$AK227,明细!$C:$C,AX$1,明细!$AK:$AK,"网点超50分钟未响应")+COUNTIFS(明细!$R:$R,$AK227,明细!$C:$C,AX$1,明细!$AL:$AL,"网点超23H未关闭"))*20)</f>
        <v>-</v>
      </c>
      <c r="AY227" s="12" t="str">
        <f>IF((COUNTIFS(明细!$R:$R,$AK227,明细!$C:$C,AY$1,明细!$AK:$AK,"网点超50分钟未响应")+COUNTIFS(明细!$R:$R,$AK227,明细!$C:$C,AY$1,明细!$AL:$AL,"网点超23H未关闭"))*20=0,"-",(COUNTIFS(明细!$R:$R,$AK227,明细!$C:$C,AY$1,明细!$AK:$AK,"网点超50分钟未响应")+COUNTIFS(明细!$R:$R,$AK227,明细!$C:$C,AY$1,明细!$AL:$AL,"网点超23H未关闭"))*20)</f>
        <v>-</v>
      </c>
      <c r="AZ227" s="12" t="str">
        <f>IF((COUNTIFS(明细!$R:$R,$AK227,明细!$C:$C,AZ$1,明细!$AK:$AK,"网点超50分钟未响应")+COUNTIFS(明细!$R:$R,$AK227,明细!$C:$C,AZ$1,明细!$AL:$AL,"网点超23H未关闭"))*20=0,"-",(COUNTIFS(明细!$R:$R,$AK227,明细!$C:$C,AZ$1,明细!$AK:$AK,"网点超50分钟未响应")+COUNTIFS(明细!$R:$R,$AK227,明细!$C:$C,AZ$1,明细!$AL:$AL,"网点超23H未关闭"))*20)</f>
        <v>-</v>
      </c>
      <c r="BA227" s="12" t="str">
        <f>IF((COUNTIFS(明细!$R:$R,$AK227,明细!$C:$C,BA$1,明细!$AK:$AK,"网点超50分钟未响应")+COUNTIFS(明细!$R:$R,$AK227,明细!$C:$C,BA$1,明细!$AL:$AL,"网点超23H未关闭"))*20=0,"-",(COUNTIFS(明细!$R:$R,$AK227,明细!$C:$C,BA$1,明细!$AK:$AK,"网点超50分钟未响应")+COUNTIFS(明细!$R:$R,$AK227,明细!$C:$C,BA$1,明细!$AL:$AL,"网点超23H未关闭"))*20)</f>
        <v>-</v>
      </c>
      <c r="BB227" s="12" t="str">
        <f>IF((COUNTIFS(明细!$R:$R,$AK227,明细!$C:$C,BB$1,明细!$AK:$AK,"网点超50分钟未响应")+COUNTIFS(明细!$R:$R,$AK227,明细!$C:$C,BB$1,明细!$AL:$AL,"网点超23H未关闭"))*20=0,"-",(COUNTIFS(明细!$R:$R,$AK227,明细!$C:$C,BB$1,明细!$AK:$AK,"网点超50分钟未响应")+COUNTIFS(明细!$R:$R,$AK227,明细!$C:$C,BB$1,明细!$AL:$AL,"网点超23H未关闭"))*20)</f>
        <v>-</v>
      </c>
      <c r="BC227" s="12" t="str">
        <f>IF((COUNTIFS(明细!$R:$R,$AK227,明细!$C:$C,BC$1,明细!$AK:$AK,"网点超50分钟未响应")+COUNTIFS(明细!$R:$R,$AK227,明细!$C:$C,BC$1,明细!$AL:$AL,"网点超23H未关闭"))*20=0,"-",(COUNTIFS(明细!$R:$R,$AK227,明细!$C:$C,BC$1,明细!$AK:$AK,"网点超50分钟未响应")+COUNTIFS(明细!$R:$R,$AK227,明细!$C:$C,BC$1,明细!$AL:$AL,"网点超23H未关闭"))*20)</f>
        <v>-</v>
      </c>
      <c r="BD227" s="12" t="str">
        <f>IF((COUNTIFS(明细!$R:$R,$AK227,明细!$C:$C,BD$1,明细!$AK:$AK,"网点超50分钟未响应")+COUNTIFS(明细!$R:$R,$AK227,明细!$C:$C,BD$1,明细!$AL:$AL,"网点超23H未关闭"))*20=0,"-",(COUNTIFS(明细!$R:$R,$AK227,明细!$C:$C,BD$1,明细!$AK:$AK,"网点超50分钟未响应")+COUNTIFS(明细!$R:$R,$AK227,明细!$C:$C,BD$1,明细!$AL:$AL,"网点超23H未关闭"))*20)</f>
        <v>-</v>
      </c>
      <c r="BE227" s="12" t="str">
        <f>IF((COUNTIFS(明细!$R:$R,$AK227,明细!$C:$C,BE$1,明细!$AK:$AK,"网点超50分钟未响应")+COUNTIFS(明细!$R:$R,$AK227,明细!$C:$C,BE$1,明细!$AL:$AL,"网点超23H未关闭"))*20=0,"-",(COUNTIFS(明细!$R:$R,$AK227,明细!$C:$C,BE$1,明细!$AK:$AK,"网点超50分钟未响应")+COUNTIFS(明细!$R:$R,$AK227,明细!$C:$C,BE$1,明细!$AL:$AL,"网点超23H未关闭"))*20)</f>
        <v>-</v>
      </c>
      <c r="BF227" s="12" t="str">
        <f>IF((COUNTIFS(明细!$R:$R,$AK227,明细!$C:$C,BF$1,明细!$AK:$AK,"网点超50分钟未响应")+COUNTIFS(明细!$R:$R,$AK227,明细!$C:$C,BF$1,明细!$AL:$AL,"网点超23H未关闭"))*20=0,"-",(COUNTIFS(明细!$R:$R,$AK227,明细!$C:$C,BF$1,明细!$AK:$AK,"网点超50分钟未响应")+COUNTIFS(明细!$R:$R,$AK227,明细!$C:$C,BF$1,明细!$AL:$AL,"网点超23H未关闭"))*20)</f>
        <v>-</v>
      </c>
      <c r="BG227" s="12" t="str">
        <f>IF((COUNTIFS(明细!$R:$R,$AK227,明细!$C:$C,BG$1,明细!$AK:$AK,"网点超50分钟未响应")+COUNTIFS(明细!$R:$R,$AK227,明细!$C:$C,BG$1,明细!$AL:$AL,"网点超23H未关闭"))*20=0,"-",(COUNTIFS(明细!$R:$R,$AK227,明细!$C:$C,BG$1,明细!$AK:$AK,"网点超50分钟未响应")+COUNTIFS(明细!$R:$R,$AK227,明细!$C:$C,BG$1,明细!$AL:$AL,"网点超23H未关闭"))*20)</f>
        <v>-</v>
      </c>
      <c r="BH227" s="12" t="str">
        <f>IF((COUNTIFS(明细!$R:$R,$AK227,明细!$C:$C,BH$1,明细!$AK:$AK,"网点超50分钟未响应")+COUNTIFS(明细!$R:$R,$AK227,明细!$C:$C,BH$1,明细!$AL:$AL,"网点超23H未关闭"))*20=0,"-",(COUNTIFS(明细!$R:$R,$AK227,明细!$C:$C,BH$1,明细!$AK:$AK,"网点超50分钟未响应")+COUNTIFS(明细!$R:$R,$AK227,明细!$C:$C,BH$1,明细!$AL:$AL,"网点超23H未关闭"))*20)</f>
        <v>-</v>
      </c>
      <c r="BI227" s="12" t="str">
        <f>IF((COUNTIFS(明细!$R:$R,$AK227,明细!$C:$C,BI$1,明细!$AK:$AK,"网点超50分钟未响应")+COUNTIFS(明细!$R:$R,$AK227,明细!$C:$C,BI$1,明细!$AL:$AL,"网点超23H未关闭"))*20=0,"-",(COUNTIFS(明细!$R:$R,$AK227,明细!$C:$C,BI$1,明细!$AK:$AK,"网点超50分钟未响应")+COUNTIFS(明细!$R:$R,$AK227,明细!$C:$C,BI$1,明细!$AL:$AL,"网点超23H未关闭"))*20)</f>
        <v>-</v>
      </c>
      <c r="BJ227" s="12" t="str">
        <f>IF((COUNTIFS(明细!$R:$R,$AK227,明细!$C:$C,BJ$1,明细!$AK:$AK,"网点超50分钟未响应")+COUNTIFS(明细!$R:$R,$AK227,明细!$C:$C,BJ$1,明细!$AL:$AL,"网点超23H未关闭"))*20=0,"-",(COUNTIFS(明细!$R:$R,$AK227,明细!$C:$C,BJ$1,明细!$AK:$AK,"网点超50分钟未响应")+COUNTIFS(明细!$R:$R,$AK227,明细!$C:$C,BJ$1,明细!$AL:$AL,"网点超23H未关闭"))*20)</f>
        <v>-</v>
      </c>
      <c r="BK227" s="12" t="str">
        <f>IF((COUNTIFS(明细!$R:$R,$AK227,明细!$C:$C,BK$1,明细!$AK:$AK,"网点超50分钟未响应")+COUNTIFS(明细!$R:$R,$AK227,明细!$C:$C,BK$1,明细!$AL:$AL,"网点超23H未关闭"))*20=0,"-",(COUNTIFS(明细!$R:$R,$AK227,明细!$C:$C,BK$1,明细!$AK:$AK,"网点超50分钟未响应")+COUNTIFS(明细!$R:$R,$AK227,明细!$C:$C,BK$1,明细!$AL:$AL,"网点超23H未关闭"))*20)</f>
        <v>-</v>
      </c>
      <c r="BL227" s="12" t="str">
        <f>IF((COUNTIFS(明细!$R:$R,$AK227,明细!$C:$C,BL$1,明细!$AK:$AK,"网点超50分钟未响应")+COUNTIFS(明细!$R:$R,$AK227,明细!$C:$C,BL$1,明细!$AL:$AL,"网点超23H未关闭"))*20=0,"-",(COUNTIFS(明细!$R:$R,$AK227,明细!$C:$C,BL$1,明细!$AK:$AK,"网点超50分钟未响应")+COUNTIFS(明细!$R:$R,$AK227,明细!$C:$C,BL$1,明细!$AL:$AL,"网点超23H未关闭"))*20)</f>
        <v>-</v>
      </c>
      <c r="BM227" s="12" t="str">
        <f>IF((COUNTIFS(明细!$R:$R,$AK227,明细!$C:$C,BM$1,明细!$AK:$AK,"网点超50分钟未响应")+COUNTIFS(明细!$R:$R,$AK227,明细!$C:$C,BM$1,明细!$AL:$AL,"网点超23H未关闭"))*20=0,"-",(COUNTIFS(明细!$R:$R,$AK227,明细!$C:$C,BM$1,明细!$AK:$AK,"网点超50分钟未响应")+COUNTIFS(明细!$R:$R,$AK227,明细!$C:$C,BM$1,明细!$AL:$AL,"网点超23H未关闭"))*20)</f>
        <v>-</v>
      </c>
      <c r="BN227" s="12" t="str">
        <f>IF((COUNTIFS(明细!$R:$R,$AK227,明细!$C:$C,BN$1,明细!$AK:$AK,"网点超50分钟未响应")+COUNTIFS(明细!$R:$R,$AK227,明细!$C:$C,BN$1,明细!$AL:$AL,"网点超23H未关闭"))*20=0,"-",(COUNTIFS(明细!$R:$R,$AK227,明细!$C:$C,BN$1,明细!$AK:$AK,"网点超50分钟未响应")+COUNTIFS(明细!$R:$R,$AK227,明细!$C:$C,BN$1,明细!$AL:$AL,"网点超23H未关闭"))*20)</f>
        <v>-</v>
      </c>
      <c r="BO227" s="12" t="str">
        <f>IF((COUNTIFS(明细!$R:$R,$AK227,明细!$C:$C,BO$1,明细!$AK:$AK,"网点超50分钟未响应")+COUNTIFS(明细!$R:$R,$AK227,明细!$C:$C,BO$1,明细!$AL:$AL,"网点超23H未关闭"))*20=0,"-",(COUNTIFS(明细!$R:$R,$AK227,明细!$C:$C,BO$1,明细!$AK:$AK,"网点超50分钟未响应")+COUNTIFS(明细!$R:$R,$AK227,明细!$C:$C,BO$1,明细!$AL:$AL,"网点超23H未关闭"))*20)</f>
        <v>-</v>
      </c>
      <c r="BP227" s="12" t="str">
        <f>IF((COUNTIFS(明细!$R:$R,$AK227,明细!$C:$C,BP$1,明细!$AK:$AK,"网点超50分钟未响应")+COUNTIFS(明细!$R:$R,$AK227,明细!$C:$C,BP$1,明细!$AL:$AL,"网点超23H未关闭"))*20=0,"-",(COUNTIFS(明细!$R:$R,$AK227,明细!$C:$C,BP$1,明细!$AK:$AK,"网点超50分钟未响应")+COUNTIFS(明细!$R:$R,$AK227,明细!$C:$C,BP$1,明细!$AL:$AL,"网点超23H未关闭"))*20)</f>
        <v>-</v>
      </c>
    </row>
    <row r="228" customHeight="1" spans="36:68">
      <c r="AJ228" s="12">
        <f>RANK(AL228,AL$3:AL$356)</f>
        <v>147</v>
      </c>
      <c r="AK228" s="4" t="s">
        <v>264</v>
      </c>
      <c r="AL228" s="12">
        <f>SUM(AM228:BP228)</f>
        <v>0</v>
      </c>
      <c r="AM228" s="12" t="str">
        <f>IF((COUNTIFS(明细!$R:$R,$AK228,明细!$C:$C,AM$1,明细!$AK:$AK,"网点超50分钟未响应")+COUNTIFS(明细!$R:$R,$AK228,明细!$C:$C,AM$1,明细!$AL:$AL,"网点超23H未关闭"))*20=0,"-",(COUNTIFS(明细!$R:$R,$AK228,明细!$C:$C,AM$1,明细!$AK:$AK,"网点超50分钟未响应")+COUNTIFS(明细!$R:$R,$AK228,明细!$C:$C,AM$1,明细!$AL:$AL,"网点超23H未关闭"))*20)</f>
        <v>-</v>
      </c>
      <c r="AN228" s="12" t="str">
        <f>IF((COUNTIFS(明细!$R:$R,$AK228,明细!$C:$C,AN$1,明细!$AK:$AK,"网点超50分钟未响应")+COUNTIFS(明细!$R:$R,$AK228,明细!$C:$C,AN$1,明细!$AL:$AL,"网点超23H未关闭"))*20=0,"-",(COUNTIFS(明细!$R:$R,$AK228,明细!$C:$C,AN$1,明细!$AK:$AK,"网点超50分钟未响应")+COUNTIFS(明细!$R:$R,$AK228,明细!$C:$C,AN$1,明细!$AL:$AL,"网点超23H未关闭"))*20)</f>
        <v>-</v>
      </c>
      <c r="AO228" s="12" t="str">
        <f>IF((COUNTIFS(明细!$R:$R,$AK228,明细!$C:$C,AO$1,明细!$AK:$AK,"网点超50分钟未响应")+COUNTIFS(明细!$R:$R,$AK228,明细!$C:$C,AO$1,明细!$AL:$AL,"网点超23H未关闭"))*20=0,"-",(COUNTIFS(明细!$R:$R,$AK228,明细!$C:$C,AO$1,明细!$AK:$AK,"网点超50分钟未响应")+COUNTIFS(明细!$R:$R,$AK228,明细!$C:$C,AO$1,明细!$AL:$AL,"网点超23H未关闭"))*20)</f>
        <v>-</v>
      </c>
      <c r="AP228" s="12" t="str">
        <f>IF((COUNTIFS(明细!$R:$R,$AK228,明细!$C:$C,AP$1,明细!$AK:$AK,"网点超50分钟未响应")+COUNTIFS(明细!$R:$R,$AK228,明细!$C:$C,AP$1,明细!$AL:$AL,"网点超23H未关闭"))*20=0,"-",(COUNTIFS(明细!$R:$R,$AK228,明细!$C:$C,AP$1,明细!$AK:$AK,"网点超50分钟未响应")+COUNTIFS(明细!$R:$R,$AK228,明细!$C:$C,AP$1,明细!$AL:$AL,"网点超23H未关闭"))*20)</f>
        <v>-</v>
      </c>
      <c r="AQ228" s="12" t="str">
        <f>IF((COUNTIFS(明细!$R:$R,$AK228,明细!$C:$C,AQ$1,明细!$AK:$AK,"网点超50分钟未响应")+COUNTIFS(明细!$R:$R,$AK228,明细!$C:$C,AQ$1,明细!$AL:$AL,"网点超23H未关闭"))*20=0,"-",(COUNTIFS(明细!$R:$R,$AK228,明细!$C:$C,AQ$1,明细!$AK:$AK,"网点超50分钟未响应")+COUNTIFS(明细!$R:$R,$AK228,明细!$C:$C,AQ$1,明细!$AL:$AL,"网点超23H未关闭"))*20)</f>
        <v>-</v>
      </c>
      <c r="AR228" s="12" t="str">
        <f>IF((COUNTIFS(明细!$R:$R,$AK228,明细!$C:$C,AR$1,明细!$AK:$AK,"网点超50分钟未响应")+COUNTIFS(明细!$R:$R,$AK228,明细!$C:$C,AR$1,明细!$AL:$AL,"网点超23H未关闭"))*20=0,"-",(COUNTIFS(明细!$R:$R,$AK228,明细!$C:$C,AR$1,明细!$AK:$AK,"网点超50分钟未响应")+COUNTIFS(明细!$R:$R,$AK228,明细!$C:$C,AR$1,明细!$AL:$AL,"网点超23H未关闭"))*20)</f>
        <v>-</v>
      </c>
      <c r="AS228" s="12" t="str">
        <f>IF((COUNTIFS(明细!$R:$R,$AK228,明细!$C:$C,AS$1,明细!$AK:$AK,"网点超50分钟未响应")+COUNTIFS(明细!$R:$R,$AK228,明细!$C:$C,AS$1,明细!$AL:$AL,"网点超23H未关闭"))*20=0,"-",(COUNTIFS(明细!$R:$R,$AK228,明细!$C:$C,AS$1,明细!$AK:$AK,"网点超50分钟未响应")+COUNTIFS(明细!$R:$R,$AK228,明细!$C:$C,AS$1,明细!$AL:$AL,"网点超23H未关闭"))*20)</f>
        <v>-</v>
      </c>
      <c r="AT228" s="12" t="str">
        <f>IF((COUNTIFS(明细!$R:$R,$AK228,明细!$C:$C,AT$1,明细!$AK:$AK,"网点超50分钟未响应")+COUNTIFS(明细!$R:$R,$AK228,明细!$C:$C,AT$1,明细!$AL:$AL,"网点超23H未关闭"))*20=0,"-",(COUNTIFS(明细!$R:$R,$AK228,明细!$C:$C,AT$1,明细!$AK:$AK,"网点超50分钟未响应")+COUNTIFS(明细!$R:$R,$AK228,明细!$C:$C,AT$1,明细!$AL:$AL,"网点超23H未关闭"))*20)</f>
        <v>-</v>
      </c>
      <c r="AU228" s="12" t="str">
        <f>IF((COUNTIFS(明细!$R:$R,$AK228,明细!$C:$C,AU$1,明细!$AK:$AK,"网点超50分钟未响应")+COUNTIFS(明细!$R:$R,$AK228,明细!$C:$C,AU$1,明细!$AL:$AL,"网点超23H未关闭"))*20=0,"-",(COUNTIFS(明细!$R:$R,$AK228,明细!$C:$C,AU$1,明细!$AK:$AK,"网点超50分钟未响应")+COUNTIFS(明细!$R:$R,$AK228,明细!$C:$C,AU$1,明细!$AL:$AL,"网点超23H未关闭"))*20)</f>
        <v>-</v>
      </c>
      <c r="AV228" s="12" t="str">
        <f>IF((COUNTIFS(明细!$R:$R,$AK228,明细!$C:$C,AV$1,明细!$AK:$AK,"网点超50分钟未响应")+COUNTIFS(明细!$R:$R,$AK228,明细!$C:$C,AV$1,明细!$AL:$AL,"网点超23H未关闭"))*20=0,"-",(COUNTIFS(明细!$R:$R,$AK228,明细!$C:$C,AV$1,明细!$AK:$AK,"网点超50分钟未响应")+COUNTIFS(明细!$R:$R,$AK228,明细!$C:$C,AV$1,明细!$AL:$AL,"网点超23H未关闭"))*20)</f>
        <v>-</v>
      </c>
      <c r="AW228" s="12" t="str">
        <f>IF((COUNTIFS(明细!$R:$R,$AK228,明细!$C:$C,AW$1,明细!$AK:$AK,"网点超50分钟未响应")+COUNTIFS(明细!$R:$R,$AK228,明细!$C:$C,AW$1,明细!$AL:$AL,"网点超23H未关闭"))*20=0,"-",(COUNTIFS(明细!$R:$R,$AK228,明细!$C:$C,AW$1,明细!$AK:$AK,"网点超50分钟未响应")+COUNTIFS(明细!$R:$R,$AK228,明细!$C:$C,AW$1,明细!$AL:$AL,"网点超23H未关闭"))*20)</f>
        <v>-</v>
      </c>
      <c r="AX228" s="12" t="str">
        <f>IF((COUNTIFS(明细!$R:$R,$AK228,明细!$C:$C,AX$1,明细!$AK:$AK,"网点超50分钟未响应")+COUNTIFS(明细!$R:$R,$AK228,明细!$C:$C,AX$1,明细!$AL:$AL,"网点超23H未关闭"))*20=0,"-",(COUNTIFS(明细!$R:$R,$AK228,明细!$C:$C,AX$1,明细!$AK:$AK,"网点超50分钟未响应")+COUNTIFS(明细!$R:$R,$AK228,明细!$C:$C,AX$1,明细!$AL:$AL,"网点超23H未关闭"))*20)</f>
        <v>-</v>
      </c>
      <c r="AY228" s="12" t="str">
        <f>IF((COUNTIFS(明细!$R:$R,$AK228,明细!$C:$C,AY$1,明细!$AK:$AK,"网点超50分钟未响应")+COUNTIFS(明细!$R:$R,$AK228,明细!$C:$C,AY$1,明细!$AL:$AL,"网点超23H未关闭"))*20=0,"-",(COUNTIFS(明细!$R:$R,$AK228,明细!$C:$C,AY$1,明细!$AK:$AK,"网点超50分钟未响应")+COUNTIFS(明细!$R:$R,$AK228,明细!$C:$C,AY$1,明细!$AL:$AL,"网点超23H未关闭"))*20)</f>
        <v>-</v>
      </c>
      <c r="AZ228" s="12" t="str">
        <f>IF((COUNTIFS(明细!$R:$R,$AK228,明细!$C:$C,AZ$1,明细!$AK:$AK,"网点超50分钟未响应")+COUNTIFS(明细!$R:$R,$AK228,明细!$C:$C,AZ$1,明细!$AL:$AL,"网点超23H未关闭"))*20=0,"-",(COUNTIFS(明细!$R:$R,$AK228,明细!$C:$C,AZ$1,明细!$AK:$AK,"网点超50分钟未响应")+COUNTIFS(明细!$R:$R,$AK228,明细!$C:$C,AZ$1,明细!$AL:$AL,"网点超23H未关闭"))*20)</f>
        <v>-</v>
      </c>
      <c r="BA228" s="12" t="str">
        <f>IF((COUNTIFS(明细!$R:$R,$AK228,明细!$C:$C,BA$1,明细!$AK:$AK,"网点超50分钟未响应")+COUNTIFS(明细!$R:$R,$AK228,明细!$C:$C,BA$1,明细!$AL:$AL,"网点超23H未关闭"))*20=0,"-",(COUNTIFS(明细!$R:$R,$AK228,明细!$C:$C,BA$1,明细!$AK:$AK,"网点超50分钟未响应")+COUNTIFS(明细!$R:$R,$AK228,明细!$C:$C,BA$1,明细!$AL:$AL,"网点超23H未关闭"))*20)</f>
        <v>-</v>
      </c>
      <c r="BB228" s="12" t="str">
        <f>IF((COUNTIFS(明细!$R:$R,$AK228,明细!$C:$C,BB$1,明细!$AK:$AK,"网点超50分钟未响应")+COUNTIFS(明细!$R:$R,$AK228,明细!$C:$C,BB$1,明细!$AL:$AL,"网点超23H未关闭"))*20=0,"-",(COUNTIFS(明细!$R:$R,$AK228,明细!$C:$C,BB$1,明细!$AK:$AK,"网点超50分钟未响应")+COUNTIFS(明细!$R:$R,$AK228,明细!$C:$C,BB$1,明细!$AL:$AL,"网点超23H未关闭"))*20)</f>
        <v>-</v>
      </c>
      <c r="BC228" s="12" t="str">
        <f>IF((COUNTIFS(明细!$R:$R,$AK228,明细!$C:$C,BC$1,明细!$AK:$AK,"网点超50分钟未响应")+COUNTIFS(明细!$R:$R,$AK228,明细!$C:$C,BC$1,明细!$AL:$AL,"网点超23H未关闭"))*20=0,"-",(COUNTIFS(明细!$R:$R,$AK228,明细!$C:$C,BC$1,明细!$AK:$AK,"网点超50分钟未响应")+COUNTIFS(明细!$R:$R,$AK228,明细!$C:$C,BC$1,明细!$AL:$AL,"网点超23H未关闭"))*20)</f>
        <v>-</v>
      </c>
      <c r="BD228" s="12" t="str">
        <f>IF((COUNTIFS(明细!$R:$R,$AK228,明细!$C:$C,BD$1,明细!$AK:$AK,"网点超50分钟未响应")+COUNTIFS(明细!$R:$R,$AK228,明细!$C:$C,BD$1,明细!$AL:$AL,"网点超23H未关闭"))*20=0,"-",(COUNTIFS(明细!$R:$R,$AK228,明细!$C:$C,BD$1,明细!$AK:$AK,"网点超50分钟未响应")+COUNTIFS(明细!$R:$R,$AK228,明细!$C:$C,BD$1,明细!$AL:$AL,"网点超23H未关闭"))*20)</f>
        <v>-</v>
      </c>
      <c r="BE228" s="12" t="str">
        <f>IF((COUNTIFS(明细!$R:$R,$AK228,明细!$C:$C,BE$1,明细!$AK:$AK,"网点超50分钟未响应")+COUNTIFS(明细!$R:$R,$AK228,明细!$C:$C,BE$1,明细!$AL:$AL,"网点超23H未关闭"))*20=0,"-",(COUNTIFS(明细!$R:$R,$AK228,明细!$C:$C,BE$1,明细!$AK:$AK,"网点超50分钟未响应")+COUNTIFS(明细!$R:$R,$AK228,明细!$C:$C,BE$1,明细!$AL:$AL,"网点超23H未关闭"))*20)</f>
        <v>-</v>
      </c>
      <c r="BF228" s="12" t="str">
        <f>IF((COUNTIFS(明细!$R:$R,$AK228,明细!$C:$C,BF$1,明细!$AK:$AK,"网点超50分钟未响应")+COUNTIFS(明细!$R:$R,$AK228,明细!$C:$C,BF$1,明细!$AL:$AL,"网点超23H未关闭"))*20=0,"-",(COUNTIFS(明细!$R:$R,$AK228,明细!$C:$C,BF$1,明细!$AK:$AK,"网点超50分钟未响应")+COUNTIFS(明细!$R:$R,$AK228,明细!$C:$C,BF$1,明细!$AL:$AL,"网点超23H未关闭"))*20)</f>
        <v>-</v>
      </c>
      <c r="BG228" s="12" t="str">
        <f>IF((COUNTIFS(明细!$R:$R,$AK228,明细!$C:$C,BG$1,明细!$AK:$AK,"网点超50分钟未响应")+COUNTIFS(明细!$R:$R,$AK228,明细!$C:$C,BG$1,明细!$AL:$AL,"网点超23H未关闭"))*20=0,"-",(COUNTIFS(明细!$R:$R,$AK228,明细!$C:$C,BG$1,明细!$AK:$AK,"网点超50分钟未响应")+COUNTIFS(明细!$R:$R,$AK228,明细!$C:$C,BG$1,明细!$AL:$AL,"网点超23H未关闭"))*20)</f>
        <v>-</v>
      </c>
      <c r="BH228" s="12" t="str">
        <f>IF((COUNTIFS(明细!$R:$R,$AK228,明细!$C:$C,BH$1,明细!$AK:$AK,"网点超50分钟未响应")+COUNTIFS(明细!$R:$R,$AK228,明细!$C:$C,BH$1,明细!$AL:$AL,"网点超23H未关闭"))*20=0,"-",(COUNTIFS(明细!$R:$R,$AK228,明细!$C:$C,BH$1,明细!$AK:$AK,"网点超50分钟未响应")+COUNTIFS(明细!$R:$R,$AK228,明细!$C:$C,BH$1,明细!$AL:$AL,"网点超23H未关闭"))*20)</f>
        <v>-</v>
      </c>
      <c r="BI228" s="12" t="str">
        <f>IF((COUNTIFS(明细!$R:$R,$AK228,明细!$C:$C,BI$1,明细!$AK:$AK,"网点超50分钟未响应")+COUNTIFS(明细!$R:$R,$AK228,明细!$C:$C,BI$1,明细!$AL:$AL,"网点超23H未关闭"))*20=0,"-",(COUNTIFS(明细!$R:$R,$AK228,明细!$C:$C,BI$1,明细!$AK:$AK,"网点超50分钟未响应")+COUNTIFS(明细!$R:$R,$AK228,明细!$C:$C,BI$1,明细!$AL:$AL,"网点超23H未关闭"))*20)</f>
        <v>-</v>
      </c>
      <c r="BJ228" s="12" t="str">
        <f>IF((COUNTIFS(明细!$R:$R,$AK228,明细!$C:$C,BJ$1,明细!$AK:$AK,"网点超50分钟未响应")+COUNTIFS(明细!$R:$R,$AK228,明细!$C:$C,BJ$1,明细!$AL:$AL,"网点超23H未关闭"))*20=0,"-",(COUNTIFS(明细!$R:$R,$AK228,明细!$C:$C,BJ$1,明细!$AK:$AK,"网点超50分钟未响应")+COUNTIFS(明细!$R:$R,$AK228,明细!$C:$C,BJ$1,明细!$AL:$AL,"网点超23H未关闭"))*20)</f>
        <v>-</v>
      </c>
      <c r="BK228" s="12" t="str">
        <f>IF((COUNTIFS(明细!$R:$R,$AK228,明细!$C:$C,BK$1,明细!$AK:$AK,"网点超50分钟未响应")+COUNTIFS(明细!$R:$R,$AK228,明细!$C:$C,BK$1,明细!$AL:$AL,"网点超23H未关闭"))*20=0,"-",(COUNTIFS(明细!$R:$R,$AK228,明细!$C:$C,BK$1,明细!$AK:$AK,"网点超50分钟未响应")+COUNTIFS(明细!$R:$R,$AK228,明细!$C:$C,BK$1,明细!$AL:$AL,"网点超23H未关闭"))*20)</f>
        <v>-</v>
      </c>
      <c r="BL228" s="12" t="str">
        <f>IF((COUNTIFS(明细!$R:$R,$AK228,明细!$C:$C,BL$1,明细!$AK:$AK,"网点超50分钟未响应")+COUNTIFS(明细!$R:$R,$AK228,明细!$C:$C,BL$1,明细!$AL:$AL,"网点超23H未关闭"))*20=0,"-",(COUNTIFS(明细!$R:$R,$AK228,明细!$C:$C,BL$1,明细!$AK:$AK,"网点超50分钟未响应")+COUNTIFS(明细!$R:$R,$AK228,明细!$C:$C,BL$1,明细!$AL:$AL,"网点超23H未关闭"))*20)</f>
        <v>-</v>
      </c>
      <c r="BM228" s="12" t="str">
        <f>IF((COUNTIFS(明细!$R:$R,$AK228,明细!$C:$C,BM$1,明细!$AK:$AK,"网点超50分钟未响应")+COUNTIFS(明细!$R:$R,$AK228,明细!$C:$C,BM$1,明细!$AL:$AL,"网点超23H未关闭"))*20=0,"-",(COUNTIFS(明细!$R:$R,$AK228,明细!$C:$C,BM$1,明细!$AK:$AK,"网点超50分钟未响应")+COUNTIFS(明细!$R:$R,$AK228,明细!$C:$C,BM$1,明细!$AL:$AL,"网点超23H未关闭"))*20)</f>
        <v>-</v>
      </c>
      <c r="BN228" s="12" t="str">
        <f>IF((COUNTIFS(明细!$R:$R,$AK228,明细!$C:$C,BN$1,明细!$AK:$AK,"网点超50分钟未响应")+COUNTIFS(明细!$R:$R,$AK228,明细!$C:$C,BN$1,明细!$AL:$AL,"网点超23H未关闭"))*20=0,"-",(COUNTIFS(明细!$R:$R,$AK228,明细!$C:$C,BN$1,明细!$AK:$AK,"网点超50分钟未响应")+COUNTIFS(明细!$R:$R,$AK228,明细!$C:$C,BN$1,明细!$AL:$AL,"网点超23H未关闭"))*20)</f>
        <v>-</v>
      </c>
      <c r="BO228" s="12" t="str">
        <f>IF((COUNTIFS(明细!$R:$R,$AK228,明细!$C:$C,BO$1,明细!$AK:$AK,"网点超50分钟未响应")+COUNTIFS(明细!$R:$R,$AK228,明细!$C:$C,BO$1,明细!$AL:$AL,"网点超23H未关闭"))*20=0,"-",(COUNTIFS(明细!$R:$R,$AK228,明细!$C:$C,BO$1,明细!$AK:$AK,"网点超50分钟未响应")+COUNTIFS(明细!$R:$R,$AK228,明细!$C:$C,BO$1,明细!$AL:$AL,"网点超23H未关闭"))*20)</f>
        <v>-</v>
      </c>
      <c r="BP228" s="12" t="str">
        <f>IF((COUNTIFS(明细!$R:$R,$AK228,明细!$C:$C,BP$1,明细!$AK:$AK,"网点超50分钟未响应")+COUNTIFS(明细!$R:$R,$AK228,明细!$C:$C,BP$1,明细!$AL:$AL,"网点超23H未关闭"))*20=0,"-",(COUNTIFS(明细!$R:$R,$AK228,明细!$C:$C,BP$1,明细!$AK:$AK,"网点超50分钟未响应")+COUNTIFS(明细!$R:$R,$AK228,明细!$C:$C,BP$1,明细!$AL:$AL,"网点超23H未关闭"))*20)</f>
        <v>-</v>
      </c>
    </row>
    <row r="229" customHeight="1" spans="36:68">
      <c r="AJ229" s="12">
        <f>RANK(AL229,AL$3:AL$356)</f>
        <v>147</v>
      </c>
      <c r="AK229" s="37" t="s">
        <v>265</v>
      </c>
      <c r="AL229" s="12">
        <f>SUM(AM229:BP229)</f>
        <v>0</v>
      </c>
      <c r="AM229" s="12" t="str">
        <f>IF((COUNTIFS(明细!$R:$R,$AK229,明细!$C:$C,AM$1,明细!$AK:$AK,"网点超50分钟未响应")+COUNTIFS(明细!$R:$R,$AK229,明细!$C:$C,AM$1,明细!$AL:$AL,"网点超23H未关闭"))*20=0,"-",(COUNTIFS(明细!$R:$R,$AK229,明细!$C:$C,AM$1,明细!$AK:$AK,"网点超50分钟未响应")+COUNTIFS(明细!$R:$R,$AK229,明细!$C:$C,AM$1,明细!$AL:$AL,"网点超23H未关闭"))*20)</f>
        <v>-</v>
      </c>
      <c r="AN229" s="12" t="str">
        <f>IF((COUNTIFS(明细!$R:$R,$AK229,明细!$C:$C,AN$1,明细!$AK:$AK,"网点超50分钟未响应")+COUNTIFS(明细!$R:$R,$AK229,明细!$C:$C,AN$1,明细!$AL:$AL,"网点超23H未关闭"))*20=0,"-",(COUNTIFS(明细!$R:$R,$AK229,明细!$C:$C,AN$1,明细!$AK:$AK,"网点超50分钟未响应")+COUNTIFS(明细!$R:$R,$AK229,明细!$C:$C,AN$1,明细!$AL:$AL,"网点超23H未关闭"))*20)</f>
        <v>-</v>
      </c>
      <c r="AO229" s="12" t="str">
        <f>IF((COUNTIFS(明细!$R:$R,$AK229,明细!$C:$C,AO$1,明细!$AK:$AK,"网点超50分钟未响应")+COUNTIFS(明细!$R:$R,$AK229,明细!$C:$C,AO$1,明细!$AL:$AL,"网点超23H未关闭"))*20=0,"-",(COUNTIFS(明细!$R:$R,$AK229,明细!$C:$C,AO$1,明细!$AK:$AK,"网点超50分钟未响应")+COUNTIFS(明细!$R:$R,$AK229,明细!$C:$C,AO$1,明细!$AL:$AL,"网点超23H未关闭"))*20)</f>
        <v>-</v>
      </c>
      <c r="AP229" s="12" t="str">
        <f>IF((COUNTIFS(明细!$R:$R,$AK229,明细!$C:$C,AP$1,明细!$AK:$AK,"网点超50分钟未响应")+COUNTIFS(明细!$R:$R,$AK229,明细!$C:$C,AP$1,明细!$AL:$AL,"网点超23H未关闭"))*20=0,"-",(COUNTIFS(明细!$R:$R,$AK229,明细!$C:$C,AP$1,明细!$AK:$AK,"网点超50分钟未响应")+COUNTIFS(明细!$R:$R,$AK229,明细!$C:$C,AP$1,明细!$AL:$AL,"网点超23H未关闭"))*20)</f>
        <v>-</v>
      </c>
      <c r="AQ229" s="12" t="str">
        <f>IF((COUNTIFS(明细!$R:$R,$AK229,明细!$C:$C,AQ$1,明细!$AK:$AK,"网点超50分钟未响应")+COUNTIFS(明细!$R:$R,$AK229,明细!$C:$C,AQ$1,明细!$AL:$AL,"网点超23H未关闭"))*20=0,"-",(COUNTIFS(明细!$R:$R,$AK229,明细!$C:$C,AQ$1,明细!$AK:$AK,"网点超50分钟未响应")+COUNTIFS(明细!$R:$R,$AK229,明细!$C:$C,AQ$1,明细!$AL:$AL,"网点超23H未关闭"))*20)</f>
        <v>-</v>
      </c>
      <c r="AR229" s="12" t="str">
        <f>IF((COUNTIFS(明细!$R:$R,$AK229,明细!$C:$C,AR$1,明细!$AK:$AK,"网点超50分钟未响应")+COUNTIFS(明细!$R:$R,$AK229,明细!$C:$C,AR$1,明细!$AL:$AL,"网点超23H未关闭"))*20=0,"-",(COUNTIFS(明细!$R:$R,$AK229,明细!$C:$C,AR$1,明细!$AK:$AK,"网点超50分钟未响应")+COUNTIFS(明细!$R:$R,$AK229,明细!$C:$C,AR$1,明细!$AL:$AL,"网点超23H未关闭"))*20)</f>
        <v>-</v>
      </c>
      <c r="AS229" s="12" t="str">
        <f>IF((COUNTIFS(明细!$R:$R,$AK229,明细!$C:$C,AS$1,明细!$AK:$AK,"网点超50分钟未响应")+COUNTIFS(明细!$R:$R,$AK229,明细!$C:$C,AS$1,明细!$AL:$AL,"网点超23H未关闭"))*20=0,"-",(COUNTIFS(明细!$R:$R,$AK229,明细!$C:$C,AS$1,明细!$AK:$AK,"网点超50分钟未响应")+COUNTIFS(明细!$R:$R,$AK229,明细!$C:$C,AS$1,明细!$AL:$AL,"网点超23H未关闭"))*20)</f>
        <v>-</v>
      </c>
      <c r="AT229" s="12" t="str">
        <f>IF((COUNTIFS(明细!$R:$R,$AK229,明细!$C:$C,AT$1,明细!$AK:$AK,"网点超50分钟未响应")+COUNTIFS(明细!$R:$R,$AK229,明细!$C:$C,AT$1,明细!$AL:$AL,"网点超23H未关闭"))*20=0,"-",(COUNTIFS(明细!$R:$R,$AK229,明细!$C:$C,AT$1,明细!$AK:$AK,"网点超50分钟未响应")+COUNTIFS(明细!$R:$R,$AK229,明细!$C:$C,AT$1,明细!$AL:$AL,"网点超23H未关闭"))*20)</f>
        <v>-</v>
      </c>
      <c r="AU229" s="12" t="str">
        <f>IF((COUNTIFS(明细!$R:$R,$AK229,明细!$C:$C,AU$1,明细!$AK:$AK,"网点超50分钟未响应")+COUNTIFS(明细!$R:$R,$AK229,明细!$C:$C,AU$1,明细!$AL:$AL,"网点超23H未关闭"))*20=0,"-",(COUNTIFS(明细!$R:$R,$AK229,明细!$C:$C,AU$1,明细!$AK:$AK,"网点超50分钟未响应")+COUNTIFS(明细!$R:$R,$AK229,明细!$C:$C,AU$1,明细!$AL:$AL,"网点超23H未关闭"))*20)</f>
        <v>-</v>
      </c>
      <c r="AV229" s="12" t="str">
        <f>IF((COUNTIFS(明细!$R:$R,$AK229,明细!$C:$C,AV$1,明细!$AK:$AK,"网点超50分钟未响应")+COUNTIFS(明细!$R:$R,$AK229,明细!$C:$C,AV$1,明细!$AL:$AL,"网点超23H未关闭"))*20=0,"-",(COUNTIFS(明细!$R:$R,$AK229,明细!$C:$C,AV$1,明细!$AK:$AK,"网点超50分钟未响应")+COUNTIFS(明细!$R:$R,$AK229,明细!$C:$C,AV$1,明细!$AL:$AL,"网点超23H未关闭"))*20)</f>
        <v>-</v>
      </c>
      <c r="AW229" s="12" t="str">
        <f>IF((COUNTIFS(明细!$R:$R,$AK229,明细!$C:$C,AW$1,明细!$AK:$AK,"网点超50分钟未响应")+COUNTIFS(明细!$R:$R,$AK229,明细!$C:$C,AW$1,明细!$AL:$AL,"网点超23H未关闭"))*20=0,"-",(COUNTIFS(明细!$R:$R,$AK229,明细!$C:$C,AW$1,明细!$AK:$AK,"网点超50分钟未响应")+COUNTIFS(明细!$R:$R,$AK229,明细!$C:$C,AW$1,明细!$AL:$AL,"网点超23H未关闭"))*20)</f>
        <v>-</v>
      </c>
      <c r="AX229" s="12" t="str">
        <f>IF((COUNTIFS(明细!$R:$R,$AK229,明细!$C:$C,AX$1,明细!$AK:$AK,"网点超50分钟未响应")+COUNTIFS(明细!$R:$R,$AK229,明细!$C:$C,AX$1,明细!$AL:$AL,"网点超23H未关闭"))*20=0,"-",(COUNTIFS(明细!$R:$R,$AK229,明细!$C:$C,AX$1,明细!$AK:$AK,"网点超50分钟未响应")+COUNTIFS(明细!$R:$R,$AK229,明细!$C:$C,AX$1,明细!$AL:$AL,"网点超23H未关闭"))*20)</f>
        <v>-</v>
      </c>
      <c r="AY229" s="12" t="str">
        <f>IF((COUNTIFS(明细!$R:$R,$AK229,明细!$C:$C,AY$1,明细!$AK:$AK,"网点超50分钟未响应")+COUNTIFS(明细!$R:$R,$AK229,明细!$C:$C,AY$1,明细!$AL:$AL,"网点超23H未关闭"))*20=0,"-",(COUNTIFS(明细!$R:$R,$AK229,明细!$C:$C,AY$1,明细!$AK:$AK,"网点超50分钟未响应")+COUNTIFS(明细!$R:$R,$AK229,明细!$C:$C,AY$1,明细!$AL:$AL,"网点超23H未关闭"))*20)</f>
        <v>-</v>
      </c>
      <c r="AZ229" s="12" t="str">
        <f>IF((COUNTIFS(明细!$R:$R,$AK229,明细!$C:$C,AZ$1,明细!$AK:$AK,"网点超50分钟未响应")+COUNTIFS(明细!$R:$R,$AK229,明细!$C:$C,AZ$1,明细!$AL:$AL,"网点超23H未关闭"))*20=0,"-",(COUNTIFS(明细!$R:$R,$AK229,明细!$C:$C,AZ$1,明细!$AK:$AK,"网点超50分钟未响应")+COUNTIFS(明细!$R:$R,$AK229,明细!$C:$C,AZ$1,明细!$AL:$AL,"网点超23H未关闭"))*20)</f>
        <v>-</v>
      </c>
      <c r="BA229" s="12" t="str">
        <f>IF((COUNTIFS(明细!$R:$R,$AK229,明细!$C:$C,BA$1,明细!$AK:$AK,"网点超50分钟未响应")+COUNTIFS(明细!$R:$R,$AK229,明细!$C:$C,BA$1,明细!$AL:$AL,"网点超23H未关闭"))*20=0,"-",(COUNTIFS(明细!$R:$R,$AK229,明细!$C:$C,BA$1,明细!$AK:$AK,"网点超50分钟未响应")+COUNTIFS(明细!$R:$R,$AK229,明细!$C:$C,BA$1,明细!$AL:$AL,"网点超23H未关闭"))*20)</f>
        <v>-</v>
      </c>
      <c r="BB229" s="12" t="str">
        <f>IF((COUNTIFS(明细!$R:$R,$AK229,明细!$C:$C,BB$1,明细!$AK:$AK,"网点超50分钟未响应")+COUNTIFS(明细!$R:$R,$AK229,明细!$C:$C,BB$1,明细!$AL:$AL,"网点超23H未关闭"))*20=0,"-",(COUNTIFS(明细!$R:$R,$AK229,明细!$C:$C,BB$1,明细!$AK:$AK,"网点超50分钟未响应")+COUNTIFS(明细!$R:$R,$AK229,明细!$C:$C,BB$1,明细!$AL:$AL,"网点超23H未关闭"))*20)</f>
        <v>-</v>
      </c>
      <c r="BC229" s="12" t="str">
        <f>IF((COUNTIFS(明细!$R:$R,$AK229,明细!$C:$C,BC$1,明细!$AK:$AK,"网点超50分钟未响应")+COUNTIFS(明细!$R:$R,$AK229,明细!$C:$C,BC$1,明细!$AL:$AL,"网点超23H未关闭"))*20=0,"-",(COUNTIFS(明细!$R:$R,$AK229,明细!$C:$C,BC$1,明细!$AK:$AK,"网点超50分钟未响应")+COUNTIFS(明细!$R:$R,$AK229,明细!$C:$C,BC$1,明细!$AL:$AL,"网点超23H未关闭"))*20)</f>
        <v>-</v>
      </c>
      <c r="BD229" s="12" t="str">
        <f>IF((COUNTIFS(明细!$R:$R,$AK229,明细!$C:$C,BD$1,明细!$AK:$AK,"网点超50分钟未响应")+COUNTIFS(明细!$R:$R,$AK229,明细!$C:$C,BD$1,明细!$AL:$AL,"网点超23H未关闭"))*20=0,"-",(COUNTIFS(明细!$R:$R,$AK229,明细!$C:$C,BD$1,明细!$AK:$AK,"网点超50分钟未响应")+COUNTIFS(明细!$R:$R,$AK229,明细!$C:$C,BD$1,明细!$AL:$AL,"网点超23H未关闭"))*20)</f>
        <v>-</v>
      </c>
      <c r="BE229" s="12" t="str">
        <f>IF((COUNTIFS(明细!$R:$R,$AK229,明细!$C:$C,BE$1,明细!$AK:$AK,"网点超50分钟未响应")+COUNTIFS(明细!$R:$R,$AK229,明细!$C:$C,BE$1,明细!$AL:$AL,"网点超23H未关闭"))*20=0,"-",(COUNTIFS(明细!$R:$R,$AK229,明细!$C:$C,BE$1,明细!$AK:$AK,"网点超50分钟未响应")+COUNTIFS(明细!$R:$R,$AK229,明细!$C:$C,BE$1,明细!$AL:$AL,"网点超23H未关闭"))*20)</f>
        <v>-</v>
      </c>
      <c r="BF229" s="12" t="str">
        <f>IF((COUNTIFS(明细!$R:$R,$AK229,明细!$C:$C,BF$1,明细!$AK:$AK,"网点超50分钟未响应")+COUNTIFS(明细!$R:$R,$AK229,明细!$C:$C,BF$1,明细!$AL:$AL,"网点超23H未关闭"))*20=0,"-",(COUNTIFS(明细!$R:$R,$AK229,明细!$C:$C,BF$1,明细!$AK:$AK,"网点超50分钟未响应")+COUNTIFS(明细!$R:$R,$AK229,明细!$C:$C,BF$1,明细!$AL:$AL,"网点超23H未关闭"))*20)</f>
        <v>-</v>
      </c>
      <c r="BG229" s="12" t="str">
        <f>IF((COUNTIFS(明细!$R:$R,$AK229,明细!$C:$C,BG$1,明细!$AK:$AK,"网点超50分钟未响应")+COUNTIFS(明细!$R:$R,$AK229,明细!$C:$C,BG$1,明细!$AL:$AL,"网点超23H未关闭"))*20=0,"-",(COUNTIFS(明细!$R:$R,$AK229,明细!$C:$C,BG$1,明细!$AK:$AK,"网点超50分钟未响应")+COUNTIFS(明细!$R:$R,$AK229,明细!$C:$C,BG$1,明细!$AL:$AL,"网点超23H未关闭"))*20)</f>
        <v>-</v>
      </c>
      <c r="BH229" s="12" t="str">
        <f>IF((COUNTIFS(明细!$R:$R,$AK229,明细!$C:$C,BH$1,明细!$AK:$AK,"网点超50分钟未响应")+COUNTIFS(明细!$R:$R,$AK229,明细!$C:$C,BH$1,明细!$AL:$AL,"网点超23H未关闭"))*20=0,"-",(COUNTIFS(明细!$R:$R,$AK229,明细!$C:$C,BH$1,明细!$AK:$AK,"网点超50分钟未响应")+COUNTIFS(明细!$R:$R,$AK229,明细!$C:$C,BH$1,明细!$AL:$AL,"网点超23H未关闭"))*20)</f>
        <v>-</v>
      </c>
      <c r="BI229" s="12" t="str">
        <f>IF((COUNTIFS(明细!$R:$R,$AK229,明细!$C:$C,BI$1,明细!$AK:$AK,"网点超50分钟未响应")+COUNTIFS(明细!$R:$R,$AK229,明细!$C:$C,BI$1,明细!$AL:$AL,"网点超23H未关闭"))*20=0,"-",(COUNTIFS(明细!$R:$R,$AK229,明细!$C:$C,BI$1,明细!$AK:$AK,"网点超50分钟未响应")+COUNTIFS(明细!$R:$R,$AK229,明细!$C:$C,BI$1,明细!$AL:$AL,"网点超23H未关闭"))*20)</f>
        <v>-</v>
      </c>
      <c r="BJ229" s="12" t="str">
        <f>IF((COUNTIFS(明细!$R:$R,$AK229,明细!$C:$C,BJ$1,明细!$AK:$AK,"网点超50分钟未响应")+COUNTIFS(明细!$R:$R,$AK229,明细!$C:$C,BJ$1,明细!$AL:$AL,"网点超23H未关闭"))*20=0,"-",(COUNTIFS(明细!$R:$R,$AK229,明细!$C:$C,BJ$1,明细!$AK:$AK,"网点超50分钟未响应")+COUNTIFS(明细!$R:$R,$AK229,明细!$C:$C,BJ$1,明细!$AL:$AL,"网点超23H未关闭"))*20)</f>
        <v>-</v>
      </c>
      <c r="BK229" s="12" t="str">
        <f>IF((COUNTIFS(明细!$R:$R,$AK229,明细!$C:$C,BK$1,明细!$AK:$AK,"网点超50分钟未响应")+COUNTIFS(明细!$R:$R,$AK229,明细!$C:$C,BK$1,明细!$AL:$AL,"网点超23H未关闭"))*20=0,"-",(COUNTIFS(明细!$R:$R,$AK229,明细!$C:$C,BK$1,明细!$AK:$AK,"网点超50分钟未响应")+COUNTIFS(明细!$R:$R,$AK229,明细!$C:$C,BK$1,明细!$AL:$AL,"网点超23H未关闭"))*20)</f>
        <v>-</v>
      </c>
      <c r="BL229" s="12" t="str">
        <f>IF((COUNTIFS(明细!$R:$R,$AK229,明细!$C:$C,BL$1,明细!$AK:$AK,"网点超50分钟未响应")+COUNTIFS(明细!$R:$R,$AK229,明细!$C:$C,BL$1,明细!$AL:$AL,"网点超23H未关闭"))*20=0,"-",(COUNTIFS(明细!$R:$R,$AK229,明细!$C:$C,BL$1,明细!$AK:$AK,"网点超50分钟未响应")+COUNTIFS(明细!$R:$R,$AK229,明细!$C:$C,BL$1,明细!$AL:$AL,"网点超23H未关闭"))*20)</f>
        <v>-</v>
      </c>
      <c r="BM229" s="12" t="str">
        <f>IF((COUNTIFS(明细!$R:$R,$AK229,明细!$C:$C,BM$1,明细!$AK:$AK,"网点超50分钟未响应")+COUNTIFS(明细!$R:$R,$AK229,明细!$C:$C,BM$1,明细!$AL:$AL,"网点超23H未关闭"))*20=0,"-",(COUNTIFS(明细!$R:$R,$AK229,明细!$C:$C,BM$1,明细!$AK:$AK,"网点超50分钟未响应")+COUNTIFS(明细!$R:$R,$AK229,明细!$C:$C,BM$1,明细!$AL:$AL,"网点超23H未关闭"))*20)</f>
        <v>-</v>
      </c>
      <c r="BN229" s="12" t="str">
        <f>IF((COUNTIFS(明细!$R:$R,$AK229,明细!$C:$C,BN$1,明细!$AK:$AK,"网点超50分钟未响应")+COUNTIFS(明细!$R:$R,$AK229,明细!$C:$C,BN$1,明细!$AL:$AL,"网点超23H未关闭"))*20=0,"-",(COUNTIFS(明细!$R:$R,$AK229,明细!$C:$C,BN$1,明细!$AK:$AK,"网点超50分钟未响应")+COUNTIFS(明细!$R:$R,$AK229,明细!$C:$C,BN$1,明细!$AL:$AL,"网点超23H未关闭"))*20)</f>
        <v>-</v>
      </c>
      <c r="BO229" s="12" t="str">
        <f>IF((COUNTIFS(明细!$R:$R,$AK229,明细!$C:$C,BO$1,明细!$AK:$AK,"网点超50分钟未响应")+COUNTIFS(明细!$R:$R,$AK229,明细!$C:$C,BO$1,明细!$AL:$AL,"网点超23H未关闭"))*20=0,"-",(COUNTIFS(明细!$R:$R,$AK229,明细!$C:$C,BO$1,明细!$AK:$AK,"网点超50分钟未响应")+COUNTIFS(明细!$R:$R,$AK229,明细!$C:$C,BO$1,明细!$AL:$AL,"网点超23H未关闭"))*20)</f>
        <v>-</v>
      </c>
      <c r="BP229" s="12" t="str">
        <f>IF((COUNTIFS(明细!$R:$R,$AK229,明细!$C:$C,BP$1,明细!$AK:$AK,"网点超50分钟未响应")+COUNTIFS(明细!$R:$R,$AK229,明细!$C:$C,BP$1,明细!$AL:$AL,"网点超23H未关闭"))*20=0,"-",(COUNTIFS(明细!$R:$R,$AK229,明细!$C:$C,BP$1,明细!$AK:$AK,"网点超50分钟未响应")+COUNTIFS(明细!$R:$R,$AK229,明细!$C:$C,BP$1,明细!$AL:$AL,"网点超23H未关闭"))*20)</f>
        <v>-</v>
      </c>
    </row>
    <row r="230" customHeight="1" spans="36:68">
      <c r="AJ230" s="12">
        <f>RANK(AL230,AL$3:AL$356)</f>
        <v>147</v>
      </c>
      <c r="AK230" s="39" t="s">
        <v>266</v>
      </c>
      <c r="AL230" s="12">
        <f>SUM(AM230:BP230)</f>
        <v>0</v>
      </c>
      <c r="AM230" s="12" t="str">
        <f>IF((COUNTIFS(明细!$R:$R,$AK230,明细!$C:$C,AM$1,明细!$AK:$AK,"网点超50分钟未响应")+COUNTIFS(明细!$R:$R,$AK230,明细!$C:$C,AM$1,明细!$AL:$AL,"网点超23H未关闭"))*20=0,"-",(COUNTIFS(明细!$R:$R,$AK230,明细!$C:$C,AM$1,明细!$AK:$AK,"网点超50分钟未响应")+COUNTIFS(明细!$R:$R,$AK230,明细!$C:$C,AM$1,明细!$AL:$AL,"网点超23H未关闭"))*20)</f>
        <v>-</v>
      </c>
      <c r="AN230" s="12" t="str">
        <f>IF((COUNTIFS(明细!$R:$R,$AK230,明细!$C:$C,AN$1,明细!$AK:$AK,"网点超50分钟未响应")+COUNTIFS(明细!$R:$R,$AK230,明细!$C:$C,AN$1,明细!$AL:$AL,"网点超23H未关闭"))*20=0,"-",(COUNTIFS(明细!$R:$R,$AK230,明细!$C:$C,AN$1,明细!$AK:$AK,"网点超50分钟未响应")+COUNTIFS(明细!$R:$R,$AK230,明细!$C:$C,AN$1,明细!$AL:$AL,"网点超23H未关闭"))*20)</f>
        <v>-</v>
      </c>
      <c r="AO230" s="12" t="str">
        <f>IF((COUNTIFS(明细!$R:$R,$AK230,明细!$C:$C,AO$1,明细!$AK:$AK,"网点超50分钟未响应")+COUNTIFS(明细!$R:$R,$AK230,明细!$C:$C,AO$1,明细!$AL:$AL,"网点超23H未关闭"))*20=0,"-",(COUNTIFS(明细!$R:$R,$AK230,明细!$C:$C,AO$1,明细!$AK:$AK,"网点超50分钟未响应")+COUNTIFS(明细!$R:$R,$AK230,明细!$C:$C,AO$1,明细!$AL:$AL,"网点超23H未关闭"))*20)</f>
        <v>-</v>
      </c>
      <c r="AP230" s="12" t="str">
        <f>IF((COUNTIFS(明细!$R:$R,$AK230,明细!$C:$C,AP$1,明细!$AK:$AK,"网点超50分钟未响应")+COUNTIFS(明细!$R:$R,$AK230,明细!$C:$C,AP$1,明细!$AL:$AL,"网点超23H未关闭"))*20=0,"-",(COUNTIFS(明细!$R:$R,$AK230,明细!$C:$C,AP$1,明细!$AK:$AK,"网点超50分钟未响应")+COUNTIFS(明细!$R:$R,$AK230,明细!$C:$C,AP$1,明细!$AL:$AL,"网点超23H未关闭"))*20)</f>
        <v>-</v>
      </c>
      <c r="AQ230" s="12" t="str">
        <f>IF((COUNTIFS(明细!$R:$R,$AK230,明细!$C:$C,AQ$1,明细!$AK:$AK,"网点超50分钟未响应")+COUNTIFS(明细!$R:$R,$AK230,明细!$C:$C,AQ$1,明细!$AL:$AL,"网点超23H未关闭"))*20=0,"-",(COUNTIFS(明细!$R:$R,$AK230,明细!$C:$C,AQ$1,明细!$AK:$AK,"网点超50分钟未响应")+COUNTIFS(明细!$R:$R,$AK230,明细!$C:$C,AQ$1,明细!$AL:$AL,"网点超23H未关闭"))*20)</f>
        <v>-</v>
      </c>
      <c r="AR230" s="12" t="str">
        <f>IF((COUNTIFS(明细!$R:$R,$AK230,明细!$C:$C,AR$1,明细!$AK:$AK,"网点超50分钟未响应")+COUNTIFS(明细!$R:$R,$AK230,明细!$C:$C,AR$1,明细!$AL:$AL,"网点超23H未关闭"))*20=0,"-",(COUNTIFS(明细!$R:$R,$AK230,明细!$C:$C,AR$1,明细!$AK:$AK,"网点超50分钟未响应")+COUNTIFS(明细!$R:$R,$AK230,明细!$C:$C,AR$1,明细!$AL:$AL,"网点超23H未关闭"))*20)</f>
        <v>-</v>
      </c>
      <c r="AS230" s="12" t="str">
        <f>IF((COUNTIFS(明细!$R:$R,$AK230,明细!$C:$C,AS$1,明细!$AK:$AK,"网点超50分钟未响应")+COUNTIFS(明细!$R:$R,$AK230,明细!$C:$C,AS$1,明细!$AL:$AL,"网点超23H未关闭"))*20=0,"-",(COUNTIFS(明细!$R:$R,$AK230,明细!$C:$C,AS$1,明细!$AK:$AK,"网点超50分钟未响应")+COUNTIFS(明细!$R:$R,$AK230,明细!$C:$C,AS$1,明细!$AL:$AL,"网点超23H未关闭"))*20)</f>
        <v>-</v>
      </c>
      <c r="AT230" s="12" t="str">
        <f>IF((COUNTIFS(明细!$R:$R,$AK230,明细!$C:$C,AT$1,明细!$AK:$AK,"网点超50分钟未响应")+COUNTIFS(明细!$R:$R,$AK230,明细!$C:$C,AT$1,明细!$AL:$AL,"网点超23H未关闭"))*20=0,"-",(COUNTIFS(明细!$R:$R,$AK230,明细!$C:$C,AT$1,明细!$AK:$AK,"网点超50分钟未响应")+COUNTIFS(明细!$R:$R,$AK230,明细!$C:$C,AT$1,明细!$AL:$AL,"网点超23H未关闭"))*20)</f>
        <v>-</v>
      </c>
      <c r="AU230" s="12" t="str">
        <f>IF((COUNTIFS(明细!$R:$R,$AK230,明细!$C:$C,AU$1,明细!$AK:$AK,"网点超50分钟未响应")+COUNTIFS(明细!$R:$R,$AK230,明细!$C:$C,AU$1,明细!$AL:$AL,"网点超23H未关闭"))*20=0,"-",(COUNTIFS(明细!$R:$R,$AK230,明细!$C:$C,AU$1,明细!$AK:$AK,"网点超50分钟未响应")+COUNTIFS(明细!$R:$R,$AK230,明细!$C:$C,AU$1,明细!$AL:$AL,"网点超23H未关闭"))*20)</f>
        <v>-</v>
      </c>
      <c r="AV230" s="12" t="str">
        <f>IF((COUNTIFS(明细!$R:$R,$AK230,明细!$C:$C,AV$1,明细!$AK:$AK,"网点超50分钟未响应")+COUNTIFS(明细!$R:$R,$AK230,明细!$C:$C,AV$1,明细!$AL:$AL,"网点超23H未关闭"))*20=0,"-",(COUNTIFS(明细!$R:$R,$AK230,明细!$C:$C,AV$1,明细!$AK:$AK,"网点超50分钟未响应")+COUNTIFS(明细!$R:$R,$AK230,明细!$C:$C,AV$1,明细!$AL:$AL,"网点超23H未关闭"))*20)</f>
        <v>-</v>
      </c>
      <c r="AW230" s="12" t="str">
        <f>IF((COUNTIFS(明细!$R:$R,$AK230,明细!$C:$C,AW$1,明细!$AK:$AK,"网点超50分钟未响应")+COUNTIFS(明细!$R:$R,$AK230,明细!$C:$C,AW$1,明细!$AL:$AL,"网点超23H未关闭"))*20=0,"-",(COUNTIFS(明细!$R:$R,$AK230,明细!$C:$C,AW$1,明细!$AK:$AK,"网点超50分钟未响应")+COUNTIFS(明细!$R:$R,$AK230,明细!$C:$C,AW$1,明细!$AL:$AL,"网点超23H未关闭"))*20)</f>
        <v>-</v>
      </c>
      <c r="AX230" s="12" t="str">
        <f>IF((COUNTIFS(明细!$R:$R,$AK230,明细!$C:$C,AX$1,明细!$AK:$AK,"网点超50分钟未响应")+COUNTIFS(明细!$R:$R,$AK230,明细!$C:$C,AX$1,明细!$AL:$AL,"网点超23H未关闭"))*20=0,"-",(COUNTIFS(明细!$R:$R,$AK230,明细!$C:$C,AX$1,明细!$AK:$AK,"网点超50分钟未响应")+COUNTIFS(明细!$R:$R,$AK230,明细!$C:$C,AX$1,明细!$AL:$AL,"网点超23H未关闭"))*20)</f>
        <v>-</v>
      </c>
      <c r="AY230" s="12" t="str">
        <f>IF((COUNTIFS(明细!$R:$R,$AK230,明细!$C:$C,AY$1,明细!$AK:$AK,"网点超50分钟未响应")+COUNTIFS(明细!$R:$R,$AK230,明细!$C:$C,AY$1,明细!$AL:$AL,"网点超23H未关闭"))*20=0,"-",(COUNTIFS(明细!$R:$R,$AK230,明细!$C:$C,AY$1,明细!$AK:$AK,"网点超50分钟未响应")+COUNTIFS(明细!$R:$R,$AK230,明细!$C:$C,AY$1,明细!$AL:$AL,"网点超23H未关闭"))*20)</f>
        <v>-</v>
      </c>
      <c r="AZ230" s="12" t="str">
        <f>IF((COUNTIFS(明细!$R:$R,$AK230,明细!$C:$C,AZ$1,明细!$AK:$AK,"网点超50分钟未响应")+COUNTIFS(明细!$R:$R,$AK230,明细!$C:$C,AZ$1,明细!$AL:$AL,"网点超23H未关闭"))*20=0,"-",(COUNTIFS(明细!$R:$R,$AK230,明细!$C:$C,AZ$1,明细!$AK:$AK,"网点超50分钟未响应")+COUNTIFS(明细!$R:$R,$AK230,明细!$C:$C,AZ$1,明细!$AL:$AL,"网点超23H未关闭"))*20)</f>
        <v>-</v>
      </c>
      <c r="BA230" s="12" t="str">
        <f>IF((COUNTIFS(明细!$R:$R,$AK230,明细!$C:$C,BA$1,明细!$AK:$AK,"网点超50分钟未响应")+COUNTIFS(明细!$R:$R,$AK230,明细!$C:$C,BA$1,明细!$AL:$AL,"网点超23H未关闭"))*20=0,"-",(COUNTIFS(明细!$R:$R,$AK230,明细!$C:$C,BA$1,明细!$AK:$AK,"网点超50分钟未响应")+COUNTIFS(明细!$R:$R,$AK230,明细!$C:$C,BA$1,明细!$AL:$AL,"网点超23H未关闭"))*20)</f>
        <v>-</v>
      </c>
      <c r="BB230" s="12" t="str">
        <f>IF((COUNTIFS(明细!$R:$R,$AK230,明细!$C:$C,BB$1,明细!$AK:$AK,"网点超50分钟未响应")+COUNTIFS(明细!$R:$R,$AK230,明细!$C:$C,BB$1,明细!$AL:$AL,"网点超23H未关闭"))*20=0,"-",(COUNTIFS(明细!$R:$R,$AK230,明细!$C:$C,BB$1,明细!$AK:$AK,"网点超50分钟未响应")+COUNTIFS(明细!$R:$R,$AK230,明细!$C:$C,BB$1,明细!$AL:$AL,"网点超23H未关闭"))*20)</f>
        <v>-</v>
      </c>
      <c r="BC230" s="12" t="str">
        <f>IF((COUNTIFS(明细!$R:$R,$AK230,明细!$C:$C,BC$1,明细!$AK:$AK,"网点超50分钟未响应")+COUNTIFS(明细!$R:$R,$AK230,明细!$C:$C,BC$1,明细!$AL:$AL,"网点超23H未关闭"))*20=0,"-",(COUNTIFS(明细!$R:$R,$AK230,明细!$C:$C,BC$1,明细!$AK:$AK,"网点超50分钟未响应")+COUNTIFS(明细!$R:$R,$AK230,明细!$C:$C,BC$1,明细!$AL:$AL,"网点超23H未关闭"))*20)</f>
        <v>-</v>
      </c>
      <c r="BD230" s="12" t="str">
        <f>IF((COUNTIFS(明细!$R:$R,$AK230,明细!$C:$C,BD$1,明细!$AK:$AK,"网点超50分钟未响应")+COUNTIFS(明细!$R:$R,$AK230,明细!$C:$C,BD$1,明细!$AL:$AL,"网点超23H未关闭"))*20=0,"-",(COUNTIFS(明细!$R:$R,$AK230,明细!$C:$C,BD$1,明细!$AK:$AK,"网点超50分钟未响应")+COUNTIFS(明细!$R:$R,$AK230,明细!$C:$C,BD$1,明细!$AL:$AL,"网点超23H未关闭"))*20)</f>
        <v>-</v>
      </c>
      <c r="BE230" s="12" t="str">
        <f>IF((COUNTIFS(明细!$R:$R,$AK230,明细!$C:$C,BE$1,明细!$AK:$AK,"网点超50分钟未响应")+COUNTIFS(明细!$R:$R,$AK230,明细!$C:$C,BE$1,明细!$AL:$AL,"网点超23H未关闭"))*20=0,"-",(COUNTIFS(明细!$R:$R,$AK230,明细!$C:$C,BE$1,明细!$AK:$AK,"网点超50分钟未响应")+COUNTIFS(明细!$R:$R,$AK230,明细!$C:$C,BE$1,明细!$AL:$AL,"网点超23H未关闭"))*20)</f>
        <v>-</v>
      </c>
      <c r="BF230" s="12" t="str">
        <f>IF((COUNTIFS(明细!$R:$R,$AK230,明细!$C:$C,BF$1,明细!$AK:$AK,"网点超50分钟未响应")+COUNTIFS(明细!$R:$R,$AK230,明细!$C:$C,BF$1,明细!$AL:$AL,"网点超23H未关闭"))*20=0,"-",(COUNTIFS(明细!$R:$R,$AK230,明细!$C:$C,BF$1,明细!$AK:$AK,"网点超50分钟未响应")+COUNTIFS(明细!$R:$R,$AK230,明细!$C:$C,BF$1,明细!$AL:$AL,"网点超23H未关闭"))*20)</f>
        <v>-</v>
      </c>
      <c r="BG230" s="12" t="str">
        <f>IF((COUNTIFS(明细!$R:$R,$AK230,明细!$C:$C,BG$1,明细!$AK:$AK,"网点超50分钟未响应")+COUNTIFS(明细!$R:$R,$AK230,明细!$C:$C,BG$1,明细!$AL:$AL,"网点超23H未关闭"))*20=0,"-",(COUNTIFS(明细!$R:$R,$AK230,明细!$C:$C,BG$1,明细!$AK:$AK,"网点超50分钟未响应")+COUNTIFS(明细!$R:$R,$AK230,明细!$C:$C,BG$1,明细!$AL:$AL,"网点超23H未关闭"))*20)</f>
        <v>-</v>
      </c>
      <c r="BH230" s="12" t="str">
        <f>IF((COUNTIFS(明细!$R:$R,$AK230,明细!$C:$C,BH$1,明细!$AK:$AK,"网点超50分钟未响应")+COUNTIFS(明细!$R:$R,$AK230,明细!$C:$C,BH$1,明细!$AL:$AL,"网点超23H未关闭"))*20=0,"-",(COUNTIFS(明细!$R:$R,$AK230,明细!$C:$C,BH$1,明细!$AK:$AK,"网点超50分钟未响应")+COUNTIFS(明细!$R:$R,$AK230,明细!$C:$C,BH$1,明细!$AL:$AL,"网点超23H未关闭"))*20)</f>
        <v>-</v>
      </c>
      <c r="BI230" s="12" t="str">
        <f>IF((COUNTIFS(明细!$R:$R,$AK230,明细!$C:$C,BI$1,明细!$AK:$AK,"网点超50分钟未响应")+COUNTIFS(明细!$R:$R,$AK230,明细!$C:$C,BI$1,明细!$AL:$AL,"网点超23H未关闭"))*20=0,"-",(COUNTIFS(明细!$R:$R,$AK230,明细!$C:$C,BI$1,明细!$AK:$AK,"网点超50分钟未响应")+COUNTIFS(明细!$R:$R,$AK230,明细!$C:$C,BI$1,明细!$AL:$AL,"网点超23H未关闭"))*20)</f>
        <v>-</v>
      </c>
      <c r="BJ230" s="12" t="str">
        <f>IF((COUNTIFS(明细!$R:$R,$AK230,明细!$C:$C,BJ$1,明细!$AK:$AK,"网点超50分钟未响应")+COUNTIFS(明细!$R:$R,$AK230,明细!$C:$C,BJ$1,明细!$AL:$AL,"网点超23H未关闭"))*20=0,"-",(COUNTIFS(明细!$R:$R,$AK230,明细!$C:$C,BJ$1,明细!$AK:$AK,"网点超50分钟未响应")+COUNTIFS(明细!$R:$R,$AK230,明细!$C:$C,BJ$1,明细!$AL:$AL,"网点超23H未关闭"))*20)</f>
        <v>-</v>
      </c>
      <c r="BK230" s="12" t="str">
        <f>IF((COUNTIFS(明细!$R:$R,$AK230,明细!$C:$C,BK$1,明细!$AK:$AK,"网点超50分钟未响应")+COUNTIFS(明细!$R:$R,$AK230,明细!$C:$C,BK$1,明细!$AL:$AL,"网点超23H未关闭"))*20=0,"-",(COUNTIFS(明细!$R:$R,$AK230,明细!$C:$C,BK$1,明细!$AK:$AK,"网点超50分钟未响应")+COUNTIFS(明细!$R:$R,$AK230,明细!$C:$C,BK$1,明细!$AL:$AL,"网点超23H未关闭"))*20)</f>
        <v>-</v>
      </c>
      <c r="BL230" s="12" t="str">
        <f>IF((COUNTIFS(明细!$R:$R,$AK230,明细!$C:$C,BL$1,明细!$AK:$AK,"网点超50分钟未响应")+COUNTIFS(明细!$R:$R,$AK230,明细!$C:$C,BL$1,明细!$AL:$AL,"网点超23H未关闭"))*20=0,"-",(COUNTIFS(明细!$R:$R,$AK230,明细!$C:$C,BL$1,明细!$AK:$AK,"网点超50分钟未响应")+COUNTIFS(明细!$R:$R,$AK230,明细!$C:$C,BL$1,明细!$AL:$AL,"网点超23H未关闭"))*20)</f>
        <v>-</v>
      </c>
      <c r="BM230" s="12" t="str">
        <f>IF((COUNTIFS(明细!$R:$R,$AK230,明细!$C:$C,BM$1,明细!$AK:$AK,"网点超50分钟未响应")+COUNTIFS(明细!$R:$R,$AK230,明细!$C:$C,BM$1,明细!$AL:$AL,"网点超23H未关闭"))*20=0,"-",(COUNTIFS(明细!$R:$R,$AK230,明细!$C:$C,BM$1,明细!$AK:$AK,"网点超50分钟未响应")+COUNTIFS(明细!$R:$R,$AK230,明细!$C:$C,BM$1,明细!$AL:$AL,"网点超23H未关闭"))*20)</f>
        <v>-</v>
      </c>
      <c r="BN230" s="12" t="str">
        <f>IF((COUNTIFS(明细!$R:$R,$AK230,明细!$C:$C,BN$1,明细!$AK:$AK,"网点超50分钟未响应")+COUNTIFS(明细!$R:$R,$AK230,明细!$C:$C,BN$1,明细!$AL:$AL,"网点超23H未关闭"))*20=0,"-",(COUNTIFS(明细!$R:$R,$AK230,明细!$C:$C,BN$1,明细!$AK:$AK,"网点超50分钟未响应")+COUNTIFS(明细!$R:$R,$AK230,明细!$C:$C,BN$1,明细!$AL:$AL,"网点超23H未关闭"))*20)</f>
        <v>-</v>
      </c>
      <c r="BO230" s="12" t="str">
        <f>IF((COUNTIFS(明细!$R:$R,$AK230,明细!$C:$C,BO$1,明细!$AK:$AK,"网点超50分钟未响应")+COUNTIFS(明细!$R:$R,$AK230,明细!$C:$C,BO$1,明细!$AL:$AL,"网点超23H未关闭"))*20=0,"-",(COUNTIFS(明细!$R:$R,$AK230,明细!$C:$C,BO$1,明细!$AK:$AK,"网点超50分钟未响应")+COUNTIFS(明细!$R:$R,$AK230,明细!$C:$C,BO$1,明细!$AL:$AL,"网点超23H未关闭"))*20)</f>
        <v>-</v>
      </c>
      <c r="BP230" s="12" t="str">
        <f>IF((COUNTIFS(明细!$R:$R,$AK230,明细!$C:$C,BP$1,明细!$AK:$AK,"网点超50分钟未响应")+COUNTIFS(明细!$R:$R,$AK230,明细!$C:$C,BP$1,明细!$AL:$AL,"网点超23H未关闭"))*20=0,"-",(COUNTIFS(明细!$R:$R,$AK230,明细!$C:$C,BP$1,明细!$AK:$AK,"网点超50分钟未响应")+COUNTIFS(明细!$R:$R,$AK230,明细!$C:$C,BP$1,明细!$AL:$AL,"网点超23H未关闭"))*20)</f>
        <v>-</v>
      </c>
    </row>
    <row r="231" customHeight="1" spans="36:68">
      <c r="AJ231" s="12">
        <f>RANK(AL231,AL$3:AL$356)</f>
        <v>147</v>
      </c>
      <c r="AK231" s="4" t="s">
        <v>267</v>
      </c>
      <c r="AL231" s="12">
        <f>SUM(AM231:BP231)</f>
        <v>0</v>
      </c>
      <c r="AM231" s="12" t="str">
        <f>IF((COUNTIFS(明细!$R:$R,$AK231,明细!$C:$C,AM$1,明细!$AK:$AK,"网点超50分钟未响应")+COUNTIFS(明细!$R:$R,$AK231,明细!$C:$C,AM$1,明细!$AL:$AL,"网点超23H未关闭"))*20=0,"-",(COUNTIFS(明细!$R:$R,$AK231,明细!$C:$C,AM$1,明细!$AK:$AK,"网点超50分钟未响应")+COUNTIFS(明细!$R:$R,$AK231,明细!$C:$C,AM$1,明细!$AL:$AL,"网点超23H未关闭"))*20)</f>
        <v>-</v>
      </c>
      <c r="AN231" s="12" t="str">
        <f>IF((COUNTIFS(明细!$R:$R,$AK231,明细!$C:$C,AN$1,明细!$AK:$AK,"网点超50分钟未响应")+COUNTIFS(明细!$R:$R,$AK231,明细!$C:$C,AN$1,明细!$AL:$AL,"网点超23H未关闭"))*20=0,"-",(COUNTIFS(明细!$R:$R,$AK231,明细!$C:$C,AN$1,明细!$AK:$AK,"网点超50分钟未响应")+COUNTIFS(明细!$R:$R,$AK231,明细!$C:$C,AN$1,明细!$AL:$AL,"网点超23H未关闭"))*20)</f>
        <v>-</v>
      </c>
      <c r="AO231" s="12" t="str">
        <f>IF((COUNTIFS(明细!$R:$R,$AK231,明细!$C:$C,AO$1,明细!$AK:$AK,"网点超50分钟未响应")+COUNTIFS(明细!$R:$R,$AK231,明细!$C:$C,AO$1,明细!$AL:$AL,"网点超23H未关闭"))*20=0,"-",(COUNTIFS(明细!$R:$R,$AK231,明细!$C:$C,AO$1,明细!$AK:$AK,"网点超50分钟未响应")+COUNTIFS(明细!$R:$R,$AK231,明细!$C:$C,AO$1,明细!$AL:$AL,"网点超23H未关闭"))*20)</f>
        <v>-</v>
      </c>
      <c r="AP231" s="12" t="str">
        <f>IF((COUNTIFS(明细!$R:$R,$AK231,明细!$C:$C,AP$1,明细!$AK:$AK,"网点超50分钟未响应")+COUNTIFS(明细!$R:$R,$AK231,明细!$C:$C,AP$1,明细!$AL:$AL,"网点超23H未关闭"))*20=0,"-",(COUNTIFS(明细!$R:$R,$AK231,明细!$C:$C,AP$1,明细!$AK:$AK,"网点超50分钟未响应")+COUNTIFS(明细!$R:$R,$AK231,明细!$C:$C,AP$1,明细!$AL:$AL,"网点超23H未关闭"))*20)</f>
        <v>-</v>
      </c>
      <c r="AQ231" s="12" t="str">
        <f>IF((COUNTIFS(明细!$R:$R,$AK231,明细!$C:$C,AQ$1,明细!$AK:$AK,"网点超50分钟未响应")+COUNTIFS(明细!$R:$R,$AK231,明细!$C:$C,AQ$1,明细!$AL:$AL,"网点超23H未关闭"))*20=0,"-",(COUNTIFS(明细!$R:$R,$AK231,明细!$C:$C,AQ$1,明细!$AK:$AK,"网点超50分钟未响应")+COUNTIFS(明细!$R:$R,$AK231,明细!$C:$C,AQ$1,明细!$AL:$AL,"网点超23H未关闭"))*20)</f>
        <v>-</v>
      </c>
      <c r="AR231" s="12" t="str">
        <f>IF((COUNTIFS(明细!$R:$R,$AK231,明细!$C:$C,AR$1,明细!$AK:$AK,"网点超50分钟未响应")+COUNTIFS(明细!$R:$R,$AK231,明细!$C:$C,AR$1,明细!$AL:$AL,"网点超23H未关闭"))*20=0,"-",(COUNTIFS(明细!$R:$R,$AK231,明细!$C:$C,AR$1,明细!$AK:$AK,"网点超50分钟未响应")+COUNTIFS(明细!$R:$R,$AK231,明细!$C:$C,AR$1,明细!$AL:$AL,"网点超23H未关闭"))*20)</f>
        <v>-</v>
      </c>
      <c r="AS231" s="12" t="str">
        <f>IF((COUNTIFS(明细!$R:$R,$AK231,明细!$C:$C,AS$1,明细!$AK:$AK,"网点超50分钟未响应")+COUNTIFS(明细!$R:$R,$AK231,明细!$C:$C,AS$1,明细!$AL:$AL,"网点超23H未关闭"))*20=0,"-",(COUNTIFS(明细!$R:$R,$AK231,明细!$C:$C,AS$1,明细!$AK:$AK,"网点超50分钟未响应")+COUNTIFS(明细!$R:$R,$AK231,明细!$C:$C,AS$1,明细!$AL:$AL,"网点超23H未关闭"))*20)</f>
        <v>-</v>
      </c>
      <c r="AT231" s="12" t="str">
        <f>IF((COUNTIFS(明细!$R:$R,$AK231,明细!$C:$C,AT$1,明细!$AK:$AK,"网点超50分钟未响应")+COUNTIFS(明细!$R:$R,$AK231,明细!$C:$C,AT$1,明细!$AL:$AL,"网点超23H未关闭"))*20=0,"-",(COUNTIFS(明细!$R:$R,$AK231,明细!$C:$C,AT$1,明细!$AK:$AK,"网点超50分钟未响应")+COUNTIFS(明细!$R:$R,$AK231,明细!$C:$C,AT$1,明细!$AL:$AL,"网点超23H未关闭"))*20)</f>
        <v>-</v>
      </c>
      <c r="AU231" s="12" t="str">
        <f>IF((COUNTIFS(明细!$R:$R,$AK231,明细!$C:$C,AU$1,明细!$AK:$AK,"网点超50分钟未响应")+COUNTIFS(明细!$R:$R,$AK231,明细!$C:$C,AU$1,明细!$AL:$AL,"网点超23H未关闭"))*20=0,"-",(COUNTIFS(明细!$R:$R,$AK231,明细!$C:$C,AU$1,明细!$AK:$AK,"网点超50分钟未响应")+COUNTIFS(明细!$R:$R,$AK231,明细!$C:$C,AU$1,明细!$AL:$AL,"网点超23H未关闭"))*20)</f>
        <v>-</v>
      </c>
      <c r="AV231" s="12" t="str">
        <f>IF((COUNTIFS(明细!$R:$R,$AK231,明细!$C:$C,AV$1,明细!$AK:$AK,"网点超50分钟未响应")+COUNTIFS(明细!$R:$R,$AK231,明细!$C:$C,AV$1,明细!$AL:$AL,"网点超23H未关闭"))*20=0,"-",(COUNTIFS(明细!$R:$R,$AK231,明细!$C:$C,AV$1,明细!$AK:$AK,"网点超50分钟未响应")+COUNTIFS(明细!$R:$R,$AK231,明细!$C:$C,AV$1,明细!$AL:$AL,"网点超23H未关闭"))*20)</f>
        <v>-</v>
      </c>
      <c r="AW231" s="12" t="str">
        <f>IF((COUNTIFS(明细!$R:$R,$AK231,明细!$C:$C,AW$1,明细!$AK:$AK,"网点超50分钟未响应")+COUNTIFS(明细!$R:$R,$AK231,明细!$C:$C,AW$1,明细!$AL:$AL,"网点超23H未关闭"))*20=0,"-",(COUNTIFS(明细!$R:$R,$AK231,明细!$C:$C,AW$1,明细!$AK:$AK,"网点超50分钟未响应")+COUNTIFS(明细!$R:$R,$AK231,明细!$C:$C,AW$1,明细!$AL:$AL,"网点超23H未关闭"))*20)</f>
        <v>-</v>
      </c>
      <c r="AX231" s="12" t="str">
        <f>IF((COUNTIFS(明细!$R:$R,$AK231,明细!$C:$C,AX$1,明细!$AK:$AK,"网点超50分钟未响应")+COUNTIFS(明细!$R:$R,$AK231,明细!$C:$C,AX$1,明细!$AL:$AL,"网点超23H未关闭"))*20=0,"-",(COUNTIFS(明细!$R:$R,$AK231,明细!$C:$C,AX$1,明细!$AK:$AK,"网点超50分钟未响应")+COUNTIFS(明细!$R:$R,$AK231,明细!$C:$C,AX$1,明细!$AL:$AL,"网点超23H未关闭"))*20)</f>
        <v>-</v>
      </c>
      <c r="AY231" s="12" t="str">
        <f>IF((COUNTIFS(明细!$R:$R,$AK231,明细!$C:$C,AY$1,明细!$AK:$AK,"网点超50分钟未响应")+COUNTIFS(明细!$R:$R,$AK231,明细!$C:$C,AY$1,明细!$AL:$AL,"网点超23H未关闭"))*20=0,"-",(COUNTIFS(明细!$R:$R,$AK231,明细!$C:$C,AY$1,明细!$AK:$AK,"网点超50分钟未响应")+COUNTIFS(明细!$R:$R,$AK231,明细!$C:$C,AY$1,明细!$AL:$AL,"网点超23H未关闭"))*20)</f>
        <v>-</v>
      </c>
      <c r="AZ231" s="12" t="str">
        <f>IF((COUNTIFS(明细!$R:$R,$AK231,明细!$C:$C,AZ$1,明细!$AK:$AK,"网点超50分钟未响应")+COUNTIFS(明细!$R:$R,$AK231,明细!$C:$C,AZ$1,明细!$AL:$AL,"网点超23H未关闭"))*20=0,"-",(COUNTIFS(明细!$R:$R,$AK231,明细!$C:$C,AZ$1,明细!$AK:$AK,"网点超50分钟未响应")+COUNTIFS(明细!$R:$R,$AK231,明细!$C:$C,AZ$1,明细!$AL:$AL,"网点超23H未关闭"))*20)</f>
        <v>-</v>
      </c>
      <c r="BA231" s="12" t="str">
        <f>IF((COUNTIFS(明细!$R:$R,$AK231,明细!$C:$C,BA$1,明细!$AK:$AK,"网点超50分钟未响应")+COUNTIFS(明细!$R:$R,$AK231,明细!$C:$C,BA$1,明细!$AL:$AL,"网点超23H未关闭"))*20=0,"-",(COUNTIFS(明细!$R:$R,$AK231,明细!$C:$C,BA$1,明细!$AK:$AK,"网点超50分钟未响应")+COUNTIFS(明细!$R:$R,$AK231,明细!$C:$C,BA$1,明细!$AL:$AL,"网点超23H未关闭"))*20)</f>
        <v>-</v>
      </c>
      <c r="BB231" s="12" t="str">
        <f>IF((COUNTIFS(明细!$R:$R,$AK231,明细!$C:$C,BB$1,明细!$AK:$AK,"网点超50分钟未响应")+COUNTIFS(明细!$R:$R,$AK231,明细!$C:$C,BB$1,明细!$AL:$AL,"网点超23H未关闭"))*20=0,"-",(COUNTIFS(明细!$R:$R,$AK231,明细!$C:$C,BB$1,明细!$AK:$AK,"网点超50分钟未响应")+COUNTIFS(明细!$R:$R,$AK231,明细!$C:$C,BB$1,明细!$AL:$AL,"网点超23H未关闭"))*20)</f>
        <v>-</v>
      </c>
      <c r="BC231" s="12" t="str">
        <f>IF((COUNTIFS(明细!$R:$R,$AK231,明细!$C:$C,BC$1,明细!$AK:$AK,"网点超50分钟未响应")+COUNTIFS(明细!$R:$R,$AK231,明细!$C:$C,BC$1,明细!$AL:$AL,"网点超23H未关闭"))*20=0,"-",(COUNTIFS(明细!$R:$R,$AK231,明细!$C:$C,BC$1,明细!$AK:$AK,"网点超50分钟未响应")+COUNTIFS(明细!$R:$R,$AK231,明细!$C:$C,BC$1,明细!$AL:$AL,"网点超23H未关闭"))*20)</f>
        <v>-</v>
      </c>
      <c r="BD231" s="12" t="str">
        <f>IF((COUNTIFS(明细!$R:$R,$AK231,明细!$C:$C,BD$1,明细!$AK:$AK,"网点超50分钟未响应")+COUNTIFS(明细!$R:$R,$AK231,明细!$C:$C,BD$1,明细!$AL:$AL,"网点超23H未关闭"))*20=0,"-",(COUNTIFS(明细!$R:$R,$AK231,明细!$C:$C,BD$1,明细!$AK:$AK,"网点超50分钟未响应")+COUNTIFS(明细!$R:$R,$AK231,明细!$C:$C,BD$1,明细!$AL:$AL,"网点超23H未关闭"))*20)</f>
        <v>-</v>
      </c>
      <c r="BE231" s="12" t="str">
        <f>IF((COUNTIFS(明细!$R:$R,$AK231,明细!$C:$C,BE$1,明细!$AK:$AK,"网点超50分钟未响应")+COUNTIFS(明细!$R:$R,$AK231,明细!$C:$C,BE$1,明细!$AL:$AL,"网点超23H未关闭"))*20=0,"-",(COUNTIFS(明细!$R:$R,$AK231,明细!$C:$C,BE$1,明细!$AK:$AK,"网点超50分钟未响应")+COUNTIFS(明细!$R:$R,$AK231,明细!$C:$C,BE$1,明细!$AL:$AL,"网点超23H未关闭"))*20)</f>
        <v>-</v>
      </c>
      <c r="BF231" s="12" t="str">
        <f>IF((COUNTIFS(明细!$R:$R,$AK231,明细!$C:$C,BF$1,明细!$AK:$AK,"网点超50分钟未响应")+COUNTIFS(明细!$R:$R,$AK231,明细!$C:$C,BF$1,明细!$AL:$AL,"网点超23H未关闭"))*20=0,"-",(COUNTIFS(明细!$R:$R,$AK231,明细!$C:$C,BF$1,明细!$AK:$AK,"网点超50分钟未响应")+COUNTIFS(明细!$R:$R,$AK231,明细!$C:$C,BF$1,明细!$AL:$AL,"网点超23H未关闭"))*20)</f>
        <v>-</v>
      </c>
      <c r="BG231" s="12" t="str">
        <f>IF((COUNTIFS(明细!$R:$R,$AK231,明细!$C:$C,BG$1,明细!$AK:$AK,"网点超50分钟未响应")+COUNTIFS(明细!$R:$R,$AK231,明细!$C:$C,BG$1,明细!$AL:$AL,"网点超23H未关闭"))*20=0,"-",(COUNTIFS(明细!$R:$R,$AK231,明细!$C:$C,BG$1,明细!$AK:$AK,"网点超50分钟未响应")+COUNTIFS(明细!$R:$R,$AK231,明细!$C:$C,BG$1,明细!$AL:$AL,"网点超23H未关闭"))*20)</f>
        <v>-</v>
      </c>
      <c r="BH231" s="12" t="str">
        <f>IF((COUNTIFS(明细!$R:$R,$AK231,明细!$C:$C,BH$1,明细!$AK:$AK,"网点超50分钟未响应")+COUNTIFS(明细!$R:$R,$AK231,明细!$C:$C,BH$1,明细!$AL:$AL,"网点超23H未关闭"))*20=0,"-",(COUNTIFS(明细!$R:$R,$AK231,明细!$C:$C,BH$1,明细!$AK:$AK,"网点超50分钟未响应")+COUNTIFS(明细!$R:$R,$AK231,明细!$C:$C,BH$1,明细!$AL:$AL,"网点超23H未关闭"))*20)</f>
        <v>-</v>
      </c>
      <c r="BI231" s="12" t="str">
        <f>IF((COUNTIFS(明细!$R:$R,$AK231,明细!$C:$C,BI$1,明细!$AK:$AK,"网点超50分钟未响应")+COUNTIFS(明细!$R:$R,$AK231,明细!$C:$C,BI$1,明细!$AL:$AL,"网点超23H未关闭"))*20=0,"-",(COUNTIFS(明细!$R:$R,$AK231,明细!$C:$C,BI$1,明细!$AK:$AK,"网点超50分钟未响应")+COUNTIFS(明细!$R:$R,$AK231,明细!$C:$C,BI$1,明细!$AL:$AL,"网点超23H未关闭"))*20)</f>
        <v>-</v>
      </c>
      <c r="BJ231" s="12" t="str">
        <f>IF((COUNTIFS(明细!$R:$R,$AK231,明细!$C:$C,BJ$1,明细!$AK:$AK,"网点超50分钟未响应")+COUNTIFS(明细!$R:$R,$AK231,明细!$C:$C,BJ$1,明细!$AL:$AL,"网点超23H未关闭"))*20=0,"-",(COUNTIFS(明细!$R:$R,$AK231,明细!$C:$C,BJ$1,明细!$AK:$AK,"网点超50分钟未响应")+COUNTIFS(明细!$R:$R,$AK231,明细!$C:$C,BJ$1,明细!$AL:$AL,"网点超23H未关闭"))*20)</f>
        <v>-</v>
      </c>
      <c r="BK231" s="12" t="str">
        <f>IF((COUNTIFS(明细!$R:$R,$AK231,明细!$C:$C,BK$1,明细!$AK:$AK,"网点超50分钟未响应")+COUNTIFS(明细!$R:$R,$AK231,明细!$C:$C,BK$1,明细!$AL:$AL,"网点超23H未关闭"))*20=0,"-",(COUNTIFS(明细!$R:$R,$AK231,明细!$C:$C,BK$1,明细!$AK:$AK,"网点超50分钟未响应")+COUNTIFS(明细!$R:$R,$AK231,明细!$C:$C,BK$1,明细!$AL:$AL,"网点超23H未关闭"))*20)</f>
        <v>-</v>
      </c>
      <c r="BL231" s="12" t="str">
        <f>IF((COUNTIFS(明细!$R:$R,$AK231,明细!$C:$C,BL$1,明细!$AK:$AK,"网点超50分钟未响应")+COUNTIFS(明细!$R:$R,$AK231,明细!$C:$C,BL$1,明细!$AL:$AL,"网点超23H未关闭"))*20=0,"-",(COUNTIFS(明细!$R:$R,$AK231,明细!$C:$C,BL$1,明细!$AK:$AK,"网点超50分钟未响应")+COUNTIFS(明细!$R:$R,$AK231,明细!$C:$C,BL$1,明细!$AL:$AL,"网点超23H未关闭"))*20)</f>
        <v>-</v>
      </c>
      <c r="BM231" s="12" t="str">
        <f>IF((COUNTIFS(明细!$R:$R,$AK231,明细!$C:$C,BM$1,明细!$AK:$AK,"网点超50分钟未响应")+COUNTIFS(明细!$R:$R,$AK231,明细!$C:$C,BM$1,明细!$AL:$AL,"网点超23H未关闭"))*20=0,"-",(COUNTIFS(明细!$R:$R,$AK231,明细!$C:$C,BM$1,明细!$AK:$AK,"网点超50分钟未响应")+COUNTIFS(明细!$R:$R,$AK231,明细!$C:$C,BM$1,明细!$AL:$AL,"网点超23H未关闭"))*20)</f>
        <v>-</v>
      </c>
      <c r="BN231" s="12" t="str">
        <f>IF((COUNTIFS(明细!$R:$R,$AK231,明细!$C:$C,BN$1,明细!$AK:$AK,"网点超50分钟未响应")+COUNTIFS(明细!$R:$R,$AK231,明细!$C:$C,BN$1,明细!$AL:$AL,"网点超23H未关闭"))*20=0,"-",(COUNTIFS(明细!$R:$R,$AK231,明细!$C:$C,BN$1,明细!$AK:$AK,"网点超50分钟未响应")+COUNTIFS(明细!$R:$R,$AK231,明细!$C:$C,BN$1,明细!$AL:$AL,"网点超23H未关闭"))*20)</f>
        <v>-</v>
      </c>
      <c r="BO231" s="12" t="str">
        <f>IF((COUNTIFS(明细!$R:$R,$AK231,明细!$C:$C,BO$1,明细!$AK:$AK,"网点超50分钟未响应")+COUNTIFS(明细!$R:$R,$AK231,明细!$C:$C,BO$1,明细!$AL:$AL,"网点超23H未关闭"))*20=0,"-",(COUNTIFS(明细!$R:$R,$AK231,明细!$C:$C,BO$1,明细!$AK:$AK,"网点超50分钟未响应")+COUNTIFS(明细!$R:$R,$AK231,明细!$C:$C,BO$1,明细!$AL:$AL,"网点超23H未关闭"))*20)</f>
        <v>-</v>
      </c>
      <c r="BP231" s="12" t="str">
        <f>IF((COUNTIFS(明细!$R:$R,$AK231,明细!$C:$C,BP$1,明细!$AK:$AK,"网点超50分钟未响应")+COUNTIFS(明细!$R:$R,$AK231,明细!$C:$C,BP$1,明细!$AL:$AL,"网点超23H未关闭"))*20=0,"-",(COUNTIFS(明细!$R:$R,$AK231,明细!$C:$C,BP$1,明细!$AK:$AK,"网点超50分钟未响应")+COUNTIFS(明细!$R:$R,$AK231,明细!$C:$C,BP$1,明细!$AL:$AL,"网点超23H未关闭"))*20)</f>
        <v>-</v>
      </c>
    </row>
    <row r="232" customHeight="1" spans="36:68">
      <c r="AJ232" s="12">
        <f>RANK(AL232,AL$3:AL$356)</f>
        <v>147</v>
      </c>
      <c r="AK232" s="4" t="s">
        <v>268</v>
      </c>
      <c r="AL232" s="12">
        <f>SUM(AM232:BP232)</f>
        <v>0</v>
      </c>
      <c r="AM232" s="12" t="str">
        <f>IF((COUNTIFS(明细!$R:$R,$AK232,明细!$C:$C,AM$1,明细!$AK:$AK,"网点超50分钟未响应")+COUNTIFS(明细!$R:$R,$AK232,明细!$C:$C,AM$1,明细!$AL:$AL,"网点超23H未关闭"))*20=0,"-",(COUNTIFS(明细!$R:$R,$AK232,明细!$C:$C,AM$1,明细!$AK:$AK,"网点超50分钟未响应")+COUNTIFS(明细!$R:$R,$AK232,明细!$C:$C,AM$1,明细!$AL:$AL,"网点超23H未关闭"))*20)</f>
        <v>-</v>
      </c>
      <c r="AN232" s="12" t="str">
        <f>IF((COUNTIFS(明细!$R:$R,$AK232,明细!$C:$C,AN$1,明细!$AK:$AK,"网点超50分钟未响应")+COUNTIFS(明细!$R:$R,$AK232,明细!$C:$C,AN$1,明细!$AL:$AL,"网点超23H未关闭"))*20=0,"-",(COUNTIFS(明细!$R:$R,$AK232,明细!$C:$C,AN$1,明细!$AK:$AK,"网点超50分钟未响应")+COUNTIFS(明细!$R:$R,$AK232,明细!$C:$C,AN$1,明细!$AL:$AL,"网点超23H未关闭"))*20)</f>
        <v>-</v>
      </c>
      <c r="AO232" s="12" t="str">
        <f>IF((COUNTIFS(明细!$R:$R,$AK232,明细!$C:$C,AO$1,明细!$AK:$AK,"网点超50分钟未响应")+COUNTIFS(明细!$R:$R,$AK232,明细!$C:$C,AO$1,明细!$AL:$AL,"网点超23H未关闭"))*20=0,"-",(COUNTIFS(明细!$R:$R,$AK232,明细!$C:$C,AO$1,明细!$AK:$AK,"网点超50分钟未响应")+COUNTIFS(明细!$R:$R,$AK232,明细!$C:$C,AO$1,明细!$AL:$AL,"网点超23H未关闭"))*20)</f>
        <v>-</v>
      </c>
      <c r="AP232" s="12" t="str">
        <f>IF((COUNTIFS(明细!$R:$R,$AK232,明细!$C:$C,AP$1,明细!$AK:$AK,"网点超50分钟未响应")+COUNTIFS(明细!$R:$R,$AK232,明细!$C:$C,AP$1,明细!$AL:$AL,"网点超23H未关闭"))*20=0,"-",(COUNTIFS(明细!$R:$R,$AK232,明细!$C:$C,AP$1,明细!$AK:$AK,"网点超50分钟未响应")+COUNTIFS(明细!$R:$R,$AK232,明细!$C:$C,AP$1,明细!$AL:$AL,"网点超23H未关闭"))*20)</f>
        <v>-</v>
      </c>
      <c r="AQ232" s="12" t="str">
        <f>IF((COUNTIFS(明细!$R:$R,$AK232,明细!$C:$C,AQ$1,明细!$AK:$AK,"网点超50分钟未响应")+COUNTIFS(明细!$R:$R,$AK232,明细!$C:$C,AQ$1,明细!$AL:$AL,"网点超23H未关闭"))*20=0,"-",(COUNTIFS(明细!$R:$R,$AK232,明细!$C:$C,AQ$1,明细!$AK:$AK,"网点超50分钟未响应")+COUNTIFS(明细!$R:$R,$AK232,明细!$C:$C,AQ$1,明细!$AL:$AL,"网点超23H未关闭"))*20)</f>
        <v>-</v>
      </c>
      <c r="AR232" s="12" t="str">
        <f>IF((COUNTIFS(明细!$R:$R,$AK232,明细!$C:$C,AR$1,明细!$AK:$AK,"网点超50分钟未响应")+COUNTIFS(明细!$R:$R,$AK232,明细!$C:$C,AR$1,明细!$AL:$AL,"网点超23H未关闭"))*20=0,"-",(COUNTIFS(明细!$R:$R,$AK232,明细!$C:$C,AR$1,明细!$AK:$AK,"网点超50分钟未响应")+COUNTIFS(明细!$R:$R,$AK232,明细!$C:$C,AR$1,明细!$AL:$AL,"网点超23H未关闭"))*20)</f>
        <v>-</v>
      </c>
      <c r="AS232" s="12" t="str">
        <f>IF((COUNTIFS(明细!$R:$R,$AK232,明细!$C:$C,AS$1,明细!$AK:$AK,"网点超50分钟未响应")+COUNTIFS(明细!$R:$R,$AK232,明细!$C:$C,AS$1,明细!$AL:$AL,"网点超23H未关闭"))*20=0,"-",(COUNTIFS(明细!$R:$R,$AK232,明细!$C:$C,AS$1,明细!$AK:$AK,"网点超50分钟未响应")+COUNTIFS(明细!$R:$R,$AK232,明细!$C:$C,AS$1,明细!$AL:$AL,"网点超23H未关闭"))*20)</f>
        <v>-</v>
      </c>
      <c r="AT232" s="12" t="str">
        <f>IF((COUNTIFS(明细!$R:$R,$AK232,明细!$C:$C,AT$1,明细!$AK:$AK,"网点超50分钟未响应")+COUNTIFS(明细!$R:$R,$AK232,明细!$C:$C,AT$1,明细!$AL:$AL,"网点超23H未关闭"))*20=0,"-",(COUNTIFS(明细!$R:$R,$AK232,明细!$C:$C,AT$1,明细!$AK:$AK,"网点超50分钟未响应")+COUNTIFS(明细!$R:$R,$AK232,明细!$C:$C,AT$1,明细!$AL:$AL,"网点超23H未关闭"))*20)</f>
        <v>-</v>
      </c>
      <c r="AU232" s="12" t="str">
        <f>IF((COUNTIFS(明细!$R:$R,$AK232,明细!$C:$C,AU$1,明细!$AK:$AK,"网点超50分钟未响应")+COUNTIFS(明细!$R:$R,$AK232,明细!$C:$C,AU$1,明细!$AL:$AL,"网点超23H未关闭"))*20=0,"-",(COUNTIFS(明细!$R:$R,$AK232,明细!$C:$C,AU$1,明细!$AK:$AK,"网点超50分钟未响应")+COUNTIFS(明细!$R:$R,$AK232,明细!$C:$C,AU$1,明细!$AL:$AL,"网点超23H未关闭"))*20)</f>
        <v>-</v>
      </c>
      <c r="AV232" s="12" t="str">
        <f>IF((COUNTIFS(明细!$R:$R,$AK232,明细!$C:$C,AV$1,明细!$AK:$AK,"网点超50分钟未响应")+COUNTIFS(明细!$R:$R,$AK232,明细!$C:$C,AV$1,明细!$AL:$AL,"网点超23H未关闭"))*20=0,"-",(COUNTIFS(明细!$R:$R,$AK232,明细!$C:$C,AV$1,明细!$AK:$AK,"网点超50分钟未响应")+COUNTIFS(明细!$R:$R,$AK232,明细!$C:$C,AV$1,明细!$AL:$AL,"网点超23H未关闭"))*20)</f>
        <v>-</v>
      </c>
      <c r="AW232" s="12" t="str">
        <f>IF((COUNTIFS(明细!$R:$R,$AK232,明细!$C:$C,AW$1,明细!$AK:$AK,"网点超50分钟未响应")+COUNTIFS(明细!$R:$R,$AK232,明细!$C:$C,AW$1,明细!$AL:$AL,"网点超23H未关闭"))*20=0,"-",(COUNTIFS(明细!$R:$R,$AK232,明细!$C:$C,AW$1,明细!$AK:$AK,"网点超50分钟未响应")+COUNTIFS(明细!$R:$R,$AK232,明细!$C:$C,AW$1,明细!$AL:$AL,"网点超23H未关闭"))*20)</f>
        <v>-</v>
      </c>
      <c r="AX232" s="12" t="str">
        <f>IF((COUNTIFS(明细!$R:$R,$AK232,明细!$C:$C,AX$1,明细!$AK:$AK,"网点超50分钟未响应")+COUNTIFS(明细!$R:$R,$AK232,明细!$C:$C,AX$1,明细!$AL:$AL,"网点超23H未关闭"))*20=0,"-",(COUNTIFS(明细!$R:$R,$AK232,明细!$C:$C,AX$1,明细!$AK:$AK,"网点超50分钟未响应")+COUNTIFS(明细!$R:$R,$AK232,明细!$C:$C,AX$1,明细!$AL:$AL,"网点超23H未关闭"))*20)</f>
        <v>-</v>
      </c>
      <c r="AY232" s="12" t="str">
        <f>IF((COUNTIFS(明细!$R:$R,$AK232,明细!$C:$C,AY$1,明细!$AK:$AK,"网点超50分钟未响应")+COUNTIFS(明细!$R:$R,$AK232,明细!$C:$C,AY$1,明细!$AL:$AL,"网点超23H未关闭"))*20=0,"-",(COUNTIFS(明细!$R:$R,$AK232,明细!$C:$C,AY$1,明细!$AK:$AK,"网点超50分钟未响应")+COUNTIFS(明细!$R:$R,$AK232,明细!$C:$C,AY$1,明细!$AL:$AL,"网点超23H未关闭"))*20)</f>
        <v>-</v>
      </c>
      <c r="AZ232" s="12" t="str">
        <f>IF((COUNTIFS(明细!$R:$R,$AK232,明细!$C:$C,AZ$1,明细!$AK:$AK,"网点超50分钟未响应")+COUNTIFS(明细!$R:$R,$AK232,明细!$C:$C,AZ$1,明细!$AL:$AL,"网点超23H未关闭"))*20=0,"-",(COUNTIFS(明细!$R:$R,$AK232,明细!$C:$C,AZ$1,明细!$AK:$AK,"网点超50分钟未响应")+COUNTIFS(明细!$R:$R,$AK232,明细!$C:$C,AZ$1,明细!$AL:$AL,"网点超23H未关闭"))*20)</f>
        <v>-</v>
      </c>
      <c r="BA232" s="12" t="str">
        <f>IF((COUNTIFS(明细!$R:$R,$AK232,明细!$C:$C,BA$1,明细!$AK:$AK,"网点超50分钟未响应")+COUNTIFS(明细!$R:$R,$AK232,明细!$C:$C,BA$1,明细!$AL:$AL,"网点超23H未关闭"))*20=0,"-",(COUNTIFS(明细!$R:$R,$AK232,明细!$C:$C,BA$1,明细!$AK:$AK,"网点超50分钟未响应")+COUNTIFS(明细!$R:$R,$AK232,明细!$C:$C,BA$1,明细!$AL:$AL,"网点超23H未关闭"))*20)</f>
        <v>-</v>
      </c>
      <c r="BB232" s="12" t="str">
        <f>IF((COUNTIFS(明细!$R:$R,$AK232,明细!$C:$C,BB$1,明细!$AK:$AK,"网点超50分钟未响应")+COUNTIFS(明细!$R:$R,$AK232,明细!$C:$C,BB$1,明细!$AL:$AL,"网点超23H未关闭"))*20=0,"-",(COUNTIFS(明细!$R:$R,$AK232,明细!$C:$C,BB$1,明细!$AK:$AK,"网点超50分钟未响应")+COUNTIFS(明细!$R:$R,$AK232,明细!$C:$C,BB$1,明细!$AL:$AL,"网点超23H未关闭"))*20)</f>
        <v>-</v>
      </c>
      <c r="BC232" s="12" t="str">
        <f>IF((COUNTIFS(明细!$R:$R,$AK232,明细!$C:$C,BC$1,明细!$AK:$AK,"网点超50分钟未响应")+COUNTIFS(明细!$R:$R,$AK232,明细!$C:$C,BC$1,明细!$AL:$AL,"网点超23H未关闭"))*20=0,"-",(COUNTIFS(明细!$R:$R,$AK232,明细!$C:$C,BC$1,明细!$AK:$AK,"网点超50分钟未响应")+COUNTIFS(明细!$R:$R,$AK232,明细!$C:$C,BC$1,明细!$AL:$AL,"网点超23H未关闭"))*20)</f>
        <v>-</v>
      </c>
      <c r="BD232" s="12" t="str">
        <f>IF((COUNTIFS(明细!$R:$R,$AK232,明细!$C:$C,BD$1,明细!$AK:$AK,"网点超50分钟未响应")+COUNTIFS(明细!$R:$R,$AK232,明细!$C:$C,BD$1,明细!$AL:$AL,"网点超23H未关闭"))*20=0,"-",(COUNTIFS(明细!$R:$R,$AK232,明细!$C:$C,BD$1,明细!$AK:$AK,"网点超50分钟未响应")+COUNTIFS(明细!$R:$R,$AK232,明细!$C:$C,BD$1,明细!$AL:$AL,"网点超23H未关闭"))*20)</f>
        <v>-</v>
      </c>
      <c r="BE232" s="12" t="str">
        <f>IF((COUNTIFS(明细!$R:$R,$AK232,明细!$C:$C,BE$1,明细!$AK:$AK,"网点超50分钟未响应")+COUNTIFS(明细!$R:$R,$AK232,明细!$C:$C,BE$1,明细!$AL:$AL,"网点超23H未关闭"))*20=0,"-",(COUNTIFS(明细!$R:$R,$AK232,明细!$C:$C,BE$1,明细!$AK:$AK,"网点超50分钟未响应")+COUNTIFS(明细!$R:$R,$AK232,明细!$C:$C,BE$1,明细!$AL:$AL,"网点超23H未关闭"))*20)</f>
        <v>-</v>
      </c>
      <c r="BF232" s="12" t="str">
        <f>IF((COUNTIFS(明细!$R:$R,$AK232,明细!$C:$C,BF$1,明细!$AK:$AK,"网点超50分钟未响应")+COUNTIFS(明细!$R:$R,$AK232,明细!$C:$C,BF$1,明细!$AL:$AL,"网点超23H未关闭"))*20=0,"-",(COUNTIFS(明细!$R:$R,$AK232,明细!$C:$C,BF$1,明细!$AK:$AK,"网点超50分钟未响应")+COUNTIFS(明细!$R:$R,$AK232,明细!$C:$C,BF$1,明细!$AL:$AL,"网点超23H未关闭"))*20)</f>
        <v>-</v>
      </c>
      <c r="BG232" s="12" t="str">
        <f>IF((COUNTIFS(明细!$R:$R,$AK232,明细!$C:$C,BG$1,明细!$AK:$AK,"网点超50分钟未响应")+COUNTIFS(明细!$R:$R,$AK232,明细!$C:$C,BG$1,明细!$AL:$AL,"网点超23H未关闭"))*20=0,"-",(COUNTIFS(明细!$R:$R,$AK232,明细!$C:$C,BG$1,明细!$AK:$AK,"网点超50分钟未响应")+COUNTIFS(明细!$R:$R,$AK232,明细!$C:$C,BG$1,明细!$AL:$AL,"网点超23H未关闭"))*20)</f>
        <v>-</v>
      </c>
      <c r="BH232" s="12" t="str">
        <f>IF((COUNTIFS(明细!$R:$R,$AK232,明细!$C:$C,BH$1,明细!$AK:$AK,"网点超50分钟未响应")+COUNTIFS(明细!$R:$R,$AK232,明细!$C:$C,BH$1,明细!$AL:$AL,"网点超23H未关闭"))*20=0,"-",(COUNTIFS(明细!$R:$R,$AK232,明细!$C:$C,BH$1,明细!$AK:$AK,"网点超50分钟未响应")+COUNTIFS(明细!$R:$R,$AK232,明细!$C:$C,BH$1,明细!$AL:$AL,"网点超23H未关闭"))*20)</f>
        <v>-</v>
      </c>
      <c r="BI232" s="12" t="str">
        <f>IF((COUNTIFS(明细!$R:$R,$AK232,明细!$C:$C,BI$1,明细!$AK:$AK,"网点超50分钟未响应")+COUNTIFS(明细!$R:$R,$AK232,明细!$C:$C,BI$1,明细!$AL:$AL,"网点超23H未关闭"))*20=0,"-",(COUNTIFS(明细!$R:$R,$AK232,明细!$C:$C,BI$1,明细!$AK:$AK,"网点超50分钟未响应")+COUNTIFS(明细!$R:$R,$AK232,明细!$C:$C,BI$1,明细!$AL:$AL,"网点超23H未关闭"))*20)</f>
        <v>-</v>
      </c>
      <c r="BJ232" s="12" t="str">
        <f>IF((COUNTIFS(明细!$R:$R,$AK232,明细!$C:$C,BJ$1,明细!$AK:$AK,"网点超50分钟未响应")+COUNTIFS(明细!$R:$R,$AK232,明细!$C:$C,BJ$1,明细!$AL:$AL,"网点超23H未关闭"))*20=0,"-",(COUNTIFS(明细!$R:$R,$AK232,明细!$C:$C,BJ$1,明细!$AK:$AK,"网点超50分钟未响应")+COUNTIFS(明细!$R:$R,$AK232,明细!$C:$C,BJ$1,明细!$AL:$AL,"网点超23H未关闭"))*20)</f>
        <v>-</v>
      </c>
      <c r="BK232" s="12" t="str">
        <f>IF((COUNTIFS(明细!$R:$R,$AK232,明细!$C:$C,BK$1,明细!$AK:$AK,"网点超50分钟未响应")+COUNTIFS(明细!$R:$R,$AK232,明细!$C:$C,BK$1,明细!$AL:$AL,"网点超23H未关闭"))*20=0,"-",(COUNTIFS(明细!$R:$R,$AK232,明细!$C:$C,BK$1,明细!$AK:$AK,"网点超50分钟未响应")+COUNTIFS(明细!$R:$R,$AK232,明细!$C:$C,BK$1,明细!$AL:$AL,"网点超23H未关闭"))*20)</f>
        <v>-</v>
      </c>
      <c r="BL232" s="12" t="str">
        <f>IF((COUNTIFS(明细!$R:$R,$AK232,明细!$C:$C,BL$1,明细!$AK:$AK,"网点超50分钟未响应")+COUNTIFS(明细!$R:$R,$AK232,明细!$C:$C,BL$1,明细!$AL:$AL,"网点超23H未关闭"))*20=0,"-",(COUNTIFS(明细!$R:$R,$AK232,明细!$C:$C,BL$1,明细!$AK:$AK,"网点超50分钟未响应")+COUNTIFS(明细!$R:$R,$AK232,明细!$C:$C,BL$1,明细!$AL:$AL,"网点超23H未关闭"))*20)</f>
        <v>-</v>
      </c>
      <c r="BM232" s="12" t="str">
        <f>IF((COUNTIFS(明细!$R:$R,$AK232,明细!$C:$C,BM$1,明细!$AK:$AK,"网点超50分钟未响应")+COUNTIFS(明细!$R:$R,$AK232,明细!$C:$C,BM$1,明细!$AL:$AL,"网点超23H未关闭"))*20=0,"-",(COUNTIFS(明细!$R:$R,$AK232,明细!$C:$C,BM$1,明细!$AK:$AK,"网点超50分钟未响应")+COUNTIFS(明细!$R:$R,$AK232,明细!$C:$C,BM$1,明细!$AL:$AL,"网点超23H未关闭"))*20)</f>
        <v>-</v>
      </c>
      <c r="BN232" s="12" t="str">
        <f>IF((COUNTIFS(明细!$R:$R,$AK232,明细!$C:$C,BN$1,明细!$AK:$AK,"网点超50分钟未响应")+COUNTIFS(明细!$R:$R,$AK232,明细!$C:$C,BN$1,明细!$AL:$AL,"网点超23H未关闭"))*20=0,"-",(COUNTIFS(明细!$R:$R,$AK232,明细!$C:$C,BN$1,明细!$AK:$AK,"网点超50分钟未响应")+COUNTIFS(明细!$R:$R,$AK232,明细!$C:$C,BN$1,明细!$AL:$AL,"网点超23H未关闭"))*20)</f>
        <v>-</v>
      </c>
      <c r="BO232" s="12" t="str">
        <f>IF((COUNTIFS(明细!$R:$R,$AK232,明细!$C:$C,BO$1,明细!$AK:$AK,"网点超50分钟未响应")+COUNTIFS(明细!$R:$R,$AK232,明细!$C:$C,BO$1,明细!$AL:$AL,"网点超23H未关闭"))*20=0,"-",(COUNTIFS(明细!$R:$R,$AK232,明细!$C:$C,BO$1,明细!$AK:$AK,"网点超50分钟未响应")+COUNTIFS(明细!$R:$R,$AK232,明细!$C:$C,BO$1,明细!$AL:$AL,"网点超23H未关闭"))*20)</f>
        <v>-</v>
      </c>
      <c r="BP232" s="12" t="str">
        <f>IF((COUNTIFS(明细!$R:$R,$AK232,明细!$C:$C,BP$1,明细!$AK:$AK,"网点超50分钟未响应")+COUNTIFS(明细!$R:$R,$AK232,明细!$C:$C,BP$1,明细!$AL:$AL,"网点超23H未关闭"))*20=0,"-",(COUNTIFS(明细!$R:$R,$AK232,明细!$C:$C,BP$1,明细!$AK:$AK,"网点超50分钟未响应")+COUNTIFS(明细!$R:$R,$AK232,明细!$C:$C,BP$1,明细!$AL:$AL,"网点超23H未关闭"))*20)</f>
        <v>-</v>
      </c>
    </row>
    <row r="233" customHeight="1" spans="36:68">
      <c r="AJ233" s="12">
        <f>RANK(AL233,AL$3:AL$356)</f>
        <v>147</v>
      </c>
      <c r="AK233" s="4" t="s">
        <v>269</v>
      </c>
      <c r="AL233" s="12">
        <f>SUM(AM233:BP233)</f>
        <v>0</v>
      </c>
      <c r="AM233" s="12" t="str">
        <f>IF((COUNTIFS(明细!$R:$R,$AK233,明细!$C:$C,AM$1,明细!$AK:$AK,"网点超50分钟未响应")+COUNTIFS(明细!$R:$R,$AK233,明细!$C:$C,AM$1,明细!$AL:$AL,"网点超23H未关闭"))*20=0,"-",(COUNTIFS(明细!$R:$R,$AK233,明细!$C:$C,AM$1,明细!$AK:$AK,"网点超50分钟未响应")+COUNTIFS(明细!$R:$R,$AK233,明细!$C:$C,AM$1,明细!$AL:$AL,"网点超23H未关闭"))*20)</f>
        <v>-</v>
      </c>
      <c r="AN233" s="12" t="str">
        <f>IF((COUNTIFS(明细!$R:$R,$AK233,明细!$C:$C,AN$1,明细!$AK:$AK,"网点超50分钟未响应")+COUNTIFS(明细!$R:$R,$AK233,明细!$C:$C,AN$1,明细!$AL:$AL,"网点超23H未关闭"))*20=0,"-",(COUNTIFS(明细!$R:$R,$AK233,明细!$C:$C,AN$1,明细!$AK:$AK,"网点超50分钟未响应")+COUNTIFS(明细!$R:$R,$AK233,明细!$C:$C,AN$1,明细!$AL:$AL,"网点超23H未关闭"))*20)</f>
        <v>-</v>
      </c>
      <c r="AO233" s="12" t="str">
        <f>IF((COUNTIFS(明细!$R:$R,$AK233,明细!$C:$C,AO$1,明细!$AK:$AK,"网点超50分钟未响应")+COUNTIFS(明细!$R:$R,$AK233,明细!$C:$C,AO$1,明细!$AL:$AL,"网点超23H未关闭"))*20=0,"-",(COUNTIFS(明细!$R:$R,$AK233,明细!$C:$C,AO$1,明细!$AK:$AK,"网点超50分钟未响应")+COUNTIFS(明细!$R:$R,$AK233,明细!$C:$C,AO$1,明细!$AL:$AL,"网点超23H未关闭"))*20)</f>
        <v>-</v>
      </c>
      <c r="AP233" s="12" t="str">
        <f>IF((COUNTIFS(明细!$R:$R,$AK233,明细!$C:$C,AP$1,明细!$AK:$AK,"网点超50分钟未响应")+COUNTIFS(明细!$R:$R,$AK233,明细!$C:$C,AP$1,明细!$AL:$AL,"网点超23H未关闭"))*20=0,"-",(COUNTIFS(明细!$R:$R,$AK233,明细!$C:$C,AP$1,明细!$AK:$AK,"网点超50分钟未响应")+COUNTIFS(明细!$R:$R,$AK233,明细!$C:$C,AP$1,明细!$AL:$AL,"网点超23H未关闭"))*20)</f>
        <v>-</v>
      </c>
      <c r="AQ233" s="12" t="str">
        <f>IF((COUNTIFS(明细!$R:$R,$AK233,明细!$C:$C,AQ$1,明细!$AK:$AK,"网点超50分钟未响应")+COUNTIFS(明细!$R:$R,$AK233,明细!$C:$C,AQ$1,明细!$AL:$AL,"网点超23H未关闭"))*20=0,"-",(COUNTIFS(明细!$R:$R,$AK233,明细!$C:$C,AQ$1,明细!$AK:$AK,"网点超50分钟未响应")+COUNTIFS(明细!$R:$R,$AK233,明细!$C:$C,AQ$1,明细!$AL:$AL,"网点超23H未关闭"))*20)</f>
        <v>-</v>
      </c>
      <c r="AR233" s="12" t="str">
        <f>IF((COUNTIFS(明细!$R:$R,$AK233,明细!$C:$C,AR$1,明细!$AK:$AK,"网点超50分钟未响应")+COUNTIFS(明细!$R:$R,$AK233,明细!$C:$C,AR$1,明细!$AL:$AL,"网点超23H未关闭"))*20=0,"-",(COUNTIFS(明细!$R:$R,$AK233,明细!$C:$C,AR$1,明细!$AK:$AK,"网点超50分钟未响应")+COUNTIFS(明细!$R:$R,$AK233,明细!$C:$C,AR$1,明细!$AL:$AL,"网点超23H未关闭"))*20)</f>
        <v>-</v>
      </c>
      <c r="AS233" s="12" t="str">
        <f>IF((COUNTIFS(明细!$R:$R,$AK233,明细!$C:$C,AS$1,明细!$AK:$AK,"网点超50分钟未响应")+COUNTIFS(明细!$R:$R,$AK233,明细!$C:$C,AS$1,明细!$AL:$AL,"网点超23H未关闭"))*20=0,"-",(COUNTIFS(明细!$R:$R,$AK233,明细!$C:$C,AS$1,明细!$AK:$AK,"网点超50分钟未响应")+COUNTIFS(明细!$R:$R,$AK233,明细!$C:$C,AS$1,明细!$AL:$AL,"网点超23H未关闭"))*20)</f>
        <v>-</v>
      </c>
      <c r="AT233" s="12" t="str">
        <f>IF((COUNTIFS(明细!$R:$R,$AK233,明细!$C:$C,AT$1,明细!$AK:$AK,"网点超50分钟未响应")+COUNTIFS(明细!$R:$R,$AK233,明细!$C:$C,AT$1,明细!$AL:$AL,"网点超23H未关闭"))*20=0,"-",(COUNTIFS(明细!$R:$R,$AK233,明细!$C:$C,AT$1,明细!$AK:$AK,"网点超50分钟未响应")+COUNTIFS(明细!$R:$R,$AK233,明细!$C:$C,AT$1,明细!$AL:$AL,"网点超23H未关闭"))*20)</f>
        <v>-</v>
      </c>
      <c r="AU233" s="12" t="str">
        <f>IF((COUNTIFS(明细!$R:$R,$AK233,明细!$C:$C,AU$1,明细!$AK:$AK,"网点超50分钟未响应")+COUNTIFS(明细!$R:$R,$AK233,明细!$C:$C,AU$1,明细!$AL:$AL,"网点超23H未关闭"))*20=0,"-",(COUNTIFS(明细!$R:$R,$AK233,明细!$C:$C,AU$1,明细!$AK:$AK,"网点超50分钟未响应")+COUNTIFS(明细!$R:$R,$AK233,明细!$C:$C,AU$1,明细!$AL:$AL,"网点超23H未关闭"))*20)</f>
        <v>-</v>
      </c>
      <c r="AV233" s="12" t="str">
        <f>IF((COUNTIFS(明细!$R:$R,$AK233,明细!$C:$C,AV$1,明细!$AK:$AK,"网点超50分钟未响应")+COUNTIFS(明细!$R:$R,$AK233,明细!$C:$C,AV$1,明细!$AL:$AL,"网点超23H未关闭"))*20=0,"-",(COUNTIFS(明细!$R:$R,$AK233,明细!$C:$C,AV$1,明细!$AK:$AK,"网点超50分钟未响应")+COUNTIFS(明细!$R:$R,$AK233,明细!$C:$C,AV$1,明细!$AL:$AL,"网点超23H未关闭"))*20)</f>
        <v>-</v>
      </c>
      <c r="AW233" s="12" t="str">
        <f>IF((COUNTIFS(明细!$R:$R,$AK233,明细!$C:$C,AW$1,明细!$AK:$AK,"网点超50分钟未响应")+COUNTIFS(明细!$R:$R,$AK233,明细!$C:$C,AW$1,明细!$AL:$AL,"网点超23H未关闭"))*20=0,"-",(COUNTIFS(明细!$R:$R,$AK233,明细!$C:$C,AW$1,明细!$AK:$AK,"网点超50分钟未响应")+COUNTIFS(明细!$R:$R,$AK233,明细!$C:$C,AW$1,明细!$AL:$AL,"网点超23H未关闭"))*20)</f>
        <v>-</v>
      </c>
      <c r="AX233" s="12" t="str">
        <f>IF((COUNTIFS(明细!$R:$R,$AK233,明细!$C:$C,AX$1,明细!$AK:$AK,"网点超50分钟未响应")+COUNTIFS(明细!$R:$R,$AK233,明细!$C:$C,AX$1,明细!$AL:$AL,"网点超23H未关闭"))*20=0,"-",(COUNTIFS(明细!$R:$R,$AK233,明细!$C:$C,AX$1,明细!$AK:$AK,"网点超50分钟未响应")+COUNTIFS(明细!$R:$R,$AK233,明细!$C:$C,AX$1,明细!$AL:$AL,"网点超23H未关闭"))*20)</f>
        <v>-</v>
      </c>
      <c r="AY233" s="12" t="str">
        <f>IF((COUNTIFS(明细!$R:$R,$AK233,明细!$C:$C,AY$1,明细!$AK:$AK,"网点超50分钟未响应")+COUNTIFS(明细!$R:$R,$AK233,明细!$C:$C,AY$1,明细!$AL:$AL,"网点超23H未关闭"))*20=0,"-",(COUNTIFS(明细!$R:$R,$AK233,明细!$C:$C,AY$1,明细!$AK:$AK,"网点超50分钟未响应")+COUNTIFS(明细!$R:$R,$AK233,明细!$C:$C,AY$1,明细!$AL:$AL,"网点超23H未关闭"))*20)</f>
        <v>-</v>
      </c>
      <c r="AZ233" s="12" t="str">
        <f>IF((COUNTIFS(明细!$R:$R,$AK233,明细!$C:$C,AZ$1,明细!$AK:$AK,"网点超50分钟未响应")+COUNTIFS(明细!$R:$R,$AK233,明细!$C:$C,AZ$1,明细!$AL:$AL,"网点超23H未关闭"))*20=0,"-",(COUNTIFS(明细!$R:$R,$AK233,明细!$C:$C,AZ$1,明细!$AK:$AK,"网点超50分钟未响应")+COUNTIFS(明细!$R:$R,$AK233,明细!$C:$C,AZ$1,明细!$AL:$AL,"网点超23H未关闭"))*20)</f>
        <v>-</v>
      </c>
      <c r="BA233" s="12" t="str">
        <f>IF((COUNTIFS(明细!$R:$R,$AK233,明细!$C:$C,BA$1,明细!$AK:$AK,"网点超50分钟未响应")+COUNTIFS(明细!$R:$R,$AK233,明细!$C:$C,BA$1,明细!$AL:$AL,"网点超23H未关闭"))*20=0,"-",(COUNTIFS(明细!$R:$R,$AK233,明细!$C:$C,BA$1,明细!$AK:$AK,"网点超50分钟未响应")+COUNTIFS(明细!$R:$R,$AK233,明细!$C:$C,BA$1,明细!$AL:$AL,"网点超23H未关闭"))*20)</f>
        <v>-</v>
      </c>
      <c r="BB233" s="12" t="str">
        <f>IF((COUNTIFS(明细!$R:$R,$AK233,明细!$C:$C,BB$1,明细!$AK:$AK,"网点超50分钟未响应")+COUNTIFS(明细!$R:$R,$AK233,明细!$C:$C,BB$1,明细!$AL:$AL,"网点超23H未关闭"))*20=0,"-",(COUNTIFS(明细!$R:$R,$AK233,明细!$C:$C,BB$1,明细!$AK:$AK,"网点超50分钟未响应")+COUNTIFS(明细!$R:$R,$AK233,明细!$C:$C,BB$1,明细!$AL:$AL,"网点超23H未关闭"))*20)</f>
        <v>-</v>
      </c>
      <c r="BC233" s="12" t="str">
        <f>IF((COUNTIFS(明细!$R:$R,$AK233,明细!$C:$C,BC$1,明细!$AK:$AK,"网点超50分钟未响应")+COUNTIFS(明细!$R:$R,$AK233,明细!$C:$C,BC$1,明细!$AL:$AL,"网点超23H未关闭"))*20=0,"-",(COUNTIFS(明细!$R:$R,$AK233,明细!$C:$C,BC$1,明细!$AK:$AK,"网点超50分钟未响应")+COUNTIFS(明细!$R:$R,$AK233,明细!$C:$C,BC$1,明细!$AL:$AL,"网点超23H未关闭"))*20)</f>
        <v>-</v>
      </c>
      <c r="BD233" s="12" t="str">
        <f>IF((COUNTIFS(明细!$R:$R,$AK233,明细!$C:$C,BD$1,明细!$AK:$AK,"网点超50分钟未响应")+COUNTIFS(明细!$R:$R,$AK233,明细!$C:$C,BD$1,明细!$AL:$AL,"网点超23H未关闭"))*20=0,"-",(COUNTIFS(明细!$R:$R,$AK233,明细!$C:$C,BD$1,明细!$AK:$AK,"网点超50分钟未响应")+COUNTIFS(明细!$R:$R,$AK233,明细!$C:$C,BD$1,明细!$AL:$AL,"网点超23H未关闭"))*20)</f>
        <v>-</v>
      </c>
      <c r="BE233" s="12" t="str">
        <f>IF((COUNTIFS(明细!$R:$R,$AK233,明细!$C:$C,BE$1,明细!$AK:$AK,"网点超50分钟未响应")+COUNTIFS(明细!$R:$R,$AK233,明细!$C:$C,BE$1,明细!$AL:$AL,"网点超23H未关闭"))*20=0,"-",(COUNTIFS(明细!$R:$R,$AK233,明细!$C:$C,BE$1,明细!$AK:$AK,"网点超50分钟未响应")+COUNTIFS(明细!$R:$R,$AK233,明细!$C:$C,BE$1,明细!$AL:$AL,"网点超23H未关闭"))*20)</f>
        <v>-</v>
      </c>
      <c r="BF233" s="12" t="str">
        <f>IF((COUNTIFS(明细!$R:$R,$AK233,明细!$C:$C,BF$1,明细!$AK:$AK,"网点超50分钟未响应")+COUNTIFS(明细!$R:$R,$AK233,明细!$C:$C,BF$1,明细!$AL:$AL,"网点超23H未关闭"))*20=0,"-",(COUNTIFS(明细!$R:$R,$AK233,明细!$C:$C,BF$1,明细!$AK:$AK,"网点超50分钟未响应")+COUNTIFS(明细!$R:$R,$AK233,明细!$C:$C,BF$1,明细!$AL:$AL,"网点超23H未关闭"))*20)</f>
        <v>-</v>
      </c>
      <c r="BG233" s="12" t="str">
        <f>IF((COUNTIFS(明细!$R:$R,$AK233,明细!$C:$C,BG$1,明细!$AK:$AK,"网点超50分钟未响应")+COUNTIFS(明细!$R:$R,$AK233,明细!$C:$C,BG$1,明细!$AL:$AL,"网点超23H未关闭"))*20=0,"-",(COUNTIFS(明细!$R:$R,$AK233,明细!$C:$C,BG$1,明细!$AK:$AK,"网点超50分钟未响应")+COUNTIFS(明细!$R:$R,$AK233,明细!$C:$C,BG$1,明细!$AL:$AL,"网点超23H未关闭"))*20)</f>
        <v>-</v>
      </c>
      <c r="BH233" s="12" t="str">
        <f>IF((COUNTIFS(明细!$R:$R,$AK233,明细!$C:$C,BH$1,明细!$AK:$AK,"网点超50分钟未响应")+COUNTIFS(明细!$R:$R,$AK233,明细!$C:$C,BH$1,明细!$AL:$AL,"网点超23H未关闭"))*20=0,"-",(COUNTIFS(明细!$R:$R,$AK233,明细!$C:$C,BH$1,明细!$AK:$AK,"网点超50分钟未响应")+COUNTIFS(明细!$R:$R,$AK233,明细!$C:$C,BH$1,明细!$AL:$AL,"网点超23H未关闭"))*20)</f>
        <v>-</v>
      </c>
      <c r="BI233" s="12" t="str">
        <f>IF((COUNTIFS(明细!$R:$R,$AK233,明细!$C:$C,BI$1,明细!$AK:$AK,"网点超50分钟未响应")+COUNTIFS(明细!$R:$R,$AK233,明细!$C:$C,BI$1,明细!$AL:$AL,"网点超23H未关闭"))*20=0,"-",(COUNTIFS(明细!$R:$R,$AK233,明细!$C:$C,BI$1,明细!$AK:$AK,"网点超50分钟未响应")+COUNTIFS(明细!$R:$R,$AK233,明细!$C:$C,BI$1,明细!$AL:$AL,"网点超23H未关闭"))*20)</f>
        <v>-</v>
      </c>
      <c r="BJ233" s="12" t="str">
        <f>IF((COUNTIFS(明细!$R:$R,$AK233,明细!$C:$C,BJ$1,明细!$AK:$AK,"网点超50分钟未响应")+COUNTIFS(明细!$R:$R,$AK233,明细!$C:$C,BJ$1,明细!$AL:$AL,"网点超23H未关闭"))*20=0,"-",(COUNTIFS(明细!$R:$R,$AK233,明细!$C:$C,BJ$1,明细!$AK:$AK,"网点超50分钟未响应")+COUNTIFS(明细!$R:$R,$AK233,明细!$C:$C,BJ$1,明细!$AL:$AL,"网点超23H未关闭"))*20)</f>
        <v>-</v>
      </c>
      <c r="BK233" s="12" t="str">
        <f>IF((COUNTIFS(明细!$R:$R,$AK233,明细!$C:$C,BK$1,明细!$AK:$AK,"网点超50分钟未响应")+COUNTIFS(明细!$R:$R,$AK233,明细!$C:$C,BK$1,明细!$AL:$AL,"网点超23H未关闭"))*20=0,"-",(COUNTIFS(明细!$R:$R,$AK233,明细!$C:$C,BK$1,明细!$AK:$AK,"网点超50分钟未响应")+COUNTIFS(明细!$R:$R,$AK233,明细!$C:$C,BK$1,明细!$AL:$AL,"网点超23H未关闭"))*20)</f>
        <v>-</v>
      </c>
      <c r="BL233" s="12" t="str">
        <f>IF((COUNTIFS(明细!$R:$R,$AK233,明细!$C:$C,BL$1,明细!$AK:$AK,"网点超50分钟未响应")+COUNTIFS(明细!$R:$R,$AK233,明细!$C:$C,BL$1,明细!$AL:$AL,"网点超23H未关闭"))*20=0,"-",(COUNTIFS(明细!$R:$R,$AK233,明细!$C:$C,BL$1,明细!$AK:$AK,"网点超50分钟未响应")+COUNTIFS(明细!$R:$R,$AK233,明细!$C:$C,BL$1,明细!$AL:$AL,"网点超23H未关闭"))*20)</f>
        <v>-</v>
      </c>
      <c r="BM233" s="12" t="str">
        <f>IF((COUNTIFS(明细!$R:$R,$AK233,明细!$C:$C,BM$1,明细!$AK:$AK,"网点超50分钟未响应")+COUNTIFS(明细!$R:$R,$AK233,明细!$C:$C,BM$1,明细!$AL:$AL,"网点超23H未关闭"))*20=0,"-",(COUNTIFS(明细!$R:$R,$AK233,明细!$C:$C,BM$1,明细!$AK:$AK,"网点超50分钟未响应")+COUNTIFS(明细!$R:$R,$AK233,明细!$C:$C,BM$1,明细!$AL:$AL,"网点超23H未关闭"))*20)</f>
        <v>-</v>
      </c>
      <c r="BN233" s="12" t="str">
        <f>IF((COUNTIFS(明细!$R:$R,$AK233,明细!$C:$C,BN$1,明细!$AK:$AK,"网点超50分钟未响应")+COUNTIFS(明细!$R:$R,$AK233,明细!$C:$C,BN$1,明细!$AL:$AL,"网点超23H未关闭"))*20=0,"-",(COUNTIFS(明细!$R:$R,$AK233,明细!$C:$C,BN$1,明细!$AK:$AK,"网点超50分钟未响应")+COUNTIFS(明细!$R:$R,$AK233,明细!$C:$C,BN$1,明细!$AL:$AL,"网点超23H未关闭"))*20)</f>
        <v>-</v>
      </c>
      <c r="BO233" s="12" t="str">
        <f>IF((COUNTIFS(明细!$R:$R,$AK233,明细!$C:$C,BO$1,明细!$AK:$AK,"网点超50分钟未响应")+COUNTIFS(明细!$R:$R,$AK233,明细!$C:$C,BO$1,明细!$AL:$AL,"网点超23H未关闭"))*20=0,"-",(COUNTIFS(明细!$R:$R,$AK233,明细!$C:$C,BO$1,明细!$AK:$AK,"网点超50分钟未响应")+COUNTIFS(明细!$R:$R,$AK233,明细!$C:$C,BO$1,明细!$AL:$AL,"网点超23H未关闭"))*20)</f>
        <v>-</v>
      </c>
      <c r="BP233" s="12" t="str">
        <f>IF((COUNTIFS(明细!$R:$R,$AK233,明细!$C:$C,BP$1,明细!$AK:$AK,"网点超50分钟未响应")+COUNTIFS(明细!$R:$R,$AK233,明细!$C:$C,BP$1,明细!$AL:$AL,"网点超23H未关闭"))*20=0,"-",(COUNTIFS(明细!$R:$R,$AK233,明细!$C:$C,BP$1,明细!$AK:$AK,"网点超50分钟未响应")+COUNTIFS(明细!$R:$R,$AK233,明细!$C:$C,BP$1,明细!$AL:$AL,"网点超23H未关闭"))*20)</f>
        <v>-</v>
      </c>
    </row>
    <row r="234" customHeight="1" spans="36:68">
      <c r="AJ234" s="12">
        <f>RANK(AL234,AL$3:AL$356)</f>
        <v>147</v>
      </c>
      <c r="AK234" s="36" t="s">
        <v>270</v>
      </c>
      <c r="AL234" s="12">
        <f>SUM(AM234:BP234)</f>
        <v>0</v>
      </c>
      <c r="AM234" s="12" t="str">
        <f>IF((COUNTIFS(明细!$R:$R,$AK234,明细!$C:$C,AM$1,明细!$AK:$AK,"网点超50分钟未响应")+COUNTIFS(明细!$R:$R,$AK234,明细!$C:$C,AM$1,明细!$AL:$AL,"网点超23H未关闭"))*20=0,"-",(COUNTIFS(明细!$R:$R,$AK234,明细!$C:$C,AM$1,明细!$AK:$AK,"网点超50分钟未响应")+COUNTIFS(明细!$R:$R,$AK234,明细!$C:$C,AM$1,明细!$AL:$AL,"网点超23H未关闭"))*20)</f>
        <v>-</v>
      </c>
      <c r="AN234" s="12" t="str">
        <f>IF((COUNTIFS(明细!$R:$R,$AK234,明细!$C:$C,AN$1,明细!$AK:$AK,"网点超50分钟未响应")+COUNTIFS(明细!$R:$R,$AK234,明细!$C:$C,AN$1,明细!$AL:$AL,"网点超23H未关闭"))*20=0,"-",(COUNTIFS(明细!$R:$R,$AK234,明细!$C:$C,AN$1,明细!$AK:$AK,"网点超50分钟未响应")+COUNTIFS(明细!$R:$R,$AK234,明细!$C:$C,AN$1,明细!$AL:$AL,"网点超23H未关闭"))*20)</f>
        <v>-</v>
      </c>
      <c r="AO234" s="12" t="str">
        <f>IF((COUNTIFS(明细!$R:$R,$AK234,明细!$C:$C,AO$1,明细!$AK:$AK,"网点超50分钟未响应")+COUNTIFS(明细!$R:$R,$AK234,明细!$C:$C,AO$1,明细!$AL:$AL,"网点超23H未关闭"))*20=0,"-",(COUNTIFS(明细!$R:$R,$AK234,明细!$C:$C,AO$1,明细!$AK:$AK,"网点超50分钟未响应")+COUNTIFS(明细!$R:$R,$AK234,明细!$C:$C,AO$1,明细!$AL:$AL,"网点超23H未关闭"))*20)</f>
        <v>-</v>
      </c>
      <c r="AP234" s="12" t="str">
        <f>IF((COUNTIFS(明细!$R:$R,$AK234,明细!$C:$C,AP$1,明细!$AK:$AK,"网点超50分钟未响应")+COUNTIFS(明细!$R:$R,$AK234,明细!$C:$C,AP$1,明细!$AL:$AL,"网点超23H未关闭"))*20=0,"-",(COUNTIFS(明细!$R:$R,$AK234,明细!$C:$C,AP$1,明细!$AK:$AK,"网点超50分钟未响应")+COUNTIFS(明细!$R:$R,$AK234,明细!$C:$C,AP$1,明细!$AL:$AL,"网点超23H未关闭"))*20)</f>
        <v>-</v>
      </c>
      <c r="AQ234" s="12" t="str">
        <f>IF((COUNTIFS(明细!$R:$R,$AK234,明细!$C:$C,AQ$1,明细!$AK:$AK,"网点超50分钟未响应")+COUNTIFS(明细!$R:$R,$AK234,明细!$C:$C,AQ$1,明细!$AL:$AL,"网点超23H未关闭"))*20=0,"-",(COUNTIFS(明细!$R:$R,$AK234,明细!$C:$C,AQ$1,明细!$AK:$AK,"网点超50分钟未响应")+COUNTIFS(明细!$R:$R,$AK234,明细!$C:$C,AQ$1,明细!$AL:$AL,"网点超23H未关闭"))*20)</f>
        <v>-</v>
      </c>
      <c r="AR234" s="12" t="str">
        <f>IF((COUNTIFS(明细!$R:$R,$AK234,明细!$C:$C,AR$1,明细!$AK:$AK,"网点超50分钟未响应")+COUNTIFS(明细!$R:$R,$AK234,明细!$C:$C,AR$1,明细!$AL:$AL,"网点超23H未关闭"))*20=0,"-",(COUNTIFS(明细!$R:$R,$AK234,明细!$C:$C,AR$1,明细!$AK:$AK,"网点超50分钟未响应")+COUNTIFS(明细!$R:$R,$AK234,明细!$C:$C,AR$1,明细!$AL:$AL,"网点超23H未关闭"))*20)</f>
        <v>-</v>
      </c>
      <c r="AS234" s="12" t="str">
        <f>IF((COUNTIFS(明细!$R:$R,$AK234,明细!$C:$C,AS$1,明细!$AK:$AK,"网点超50分钟未响应")+COUNTIFS(明细!$R:$R,$AK234,明细!$C:$C,AS$1,明细!$AL:$AL,"网点超23H未关闭"))*20=0,"-",(COUNTIFS(明细!$R:$R,$AK234,明细!$C:$C,AS$1,明细!$AK:$AK,"网点超50分钟未响应")+COUNTIFS(明细!$R:$R,$AK234,明细!$C:$C,AS$1,明细!$AL:$AL,"网点超23H未关闭"))*20)</f>
        <v>-</v>
      </c>
      <c r="AT234" s="12" t="str">
        <f>IF((COUNTIFS(明细!$R:$R,$AK234,明细!$C:$C,AT$1,明细!$AK:$AK,"网点超50分钟未响应")+COUNTIFS(明细!$R:$R,$AK234,明细!$C:$C,AT$1,明细!$AL:$AL,"网点超23H未关闭"))*20=0,"-",(COUNTIFS(明细!$R:$R,$AK234,明细!$C:$C,AT$1,明细!$AK:$AK,"网点超50分钟未响应")+COUNTIFS(明细!$R:$R,$AK234,明细!$C:$C,AT$1,明细!$AL:$AL,"网点超23H未关闭"))*20)</f>
        <v>-</v>
      </c>
      <c r="AU234" s="12" t="str">
        <f>IF((COUNTIFS(明细!$R:$R,$AK234,明细!$C:$C,AU$1,明细!$AK:$AK,"网点超50分钟未响应")+COUNTIFS(明细!$R:$R,$AK234,明细!$C:$C,AU$1,明细!$AL:$AL,"网点超23H未关闭"))*20=0,"-",(COUNTIFS(明细!$R:$R,$AK234,明细!$C:$C,AU$1,明细!$AK:$AK,"网点超50分钟未响应")+COUNTIFS(明细!$R:$R,$AK234,明细!$C:$C,AU$1,明细!$AL:$AL,"网点超23H未关闭"))*20)</f>
        <v>-</v>
      </c>
      <c r="AV234" s="12" t="str">
        <f>IF((COUNTIFS(明细!$R:$R,$AK234,明细!$C:$C,AV$1,明细!$AK:$AK,"网点超50分钟未响应")+COUNTIFS(明细!$R:$R,$AK234,明细!$C:$C,AV$1,明细!$AL:$AL,"网点超23H未关闭"))*20=0,"-",(COUNTIFS(明细!$R:$R,$AK234,明细!$C:$C,AV$1,明细!$AK:$AK,"网点超50分钟未响应")+COUNTIFS(明细!$R:$R,$AK234,明细!$C:$C,AV$1,明细!$AL:$AL,"网点超23H未关闭"))*20)</f>
        <v>-</v>
      </c>
      <c r="AW234" s="12" t="str">
        <f>IF((COUNTIFS(明细!$R:$R,$AK234,明细!$C:$C,AW$1,明细!$AK:$AK,"网点超50分钟未响应")+COUNTIFS(明细!$R:$R,$AK234,明细!$C:$C,AW$1,明细!$AL:$AL,"网点超23H未关闭"))*20=0,"-",(COUNTIFS(明细!$R:$R,$AK234,明细!$C:$C,AW$1,明细!$AK:$AK,"网点超50分钟未响应")+COUNTIFS(明细!$R:$R,$AK234,明细!$C:$C,AW$1,明细!$AL:$AL,"网点超23H未关闭"))*20)</f>
        <v>-</v>
      </c>
      <c r="AX234" s="12" t="str">
        <f>IF((COUNTIFS(明细!$R:$R,$AK234,明细!$C:$C,AX$1,明细!$AK:$AK,"网点超50分钟未响应")+COUNTIFS(明细!$R:$R,$AK234,明细!$C:$C,AX$1,明细!$AL:$AL,"网点超23H未关闭"))*20=0,"-",(COUNTIFS(明细!$R:$R,$AK234,明细!$C:$C,AX$1,明细!$AK:$AK,"网点超50分钟未响应")+COUNTIFS(明细!$R:$R,$AK234,明细!$C:$C,AX$1,明细!$AL:$AL,"网点超23H未关闭"))*20)</f>
        <v>-</v>
      </c>
      <c r="AY234" s="12" t="str">
        <f>IF((COUNTIFS(明细!$R:$R,$AK234,明细!$C:$C,AY$1,明细!$AK:$AK,"网点超50分钟未响应")+COUNTIFS(明细!$R:$R,$AK234,明细!$C:$C,AY$1,明细!$AL:$AL,"网点超23H未关闭"))*20=0,"-",(COUNTIFS(明细!$R:$R,$AK234,明细!$C:$C,AY$1,明细!$AK:$AK,"网点超50分钟未响应")+COUNTIFS(明细!$R:$R,$AK234,明细!$C:$C,AY$1,明细!$AL:$AL,"网点超23H未关闭"))*20)</f>
        <v>-</v>
      </c>
      <c r="AZ234" s="12" t="str">
        <f>IF((COUNTIFS(明细!$R:$R,$AK234,明细!$C:$C,AZ$1,明细!$AK:$AK,"网点超50分钟未响应")+COUNTIFS(明细!$R:$R,$AK234,明细!$C:$C,AZ$1,明细!$AL:$AL,"网点超23H未关闭"))*20=0,"-",(COUNTIFS(明细!$R:$R,$AK234,明细!$C:$C,AZ$1,明细!$AK:$AK,"网点超50分钟未响应")+COUNTIFS(明细!$R:$R,$AK234,明细!$C:$C,AZ$1,明细!$AL:$AL,"网点超23H未关闭"))*20)</f>
        <v>-</v>
      </c>
      <c r="BA234" s="12" t="str">
        <f>IF((COUNTIFS(明细!$R:$R,$AK234,明细!$C:$C,BA$1,明细!$AK:$AK,"网点超50分钟未响应")+COUNTIFS(明细!$R:$R,$AK234,明细!$C:$C,BA$1,明细!$AL:$AL,"网点超23H未关闭"))*20=0,"-",(COUNTIFS(明细!$R:$R,$AK234,明细!$C:$C,BA$1,明细!$AK:$AK,"网点超50分钟未响应")+COUNTIFS(明细!$R:$R,$AK234,明细!$C:$C,BA$1,明细!$AL:$AL,"网点超23H未关闭"))*20)</f>
        <v>-</v>
      </c>
      <c r="BB234" s="12" t="str">
        <f>IF((COUNTIFS(明细!$R:$R,$AK234,明细!$C:$C,BB$1,明细!$AK:$AK,"网点超50分钟未响应")+COUNTIFS(明细!$R:$R,$AK234,明细!$C:$C,BB$1,明细!$AL:$AL,"网点超23H未关闭"))*20=0,"-",(COUNTIFS(明细!$R:$R,$AK234,明细!$C:$C,BB$1,明细!$AK:$AK,"网点超50分钟未响应")+COUNTIFS(明细!$R:$R,$AK234,明细!$C:$C,BB$1,明细!$AL:$AL,"网点超23H未关闭"))*20)</f>
        <v>-</v>
      </c>
      <c r="BC234" s="12" t="str">
        <f>IF((COUNTIFS(明细!$R:$R,$AK234,明细!$C:$C,BC$1,明细!$AK:$AK,"网点超50分钟未响应")+COUNTIFS(明细!$R:$R,$AK234,明细!$C:$C,BC$1,明细!$AL:$AL,"网点超23H未关闭"))*20=0,"-",(COUNTIFS(明细!$R:$R,$AK234,明细!$C:$C,BC$1,明细!$AK:$AK,"网点超50分钟未响应")+COUNTIFS(明细!$R:$R,$AK234,明细!$C:$C,BC$1,明细!$AL:$AL,"网点超23H未关闭"))*20)</f>
        <v>-</v>
      </c>
      <c r="BD234" s="12" t="str">
        <f>IF((COUNTIFS(明细!$R:$R,$AK234,明细!$C:$C,BD$1,明细!$AK:$AK,"网点超50分钟未响应")+COUNTIFS(明细!$R:$R,$AK234,明细!$C:$C,BD$1,明细!$AL:$AL,"网点超23H未关闭"))*20=0,"-",(COUNTIFS(明细!$R:$R,$AK234,明细!$C:$C,BD$1,明细!$AK:$AK,"网点超50分钟未响应")+COUNTIFS(明细!$R:$R,$AK234,明细!$C:$C,BD$1,明细!$AL:$AL,"网点超23H未关闭"))*20)</f>
        <v>-</v>
      </c>
      <c r="BE234" s="12" t="str">
        <f>IF((COUNTIFS(明细!$R:$R,$AK234,明细!$C:$C,BE$1,明细!$AK:$AK,"网点超50分钟未响应")+COUNTIFS(明细!$R:$R,$AK234,明细!$C:$C,BE$1,明细!$AL:$AL,"网点超23H未关闭"))*20=0,"-",(COUNTIFS(明细!$R:$R,$AK234,明细!$C:$C,BE$1,明细!$AK:$AK,"网点超50分钟未响应")+COUNTIFS(明细!$R:$R,$AK234,明细!$C:$C,BE$1,明细!$AL:$AL,"网点超23H未关闭"))*20)</f>
        <v>-</v>
      </c>
      <c r="BF234" s="12" t="str">
        <f>IF((COUNTIFS(明细!$R:$R,$AK234,明细!$C:$C,BF$1,明细!$AK:$AK,"网点超50分钟未响应")+COUNTIFS(明细!$R:$R,$AK234,明细!$C:$C,BF$1,明细!$AL:$AL,"网点超23H未关闭"))*20=0,"-",(COUNTIFS(明细!$R:$R,$AK234,明细!$C:$C,BF$1,明细!$AK:$AK,"网点超50分钟未响应")+COUNTIFS(明细!$R:$R,$AK234,明细!$C:$C,BF$1,明细!$AL:$AL,"网点超23H未关闭"))*20)</f>
        <v>-</v>
      </c>
      <c r="BG234" s="12" t="str">
        <f>IF((COUNTIFS(明细!$R:$R,$AK234,明细!$C:$C,BG$1,明细!$AK:$AK,"网点超50分钟未响应")+COUNTIFS(明细!$R:$R,$AK234,明细!$C:$C,BG$1,明细!$AL:$AL,"网点超23H未关闭"))*20=0,"-",(COUNTIFS(明细!$R:$R,$AK234,明细!$C:$C,BG$1,明细!$AK:$AK,"网点超50分钟未响应")+COUNTIFS(明细!$R:$R,$AK234,明细!$C:$C,BG$1,明细!$AL:$AL,"网点超23H未关闭"))*20)</f>
        <v>-</v>
      </c>
      <c r="BH234" s="12" t="str">
        <f>IF((COUNTIFS(明细!$R:$R,$AK234,明细!$C:$C,BH$1,明细!$AK:$AK,"网点超50分钟未响应")+COUNTIFS(明细!$R:$R,$AK234,明细!$C:$C,BH$1,明细!$AL:$AL,"网点超23H未关闭"))*20=0,"-",(COUNTIFS(明细!$R:$R,$AK234,明细!$C:$C,BH$1,明细!$AK:$AK,"网点超50分钟未响应")+COUNTIFS(明细!$R:$R,$AK234,明细!$C:$C,BH$1,明细!$AL:$AL,"网点超23H未关闭"))*20)</f>
        <v>-</v>
      </c>
      <c r="BI234" s="12" t="str">
        <f>IF((COUNTIFS(明细!$R:$R,$AK234,明细!$C:$C,BI$1,明细!$AK:$AK,"网点超50分钟未响应")+COUNTIFS(明细!$R:$R,$AK234,明细!$C:$C,BI$1,明细!$AL:$AL,"网点超23H未关闭"))*20=0,"-",(COUNTIFS(明细!$R:$R,$AK234,明细!$C:$C,BI$1,明细!$AK:$AK,"网点超50分钟未响应")+COUNTIFS(明细!$R:$R,$AK234,明细!$C:$C,BI$1,明细!$AL:$AL,"网点超23H未关闭"))*20)</f>
        <v>-</v>
      </c>
      <c r="BJ234" s="12" t="str">
        <f>IF((COUNTIFS(明细!$R:$R,$AK234,明细!$C:$C,BJ$1,明细!$AK:$AK,"网点超50分钟未响应")+COUNTIFS(明细!$R:$R,$AK234,明细!$C:$C,BJ$1,明细!$AL:$AL,"网点超23H未关闭"))*20=0,"-",(COUNTIFS(明细!$R:$R,$AK234,明细!$C:$C,BJ$1,明细!$AK:$AK,"网点超50分钟未响应")+COUNTIFS(明细!$R:$R,$AK234,明细!$C:$C,BJ$1,明细!$AL:$AL,"网点超23H未关闭"))*20)</f>
        <v>-</v>
      </c>
      <c r="BK234" s="12" t="str">
        <f>IF((COUNTIFS(明细!$R:$R,$AK234,明细!$C:$C,BK$1,明细!$AK:$AK,"网点超50分钟未响应")+COUNTIFS(明细!$R:$R,$AK234,明细!$C:$C,BK$1,明细!$AL:$AL,"网点超23H未关闭"))*20=0,"-",(COUNTIFS(明细!$R:$R,$AK234,明细!$C:$C,BK$1,明细!$AK:$AK,"网点超50分钟未响应")+COUNTIFS(明细!$R:$R,$AK234,明细!$C:$C,BK$1,明细!$AL:$AL,"网点超23H未关闭"))*20)</f>
        <v>-</v>
      </c>
      <c r="BL234" s="12" t="str">
        <f>IF((COUNTIFS(明细!$R:$R,$AK234,明细!$C:$C,BL$1,明细!$AK:$AK,"网点超50分钟未响应")+COUNTIFS(明细!$R:$R,$AK234,明细!$C:$C,BL$1,明细!$AL:$AL,"网点超23H未关闭"))*20=0,"-",(COUNTIFS(明细!$R:$R,$AK234,明细!$C:$C,BL$1,明细!$AK:$AK,"网点超50分钟未响应")+COUNTIFS(明细!$R:$R,$AK234,明细!$C:$C,BL$1,明细!$AL:$AL,"网点超23H未关闭"))*20)</f>
        <v>-</v>
      </c>
      <c r="BM234" s="12" t="str">
        <f>IF((COUNTIFS(明细!$R:$R,$AK234,明细!$C:$C,BM$1,明细!$AK:$AK,"网点超50分钟未响应")+COUNTIFS(明细!$R:$R,$AK234,明细!$C:$C,BM$1,明细!$AL:$AL,"网点超23H未关闭"))*20=0,"-",(COUNTIFS(明细!$R:$R,$AK234,明细!$C:$C,BM$1,明细!$AK:$AK,"网点超50分钟未响应")+COUNTIFS(明细!$R:$R,$AK234,明细!$C:$C,BM$1,明细!$AL:$AL,"网点超23H未关闭"))*20)</f>
        <v>-</v>
      </c>
      <c r="BN234" s="12" t="str">
        <f>IF((COUNTIFS(明细!$R:$R,$AK234,明细!$C:$C,BN$1,明细!$AK:$AK,"网点超50分钟未响应")+COUNTIFS(明细!$R:$R,$AK234,明细!$C:$C,BN$1,明细!$AL:$AL,"网点超23H未关闭"))*20=0,"-",(COUNTIFS(明细!$R:$R,$AK234,明细!$C:$C,BN$1,明细!$AK:$AK,"网点超50分钟未响应")+COUNTIFS(明细!$R:$R,$AK234,明细!$C:$C,BN$1,明细!$AL:$AL,"网点超23H未关闭"))*20)</f>
        <v>-</v>
      </c>
      <c r="BO234" s="12" t="str">
        <f>IF((COUNTIFS(明细!$R:$R,$AK234,明细!$C:$C,BO$1,明细!$AK:$AK,"网点超50分钟未响应")+COUNTIFS(明细!$R:$R,$AK234,明细!$C:$C,BO$1,明细!$AL:$AL,"网点超23H未关闭"))*20=0,"-",(COUNTIFS(明细!$R:$R,$AK234,明细!$C:$C,BO$1,明细!$AK:$AK,"网点超50分钟未响应")+COUNTIFS(明细!$R:$R,$AK234,明细!$C:$C,BO$1,明细!$AL:$AL,"网点超23H未关闭"))*20)</f>
        <v>-</v>
      </c>
      <c r="BP234" s="12" t="str">
        <f>IF((COUNTIFS(明细!$R:$R,$AK234,明细!$C:$C,BP$1,明细!$AK:$AK,"网点超50分钟未响应")+COUNTIFS(明细!$R:$R,$AK234,明细!$C:$C,BP$1,明细!$AL:$AL,"网点超23H未关闭"))*20=0,"-",(COUNTIFS(明细!$R:$R,$AK234,明细!$C:$C,BP$1,明细!$AK:$AK,"网点超50分钟未响应")+COUNTIFS(明细!$R:$R,$AK234,明细!$C:$C,BP$1,明细!$AL:$AL,"网点超23H未关闭"))*20)</f>
        <v>-</v>
      </c>
    </row>
    <row r="235" customHeight="1" spans="36:68">
      <c r="AJ235" s="12">
        <f>RANK(AL235,AL$3:AL$356)</f>
        <v>147</v>
      </c>
      <c r="AK235" s="4" t="s">
        <v>271</v>
      </c>
      <c r="AL235" s="12">
        <f>SUM(AM235:BP235)</f>
        <v>0</v>
      </c>
      <c r="AM235" s="12" t="str">
        <f>IF((COUNTIFS(明细!$R:$R,$AK235,明细!$C:$C,AM$1,明细!$AK:$AK,"网点超50分钟未响应")+COUNTIFS(明细!$R:$R,$AK235,明细!$C:$C,AM$1,明细!$AL:$AL,"网点超23H未关闭"))*20=0,"-",(COUNTIFS(明细!$R:$R,$AK235,明细!$C:$C,AM$1,明细!$AK:$AK,"网点超50分钟未响应")+COUNTIFS(明细!$R:$R,$AK235,明细!$C:$C,AM$1,明细!$AL:$AL,"网点超23H未关闭"))*20)</f>
        <v>-</v>
      </c>
      <c r="AN235" s="12" t="str">
        <f>IF((COUNTIFS(明细!$R:$R,$AK235,明细!$C:$C,AN$1,明细!$AK:$AK,"网点超50分钟未响应")+COUNTIFS(明细!$R:$R,$AK235,明细!$C:$C,AN$1,明细!$AL:$AL,"网点超23H未关闭"))*20=0,"-",(COUNTIFS(明细!$R:$R,$AK235,明细!$C:$C,AN$1,明细!$AK:$AK,"网点超50分钟未响应")+COUNTIFS(明细!$R:$R,$AK235,明细!$C:$C,AN$1,明细!$AL:$AL,"网点超23H未关闭"))*20)</f>
        <v>-</v>
      </c>
      <c r="AO235" s="12" t="str">
        <f>IF((COUNTIFS(明细!$R:$R,$AK235,明细!$C:$C,AO$1,明细!$AK:$AK,"网点超50分钟未响应")+COUNTIFS(明细!$R:$R,$AK235,明细!$C:$C,AO$1,明细!$AL:$AL,"网点超23H未关闭"))*20=0,"-",(COUNTIFS(明细!$R:$R,$AK235,明细!$C:$C,AO$1,明细!$AK:$AK,"网点超50分钟未响应")+COUNTIFS(明细!$R:$R,$AK235,明细!$C:$C,AO$1,明细!$AL:$AL,"网点超23H未关闭"))*20)</f>
        <v>-</v>
      </c>
      <c r="AP235" s="12" t="str">
        <f>IF((COUNTIFS(明细!$R:$R,$AK235,明细!$C:$C,AP$1,明细!$AK:$AK,"网点超50分钟未响应")+COUNTIFS(明细!$R:$R,$AK235,明细!$C:$C,AP$1,明细!$AL:$AL,"网点超23H未关闭"))*20=0,"-",(COUNTIFS(明细!$R:$R,$AK235,明细!$C:$C,AP$1,明细!$AK:$AK,"网点超50分钟未响应")+COUNTIFS(明细!$R:$R,$AK235,明细!$C:$C,AP$1,明细!$AL:$AL,"网点超23H未关闭"))*20)</f>
        <v>-</v>
      </c>
      <c r="AQ235" s="12" t="str">
        <f>IF((COUNTIFS(明细!$R:$R,$AK235,明细!$C:$C,AQ$1,明细!$AK:$AK,"网点超50分钟未响应")+COUNTIFS(明细!$R:$R,$AK235,明细!$C:$C,AQ$1,明细!$AL:$AL,"网点超23H未关闭"))*20=0,"-",(COUNTIFS(明细!$R:$R,$AK235,明细!$C:$C,AQ$1,明细!$AK:$AK,"网点超50分钟未响应")+COUNTIFS(明细!$R:$R,$AK235,明细!$C:$C,AQ$1,明细!$AL:$AL,"网点超23H未关闭"))*20)</f>
        <v>-</v>
      </c>
      <c r="AR235" s="12" t="str">
        <f>IF((COUNTIFS(明细!$R:$R,$AK235,明细!$C:$C,AR$1,明细!$AK:$AK,"网点超50分钟未响应")+COUNTIFS(明细!$R:$R,$AK235,明细!$C:$C,AR$1,明细!$AL:$AL,"网点超23H未关闭"))*20=0,"-",(COUNTIFS(明细!$R:$R,$AK235,明细!$C:$C,AR$1,明细!$AK:$AK,"网点超50分钟未响应")+COUNTIFS(明细!$R:$R,$AK235,明细!$C:$C,AR$1,明细!$AL:$AL,"网点超23H未关闭"))*20)</f>
        <v>-</v>
      </c>
      <c r="AS235" s="12" t="str">
        <f>IF((COUNTIFS(明细!$R:$R,$AK235,明细!$C:$C,AS$1,明细!$AK:$AK,"网点超50分钟未响应")+COUNTIFS(明细!$R:$R,$AK235,明细!$C:$C,AS$1,明细!$AL:$AL,"网点超23H未关闭"))*20=0,"-",(COUNTIFS(明细!$R:$R,$AK235,明细!$C:$C,AS$1,明细!$AK:$AK,"网点超50分钟未响应")+COUNTIFS(明细!$R:$R,$AK235,明细!$C:$C,AS$1,明细!$AL:$AL,"网点超23H未关闭"))*20)</f>
        <v>-</v>
      </c>
      <c r="AT235" s="12" t="str">
        <f>IF((COUNTIFS(明细!$R:$R,$AK235,明细!$C:$C,AT$1,明细!$AK:$AK,"网点超50分钟未响应")+COUNTIFS(明细!$R:$R,$AK235,明细!$C:$C,AT$1,明细!$AL:$AL,"网点超23H未关闭"))*20=0,"-",(COUNTIFS(明细!$R:$R,$AK235,明细!$C:$C,AT$1,明细!$AK:$AK,"网点超50分钟未响应")+COUNTIFS(明细!$R:$R,$AK235,明细!$C:$C,AT$1,明细!$AL:$AL,"网点超23H未关闭"))*20)</f>
        <v>-</v>
      </c>
      <c r="AU235" s="12" t="str">
        <f>IF((COUNTIFS(明细!$R:$R,$AK235,明细!$C:$C,AU$1,明细!$AK:$AK,"网点超50分钟未响应")+COUNTIFS(明细!$R:$R,$AK235,明细!$C:$C,AU$1,明细!$AL:$AL,"网点超23H未关闭"))*20=0,"-",(COUNTIFS(明细!$R:$R,$AK235,明细!$C:$C,AU$1,明细!$AK:$AK,"网点超50分钟未响应")+COUNTIFS(明细!$R:$R,$AK235,明细!$C:$C,AU$1,明细!$AL:$AL,"网点超23H未关闭"))*20)</f>
        <v>-</v>
      </c>
      <c r="AV235" s="12" t="str">
        <f>IF((COUNTIFS(明细!$R:$R,$AK235,明细!$C:$C,AV$1,明细!$AK:$AK,"网点超50分钟未响应")+COUNTIFS(明细!$R:$R,$AK235,明细!$C:$C,AV$1,明细!$AL:$AL,"网点超23H未关闭"))*20=0,"-",(COUNTIFS(明细!$R:$R,$AK235,明细!$C:$C,AV$1,明细!$AK:$AK,"网点超50分钟未响应")+COUNTIFS(明细!$R:$R,$AK235,明细!$C:$C,AV$1,明细!$AL:$AL,"网点超23H未关闭"))*20)</f>
        <v>-</v>
      </c>
      <c r="AW235" s="12" t="str">
        <f>IF((COUNTIFS(明细!$R:$R,$AK235,明细!$C:$C,AW$1,明细!$AK:$AK,"网点超50分钟未响应")+COUNTIFS(明细!$R:$R,$AK235,明细!$C:$C,AW$1,明细!$AL:$AL,"网点超23H未关闭"))*20=0,"-",(COUNTIFS(明细!$R:$R,$AK235,明细!$C:$C,AW$1,明细!$AK:$AK,"网点超50分钟未响应")+COUNTIFS(明细!$R:$R,$AK235,明细!$C:$C,AW$1,明细!$AL:$AL,"网点超23H未关闭"))*20)</f>
        <v>-</v>
      </c>
      <c r="AX235" s="12" t="str">
        <f>IF((COUNTIFS(明细!$R:$R,$AK235,明细!$C:$C,AX$1,明细!$AK:$AK,"网点超50分钟未响应")+COUNTIFS(明细!$R:$R,$AK235,明细!$C:$C,AX$1,明细!$AL:$AL,"网点超23H未关闭"))*20=0,"-",(COUNTIFS(明细!$R:$R,$AK235,明细!$C:$C,AX$1,明细!$AK:$AK,"网点超50分钟未响应")+COUNTIFS(明细!$R:$R,$AK235,明细!$C:$C,AX$1,明细!$AL:$AL,"网点超23H未关闭"))*20)</f>
        <v>-</v>
      </c>
      <c r="AY235" s="12" t="str">
        <f>IF((COUNTIFS(明细!$R:$R,$AK235,明细!$C:$C,AY$1,明细!$AK:$AK,"网点超50分钟未响应")+COUNTIFS(明细!$R:$R,$AK235,明细!$C:$C,AY$1,明细!$AL:$AL,"网点超23H未关闭"))*20=0,"-",(COUNTIFS(明细!$R:$R,$AK235,明细!$C:$C,AY$1,明细!$AK:$AK,"网点超50分钟未响应")+COUNTIFS(明细!$R:$R,$AK235,明细!$C:$C,AY$1,明细!$AL:$AL,"网点超23H未关闭"))*20)</f>
        <v>-</v>
      </c>
      <c r="AZ235" s="12" t="str">
        <f>IF((COUNTIFS(明细!$R:$R,$AK235,明细!$C:$C,AZ$1,明细!$AK:$AK,"网点超50分钟未响应")+COUNTIFS(明细!$R:$R,$AK235,明细!$C:$C,AZ$1,明细!$AL:$AL,"网点超23H未关闭"))*20=0,"-",(COUNTIFS(明细!$R:$R,$AK235,明细!$C:$C,AZ$1,明细!$AK:$AK,"网点超50分钟未响应")+COUNTIFS(明细!$R:$R,$AK235,明细!$C:$C,AZ$1,明细!$AL:$AL,"网点超23H未关闭"))*20)</f>
        <v>-</v>
      </c>
      <c r="BA235" s="12" t="str">
        <f>IF((COUNTIFS(明细!$R:$R,$AK235,明细!$C:$C,BA$1,明细!$AK:$AK,"网点超50分钟未响应")+COUNTIFS(明细!$R:$R,$AK235,明细!$C:$C,BA$1,明细!$AL:$AL,"网点超23H未关闭"))*20=0,"-",(COUNTIFS(明细!$R:$R,$AK235,明细!$C:$C,BA$1,明细!$AK:$AK,"网点超50分钟未响应")+COUNTIFS(明细!$R:$R,$AK235,明细!$C:$C,BA$1,明细!$AL:$AL,"网点超23H未关闭"))*20)</f>
        <v>-</v>
      </c>
      <c r="BB235" s="12" t="str">
        <f>IF((COUNTIFS(明细!$R:$R,$AK235,明细!$C:$C,BB$1,明细!$AK:$AK,"网点超50分钟未响应")+COUNTIFS(明细!$R:$R,$AK235,明细!$C:$C,BB$1,明细!$AL:$AL,"网点超23H未关闭"))*20=0,"-",(COUNTIFS(明细!$R:$R,$AK235,明细!$C:$C,BB$1,明细!$AK:$AK,"网点超50分钟未响应")+COUNTIFS(明细!$R:$R,$AK235,明细!$C:$C,BB$1,明细!$AL:$AL,"网点超23H未关闭"))*20)</f>
        <v>-</v>
      </c>
      <c r="BC235" s="12" t="str">
        <f>IF((COUNTIFS(明细!$R:$R,$AK235,明细!$C:$C,BC$1,明细!$AK:$AK,"网点超50分钟未响应")+COUNTIFS(明细!$R:$R,$AK235,明细!$C:$C,BC$1,明细!$AL:$AL,"网点超23H未关闭"))*20=0,"-",(COUNTIFS(明细!$R:$R,$AK235,明细!$C:$C,BC$1,明细!$AK:$AK,"网点超50分钟未响应")+COUNTIFS(明细!$R:$R,$AK235,明细!$C:$C,BC$1,明细!$AL:$AL,"网点超23H未关闭"))*20)</f>
        <v>-</v>
      </c>
      <c r="BD235" s="12" t="str">
        <f>IF((COUNTIFS(明细!$R:$R,$AK235,明细!$C:$C,BD$1,明细!$AK:$AK,"网点超50分钟未响应")+COUNTIFS(明细!$R:$R,$AK235,明细!$C:$C,BD$1,明细!$AL:$AL,"网点超23H未关闭"))*20=0,"-",(COUNTIFS(明细!$R:$R,$AK235,明细!$C:$C,BD$1,明细!$AK:$AK,"网点超50分钟未响应")+COUNTIFS(明细!$R:$R,$AK235,明细!$C:$C,BD$1,明细!$AL:$AL,"网点超23H未关闭"))*20)</f>
        <v>-</v>
      </c>
      <c r="BE235" s="12" t="str">
        <f>IF((COUNTIFS(明细!$R:$R,$AK235,明细!$C:$C,BE$1,明细!$AK:$AK,"网点超50分钟未响应")+COUNTIFS(明细!$R:$R,$AK235,明细!$C:$C,BE$1,明细!$AL:$AL,"网点超23H未关闭"))*20=0,"-",(COUNTIFS(明细!$R:$R,$AK235,明细!$C:$C,BE$1,明细!$AK:$AK,"网点超50分钟未响应")+COUNTIFS(明细!$R:$R,$AK235,明细!$C:$C,BE$1,明细!$AL:$AL,"网点超23H未关闭"))*20)</f>
        <v>-</v>
      </c>
      <c r="BF235" s="12" t="str">
        <f>IF((COUNTIFS(明细!$R:$R,$AK235,明细!$C:$C,BF$1,明细!$AK:$AK,"网点超50分钟未响应")+COUNTIFS(明细!$R:$R,$AK235,明细!$C:$C,BF$1,明细!$AL:$AL,"网点超23H未关闭"))*20=0,"-",(COUNTIFS(明细!$R:$R,$AK235,明细!$C:$C,BF$1,明细!$AK:$AK,"网点超50分钟未响应")+COUNTIFS(明细!$R:$R,$AK235,明细!$C:$C,BF$1,明细!$AL:$AL,"网点超23H未关闭"))*20)</f>
        <v>-</v>
      </c>
      <c r="BG235" s="12" t="str">
        <f>IF((COUNTIFS(明细!$R:$R,$AK235,明细!$C:$C,BG$1,明细!$AK:$AK,"网点超50分钟未响应")+COUNTIFS(明细!$R:$R,$AK235,明细!$C:$C,BG$1,明细!$AL:$AL,"网点超23H未关闭"))*20=0,"-",(COUNTIFS(明细!$R:$R,$AK235,明细!$C:$C,BG$1,明细!$AK:$AK,"网点超50分钟未响应")+COUNTIFS(明细!$R:$R,$AK235,明细!$C:$C,BG$1,明细!$AL:$AL,"网点超23H未关闭"))*20)</f>
        <v>-</v>
      </c>
      <c r="BH235" s="12" t="str">
        <f>IF((COUNTIFS(明细!$R:$R,$AK235,明细!$C:$C,BH$1,明细!$AK:$AK,"网点超50分钟未响应")+COUNTIFS(明细!$R:$R,$AK235,明细!$C:$C,BH$1,明细!$AL:$AL,"网点超23H未关闭"))*20=0,"-",(COUNTIFS(明细!$R:$R,$AK235,明细!$C:$C,BH$1,明细!$AK:$AK,"网点超50分钟未响应")+COUNTIFS(明细!$R:$R,$AK235,明细!$C:$C,BH$1,明细!$AL:$AL,"网点超23H未关闭"))*20)</f>
        <v>-</v>
      </c>
      <c r="BI235" s="12" t="str">
        <f>IF((COUNTIFS(明细!$R:$R,$AK235,明细!$C:$C,BI$1,明细!$AK:$AK,"网点超50分钟未响应")+COUNTIFS(明细!$R:$R,$AK235,明细!$C:$C,BI$1,明细!$AL:$AL,"网点超23H未关闭"))*20=0,"-",(COUNTIFS(明细!$R:$R,$AK235,明细!$C:$C,BI$1,明细!$AK:$AK,"网点超50分钟未响应")+COUNTIFS(明细!$R:$R,$AK235,明细!$C:$C,BI$1,明细!$AL:$AL,"网点超23H未关闭"))*20)</f>
        <v>-</v>
      </c>
      <c r="BJ235" s="12" t="str">
        <f>IF((COUNTIFS(明细!$R:$R,$AK235,明细!$C:$C,BJ$1,明细!$AK:$AK,"网点超50分钟未响应")+COUNTIFS(明细!$R:$R,$AK235,明细!$C:$C,BJ$1,明细!$AL:$AL,"网点超23H未关闭"))*20=0,"-",(COUNTIFS(明细!$R:$R,$AK235,明细!$C:$C,BJ$1,明细!$AK:$AK,"网点超50分钟未响应")+COUNTIFS(明细!$R:$R,$AK235,明细!$C:$C,BJ$1,明细!$AL:$AL,"网点超23H未关闭"))*20)</f>
        <v>-</v>
      </c>
      <c r="BK235" s="12" t="str">
        <f>IF((COUNTIFS(明细!$R:$R,$AK235,明细!$C:$C,BK$1,明细!$AK:$AK,"网点超50分钟未响应")+COUNTIFS(明细!$R:$R,$AK235,明细!$C:$C,BK$1,明细!$AL:$AL,"网点超23H未关闭"))*20=0,"-",(COUNTIFS(明细!$R:$R,$AK235,明细!$C:$C,BK$1,明细!$AK:$AK,"网点超50分钟未响应")+COUNTIFS(明细!$R:$R,$AK235,明细!$C:$C,BK$1,明细!$AL:$AL,"网点超23H未关闭"))*20)</f>
        <v>-</v>
      </c>
      <c r="BL235" s="12" t="str">
        <f>IF((COUNTIFS(明细!$R:$R,$AK235,明细!$C:$C,BL$1,明细!$AK:$AK,"网点超50分钟未响应")+COUNTIFS(明细!$R:$R,$AK235,明细!$C:$C,BL$1,明细!$AL:$AL,"网点超23H未关闭"))*20=0,"-",(COUNTIFS(明细!$R:$R,$AK235,明细!$C:$C,BL$1,明细!$AK:$AK,"网点超50分钟未响应")+COUNTIFS(明细!$R:$R,$AK235,明细!$C:$C,BL$1,明细!$AL:$AL,"网点超23H未关闭"))*20)</f>
        <v>-</v>
      </c>
      <c r="BM235" s="12" t="str">
        <f>IF((COUNTIFS(明细!$R:$R,$AK235,明细!$C:$C,BM$1,明细!$AK:$AK,"网点超50分钟未响应")+COUNTIFS(明细!$R:$R,$AK235,明细!$C:$C,BM$1,明细!$AL:$AL,"网点超23H未关闭"))*20=0,"-",(COUNTIFS(明细!$R:$R,$AK235,明细!$C:$C,BM$1,明细!$AK:$AK,"网点超50分钟未响应")+COUNTIFS(明细!$R:$R,$AK235,明细!$C:$C,BM$1,明细!$AL:$AL,"网点超23H未关闭"))*20)</f>
        <v>-</v>
      </c>
      <c r="BN235" s="12" t="str">
        <f>IF((COUNTIFS(明细!$R:$R,$AK235,明细!$C:$C,BN$1,明细!$AK:$AK,"网点超50分钟未响应")+COUNTIFS(明细!$R:$R,$AK235,明细!$C:$C,BN$1,明细!$AL:$AL,"网点超23H未关闭"))*20=0,"-",(COUNTIFS(明细!$R:$R,$AK235,明细!$C:$C,BN$1,明细!$AK:$AK,"网点超50分钟未响应")+COUNTIFS(明细!$R:$R,$AK235,明细!$C:$C,BN$1,明细!$AL:$AL,"网点超23H未关闭"))*20)</f>
        <v>-</v>
      </c>
      <c r="BO235" s="12" t="str">
        <f>IF((COUNTIFS(明细!$R:$R,$AK235,明细!$C:$C,BO$1,明细!$AK:$AK,"网点超50分钟未响应")+COUNTIFS(明细!$R:$R,$AK235,明细!$C:$C,BO$1,明细!$AL:$AL,"网点超23H未关闭"))*20=0,"-",(COUNTIFS(明细!$R:$R,$AK235,明细!$C:$C,BO$1,明细!$AK:$AK,"网点超50分钟未响应")+COUNTIFS(明细!$R:$R,$AK235,明细!$C:$C,BO$1,明细!$AL:$AL,"网点超23H未关闭"))*20)</f>
        <v>-</v>
      </c>
      <c r="BP235" s="12" t="str">
        <f>IF((COUNTIFS(明细!$R:$R,$AK235,明细!$C:$C,BP$1,明细!$AK:$AK,"网点超50分钟未响应")+COUNTIFS(明细!$R:$R,$AK235,明细!$C:$C,BP$1,明细!$AL:$AL,"网点超23H未关闭"))*20=0,"-",(COUNTIFS(明细!$R:$R,$AK235,明细!$C:$C,BP$1,明细!$AK:$AK,"网点超50分钟未响应")+COUNTIFS(明细!$R:$R,$AK235,明细!$C:$C,BP$1,明细!$AL:$AL,"网点超23H未关闭"))*20)</f>
        <v>-</v>
      </c>
    </row>
    <row r="236" customHeight="1" spans="36:68">
      <c r="AJ236" s="12">
        <f>RANK(AL236,AL$3:AL$356)</f>
        <v>147</v>
      </c>
      <c r="AK236" s="4" t="s">
        <v>272</v>
      </c>
      <c r="AL236" s="12">
        <f>SUM(AM236:BP236)</f>
        <v>0</v>
      </c>
      <c r="AM236" s="12" t="str">
        <f>IF((COUNTIFS(明细!$R:$R,$AK236,明细!$C:$C,AM$1,明细!$AK:$AK,"网点超50分钟未响应")+COUNTIFS(明细!$R:$R,$AK236,明细!$C:$C,AM$1,明细!$AL:$AL,"网点超23H未关闭"))*20=0,"-",(COUNTIFS(明细!$R:$R,$AK236,明细!$C:$C,AM$1,明细!$AK:$AK,"网点超50分钟未响应")+COUNTIFS(明细!$R:$R,$AK236,明细!$C:$C,AM$1,明细!$AL:$AL,"网点超23H未关闭"))*20)</f>
        <v>-</v>
      </c>
      <c r="AN236" s="12" t="str">
        <f>IF((COUNTIFS(明细!$R:$R,$AK236,明细!$C:$C,AN$1,明细!$AK:$AK,"网点超50分钟未响应")+COUNTIFS(明细!$R:$R,$AK236,明细!$C:$C,AN$1,明细!$AL:$AL,"网点超23H未关闭"))*20=0,"-",(COUNTIFS(明细!$R:$R,$AK236,明细!$C:$C,AN$1,明细!$AK:$AK,"网点超50分钟未响应")+COUNTIFS(明细!$R:$R,$AK236,明细!$C:$C,AN$1,明细!$AL:$AL,"网点超23H未关闭"))*20)</f>
        <v>-</v>
      </c>
      <c r="AO236" s="12" t="str">
        <f>IF((COUNTIFS(明细!$R:$R,$AK236,明细!$C:$C,AO$1,明细!$AK:$AK,"网点超50分钟未响应")+COUNTIFS(明细!$R:$R,$AK236,明细!$C:$C,AO$1,明细!$AL:$AL,"网点超23H未关闭"))*20=0,"-",(COUNTIFS(明细!$R:$R,$AK236,明细!$C:$C,AO$1,明细!$AK:$AK,"网点超50分钟未响应")+COUNTIFS(明细!$R:$R,$AK236,明细!$C:$C,AO$1,明细!$AL:$AL,"网点超23H未关闭"))*20)</f>
        <v>-</v>
      </c>
      <c r="AP236" s="12" t="str">
        <f>IF((COUNTIFS(明细!$R:$R,$AK236,明细!$C:$C,AP$1,明细!$AK:$AK,"网点超50分钟未响应")+COUNTIFS(明细!$R:$R,$AK236,明细!$C:$C,AP$1,明细!$AL:$AL,"网点超23H未关闭"))*20=0,"-",(COUNTIFS(明细!$R:$R,$AK236,明细!$C:$C,AP$1,明细!$AK:$AK,"网点超50分钟未响应")+COUNTIFS(明细!$R:$R,$AK236,明细!$C:$C,AP$1,明细!$AL:$AL,"网点超23H未关闭"))*20)</f>
        <v>-</v>
      </c>
      <c r="AQ236" s="12" t="str">
        <f>IF((COUNTIFS(明细!$R:$R,$AK236,明细!$C:$C,AQ$1,明细!$AK:$AK,"网点超50分钟未响应")+COUNTIFS(明细!$R:$R,$AK236,明细!$C:$C,AQ$1,明细!$AL:$AL,"网点超23H未关闭"))*20=0,"-",(COUNTIFS(明细!$R:$R,$AK236,明细!$C:$C,AQ$1,明细!$AK:$AK,"网点超50分钟未响应")+COUNTIFS(明细!$R:$R,$AK236,明细!$C:$C,AQ$1,明细!$AL:$AL,"网点超23H未关闭"))*20)</f>
        <v>-</v>
      </c>
      <c r="AR236" s="12" t="str">
        <f>IF((COUNTIFS(明细!$R:$R,$AK236,明细!$C:$C,AR$1,明细!$AK:$AK,"网点超50分钟未响应")+COUNTIFS(明细!$R:$R,$AK236,明细!$C:$C,AR$1,明细!$AL:$AL,"网点超23H未关闭"))*20=0,"-",(COUNTIFS(明细!$R:$R,$AK236,明细!$C:$C,AR$1,明细!$AK:$AK,"网点超50分钟未响应")+COUNTIFS(明细!$R:$R,$AK236,明细!$C:$C,AR$1,明细!$AL:$AL,"网点超23H未关闭"))*20)</f>
        <v>-</v>
      </c>
      <c r="AS236" s="12" t="str">
        <f>IF((COUNTIFS(明细!$R:$R,$AK236,明细!$C:$C,AS$1,明细!$AK:$AK,"网点超50分钟未响应")+COUNTIFS(明细!$R:$R,$AK236,明细!$C:$C,AS$1,明细!$AL:$AL,"网点超23H未关闭"))*20=0,"-",(COUNTIFS(明细!$R:$R,$AK236,明细!$C:$C,AS$1,明细!$AK:$AK,"网点超50分钟未响应")+COUNTIFS(明细!$R:$R,$AK236,明细!$C:$C,AS$1,明细!$AL:$AL,"网点超23H未关闭"))*20)</f>
        <v>-</v>
      </c>
      <c r="AT236" s="12" t="str">
        <f>IF((COUNTIFS(明细!$R:$R,$AK236,明细!$C:$C,AT$1,明细!$AK:$AK,"网点超50分钟未响应")+COUNTIFS(明细!$R:$R,$AK236,明细!$C:$C,AT$1,明细!$AL:$AL,"网点超23H未关闭"))*20=0,"-",(COUNTIFS(明细!$R:$R,$AK236,明细!$C:$C,AT$1,明细!$AK:$AK,"网点超50分钟未响应")+COUNTIFS(明细!$R:$R,$AK236,明细!$C:$C,AT$1,明细!$AL:$AL,"网点超23H未关闭"))*20)</f>
        <v>-</v>
      </c>
      <c r="AU236" s="12" t="str">
        <f>IF((COUNTIFS(明细!$R:$R,$AK236,明细!$C:$C,AU$1,明细!$AK:$AK,"网点超50分钟未响应")+COUNTIFS(明细!$R:$R,$AK236,明细!$C:$C,AU$1,明细!$AL:$AL,"网点超23H未关闭"))*20=0,"-",(COUNTIFS(明细!$R:$R,$AK236,明细!$C:$C,AU$1,明细!$AK:$AK,"网点超50分钟未响应")+COUNTIFS(明细!$R:$R,$AK236,明细!$C:$C,AU$1,明细!$AL:$AL,"网点超23H未关闭"))*20)</f>
        <v>-</v>
      </c>
      <c r="AV236" s="12" t="str">
        <f>IF((COUNTIFS(明细!$R:$R,$AK236,明细!$C:$C,AV$1,明细!$AK:$AK,"网点超50分钟未响应")+COUNTIFS(明细!$R:$R,$AK236,明细!$C:$C,AV$1,明细!$AL:$AL,"网点超23H未关闭"))*20=0,"-",(COUNTIFS(明细!$R:$R,$AK236,明细!$C:$C,AV$1,明细!$AK:$AK,"网点超50分钟未响应")+COUNTIFS(明细!$R:$R,$AK236,明细!$C:$C,AV$1,明细!$AL:$AL,"网点超23H未关闭"))*20)</f>
        <v>-</v>
      </c>
      <c r="AW236" s="12" t="str">
        <f>IF((COUNTIFS(明细!$R:$R,$AK236,明细!$C:$C,AW$1,明细!$AK:$AK,"网点超50分钟未响应")+COUNTIFS(明细!$R:$R,$AK236,明细!$C:$C,AW$1,明细!$AL:$AL,"网点超23H未关闭"))*20=0,"-",(COUNTIFS(明细!$R:$R,$AK236,明细!$C:$C,AW$1,明细!$AK:$AK,"网点超50分钟未响应")+COUNTIFS(明细!$R:$R,$AK236,明细!$C:$C,AW$1,明细!$AL:$AL,"网点超23H未关闭"))*20)</f>
        <v>-</v>
      </c>
      <c r="AX236" s="12" t="str">
        <f>IF((COUNTIFS(明细!$R:$R,$AK236,明细!$C:$C,AX$1,明细!$AK:$AK,"网点超50分钟未响应")+COUNTIFS(明细!$R:$R,$AK236,明细!$C:$C,AX$1,明细!$AL:$AL,"网点超23H未关闭"))*20=0,"-",(COUNTIFS(明细!$R:$R,$AK236,明细!$C:$C,AX$1,明细!$AK:$AK,"网点超50分钟未响应")+COUNTIFS(明细!$R:$R,$AK236,明细!$C:$C,AX$1,明细!$AL:$AL,"网点超23H未关闭"))*20)</f>
        <v>-</v>
      </c>
      <c r="AY236" s="12" t="str">
        <f>IF((COUNTIFS(明细!$R:$R,$AK236,明细!$C:$C,AY$1,明细!$AK:$AK,"网点超50分钟未响应")+COUNTIFS(明细!$R:$R,$AK236,明细!$C:$C,AY$1,明细!$AL:$AL,"网点超23H未关闭"))*20=0,"-",(COUNTIFS(明细!$R:$R,$AK236,明细!$C:$C,AY$1,明细!$AK:$AK,"网点超50分钟未响应")+COUNTIFS(明细!$R:$R,$AK236,明细!$C:$C,AY$1,明细!$AL:$AL,"网点超23H未关闭"))*20)</f>
        <v>-</v>
      </c>
      <c r="AZ236" s="12" t="str">
        <f>IF((COUNTIFS(明细!$R:$R,$AK236,明细!$C:$C,AZ$1,明细!$AK:$AK,"网点超50分钟未响应")+COUNTIFS(明细!$R:$R,$AK236,明细!$C:$C,AZ$1,明细!$AL:$AL,"网点超23H未关闭"))*20=0,"-",(COUNTIFS(明细!$R:$R,$AK236,明细!$C:$C,AZ$1,明细!$AK:$AK,"网点超50分钟未响应")+COUNTIFS(明细!$R:$R,$AK236,明细!$C:$C,AZ$1,明细!$AL:$AL,"网点超23H未关闭"))*20)</f>
        <v>-</v>
      </c>
      <c r="BA236" s="12" t="str">
        <f>IF((COUNTIFS(明细!$R:$R,$AK236,明细!$C:$C,BA$1,明细!$AK:$AK,"网点超50分钟未响应")+COUNTIFS(明细!$R:$R,$AK236,明细!$C:$C,BA$1,明细!$AL:$AL,"网点超23H未关闭"))*20=0,"-",(COUNTIFS(明细!$R:$R,$AK236,明细!$C:$C,BA$1,明细!$AK:$AK,"网点超50分钟未响应")+COUNTIFS(明细!$R:$R,$AK236,明细!$C:$C,BA$1,明细!$AL:$AL,"网点超23H未关闭"))*20)</f>
        <v>-</v>
      </c>
      <c r="BB236" s="12" t="str">
        <f>IF((COUNTIFS(明细!$R:$R,$AK236,明细!$C:$C,BB$1,明细!$AK:$AK,"网点超50分钟未响应")+COUNTIFS(明细!$R:$R,$AK236,明细!$C:$C,BB$1,明细!$AL:$AL,"网点超23H未关闭"))*20=0,"-",(COUNTIFS(明细!$R:$R,$AK236,明细!$C:$C,BB$1,明细!$AK:$AK,"网点超50分钟未响应")+COUNTIFS(明细!$R:$R,$AK236,明细!$C:$C,BB$1,明细!$AL:$AL,"网点超23H未关闭"))*20)</f>
        <v>-</v>
      </c>
      <c r="BC236" s="12" t="str">
        <f>IF((COUNTIFS(明细!$R:$R,$AK236,明细!$C:$C,BC$1,明细!$AK:$AK,"网点超50分钟未响应")+COUNTIFS(明细!$R:$R,$AK236,明细!$C:$C,BC$1,明细!$AL:$AL,"网点超23H未关闭"))*20=0,"-",(COUNTIFS(明细!$R:$R,$AK236,明细!$C:$C,BC$1,明细!$AK:$AK,"网点超50分钟未响应")+COUNTIFS(明细!$R:$R,$AK236,明细!$C:$C,BC$1,明细!$AL:$AL,"网点超23H未关闭"))*20)</f>
        <v>-</v>
      </c>
      <c r="BD236" s="12" t="str">
        <f>IF((COUNTIFS(明细!$R:$R,$AK236,明细!$C:$C,BD$1,明细!$AK:$AK,"网点超50分钟未响应")+COUNTIFS(明细!$R:$R,$AK236,明细!$C:$C,BD$1,明细!$AL:$AL,"网点超23H未关闭"))*20=0,"-",(COUNTIFS(明细!$R:$R,$AK236,明细!$C:$C,BD$1,明细!$AK:$AK,"网点超50分钟未响应")+COUNTIFS(明细!$R:$R,$AK236,明细!$C:$C,BD$1,明细!$AL:$AL,"网点超23H未关闭"))*20)</f>
        <v>-</v>
      </c>
      <c r="BE236" s="12" t="str">
        <f>IF((COUNTIFS(明细!$R:$R,$AK236,明细!$C:$C,BE$1,明细!$AK:$AK,"网点超50分钟未响应")+COUNTIFS(明细!$R:$R,$AK236,明细!$C:$C,BE$1,明细!$AL:$AL,"网点超23H未关闭"))*20=0,"-",(COUNTIFS(明细!$R:$R,$AK236,明细!$C:$C,BE$1,明细!$AK:$AK,"网点超50分钟未响应")+COUNTIFS(明细!$R:$R,$AK236,明细!$C:$C,BE$1,明细!$AL:$AL,"网点超23H未关闭"))*20)</f>
        <v>-</v>
      </c>
      <c r="BF236" s="12" t="str">
        <f>IF((COUNTIFS(明细!$R:$R,$AK236,明细!$C:$C,BF$1,明细!$AK:$AK,"网点超50分钟未响应")+COUNTIFS(明细!$R:$R,$AK236,明细!$C:$C,BF$1,明细!$AL:$AL,"网点超23H未关闭"))*20=0,"-",(COUNTIFS(明细!$R:$R,$AK236,明细!$C:$C,BF$1,明细!$AK:$AK,"网点超50分钟未响应")+COUNTIFS(明细!$R:$R,$AK236,明细!$C:$C,BF$1,明细!$AL:$AL,"网点超23H未关闭"))*20)</f>
        <v>-</v>
      </c>
      <c r="BG236" s="12" t="str">
        <f>IF((COUNTIFS(明细!$R:$R,$AK236,明细!$C:$C,BG$1,明细!$AK:$AK,"网点超50分钟未响应")+COUNTIFS(明细!$R:$R,$AK236,明细!$C:$C,BG$1,明细!$AL:$AL,"网点超23H未关闭"))*20=0,"-",(COUNTIFS(明细!$R:$R,$AK236,明细!$C:$C,BG$1,明细!$AK:$AK,"网点超50分钟未响应")+COUNTIFS(明细!$R:$R,$AK236,明细!$C:$C,BG$1,明细!$AL:$AL,"网点超23H未关闭"))*20)</f>
        <v>-</v>
      </c>
      <c r="BH236" s="12" t="str">
        <f>IF((COUNTIFS(明细!$R:$R,$AK236,明细!$C:$C,BH$1,明细!$AK:$AK,"网点超50分钟未响应")+COUNTIFS(明细!$R:$R,$AK236,明细!$C:$C,BH$1,明细!$AL:$AL,"网点超23H未关闭"))*20=0,"-",(COUNTIFS(明细!$R:$R,$AK236,明细!$C:$C,BH$1,明细!$AK:$AK,"网点超50分钟未响应")+COUNTIFS(明细!$R:$R,$AK236,明细!$C:$C,BH$1,明细!$AL:$AL,"网点超23H未关闭"))*20)</f>
        <v>-</v>
      </c>
      <c r="BI236" s="12" t="str">
        <f>IF((COUNTIFS(明细!$R:$R,$AK236,明细!$C:$C,BI$1,明细!$AK:$AK,"网点超50分钟未响应")+COUNTIFS(明细!$R:$R,$AK236,明细!$C:$C,BI$1,明细!$AL:$AL,"网点超23H未关闭"))*20=0,"-",(COUNTIFS(明细!$R:$R,$AK236,明细!$C:$C,BI$1,明细!$AK:$AK,"网点超50分钟未响应")+COUNTIFS(明细!$R:$R,$AK236,明细!$C:$C,BI$1,明细!$AL:$AL,"网点超23H未关闭"))*20)</f>
        <v>-</v>
      </c>
      <c r="BJ236" s="12" t="str">
        <f>IF((COUNTIFS(明细!$R:$R,$AK236,明细!$C:$C,BJ$1,明细!$AK:$AK,"网点超50分钟未响应")+COUNTIFS(明细!$R:$R,$AK236,明细!$C:$C,BJ$1,明细!$AL:$AL,"网点超23H未关闭"))*20=0,"-",(COUNTIFS(明细!$R:$R,$AK236,明细!$C:$C,BJ$1,明细!$AK:$AK,"网点超50分钟未响应")+COUNTIFS(明细!$R:$R,$AK236,明细!$C:$C,BJ$1,明细!$AL:$AL,"网点超23H未关闭"))*20)</f>
        <v>-</v>
      </c>
      <c r="BK236" s="12" t="str">
        <f>IF((COUNTIFS(明细!$R:$R,$AK236,明细!$C:$C,BK$1,明细!$AK:$AK,"网点超50分钟未响应")+COUNTIFS(明细!$R:$R,$AK236,明细!$C:$C,BK$1,明细!$AL:$AL,"网点超23H未关闭"))*20=0,"-",(COUNTIFS(明细!$R:$R,$AK236,明细!$C:$C,BK$1,明细!$AK:$AK,"网点超50分钟未响应")+COUNTIFS(明细!$R:$R,$AK236,明细!$C:$C,BK$1,明细!$AL:$AL,"网点超23H未关闭"))*20)</f>
        <v>-</v>
      </c>
      <c r="BL236" s="12" t="str">
        <f>IF((COUNTIFS(明细!$R:$R,$AK236,明细!$C:$C,BL$1,明细!$AK:$AK,"网点超50分钟未响应")+COUNTIFS(明细!$R:$R,$AK236,明细!$C:$C,BL$1,明细!$AL:$AL,"网点超23H未关闭"))*20=0,"-",(COUNTIFS(明细!$R:$R,$AK236,明细!$C:$C,BL$1,明细!$AK:$AK,"网点超50分钟未响应")+COUNTIFS(明细!$R:$R,$AK236,明细!$C:$C,BL$1,明细!$AL:$AL,"网点超23H未关闭"))*20)</f>
        <v>-</v>
      </c>
      <c r="BM236" s="12" t="str">
        <f>IF((COUNTIFS(明细!$R:$R,$AK236,明细!$C:$C,BM$1,明细!$AK:$AK,"网点超50分钟未响应")+COUNTIFS(明细!$R:$R,$AK236,明细!$C:$C,BM$1,明细!$AL:$AL,"网点超23H未关闭"))*20=0,"-",(COUNTIFS(明细!$R:$R,$AK236,明细!$C:$C,BM$1,明细!$AK:$AK,"网点超50分钟未响应")+COUNTIFS(明细!$R:$R,$AK236,明细!$C:$C,BM$1,明细!$AL:$AL,"网点超23H未关闭"))*20)</f>
        <v>-</v>
      </c>
      <c r="BN236" s="12" t="str">
        <f>IF((COUNTIFS(明细!$R:$R,$AK236,明细!$C:$C,BN$1,明细!$AK:$AK,"网点超50分钟未响应")+COUNTIFS(明细!$R:$R,$AK236,明细!$C:$C,BN$1,明细!$AL:$AL,"网点超23H未关闭"))*20=0,"-",(COUNTIFS(明细!$R:$R,$AK236,明细!$C:$C,BN$1,明细!$AK:$AK,"网点超50分钟未响应")+COUNTIFS(明细!$R:$R,$AK236,明细!$C:$C,BN$1,明细!$AL:$AL,"网点超23H未关闭"))*20)</f>
        <v>-</v>
      </c>
      <c r="BO236" s="12" t="str">
        <f>IF((COUNTIFS(明细!$R:$R,$AK236,明细!$C:$C,BO$1,明细!$AK:$AK,"网点超50分钟未响应")+COUNTIFS(明细!$R:$R,$AK236,明细!$C:$C,BO$1,明细!$AL:$AL,"网点超23H未关闭"))*20=0,"-",(COUNTIFS(明细!$R:$R,$AK236,明细!$C:$C,BO$1,明细!$AK:$AK,"网点超50分钟未响应")+COUNTIFS(明细!$R:$R,$AK236,明细!$C:$C,BO$1,明细!$AL:$AL,"网点超23H未关闭"))*20)</f>
        <v>-</v>
      </c>
      <c r="BP236" s="12" t="str">
        <f>IF((COUNTIFS(明细!$R:$R,$AK236,明细!$C:$C,BP$1,明细!$AK:$AK,"网点超50分钟未响应")+COUNTIFS(明细!$R:$R,$AK236,明细!$C:$C,BP$1,明细!$AL:$AL,"网点超23H未关闭"))*20=0,"-",(COUNTIFS(明细!$R:$R,$AK236,明细!$C:$C,BP$1,明细!$AK:$AK,"网点超50分钟未响应")+COUNTIFS(明细!$R:$R,$AK236,明细!$C:$C,BP$1,明细!$AL:$AL,"网点超23H未关闭"))*20)</f>
        <v>-</v>
      </c>
    </row>
    <row r="237" customHeight="1" spans="36:68">
      <c r="AJ237" s="12">
        <f>RANK(AL237,AL$3:AL$356)</f>
        <v>147</v>
      </c>
      <c r="AK237" s="4" t="s">
        <v>273</v>
      </c>
      <c r="AL237" s="12">
        <f>SUM(AM237:BP237)</f>
        <v>0</v>
      </c>
      <c r="AM237" s="12" t="str">
        <f>IF((COUNTIFS(明细!$R:$R,$AK237,明细!$C:$C,AM$1,明细!$AK:$AK,"网点超50分钟未响应")+COUNTIFS(明细!$R:$R,$AK237,明细!$C:$C,AM$1,明细!$AL:$AL,"网点超23H未关闭"))*20=0,"-",(COUNTIFS(明细!$R:$R,$AK237,明细!$C:$C,AM$1,明细!$AK:$AK,"网点超50分钟未响应")+COUNTIFS(明细!$R:$R,$AK237,明细!$C:$C,AM$1,明细!$AL:$AL,"网点超23H未关闭"))*20)</f>
        <v>-</v>
      </c>
      <c r="AN237" s="12" t="str">
        <f>IF((COUNTIFS(明细!$R:$R,$AK237,明细!$C:$C,AN$1,明细!$AK:$AK,"网点超50分钟未响应")+COUNTIFS(明细!$R:$R,$AK237,明细!$C:$C,AN$1,明细!$AL:$AL,"网点超23H未关闭"))*20=0,"-",(COUNTIFS(明细!$R:$R,$AK237,明细!$C:$C,AN$1,明细!$AK:$AK,"网点超50分钟未响应")+COUNTIFS(明细!$R:$R,$AK237,明细!$C:$C,AN$1,明细!$AL:$AL,"网点超23H未关闭"))*20)</f>
        <v>-</v>
      </c>
      <c r="AO237" s="12" t="str">
        <f>IF((COUNTIFS(明细!$R:$R,$AK237,明细!$C:$C,AO$1,明细!$AK:$AK,"网点超50分钟未响应")+COUNTIFS(明细!$R:$R,$AK237,明细!$C:$C,AO$1,明细!$AL:$AL,"网点超23H未关闭"))*20=0,"-",(COUNTIFS(明细!$R:$R,$AK237,明细!$C:$C,AO$1,明细!$AK:$AK,"网点超50分钟未响应")+COUNTIFS(明细!$R:$R,$AK237,明细!$C:$C,AO$1,明细!$AL:$AL,"网点超23H未关闭"))*20)</f>
        <v>-</v>
      </c>
      <c r="AP237" s="12" t="str">
        <f>IF((COUNTIFS(明细!$R:$R,$AK237,明细!$C:$C,AP$1,明细!$AK:$AK,"网点超50分钟未响应")+COUNTIFS(明细!$R:$R,$AK237,明细!$C:$C,AP$1,明细!$AL:$AL,"网点超23H未关闭"))*20=0,"-",(COUNTIFS(明细!$R:$R,$AK237,明细!$C:$C,AP$1,明细!$AK:$AK,"网点超50分钟未响应")+COUNTIFS(明细!$R:$R,$AK237,明细!$C:$C,AP$1,明细!$AL:$AL,"网点超23H未关闭"))*20)</f>
        <v>-</v>
      </c>
      <c r="AQ237" s="12" t="str">
        <f>IF((COUNTIFS(明细!$R:$R,$AK237,明细!$C:$C,AQ$1,明细!$AK:$AK,"网点超50分钟未响应")+COUNTIFS(明细!$R:$R,$AK237,明细!$C:$C,AQ$1,明细!$AL:$AL,"网点超23H未关闭"))*20=0,"-",(COUNTIFS(明细!$R:$R,$AK237,明细!$C:$C,AQ$1,明细!$AK:$AK,"网点超50分钟未响应")+COUNTIFS(明细!$R:$R,$AK237,明细!$C:$C,AQ$1,明细!$AL:$AL,"网点超23H未关闭"))*20)</f>
        <v>-</v>
      </c>
      <c r="AR237" s="12" t="str">
        <f>IF((COUNTIFS(明细!$R:$R,$AK237,明细!$C:$C,AR$1,明细!$AK:$AK,"网点超50分钟未响应")+COUNTIFS(明细!$R:$R,$AK237,明细!$C:$C,AR$1,明细!$AL:$AL,"网点超23H未关闭"))*20=0,"-",(COUNTIFS(明细!$R:$R,$AK237,明细!$C:$C,AR$1,明细!$AK:$AK,"网点超50分钟未响应")+COUNTIFS(明细!$R:$R,$AK237,明细!$C:$C,AR$1,明细!$AL:$AL,"网点超23H未关闭"))*20)</f>
        <v>-</v>
      </c>
      <c r="AS237" s="12" t="str">
        <f>IF((COUNTIFS(明细!$R:$R,$AK237,明细!$C:$C,AS$1,明细!$AK:$AK,"网点超50分钟未响应")+COUNTIFS(明细!$R:$R,$AK237,明细!$C:$C,AS$1,明细!$AL:$AL,"网点超23H未关闭"))*20=0,"-",(COUNTIFS(明细!$R:$R,$AK237,明细!$C:$C,AS$1,明细!$AK:$AK,"网点超50分钟未响应")+COUNTIFS(明细!$R:$R,$AK237,明细!$C:$C,AS$1,明细!$AL:$AL,"网点超23H未关闭"))*20)</f>
        <v>-</v>
      </c>
      <c r="AT237" s="12" t="str">
        <f>IF((COUNTIFS(明细!$R:$R,$AK237,明细!$C:$C,AT$1,明细!$AK:$AK,"网点超50分钟未响应")+COUNTIFS(明细!$R:$R,$AK237,明细!$C:$C,AT$1,明细!$AL:$AL,"网点超23H未关闭"))*20=0,"-",(COUNTIFS(明细!$R:$R,$AK237,明细!$C:$C,AT$1,明细!$AK:$AK,"网点超50分钟未响应")+COUNTIFS(明细!$R:$R,$AK237,明细!$C:$C,AT$1,明细!$AL:$AL,"网点超23H未关闭"))*20)</f>
        <v>-</v>
      </c>
      <c r="AU237" s="12" t="str">
        <f>IF((COUNTIFS(明细!$R:$R,$AK237,明细!$C:$C,AU$1,明细!$AK:$AK,"网点超50分钟未响应")+COUNTIFS(明细!$R:$R,$AK237,明细!$C:$C,AU$1,明细!$AL:$AL,"网点超23H未关闭"))*20=0,"-",(COUNTIFS(明细!$R:$R,$AK237,明细!$C:$C,AU$1,明细!$AK:$AK,"网点超50分钟未响应")+COUNTIFS(明细!$R:$R,$AK237,明细!$C:$C,AU$1,明细!$AL:$AL,"网点超23H未关闭"))*20)</f>
        <v>-</v>
      </c>
      <c r="AV237" s="12" t="str">
        <f>IF((COUNTIFS(明细!$R:$R,$AK237,明细!$C:$C,AV$1,明细!$AK:$AK,"网点超50分钟未响应")+COUNTIFS(明细!$R:$R,$AK237,明细!$C:$C,AV$1,明细!$AL:$AL,"网点超23H未关闭"))*20=0,"-",(COUNTIFS(明细!$R:$R,$AK237,明细!$C:$C,AV$1,明细!$AK:$AK,"网点超50分钟未响应")+COUNTIFS(明细!$R:$R,$AK237,明细!$C:$C,AV$1,明细!$AL:$AL,"网点超23H未关闭"))*20)</f>
        <v>-</v>
      </c>
      <c r="AW237" s="12" t="str">
        <f>IF((COUNTIFS(明细!$R:$R,$AK237,明细!$C:$C,AW$1,明细!$AK:$AK,"网点超50分钟未响应")+COUNTIFS(明细!$R:$R,$AK237,明细!$C:$C,AW$1,明细!$AL:$AL,"网点超23H未关闭"))*20=0,"-",(COUNTIFS(明细!$R:$R,$AK237,明细!$C:$C,AW$1,明细!$AK:$AK,"网点超50分钟未响应")+COUNTIFS(明细!$R:$R,$AK237,明细!$C:$C,AW$1,明细!$AL:$AL,"网点超23H未关闭"))*20)</f>
        <v>-</v>
      </c>
      <c r="AX237" s="12" t="str">
        <f>IF((COUNTIFS(明细!$R:$R,$AK237,明细!$C:$C,AX$1,明细!$AK:$AK,"网点超50分钟未响应")+COUNTIFS(明细!$R:$R,$AK237,明细!$C:$C,AX$1,明细!$AL:$AL,"网点超23H未关闭"))*20=0,"-",(COUNTIFS(明细!$R:$R,$AK237,明细!$C:$C,AX$1,明细!$AK:$AK,"网点超50分钟未响应")+COUNTIFS(明细!$R:$R,$AK237,明细!$C:$C,AX$1,明细!$AL:$AL,"网点超23H未关闭"))*20)</f>
        <v>-</v>
      </c>
      <c r="AY237" s="12" t="str">
        <f>IF((COUNTIFS(明细!$R:$R,$AK237,明细!$C:$C,AY$1,明细!$AK:$AK,"网点超50分钟未响应")+COUNTIFS(明细!$R:$R,$AK237,明细!$C:$C,AY$1,明细!$AL:$AL,"网点超23H未关闭"))*20=0,"-",(COUNTIFS(明细!$R:$R,$AK237,明细!$C:$C,AY$1,明细!$AK:$AK,"网点超50分钟未响应")+COUNTIFS(明细!$R:$R,$AK237,明细!$C:$C,AY$1,明细!$AL:$AL,"网点超23H未关闭"))*20)</f>
        <v>-</v>
      </c>
      <c r="AZ237" s="12" t="str">
        <f>IF((COUNTIFS(明细!$R:$R,$AK237,明细!$C:$C,AZ$1,明细!$AK:$AK,"网点超50分钟未响应")+COUNTIFS(明细!$R:$R,$AK237,明细!$C:$C,AZ$1,明细!$AL:$AL,"网点超23H未关闭"))*20=0,"-",(COUNTIFS(明细!$R:$R,$AK237,明细!$C:$C,AZ$1,明细!$AK:$AK,"网点超50分钟未响应")+COUNTIFS(明细!$R:$R,$AK237,明细!$C:$C,AZ$1,明细!$AL:$AL,"网点超23H未关闭"))*20)</f>
        <v>-</v>
      </c>
      <c r="BA237" s="12" t="str">
        <f>IF((COUNTIFS(明细!$R:$R,$AK237,明细!$C:$C,BA$1,明细!$AK:$AK,"网点超50分钟未响应")+COUNTIFS(明细!$R:$R,$AK237,明细!$C:$C,BA$1,明细!$AL:$AL,"网点超23H未关闭"))*20=0,"-",(COUNTIFS(明细!$R:$R,$AK237,明细!$C:$C,BA$1,明细!$AK:$AK,"网点超50分钟未响应")+COUNTIFS(明细!$R:$R,$AK237,明细!$C:$C,BA$1,明细!$AL:$AL,"网点超23H未关闭"))*20)</f>
        <v>-</v>
      </c>
      <c r="BB237" s="12" t="str">
        <f>IF((COUNTIFS(明细!$R:$R,$AK237,明细!$C:$C,BB$1,明细!$AK:$AK,"网点超50分钟未响应")+COUNTIFS(明细!$R:$R,$AK237,明细!$C:$C,BB$1,明细!$AL:$AL,"网点超23H未关闭"))*20=0,"-",(COUNTIFS(明细!$R:$R,$AK237,明细!$C:$C,BB$1,明细!$AK:$AK,"网点超50分钟未响应")+COUNTIFS(明细!$R:$R,$AK237,明细!$C:$C,BB$1,明细!$AL:$AL,"网点超23H未关闭"))*20)</f>
        <v>-</v>
      </c>
      <c r="BC237" s="12" t="str">
        <f>IF((COUNTIFS(明细!$R:$R,$AK237,明细!$C:$C,BC$1,明细!$AK:$AK,"网点超50分钟未响应")+COUNTIFS(明细!$R:$R,$AK237,明细!$C:$C,BC$1,明细!$AL:$AL,"网点超23H未关闭"))*20=0,"-",(COUNTIFS(明细!$R:$R,$AK237,明细!$C:$C,BC$1,明细!$AK:$AK,"网点超50分钟未响应")+COUNTIFS(明细!$R:$R,$AK237,明细!$C:$C,BC$1,明细!$AL:$AL,"网点超23H未关闭"))*20)</f>
        <v>-</v>
      </c>
      <c r="BD237" s="12" t="str">
        <f>IF((COUNTIFS(明细!$R:$R,$AK237,明细!$C:$C,BD$1,明细!$AK:$AK,"网点超50分钟未响应")+COUNTIFS(明细!$R:$R,$AK237,明细!$C:$C,BD$1,明细!$AL:$AL,"网点超23H未关闭"))*20=0,"-",(COUNTIFS(明细!$R:$R,$AK237,明细!$C:$C,BD$1,明细!$AK:$AK,"网点超50分钟未响应")+COUNTIFS(明细!$R:$R,$AK237,明细!$C:$C,BD$1,明细!$AL:$AL,"网点超23H未关闭"))*20)</f>
        <v>-</v>
      </c>
      <c r="BE237" s="12" t="str">
        <f>IF((COUNTIFS(明细!$R:$R,$AK237,明细!$C:$C,BE$1,明细!$AK:$AK,"网点超50分钟未响应")+COUNTIFS(明细!$R:$R,$AK237,明细!$C:$C,BE$1,明细!$AL:$AL,"网点超23H未关闭"))*20=0,"-",(COUNTIFS(明细!$R:$R,$AK237,明细!$C:$C,BE$1,明细!$AK:$AK,"网点超50分钟未响应")+COUNTIFS(明细!$R:$R,$AK237,明细!$C:$C,BE$1,明细!$AL:$AL,"网点超23H未关闭"))*20)</f>
        <v>-</v>
      </c>
      <c r="BF237" s="12" t="str">
        <f>IF((COUNTIFS(明细!$R:$R,$AK237,明细!$C:$C,BF$1,明细!$AK:$AK,"网点超50分钟未响应")+COUNTIFS(明细!$R:$R,$AK237,明细!$C:$C,BF$1,明细!$AL:$AL,"网点超23H未关闭"))*20=0,"-",(COUNTIFS(明细!$R:$R,$AK237,明细!$C:$C,BF$1,明细!$AK:$AK,"网点超50分钟未响应")+COUNTIFS(明细!$R:$R,$AK237,明细!$C:$C,BF$1,明细!$AL:$AL,"网点超23H未关闭"))*20)</f>
        <v>-</v>
      </c>
      <c r="BG237" s="12" t="str">
        <f>IF((COUNTIFS(明细!$R:$R,$AK237,明细!$C:$C,BG$1,明细!$AK:$AK,"网点超50分钟未响应")+COUNTIFS(明细!$R:$R,$AK237,明细!$C:$C,BG$1,明细!$AL:$AL,"网点超23H未关闭"))*20=0,"-",(COUNTIFS(明细!$R:$R,$AK237,明细!$C:$C,BG$1,明细!$AK:$AK,"网点超50分钟未响应")+COUNTIFS(明细!$R:$R,$AK237,明细!$C:$C,BG$1,明细!$AL:$AL,"网点超23H未关闭"))*20)</f>
        <v>-</v>
      </c>
      <c r="BH237" s="12" t="str">
        <f>IF((COUNTIFS(明细!$R:$R,$AK237,明细!$C:$C,BH$1,明细!$AK:$AK,"网点超50分钟未响应")+COUNTIFS(明细!$R:$R,$AK237,明细!$C:$C,BH$1,明细!$AL:$AL,"网点超23H未关闭"))*20=0,"-",(COUNTIFS(明细!$R:$R,$AK237,明细!$C:$C,BH$1,明细!$AK:$AK,"网点超50分钟未响应")+COUNTIFS(明细!$R:$R,$AK237,明细!$C:$C,BH$1,明细!$AL:$AL,"网点超23H未关闭"))*20)</f>
        <v>-</v>
      </c>
      <c r="BI237" s="12" t="str">
        <f>IF((COUNTIFS(明细!$R:$R,$AK237,明细!$C:$C,BI$1,明细!$AK:$AK,"网点超50分钟未响应")+COUNTIFS(明细!$R:$R,$AK237,明细!$C:$C,BI$1,明细!$AL:$AL,"网点超23H未关闭"))*20=0,"-",(COUNTIFS(明细!$R:$R,$AK237,明细!$C:$C,BI$1,明细!$AK:$AK,"网点超50分钟未响应")+COUNTIFS(明细!$R:$R,$AK237,明细!$C:$C,BI$1,明细!$AL:$AL,"网点超23H未关闭"))*20)</f>
        <v>-</v>
      </c>
      <c r="BJ237" s="12" t="str">
        <f>IF((COUNTIFS(明细!$R:$R,$AK237,明细!$C:$C,BJ$1,明细!$AK:$AK,"网点超50分钟未响应")+COUNTIFS(明细!$R:$R,$AK237,明细!$C:$C,BJ$1,明细!$AL:$AL,"网点超23H未关闭"))*20=0,"-",(COUNTIFS(明细!$R:$R,$AK237,明细!$C:$C,BJ$1,明细!$AK:$AK,"网点超50分钟未响应")+COUNTIFS(明细!$R:$R,$AK237,明细!$C:$C,BJ$1,明细!$AL:$AL,"网点超23H未关闭"))*20)</f>
        <v>-</v>
      </c>
      <c r="BK237" s="12" t="str">
        <f>IF((COUNTIFS(明细!$R:$R,$AK237,明细!$C:$C,BK$1,明细!$AK:$AK,"网点超50分钟未响应")+COUNTIFS(明细!$R:$R,$AK237,明细!$C:$C,BK$1,明细!$AL:$AL,"网点超23H未关闭"))*20=0,"-",(COUNTIFS(明细!$R:$R,$AK237,明细!$C:$C,BK$1,明细!$AK:$AK,"网点超50分钟未响应")+COUNTIFS(明细!$R:$R,$AK237,明细!$C:$C,BK$1,明细!$AL:$AL,"网点超23H未关闭"))*20)</f>
        <v>-</v>
      </c>
      <c r="BL237" s="12" t="str">
        <f>IF((COUNTIFS(明细!$R:$R,$AK237,明细!$C:$C,BL$1,明细!$AK:$AK,"网点超50分钟未响应")+COUNTIFS(明细!$R:$R,$AK237,明细!$C:$C,BL$1,明细!$AL:$AL,"网点超23H未关闭"))*20=0,"-",(COUNTIFS(明细!$R:$R,$AK237,明细!$C:$C,BL$1,明细!$AK:$AK,"网点超50分钟未响应")+COUNTIFS(明细!$R:$R,$AK237,明细!$C:$C,BL$1,明细!$AL:$AL,"网点超23H未关闭"))*20)</f>
        <v>-</v>
      </c>
      <c r="BM237" s="12" t="str">
        <f>IF((COUNTIFS(明细!$R:$R,$AK237,明细!$C:$C,BM$1,明细!$AK:$AK,"网点超50分钟未响应")+COUNTIFS(明细!$R:$R,$AK237,明细!$C:$C,BM$1,明细!$AL:$AL,"网点超23H未关闭"))*20=0,"-",(COUNTIFS(明细!$R:$R,$AK237,明细!$C:$C,BM$1,明细!$AK:$AK,"网点超50分钟未响应")+COUNTIFS(明细!$R:$R,$AK237,明细!$C:$C,BM$1,明细!$AL:$AL,"网点超23H未关闭"))*20)</f>
        <v>-</v>
      </c>
      <c r="BN237" s="12" t="str">
        <f>IF((COUNTIFS(明细!$R:$R,$AK237,明细!$C:$C,BN$1,明细!$AK:$AK,"网点超50分钟未响应")+COUNTIFS(明细!$R:$R,$AK237,明细!$C:$C,BN$1,明细!$AL:$AL,"网点超23H未关闭"))*20=0,"-",(COUNTIFS(明细!$R:$R,$AK237,明细!$C:$C,BN$1,明细!$AK:$AK,"网点超50分钟未响应")+COUNTIFS(明细!$R:$R,$AK237,明细!$C:$C,BN$1,明细!$AL:$AL,"网点超23H未关闭"))*20)</f>
        <v>-</v>
      </c>
      <c r="BO237" s="12" t="str">
        <f>IF((COUNTIFS(明细!$R:$R,$AK237,明细!$C:$C,BO$1,明细!$AK:$AK,"网点超50分钟未响应")+COUNTIFS(明细!$R:$R,$AK237,明细!$C:$C,BO$1,明细!$AL:$AL,"网点超23H未关闭"))*20=0,"-",(COUNTIFS(明细!$R:$R,$AK237,明细!$C:$C,BO$1,明细!$AK:$AK,"网点超50分钟未响应")+COUNTIFS(明细!$R:$R,$AK237,明细!$C:$C,BO$1,明细!$AL:$AL,"网点超23H未关闭"))*20)</f>
        <v>-</v>
      </c>
      <c r="BP237" s="12" t="str">
        <f>IF((COUNTIFS(明细!$R:$R,$AK237,明细!$C:$C,BP$1,明细!$AK:$AK,"网点超50分钟未响应")+COUNTIFS(明细!$R:$R,$AK237,明细!$C:$C,BP$1,明细!$AL:$AL,"网点超23H未关闭"))*20=0,"-",(COUNTIFS(明细!$R:$R,$AK237,明细!$C:$C,BP$1,明细!$AK:$AK,"网点超50分钟未响应")+COUNTIFS(明细!$R:$R,$AK237,明细!$C:$C,BP$1,明细!$AL:$AL,"网点超23H未关闭"))*20)</f>
        <v>-</v>
      </c>
    </row>
    <row r="238" customHeight="1" spans="36:68">
      <c r="AJ238" s="12">
        <f>RANK(AL238,AL$3:AL$356)</f>
        <v>147</v>
      </c>
      <c r="AK238" s="38" t="s">
        <v>274</v>
      </c>
      <c r="AL238" s="12">
        <f>SUM(AM238:BP238)</f>
        <v>0</v>
      </c>
      <c r="AM238" s="12" t="str">
        <f>IF((COUNTIFS(明细!$R:$R,$AK238,明细!$C:$C,AM$1,明细!$AK:$AK,"网点超50分钟未响应")+COUNTIFS(明细!$R:$R,$AK238,明细!$C:$C,AM$1,明细!$AL:$AL,"网点超23H未关闭"))*20=0,"-",(COUNTIFS(明细!$R:$R,$AK238,明细!$C:$C,AM$1,明细!$AK:$AK,"网点超50分钟未响应")+COUNTIFS(明细!$R:$R,$AK238,明细!$C:$C,AM$1,明细!$AL:$AL,"网点超23H未关闭"))*20)</f>
        <v>-</v>
      </c>
      <c r="AN238" s="12" t="str">
        <f>IF((COUNTIFS(明细!$R:$R,$AK238,明细!$C:$C,AN$1,明细!$AK:$AK,"网点超50分钟未响应")+COUNTIFS(明细!$R:$R,$AK238,明细!$C:$C,AN$1,明细!$AL:$AL,"网点超23H未关闭"))*20=0,"-",(COUNTIFS(明细!$R:$R,$AK238,明细!$C:$C,AN$1,明细!$AK:$AK,"网点超50分钟未响应")+COUNTIFS(明细!$R:$R,$AK238,明细!$C:$C,AN$1,明细!$AL:$AL,"网点超23H未关闭"))*20)</f>
        <v>-</v>
      </c>
      <c r="AO238" s="12" t="str">
        <f>IF((COUNTIFS(明细!$R:$R,$AK238,明细!$C:$C,AO$1,明细!$AK:$AK,"网点超50分钟未响应")+COUNTIFS(明细!$R:$R,$AK238,明细!$C:$C,AO$1,明细!$AL:$AL,"网点超23H未关闭"))*20=0,"-",(COUNTIFS(明细!$R:$R,$AK238,明细!$C:$C,AO$1,明细!$AK:$AK,"网点超50分钟未响应")+COUNTIFS(明细!$R:$R,$AK238,明细!$C:$C,AO$1,明细!$AL:$AL,"网点超23H未关闭"))*20)</f>
        <v>-</v>
      </c>
      <c r="AP238" s="12" t="str">
        <f>IF((COUNTIFS(明细!$R:$R,$AK238,明细!$C:$C,AP$1,明细!$AK:$AK,"网点超50分钟未响应")+COUNTIFS(明细!$R:$R,$AK238,明细!$C:$C,AP$1,明细!$AL:$AL,"网点超23H未关闭"))*20=0,"-",(COUNTIFS(明细!$R:$R,$AK238,明细!$C:$C,AP$1,明细!$AK:$AK,"网点超50分钟未响应")+COUNTIFS(明细!$R:$R,$AK238,明细!$C:$C,AP$1,明细!$AL:$AL,"网点超23H未关闭"))*20)</f>
        <v>-</v>
      </c>
      <c r="AQ238" s="12" t="str">
        <f>IF((COUNTIFS(明细!$R:$R,$AK238,明细!$C:$C,AQ$1,明细!$AK:$AK,"网点超50分钟未响应")+COUNTIFS(明细!$R:$R,$AK238,明细!$C:$C,AQ$1,明细!$AL:$AL,"网点超23H未关闭"))*20=0,"-",(COUNTIFS(明细!$R:$R,$AK238,明细!$C:$C,AQ$1,明细!$AK:$AK,"网点超50分钟未响应")+COUNTIFS(明细!$R:$R,$AK238,明细!$C:$C,AQ$1,明细!$AL:$AL,"网点超23H未关闭"))*20)</f>
        <v>-</v>
      </c>
      <c r="AR238" s="12" t="str">
        <f>IF((COUNTIFS(明细!$R:$R,$AK238,明细!$C:$C,AR$1,明细!$AK:$AK,"网点超50分钟未响应")+COUNTIFS(明细!$R:$R,$AK238,明细!$C:$C,AR$1,明细!$AL:$AL,"网点超23H未关闭"))*20=0,"-",(COUNTIFS(明细!$R:$R,$AK238,明细!$C:$C,AR$1,明细!$AK:$AK,"网点超50分钟未响应")+COUNTIFS(明细!$R:$R,$AK238,明细!$C:$C,AR$1,明细!$AL:$AL,"网点超23H未关闭"))*20)</f>
        <v>-</v>
      </c>
      <c r="AS238" s="12" t="str">
        <f>IF((COUNTIFS(明细!$R:$R,$AK238,明细!$C:$C,AS$1,明细!$AK:$AK,"网点超50分钟未响应")+COUNTIFS(明细!$R:$R,$AK238,明细!$C:$C,AS$1,明细!$AL:$AL,"网点超23H未关闭"))*20=0,"-",(COUNTIFS(明细!$R:$R,$AK238,明细!$C:$C,AS$1,明细!$AK:$AK,"网点超50分钟未响应")+COUNTIFS(明细!$R:$R,$AK238,明细!$C:$C,AS$1,明细!$AL:$AL,"网点超23H未关闭"))*20)</f>
        <v>-</v>
      </c>
      <c r="AT238" s="12" t="str">
        <f>IF((COUNTIFS(明细!$R:$R,$AK238,明细!$C:$C,AT$1,明细!$AK:$AK,"网点超50分钟未响应")+COUNTIFS(明细!$R:$R,$AK238,明细!$C:$C,AT$1,明细!$AL:$AL,"网点超23H未关闭"))*20=0,"-",(COUNTIFS(明细!$R:$R,$AK238,明细!$C:$C,AT$1,明细!$AK:$AK,"网点超50分钟未响应")+COUNTIFS(明细!$R:$R,$AK238,明细!$C:$C,AT$1,明细!$AL:$AL,"网点超23H未关闭"))*20)</f>
        <v>-</v>
      </c>
      <c r="AU238" s="12" t="str">
        <f>IF((COUNTIFS(明细!$R:$R,$AK238,明细!$C:$C,AU$1,明细!$AK:$AK,"网点超50分钟未响应")+COUNTIFS(明细!$R:$R,$AK238,明细!$C:$C,AU$1,明细!$AL:$AL,"网点超23H未关闭"))*20=0,"-",(COUNTIFS(明细!$R:$R,$AK238,明细!$C:$C,AU$1,明细!$AK:$AK,"网点超50分钟未响应")+COUNTIFS(明细!$R:$R,$AK238,明细!$C:$C,AU$1,明细!$AL:$AL,"网点超23H未关闭"))*20)</f>
        <v>-</v>
      </c>
      <c r="AV238" s="12" t="str">
        <f>IF((COUNTIFS(明细!$R:$R,$AK238,明细!$C:$C,AV$1,明细!$AK:$AK,"网点超50分钟未响应")+COUNTIFS(明细!$R:$R,$AK238,明细!$C:$C,AV$1,明细!$AL:$AL,"网点超23H未关闭"))*20=0,"-",(COUNTIFS(明细!$R:$R,$AK238,明细!$C:$C,AV$1,明细!$AK:$AK,"网点超50分钟未响应")+COUNTIFS(明细!$R:$R,$AK238,明细!$C:$C,AV$1,明细!$AL:$AL,"网点超23H未关闭"))*20)</f>
        <v>-</v>
      </c>
      <c r="AW238" s="12" t="str">
        <f>IF((COUNTIFS(明细!$R:$R,$AK238,明细!$C:$C,AW$1,明细!$AK:$AK,"网点超50分钟未响应")+COUNTIFS(明细!$R:$R,$AK238,明细!$C:$C,AW$1,明细!$AL:$AL,"网点超23H未关闭"))*20=0,"-",(COUNTIFS(明细!$R:$R,$AK238,明细!$C:$C,AW$1,明细!$AK:$AK,"网点超50分钟未响应")+COUNTIFS(明细!$R:$R,$AK238,明细!$C:$C,AW$1,明细!$AL:$AL,"网点超23H未关闭"))*20)</f>
        <v>-</v>
      </c>
      <c r="AX238" s="12" t="str">
        <f>IF((COUNTIFS(明细!$R:$R,$AK238,明细!$C:$C,AX$1,明细!$AK:$AK,"网点超50分钟未响应")+COUNTIFS(明细!$R:$R,$AK238,明细!$C:$C,AX$1,明细!$AL:$AL,"网点超23H未关闭"))*20=0,"-",(COUNTIFS(明细!$R:$R,$AK238,明细!$C:$C,AX$1,明细!$AK:$AK,"网点超50分钟未响应")+COUNTIFS(明细!$R:$R,$AK238,明细!$C:$C,AX$1,明细!$AL:$AL,"网点超23H未关闭"))*20)</f>
        <v>-</v>
      </c>
      <c r="AY238" s="12" t="str">
        <f>IF((COUNTIFS(明细!$R:$R,$AK238,明细!$C:$C,AY$1,明细!$AK:$AK,"网点超50分钟未响应")+COUNTIFS(明细!$R:$R,$AK238,明细!$C:$C,AY$1,明细!$AL:$AL,"网点超23H未关闭"))*20=0,"-",(COUNTIFS(明细!$R:$R,$AK238,明细!$C:$C,AY$1,明细!$AK:$AK,"网点超50分钟未响应")+COUNTIFS(明细!$R:$R,$AK238,明细!$C:$C,AY$1,明细!$AL:$AL,"网点超23H未关闭"))*20)</f>
        <v>-</v>
      </c>
      <c r="AZ238" s="12" t="str">
        <f>IF((COUNTIFS(明细!$R:$R,$AK238,明细!$C:$C,AZ$1,明细!$AK:$AK,"网点超50分钟未响应")+COUNTIFS(明细!$R:$R,$AK238,明细!$C:$C,AZ$1,明细!$AL:$AL,"网点超23H未关闭"))*20=0,"-",(COUNTIFS(明细!$R:$R,$AK238,明细!$C:$C,AZ$1,明细!$AK:$AK,"网点超50分钟未响应")+COUNTIFS(明细!$R:$R,$AK238,明细!$C:$C,AZ$1,明细!$AL:$AL,"网点超23H未关闭"))*20)</f>
        <v>-</v>
      </c>
      <c r="BA238" s="12" t="str">
        <f>IF((COUNTIFS(明细!$R:$R,$AK238,明细!$C:$C,BA$1,明细!$AK:$AK,"网点超50分钟未响应")+COUNTIFS(明细!$R:$R,$AK238,明细!$C:$C,BA$1,明细!$AL:$AL,"网点超23H未关闭"))*20=0,"-",(COUNTIFS(明细!$R:$R,$AK238,明细!$C:$C,BA$1,明细!$AK:$AK,"网点超50分钟未响应")+COUNTIFS(明细!$R:$R,$AK238,明细!$C:$C,BA$1,明细!$AL:$AL,"网点超23H未关闭"))*20)</f>
        <v>-</v>
      </c>
      <c r="BB238" s="12" t="str">
        <f>IF((COUNTIFS(明细!$R:$R,$AK238,明细!$C:$C,BB$1,明细!$AK:$AK,"网点超50分钟未响应")+COUNTIFS(明细!$R:$R,$AK238,明细!$C:$C,BB$1,明细!$AL:$AL,"网点超23H未关闭"))*20=0,"-",(COUNTIFS(明细!$R:$R,$AK238,明细!$C:$C,BB$1,明细!$AK:$AK,"网点超50分钟未响应")+COUNTIFS(明细!$R:$R,$AK238,明细!$C:$C,BB$1,明细!$AL:$AL,"网点超23H未关闭"))*20)</f>
        <v>-</v>
      </c>
      <c r="BC238" s="12" t="str">
        <f>IF((COUNTIFS(明细!$R:$R,$AK238,明细!$C:$C,BC$1,明细!$AK:$AK,"网点超50分钟未响应")+COUNTIFS(明细!$R:$R,$AK238,明细!$C:$C,BC$1,明细!$AL:$AL,"网点超23H未关闭"))*20=0,"-",(COUNTIFS(明细!$R:$R,$AK238,明细!$C:$C,BC$1,明细!$AK:$AK,"网点超50分钟未响应")+COUNTIFS(明细!$R:$R,$AK238,明细!$C:$C,BC$1,明细!$AL:$AL,"网点超23H未关闭"))*20)</f>
        <v>-</v>
      </c>
      <c r="BD238" s="12" t="str">
        <f>IF((COUNTIFS(明细!$R:$R,$AK238,明细!$C:$C,BD$1,明细!$AK:$AK,"网点超50分钟未响应")+COUNTIFS(明细!$R:$R,$AK238,明细!$C:$C,BD$1,明细!$AL:$AL,"网点超23H未关闭"))*20=0,"-",(COUNTIFS(明细!$R:$R,$AK238,明细!$C:$C,BD$1,明细!$AK:$AK,"网点超50分钟未响应")+COUNTIFS(明细!$R:$R,$AK238,明细!$C:$C,BD$1,明细!$AL:$AL,"网点超23H未关闭"))*20)</f>
        <v>-</v>
      </c>
      <c r="BE238" s="12" t="str">
        <f>IF((COUNTIFS(明细!$R:$R,$AK238,明细!$C:$C,BE$1,明细!$AK:$AK,"网点超50分钟未响应")+COUNTIFS(明细!$R:$R,$AK238,明细!$C:$C,BE$1,明细!$AL:$AL,"网点超23H未关闭"))*20=0,"-",(COUNTIFS(明细!$R:$R,$AK238,明细!$C:$C,BE$1,明细!$AK:$AK,"网点超50分钟未响应")+COUNTIFS(明细!$R:$R,$AK238,明细!$C:$C,BE$1,明细!$AL:$AL,"网点超23H未关闭"))*20)</f>
        <v>-</v>
      </c>
      <c r="BF238" s="12" t="str">
        <f>IF((COUNTIFS(明细!$R:$R,$AK238,明细!$C:$C,BF$1,明细!$AK:$AK,"网点超50分钟未响应")+COUNTIFS(明细!$R:$R,$AK238,明细!$C:$C,BF$1,明细!$AL:$AL,"网点超23H未关闭"))*20=0,"-",(COUNTIFS(明细!$R:$R,$AK238,明细!$C:$C,BF$1,明细!$AK:$AK,"网点超50分钟未响应")+COUNTIFS(明细!$R:$R,$AK238,明细!$C:$C,BF$1,明细!$AL:$AL,"网点超23H未关闭"))*20)</f>
        <v>-</v>
      </c>
      <c r="BG238" s="12" t="str">
        <f>IF((COUNTIFS(明细!$R:$R,$AK238,明细!$C:$C,BG$1,明细!$AK:$AK,"网点超50分钟未响应")+COUNTIFS(明细!$R:$R,$AK238,明细!$C:$C,BG$1,明细!$AL:$AL,"网点超23H未关闭"))*20=0,"-",(COUNTIFS(明细!$R:$R,$AK238,明细!$C:$C,BG$1,明细!$AK:$AK,"网点超50分钟未响应")+COUNTIFS(明细!$R:$R,$AK238,明细!$C:$C,BG$1,明细!$AL:$AL,"网点超23H未关闭"))*20)</f>
        <v>-</v>
      </c>
      <c r="BH238" s="12" t="str">
        <f>IF((COUNTIFS(明细!$R:$R,$AK238,明细!$C:$C,BH$1,明细!$AK:$AK,"网点超50分钟未响应")+COUNTIFS(明细!$R:$R,$AK238,明细!$C:$C,BH$1,明细!$AL:$AL,"网点超23H未关闭"))*20=0,"-",(COUNTIFS(明细!$R:$R,$AK238,明细!$C:$C,BH$1,明细!$AK:$AK,"网点超50分钟未响应")+COUNTIFS(明细!$R:$R,$AK238,明细!$C:$C,BH$1,明细!$AL:$AL,"网点超23H未关闭"))*20)</f>
        <v>-</v>
      </c>
      <c r="BI238" s="12" t="str">
        <f>IF((COUNTIFS(明细!$R:$R,$AK238,明细!$C:$C,BI$1,明细!$AK:$AK,"网点超50分钟未响应")+COUNTIFS(明细!$R:$R,$AK238,明细!$C:$C,BI$1,明细!$AL:$AL,"网点超23H未关闭"))*20=0,"-",(COUNTIFS(明细!$R:$R,$AK238,明细!$C:$C,BI$1,明细!$AK:$AK,"网点超50分钟未响应")+COUNTIFS(明细!$R:$R,$AK238,明细!$C:$C,BI$1,明细!$AL:$AL,"网点超23H未关闭"))*20)</f>
        <v>-</v>
      </c>
      <c r="BJ238" s="12" t="str">
        <f>IF((COUNTIFS(明细!$R:$R,$AK238,明细!$C:$C,BJ$1,明细!$AK:$AK,"网点超50分钟未响应")+COUNTIFS(明细!$R:$R,$AK238,明细!$C:$C,BJ$1,明细!$AL:$AL,"网点超23H未关闭"))*20=0,"-",(COUNTIFS(明细!$R:$R,$AK238,明细!$C:$C,BJ$1,明细!$AK:$AK,"网点超50分钟未响应")+COUNTIFS(明细!$R:$R,$AK238,明细!$C:$C,BJ$1,明细!$AL:$AL,"网点超23H未关闭"))*20)</f>
        <v>-</v>
      </c>
      <c r="BK238" s="12" t="str">
        <f>IF((COUNTIFS(明细!$R:$R,$AK238,明细!$C:$C,BK$1,明细!$AK:$AK,"网点超50分钟未响应")+COUNTIFS(明细!$R:$R,$AK238,明细!$C:$C,BK$1,明细!$AL:$AL,"网点超23H未关闭"))*20=0,"-",(COUNTIFS(明细!$R:$R,$AK238,明细!$C:$C,BK$1,明细!$AK:$AK,"网点超50分钟未响应")+COUNTIFS(明细!$R:$R,$AK238,明细!$C:$C,BK$1,明细!$AL:$AL,"网点超23H未关闭"))*20)</f>
        <v>-</v>
      </c>
      <c r="BL238" s="12" t="str">
        <f>IF((COUNTIFS(明细!$R:$R,$AK238,明细!$C:$C,BL$1,明细!$AK:$AK,"网点超50分钟未响应")+COUNTIFS(明细!$R:$R,$AK238,明细!$C:$C,BL$1,明细!$AL:$AL,"网点超23H未关闭"))*20=0,"-",(COUNTIFS(明细!$R:$R,$AK238,明细!$C:$C,BL$1,明细!$AK:$AK,"网点超50分钟未响应")+COUNTIFS(明细!$R:$R,$AK238,明细!$C:$C,BL$1,明细!$AL:$AL,"网点超23H未关闭"))*20)</f>
        <v>-</v>
      </c>
      <c r="BM238" s="12" t="str">
        <f>IF((COUNTIFS(明细!$R:$R,$AK238,明细!$C:$C,BM$1,明细!$AK:$AK,"网点超50分钟未响应")+COUNTIFS(明细!$R:$R,$AK238,明细!$C:$C,BM$1,明细!$AL:$AL,"网点超23H未关闭"))*20=0,"-",(COUNTIFS(明细!$R:$R,$AK238,明细!$C:$C,BM$1,明细!$AK:$AK,"网点超50分钟未响应")+COUNTIFS(明细!$R:$R,$AK238,明细!$C:$C,BM$1,明细!$AL:$AL,"网点超23H未关闭"))*20)</f>
        <v>-</v>
      </c>
      <c r="BN238" s="12" t="str">
        <f>IF((COUNTIFS(明细!$R:$R,$AK238,明细!$C:$C,BN$1,明细!$AK:$AK,"网点超50分钟未响应")+COUNTIFS(明细!$R:$R,$AK238,明细!$C:$C,BN$1,明细!$AL:$AL,"网点超23H未关闭"))*20=0,"-",(COUNTIFS(明细!$R:$R,$AK238,明细!$C:$C,BN$1,明细!$AK:$AK,"网点超50分钟未响应")+COUNTIFS(明细!$R:$R,$AK238,明细!$C:$C,BN$1,明细!$AL:$AL,"网点超23H未关闭"))*20)</f>
        <v>-</v>
      </c>
      <c r="BO238" s="12" t="str">
        <f>IF((COUNTIFS(明细!$R:$R,$AK238,明细!$C:$C,BO$1,明细!$AK:$AK,"网点超50分钟未响应")+COUNTIFS(明细!$R:$R,$AK238,明细!$C:$C,BO$1,明细!$AL:$AL,"网点超23H未关闭"))*20=0,"-",(COUNTIFS(明细!$R:$R,$AK238,明细!$C:$C,BO$1,明细!$AK:$AK,"网点超50分钟未响应")+COUNTIFS(明细!$R:$R,$AK238,明细!$C:$C,BO$1,明细!$AL:$AL,"网点超23H未关闭"))*20)</f>
        <v>-</v>
      </c>
      <c r="BP238" s="12" t="str">
        <f>IF((COUNTIFS(明细!$R:$R,$AK238,明细!$C:$C,BP$1,明细!$AK:$AK,"网点超50分钟未响应")+COUNTIFS(明细!$R:$R,$AK238,明细!$C:$C,BP$1,明细!$AL:$AL,"网点超23H未关闭"))*20=0,"-",(COUNTIFS(明细!$R:$R,$AK238,明细!$C:$C,BP$1,明细!$AK:$AK,"网点超50分钟未响应")+COUNTIFS(明细!$R:$R,$AK238,明细!$C:$C,BP$1,明细!$AL:$AL,"网点超23H未关闭"))*20)</f>
        <v>-</v>
      </c>
    </row>
    <row r="239" customHeight="1" spans="36:68">
      <c r="AJ239" s="12">
        <f>RANK(AL239,AL$3:AL$356)</f>
        <v>147</v>
      </c>
      <c r="AK239" s="4" t="s">
        <v>275</v>
      </c>
      <c r="AL239" s="12">
        <f>SUM(AM239:BP239)</f>
        <v>0</v>
      </c>
      <c r="AM239" s="12" t="str">
        <f>IF((COUNTIFS(明细!$R:$R,$AK239,明细!$C:$C,AM$1,明细!$AK:$AK,"网点超50分钟未响应")+COUNTIFS(明细!$R:$R,$AK239,明细!$C:$C,AM$1,明细!$AL:$AL,"网点超23H未关闭"))*20=0,"-",(COUNTIFS(明细!$R:$R,$AK239,明细!$C:$C,AM$1,明细!$AK:$AK,"网点超50分钟未响应")+COUNTIFS(明细!$R:$R,$AK239,明细!$C:$C,AM$1,明细!$AL:$AL,"网点超23H未关闭"))*20)</f>
        <v>-</v>
      </c>
      <c r="AN239" s="12" t="str">
        <f>IF((COUNTIFS(明细!$R:$R,$AK239,明细!$C:$C,AN$1,明细!$AK:$AK,"网点超50分钟未响应")+COUNTIFS(明细!$R:$R,$AK239,明细!$C:$C,AN$1,明细!$AL:$AL,"网点超23H未关闭"))*20=0,"-",(COUNTIFS(明细!$R:$R,$AK239,明细!$C:$C,AN$1,明细!$AK:$AK,"网点超50分钟未响应")+COUNTIFS(明细!$R:$R,$AK239,明细!$C:$C,AN$1,明细!$AL:$AL,"网点超23H未关闭"))*20)</f>
        <v>-</v>
      </c>
      <c r="AO239" s="12" t="str">
        <f>IF((COUNTIFS(明细!$R:$R,$AK239,明细!$C:$C,AO$1,明细!$AK:$AK,"网点超50分钟未响应")+COUNTIFS(明细!$R:$R,$AK239,明细!$C:$C,AO$1,明细!$AL:$AL,"网点超23H未关闭"))*20=0,"-",(COUNTIFS(明细!$R:$R,$AK239,明细!$C:$C,AO$1,明细!$AK:$AK,"网点超50分钟未响应")+COUNTIFS(明细!$R:$R,$AK239,明细!$C:$C,AO$1,明细!$AL:$AL,"网点超23H未关闭"))*20)</f>
        <v>-</v>
      </c>
      <c r="AP239" s="12" t="str">
        <f>IF((COUNTIFS(明细!$R:$R,$AK239,明细!$C:$C,AP$1,明细!$AK:$AK,"网点超50分钟未响应")+COUNTIFS(明细!$R:$R,$AK239,明细!$C:$C,AP$1,明细!$AL:$AL,"网点超23H未关闭"))*20=0,"-",(COUNTIFS(明细!$R:$R,$AK239,明细!$C:$C,AP$1,明细!$AK:$AK,"网点超50分钟未响应")+COUNTIFS(明细!$R:$R,$AK239,明细!$C:$C,AP$1,明细!$AL:$AL,"网点超23H未关闭"))*20)</f>
        <v>-</v>
      </c>
      <c r="AQ239" s="12" t="str">
        <f>IF((COUNTIFS(明细!$R:$R,$AK239,明细!$C:$C,AQ$1,明细!$AK:$AK,"网点超50分钟未响应")+COUNTIFS(明细!$R:$R,$AK239,明细!$C:$C,AQ$1,明细!$AL:$AL,"网点超23H未关闭"))*20=0,"-",(COUNTIFS(明细!$R:$R,$AK239,明细!$C:$C,AQ$1,明细!$AK:$AK,"网点超50分钟未响应")+COUNTIFS(明细!$R:$R,$AK239,明细!$C:$C,AQ$1,明细!$AL:$AL,"网点超23H未关闭"))*20)</f>
        <v>-</v>
      </c>
      <c r="AR239" s="12" t="str">
        <f>IF((COUNTIFS(明细!$R:$R,$AK239,明细!$C:$C,AR$1,明细!$AK:$AK,"网点超50分钟未响应")+COUNTIFS(明细!$R:$R,$AK239,明细!$C:$C,AR$1,明细!$AL:$AL,"网点超23H未关闭"))*20=0,"-",(COUNTIFS(明细!$R:$R,$AK239,明细!$C:$C,AR$1,明细!$AK:$AK,"网点超50分钟未响应")+COUNTIFS(明细!$R:$R,$AK239,明细!$C:$C,AR$1,明细!$AL:$AL,"网点超23H未关闭"))*20)</f>
        <v>-</v>
      </c>
      <c r="AS239" s="12" t="str">
        <f>IF((COUNTIFS(明细!$R:$R,$AK239,明细!$C:$C,AS$1,明细!$AK:$AK,"网点超50分钟未响应")+COUNTIFS(明细!$R:$R,$AK239,明细!$C:$C,AS$1,明细!$AL:$AL,"网点超23H未关闭"))*20=0,"-",(COUNTIFS(明细!$R:$R,$AK239,明细!$C:$C,AS$1,明细!$AK:$AK,"网点超50分钟未响应")+COUNTIFS(明细!$R:$R,$AK239,明细!$C:$C,AS$1,明细!$AL:$AL,"网点超23H未关闭"))*20)</f>
        <v>-</v>
      </c>
      <c r="AT239" s="12" t="str">
        <f>IF((COUNTIFS(明细!$R:$R,$AK239,明细!$C:$C,AT$1,明细!$AK:$AK,"网点超50分钟未响应")+COUNTIFS(明细!$R:$R,$AK239,明细!$C:$C,AT$1,明细!$AL:$AL,"网点超23H未关闭"))*20=0,"-",(COUNTIFS(明细!$R:$R,$AK239,明细!$C:$C,AT$1,明细!$AK:$AK,"网点超50分钟未响应")+COUNTIFS(明细!$R:$R,$AK239,明细!$C:$C,AT$1,明细!$AL:$AL,"网点超23H未关闭"))*20)</f>
        <v>-</v>
      </c>
      <c r="AU239" s="12" t="str">
        <f>IF((COUNTIFS(明细!$R:$R,$AK239,明细!$C:$C,AU$1,明细!$AK:$AK,"网点超50分钟未响应")+COUNTIFS(明细!$R:$R,$AK239,明细!$C:$C,AU$1,明细!$AL:$AL,"网点超23H未关闭"))*20=0,"-",(COUNTIFS(明细!$R:$R,$AK239,明细!$C:$C,AU$1,明细!$AK:$AK,"网点超50分钟未响应")+COUNTIFS(明细!$R:$R,$AK239,明细!$C:$C,AU$1,明细!$AL:$AL,"网点超23H未关闭"))*20)</f>
        <v>-</v>
      </c>
      <c r="AV239" s="12" t="str">
        <f>IF((COUNTIFS(明细!$R:$R,$AK239,明细!$C:$C,AV$1,明细!$AK:$AK,"网点超50分钟未响应")+COUNTIFS(明细!$R:$R,$AK239,明细!$C:$C,AV$1,明细!$AL:$AL,"网点超23H未关闭"))*20=0,"-",(COUNTIFS(明细!$R:$R,$AK239,明细!$C:$C,AV$1,明细!$AK:$AK,"网点超50分钟未响应")+COUNTIFS(明细!$R:$R,$AK239,明细!$C:$C,AV$1,明细!$AL:$AL,"网点超23H未关闭"))*20)</f>
        <v>-</v>
      </c>
      <c r="AW239" s="12" t="str">
        <f>IF((COUNTIFS(明细!$R:$R,$AK239,明细!$C:$C,AW$1,明细!$AK:$AK,"网点超50分钟未响应")+COUNTIFS(明细!$R:$R,$AK239,明细!$C:$C,AW$1,明细!$AL:$AL,"网点超23H未关闭"))*20=0,"-",(COUNTIFS(明细!$R:$R,$AK239,明细!$C:$C,AW$1,明细!$AK:$AK,"网点超50分钟未响应")+COUNTIFS(明细!$R:$R,$AK239,明细!$C:$C,AW$1,明细!$AL:$AL,"网点超23H未关闭"))*20)</f>
        <v>-</v>
      </c>
      <c r="AX239" s="12" t="str">
        <f>IF((COUNTIFS(明细!$R:$R,$AK239,明细!$C:$C,AX$1,明细!$AK:$AK,"网点超50分钟未响应")+COUNTIFS(明细!$R:$R,$AK239,明细!$C:$C,AX$1,明细!$AL:$AL,"网点超23H未关闭"))*20=0,"-",(COUNTIFS(明细!$R:$R,$AK239,明细!$C:$C,AX$1,明细!$AK:$AK,"网点超50分钟未响应")+COUNTIFS(明细!$R:$R,$AK239,明细!$C:$C,AX$1,明细!$AL:$AL,"网点超23H未关闭"))*20)</f>
        <v>-</v>
      </c>
      <c r="AY239" s="12" t="str">
        <f>IF((COUNTIFS(明细!$R:$R,$AK239,明细!$C:$C,AY$1,明细!$AK:$AK,"网点超50分钟未响应")+COUNTIFS(明细!$R:$R,$AK239,明细!$C:$C,AY$1,明细!$AL:$AL,"网点超23H未关闭"))*20=0,"-",(COUNTIFS(明细!$R:$R,$AK239,明细!$C:$C,AY$1,明细!$AK:$AK,"网点超50分钟未响应")+COUNTIFS(明细!$R:$R,$AK239,明细!$C:$C,AY$1,明细!$AL:$AL,"网点超23H未关闭"))*20)</f>
        <v>-</v>
      </c>
      <c r="AZ239" s="12" t="str">
        <f>IF((COUNTIFS(明细!$R:$R,$AK239,明细!$C:$C,AZ$1,明细!$AK:$AK,"网点超50分钟未响应")+COUNTIFS(明细!$R:$R,$AK239,明细!$C:$C,AZ$1,明细!$AL:$AL,"网点超23H未关闭"))*20=0,"-",(COUNTIFS(明细!$R:$R,$AK239,明细!$C:$C,AZ$1,明细!$AK:$AK,"网点超50分钟未响应")+COUNTIFS(明细!$R:$R,$AK239,明细!$C:$C,AZ$1,明细!$AL:$AL,"网点超23H未关闭"))*20)</f>
        <v>-</v>
      </c>
      <c r="BA239" s="12" t="str">
        <f>IF((COUNTIFS(明细!$R:$R,$AK239,明细!$C:$C,BA$1,明细!$AK:$AK,"网点超50分钟未响应")+COUNTIFS(明细!$R:$R,$AK239,明细!$C:$C,BA$1,明细!$AL:$AL,"网点超23H未关闭"))*20=0,"-",(COUNTIFS(明细!$R:$R,$AK239,明细!$C:$C,BA$1,明细!$AK:$AK,"网点超50分钟未响应")+COUNTIFS(明细!$R:$R,$AK239,明细!$C:$C,BA$1,明细!$AL:$AL,"网点超23H未关闭"))*20)</f>
        <v>-</v>
      </c>
      <c r="BB239" s="12" t="str">
        <f>IF((COUNTIFS(明细!$R:$R,$AK239,明细!$C:$C,BB$1,明细!$AK:$AK,"网点超50分钟未响应")+COUNTIFS(明细!$R:$R,$AK239,明细!$C:$C,BB$1,明细!$AL:$AL,"网点超23H未关闭"))*20=0,"-",(COUNTIFS(明细!$R:$R,$AK239,明细!$C:$C,BB$1,明细!$AK:$AK,"网点超50分钟未响应")+COUNTIFS(明细!$R:$R,$AK239,明细!$C:$C,BB$1,明细!$AL:$AL,"网点超23H未关闭"))*20)</f>
        <v>-</v>
      </c>
      <c r="BC239" s="12" t="str">
        <f>IF((COUNTIFS(明细!$R:$R,$AK239,明细!$C:$C,BC$1,明细!$AK:$AK,"网点超50分钟未响应")+COUNTIFS(明细!$R:$R,$AK239,明细!$C:$C,BC$1,明细!$AL:$AL,"网点超23H未关闭"))*20=0,"-",(COUNTIFS(明细!$R:$R,$AK239,明细!$C:$C,BC$1,明细!$AK:$AK,"网点超50分钟未响应")+COUNTIFS(明细!$R:$R,$AK239,明细!$C:$C,BC$1,明细!$AL:$AL,"网点超23H未关闭"))*20)</f>
        <v>-</v>
      </c>
      <c r="BD239" s="12" t="str">
        <f>IF((COUNTIFS(明细!$R:$R,$AK239,明细!$C:$C,BD$1,明细!$AK:$AK,"网点超50分钟未响应")+COUNTIFS(明细!$R:$R,$AK239,明细!$C:$C,BD$1,明细!$AL:$AL,"网点超23H未关闭"))*20=0,"-",(COUNTIFS(明细!$R:$R,$AK239,明细!$C:$C,BD$1,明细!$AK:$AK,"网点超50分钟未响应")+COUNTIFS(明细!$R:$R,$AK239,明细!$C:$C,BD$1,明细!$AL:$AL,"网点超23H未关闭"))*20)</f>
        <v>-</v>
      </c>
      <c r="BE239" s="12" t="str">
        <f>IF((COUNTIFS(明细!$R:$R,$AK239,明细!$C:$C,BE$1,明细!$AK:$AK,"网点超50分钟未响应")+COUNTIFS(明细!$R:$R,$AK239,明细!$C:$C,BE$1,明细!$AL:$AL,"网点超23H未关闭"))*20=0,"-",(COUNTIFS(明细!$R:$R,$AK239,明细!$C:$C,BE$1,明细!$AK:$AK,"网点超50分钟未响应")+COUNTIFS(明细!$R:$R,$AK239,明细!$C:$C,BE$1,明细!$AL:$AL,"网点超23H未关闭"))*20)</f>
        <v>-</v>
      </c>
      <c r="BF239" s="12" t="str">
        <f>IF((COUNTIFS(明细!$R:$R,$AK239,明细!$C:$C,BF$1,明细!$AK:$AK,"网点超50分钟未响应")+COUNTIFS(明细!$R:$R,$AK239,明细!$C:$C,BF$1,明细!$AL:$AL,"网点超23H未关闭"))*20=0,"-",(COUNTIFS(明细!$R:$R,$AK239,明细!$C:$C,BF$1,明细!$AK:$AK,"网点超50分钟未响应")+COUNTIFS(明细!$R:$R,$AK239,明细!$C:$C,BF$1,明细!$AL:$AL,"网点超23H未关闭"))*20)</f>
        <v>-</v>
      </c>
      <c r="BG239" s="12" t="str">
        <f>IF((COUNTIFS(明细!$R:$R,$AK239,明细!$C:$C,BG$1,明细!$AK:$AK,"网点超50分钟未响应")+COUNTIFS(明细!$R:$R,$AK239,明细!$C:$C,BG$1,明细!$AL:$AL,"网点超23H未关闭"))*20=0,"-",(COUNTIFS(明细!$R:$R,$AK239,明细!$C:$C,BG$1,明细!$AK:$AK,"网点超50分钟未响应")+COUNTIFS(明细!$R:$R,$AK239,明细!$C:$C,BG$1,明细!$AL:$AL,"网点超23H未关闭"))*20)</f>
        <v>-</v>
      </c>
      <c r="BH239" s="12" t="str">
        <f>IF((COUNTIFS(明细!$R:$R,$AK239,明细!$C:$C,BH$1,明细!$AK:$AK,"网点超50分钟未响应")+COUNTIFS(明细!$R:$R,$AK239,明细!$C:$C,BH$1,明细!$AL:$AL,"网点超23H未关闭"))*20=0,"-",(COUNTIFS(明细!$R:$R,$AK239,明细!$C:$C,BH$1,明细!$AK:$AK,"网点超50分钟未响应")+COUNTIFS(明细!$R:$R,$AK239,明细!$C:$C,BH$1,明细!$AL:$AL,"网点超23H未关闭"))*20)</f>
        <v>-</v>
      </c>
      <c r="BI239" s="12" t="str">
        <f>IF((COUNTIFS(明细!$R:$R,$AK239,明细!$C:$C,BI$1,明细!$AK:$AK,"网点超50分钟未响应")+COUNTIFS(明细!$R:$R,$AK239,明细!$C:$C,BI$1,明细!$AL:$AL,"网点超23H未关闭"))*20=0,"-",(COUNTIFS(明细!$R:$R,$AK239,明细!$C:$C,BI$1,明细!$AK:$AK,"网点超50分钟未响应")+COUNTIFS(明细!$R:$R,$AK239,明细!$C:$C,BI$1,明细!$AL:$AL,"网点超23H未关闭"))*20)</f>
        <v>-</v>
      </c>
      <c r="BJ239" s="12" t="str">
        <f>IF((COUNTIFS(明细!$R:$R,$AK239,明细!$C:$C,BJ$1,明细!$AK:$AK,"网点超50分钟未响应")+COUNTIFS(明细!$R:$R,$AK239,明细!$C:$C,BJ$1,明细!$AL:$AL,"网点超23H未关闭"))*20=0,"-",(COUNTIFS(明细!$R:$R,$AK239,明细!$C:$C,BJ$1,明细!$AK:$AK,"网点超50分钟未响应")+COUNTIFS(明细!$R:$R,$AK239,明细!$C:$C,BJ$1,明细!$AL:$AL,"网点超23H未关闭"))*20)</f>
        <v>-</v>
      </c>
      <c r="BK239" s="12" t="str">
        <f>IF((COUNTIFS(明细!$R:$R,$AK239,明细!$C:$C,BK$1,明细!$AK:$AK,"网点超50分钟未响应")+COUNTIFS(明细!$R:$R,$AK239,明细!$C:$C,BK$1,明细!$AL:$AL,"网点超23H未关闭"))*20=0,"-",(COUNTIFS(明细!$R:$R,$AK239,明细!$C:$C,BK$1,明细!$AK:$AK,"网点超50分钟未响应")+COUNTIFS(明细!$R:$R,$AK239,明细!$C:$C,BK$1,明细!$AL:$AL,"网点超23H未关闭"))*20)</f>
        <v>-</v>
      </c>
      <c r="BL239" s="12" t="str">
        <f>IF((COUNTIFS(明细!$R:$R,$AK239,明细!$C:$C,BL$1,明细!$AK:$AK,"网点超50分钟未响应")+COUNTIFS(明细!$R:$R,$AK239,明细!$C:$C,BL$1,明细!$AL:$AL,"网点超23H未关闭"))*20=0,"-",(COUNTIFS(明细!$R:$R,$AK239,明细!$C:$C,BL$1,明细!$AK:$AK,"网点超50分钟未响应")+COUNTIFS(明细!$R:$R,$AK239,明细!$C:$C,BL$1,明细!$AL:$AL,"网点超23H未关闭"))*20)</f>
        <v>-</v>
      </c>
      <c r="BM239" s="12" t="str">
        <f>IF((COUNTIFS(明细!$R:$R,$AK239,明细!$C:$C,BM$1,明细!$AK:$AK,"网点超50分钟未响应")+COUNTIFS(明细!$R:$R,$AK239,明细!$C:$C,BM$1,明细!$AL:$AL,"网点超23H未关闭"))*20=0,"-",(COUNTIFS(明细!$R:$R,$AK239,明细!$C:$C,BM$1,明细!$AK:$AK,"网点超50分钟未响应")+COUNTIFS(明细!$R:$R,$AK239,明细!$C:$C,BM$1,明细!$AL:$AL,"网点超23H未关闭"))*20)</f>
        <v>-</v>
      </c>
      <c r="BN239" s="12" t="str">
        <f>IF((COUNTIFS(明细!$R:$R,$AK239,明细!$C:$C,BN$1,明细!$AK:$AK,"网点超50分钟未响应")+COUNTIFS(明细!$R:$R,$AK239,明细!$C:$C,BN$1,明细!$AL:$AL,"网点超23H未关闭"))*20=0,"-",(COUNTIFS(明细!$R:$R,$AK239,明细!$C:$C,BN$1,明细!$AK:$AK,"网点超50分钟未响应")+COUNTIFS(明细!$R:$R,$AK239,明细!$C:$C,BN$1,明细!$AL:$AL,"网点超23H未关闭"))*20)</f>
        <v>-</v>
      </c>
      <c r="BO239" s="12" t="str">
        <f>IF((COUNTIFS(明细!$R:$R,$AK239,明细!$C:$C,BO$1,明细!$AK:$AK,"网点超50分钟未响应")+COUNTIFS(明细!$R:$R,$AK239,明细!$C:$C,BO$1,明细!$AL:$AL,"网点超23H未关闭"))*20=0,"-",(COUNTIFS(明细!$R:$R,$AK239,明细!$C:$C,BO$1,明细!$AK:$AK,"网点超50分钟未响应")+COUNTIFS(明细!$R:$R,$AK239,明细!$C:$C,BO$1,明细!$AL:$AL,"网点超23H未关闭"))*20)</f>
        <v>-</v>
      </c>
      <c r="BP239" s="12" t="str">
        <f>IF((COUNTIFS(明细!$R:$R,$AK239,明细!$C:$C,BP$1,明细!$AK:$AK,"网点超50分钟未响应")+COUNTIFS(明细!$R:$R,$AK239,明细!$C:$C,BP$1,明细!$AL:$AL,"网点超23H未关闭"))*20=0,"-",(COUNTIFS(明细!$R:$R,$AK239,明细!$C:$C,BP$1,明细!$AK:$AK,"网点超50分钟未响应")+COUNTIFS(明细!$R:$R,$AK239,明细!$C:$C,BP$1,明细!$AL:$AL,"网点超23H未关闭"))*20)</f>
        <v>-</v>
      </c>
    </row>
    <row r="240" customHeight="1" spans="36:68">
      <c r="AJ240" s="12">
        <f>RANK(AL240,AL$3:AL$356)</f>
        <v>147</v>
      </c>
      <c r="AK240" s="4" t="s">
        <v>276</v>
      </c>
      <c r="AL240" s="12">
        <f>SUM(AM240:BP240)</f>
        <v>0</v>
      </c>
      <c r="AM240" s="12" t="str">
        <f>IF((COUNTIFS(明细!$R:$R,$AK240,明细!$C:$C,AM$1,明细!$AK:$AK,"网点超50分钟未响应")+COUNTIFS(明细!$R:$R,$AK240,明细!$C:$C,AM$1,明细!$AL:$AL,"网点超23H未关闭"))*20=0,"-",(COUNTIFS(明细!$R:$R,$AK240,明细!$C:$C,AM$1,明细!$AK:$AK,"网点超50分钟未响应")+COUNTIFS(明细!$R:$R,$AK240,明细!$C:$C,AM$1,明细!$AL:$AL,"网点超23H未关闭"))*20)</f>
        <v>-</v>
      </c>
      <c r="AN240" s="12" t="str">
        <f>IF((COUNTIFS(明细!$R:$R,$AK240,明细!$C:$C,AN$1,明细!$AK:$AK,"网点超50分钟未响应")+COUNTIFS(明细!$R:$R,$AK240,明细!$C:$C,AN$1,明细!$AL:$AL,"网点超23H未关闭"))*20=0,"-",(COUNTIFS(明细!$R:$R,$AK240,明细!$C:$C,AN$1,明细!$AK:$AK,"网点超50分钟未响应")+COUNTIFS(明细!$R:$R,$AK240,明细!$C:$C,AN$1,明细!$AL:$AL,"网点超23H未关闭"))*20)</f>
        <v>-</v>
      </c>
      <c r="AO240" s="12" t="str">
        <f>IF((COUNTIFS(明细!$R:$R,$AK240,明细!$C:$C,AO$1,明细!$AK:$AK,"网点超50分钟未响应")+COUNTIFS(明细!$R:$R,$AK240,明细!$C:$C,AO$1,明细!$AL:$AL,"网点超23H未关闭"))*20=0,"-",(COUNTIFS(明细!$R:$R,$AK240,明细!$C:$C,AO$1,明细!$AK:$AK,"网点超50分钟未响应")+COUNTIFS(明细!$R:$R,$AK240,明细!$C:$C,AO$1,明细!$AL:$AL,"网点超23H未关闭"))*20)</f>
        <v>-</v>
      </c>
      <c r="AP240" s="12" t="str">
        <f>IF((COUNTIFS(明细!$R:$R,$AK240,明细!$C:$C,AP$1,明细!$AK:$AK,"网点超50分钟未响应")+COUNTIFS(明细!$R:$R,$AK240,明细!$C:$C,AP$1,明细!$AL:$AL,"网点超23H未关闭"))*20=0,"-",(COUNTIFS(明细!$R:$R,$AK240,明细!$C:$C,AP$1,明细!$AK:$AK,"网点超50分钟未响应")+COUNTIFS(明细!$R:$R,$AK240,明细!$C:$C,AP$1,明细!$AL:$AL,"网点超23H未关闭"))*20)</f>
        <v>-</v>
      </c>
      <c r="AQ240" s="12" t="str">
        <f>IF((COUNTIFS(明细!$R:$R,$AK240,明细!$C:$C,AQ$1,明细!$AK:$AK,"网点超50分钟未响应")+COUNTIFS(明细!$R:$R,$AK240,明细!$C:$C,AQ$1,明细!$AL:$AL,"网点超23H未关闭"))*20=0,"-",(COUNTIFS(明细!$R:$R,$AK240,明细!$C:$C,AQ$1,明细!$AK:$AK,"网点超50分钟未响应")+COUNTIFS(明细!$R:$R,$AK240,明细!$C:$C,AQ$1,明细!$AL:$AL,"网点超23H未关闭"))*20)</f>
        <v>-</v>
      </c>
      <c r="AR240" s="12" t="str">
        <f>IF((COUNTIFS(明细!$R:$R,$AK240,明细!$C:$C,AR$1,明细!$AK:$AK,"网点超50分钟未响应")+COUNTIFS(明细!$R:$R,$AK240,明细!$C:$C,AR$1,明细!$AL:$AL,"网点超23H未关闭"))*20=0,"-",(COUNTIFS(明细!$R:$R,$AK240,明细!$C:$C,AR$1,明细!$AK:$AK,"网点超50分钟未响应")+COUNTIFS(明细!$R:$R,$AK240,明细!$C:$C,AR$1,明细!$AL:$AL,"网点超23H未关闭"))*20)</f>
        <v>-</v>
      </c>
      <c r="AS240" s="12" t="str">
        <f>IF((COUNTIFS(明细!$R:$R,$AK240,明细!$C:$C,AS$1,明细!$AK:$AK,"网点超50分钟未响应")+COUNTIFS(明细!$R:$R,$AK240,明细!$C:$C,AS$1,明细!$AL:$AL,"网点超23H未关闭"))*20=0,"-",(COUNTIFS(明细!$R:$R,$AK240,明细!$C:$C,AS$1,明细!$AK:$AK,"网点超50分钟未响应")+COUNTIFS(明细!$R:$R,$AK240,明细!$C:$C,AS$1,明细!$AL:$AL,"网点超23H未关闭"))*20)</f>
        <v>-</v>
      </c>
      <c r="AT240" s="12" t="str">
        <f>IF((COUNTIFS(明细!$R:$R,$AK240,明细!$C:$C,AT$1,明细!$AK:$AK,"网点超50分钟未响应")+COUNTIFS(明细!$R:$R,$AK240,明细!$C:$C,AT$1,明细!$AL:$AL,"网点超23H未关闭"))*20=0,"-",(COUNTIFS(明细!$R:$R,$AK240,明细!$C:$C,AT$1,明细!$AK:$AK,"网点超50分钟未响应")+COUNTIFS(明细!$R:$R,$AK240,明细!$C:$C,AT$1,明细!$AL:$AL,"网点超23H未关闭"))*20)</f>
        <v>-</v>
      </c>
      <c r="AU240" s="12" t="str">
        <f>IF((COUNTIFS(明细!$R:$R,$AK240,明细!$C:$C,AU$1,明细!$AK:$AK,"网点超50分钟未响应")+COUNTIFS(明细!$R:$R,$AK240,明细!$C:$C,AU$1,明细!$AL:$AL,"网点超23H未关闭"))*20=0,"-",(COUNTIFS(明细!$R:$R,$AK240,明细!$C:$C,AU$1,明细!$AK:$AK,"网点超50分钟未响应")+COUNTIFS(明细!$R:$R,$AK240,明细!$C:$C,AU$1,明细!$AL:$AL,"网点超23H未关闭"))*20)</f>
        <v>-</v>
      </c>
      <c r="AV240" s="12" t="str">
        <f>IF((COUNTIFS(明细!$R:$R,$AK240,明细!$C:$C,AV$1,明细!$AK:$AK,"网点超50分钟未响应")+COUNTIFS(明细!$R:$R,$AK240,明细!$C:$C,AV$1,明细!$AL:$AL,"网点超23H未关闭"))*20=0,"-",(COUNTIFS(明细!$R:$R,$AK240,明细!$C:$C,AV$1,明细!$AK:$AK,"网点超50分钟未响应")+COUNTIFS(明细!$R:$R,$AK240,明细!$C:$C,AV$1,明细!$AL:$AL,"网点超23H未关闭"))*20)</f>
        <v>-</v>
      </c>
      <c r="AW240" s="12" t="str">
        <f>IF((COUNTIFS(明细!$R:$R,$AK240,明细!$C:$C,AW$1,明细!$AK:$AK,"网点超50分钟未响应")+COUNTIFS(明细!$R:$R,$AK240,明细!$C:$C,AW$1,明细!$AL:$AL,"网点超23H未关闭"))*20=0,"-",(COUNTIFS(明细!$R:$R,$AK240,明细!$C:$C,AW$1,明细!$AK:$AK,"网点超50分钟未响应")+COUNTIFS(明细!$R:$R,$AK240,明细!$C:$C,AW$1,明细!$AL:$AL,"网点超23H未关闭"))*20)</f>
        <v>-</v>
      </c>
      <c r="AX240" s="12" t="str">
        <f>IF((COUNTIFS(明细!$R:$R,$AK240,明细!$C:$C,AX$1,明细!$AK:$AK,"网点超50分钟未响应")+COUNTIFS(明细!$R:$R,$AK240,明细!$C:$C,AX$1,明细!$AL:$AL,"网点超23H未关闭"))*20=0,"-",(COUNTIFS(明细!$R:$R,$AK240,明细!$C:$C,AX$1,明细!$AK:$AK,"网点超50分钟未响应")+COUNTIFS(明细!$R:$R,$AK240,明细!$C:$C,AX$1,明细!$AL:$AL,"网点超23H未关闭"))*20)</f>
        <v>-</v>
      </c>
      <c r="AY240" s="12" t="str">
        <f>IF((COUNTIFS(明细!$R:$R,$AK240,明细!$C:$C,AY$1,明细!$AK:$AK,"网点超50分钟未响应")+COUNTIFS(明细!$R:$R,$AK240,明细!$C:$C,AY$1,明细!$AL:$AL,"网点超23H未关闭"))*20=0,"-",(COUNTIFS(明细!$R:$R,$AK240,明细!$C:$C,AY$1,明细!$AK:$AK,"网点超50分钟未响应")+COUNTIFS(明细!$R:$R,$AK240,明细!$C:$C,AY$1,明细!$AL:$AL,"网点超23H未关闭"))*20)</f>
        <v>-</v>
      </c>
      <c r="AZ240" s="12" t="str">
        <f>IF((COUNTIFS(明细!$R:$R,$AK240,明细!$C:$C,AZ$1,明细!$AK:$AK,"网点超50分钟未响应")+COUNTIFS(明细!$R:$R,$AK240,明细!$C:$C,AZ$1,明细!$AL:$AL,"网点超23H未关闭"))*20=0,"-",(COUNTIFS(明细!$R:$R,$AK240,明细!$C:$C,AZ$1,明细!$AK:$AK,"网点超50分钟未响应")+COUNTIFS(明细!$R:$R,$AK240,明细!$C:$C,AZ$1,明细!$AL:$AL,"网点超23H未关闭"))*20)</f>
        <v>-</v>
      </c>
      <c r="BA240" s="12" t="str">
        <f>IF((COUNTIFS(明细!$R:$R,$AK240,明细!$C:$C,BA$1,明细!$AK:$AK,"网点超50分钟未响应")+COUNTIFS(明细!$R:$R,$AK240,明细!$C:$C,BA$1,明细!$AL:$AL,"网点超23H未关闭"))*20=0,"-",(COUNTIFS(明细!$R:$R,$AK240,明细!$C:$C,BA$1,明细!$AK:$AK,"网点超50分钟未响应")+COUNTIFS(明细!$R:$R,$AK240,明细!$C:$C,BA$1,明细!$AL:$AL,"网点超23H未关闭"))*20)</f>
        <v>-</v>
      </c>
      <c r="BB240" s="12" t="str">
        <f>IF((COUNTIFS(明细!$R:$R,$AK240,明细!$C:$C,BB$1,明细!$AK:$AK,"网点超50分钟未响应")+COUNTIFS(明细!$R:$R,$AK240,明细!$C:$C,BB$1,明细!$AL:$AL,"网点超23H未关闭"))*20=0,"-",(COUNTIFS(明细!$R:$R,$AK240,明细!$C:$C,BB$1,明细!$AK:$AK,"网点超50分钟未响应")+COUNTIFS(明细!$R:$R,$AK240,明细!$C:$C,BB$1,明细!$AL:$AL,"网点超23H未关闭"))*20)</f>
        <v>-</v>
      </c>
      <c r="BC240" s="12" t="str">
        <f>IF((COUNTIFS(明细!$R:$R,$AK240,明细!$C:$C,BC$1,明细!$AK:$AK,"网点超50分钟未响应")+COUNTIFS(明细!$R:$R,$AK240,明细!$C:$C,BC$1,明细!$AL:$AL,"网点超23H未关闭"))*20=0,"-",(COUNTIFS(明细!$R:$R,$AK240,明细!$C:$C,BC$1,明细!$AK:$AK,"网点超50分钟未响应")+COUNTIFS(明细!$R:$R,$AK240,明细!$C:$C,BC$1,明细!$AL:$AL,"网点超23H未关闭"))*20)</f>
        <v>-</v>
      </c>
      <c r="BD240" s="12" t="str">
        <f>IF((COUNTIFS(明细!$R:$R,$AK240,明细!$C:$C,BD$1,明细!$AK:$AK,"网点超50分钟未响应")+COUNTIFS(明细!$R:$R,$AK240,明细!$C:$C,BD$1,明细!$AL:$AL,"网点超23H未关闭"))*20=0,"-",(COUNTIFS(明细!$R:$R,$AK240,明细!$C:$C,BD$1,明细!$AK:$AK,"网点超50分钟未响应")+COUNTIFS(明细!$R:$R,$AK240,明细!$C:$C,BD$1,明细!$AL:$AL,"网点超23H未关闭"))*20)</f>
        <v>-</v>
      </c>
      <c r="BE240" s="12" t="str">
        <f>IF((COUNTIFS(明细!$R:$R,$AK240,明细!$C:$C,BE$1,明细!$AK:$AK,"网点超50分钟未响应")+COUNTIFS(明细!$R:$R,$AK240,明细!$C:$C,BE$1,明细!$AL:$AL,"网点超23H未关闭"))*20=0,"-",(COUNTIFS(明细!$R:$R,$AK240,明细!$C:$C,BE$1,明细!$AK:$AK,"网点超50分钟未响应")+COUNTIFS(明细!$R:$R,$AK240,明细!$C:$C,BE$1,明细!$AL:$AL,"网点超23H未关闭"))*20)</f>
        <v>-</v>
      </c>
      <c r="BF240" s="12" t="str">
        <f>IF((COUNTIFS(明细!$R:$R,$AK240,明细!$C:$C,BF$1,明细!$AK:$AK,"网点超50分钟未响应")+COUNTIFS(明细!$R:$R,$AK240,明细!$C:$C,BF$1,明细!$AL:$AL,"网点超23H未关闭"))*20=0,"-",(COUNTIFS(明细!$R:$R,$AK240,明细!$C:$C,BF$1,明细!$AK:$AK,"网点超50分钟未响应")+COUNTIFS(明细!$R:$R,$AK240,明细!$C:$C,BF$1,明细!$AL:$AL,"网点超23H未关闭"))*20)</f>
        <v>-</v>
      </c>
      <c r="BG240" s="12" t="str">
        <f>IF((COUNTIFS(明细!$R:$R,$AK240,明细!$C:$C,BG$1,明细!$AK:$AK,"网点超50分钟未响应")+COUNTIFS(明细!$R:$R,$AK240,明细!$C:$C,BG$1,明细!$AL:$AL,"网点超23H未关闭"))*20=0,"-",(COUNTIFS(明细!$R:$R,$AK240,明细!$C:$C,BG$1,明细!$AK:$AK,"网点超50分钟未响应")+COUNTIFS(明细!$R:$R,$AK240,明细!$C:$C,BG$1,明细!$AL:$AL,"网点超23H未关闭"))*20)</f>
        <v>-</v>
      </c>
      <c r="BH240" s="12" t="str">
        <f>IF((COUNTIFS(明细!$R:$R,$AK240,明细!$C:$C,BH$1,明细!$AK:$AK,"网点超50分钟未响应")+COUNTIFS(明细!$R:$R,$AK240,明细!$C:$C,BH$1,明细!$AL:$AL,"网点超23H未关闭"))*20=0,"-",(COUNTIFS(明细!$R:$R,$AK240,明细!$C:$C,BH$1,明细!$AK:$AK,"网点超50分钟未响应")+COUNTIFS(明细!$R:$R,$AK240,明细!$C:$C,BH$1,明细!$AL:$AL,"网点超23H未关闭"))*20)</f>
        <v>-</v>
      </c>
      <c r="BI240" s="12" t="str">
        <f>IF((COUNTIFS(明细!$R:$R,$AK240,明细!$C:$C,BI$1,明细!$AK:$AK,"网点超50分钟未响应")+COUNTIFS(明细!$R:$R,$AK240,明细!$C:$C,BI$1,明细!$AL:$AL,"网点超23H未关闭"))*20=0,"-",(COUNTIFS(明细!$R:$R,$AK240,明细!$C:$C,BI$1,明细!$AK:$AK,"网点超50分钟未响应")+COUNTIFS(明细!$R:$R,$AK240,明细!$C:$C,BI$1,明细!$AL:$AL,"网点超23H未关闭"))*20)</f>
        <v>-</v>
      </c>
      <c r="BJ240" s="12" t="str">
        <f>IF((COUNTIFS(明细!$R:$R,$AK240,明细!$C:$C,BJ$1,明细!$AK:$AK,"网点超50分钟未响应")+COUNTIFS(明细!$R:$R,$AK240,明细!$C:$C,BJ$1,明细!$AL:$AL,"网点超23H未关闭"))*20=0,"-",(COUNTIFS(明细!$R:$R,$AK240,明细!$C:$C,BJ$1,明细!$AK:$AK,"网点超50分钟未响应")+COUNTIFS(明细!$R:$R,$AK240,明细!$C:$C,BJ$1,明细!$AL:$AL,"网点超23H未关闭"))*20)</f>
        <v>-</v>
      </c>
      <c r="BK240" s="12" t="str">
        <f>IF((COUNTIFS(明细!$R:$R,$AK240,明细!$C:$C,BK$1,明细!$AK:$AK,"网点超50分钟未响应")+COUNTIFS(明细!$R:$R,$AK240,明细!$C:$C,BK$1,明细!$AL:$AL,"网点超23H未关闭"))*20=0,"-",(COUNTIFS(明细!$R:$R,$AK240,明细!$C:$C,BK$1,明细!$AK:$AK,"网点超50分钟未响应")+COUNTIFS(明细!$R:$R,$AK240,明细!$C:$C,BK$1,明细!$AL:$AL,"网点超23H未关闭"))*20)</f>
        <v>-</v>
      </c>
      <c r="BL240" s="12" t="str">
        <f>IF((COUNTIFS(明细!$R:$R,$AK240,明细!$C:$C,BL$1,明细!$AK:$AK,"网点超50分钟未响应")+COUNTIFS(明细!$R:$R,$AK240,明细!$C:$C,BL$1,明细!$AL:$AL,"网点超23H未关闭"))*20=0,"-",(COUNTIFS(明细!$R:$R,$AK240,明细!$C:$C,BL$1,明细!$AK:$AK,"网点超50分钟未响应")+COUNTIFS(明细!$R:$R,$AK240,明细!$C:$C,BL$1,明细!$AL:$AL,"网点超23H未关闭"))*20)</f>
        <v>-</v>
      </c>
      <c r="BM240" s="12" t="str">
        <f>IF((COUNTIFS(明细!$R:$R,$AK240,明细!$C:$C,BM$1,明细!$AK:$AK,"网点超50分钟未响应")+COUNTIFS(明细!$R:$R,$AK240,明细!$C:$C,BM$1,明细!$AL:$AL,"网点超23H未关闭"))*20=0,"-",(COUNTIFS(明细!$R:$R,$AK240,明细!$C:$C,BM$1,明细!$AK:$AK,"网点超50分钟未响应")+COUNTIFS(明细!$R:$R,$AK240,明细!$C:$C,BM$1,明细!$AL:$AL,"网点超23H未关闭"))*20)</f>
        <v>-</v>
      </c>
      <c r="BN240" s="12" t="str">
        <f>IF((COUNTIFS(明细!$R:$R,$AK240,明细!$C:$C,BN$1,明细!$AK:$AK,"网点超50分钟未响应")+COUNTIFS(明细!$R:$R,$AK240,明细!$C:$C,BN$1,明细!$AL:$AL,"网点超23H未关闭"))*20=0,"-",(COUNTIFS(明细!$R:$R,$AK240,明细!$C:$C,BN$1,明细!$AK:$AK,"网点超50分钟未响应")+COUNTIFS(明细!$R:$R,$AK240,明细!$C:$C,BN$1,明细!$AL:$AL,"网点超23H未关闭"))*20)</f>
        <v>-</v>
      </c>
      <c r="BO240" s="12" t="str">
        <f>IF((COUNTIFS(明细!$R:$R,$AK240,明细!$C:$C,BO$1,明细!$AK:$AK,"网点超50分钟未响应")+COUNTIFS(明细!$R:$R,$AK240,明细!$C:$C,BO$1,明细!$AL:$AL,"网点超23H未关闭"))*20=0,"-",(COUNTIFS(明细!$R:$R,$AK240,明细!$C:$C,BO$1,明细!$AK:$AK,"网点超50分钟未响应")+COUNTIFS(明细!$R:$R,$AK240,明细!$C:$C,BO$1,明细!$AL:$AL,"网点超23H未关闭"))*20)</f>
        <v>-</v>
      </c>
      <c r="BP240" s="12" t="str">
        <f>IF((COUNTIFS(明细!$R:$R,$AK240,明细!$C:$C,BP$1,明细!$AK:$AK,"网点超50分钟未响应")+COUNTIFS(明细!$R:$R,$AK240,明细!$C:$C,BP$1,明细!$AL:$AL,"网点超23H未关闭"))*20=0,"-",(COUNTIFS(明细!$R:$R,$AK240,明细!$C:$C,BP$1,明细!$AK:$AK,"网点超50分钟未响应")+COUNTIFS(明细!$R:$R,$AK240,明细!$C:$C,BP$1,明细!$AL:$AL,"网点超23H未关闭"))*20)</f>
        <v>-</v>
      </c>
    </row>
    <row r="241" customHeight="1" spans="36:68">
      <c r="AJ241" s="12">
        <f>RANK(AL241,AL$3:AL$356)</f>
        <v>147</v>
      </c>
      <c r="AK241" s="6" t="s">
        <v>277</v>
      </c>
      <c r="AL241" s="12">
        <f>SUM(AM241:BP241)</f>
        <v>0</v>
      </c>
      <c r="AM241" s="12" t="str">
        <f>IF((COUNTIFS(明细!$R:$R,$AK241,明细!$C:$C,AM$1,明细!$AK:$AK,"网点超50分钟未响应")+COUNTIFS(明细!$R:$R,$AK241,明细!$C:$C,AM$1,明细!$AL:$AL,"网点超23H未关闭"))*20=0,"-",(COUNTIFS(明细!$R:$R,$AK241,明细!$C:$C,AM$1,明细!$AK:$AK,"网点超50分钟未响应")+COUNTIFS(明细!$R:$R,$AK241,明细!$C:$C,AM$1,明细!$AL:$AL,"网点超23H未关闭"))*20)</f>
        <v>-</v>
      </c>
      <c r="AN241" s="12" t="str">
        <f>IF((COUNTIFS(明细!$R:$R,$AK241,明细!$C:$C,AN$1,明细!$AK:$AK,"网点超50分钟未响应")+COUNTIFS(明细!$R:$R,$AK241,明细!$C:$C,AN$1,明细!$AL:$AL,"网点超23H未关闭"))*20=0,"-",(COUNTIFS(明细!$R:$R,$AK241,明细!$C:$C,AN$1,明细!$AK:$AK,"网点超50分钟未响应")+COUNTIFS(明细!$R:$R,$AK241,明细!$C:$C,AN$1,明细!$AL:$AL,"网点超23H未关闭"))*20)</f>
        <v>-</v>
      </c>
      <c r="AO241" s="12" t="str">
        <f>IF((COUNTIFS(明细!$R:$R,$AK241,明细!$C:$C,AO$1,明细!$AK:$AK,"网点超50分钟未响应")+COUNTIFS(明细!$R:$R,$AK241,明细!$C:$C,AO$1,明细!$AL:$AL,"网点超23H未关闭"))*20=0,"-",(COUNTIFS(明细!$R:$R,$AK241,明细!$C:$C,AO$1,明细!$AK:$AK,"网点超50分钟未响应")+COUNTIFS(明细!$R:$R,$AK241,明细!$C:$C,AO$1,明细!$AL:$AL,"网点超23H未关闭"))*20)</f>
        <v>-</v>
      </c>
      <c r="AP241" s="12" t="str">
        <f>IF((COUNTIFS(明细!$R:$R,$AK241,明细!$C:$C,AP$1,明细!$AK:$AK,"网点超50分钟未响应")+COUNTIFS(明细!$R:$R,$AK241,明细!$C:$C,AP$1,明细!$AL:$AL,"网点超23H未关闭"))*20=0,"-",(COUNTIFS(明细!$R:$R,$AK241,明细!$C:$C,AP$1,明细!$AK:$AK,"网点超50分钟未响应")+COUNTIFS(明细!$R:$R,$AK241,明细!$C:$C,AP$1,明细!$AL:$AL,"网点超23H未关闭"))*20)</f>
        <v>-</v>
      </c>
      <c r="AQ241" s="12" t="str">
        <f>IF((COUNTIFS(明细!$R:$R,$AK241,明细!$C:$C,AQ$1,明细!$AK:$AK,"网点超50分钟未响应")+COUNTIFS(明细!$R:$R,$AK241,明细!$C:$C,AQ$1,明细!$AL:$AL,"网点超23H未关闭"))*20=0,"-",(COUNTIFS(明细!$R:$R,$AK241,明细!$C:$C,AQ$1,明细!$AK:$AK,"网点超50分钟未响应")+COUNTIFS(明细!$R:$R,$AK241,明细!$C:$C,AQ$1,明细!$AL:$AL,"网点超23H未关闭"))*20)</f>
        <v>-</v>
      </c>
      <c r="AR241" s="12" t="str">
        <f>IF((COUNTIFS(明细!$R:$R,$AK241,明细!$C:$C,AR$1,明细!$AK:$AK,"网点超50分钟未响应")+COUNTIFS(明细!$R:$R,$AK241,明细!$C:$C,AR$1,明细!$AL:$AL,"网点超23H未关闭"))*20=0,"-",(COUNTIFS(明细!$R:$R,$AK241,明细!$C:$C,AR$1,明细!$AK:$AK,"网点超50分钟未响应")+COUNTIFS(明细!$R:$R,$AK241,明细!$C:$C,AR$1,明细!$AL:$AL,"网点超23H未关闭"))*20)</f>
        <v>-</v>
      </c>
      <c r="AS241" s="12" t="str">
        <f>IF((COUNTIFS(明细!$R:$R,$AK241,明细!$C:$C,AS$1,明细!$AK:$AK,"网点超50分钟未响应")+COUNTIFS(明细!$R:$R,$AK241,明细!$C:$C,AS$1,明细!$AL:$AL,"网点超23H未关闭"))*20=0,"-",(COUNTIFS(明细!$R:$R,$AK241,明细!$C:$C,AS$1,明细!$AK:$AK,"网点超50分钟未响应")+COUNTIFS(明细!$R:$R,$AK241,明细!$C:$C,AS$1,明细!$AL:$AL,"网点超23H未关闭"))*20)</f>
        <v>-</v>
      </c>
      <c r="AT241" s="12" t="str">
        <f>IF((COUNTIFS(明细!$R:$R,$AK241,明细!$C:$C,AT$1,明细!$AK:$AK,"网点超50分钟未响应")+COUNTIFS(明细!$R:$R,$AK241,明细!$C:$C,AT$1,明细!$AL:$AL,"网点超23H未关闭"))*20=0,"-",(COUNTIFS(明细!$R:$R,$AK241,明细!$C:$C,AT$1,明细!$AK:$AK,"网点超50分钟未响应")+COUNTIFS(明细!$R:$R,$AK241,明细!$C:$C,AT$1,明细!$AL:$AL,"网点超23H未关闭"))*20)</f>
        <v>-</v>
      </c>
      <c r="AU241" s="12" t="str">
        <f>IF((COUNTIFS(明细!$R:$R,$AK241,明细!$C:$C,AU$1,明细!$AK:$AK,"网点超50分钟未响应")+COUNTIFS(明细!$R:$R,$AK241,明细!$C:$C,AU$1,明细!$AL:$AL,"网点超23H未关闭"))*20=0,"-",(COUNTIFS(明细!$R:$R,$AK241,明细!$C:$C,AU$1,明细!$AK:$AK,"网点超50分钟未响应")+COUNTIFS(明细!$R:$R,$AK241,明细!$C:$C,AU$1,明细!$AL:$AL,"网点超23H未关闭"))*20)</f>
        <v>-</v>
      </c>
      <c r="AV241" s="12" t="str">
        <f>IF((COUNTIFS(明细!$R:$R,$AK241,明细!$C:$C,AV$1,明细!$AK:$AK,"网点超50分钟未响应")+COUNTIFS(明细!$R:$R,$AK241,明细!$C:$C,AV$1,明细!$AL:$AL,"网点超23H未关闭"))*20=0,"-",(COUNTIFS(明细!$R:$R,$AK241,明细!$C:$C,AV$1,明细!$AK:$AK,"网点超50分钟未响应")+COUNTIFS(明细!$R:$R,$AK241,明细!$C:$C,AV$1,明细!$AL:$AL,"网点超23H未关闭"))*20)</f>
        <v>-</v>
      </c>
      <c r="AW241" s="12" t="str">
        <f>IF((COUNTIFS(明细!$R:$R,$AK241,明细!$C:$C,AW$1,明细!$AK:$AK,"网点超50分钟未响应")+COUNTIFS(明细!$R:$R,$AK241,明细!$C:$C,AW$1,明细!$AL:$AL,"网点超23H未关闭"))*20=0,"-",(COUNTIFS(明细!$R:$R,$AK241,明细!$C:$C,AW$1,明细!$AK:$AK,"网点超50分钟未响应")+COUNTIFS(明细!$R:$R,$AK241,明细!$C:$C,AW$1,明细!$AL:$AL,"网点超23H未关闭"))*20)</f>
        <v>-</v>
      </c>
      <c r="AX241" s="12" t="str">
        <f>IF((COUNTIFS(明细!$R:$R,$AK241,明细!$C:$C,AX$1,明细!$AK:$AK,"网点超50分钟未响应")+COUNTIFS(明细!$R:$R,$AK241,明细!$C:$C,AX$1,明细!$AL:$AL,"网点超23H未关闭"))*20=0,"-",(COUNTIFS(明细!$R:$R,$AK241,明细!$C:$C,AX$1,明细!$AK:$AK,"网点超50分钟未响应")+COUNTIFS(明细!$R:$R,$AK241,明细!$C:$C,AX$1,明细!$AL:$AL,"网点超23H未关闭"))*20)</f>
        <v>-</v>
      </c>
      <c r="AY241" s="12" t="str">
        <f>IF((COUNTIFS(明细!$R:$R,$AK241,明细!$C:$C,AY$1,明细!$AK:$AK,"网点超50分钟未响应")+COUNTIFS(明细!$R:$R,$AK241,明细!$C:$C,AY$1,明细!$AL:$AL,"网点超23H未关闭"))*20=0,"-",(COUNTIFS(明细!$R:$R,$AK241,明细!$C:$C,AY$1,明细!$AK:$AK,"网点超50分钟未响应")+COUNTIFS(明细!$R:$R,$AK241,明细!$C:$C,AY$1,明细!$AL:$AL,"网点超23H未关闭"))*20)</f>
        <v>-</v>
      </c>
      <c r="AZ241" s="12" t="str">
        <f>IF((COUNTIFS(明细!$R:$R,$AK241,明细!$C:$C,AZ$1,明细!$AK:$AK,"网点超50分钟未响应")+COUNTIFS(明细!$R:$R,$AK241,明细!$C:$C,AZ$1,明细!$AL:$AL,"网点超23H未关闭"))*20=0,"-",(COUNTIFS(明细!$R:$R,$AK241,明细!$C:$C,AZ$1,明细!$AK:$AK,"网点超50分钟未响应")+COUNTIFS(明细!$R:$R,$AK241,明细!$C:$C,AZ$1,明细!$AL:$AL,"网点超23H未关闭"))*20)</f>
        <v>-</v>
      </c>
      <c r="BA241" s="12" t="str">
        <f>IF((COUNTIFS(明细!$R:$R,$AK241,明细!$C:$C,BA$1,明细!$AK:$AK,"网点超50分钟未响应")+COUNTIFS(明细!$R:$R,$AK241,明细!$C:$C,BA$1,明细!$AL:$AL,"网点超23H未关闭"))*20=0,"-",(COUNTIFS(明细!$R:$R,$AK241,明细!$C:$C,BA$1,明细!$AK:$AK,"网点超50分钟未响应")+COUNTIFS(明细!$R:$R,$AK241,明细!$C:$C,BA$1,明细!$AL:$AL,"网点超23H未关闭"))*20)</f>
        <v>-</v>
      </c>
      <c r="BB241" s="12" t="str">
        <f>IF((COUNTIFS(明细!$R:$R,$AK241,明细!$C:$C,BB$1,明细!$AK:$AK,"网点超50分钟未响应")+COUNTIFS(明细!$R:$R,$AK241,明细!$C:$C,BB$1,明细!$AL:$AL,"网点超23H未关闭"))*20=0,"-",(COUNTIFS(明细!$R:$R,$AK241,明细!$C:$C,BB$1,明细!$AK:$AK,"网点超50分钟未响应")+COUNTIFS(明细!$R:$R,$AK241,明细!$C:$C,BB$1,明细!$AL:$AL,"网点超23H未关闭"))*20)</f>
        <v>-</v>
      </c>
      <c r="BC241" s="12" t="str">
        <f>IF((COUNTIFS(明细!$R:$R,$AK241,明细!$C:$C,BC$1,明细!$AK:$AK,"网点超50分钟未响应")+COUNTIFS(明细!$R:$R,$AK241,明细!$C:$C,BC$1,明细!$AL:$AL,"网点超23H未关闭"))*20=0,"-",(COUNTIFS(明细!$R:$R,$AK241,明细!$C:$C,BC$1,明细!$AK:$AK,"网点超50分钟未响应")+COUNTIFS(明细!$R:$R,$AK241,明细!$C:$C,BC$1,明细!$AL:$AL,"网点超23H未关闭"))*20)</f>
        <v>-</v>
      </c>
      <c r="BD241" s="12" t="str">
        <f>IF((COUNTIFS(明细!$R:$R,$AK241,明细!$C:$C,BD$1,明细!$AK:$AK,"网点超50分钟未响应")+COUNTIFS(明细!$R:$R,$AK241,明细!$C:$C,BD$1,明细!$AL:$AL,"网点超23H未关闭"))*20=0,"-",(COUNTIFS(明细!$R:$R,$AK241,明细!$C:$C,BD$1,明细!$AK:$AK,"网点超50分钟未响应")+COUNTIFS(明细!$R:$R,$AK241,明细!$C:$C,BD$1,明细!$AL:$AL,"网点超23H未关闭"))*20)</f>
        <v>-</v>
      </c>
      <c r="BE241" s="12" t="str">
        <f>IF((COUNTIFS(明细!$R:$R,$AK241,明细!$C:$C,BE$1,明细!$AK:$AK,"网点超50分钟未响应")+COUNTIFS(明细!$R:$R,$AK241,明细!$C:$C,BE$1,明细!$AL:$AL,"网点超23H未关闭"))*20=0,"-",(COUNTIFS(明细!$R:$R,$AK241,明细!$C:$C,BE$1,明细!$AK:$AK,"网点超50分钟未响应")+COUNTIFS(明细!$R:$R,$AK241,明细!$C:$C,BE$1,明细!$AL:$AL,"网点超23H未关闭"))*20)</f>
        <v>-</v>
      </c>
      <c r="BF241" s="12" t="str">
        <f>IF((COUNTIFS(明细!$R:$R,$AK241,明细!$C:$C,BF$1,明细!$AK:$AK,"网点超50分钟未响应")+COUNTIFS(明细!$R:$R,$AK241,明细!$C:$C,BF$1,明细!$AL:$AL,"网点超23H未关闭"))*20=0,"-",(COUNTIFS(明细!$R:$R,$AK241,明细!$C:$C,BF$1,明细!$AK:$AK,"网点超50分钟未响应")+COUNTIFS(明细!$R:$R,$AK241,明细!$C:$C,BF$1,明细!$AL:$AL,"网点超23H未关闭"))*20)</f>
        <v>-</v>
      </c>
      <c r="BG241" s="12" t="str">
        <f>IF((COUNTIFS(明细!$R:$R,$AK241,明细!$C:$C,BG$1,明细!$AK:$AK,"网点超50分钟未响应")+COUNTIFS(明细!$R:$R,$AK241,明细!$C:$C,BG$1,明细!$AL:$AL,"网点超23H未关闭"))*20=0,"-",(COUNTIFS(明细!$R:$R,$AK241,明细!$C:$C,BG$1,明细!$AK:$AK,"网点超50分钟未响应")+COUNTIFS(明细!$R:$R,$AK241,明细!$C:$C,BG$1,明细!$AL:$AL,"网点超23H未关闭"))*20)</f>
        <v>-</v>
      </c>
      <c r="BH241" s="12" t="str">
        <f>IF((COUNTIFS(明细!$R:$R,$AK241,明细!$C:$C,BH$1,明细!$AK:$AK,"网点超50分钟未响应")+COUNTIFS(明细!$R:$R,$AK241,明细!$C:$C,BH$1,明细!$AL:$AL,"网点超23H未关闭"))*20=0,"-",(COUNTIFS(明细!$R:$R,$AK241,明细!$C:$C,BH$1,明细!$AK:$AK,"网点超50分钟未响应")+COUNTIFS(明细!$R:$R,$AK241,明细!$C:$C,BH$1,明细!$AL:$AL,"网点超23H未关闭"))*20)</f>
        <v>-</v>
      </c>
      <c r="BI241" s="12" t="str">
        <f>IF((COUNTIFS(明细!$R:$R,$AK241,明细!$C:$C,BI$1,明细!$AK:$AK,"网点超50分钟未响应")+COUNTIFS(明细!$R:$R,$AK241,明细!$C:$C,BI$1,明细!$AL:$AL,"网点超23H未关闭"))*20=0,"-",(COUNTIFS(明细!$R:$R,$AK241,明细!$C:$C,BI$1,明细!$AK:$AK,"网点超50分钟未响应")+COUNTIFS(明细!$R:$R,$AK241,明细!$C:$C,BI$1,明细!$AL:$AL,"网点超23H未关闭"))*20)</f>
        <v>-</v>
      </c>
      <c r="BJ241" s="12" t="str">
        <f>IF((COUNTIFS(明细!$R:$R,$AK241,明细!$C:$C,BJ$1,明细!$AK:$AK,"网点超50分钟未响应")+COUNTIFS(明细!$R:$R,$AK241,明细!$C:$C,BJ$1,明细!$AL:$AL,"网点超23H未关闭"))*20=0,"-",(COUNTIFS(明细!$R:$R,$AK241,明细!$C:$C,BJ$1,明细!$AK:$AK,"网点超50分钟未响应")+COUNTIFS(明细!$R:$R,$AK241,明细!$C:$C,BJ$1,明细!$AL:$AL,"网点超23H未关闭"))*20)</f>
        <v>-</v>
      </c>
      <c r="BK241" s="12" t="str">
        <f>IF((COUNTIFS(明细!$R:$R,$AK241,明细!$C:$C,BK$1,明细!$AK:$AK,"网点超50分钟未响应")+COUNTIFS(明细!$R:$R,$AK241,明细!$C:$C,BK$1,明细!$AL:$AL,"网点超23H未关闭"))*20=0,"-",(COUNTIFS(明细!$R:$R,$AK241,明细!$C:$C,BK$1,明细!$AK:$AK,"网点超50分钟未响应")+COUNTIFS(明细!$R:$R,$AK241,明细!$C:$C,BK$1,明细!$AL:$AL,"网点超23H未关闭"))*20)</f>
        <v>-</v>
      </c>
      <c r="BL241" s="12" t="str">
        <f>IF((COUNTIFS(明细!$R:$R,$AK241,明细!$C:$C,BL$1,明细!$AK:$AK,"网点超50分钟未响应")+COUNTIFS(明细!$R:$R,$AK241,明细!$C:$C,BL$1,明细!$AL:$AL,"网点超23H未关闭"))*20=0,"-",(COUNTIFS(明细!$R:$R,$AK241,明细!$C:$C,BL$1,明细!$AK:$AK,"网点超50分钟未响应")+COUNTIFS(明细!$R:$R,$AK241,明细!$C:$C,BL$1,明细!$AL:$AL,"网点超23H未关闭"))*20)</f>
        <v>-</v>
      </c>
      <c r="BM241" s="12" t="str">
        <f>IF((COUNTIFS(明细!$R:$R,$AK241,明细!$C:$C,BM$1,明细!$AK:$AK,"网点超50分钟未响应")+COUNTIFS(明细!$R:$R,$AK241,明细!$C:$C,BM$1,明细!$AL:$AL,"网点超23H未关闭"))*20=0,"-",(COUNTIFS(明细!$R:$R,$AK241,明细!$C:$C,BM$1,明细!$AK:$AK,"网点超50分钟未响应")+COUNTIFS(明细!$R:$R,$AK241,明细!$C:$C,BM$1,明细!$AL:$AL,"网点超23H未关闭"))*20)</f>
        <v>-</v>
      </c>
      <c r="BN241" s="12" t="str">
        <f>IF((COUNTIFS(明细!$R:$R,$AK241,明细!$C:$C,BN$1,明细!$AK:$AK,"网点超50分钟未响应")+COUNTIFS(明细!$R:$R,$AK241,明细!$C:$C,BN$1,明细!$AL:$AL,"网点超23H未关闭"))*20=0,"-",(COUNTIFS(明细!$R:$R,$AK241,明细!$C:$C,BN$1,明细!$AK:$AK,"网点超50分钟未响应")+COUNTIFS(明细!$R:$R,$AK241,明细!$C:$C,BN$1,明细!$AL:$AL,"网点超23H未关闭"))*20)</f>
        <v>-</v>
      </c>
      <c r="BO241" s="12" t="str">
        <f>IF((COUNTIFS(明细!$R:$R,$AK241,明细!$C:$C,BO$1,明细!$AK:$AK,"网点超50分钟未响应")+COUNTIFS(明细!$R:$R,$AK241,明细!$C:$C,BO$1,明细!$AL:$AL,"网点超23H未关闭"))*20=0,"-",(COUNTIFS(明细!$R:$R,$AK241,明细!$C:$C,BO$1,明细!$AK:$AK,"网点超50分钟未响应")+COUNTIFS(明细!$R:$R,$AK241,明细!$C:$C,BO$1,明细!$AL:$AL,"网点超23H未关闭"))*20)</f>
        <v>-</v>
      </c>
      <c r="BP241" s="12" t="str">
        <f>IF((COUNTIFS(明细!$R:$R,$AK241,明细!$C:$C,BP$1,明细!$AK:$AK,"网点超50分钟未响应")+COUNTIFS(明细!$R:$R,$AK241,明细!$C:$C,BP$1,明细!$AL:$AL,"网点超23H未关闭"))*20=0,"-",(COUNTIFS(明细!$R:$R,$AK241,明细!$C:$C,BP$1,明细!$AK:$AK,"网点超50分钟未响应")+COUNTIFS(明细!$R:$R,$AK241,明细!$C:$C,BP$1,明细!$AL:$AL,"网点超23H未关闭"))*20)</f>
        <v>-</v>
      </c>
    </row>
    <row r="242" customHeight="1" spans="36:68">
      <c r="AJ242" s="12">
        <f>RANK(AL242,AL$3:AL$356)</f>
        <v>147</v>
      </c>
      <c r="AK242" s="11" t="s">
        <v>278</v>
      </c>
      <c r="AL242" s="12">
        <f>SUM(AM242:BP242)</f>
        <v>0</v>
      </c>
      <c r="AM242" s="12" t="str">
        <f>IF((COUNTIFS(明细!$R:$R,$AK242,明细!$C:$C,AM$1,明细!$AK:$AK,"网点超50分钟未响应")+COUNTIFS(明细!$R:$R,$AK242,明细!$C:$C,AM$1,明细!$AL:$AL,"网点超23H未关闭"))*20=0,"-",(COUNTIFS(明细!$R:$R,$AK242,明细!$C:$C,AM$1,明细!$AK:$AK,"网点超50分钟未响应")+COUNTIFS(明细!$R:$R,$AK242,明细!$C:$C,AM$1,明细!$AL:$AL,"网点超23H未关闭"))*20)</f>
        <v>-</v>
      </c>
      <c r="AN242" s="12" t="str">
        <f>IF((COUNTIFS(明细!$R:$R,$AK242,明细!$C:$C,AN$1,明细!$AK:$AK,"网点超50分钟未响应")+COUNTIFS(明细!$R:$R,$AK242,明细!$C:$C,AN$1,明细!$AL:$AL,"网点超23H未关闭"))*20=0,"-",(COUNTIFS(明细!$R:$R,$AK242,明细!$C:$C,AN$1,明细!$AK:$AK,"网点超50分钟未响应")+COUNTIFS(明细!$R:$R,$AK242,明细!$C:$C,AN$1,明细!$AL:$AL,"网点超23H未关闭"))*20)</f>
        <v>-</v>
      </c>
      <c r="AO242" s="12" t="str">
        <f>IF((COUNTIFS(明细!$R:$R,$AK242,明细!$C:$C,AO$1,明细!$AK:$AK,"网点超50分钟未响应")+COUNTIFS(明细!$R:$R,$AK242,明细!$C:$C,AO$1,明细!$AL:$AL,"网点超23H未关闭"))*20=0,"-",(COUNTIFS(明细!$R:$R,$AK242,明细!$C:$C,AO$1,明细!$AK:$AK,"网点超50分钟未响应")+COUNTIFS(明细!$R:$R,$AK242,明细!$C:$C,AO$1,明细!$AL:$AL,"网点超23H未关闭"))*20)</f>
        <v>-</v>
      </c>
      <c r="AP242" s="12" t="str">
        <f>IF((COUNTIFS(明细!$R:$R,$AK242,明细!$C:$C,AP$1,明细!$AK:$AK,"网点超50分钟未响应")+COUNTIFS(明细!$R:$R,$AK242,明细!$C:$C,AP$1,明细!$AL:$AL,"网点超23H未关闭"))*20=0,"-",(COUNTIFS(明细!$R:$R,$AK242,明细!$C:$C,AP$1,明细!$AK:$AK,"网点超50分钟未响应")+COUNTIFS(明细!$R:$R,$AK242,明细!$C:$C,AP$1,明细!$AL:$AL,"网点超23H未关闭"))*20)</f>
        <v>-</v>
      </c>
      <c r="AQ242" s="12" t="str">
        <f>IF((COUNTIFS(明细!$R:$R,$AK242,明细!$C:$C,AQ$1,明细!$AK:$AK,"网点超50分钟未响应")+COUNTIFS(明细!$R:$R,$AK242,明细!$C:$C,AQ$1,明细!$AL:$AL,"网点超23H未关闭"))*20=0,"-",(COUNTIFS(明细!$R:$R,$AK242,明细!$C:$C,AQ$1,明细!$AK:$AK,"网点超50分钟未响应")+COUNTIFS(明细!$R:$R,$AK242,明细!$C:$C,AQ$1,明细!$AL:$AL,"网点超23H未关闭"))*20)</f>
        <v>-</v>
      </c>
      <c r="AR242" s="12" t="str">
        <f>IF((COUNTIFS(明细!$R:$R,$AK242,明细!$C:$C,AR$1,明细!$AK:$AK,"网点超50分钟未响应")+COUNTIFS(明细!$R:$R,$AK242,明细!$C:$C,AR$1,明细!$AL:$AL,"网点超23H未关闭"))*20=0,"-",(COUNTIFS(明细!$R:$R,$AK242,明细!$C:$C,AR$1,明细!$AK:$AK,"网点超50分钟未响应")+COUNTIFS(明细!$R:$R,$AK242,明细!$C:$C,AR$1,明细!$AL:$AL,"网点超23H未关闭"))*20)</f>
        <v>-</v>
      </c>
      <c r="AS242" s="12" t="str">
        <f>IF((COUNTIFS(明细!$R:$R,$AK242,明细!$C:$C,AS$1,明细!$AK:$AK,"网点超50分钟未响应")+COUNTIFS(明细!$R:$R,$AK242,明细!$C:$C,AS$1,明细!$AL:$AL,"网点超23H未关闭"))*20=0,"-",(COUNTIFS(明细!$R:$R,$AK242,明细!$C:$C,AS$1,明细!$AK:$AK,"网点超50分钟未响应")+COUNTIFS(明细!$R:$R,$AK242,明细!$C:$C,AS$1,明细!$AL:$AL,"网点超23H未关闭"))*20)</f>
        <v>-</v>
      </c>
      <c r="AT242" s="12" t="str">
        <f>IF((COUNTIFS(明细!$R:$R,$AK242,明细!$C:$C,AT$1,明细!$AK:$AK,"网点超50分钟未响应")+COUNTIFS(明细!$R:$R,$AK242,明细!$C:$C,AT$1,明细!$AL:$AL,"网点超23H未关闭"))*20=0,"-",(COUNTIFS(明细!$R:$R,$AK242,明细!$C:$C,AT$1,明细!$AK:$AK,"网点超50分钟未响应")+COUNTIFS(明细!$R:$R,$AK242,明细!$C:$C,AT$1,明细!$AL:$AL,"网点超23H未关闭"))*20)</f>
        <v>-</v>
      </c>
      <c r="AU242" s="12" t="str">
        <f>IF((COUNTIFS(明细!$R:$R,$AK242,明细!$C:$C,AU$1,明细!$AK:$AK,"网点超50分钟未响应")+COUNTIFS(明细!$R:$R,$AK242,明细!$C:$C,AU$1,明细!$AL:$AL,"网点超23H未关闭"))*20=0,"-",(COUNTIFS(明细!$R:$R,$AK242,明细!$C:$C,AU$1,明细!$AK:$AK,"网点超50分钟未响应")+COUNTIFS(明细!$R:$R,$AK242,明细!$C:$C,AU$1,明细!$AL:$AL,"网点超23H未关闭"))*20)</f>
        <v>-</v>
      </c>
      <c r="AV242" s="12" t="str">
        <f>IF((COUNTIFS(明细!$R:$R,$AK242,明细!$C:$C,AV$1,明细!$AK:$AK,"网点超50分钟未响应")+COUNTIFS(明细!$R:$R,$AK242,明细!$C:$C,AV$1,明细!$AL:$AL,"网点超23H未关闭"))*20=0,"-",(COUNTIFS(明细!$R:$R,$AK242,明细!$C:$C,AV$1,明细!$AK:$AK,"网点超50分钟未响应")+COUNTIFS(明细!$R:$R,$AK242,明细!$C:$C,AV$1,明细!$AL:$AL,"网点超23H未关闭"))*20)</f>
        <v>-</v>
      </c>
      <c r="AW242" s="12" t="str">
        <f>IF((COUNTIFS(明细!$R:$R,$AK242,明细!$C:$C,AW$1,明细!$AK:$AK,"网点超50分钟未响应")+COUNTIFS(明细!$R:$R,$AK242,明细!$C:$C,AW$1,明细!$AL:$AL,"网点超23H未关闭"))*20=0,"-",(COUNTIFS(明细!$R:$R,$AK242,明细!$C:$C,AW$1,明细!$AK:$AK,"网点超50分钟未响应")+COUNTIFS(明细!$R:$R,$AK242,明细!$C:$C,AW$1,明细!$AL:$AL,"网点超23H未关闭"))*20)</f>
        <v>-</v>
      </c>
      <c r="AX242" s="12" t="str">
        <f>IF((COUNTIFS(明细!$R:$R,$AK242,明细!$C:$C,AX$1,明细!$AK:$AK,"网点超50分钟未响应")+COUNTIFS(明细!$R:$R,$AK242,明细!$C:$C,AX$1,明细!$AL:$AL,"网点超23H未关闭"))*20=0,"-",(COUNTIFS(明细!$R:$R,$AK242,明细!$C:$C,AX$1,明细!$AK:$AK,"网点超50分钟未响应")+COUNTIFS(明细!$R:$R,$AK242,明细!$C:$C,AX$1,明细!$AL:$AL,"网点超23H未关闭"))*20)</f>
        <v>-</v>
      </c>
      <c r="AY242" s="12" t="str">
        <f>IF((COUNTIFS(明细!$R:$R,$AK242,明细!$C:$C,AY$1,明细!$AK:$AK,"网点超50分钟未响应")+COUNTIFS(明细!$R:$R,$AK242,明细!$C:$C,AY$1,明细!$AL:$AL,"网点超23H未关闭"))*20=0,"-",(COUNTIFS(明细!$R:$R,$AK242,明细!$C:$C,AY$1,明细!$AK:$AK,"网点超50分钟未响应")+COUNTIFS(明细!$R:$R,$AK242,明细!$C:$C,AY$1,明细!$AL:$AL,"网点超23H未关闭"))*20)</f>
        <v>-</v>
      </c>
      <c r="AZ242" s="12" t="str">
        <f>IF((COUNTIFS(明细!$R:$R,$AK242,明细!$C:$C,AZ$1,明细!$AK:$AK,"网点超50分钟未响应")+COUNTIFS(明细!$R:$R,$AK242,明细!$C:$C,AZ$1,明细!$AL:$AL,"网点超23H未关闭"))*20=0,"-",(COUNTIFS(明细!$R:$R,$AK242,明细!$C:$C,AZ$1,明细!$AK:$AK,"网点超50分钟未响应")+COUNTIFS(明细!$R:$R,$AK242,明细!$C:$C,AZ$1,明细!$AL:$AL,"网点超23H未关闭"))*20)</f>
        <v>-</v>
      </c>
      <c r="BA242" s="12" t="str">
        <f>IF((COUNTIFS(明细!$R:$R,$AK242,明细!$C:$C,BA$1,明细!$AK:$AK,"网点超50分钟未响应")+COUNTIFS(明细!$R:$R,$AK242,明细!$C:$C,BA$1,明细!$AL:$AL,"网点超23H未关闭"))*20=0,"-",(COUNTIFS(明细!$R:$R,$AK242,明细!$C:$C,BA$1,明细!$AK:$AK,"网点超50分钟未响应")+COUNTIFS(明细!$R:$R,$AK242,明细!$C:$C,BA$1,明细!$AL:$AL,"网点超23H未关闭"))*20)</f>
        <v>-</v>
      </c>
      <c r="BB242" s="12" t="str">
        <f>IF((COUNTIFS(明细!$R:$R,$AK242,明细!$C:$C,BB$1,明细!$AK:$AK,"网点超50分钟未响应")+COUNTIFS(明细!$R:$R,$AK242,明细!$C:$C,BB$1,明细!$AL:$AL,"网点超23H未关闭"))*20=0,"-",(COUNTIFS(明细!$R:$R,$AK242,明细!$C:$C,BB$1,明细!$AK:$AK,"网点超50分钟未响应")+COUNTIFS(明细!$R:$R,$AK242,明细!$C:$C,BB$1,明细!$AL:$AL,"网点超23H未关闭"))*20)</f>
        <v>-</v>
      </c>
      <c r="BC242" s="12" t="str">
        <f>IF((COUNTIFS(明细!$R:$R,$AK242,明细!$C:$C,BC$1,明细!$AK:$AK,"网点超50分钟未响应")+COUNTIFS(明细!$R:$R,$AK242,明细!$C:$C,BC$1,明细!$AL:$AL,"网点超23H未关闭"))*20=0,"-",(COUNTIFS(明细!$R:$R,$AK242,明细!$C:$C,BC$1,明细!$AK:$AK,"网点超50分钟未响应")+COUNTIFS(明细!$R:$R,$AK242,明细!$C:$C,BC$1,明细!$AL:$AL,"网点超23H未关闭"))*20)</f>
        <v>-</v>
      </c>
      <c r="BD242" s="12" t="str">
        <f>IF((COUNTIFS(明细!$R:$R,$AK242,明细!$C:$C,BD$1,明细!$AK:$AK,"网点超50分钟未响应")+COUNTIFS(明细!$R:$R,$AK242,明细!$C:$C,BD$1,明细!$AL:$AL,"网点超23H未关闭"))*20=0,"-",(COUNTIFS(明细!$R:$R,$AK242,明细!$C:$C,BD$1,明细!$AK:$AK,"网点超50分钟未响应")+COUNTIFS(明细!$R:$R,$AK242,明细!$C:$C,BD$1,明细!$AL:$AL,"网点超23H未关闭"))*20)</f>
        <v>-</v>
      </c>
      <c r="BE242" s="12" t="str">
        <f>IF((COUNTIFS(明细!$R:$R,$AK242,明细!$C:$C,BE$1,明细!$AK:$AK,"网点超50分钟未响应")+COUNTIFS(明细!$R:$R,$AK242,明细!$C:$C,BE$1,明细!$AL:$AL,"网点超23H未关闭"))*20=0,"-",(COUNTIFS(明细!$R:$R,$AK242,明细!$C:$C,BE$1,明细!$AK:$AK,"网点超50分钟未响应")+COUNTIFS(明细!$R:$R,$AK242,明细!$C:$C,BE$1,明细!$AL:$AL,"网点超23H未关闭"))*20)</f>
        <v>-</v>
      </c>
      <c r="BF242" s="12" t="str">
        <f>IF((COUNTIFS(明细!$R:$R,$AK242,明细!$C:$C,BF$1,明细!$AK:$AK,"网点超50分钟未响应")+COUNTIFS(明细!$R:$R,$AK242,明细!$C:$C,BF$1,明细!$AL:$AL,"网点超23H未关闭"))*20=0,"-",(COUNTIFS(明细!$R:$R,$AK242,明细!$C:$C,BF$1,明细!$AK:$AK,"网点超50分钟未响应")+COUNTIFS(明细!$R:$R,$AK242,明细!$C:$C,BF$1,明细!$AL:$AL,"网点超23H未关闭"))*20)</f>
        <v>-</v>
      </c>
      <c r="BG242" s="12" t="str">
        <f>IF((COUNTIFS(明细!$R:$R,$AK242,明细!$C:$C,BG$1,明细!$AK:$AK,"网点超50分钟未响应")+COUNTIFS(明细!$R:$R,$AK242,明细!$C:$C,BG$1,明细!$AL:$AL,"网点超23H未关闭"))*20=0,"-",(COUNTIFS(明细!$R:$R,$AK242,明细!$C:$C,BG$1,明细!$AK:$AK,"网点超50分钟未响应")+COUNTIFS(明细!$R:$R,$AK242,明细!$C:$C,BG$1,明细!$AL:$AL,"网点超23H未关闭"))*20)</f>
        <v>-</v>
      </c>
      <c r="BH242" s="12" t="str">
        <f>IF((COUNTIFS(明细!$R:$R,$AK242,明细!$C:$C,BH$1,明细!$AK:$AK,"网点超50分钟未响应")+COUNTIFS(明细!$R:$R,$AK242,明细!$C:$C,BH$1,明细!$AL:$AL,"网点超23H未关闭"))*20=0,"-",(COUNTIFS(明细!$R:$R,$AK242,明细!$C:$C,BH$1,明细!$AK:$AK,"网点超50分钟未响应")+COUNTIFS(明细!$R:$R,$AK242,明细!$C:$C,BH$1,明细!$AL:$AL,"网点超23H未关闭"))*20)</f>
        <v>-</v>
      </c>
      <c r="BI242" s="12" t="str">
        <f>IF((COUNTIFS(明细!$R:$R,$AK242,明细!$C:$C,BI$1,明细!$AK:$AK,"网点超50分钟未响应")+COUNTIFS(明细!$R:$R,$AK242,明细!$C:$C,BI$1,明细!$AL:$AL,"网点超23H未关闭"))*20=0,"-",(COUNTIFS(明细!$R:$R,$AK242,明细!$C:$C,BI$1,明细!$AK:$AK,"网点超50分钟未响应")+COUNTIFS(明细!$R:$R,$AK242,明细!$C:$C,BI$1,明细!$AL:$AL,"网点超23H未关闭"))*20)</f>
        <v>-</v>
      </c>
      <c r="BJ242" s="12" t="str">
        <f>IF((COUNTIFS(明细!$R:$R,$AK242,明细!$C:$C,BJ$1,明细!$AK:$AK,"网点超50分钟未响应")+COUNTIFS(明细!$R:$R,$AK242,明细!$C:$C,BJ$1,明细!$AL:$AL,"网点超23H未关闭"))*20=0,"-",(COUNTIFS(明细!$R:$R,$AK242,明细!$C:$C,BJ$1,明细!$AK:$AK,"网点超50分钟未响应")+COUNTIFS(明细!$R:$R,$AK242,明细!$C:$C,BJ$1,明细!$AL:$AL,"网点超23H未关闭"))*20)</f>
        <v>-</v>
      </c>
      <c r="BK242" s="12" t="str">
        <f>IF((COUNTIFS(明细!$R:$R,$AK242,明细!$C:$C,BK$1,明细!$AK:$AK,"网点超50分钟未响应")+COUNTIFS(明细!$R:$R,$AK242,明细!$C:$C,BK$1,明细!$AL:$AL,"网点超23H未关闭"))*20=0,"-",(COUNTIFS(明细!$R:$R,$AK242,明细!$C:$C,BK$1,明细!$AK:$AK,"网点超50分钟未响应")+COUNTIFS(明细!$R:$R,$AK242,明细!$C:$C,BK$1,明细!$AL:$AL,"网点超23H未关闭"))*20)</f>
        <v>-</v>
      </c>
      <c r="BL242" s="12" t="str">
        <f>IF((COUNTIFS(明细!$R:$R,$AK242,明细!$C:$C,BL$1,明细!$AK:$AK,"网点超50分钟未响应")+COUNTIFS(明细!$R:$R,$AK242,明细!$C:$C,BL$1,明细!$AL:$AL,"网点超23H未关闭"))*20=0,"-",(COUNTIFS(明细!$R:$R,$AK242,明细!$C:$C,BL$1,明细!$AK:$AK,"网点超50分钟未响应")+COUNTIFS(明细!$R:$R,$AK242,明细!$C:$C,BL$1,明细!$AL:$AL,"网点超23H未关闭"))*20)</f>
        <v>-</v>
      </c>
      <c r="BM242" s="12" t="str">
        <f>IF((COUNTIFS(明细!$R:$R,$AK242,明细!$C:$C,BM$1,明细!$AK:$AK,"网点超50分钟未响应")+COUNTIFS(明细!$R:$R,$AK242,明细!$C:$C,BM$1,明细!$AL:$AL,"网点超23H未关闭"))*20=0,"-",(COUNTIFS(明细!$R:$R,$AK242,明细!$C:$C,BM$1,明细!$AK:$AK,"网点超50分钟未响应")+COUNTIFS(明细!$R:$R,$AK242,明细!$C:$C,BM$1,明细!$AL:$AL,"网点超23H未关闭"))*20)</f>
        <v>-</v>
      </c>
      <c r="BN242" s="12" t="str">
        <f>IF((COUNTIFS(明细!$R:$R,$AK242,明细!$C:$C,BN$1,明细!$AK:$AK,"网点超50分钟未响应")+COUNTIFS(明细!$R:$R,$AK242,明细!$C:$C,BN$1,明细!$AL:$AL,"网点超23H未关闭"))*20=0,"-",(COUNTIFS(明细!$R:$R,$AK242,明细!$C:$C,BN$1,明细!$AK:$AK,"网点超50分钟未响应")+COUNTIFS(明细!$R:$R,$AK242,明细!$C:$C,BN$1,明细!$AL:$AL,"网点超23H未关闭"))*20)</f>
        <v>-</v>
      </c>
      <c r="BO242" s="12" t="str">
        <f>IF((COUNTIFS(明细!$R:$R,$AK242,明细!$C:$C,BO$1,明细!$AK:$AK,"网点超50分钟未响应")+COUNTIFS(明细!$R:$R,$AK242,明细!$C:$C,BO$1,明细!$AL:$AL,"网点超23H未关闭"))*20=0,"-",(COUNTIFS(明细!$R:$R,$AK242,明细!$C:$C,BO$1,明细!$AK:$AK,"网点超50分钟未响应")+COUNTIFS(明细!$R:$R,$AK242,明细!$C:$C,BO$1,明细!$AL:$AL,"网点超23H未关闭"))*20)</f>
        <v>-</v>
      </c>
      <c r="BP242" s="12" t="str">
        <f>IF((COUNTIFS(明细!$R:$R,$AK242,明细!$C:$C,BP$1,明细!$AK:$AK,"网点超50分钟未响应")+COUNTIFS(明细!$R:$R,$AK242,明细!$C:$C,BP$1,明细!$AL:$AL,"网点超23H未关闭"))*20=0,"-",(COUNTIFS(明细!$R:$R,$AK242,明细!$C:$C,BP$1,明细!$AK:$AK,"网点超50分钟未响应")+COUNTIFS(明细!$R:$R,$AK242,明细!$C:$C,BP$1,明细!$AL:$AL,"网点超23H未关闭"))*20)</f>
        <v>-</v>
      </c>
    </row>
    <row r="243" customHeight="1" spans="36:68">
      <c r="AJ243" s="12">
        <f>RANK(AL243,AL$3:AL$356)</f>
        <v>147</v>
      </c>
      <c r="AK243" s="4" t="s">
        <v>279</v>
      </c>
      <c r="AL243" s="12">
        <f>SUM(AM243:BP243)</f>
        <v>0</v>
      </c>
      <c r="AM243" s="12" t="str">
        <f>IF((COUNTIFS(明细!$R:$R,$AK243,明细!$C:$C,AM$1,明细!$AK:$AK,"网点超50分钟未响应")+COUNTIFS(明细!$R:$R,$AK243,明细!$C:$C,AM$1,明细!$AL:$AL,"网点超23H未关闭"))*20=0,"-",(COUNTIFS(明细!$R:$R,$AK243,明细!$C:$C,AM$1,明细!$AK:$AK,"网点超50分钟未响应")+COUNTIFS(明细!$R:$R,$AK243,明细!$C:$C,AM$1,明细!$AL:$AL,"网点超23H未关闭"))*20)</f>
        <v>-</v>
      </c>
      <c r="AN243" s="12" t="str">
        <f>IF((COUNTIFS(明细!$R:$R,$AK243,明细!$C:$C,AN$1,明细!$AK:$AK,"网点超50分钟未响应")+COUNTIFS(明细!$R:$R,$AK243,明细!$C:$C,AN$1,明细!$AL:$AL,"网点超23H未关闭"))*20=0,"-",(COUNTIFS(明细!$R:$R,$AK243,明细!$C:$C,AN$1,明细!$AK:$AK,"网点超50分钟未响应")+COUNTIFS(明细!$R:$R,$AK243,明细!$C:$C,AN$1,明细!$AL:$AL,"网点超23H未关闭"))*20)</f>
        <v>-</v>
      </c>
      <c r="AO243" s="12" t="str">
        <f>IF((COUNTIFS(明细!$R:$R,$AK243,明细!$C:$C,AO$1,明细!$AK:$AK,"网点超50分钟未响应")+COUNTIFS(明细!$R:$R,$AK243,明细!$C:$C,AO$1,明细!$AL:$AL,"网点超23H未关闭"))*20=0,"-",(COUNTIFS(明细!$R:$R,$AK243,明细!$C:$C,AO$1,明细!$AK:$AK,"网点超50分钟未响应")+COUNTIFS(明细!$R:$R,$AK243,明细!$C:$C,AO$1,明细!$AL:$AL,"网点超23H未关闭"))*20)</f>
        <v>-</v>
      </c>
      <c r="AP243" s="12" t="str">
        <f>IF((COUNTIFS(明细!$R:$R,$AK243,明细!$C:$C,AP$1,明细!$AK:$AK,"网点超50分钟未响应")+COUNTIFS(明细!$R:$R,$AK243,明细!$C:$C,AP$1,明细!$AL:$AL,"网点超23H未关闭"))*20=0,"-",(COUNTIFS(明细!$R:$R,$AK243,明细!$C:$C,AP$1,明细!$AK:$AK,"网点超50分钟未响应")+COUNTIFS(明细!$R:$R,$AK243,明细!$C:$C,AP$1,明细!$AL:$AL,"网点超23H未关闭"))*20)</f>
        <v>-</v>
      </c>
      <c r="AQ243" s="12" t="str">
        <f>IF((COUNTIFS(明细!$R:$R,$AK243,明细!$C:$C,AQ$1,明细!$AK:$AK,"网点超50分钟未响应")+COUNTIFS(明细!$R:$R,$AK243,明细!$C:$C,AQ$1,明细!$AL:$AL,"网点超23H未关闭"))*20=0,"-",(COUNTIFS(明细!$R:$R,$AK243,明细!$C:$C,AQ$1,明细!$AK:$AK,"网点超50分钟未响应")+COUNTIFS(明细!$R:$R,$AK243,明细!$C:$C,AQ$1,明细!$AL:$AL,"网点超23H未关闭"))*20)</f>
        <v>-</v>
      </c>
      <c r="AR243" s="12" t="str">
        <f>IF((COUNTIFS(明细!$R:$R,$AK243,明细!$C:$C,AR$1,明细!$AK:$AK,"网点超50分钟未响应")+COUNTIFS(明细!$R:$R,$AK243,明细!$C:$C,AR$1,明细!$AL:$AL,"网点超23H未关闭"))*20=0,"-",(COUNTIFS(明细!$R:$R,$AK243,明细!$C:$C,AR$1,明细!$AK:$AK,"网点超50分钟未响应")+COUNTIFS(明细!$R:$R,$AK243,明细!$C:$C,AR$1,明细!$AL:$AL,"网点超23H未关闭"))*20)</f>
        <v>-</v>
      </c>
      <c r="AS243" s="12" t="str">
        <f>IF((COUNTIFS(明细!$R:$R,$AK243,明细!$C:$C,AS$1,明细!$AK:$AK,"网点超50分钟未响应")+COUNTIFS(明细!$R:$R,$AK243,明细!$C:$C,AS$1,明细!$AL:$AL,"网点超23H未关闭"))*20=0,"-",(COUNTIFS(明细!$R:$R,$AK243,明细!$C:$C,AS$1,明细!$AK:$AK,"网点超50分钟未响应")+COUNTIFS(明细!$R:$R,$AK243,明细!$C:$C,AS$1,明细!$AL:$AL,"网点超23H未关闭"))*20)</f>
        <v>-</v>
      </c>
      <c r="AT243" s="12" t="str">
        <f>IF((COUNTIFS(明细!$R:$R,$AK243,明细!$C:$C,AT$1,明细!$AK:$AK,"网点超50分钟未响应")+COUNTIFS(明细!$R:$R,$AK243,明细!$C:$C,AT$1,明细!$AL:$AL,"网点超23H未关闭"))*20=0,"-",(COUNTIFS(明细!$R:$R,$AK243,明细!$C:$C,AT$1,明细!$AK:$AK,"网点超50分钟未响应")+COUNTIFS(明细!$R:$R,$AK243,明细!$C:$C,AT$1,明细!$AL:$AL,"网点超23H未关闭"))*20)</f>
        <v>-</v>
      </c>
      <c r="AU243" s="12" t="str">
        <f>IF((COUNTIFS(明细!$R:$R,$AK243,明细!$C:$C,AU$1,明细!$AK:$AK,"网点超50分钟未响应")+COUNTIFS(明细!$R:$R,$AK243,明细!$C:$C,AU$1,明细!$AL:$AL,"网点超23H未关闭"))*20=0,"-",(COUNTIFS(明细!$R:$R,$AK243,明细!$C:$C,AU$1,明细!$AK:$AK,"网点超50分钟未响应")+COUNTIFS(明细!$R:$R,$AK243,明细!$C:$C,AU$1,明细!$AL:$AL,"网点超23H未关闭"))*20)</f>
        <v>-</v>
      </c>
      <c r="AV243" s="12" t="str">
        <f>IF((COUNTIFS(明细!$R:$R,$AK243,明细!$C:$C,AV$1,明细!$AK:$AK,"网点超50分钟未响应")+COUNTIFS(明细!$R:$R,$AK243,明细!$C:$C,AV$1,明细!$AL:$AL,"网点超23H未关闭"))*20=0,"-",(COUNTIFS(明细!$R:$R,$AK243,明细!$C:$C,AV$1,明细!$AK:$AK,"网点超50分钟未响应")+COUNTIFS(明细!$R:$R,$AK243,明细!$C:$C,AV$1,明细!$AL:$AL,"网点超23H未关闭"))*20)</f>
        <v>-</v>
      </c>
      <c r="AW243" s="12" t="str">
        <f>IF((COUNTIFS(明细!$R:$R,$AK243,明细!$C:$C,AW$1,明细!$AK:$AK,"网点超50分钟未响应")+COUNTIFS(明细!$R:$R,$AK243,明细!$C:$C,AW$1,明细!$AL:$AL,"网点超23H未关闭"))*20=0,"-",(COUNTIFS(明细!$R:$R,$AK243,明细!$C:$C,AW$1,明细!$AK:$AK,"网点超50分钟未响应")+COUNTIFS(明细!$R:$R,$AK243,明细!$C:$C,AW$1,明细!$AL:$AL,"网点超23H未关闭"))*20)</f>
        <v>-</v>
      </c>
      <c r="AX243" s="12" t="str">
        <f>IF((COUNTIFS(明细!$R:$R,$AK243,明细!$C:$C,AX$1,明细!$AK:$AK,"网点超50分钟未响应")+COUNTIFS(明细!$R:$R,$AK243,明细!$C:$C,AX$1,明细!$AL:$AL,"网点超23H未关闭"))*20=0,"-",(COUNTIFS(明细!$R:$R,$AK243,明细!$C:$C,AX$1,明细!$AK:$AK,"网点超50分钟未响应")+COUNTIFS(明细!$R:$R,$AK243,明细!$C:$C,AX$1,明细!$AL:$AL,"网点超23H未关闭"))*20)</f>
        <v>-</v>
      </c>
      <c r="AY243" s="12" t="str">
        <f>IF((COUNTIFS(明细!$R:$R,$AK243,明细!$C:$C,AY$1,明细!$AK:$AK,"网点超50分钟未响应")+COUNTIFS(明细!$R:$R,$AK243,明细!$C:$C,AY$1,明细!$AL:$AL,"网点超23H未关闭"))*20=0,"-",(COUNTIFS(明细!$R:$R,$AK243,明细!$C:$C,AY$1,明细!$AK:$AK,"网点超50分钟未响应")+COUNTIFS(明细!$R:$R,$AK243,明细!$C:$C,AY$1,明细!$AL:$AL,"网点超23H未关闭"))*20)</f>
        <v>-</v>
      </c>
      <c r="AZ243" s="12" t="str">
        <f>IF((COUNTIFS(明细!$R:$R,$AK243,明细!$C:$C,AZ$1,明细!$AK:$AK,"网点超50分钟未响应")+COUNTIFS(明细!$R:$R,$AK243,明细!$C:$C,AZ$1,明细!$AL:$AL,"网点超23H未关闭"))*20=0,"-",(COUNTIFS(明细!$R:$R,$AK243,明细!$C:$C,AZ$1,明细!$AK:$AK,"网点超50分钟未响应")+COUNTIFS(明细!$R:$R,$AK243,明细!$C:$C,AZ$1,明细!$AL:$AL,"网点超23H未关闭"))*20)</f>
        <v>-</v>
      </c>
      <c r="BA243" s="12" t="str">
        <f>IF((COUNTIFS(明细!$R:$R,$AK243,明细!$C:$C,BA$1,明细!$AK:$AK,"网点超50分钟未响应")+COUNTIFS(明细!$R:$R,$AK243,明细!$C:$C,BA$1,明细!$AL:$AL,"网点超23H未关闭"))*20=0,"-",(COUNTIFS(明细!$R:$R,$AK243,明细!$C:$C,BA$1,明细!$AK:$AK,"网点超50分钟未响应")+COUNTIFS(明细!$R:$R,$AK243,明细!$C:$C,BA$1,明细!$AL:$AL,"网点超23H未关闭"))*20)</f>
        <v>-</v>
      </c>
      <c r="BB243" s="12" t="str">
        <f>IF((COUNTIFS(明细!$R:$R,$AK243,明细!$C:$C,BB$1,明细!$AK:$AK,"网点超50分钟未响应")+COUNTIFS(明细!$R:$R,$AK243,明细!$C:$C,BB$1,明细!$AL:$AL,"网点超23H未关闭"))*20=0,"-",(COUNTIFS(明细!$R:$R,$AK243,明细!$C:$C,BB$1,明细!$AK:$AK,"网点超50分钟未响应")+COUNTIFS(明细!$R:$R,$AK243,明细!$C:$C,BB$1,明细!$AL:$AL,"网点超23H未关闭"))*20)</f>
        <v>-</v>
      </c>
      <c r="BC243" s="12" t="str">
        <f>IF((COUNTIFS(明细!$R:$R,$AK243,明细!$C:$C,BC$1,明细!$AK:$AK,"网点超50分钟未响应")+COUNTIFS(明细!$R:$R,$AK243,明细!$C:$C,BC$1,明细!$AL:$AL,"网点超23H未关闭"))*20=0,"-",(COUNTIFS(明细!$R:$R,$AK243,明细!$C:$C,BC$1,明细!$AK:$AK,"网点超50分钟未响应")+COUNTIFS(明细!$R:$R,$AK243,明细!$C:$C,BC$1,明细!$AL:$AL,"网点超23H未关闭"))*20)</f>
        <v>-</v>
      </c>
      <c r="BD243" s="12" t="str">
        <f>IF((COUNTIFS(明细!$R:$R,$AK243,明细!$C:$C,BD$1,明细!$AK:$AK,"网点超50分钟未响应")+COUNTIFS(明细!$R:$R,$AK243,明细!$C:$C,BD$1,明细!$AL:$AL,"网点超23H未关闭"))*20=0,"-",(COUNTIFS(明细!$R:$R,$AK243,明细!$C:$C,BD$1,明细!$AK:$AK,"网点超50分钟未响应")+COUNTIFS(明细!$R:$R,$AK243,明细!$C:$C,BD$1,明细!$AL:$AL,"网点超23H未关闭"))*20)</f>
        <v>-</v>
      </c>
      <c r="BE243" s="12" t="str">
        <f>IF((COUNTIFS(明细!$R:$R,$AK243,明细!$C:$C,BE$1,明细!$AK:$AK,"网点超50分钟未响应")+COUNTIFS(明细!$R:$R,$AK243,明细!$C:$C,BE$1,明细!$AL:$AL,"网点超23H未关闭"))*20=0,"-",(COUNTIFS(明细!$R:$R,$AK243,明细!$C:$C,BE$1,明细!$AK:$AK,"网点超50分钟未响应")+COUNTIFS(明细!$R:$R,$AK243,明细!$C:$C,BE$1,明细!$AL:$AL,"网点超23H未关闭"))*20)</f>
        <v>-</v>
      </c>
      <c r="BF243" s="12" t="str">
        <f>IF((COUNTIFS(明细!$R:$R,$AK243,明细!$C:$C,BF$1,明细!$AK:$AK,"网点超50分钟未响应")+COUNTIFS(明细!$R:$R,$AK243,明细!$C:$C,BF$1,明细!$AL:$AL,"网点超23H未关闭"))*20=0,"-",(COUNTIFS(明细!$R:$R,$AK243,明细!$C:$C,BF$1,明细!$AK:$AK,"网点超50分钟未响应")+COUNTIFS(明细!$R:$R,$AK243,明细!$C:$C,BF$1,明细!$AL:$AL,"网点超23H未关闭"))*20)</f>
        <v>-</v>
      </c>
      <c r="BG243" s="12" t="str">
        <f>IF((COUNTIFS(明细!$R:$R,$AK243,明细!$C:$C,BG$1,明细!$AK:$AK,"网点超50分钟未响应")+COUNTIFS(明细!$R:$R,$AK243,明细!$C:$C,BG$1,明细!$AL:$AL,"网点超23H未关闭"))*20=0,"-",(COUNTIFS(明细!$R:$R,$AK243,明细!$C:$C,BG$1,明细!$AK:$AK,"网点超50分钟未响应")+COUNTIFS(明细!$R:$R,$AK243,明细!$C:$C,BG$1,明细!$AL:$AL,"网点超23H未关闭"))*20)</f>
        <v>-</v>
      </c>
      <c r="BH243" s="12" t="str">
        <f>IF((COUNTIFS(明细!$R:$R,$AK243,明细!$C:$C,BH$1,明细!$AK:$AK,"网点超50分钟未响应")+COUNTIFS(明细!$R:$R,$AK243,明细!$C:$C,BH$1,明细!$AL:$AL,"网点超23H未关闭"))*20=0,"-",(COUNTIFS(明细!$R:$R,$AK243,明细!$C:$C,BH$1,明细!$AK:$AK,"网点超50分钟未响应")+COUNTIFS(明细!$R:$R,$AK243,明细!$C:$C,BH$1,明细!$AL:$AL,"网点超23H未关闭"))*20)</f>
        <v>-</v>
      </c>
      <c r="BI243" s="12" t="str">
        <f>IF((COUNTIFS(明细!$R:$R,$AK243,明细!$C:$C,BI$1,明细!$AK:$AK,"网点超50分钟未响应")+COUNTIFS(明细!$R:$R,$AK243,明细!$C:$C,BI$1,明细!$AL:$AL,"网点超23H未关闭"))*20=0,"-",(COUNTIFS(明细!$R:$R,$AK243,明细!$C:$C,BI$1,明细!$AK:$AK,"网点超50分钟未响应")+COUNTIFS(明细!$R:$R,$AK243,明细!$C:$C,BI$1,明细!$AL:$AL,"网点超23H未关闭"))*20)</f>
        <v>-</v>
      </c>
      <c r="BJ243" s="12" t="str">
        <f>IF((COUNTIFS(明细!$R:$R,$AK243,明细!$C:$C,BJ$1,明细!$AK:$AK,"网点超50分钟未响应")+COUNTIFS(明细!$R:$R,$AK243,明细!$C:$C,BJ$1,明细!$AL:$AL,"网点超23H未关闭"))*20=0,"-",(COUNTIFS(明细!$R:$R,$AK243,明细!$C:$C,BJ$1,明细!$AK:$AK,"网点超50分钟未响应")+COUNTIFS(明细!$R:$R,$AK243,明细!$C:$C,BJ$1,明细!$AL:$AL,"网点超23H未关闭"))*20)</f>
        <v>-</v>
      </c>
      <c r="BK243" s="12" t="str">
        <f>IF((COUNTIFS(明细!$R:$R,$AK243,明细!$C:$C,BK$1,明细!$AK:$AK,"网点超50分钟未响应")+COUNTIFS(明细!$R:$R,$AK243,明细!$C:$C,BK$1,明细!$AL:$AL,"网点超23H未关闭"))*20=0,"-",(COUNTIFS(明细!$R:$R,$AK243,明细!$C:$C,BK$1,明细!$AK:$AK,"网点超50分钟未响应")+COUNTIFS(明细!$R:$R,$AK243,明细!$C:$C,BK$1,明细!$AL:$AL,"网点超23H未关闭"))*20)</f>
        <v>-</v>
      </c>
      <c r="BL243" s="12" t="str">
        <f>IF((COUNTIFS(明细!$R:$R,$AK243,明细!$C:$C,BL$1,明细!$AK:$AK,"网点超50分钟未响应")+COUNTIFS(明细!$R:$R,$AK243,明细!$C:$C,BL$1,明细!$AL:$AL,"网点超23H未关闭"))*20=0,"-",(COUNTIFS(明细!$R:$R,$AK243,明细!$C:$C,BL$1,明细!$AK:$AK,"网点超50分钟未响应")+COUNTIFS(明细!$R:$R,$AK243,明细!$C:$C,BL$1,明细!$AL:$AL,"网点超23H未关闭"))*20)</f>
        <v>-</v>
      </c>
      <c r="BM243" s="12" t="str">
        <f>IF((COUNTIFS(明细!$R:$R,$AK243,明细!$C:$C,BM$1,明细!$AK:$AK,"网点超50分钟未响应")+COUNTIFS(明细!$R:$R,$AK243,明细!$C:$C,BM$1,明细!$AL:$AL,"网点超23H未关闭"))*20=0,"-",(COUNTIFS(明细!$R:$R,$AK243,明细!$C:$C,BM$1,明细!$AK:$AK,"网点超50分钟未响应")+COUNTIFS(明细!$R:$R,$AK243,明细!$C:$C,BM$1,明细!$AL:$AL,"网点超23H未关闭"))*20)</f>
        <v>-</v>
      </c>
      <c r="BN243" s="12" t="str">
        <f>IF((COUNTIFS(明细!$R:$R,$AK243,明细!$C:$C,BN$1,明细!$AK:$AK,"网点超50分钟未响应")+COUNTIFS(明细!$R:$R,$AK243,明细!$C:$C,BN$1,明细!$AL:$AL,"网点超23H未关闭"))*20=0,"-",(COUNTIFS(明细!$R:$R,$AK243,明细!$C:$C,BN$1,明细!$AK:$AK,"网点超50分钟未响应")+COUNTIFS(明细!$R:$R,$AK243,明细!$C:$C,BN$1,明细!$AL:$AL,"网点超23H未关闭"))*20)</f>
        <v>-</v>
      </c>
      <c r="BO243" s="12" t="str">
        <f>IF((COUNTIFS(明细!$R:$R,$AK243,明细!$C:$C,BO$1,明细!$AK:$AK,"网点超50分钟未响应")+COUNTIFS(明细!$R:$R,$AK243,明细!$C:$C,BO$1,明细!$AL:$AL,"网点超23H未关闭"))*20=0,"-",(COUNTIFS(明细!$R:$R,$AK243,明细!$C:$C,BO$1,明细!$AK:$AK,"网点超50分钟未响应")+COUNTIFS(明细!$R:$R,$AK243,明细!$C:$C,BO$1,明细!$AL:$AL,"网点超23H未关闭"))*20)</f>
        <v>-</v>
      </c>
      <c r="BP243" s="12" t="str">
        <f>IF((COUNTIFS(明细!$R:$R,$AK243,明细!$C:$C,BP$1,明细!$AK:$AK,"网点超50分钟未响应")+COUNTIFS(明细!$R:$R,$AK243,明细!$C:$C,BP$1,明细!$AL:$AL,"网点超23H未关闭"))*20=0,"-",(COUNTIFS(明细!$R:$R,$AK243,明细!$C:$C,BP$1,明细!$AK:$AK,"网点超50分钟未响应")+COUNTIFS(明细!$R:$R,$AK243,明细!$C:$C,BP$1,明细!$AL:$AL,"网点超23H未关闭"))*20)</f>
        <v>-</v>
      </c>
    </row>
    <row r="244" customHeight="1" spans="36:68">
      <c r="AJ244" s="12">
        <f>RANK(AL244,AL$3:AL$356)</f>
        <v>147</v>
      </c>
      <c r="AK244" s="6" t="s">
        <v>280</v>
      </c>
      <c r="AL244" s="12">
        <f>SUM(AM244:BP244)</f>
        <v>0</v>
      </c>
      <c r="AM244" s="12" t="str">
        <f>IF((COUNTIFS(明细!$R:$R,$AK244,明细!$C:$C,AM$1,明细!$AK:$AK,"网点超50分钟未响应")+COUNTIFS(明细!$R:$R,$AK244,明细!$C:$C,AM$1,明细!$AL:$AL,"网点超23H未关闭"))*20=0,"-",(COUNTIFS(明细!$R:$R,$AK244,明细!$C:$C,AM$1,明细!$AK:$AK,"网点超50分钟未响应")+COUNTIFS(明细!$R:$R,$AK244,明细!$C:$C,AM$1,明细!$AL:$AL,"网点超23H未关闭"))*20)</f>
        <v>-</v>
      </c>
      <c r="AN244" s="12" t="str">
        <f>IF((COUNTIFS(明细!$R:$R,$AK244,明细!$C:$C,AN$1,明细!$AK:$AK,"网点超50分钟未响应")+COUNTIFS(明细!$R:$R,$AK244,明细!$C:$C,AN$1,明细!$AL:$AL,"网点超23H未关闭"))*20=0,"-",(COUNTIFS(明细!$R:$R,$AK244,明细!$C:$C,AN$1,明细!$AK:$AK,"网点超50分钟未响应")+COUNTIFS(明细!$R:$R,$AK244,明细!$C:$C,AN$1,明细!$AL:$AL,"网点超23H未关闭"))*20)</f>
        <v>-</v>
      </c>
      <c r="AO244" s="12" t="str">
        <f>IF((COUNTIFS(明细!$R:$R,$AK244,明细!$C:$C,AO$1,明细!$AK:$AK,"网点超50分钟未响应")+COUNTIFS(明细!$R:$R,$AK244,明细!$C:$C,AO$1,明细!$AL:$AL,"网点超23H未关闭"))*20=0,"-",(COUNTIFS(明细!$R:$R,$AK244,明细!$C:$C,AO$1,明细!$AK:$AK,"网点超50分钟未响应")+COUNTIFS(明细!$R:$R,$AK244,明细!$C:$C,AO$1,明细!$AL:$AL,"网点超23H未关闭"))*20)</f>
        <v>-</v>
      </c>
      <c r="AP244" s="12" t="str">
        <f>IF((COUNTIFS(明细!$R:$R,$AK244,明细!$C:$C,AP$1,明细!$AK:$AK,"网点超50分钟未响应")+COUNTIFS(明细!$R:$R,$AK244,明细!$C:$C,AP$1,明细!$AL:$AL,"网点超23H未关闭"))*20=0,"-",(COUNTIFS(明细!$R:$R,$AK244,明细!$C:$C,AP$1,明细!$AK:$AK,"网点超50分钟未响应")+COUNTIFS(明细!$R:$R,$AK244,明细!$C:$C,AP$1,明细!$AL:$AL,"网点超23H未关闭"))*20)</f>
        <v>-</v>
      </c>
      <c r="AQ244" s="12" t="str">
        <f>IF((COUNTIFS(明细!$R:$R,$AK244,明细!$C:$C,AQ$1,明细!$AK:$AK,"网点超50分钟未响应")+COUNTIFS(明细!$R:$R,$AK244,明细!$C:$C,AQ$1,明细!$AL:$AL,"网点超23H未关闭"))*20=0,"-",(COUNTIFS(明细!$R:$R,$AK244,明细!$C:$C,AQ$1,明细!$AK:$AK,"网点超50分钟未响应")+COUNTIFS(明细!$R:$R,$AK244,明细!$C:$C,AQ$1,明细!$AL:$AL,"网点超23H未关闭"))*20)</f>
        <v>-</v>
      </c>
      <c r="AR244" s="12" t="str">
        <f>IF((COUNTIFS(明细!$R:$R,$AK244,明细!$C:$C,AR$1,明细!$AK:$AK,"网点超50分钟未响应")+COUNTIFS(明细!$R:$R,$AK244,明细!$C:$C,AR$1,明细!$AL:$AL,"网点超23H未关闭"))*20=0,"-",(COUNTIFS(明细!$R:$R,$AK244,明细!$C:$C,AR$1,明细!$AK:$AK,"网点超50分钟未响应")+COUNTIFS(明细!$R:$R,$AK244,明细!$C:$C,AR$1,明细!$AL:$AL,"网点超23H未关闭"))*20)</f>
        <v>-</v>
      </c>
      <c r="AS244" s="12" t="str">
        <f>IF((COUNTIFS(明细!$R:$R,$AK244,明细!$C:$C,AS$1,明细!$AK:$AK,"网点超50分钟未响应")+COUNTIFS(明细!$R:$R,$AK244,明细!$C:$C,AS$1,明细!$AL:$AL,"网点超23H未关闭"))*20=0,"-",(COUNTIFS(明细!$R:$R,$AK244,明细!$C:$C,AS$1,明细!$AK:$AK,"网点超50分钟未响应")+COUNTIFS(明细!$R:$R,$AK244,明细!$C:$C,AS$1,明细!$AL:$AL,"网点超23H未关闭"))*20)</f>
        <v>-</v>
      </c>
      <c r="AT244" s="12" t="str">
        <f>IF((COUNTIFS(明细!$R:$R,$AK244,明细!$C:$C,AT$1,明细!$AK:$AK,"网点超50分钟未响应")+COUNTIFS(明细!$R:$R,$AK244,明细!$C:$C,AT$1,明细!$AL:$AL,"网点超23H未关闭"))*20=0,"-",(COUNTIFS(明细!$R:$R,$AK244,明细!$C:$C,AT$1,明细!$AK:$AK,"网点超50分钟未响应")+COUNTIFS(明细!$R:$R,$AK244,明细!$C:$C,AT$1,明细!$AL:$AL,"网点超23H未关闭"))*20)</f>
        <v>-</v>
      </c>
      <c r="AU244" s="12" t="str">
        <f>IF((COUNTIFS(明细!$R:$R,$AK244,明细!$C:$C,AU$1,明细!$AK:$AK,"网点超50分钟未响应")+COUNTIFS(明细!$R:$R,$AK244,明细!$C:$C,AU$1,明细!$AL:$AL,"网点超23H未关闭"))*20=0,"-",(COUNTIFS(明细!$R:$R,$AK244,明细!$C:$C,AU$1,明细!$AK:$AK,"网点超50分钟未响应")+COUNTIFS(明细!$R:$R,$AK244,明细!$C:$C,AU$1,明细!$AL:$AL,"网点超23H未关闭"))*20)</f>
        <v>-</v>
      </c>
      <c r="AV244" s="12" t="str">
        <f>IF((COUNTIFS(明细!$R:$R,$AK244,明细!$C:$C,AV$1,明细!$AK:$AK,"网点超50分钟未响应")+COUNTIFS(明细!$R:$R,$AK244,明细!$C:$C,AV$1,明细!$AL:$AL,"网点超23H未关闭"))*20=0,"-",(COUNTIFS(明细!$R:$R,$AK244,明细!$C:$C,AV$1,明细!$AK:$AK,"网点超50分钟未响应")+COUNTIFS(明细!$R:$R,$AK244,明细!$C:$C,AV$1,明细!$AL:$AL,"网点超23H未关闭"))*20)</f>
        <v>-</v>
      </c>
      <c r="AW244" s="12" t="str">
        <f>IF((COUNTIFS(明细!$R:$R,$AK244,明细!$C:$C,AW$1,明细!$AK:$AK,"网点超50分钟未响应")+COUNTIFS(明细!$R:$R,$AK244,明细!$C:$C,AW$1,明细!$AL:$AL,"网点超23H未关闭"))*20=0,"-",(COUNTIFS(明细!$R:$R,$AK244,明细!$C:$C,AW$1,明细!$AK:$AK,"网点超50分钟未响应")+COUNTIFS(明细!$R:$R,$AK244,明细!$C:$C,AW$1,明细!$AL:$AL,"网点超23H未关闭"))*20)</f>
        <v>-</v>
      </c>
      <c r="AX244" s="12" t="str">
        <f>IF((COUNTIFS(明细!$R:$R,$AK244,明细!$C:$C,AX$1,明细!$AK:$AK,"网点超50分钟未响应")+COUNTIFS(明细!$R:$R,$AK244,明细!$C:$C,AX$1,明细!$AL:$AL,"网点超23H未关闭"))*20=0,"-",(COUNTIFS(明细!$R:$R,$AK244,明细!$C:$C,AX$1,明细!$AK:$AK,"网点超50分钟未响应")+COUNTIFS(明细!$R:$R,$AK244,明细!$C:$C,AX$1,明细!$AL:$AL,"网点超23H未关闭"))*20)</f>
        <v>-</v>
      </c>
      <c r="AY244" s="12" t="str">
        <f>IF((COUNTIFS(明细!$R:$R,$AK244,明细!$C:$C,AY$1,明细!$AK:$AK,"网点超50分钟未响应")+COUNTIFS(明细!$R:$R,$AK244,明细!$C:$C,AY$1,明细!$AL:$AL,"网点超23H未关闭"))*20=0,"-",(COUNTIFS(明细!$R:$R,$AK244,明细!$C:$C,AY$1,明细!$AK:$AK,"网点超50分钟未响应")+COUNTIFS(明细!$R:$R,$AK244,明细!$C:$C,AY$1,明细!$AL:$AL,"网点超23H未关闭"))*20)</f>
        <v>-</v>
      </c>
      <c r="AZ244" s="12" t="str">
        <f>IF((COUNTIFS(明细!$R:$R,$AK244,明细!$C:$C,AZ$1,明细!$AK:$AK,"网点超50分钟未响应")+COUNTIFS(明细!$R:$R,$AK244,明细!$C:$C,AZ$1,明细!$AL:$AL,"网点超23H未关闭"))*20=0,"-",(COUNTIFS(明细!$R:$R,$AK244,明细!$C:$C,AZ$1,明细!$AK:$AK,"网点超50分钟未响应")+COUNTIFS(明细!$R:$R,$AK244,明细!$C:$C,AZ$1,明细!$AL:$AL,"网点超23H未关闭"))*20)</f>
        <v>-</v>
      </c>
      <c r="BA244" s="12" t="str">
        <f>IF((COUNTIFS(明细!$R:$R,$AK244,明细!$C:$C,BA$1,明细!$AK:$AK,"网点超50分钟未响应")+COUNTIFS(明细!$R:$R,$AK244,明细!$C:$C,BA$1,明细!$AL:$AL,"网点超23H未关闭"))*20=0,"-",(COUNTIFS(明细!$R:$R,$AK244,明细!$C:$C,BA$1,明细!$AK:$AK,"网点超50分钟未响应")+COUNTIFS(明细!$R:$R,$AK244,明细!$C:$C,BA$1,明细!$AL:$AL,"网点超23H未关闭"))*20)</f>
        <v>-</v>
      </c>
      <c r="BB244" s="12" t="str">
        <f>IF((COUNTIFS(明细!$R:$R,$AK244,明细!$C:$C,BB$1,明细!$AK:$AK,"网点超50分钟未响应")+COUNTIFS(明细!$R:$R,$AK244,明细!$C:$C,BB$1,明细!$AL:$AL,"网点超23H未关闭"))*20=0,"-",(COUNTIFS(明细!$R:$R,$AK244,明细!$C:$C,BB$1,明细!$AK:$AK,"网点超50分钟未响应")+COUNTIFS(明细!$R:$R,$AK244,明细!$C:$C,BB$1,明细!$AL:$AL,"网点超23H未关闭"))*20)</f>
        <v>-</v>
      </c>
      <c r="BC244" s="12" t="str">
        <f>IF((COUNTIFS(明细!$R:$R,$AK244,明细!$C:$C,BC$1,明细!$AK:$AK,"网点超50分钟未响应")+COUNTIFS(明细!$R:$R,$AK244,明细!$C:$C,BC$1,明细!$AL:$AL,"网点超23H未关闭"))*20=0,"-",(COUNTIFS(明细!$R:$R,$AK244,明细!$C:$C,BC$1,明细!$AK:$AK,"网点超50分钟未响应")+COUNTIFS(明细!$R:$R,$AK244,明细!$C:$C,BC$1,明细!$AL:$AL,"网点超23H未关闭"))*20)</f>
        <v>-</v>
      </c>
      <c r="BD244" s="12" t="str">
        <f>IF((COUNTIFS(明细!$R:$R,$AK244,明细!$C:$C,BD$1,明细!$AK:$AK,"网点超50分钟未响应")+COUNTIFS(明细!$R:$R,$AK244,明细!$C:$C,BD$1,明细!$AL:$AL,"网点超23H未关闭"))*20=0,"-",(COUNTIFS(明细!$R:$R,$AK244,明细!$C:$C,BD$1,明细!$AK:$AK,"网点超50分钟未响应")+COUNTIFS(明细!$R:$R,$AK244,明细!$C:$C,BD$1,明细!$AL:$AL,"网点超23H未关闭"))*20)</f>
        <v>-</v>
      </c>
      <c r="BE244" s="12" t="str">
        <f>IF((COUNTIFS(明细!$R:$R,$AK244,明细!$C:$C,BE$1,明细!$AK:$AK,"网点超50分钟未响应")+COUNTIFS(明细!$R:$R,$AK244,明细!$C:$C,BE$1,明细!$AL:$AL,"网点超23H未关闭"))*20=0,"-",(COUNTIFS(明细!$R:$R,$AK244,明细!$C:$C,BE$1,明细!$AK:$AK,"网点超50分钟未响应")+COUNTIFS(明细!$R:$R,$AK244,明细!$C:$C,BE$1,明细!$AL:$AL,"网点超23H未关闭"))*20)</f>
        <v>-</v>
      </c>
      <c r="BF244" s="12" t="str">
        <f>IF((COUNTIFS(明细!$R:$R,$AK244,明细!$C:$C,BF$1,明细!$AK:$AK,"网点超50分钟未响应")+COUNTIFS(明细!$R:$R,$AK244,明细!$C:$C,BF$1,明细!$AL:$AL,"网点超23H未关闭"))*20=0,"-",(COUNTIFS(明细!$R:$R,$AK244,明细!$C:$C,BF$1,明细!$AK:$AK,"网点超50分钟未响应")+COUNTIFS(明细!$R:$R,$AK244,明细!$C:$C,BF$1,明细!$AL:$AL,"网点超23H未关闭"))*20)</f>
        <v>-</v>
      </c>
      <c r="BG244" s="12" t="str">
        <f>IF((COUNTIFS(明细!$R:$R,$AK244,明细!$C:$C,BG$1,明细!$AK:$AK,"网点超50分钟未响应")+COUNTIFS(明细!$R:$R,$AK244,明细!$C:$C,BG$1,明细!$AL:$AL,"网点超23H未关闭"))*20=0,"-",(COUNTIFS(明细!$R:$R,$AK244,明细!$C:$C,BG$1,明细!$AK:$AK,"网点超50分钟未响应")+COUNTIFS(明细!$R:$R,$AK244,明细!$C:$C,BG$1,明细!$AL:$AL,"网点超23H未关闭"))*20)</f>
        <v>-</v>
      </c>
      <c r="BH244" s="12" t="str">
        <f>IF((COUNTIFS(明细!$R:$R,$AK244,明细!$C:$C,BH$1,明细!$AK:$AK,"网点超50分钟未响应")+COUNTIFS(明细!$R:$R,$AK244,明细!$C:$C,BH$1,明细!$AL:$AL,"网点超23H未关闭"))*20=0,"-",(COUNTIFS(明细!$R:$R,$AK244,明细!$C:$C,BH$1,明细!$AK:$AK,"网点超50分钟未响应")+COUNTIFS(明细!$R:$R,$AK244,明细!$C:$C,BH$1,明细!$AL:$AL,"网点超23H未关闭"))*20)</f>
        <v>-</v>
      </c>
      <c r="BI244" s="12" t="str">
        <f>IF((COUNTIFS(明细!$R:$R,$AK244,明细!$C:$C,BI$1,明细!$AK:$AK,"网点超50分钟未响应")+COUNTIFS(明细!$R:$R,$AK244,明细!$C:$C,BI$1,明细!$AL:$AL,"网点超23H未关闭"))*20=0,"-",(COUNTIFS(明细!$R:$R,$AK244,明细!$C:$C,BI$1,明细!$AK:$AK,"网点超50分钟未响应")+COUNTIFS(明细!$R:$R,$AK244,明细!$C:$C,BI$1,明细!$AL:$AL,"网点超23H未关闭"))*20)</f>
        <v>-</v>
      </c>
      <c r="BJ244" s="12" t="str">
        <f>IF((COUNTIFS(明细!$R:$R,$AK244,明细!$C:$C,BJ$1,明细!$AK:$AK,"网点超50分钟未响应")+COUNTIFS(明细!$R:$R,$AK244,明细!$C:$C,BJ$1,明细!$AL:$AL,"网点超23H未关闭"))*20=0,"-",(COUNTIFS(明细!$R:$R,$AK244,明细!$C:$C,BJ$1,明细!$AK:$AK,"网点超50分钟未响应")+COUNTIFS(明细!$R:$R,$AK244,明细!$C:$C,BJ$1,明细!$AL:$AL,"网点超23H未关闭"))*20)</f>
        <v>-</v>
      </c>
      <c r="BK244" s="12" t="str">
        <f>IF((COUNTIFS(明细!$R:$R,$AK244,明细!$C:$C,BK$1,明细!$AK:$AK,"网点超50分钟未响应")+COUNTIFS(明细!$R:$R,$AK244,明细!$C:$C,BK$1,明细!$AL:$AL,"网点超23H未关闭"))*20=0,"-",(COUNTIFS(明细!$R:$R,$AK244,明细!$C:$C,BK$1,明细!$AK:$AK,"网点超50分钟未响应")+COUNTIFS(明细!$R:$R,$AK244,明细!$C:$C,BK$1,明细!$AL:$AL,"网点超23H未关闭"))*20)</f>
        <v>-</v>
      </c>
      <c r="BL244" s="12" t="str">
        <f>IF((COUNTIFS(明细!$R:$R,$AK244,明细!$C:$C,BL$1,明细!$AK:$AK,"网点超50分钟未响应")+COUNTIFS(明细!$R:$R,$AK244,明细!$C:$C,BL$1,明细!$AL:$AL,"网点超23H未关闭"))*20=0,"-",(COUNTIFS(明细!$R:$R,$AK244,明细!$C:$C,BL$1,明细!$AK:$AK,"网点超50分钟未响应")+COUNTIFS(明细!$R:$R,$AK244,明细!$C:$C,BL$1,明细!$AL:$AL,"网点超23H未关闭"))*20)</f>
        <v>-</v>
      </c>
      <c r="BM244" s="12" t="str">
        <f>IF((COUNTIFS(明细!$R:$R,$AK244,明细!$C:$C,BM$1,明细!$AK:$AK,"网点超50分钟未响应")+COUNTIFS(明细!$R:$R,$AK244,明细!$C:$C,BM$1,明细!$AL:$AL,"网点超23H未关闭"))*20=0,"-",(COUNTIFS(明细!$R:$R,$AK244,明细!$C:$C,BM$1,明细!$AK:$AK,"网点超50分钟未响应")+COUNTIFS(明细!$R:$R,$AK244,明细!$C:$C,BM$1,明细!$AL:$AL,"网点超23H未关闭"))*20)</f>
        <v>-</v>
      </c>
      <c r="BN244" s="12" t="str">
        <f>IF((COUNTIFS(明细!$R:$R,$AK244,明细!$C:$C,BN$1,明细!$AK:$AK,"网点超50分钟未响应")+COUNTIFS(明细!$R:$R,$AK244,明细!$C:$C,BN$1,明细!$AL:$AL,"网点超23H未关闭"))*20=0,"-",(COUNTIFS(明细!$R:$R,$AK244,明细!$C:$C,BN$1,明细!$AK:$AK,"网点超50分钟未响应")+COUNTIFS(明细!$R:$R,$AK244,明细!$C:$C,BN$1,明细!$AL:$AL,"网点超23H未关闭"))*20)</f>
        <v>-</v>
      </c>
      <c r="BO244" s="12" t="str">
        <f>IF((COUNTIFS(明细!$R:$R,$AK244,明细!$C:$C,BO$1,明细!$AK:$AK,"网点超50分钟未响应")+COUNTIFS(明细!$R:$R,$AK244,明细!$C:$C,BO$1,明细!$AL:$AL,"网点超23H未关闭"))*20=0,"-",(COUNTIFS(明细!$R:$R,$AK244,明细!$C:$C,BO$1,明细!$AK:$AK,"网点超50分钟未响应")+COUNTIFS(明细!$R:$R,$AK244,明细!$C:$C,BO$1,明细!$AL:$AL,"网点超23H未关闭"))*20)</f>
        <v>-</v>
      </c>
      <c r="BP244" s="12" t="str">
        <f>IF((COUNTIFS(明细!$R:$R,$AK244,明细!$C:$C,BP$1,明细!$AK:$AK,"网点超50分钟未响应")+COUNTIFS(明细!$R:$R,$AK244,明细!$C:$C,BP$1,明细!$AL:$AL,"网点超23H未关闭"))*20=0,"-",(COUNTIFS(明细!$R:$R,$AK244,明细!$C:$C,BP$1,明细!$AK:$AK,"网点超50分钟未响应")+COUNTIFS(明细!$R:$R,$AK244,明细!$C:$C,BP$1,明细!$AL:$AL,"网点超23H未关闭"))*20)</f>
        <v>-</v>
      </c>
    </row>
    <row r="245" customHeight="1" spans="36:68">
      <c r="AJ245" s="12">
        <f>RANK(AL245,AL$3:AL$356)</f>
        <v>147</v>
      </c>
      <c r="AK245" s="35" t="s">
        <v>281</v>
      </c>
      <c r="AL245" s="12">
        <f>SUM(AM245:BP245)</f>
        <v>0</v>
      </c>
      <c r="AM245" s="12" t="str">
        <f>IF((COUNTIFS(明细!$R:$R,$AK245,明细!$C:$C,AM$1,明细!$AK:$AK,"网点超50分钟未响应")+COUNTIFS(明细!$R:$R,$AK245,明细!$C:$C,AM$1,明细!$AL:$AL,"网点超23H未关闭"))*20=0,"-",(COUNTIFS(明细!$R:$R,$AK245,明细!$C:$C,AM$1,明细!$AK:$AK,"网点超50分钟未响应")+COUNTIFS(明细!$R:$R,$AK245,明细!$C:$C,AM$1,明细!$AL:$AL,"网点超23H未关闭"))*20)</f>
        <v>-</v>
      </c>
      <c r="AN245" s="12" t="str">
        <f>IF((COUNTIFS(明细!$R:$R,$AK245,明细!$C:$C,AN$1,明细!$AK:$AK,"网点超50分钟未响应")+COUNTIFS(明细!$R:$R,$AK245,明细!$C:$C,AN$1,明细!$AL:$AL,"网点超23H未关闭"))*20=0,"-",(COUNTIFS(明细!$R:$R,$AK245,明细!$C:$C,AN$1,明细!$AK:$AK,"网点超50分钟未响应")+COUNTIFS(明细!$R:$R,$AK245,明细!$C:$C,AN$1,明细!$AL:$AL,"网点超23H未关闭"))*20)</f>
        <v>-</v>
      </c>
      <c r="AO245" s="12" t="str">
        <f>IF((COUNTIFS(明细!$R:$R,$AK245,明细!$C:$C,AO$1,明细!$AK:$AK,"网点超50分钟未响应")+COUNTIFS(明细!$R:$R,$AK245,明细!$C:$C,AO$1,明细!$AL:$AL,"网点超23H未关闭"))*20=0,"-",(COUNTIFS(明细!$R:$R,$AK245,明细!$C:$C,AO$1,明细!$AK:$AK,"网点超50分钟未响应")+COUNTIFS(明细!$R:$R,$AK245,明细!$C:$C,AO$1,明细!$AL:$AL,"网点超23H未关闭"))*20)</f>
        <v>-</v>
      </c>
      <c r="AP245" s="12" t="str">
        <f>IF((COUNTIFS(明细!$R:$R,$AK245,明细!$C:$C,AP$1,明细!$AK:$AK,"网点超50分钟未响应")+COUNTIFS(明细!$R:$R,$AK245,明细!$C:$C,AP$1,明细!$AL:$AL,"网点超23H未关闭"))*20=0,"-",(COUNTIFS(明细!$R:$R,$AK245,明细!$C:$C,AP$1,明细!$AK:$AK,"网点超50分钟未响应")+COUNTIFS(明细!$R:$R,$AK245,明细!$C:$C,AP$1,明细!$AL:$AL,"网点超23H未关闭"))*20)</f>
        <v>-</v>
      </c>
      <c r="AQ245" s="12" t="str">
        <f>IF((COUNTIFS(明细!$R:$R,$AK245,明细!$C:$C,AQ$1,明细!$AK:$AK,"网点超50分钟未响应")+COUNTIFS(明细!$R:$R,$AK245,明细!$C:$C,AQ$1,明细!$AL:$AL,"网点超23H未关闭"))*20=0,"-",(COUNTIFS(明细!$R:$R,$AK245,明细!$C:$C,AQ$1,明细!$AK:$AK,"网点超50分钟未响应")+COUNTIFS(明细!$R:$R,$AK245,明细!$C:$C,AQ$1,明细!$AL:$AL,"网点超23H未关闭"))*20)</f>
        <v>-</v>
      </c>
      <c r="AR245" s="12" t="str">
        <f>IF((COUNTIFS(明细!$R:$R,$AK245,明细!$C:$C,AR$1,明细!$AK:$AK,"网点超50分钟未响应")+COUNTIFS(明细!$R:$R,$AK245,明细!$C:$C,AR$1,明细!$AL:$AL,"网点超23H未关闭"))*20=0,"-",(COUNTIFS(明细!$R:$R,$AK245,明细!$C:$C,AR$1,明细!$AK:$AK,"网点超50分钟未响应")+COUNTIFS(明细!$R:$R,$AK245,明细!$C:$C,AR$1,明细!$AL:$AL,"网点超23H未关闭"))*20)</f>
        <v>-</v>
      </c>
      <c r="AS245" s="12" t="str">
        <f>IF((COUNTIFS(明细!$R:$R,$AK245,明细!$C:$C,AS$1,明细!$AK:$AK,"网点超50分钟未响应")+COUNTIFS(明细!$R:$R,$AK245,明细!$C:$C,AS$1,明细!$AL:$AL,"网点超23H未关闭"))*20=0,"-",(COUNTIFS(明细!$R:$R,$AK245,明细!$C:$C,AS$1,明细!$AK:$AK,"网点超50分钟未响应")+COUNTIFS(明细!$R:$R,$AK245,明细!$C:$C,AS$1,明细!$AL:$AL,"网点超23H未关闭"))*20)</f>
        <v>-</v>
      </c>
      <c r="AT245" s="12" t="str">
        <f>IF((COUNTIFS(明细!$R:$R,$AK245,明细!$C:$C,AT$1,明细!$AK:$AK,"网点超50分钟未响应")+COUNTIFS(明细!$R:$R,$AK245,明细!$C:$C,AT$1,明细!$AL:$AL,"网点超23H未关闭"))*20=0,"-",(COUNTIFS(明细!$R:$R,$AK245,明细!$C:$C,AT$1,明细!$AK:$AK,"网点超50分钟未响应")+COUNTIFS(明细!$R:$R,$AK245,明细!$C:$C,AT$1,明细!$AL:$AL,"网点超23H未关闭"))*20)</f>
        <v>-</v>
      </c>
      <c r="AU245" s="12" t="str">
        <f>IF((COUNTIFS(明细!$R:$R,$AK245,明细!$C:$C,AU$1,明细!$AK:$AK,"网点超50分钟未响应")+COUNTIFS(明细!$R:$R,$AK245,明细!$C:$C,AU$1,明细!$AL:$AL,"网点超23H未关闭"))*20=0,"-",(COUNTIFS(明细!$R:$R,$AK245,明细!$C:$C,AU$1,明细!$AK:$AK,"网点超50分钟未响应")+COUNTIFS(明细!$R:$R,$AK245,明细!$C:$C,AU$1,明细!$AL:$AL,"网点超23H未关闭"))*20)</f>
        <v>-</v>
      </c>
      <c r="AV245" s="12" t="str">
        <f>IF((COUNTIFS(明细!$R:$R,$AK245,明细!$C:$C,AV$1,明细!$AK:$AK,"网点超50分钟未响应")+COUNTIFS(明细!$R:$R,$AK245,明细!$C:$C,AV$1,明细!$AL:$AL,"网点超23H未关闭"))*20=0,"-",(COUNTIFS(明细!$R:$R,$AK245,明细!$C:$C,AV$1,明细!$AK:$AK,"网点超50分钟未响应")+COUNTIFS(明细!$R:$R,$AK245,明细!$C:$C,AV$1,明细!$AL:$AL,"网点超23H未关闭"))*20)</f>
        <v>-</v>
      </c>
      <c r="AW245" s="12" t="str">
        <f>IF((COUNTIFS(明细!$R:$R,$AK245,明细!$C:$C,AW$1,明细!$AK:$AK,"网点超50分钟未响应")+COUNTIFS(明细!$R:$R,$AK245,明细!$C:$C,AW$1,明细!$AL:$AL,"网点超23H未关闭"))*20=0,"-",(COUNTIFS(明细!$R:$R,$AK245,明细!$C:$C,AW$1,明细!$AK:$AK,"网点超50分钟未响应")+COUNTIFS(明细!$R:$R,$AK245,明细!$C:$C,AW$1,明细!$AL:$AL,"网点超23H未关闭"))*20)</f>
        <v>-</v>
      </c>
      <c r="AX245" s="12" t="str">
        <f>IF((COUNTIFS(明细!$R:$R,$AK245,明细!$C:$C,AX$1,明细!$AK:$AK,"网点超50分钟未响应")+COUNTIFS(明细!$R:$R,$AK245,明细!$C:$C,AX$1,明细!$AL:$AL,"网点超23H未关闭"))*20=0,"-",(COUNTIFS(明细!$R:$R,$AK245,明细!$C:$C,AX$1,明细!$AK:$AK,"网点超50分钟未响应")+COUNTIFS(明细!$R:$R,$AK245,明细!$C:$C,AX$1,明细!$AL:$AL,"网点超23H未关闭"))*20)</f>
        <v>-</v>
      </c>
      <c r="AY245" s="12" t="str">
        <f>IF((COUNTIFS(明细!$R:$R,$AK245,明细!$C:$C,AY$1,明细!$AK:$AK,"网点超50分钟未响应")+COUNTIFS(明细!$R:$R,$AK245,明细!$C:$C,AY$1,明细!$AL:$AL,"网点超23H未关闭"))*20=0,"-",(COUNTIFS(明细!$R:$R,$AK245,明细!$C:$C,AY$1,明细!$AK:$AK,"网点超50分钟未响应")+COUNTIFS(明细!$R:$R,$AK245,明细!$C:$C,AY$1,明细!$AL:$AL,"网点超23H未关闭"))*20)</f>
        <v>-</v>
      </c>
      <c r="AZ245" s="12" t="str">
        <f>IF((COUNTIFS(明细!$R:$R,$AK245,明细!$C:$C,AZ$1,明细!$AK:$AK,"网点超50分钟未响应")+COUNTIFS(明细!$R:$R,$AK245,明细!$C:$C,AZ$1,明细!$AL:$AL,"网点超23H未关闭"))*20=0,"-",(COUNTIFS(明细!$R:$R,$AK245,明细!$C:$C,AZ$1,明细!$AK:$AK,"网点超50分钟未响应")+COUNTIFS(明细!$R:$R,$AK245,明细!$C:$C,AZ$1,明细!$AL:$AL,"网点超23H未关闭"))*20)</f>
        <v>-</v>
      </c>
      <c r="BA245" s="12" t="str">
        <f>IF((COUNTIFS(明细!$R:$R,$AK245,明细!$C:$C,BA$1,明细!$AK:$AK,"网点超50分钟未响应")+COUNTIFS(明细!$R:$R,$AK245,明细!$C:$C,BA$1,明细!$AL:$AL,"网点超23H未关闭"))*20=0,"-",(COUNTIFS(明细!$R:$R,$AK245,明细!$C:$C,BA$1,明细!$AK:$AK,"网点超50分钟未响应")+COUNTIFS(明细!$R:$R,$AK245,明细!$C:$C,BA$1,明细!$AL:$AL,"网点超23H未关闭"))*20)</f>
        <v>-</v>
      </c>
      <c r="BB245" s="12" t="str">
        <f>IF((COUNTIFS(明细!$R:$R,$AK245,明细!$C:$C,BB$1,明细!$AK:$AK,"网点超50分钟未响应")+COUNTIFS(明细!$R:$R,$AK245,明细!$C:$C,BB$1,明细!$AL:$AL,"网点超23H未关闭"))*20=0,"-",(COUNTIFS(明细!$R:$R,$AK245,明细!$C:$C,BB$1,明细!$AK:$AK,"网点超50分钟未响应")+COUNTIFS(明细!$R:$R,$AK245,明细!$C:$C,BB$1,明细!$AL:$AL,"网点超23H未关闭"))*20)</f>
        <v>-</v>
      </c>
      <c r="BC245" s="12" t="str">
        <f>IF((COUNTIFS(明细!$R:$R,$AK245,明细!$C:$C,BC$1,明细!$AK:$AK,"网点超50分钟未响应")+COUNTIFS(明细!$R:$R,$AK245,明细!$C:$C,BC$1,明细!$AL:$AL,"网点超23H未关闭"))*20=0,"-",(COUNTIFS(明细!$R:$R,$AK245,明细!$C:$C,BC$1,明细!$AK:$AK,"网点超50分钟未响应")+COUNTIFS(明细!$R:$R,$AK245,明细!$C:$C,BC$1,明细!$AL:$AL,"网点超23H未关闭"))*20)</f>
        <v>-</v>
      </c>
      <c r="BD245" s="12" t="str">
        <f>IF((COUNTIFS(明细!$R:$R,$AK245,明细!$C:$C,BD$1,明细!$AK:$AK,"网点超50分钟未响应")+COUNTIFS(明细!$R:$R,$AK245,明细!$C:$C,BD$1,明细!$AL:$AL,"网点超23H未关闭"))*20=0,"-",(COUNTIFS(明细!$R:$R,$AK245,明细!$C:$C,BD$1,明细!$AK:$AK,"网点超50分钟未响应")+COUNTIFS(明细!$R:$R,$AK245,明细!$C:$C,BD$1,明细!$AL:$AL,"网点超23H未关闭"))*20)</f>
        <v>-</v>
      </c>
      <c r="BE245" s="12" t="str">
        <f>IF((COUNTIFS(明细!$R:$R,$AK245,明细!$C:$C,BE$1,明细!$AK:$AK,"网点超50分钟未响应")+COUNTIFS(明细!$R:$R,$AK245,明细!$C:$C,BE$1,明细!$AL:$AL,"网点超23H未关闭"))*20=0,"-",(COUNTIFS(明细!$R:$R,$AK245,明细!$C:$C,BE$1,明细!$AK:$AK,"网点超50分钟未响应")+COUNTIFS(明细!$R:$R,$AK245,明细!$C:$C,BE$1,明细!$AL:$AL,"网点超23H未关闭"))*20)</f>
        <v>-</v>
      </c>
      <c r="BF245" s="12" t="str">
        <f>IF((COUNTIFS(明细!$R:$R,$AK245,明细!$C:$C,BF$1,明细!$AK:$AK,"网点超50分钟未响应")+COUNTIFS(明细!$R:$R,$AK245,明细!$C:$C,BF$1,明细!$AL:$AL,"网点超23H未关闭"))*20=0,"-",(COUNTIFS(明细!$R:$R,$AK245,明细!$C:$C,BF$1,明细!$AK:$AK,"网点超50分钟未响应")+COUNTIFS(明细!$R:$R,$AK245,明细!$C:$C,BF$1,明细!$AL:$AL,"网点超23H未关闭"))*20)</f>
        <v>-</v>
      </c>
      <c r="BG245" s="12" t="str">
        <f>IF((COUNTIFS(明细!$R:$R,$AK245,明细!$C:$C,BG$1,明细!$AK:$AK,"网点超50分钟未响应")+COUNTIFS(明细!$R:$R,$AK245,明细!$C:$C,BG$1,明细!$AL:$AL,"网点超23H未关闭"))*20=0,"-",(COUNTIFS(明细!$R:$R,$AK245,明细!$C:$C,BG$1,明细!$AK:$AK,"网点超50分钟未响应")+COUNTIFS(明细!$R:$R,$AK245,明细!$C:$C,BG$1,明细!$AL:$AL,"网点超23H未关闭"))*20)</f>
        <v>-</v>
      </c>
      <c r="BH245" s="12" t="str">
        <f>IF((COUNTIFS(明细!$R:$R,$AK245,明细!$C:$C,BH$1,明细!$AK:$AK,"网点超50分钟未响应")+COUNTIFS(明细!$R:$R,$AK245,明细!$C:$C,BH$1,明细!$AL:$AL,"网点超23H未关闭"))*20=0,"-",(COUNTIFS(明细!$R:$R,$AK245,明细!$C:$C,BH$1,明细!$AK:$AK,"网点超50分钟未响应")+COUNTIFS(明细!$R:$R,$AK245,明细!$C:$C,BH$1,明细!$AL:$AL,"网点超23H未关闭"))*20)</f>
        <v>-</v>
      </c>
      <c r="BI245" s="12" t="str">
        <f>IF((COUNTIFS(明细!$R:$R,$AK245,明细!$C:$C,BI$1,明细!$AK:$AK,"网点超50分钟未响应")+COUNTIFS(明细!$R:$R,$AK245,明细!$C:$C,BI$1,明细!$AL:$AL,"网点超23H未关闭"))*20=0,"-",(COUNTIFS(明细!$R:$R,$AK245,明细!$C:$C,BI$1,明细!$AK:$AK,"网点超50分钟未响应")+COUNTIFS(明细!$R:$R,$AK245,明细!$C:$C,BI$1,明细!$AL:$AL,"网点超23H未关闭"))*20)</f>
        <v>-</v>
      </c>
      <c r="BJ245" s="12" t="str">
        <f>IF((COUNTIFS(明细!$R:$R,$AK245,明细!$C:$C,BJ$1,明细!$AK:$AK,"网点超50分钟未响应")+COUNTIFS(明细!$R:$R,$AK245,明细!$C:$C,BJ$1,明细!$AL:$AL,"网点超23H未关闭"))*20=0,"-",(COUNTIFS(明细!$R:$R,$AK245,明细!$C:$C,BJ$1,明细!$AK:$AK,"网点超50分钟未响应")+COUNTIFS(明细!$R:$R,$AK245,明细!$C:$C,BJ$1,明细!$AL:$AL,"网点超23H未关闭"))*20)</f>
        <v>-</v>
      </c>
      <c r="BK245" s="12" t="str">
        <f>IF((COUNTIFS(明细!$R:$R,$AK245,明细!$C:$C,BK$1,明细!$AK:$AK,"网点超50分钟未响应")+COUNTIFS(明细!$R:$R,$AK245,明细!$C:$C,BK$1,明细!$AL:$AL,"网点超23H未关闭"))*20=0,"-",(COUNTIFS(明细!$R:$R,$AK245,明细!$C:$C,BK$1,明细!$AK:$AK,"网点超50分钟未响应")+COUNTIFS(明细!$R:$R,$AK245,明细!$C:$C,BK$1,明细!$AL:$AL,"网点超23H未关闭"))*20)</f>
        <v>-</v>
      </c>
      <c r="BL245" s="12" t="str">
        <f>IF((COUNTIFS(明细!$R:$R,$AK245,明细!$C:$C,BL$1,明细!$AK:$AK,"网点超50分钟未响应")+COUNTIFS(明细!$R:$R,$AK245,明细!$C:$C,BL$1,明细!$AL:$AL,"网点超23H未关闭"))*20=0,"-",(COUNTIFS(明细!$R:$R,$AK245,明细!$C:$C,BL$1,明细!$AK:$AK,"网点超50分钟未响应")+COUNTIFS(明细!$R:$R,$AK245,明细!$C:$C,BL$1,明细!$AL:$AL,"网点超23H未关闭"))*20)</f>
        <v>-</v>
      </c>
      <c r="BM245" s="12" t="str">
        <f>IF((COUNTIFS(明细!$R:$R,$AK245,明细!$C:$C,BM$1,明细!$AK:$AK,"网点超50分钟未响应")+COUNTIFS(明细!$R:$R,$AK245,明细!$C:$C,BM$1,明细!$AL:$AL,"网点超23H未关闭"))*20=0,"-",(COUNTIFS(明细!$R:$R,$AK245,明细!$C:$C,BM$1,明细!$AK:$AK,"网点超50分钟未响应")+COUNTIFS(明细!$R:$R,$AK245,明细!$C:$C,BM$1,明细!$AL:$AL,"网点超23H未关闭"))*20)</f>
        <v>-</v>
      </c>
      <c r="BN245" s="12" t="str">
        <f>IF((COUNTIFS(明细!$R:$R,$AK245,明细!$C:$C,BN$1,明细!$AK:$AK,"网点超50分钟未响应")+COUNTIFS(明细!$R:$R,$AK245,明细!$C:$C,BN$1,明细!$AL:$AL,"网点超23H未关闭"))*20=0,"-",(COUNTIFS(明细!$R:$R,$AK245,明细!$C:$C,BN$1,明细!$AK:$AK,"网点超50分钟未响应")+COUNTIFS(明细!$R:$R,$AK245,明细!$C:$C,BN$1,明细!$AL:$AL,"网点超23H未关闭"))*20)</f>
        <v>-</v>
      </c>
      <c r="BO245" s="12" t="str">
        <f>IF((COUNTIFS(明细!$R:$R,$AK245,明细!$C:$C,BO$1,明细!$AK:$AK,"网点超50分钟未响应")+COUNTIFS(明细!$R:$R,$AK245,明细!$C:$C,BO$1,明细!$AL:$AL,"网点超23H未关闭"))*20=0,"-",(COUNTIFS(明细!$R:$R,$AK245,明细!$C:$C,BO$1,明细!$AK:$AK,"网点超50分钟未响应")+COUNTIFS(明细!$R:$R,$AK245,明细!$C:$C,BO$1,明细!$AL:$AL,"网点超23H未关闭"))*20)</f>
        <v>-</v>
      </c>
      <c r="BP245" s="12" t="str">
        <f>IF((COUNTIFS(明细!$R:$R,$AK245,明细!$C:$C,BP$1,明细!$AK:$AK,"网点超50分钟未响应")+COUNTIFS(明细!$R:$R,$AK245,明细!$C:$C,BP$1,明细!$AL:$AL,"网点超23H未关闭"))*20=0,"-",(COUNTIFS(明细!$R:$R,$AK245,明细!$C:$C,BP$1,明细!$AK:$AK,"网点超50分钟未响应")+COUNTIFS(明细!$R:$R,$AK245,明细!$C:$C,BP$1,明细!$AL:$AL,"网点超23H未关闭"))*20)</f>
        <v>-</v>
      </c>
    </row>
    <row r="246" customHeight="1" spans="36:68">
      <c r="AJ246" s="12">
        <f>RANK(AL246,AL$3:AL$356)</f>
        <v>147</v>
      </c>
      <c r="AK246" s="35" t="s">
        <v>282</v>
      </c>
      <c r="AL246" s="12">
        <f>SUM(AM246:BP246)</f>
        <v>0</v>
      </c>
      <c r="AM246" s="12" t="str">
        <f>IF((COUNTIFS(明细!$R:$R,$AK246,明细!$C:$C,AM$1,明细!$AK:$AK,"网点超50分钟未响应")+COUNTIFS(明细!$R:$R,$AK246,明细!$C:$C,AM$1,明细!$AL:$AL,"网点超23H未关闭"))*20=0,"-",(COUNTIFS(明细!$R:$R,$AK246,明细!$C:$C,AM$1,明细!$AK:$AK,"网点超50分钟未响应")+COUNTIFS(明细!$R:$R,$AK246,明细!$C:$C,AM$1,明细!$AL:$AL,"网点超23H未关闭"))*20)</f>
        <v>-</v>
      </c>
      <c r="AN246" s="12" t="str">
        <f>IF((COUNTIFS(明细!$R:$R,$AK246,明细!$C:$C,AN$1,明细!$AK:$AK,"网点超50分钟未响应")+COUNTIFS(明细!$R:$R,$AK246,明细!$C:$C,AN$1,明细!$AL:$AL,"网点超23H未关闭"))*20=0,"-",(COUNTIFS(明细!$R:$R,$AK246,明细!$C:$C,AN$1,明细!$AK:$AK,"网点超50分钟未响应")+COUNTIFS(明细!$R:$R,$AK246,明细!$C:$C,AN$1,明细!$AL:$AL,"网点超23H未关闭"))*20)</f>
        <v>-</v>
      </c>
      <c r="AO246" s="12" t="str">
        <f>IF((COUNTIFS(明细!$R:$R,$AK246,明细!$C:$C,AO$1,明细!$AK:$AK,"网点超50分钟未响应")+COUNTIFS(明细!$R:$R,$AK246,明细!$C:$C,AO$1,明细!$AL:$AL,"网点超23H未关闭"))*20=0,"-",(COUNTIFS(明细!$R:$R,$AK246,明细!$C:$C,AO$1,明细!$AK:$AK,"网点超50分钟未响应")+COUNTIFS(明细!$R:$R,$AK246,明细!$C:$C,AO$1,明细!$AL:$AL,"网点超23H未关闭"))*20)</f>
        <v>-</v>
      </c>
      <c r="AP246" s="12" t="str">
        <f>IF((COUNTIFS(明细!$R:$R,$AK246,明细!$C:$C,AP$1,明细!$AK:$AK,"网点超50分钟未响应")+COUNTIFS(明细!$R:$R,$AK246,明细!$C:$C,AP$1,明细!$AL:$AL,"网点超23H未关闭"))*20=0,"-",(COUNTIFS(明细!$R:$R,$AK246,明细!$C:$C,AP$1,明细!$AK:$AK,"网点超50分钟未响应")+COUNTIFS(明细!$R:$R,$AK246,明细!$C:$C,AP$1,明细!$AL:$AL,"网点超23H未关闭"))*20)</f>
        <v>-</v>
      </c>
      <c r="AQ246" s="12" t="str">
        <f>IF((COUNTIFS(明细!$R:$R,$AK246,明细!$C:$C,AQ$1,明细!$AK:$AK,"网点超50分钟未响应")+COUNTIFS(明细!$R:$R,$AK246,明细!$C:$C,AQ$1,明细!$AL:$AL,"网点超23H未关闭"))*20=0,"-",(COUNTIFS(明细!$R:$R,$AK246,明细!$C:$C,AQ$1,明细!$AK:$AK,"网点超50分钟未响应")+COUNTIFS(明细!$R:$R,$AK246,明细!$C:$C,AQ$1,明细!$AL:$AL,"网点超23H未关闭"))*20)</f>
        <v>-</v>
      </c>
      <c r="AR246" s="12" t="str">
        <f>IF((COUNTIFS(明细!$R:$R,$AK246,明细!$C:$C,AR$1,明细!$AK:$AK,"网点超50分钟未响应")+COUNTIFS(明细!$R:$R,$AK246,明细!$C:$C,AR$1,明细!$AL:$AL,"网点超23H未关闭"))*20=0,"-",(COUNTIFS(明细!$R:$R,$AK246,明细!$C:$C,AR$1,明细!$AK:$AK,"网点超50分钟未响应")+COUNTIFS(明细!$R:$R,$AK246,明细!$C:$C,AR$1,明细!$AL:$AL,"网点超23H未关闭"))*20)</f>
        <v>-</v>
      </c>
      <c r="AS246" s="12" t="str">
        <f>IF((COUNTIFS(明细!$R:$R,$AK246,明细!$C:$C,AS$1,明细!$AK:$AK,"网点超50分钟未响应")+COUNTIFS(明细!$R:$R,$AK246,明细!$C:$C,AS$1,明细!$AL:$AL,"网点超23H未关闭"))*20=0,"-",(COUNTIFS(明细!$R:$R,$AK246,明细!$C:$C,AS$1,明细!$AK:$AK,"网点超50分钟未响应")+COUNTIFS(明细!$R:$R,$AK246,明细!$C:$C,AS$1,明细!$AL:$AL,"网点超23H未关闭"))*20)</f>
        <v>-</v>
      </c>
      <c r="AT246" s="12" t="str">
        <f>IF((COUNTIFS(明细!$R:$R,$AK246,明细!$C:$C,AT$1,明细!$AK:$AK,"网点超50分钟未响应")+COUNTIFS(明细!$R:$R,$AK246,明细!$C:$C,AT$1,明细!$AL:$AL,"网点超23H未关闭"))*20=0,"-",(COUNTIFS(明细!$R:$R,$AK246,明细!$C:$C,AT$1,明细!$AK:$AK,"网点超50分钟未响应")+COUNTIFS(明细!$R:$R,$AK246,明细!$C:$C,AT$1,明细!$AL:$AL,"网点超23H未关闭"))*20)</f>
        <v>-</v>
      </c>
      <c r="AU246" s="12" t="str">
        <f>IF((COUNTIFS(明细!$R:$R,$AK246,明细!$C:$C,AU$1,明细!$AK:$AK,"网点超50分钟未响应")+COUNTIFS(明细!$R:$R,$AK246,明细!$C:$C,AU$1,明细!$AL:$AL,"网点超23H未关闭"))*20=0,"-",(COUNTIFS(明细!$R:$R,$AK246,明细!$C:$C,AU$1,明细!$AK:$AK,"网点超50分钟未响应")+COUNTIFS(明细!$R:$R,$AK246,明细!$C:$C,AU$1,明细!$AL:$AL,"网点超23H未关闭"))*20)</f>
        <v>-</v>
      </c>
      <c r="AV246" s="12" t="str">
        <f>IF((COUNTIFS(明细!$R:$R,$AK246,明细!$C:$C,AV$1,明细!$AK:$AK,"网点超50分钟未响应")+COUNTIFS(明细!$R:$R,$AK246,明细!$C:$C,AV$1,明细!$AL:$AL,"网点超23H未关闭"))*20=0,"-",(COUNTIFS(明细!$R:$R,$AK246,明细!$C:$C,AV$1,明细!$AK:$AK,"网点超50分钟未响应")+COUNTIFS(明细!$R:$R,$AK246,明细!$C:$C,AV$1,明细!$AL:$AL,"网点超23H未关闭"))*20)</f>
        <v>-</v>
      </c>
      <c r="AW246" s="12" t="str">
        <f>IF((COUNTIFS(明细!$R:$R,$AK246,明细!$C:$C,AW$1,明细!$AK:$AK,"网点超50分钟未响应")+COUNTIFS(明细!$R:$R,$AK246,明细!$C:$C,AW$1,明细!$AL:$AL,"网点超23H未关闭"))*20=0,"-",(COUNTIFS(明细!$R:$R,$AK246,明细!$C:$C,AW$1,明细!$AK:$AK,"网点超50分钟未响应")+COUNTIFS(明细!$R:$R,$AK246,明细!$C:$C,AW$1,明细!$AL:$AL,"网点超23H未关闭"))*20)</f>
        <v>-</v>
      </c>
      <c r="AX246" s="12" t="str">
        <f>IF((COUNTIFS(明细!$R:$R,$AK246,明细!$C:$C,AX$1,明细!$AK:$AK,"网点超50分钟未响应")+COUNTIFS(明细!$R:$R,$AK246,明细!$C:$C,AX$1,明细!$AL:$AL,"网点超23H未关闭"))*20=0,"-",(COUNTIFS(明细!$R:$R,$AK246,明细!$C:$C,AX$1,明细!$AK:$AK,"网点超50分钟未响应")+COUNTIFS(明细!$R:$R,$AK246,明细!$C:$C,AX$1,明细!$AL:$AL,"网点超23H未关闭"))*20)</f>
        <v>-</v>
      </c>
      <c r="AY246" s="12" t="str">
        <f>IF((COUNTIFS(明细!$R:$R,$AK246,明细!$C:$C,AY$1,明细!$AK:$AK,"网点超50分钟未响应")+COUNTIFS(明细!$R:$R,$AK246,明细!$C:$C,AY$1,明细!$AL:$AL,"网点超23H未关闭"))*20=0,"-",(COUNTIFS(明细!$R:$R,$AK246,明细!$C:$C,AY$1,明细!$AK:$AK,"网点超50分钟未响应")+COUNTIFS(明细!$R:$R,$AK246,明细!$C:$C,AY$1,明细!$AL:$AL,"网点超23H未关闭"))*20)</f>
        <v>-</v>
      </c>
      <c r="AZ246" s="12" t="str">
        <f>IF((COUNTIFS(明细!$R:$R,$AK246,明细!$C:$C,AZ$1,明细!$AK:$AK,"网点超50分钟未响应")+COUNTIFS(明细!$R:$R,$AK246,明细!$C:$C,AZ$1,明细!$AL:$AL,"网点超23H未关闭"))*20=0,"-",(COUNTIFS(明细!$R:$R,$AK246,明细!$C:$C,AZ$1,明细!$AK:$AK,"网点超50分钟未响应")+COUNTIFS(明细!$R:$R,$AK246,明细!$C:$C,AZ$1,明细!$AL:$AL,"网点超23H未关闭"))*20)</f>
        <v>-</v>
      </c>
      <c r="BA246" s="12" t="str">
        <f>IF((COUNTIFS(明细!$R:$R,$AK246,明细!$C:$C,BA$1,明细!$AK:$AK,"网点超50分钟未响应")+COUNTIFS(明细!$R:$R,$AK246,明细!$C:$C,BA$1,明细!$AL:$AL,"网点超23H未关闭"))*20=0,"-",(COUNTIFS(明细!$R:$R,$AK246,明细!$C:$C,BA$1,明细!$AK:$AK,"网点超50分钟未响应")+COUNTIFS(明细!$R:$R,$AK246,明细!$C:$C,BA$1,明细!$AL:$AL,"网点超23H未关闭"))*20)</f>
        <v>-</v>
      </c>
      <c r="BB246" s="12" t="str">
        <f>IF((COUNTIFS(明细!$R:$R,$AK246,明细!$C:$C,BB$1,明细!$AK:$AK,"网点超50分钟未响应")+COUNTIFS(明细!$R:$R,$AK246,明细!$C:$C,BB$1,明细!$AL:$AL,"网点超23H未关闭"))*20=0,"-",(COUNTIFS(明细!$R:$R,$AK246,明细!$C:$C,BB$1,明细!$AK:$AK,"网点超50分钟未响应")+COUNTIFS(明细!$R:$R,$AK246,明细!$C:$C,BB$1,明细!$AL:$AL,"网点超23H未关闭"))*20)</f>
        <v>-</v>
      </c>
      <c r="BC246" s="12" t="str">
        <f>IF((COUNTIFS(明细!$R:$R,$AK246,明细!$C:$C,BC$1,明细!$AK:$AK,"网点超50分钟未响应")+COUNTIFS(明细!$R:$R,$AK246,明细!$C:$C,BC$1,明细!$AL:$AL,"网点超23H未关闭"))*20=0,"-",(COUNTIFS(明细!$R:$R,$AK246,明细!$C:$C,BC$1,明细!$AK:$AK,"网点超50分钟未响应")+COUNTIFS(明细!$R:$R,$AK246,明细!$C:$C,BC$1,明细!$AL:$AL,"网点超23H未关闭"))*20)</f>
        <v>-</v>
      </c>
      <c r="BD246" s="12" t="str">
        <f>IF((COUNTIFS(明细!$R:$R,$AK246,明细!$C:$C,BD$1,明细!$AK:$AK,"网点超50分钟未响应")+COUNTIFS(明细!$R:$R,$AK246,明细!$C:$C,BD$1,明细!$AL:$AL,"网点超23H未关闭"))*20=0,"-",(COUNTIFS(明细!$R:$R,$AK246,明细!$C:$C,BD$1,明细!$AK:$AK,"网点超50分钟未响应")+COUNTIFS(明细!$R:$R,$AK246,明细!$C:$C,BD$1,明细!$AL:$AL,"网点超23H未关闭"))*20)</f>
        <v>-</v>
      </c>
      <c r="BE246" s="12" t="str">
        <f>IF((COUNTIFS(明细!$R:$R,$AK246,明细!$C:$C,BE$1,明细!$AK:$AK,"网点超50分钟未响应")+COUNTIFS(明细!$R:$R,$AK246,明细!$C:$C,BE$1,明细!$AL:$AL,"网点超23H未关闭"))*20=0,"-",(COUNTIFS(明细!$R:$R,$AK246,明细!$C:$C,BE$1,明细!$AK:$AK,"网点超50分钟未响应")+COUNTIFS(明细!$R:$R,$AK246,明细!$C:$C,BE$1,明细!$AL:$AL,"网点超23H未关闭"))*20)</f>
        <v>-</v>
      </c>
      <c r="BF246" s="12" t="str">
        <f>IF((COUNTIFS(明细!$R:$R,$AK246,明细!$C:$C,BF$1,明细!$AK:$AK,"网点超50分钟未响应")+COUNTIFS(明细!$R:$R,$AK246,明细!$C:$C,BF$1,明细!$AL:$AL,"网点超23H未关闭"))*20=0,"-",(COUNTIFS(明细!$R:$R,$AK246,明细!$C:$C,BF$1,明细!$AK:$AK,"网点超50分钟未响应")+COUNTIFS(明细!$R:$R,$AK246,明细!$C:$C,BF$1,明细!$AL:$AL,"网点超23H未关闭"))*20)</f>
        <v>-</v>
      </c>
      <c r="BG246" s="12" t="str">
        <f>IF((COUNTIFS(明细!$R:$R,$AK246,明细!$C:$C,BG$1,明细!$AK:$AK,"网点超50分钟未响应")+COUNTIFS(明细!$R:$R,$AK246,明细!$C:$C,BG$1,明细!$AL:$AL,"网点超23H未关闭"))*20=0,"-",(COUNTIFS(明细!$R:$R,$AK246,明细!$C:$C,BG$1,明细!$AK:$AK,"网点超50分钟未响应")+COUNTIFS(明细!$R:$R,$AK246,明细!$C:$C,BG$1,明细!$AL:$AL,"网点超23H未关闭"))*20)</f>
        <v>-</v>
      </c>
      <c r="BH246" s="12" t="str">
        <f>IF((COUNTIFS(明细!$R:$R,$AK246,明细!$C:$C,BH$1,明细!$AK:$AK,"网点超50分钟未响应")+COUNTIFS(明细!$R:$R,$AK246,明细!$C:$C,BH$1,明细!$AL:$AL,"网点超23H未关闭"))*20=0,"-",(COUNTIFS(明细!$R:$R,$AK246,明细!$C:$C,BH$1,明细!$AK:$AK,"网点超50分钟未响应")+COUNTIFS(明细!$R:$R,$AK246,明细!$C:$C,BH$1,明细!$AL:$AL,"网点超23H未关闭"))*20)</f>
        <v>-</v>
      </c>
      <c r="BI246" s="12" t="str">
        <f>IF((COUNTIFS(明细!$R:$R,$AK246,明细!$C:$C,BI$1,明细!$AK:$AK,"网点超50分钟未响应")+COUNTIFS(明细!$R:$R,$AK246,明细!$C:$C,BI$1,明细!$AL:$AL,"网点超23H未关闭"))*20=0,"-",(COUNTIFS(明细!$R:$R,$AK246,明细!$C:$C,BI$1,明细!$AK:$AK,"网点超50分钟未响应")+COUNTIFS(明细!$R:$R,$AK246,明细!$C:$C,BI$1,明细!$AL:$AL,"网点超23H未关闭"))*20)</f>
        <v>-</v>
      </c>
      <c r="BJ246" s="12" t="str">
        <f>IF((COUNTIFS(明细!$R:$R,$AK246,明细!$C:$C,BJ$1,明细!$AK:$AK,"网点超50分钟未响应")+COUNTIFS(明细!$R:$R,$AK246,明细!$C:$C,BJ$1,明细!$AL:$AL,"网点超23H未关闭"))*20=0,"-",(COUNTIFS(明细!$R:$R,$AK246,明细!$C:$C,BJ$1,明细!$AK:$AK,"网点超50分钟未响应")+COUNTIFS(明细!$R:$R,$AK246,明细!$C:$C,BJ$1,明细!$AL:$AL,"网点超23H未关闭"))*20)</f>
        <v>-</v>
      </c>
      <c r="BK246" s="12" t="str">
        <f>IF((COUNTIFS(明细!$R:$R,$AK246,明细!$C:$C,BK$1,明细!$AK:$AK,"网点超50分钟未响应")+COUNTIFS(明细!$R:$R,$AK246,明细!$C:$C,BK$1,明细!$AL:$AL,"网点超23H未关闭"))*20=0,"-",(COUNTIFS(明细!$R:$R,$AK246,明细!$C:$C,BK$1,明细!$AK:$AK,"网点超50分钟未响应")+COUNTIFS(明细!$R:$R,$AK246,明细!$C:$C,BK$1,明细!$AL:$AL,"网点超23H未关闭"))*20)</f>
        <v>-</v>
      </c>
      <c r="BL246" s="12" t="str">
        <f>IF((COUNTIFS(明细!$R:$R,$AK246,明细!$C:$C,BL$1,明细!$AK:$AK,"网点超50分钟未响应")+COUNTIFS(明细!$R:$R,$AK246,明细!$C:$C,BL$1,明细!$AL:$AL,"网点超23H未关闭"))*20=0,"-",(COUNTIFS(明细!$R:$R,$AK246,明细!$C:$C,BL$1,明细!$AK:$AK,"网点超50分钟未响应")+COUNTIFS(明细!$R:$R,$AK246,明细!$C:$C,BL$1,明细!$AL:$AL,"网点超23H未关闭"))*20)</f>
        <v>-</v>
      </c>
      <c r="BM246" s="12" t="str">
        <f>IF((COUNTIFS(明细!$R:$R,$AK246,明细!$C:$C,BM$1,明细!$AK:$AK,"网点超50分钟未响应")+COUNTIFS(明细!$R:$R,$AK246,明细!$C:$C,BM$1,明细!$AL:$AL,"网点超23H未关闭"))*20=0,"-",(COUNTIFS(明细!$R:$R,$AK246,明细!$C:$C,BM$1,明细!$AK:$AK,"网点超50分钟未响应")+COUNTIFS(明细!$R:$R,$AK246,明细!$C:$C,BM$1,明细!$AL:$AL,"网点超23H未关闭"))*20)</f>
        <v>-</v>
      </c>
      <c r="BN246" s="12" t="str">
        <f>IF((COUNTIFS(明细!$R:$R,$AK246,明细!$C:$C,BN$1,明细!$AK:$AK,"网点超50分钟未响应")+COUNTIFS(明细!$R:$R,$AK246,明细!$C:$C,BN$1,明细!$AL:$AL,"网点超23H未关闭"))*20=0,"-",(COUNTIFS(明细!$R:$R,$AK246,明细!$C:$C,BN$1,明细!$AK:$AK,"网点超50分钟未响应")+COUNTIFS(明细!$R:$R,$AK246,明细!$C:$C,BN$1,明细!$AL:$AL,"网点超23H未关闭"))*20)</f>
        <v>-</v>
      </c>
      <c r="BO246" s="12" t="str">
        <f>IF((COUNTIFS(明细!$R:$R,$AK246,明细!$C:$C,BO$1,明细!$AK:$AK,"网点超50分钟未响应")+COUNTIFS(明细!$R:$R,$AK246,明细!$C:$C,BO$1,明细!$AL:$AL,"网点超23H未关闭"))*20=0,"-",(COUNTIFS(明细!$R:$R,$AK246,明细!$C:$C,BO$1,明细!$AK:$AK,"网点超50分钟未响应")+COUNTIFS(明细!$R:$R,$AK246,明细!$C:$C,BO$1,明细!$AL:$AL,"网点超23H未关闭"))*20)</f>
        <v>-</v>
      </c>
      <c r="BP246" s="12" t="str">
        <f>IF((COUNTIFS(明细!$R:$R,$AK246,明细!$C:$C,BP$1,明细!$AK:$AK,"网点超50分钟未响应")+COUNTIFS(明细!$R:$R,$AK246,明细!$C:$C,BP$1,明细!$AL:$AL,"网点超23H未关闭"))*20=0,"-",(COUNTIFS(明细!$R:$R,$AK246,明细!$C:$C,BP$1,明细!$AK:$AK,"网点超50分钟未响应")+COUNTIFS(明细!$R:$R,$AK246,明细!$C:$C,BP$1,明细!$AL:$AL,"网点超23H未关闭"))*20)</f>
        <v>-</v>
      </c>
    </row>
    <row r="247" customHeight="1" spans="36:68">
      <c r="AJ247" s="12">
        <f>RANK(AL247,AL$3:AL$356)</f>
        <v>147</v>
      </c>
      <c r="AK247" s="36" t="s">
        <v>283</v>
      </c>
      <c r="AL247" s="12">
        <f>SUM(AM247:BP247)</f>
        <v>0</v>
      </c>
      <c r="AM247" s="12" t="str">
        <f>IF((COUNTIFS(明细!$R:$R,$AK247,明细!$C:$C,AM$1,明细!$AK:$AK,"网点超50分钟未响应")+COUNTIFS(明细!$R:$R,$AK247,明细!$C:$C,AM$1,明细!$AL:$AL,"网点超23H未关闭"))*20=0,"-",(COUNTIFS(明细!$R:$R,$AK247,明细!$C:$C,AM$1,明细!$AK:$AK,"网点超50分钟未响应")+COUNTIFS(明细!$R:$R,$AK247,明细!$C:$C,AM$1,明细!$AL:$AL,"网点超23H未关闭"))*20)</f>
        <v>-</v>
      </c>
      <c r="AN247" s="12" t="str">
        <f>IF((COUNTIFS(明细!$R:$R,$AK247,明细!$C:$C,AN$1,明细!$AK:$AK,"网点超50分钟未响应")+COUNTIFS(明细!$R:$R,$AK247,明细!$C:$C,AN$1,明细!$AL:$AL,"网点超23H未关闭"))*20=0,"-",(COUNTIFS(明细!$R:$R,$AK247,明细!$C:$C,AN$1,明细!$AK:$AK,"网点超50分钟未响应")+COUNTIFS(明细!$R:$R,$AK247,明细!$C:$C,AN$1,明细!$AL:$AL,"网点超23H未关闭"))*20)</f>
        <v>-</v>
      </c>
      <c r="AO247" s="12" t="str">
        <f>IF((COUNTIFS(明细!$R:$R,$AK247,明细!$C:$C,AO$1,明细!$AK:$AK,"网点超50分钟未响应")+COUNTIFS(明细!$R:$R,$AK247,明细!$C:$C,AO$1,明细!$AL:$AL,"网点超23H未关闭"))*20=0,"-",(COUNTIFS(明细!$R:$R,$AK247,明细!$C:$C,AO$1,明细!$AK:$AK,"网点超50分钟未响应")+COUNTIFS(明细!$R:$R,$AK247,明细!$C:$C,AO$1,明细!$AL:$AL,"网点超23H未关闭"))*20)</f>
        <v>-</v>
      </c>
      <c r="AP247" s="12" t="str">
        <f>IF((COUNTIFS(明细!$R:$R,$AK247,明细!$C:$C,AP$1,明细!$AK:$AK,"网点超50分钟未响应")+COUNTIFS(明细!$R:$R,$AK247,明细!$C:$C,AP$1,明细!$AL:$AL,"网点超23H未关闭"))*20=0,"-",(COUNTIFS(明细!$R:$R,$AK247,明细!$C:$C,AP$1,明细!$AK:$AK,"网点超50分钟未响应")+COUNTIFS(明细!$R:$R,$AK247,明细!$C:$C,AP$1,明细!$AL:$AL,"网点超23H未关闭"))*20)</f>
        <v>-</v>
      </c>
      <c r="AQ247" s="12" t="str">
        <f>IF((COUNTIFS(明细!$R:$R,$AK247,明细!$C:$C,AQ$1,明细!$AK:$AK,"网点超50分钟未响应")+COUNTIFS(明细!$R:$R,$AK247,明细!$C:$C,AQ$1,明细!$AL:$AL,"网点超23H未关闭"))*20=0,"-",(COUNTIFS(明细!$R:$R,$AK247,明细!$C:$C,AQ$1,明细!$AK:$AK,"网点超50分钟未响应")+COUNTIFS(明细!$R:$R,$AK247,明细!$C:$C,AQ$1,明细!$AL:$AL,"网点超23H未关闭"))*20)</f>
        <v>-</v>
      </c>
      <c r="AR247" s="12" t="str">
        <f>IF((COUNTIFS(明细!$R:$R,$AK247,明细!$C:$C,AR$1,明细!$AK:$AK,"网点超50分钟未响应")+COUNTIFS(明细!$R:$R,$AK247,明细!$C:$C,AR$1,明细!$AL:$AL,"网点超23H未关闭"))*20=0,"-",(COUNTIFS(明细!$R:$R,$AK247,明细!$C:$C,AR$1,明细!$AK:$AK,"网点超50分钟未响应")+COUNTIFS(明细!$R:$R,$AK247,明细!$C:$C,AR$1,明细!$AL:$AL,"网点超23H未关闭"))*20)</f>
        <v>-</v>
      </c>
      <c r="AS247" s="12" t="str">
        <f>IF((COUNTIFS(明细!$R:$R,$AK247,明细!$C:$C,AS$1,明细!$AK:$AK,"网点超50分钟未响应")+COUNTIFS(明细!$R:$R,$AK247,明细!$C:$C,AS$1,明细!$AL:$AL,"网点超23H未关闭"))*20=0,"-",(COUNTIFS(明细!$R:$R,$AK247,明细!$C:$C,AS$1,明细!$AK:$AK,"网点超50分钟未响应")+COUNTIFS(明细!$R:$R,$AK247,明细!$C:$C,AS$1,明细!$AL:$AL,"网点超23H未关闭"))*20)</f>
        <v>-</v>
      </c>
      <c r="AT247" s="12" t="str">
        <f>IF((COUNTIFS(明细!$R:$R,$AK247,明细!$C:$C,AT$1,明细!$AK:$AK,"网点超50分钟未响应")+COUNTIFS(明细!$R:$R,$AK247,明细!$C:$C,AT$1,明细!$AL:$AL,"网点超23H未关闭"))*20=0,"-",(COUNTIFS(明细!$R:$R,$AK247,明细!$C:$C,AT$1,明细!$AK:$AK,"网点超50分钟未响应")+COUNTIFS(明细!$R:$R,$AK247,明细!$C:$C,AT$1,明细!$AL:$AL,"网点超23H未关闭"))*20)</f>
        <v>-</v>
      </c>
      <c r="AU247" s="12" t="str">
        <f>IF((COUNTIFS(明细!$R:$R,$AK247,明细!$C:$C,AU$1,明细!$AK:$AK,"网点超50分钟未响应")+COUNTIFS(明细!$R:$R,$AK247,明细!$C:$C,AU$1,明细!$AL:$AL,"网点超23H未关闭"))*20=0,"-",(COUNTIFS(明细!$R:$R,$AK247,明细!$C:$C,AU$1,明细!$AK:$AK,"网点超50分钟未响应")+COUNTIFS(明细!$R:$R,$AK247,明细!$C:$C,AU$1,明细!$AL:$AL,"网点超23H未关闭"))*20)</f>
        <v>-</v>
      </c>
      <c r="AV247" s="12" t="str">
        <f>IF((COUNTIFS(明细!$R:$R,$AK247,明细!$C:$C,AV$1,明细!$AK:$AK,"网点超50分钟未响应")+COUNTIFS(明细!$R:$R,$AK247,明细!$C:$C,AV$1,明细!$AL:$AL,"网点超23H未关闭"))*20=0,"-",(COUNTIFS(明细!$R:$R,$AK247,明细!$C:$C,AV$1,明细!$AK:$AK,"网点超50分钟未响应")+COUNTIFS(明细!$R:$R,$AK247,明细!$C:$C,AV$1,明细!$AL:$AL,"网点超23H未关闭"))*20)</f>
        <v>-</v>
      </c>
      <c r="AW247" s="12" t="str">
        <f>IF((COUNTIFS(明细!$R:$R,$AK247,明细!$C:$C,AW$1,明细!$AK:$AK,"网点超50分钟未响应")+COUNTIFS(明细!$R:$R,$AK247,明细!$C:$C,AW$1,明细!$AL:$AL,"网点超23H未关闭"))*20=0,"-",(COUNTIFS(明细!$R:$R,$AK247,明细!$C:$C,AW$1,明细!$AK:$AK,"网点超50分钟未响应")+COUNTIFS(明细!$R:$R,$AK247,明细!$C:$C,AW$1,明细!$AL:$AL,"网点超23H未关闭"))*20)</f>
        <v>-</v>
      </c>
      <c r="AX247" s="12" t="str">
        <f>IF((COUNTIFS(明细!$R:$R,$AK247,明细!$C:$C,AX$1,明细!$AK:$AK,"网点超50分钟未响应")+COUNTIFS(明细!$R:$R,$AK247,明细!$C:$C,AX$1,明细!$AL:$AL,"网点超23H未关闭"))*20=0,"-",(COUNTIFS(明细!$R:$R,$AK247,明细!$C:$C,AX$1,明细!$AK:$AK,"网点超50分钟未响应")+COUNTIFS(明细!$R:$R,$AK247,明细!$C:$C,AX$1,明细!$AL:$AL,"网点超23H未关闭"))*20)</f>
        <v>-</v>
      </c>
      <c r="AY247" s="12" t="str">
        <f>IF((COUNTIFS(明细!$R:$R,$AK247,明细!$C:$C,AY$1,明细!$AK:$AK,"网点超50分钟未响应")+COUNTIFS(明细!$R:$R,$AK247,明细!$C:$C,AY$1,明细!$AL:$AL,"网点超23H未关闭"))*20=0,"-",(COUNTIFS(明细!$R:$R,$AK247,明细!$C:$C,AY$1,明细!$AK:$AK,"网点超50分钟未响应")+COUNTIFS(明细!$R:$R,$AK247,明细!$C:$C,AY$1,明细!$AL:$AL,"网点超23H未关闭"))*20)</f>
        <v>-</v>
      </c>
      <c r="AZ247" s="12" t="str">
        <f>IF((COUNTIFS(明细!$R:$R,$AK247,明细!$C:$C,AZ$1,明细!$AK:$AK,"网点超50分钟未响应")+COUNTIFS(明细!$R:$R,$AK247,明细!$C:$C,AZ$1,明细!$AL:$AL,"网点超23H未关闭"))*20=0,"-",(COUNTIFS(明细!$R:$R,$AK247,明细!$C:$C,AZ$1,明细!$AK:$AK,"网点超50分钟未响应")+COUNTIFS(明细!$R:$R,$AK247,明细!$C:$C,AZ$1,明细!$AL:$AL,"网点超23H未关闭"))*20)</f>
        <v>-</v>
      </c>
      <c r="BA247" s="12" t="str">
        <f>IF((COUNTIFS(明细!$R:$R,$AK247,明细!$C:$C,BA$1,明细!$AK:$AK,"网点超50分钟未响应")+COUNTIFS(明细!$R:$R,$AK247,明细!$C:$C,BA$1,明细!$AL:$AL,"网点超23H未关闭"))*20=0,"-",(COUNTIFS(明细!$R:$R,$AK247,明细!$C:$C,BA$1,明细!$AK:$AK,"网点超50分钟未响应")+COUNTIFS(明细!$R:$R,$AK247,明细!$C:$C,BA$1,明细!$AL:$AL,"网点超23H未关闭"))*20)</f>
        <v>-</v>
      </c>
      <c r="BB247" s="12" t="str">
        <f>IF((COUNTIFS(明细!$R:$R,$AK247,明细!$C:$C,BB$1,明细!$AK:$AK,"网点超50分钟未响应")+COUNTIFS(明细!$R:$R,$AK247,明细!$C:$C,BB$1,明细!$AL:$AL,"网点超23H未关闭"))*20=0,"-",(COUNTIFS(明细!$R:$R,$AK247,明细!$C:$C,BB$1,明细!$AK:$AK,"网点超50分钟未响应")+COUNTIFS(明细!$R:$R,$AK247,明细!$C:$C,BB$1,明细!$AL:$AL,"网点超23H未关闭"))*20)</f>
        <v>-</v>
      </c>
      <c r="BC247" s="12" t="str">
        <f>IF((COUNTIFS(明细!$R:$R,$AK247,明细!$C:$C,BC$1,明细!$AK:$AK,"网点超50分钟未响应")+COUNTIFS(明细!$R:$R,$AK247,明细!$C:$C,BC$1,明细!$AL:$AL,"网点超23H未关闭"))*20=0,"-",(COUNTIFS(明细!$R:$R,$AK247,明细!$C:$C,BC$1,明细!$AK:$AK,"网点超50分钟未响应")+COUNTIFS(明细!$R:$R,$AK247,明细!$C:$C,BC$1,明细!$AL:$AL,"网点超23H未关闭"))*20)</f>
        <v>-</v>
      </c>
      <c r="BD247" s="12" t="str">
        <f>IF((COUNTIFS(明细!$R:$R,$AK247,明细!$C:$C,BD$1,明细!$AK:$AK,"网点超50分钟未响应")+COUNTIFS(明细!$R:$R,$AK247,明细!$C:$C,BD$1,明细!$AL:$AL,"网点超23H未关闭"))*20=0,"-",(COUNTIFS(明细!$R:$R,$AK247,明细!$C:$C,BD$1,明细!$AK:$AK,"网点超50分钟未响应")+COUNTIFS(明细!$R:$R,$AK247,明细!$C:$C,BD$1,明细!$AL:$AL,"网点超23H未关闭"))*20)</f>
        <v>-</v>
      </c>
      <c r="BE247" s="12" t="str">
        <f>IF((COUNTIFS(明细!$R:$R,$AK247,明细!$C:$C,BE$1,明细!$AK:$AK,"网点超50分钟未响应")+COUNTIFS(明细!$R:$R,$AK247,明细!$C:$C,BE$1,明细!$AL:$AL,"网点超23H未关闭"))*20=0,"-",(COUNTIFS(明细!$R:$R,$AK247,明细!$C:$C,BE$1,明细!$AK:$AK,"网点超50分钟未响应")+COUNTIFS(明细!$R:$R,$AK247,明细!$C:$C,BE$1,明细!$AL:$AL,"网点超23H未关闭"))*20)</f>
        <v>-</v>
      </c>
      <c r="BF247" s="12" t="str">
        <f>IF((COUNTIFS(明细!$R:$R,$AK247,明细!$C:$C,BF$1,明细!$AK:$AK,"网点超50分钟未响应")+COUNTIFS(明细!$R:$R,$AK247,明细!$C:$C,BF$1,明细!$AL:$AL,"网点超23H未关闭"))*20=0,"-",(COUNTIFS(明细!$R:$R,$AK247,明细!$C:$C,BF$1,明细!$AK:$AK,"网点超50分钟未响应")+COUNTIFS(明细!$R:$R,$AK247,明细!$C:$C,BF$1,明细!$AL:$AL,"网点超23H未关闭"))*20)</f>
        <v>-</v>
      </c>
      <c r="BG247" s="12" t="str">
        <f>IF((COUNTIFS(明细!$R:$R,$AK247,明细!$C:$C,BG$1,明细!$AK:$AK,"网点超50分钟未响应")+COUNTIFS(明细!$R:$R,$AK247,明细!$C:$C,BG$1,明细!$AL:$AL,"网点超23H未关闭"))*20=0,"-",(COUNTIFS(明细!$R:$R,$AK247,明细!$C:$C,BG$1,明细!$AK:$AK,"网点超50分钟未响应")+COUNTIFS(明细!$R:$R,$AK247,明细!$C:$C,BG$1,明细!$AL:$AL,"网点超23H未关闭"))*20)</f>
        <v>-</v>
      </c>
      <c r="BH247" s="12" t="str">
        <f>IF((COUNTIFS(明细!$R:$R,$AK247,明细!$C:$C,BH$1,明细!$AK:$AK,"网点超50分钟未响应")+COUNTIFS(明细!$R:$R,$AK247,明细!$C:$C,BH$1,明细!$AL:$AL,"网点超23H未关闭"))*20=0,"-",(COUNTIFS(明细!$R:$R,$AK247,明细!$C:$C,BH$1,明细!$AK:$AK,"网点超50分钟未响应")+COUNTIFS(明细!$R:$R,$AK247,明细!$C:$C,BH$1,明细!$AL:$AL,"网点超23H未关闭"))*20)</f>
        <v>-</v>
      </c>
      <c r="BI247" s="12" t="str">
        <f>IF((COUNTIFS(明细!$R:$R,$AK247,明细!$C:$C,BI$1,明细!$AK:$AK,"网点超50分钟未响应")+COUNTIFS(明细!$R:$R,$AK247,明细!$C:$C,BI$1,明细!$AL:$AL,"网点超23H未关闭"))*20=0,"-",(COUNTIFS(明细!$R:$R,$AK247,明细!$C:$C,BI$1,明细!$AK:$AK,"网点超50分钟未响应")+COUNTIFS(明细!$R:$R,$AK247,明细!$C:$C,BI$1,明细!$AL:$AL,"网点超23H未关闭"))*20)</f>
        <v>-</v>
      </c>
      <c r="BJ247" s="12" t="str">
        <f>IF((COUNTIFS(明细!$R:$R,$AK247,明细!$C:$C,BJ$1,明细!$AK:$AK,"网点超50分钟未响应")+COUNTIFS(明细!$R:$R,$AK247,明细!$C:$C,BJ$1,明细!$AL:$AL,"网点超23H未关闭"))*20=0,"-",(COUNTIFS(明细!$R:$R,$AK247,明细!$C:$C,BJ$1,明细!$AK:$AK,"网点超50分钟未响应")+COUNTIFS(明细!$R:$R,$AK247,明细!$C:$C,BJ$1,明细!$AL:$AL,"网点超23H未关闭"))*20)</f>
        <v>-</v>
      </c>
      <c r="BK247" s="12" t="str">
        <f>IF((COUNTIFS(明细!$R:$R,$AK247,明细!$C:$C,BK$1,明细!$AK:$AK,"网点超50分钟未响应")+COUNTIFS(明细!$R:$R,$AK247,明细!$C:$C,BK$1,明细!$AL:$AL,"网点超23H未关闭"))*20=0,"-",(COUNTIFS(明细!$R:$R,$AK247,明细!$C:$C,BK$1,明细!$AK:$AK,"网点超50分钟未响应")+COUNTIFS(明细!$R:$R,$AK247,明细!$C:$C,BK$1,明细!$AL:$AL,"网点超23H未关闭"))*20)</f>
        <v>-</v>
      </c>
      <c r="BL247" s="12" t="str">
        <f>IF((COUNTIFS(明细!$R:$R,$AK247,明细!$C:$C,BL$1,明细!$AK:$AK,"网点超50分钟未响应")+COUNTIFS(明细!$R:$R,$AK247,明细!$C:$C,BL$1,明细!$AL:$AL,"网点超23H未关闭"))*20=0,"-",(COUNTIFS(明细!$R:$R,$AK247,明细!$C:$C,BL$1,明细!$AK:$AK,"网点超50分钟未响应")+COUNTIFS(明细!$R:$R,$AK247,明细!$C:$C,BL$1,明细!$AL:$AL,"网点超23H未关闭"))*20)</f>
        <v>-</v>
      </c>
      <c r="BM247" s="12" t="str">
        <f>IF((COUNTIFS(明细!$R:$R,$AK247,明细!$C:$C,BM$1,明细!$AK:$AK,"网点超50分钟未响应")+COUNTIFS(明细!$R:$R,$AK247,明细!$C:$C,BM$1,明细!$AL:$AL,"网点超23H未关闭"))*20=0,"-",(COUNTIFS(明细!$R:$R,$AK247,明细!$C:$C,BM$1,明细!$AK:$AK,"网点超50分钟未响应")+COUNTIFS(明细!$R:$R,$AK247,明细!$C:$C,BM$1,明细!$AL:$AL,"网点超23H未关闭"))*20)</f>
        <v>-</v>
      </c>
      <c r="BN247" s="12" t="str">
        <f>IF((COUNTIFS(明细!$R:$R,$AK247,明细!$C:$C,BN$1,明细!$AK:$AK,"网点超50分钟未响应")+COUNTIFS(明细!$R:$R,$AK247,明细!$C:$C,BN$1,明细!$AL:$AL,"网点超23H未关闭"))*20=0,"-",(COUNTIFS(明细!$R:$R,$AK247,明细!$C:$C,BN$1,明细!$AK:$AK,"网点超50分钟未响应")+COUNTIFS(明细!$R:$R,$AK247,明细!$C:$C,BN$1,明细!$AL:$AL,"网点超23H未关闭"))*20)</f>
        <v>-</v>
      </c>
      <c r="BO247" s="12" t="str">
        <f>IF((COUNTIFS(明细!$R:$R,$AK247,明细!$C:$C,BO$1,明细!$AK:$AK,"网点超50分钟未响应")+COUNTIFS(明细!$R:$R,$AK247,明细!$C:$C,BO$1,明细!$AL:$AL,"网点超23H未关闭"))*20=0,"-",(COUNTIFS(明细!$R:$R,$AK247,明细!$C:$C,BO$1,明细!$AK:$AK,"网点超50分钟未响应")+COUNTIFS(明细!$R:$R,$AK247,明细!$C:$C,BO$1,明细!$AL:$AL,"网点超23H未关闭"))*20)</f>
        <v>-</v>
      </c>
      <c r="BP247" s="12" t="str">
        <f>IF((COUNTIFS(明细!$R:$R,$AK247,明细!$C:$C,BP$1,明细!$AK:$AK,"网点超50分钟未响应")+COUNTIFS(明细!$R:$R,$AK247,明细!$C:$C,BP$1,明细!$AL:$AL,"网点超23H未关闭"))*20=0,"-",(COUNTIFS(明细!$R:$R,$AK247,明细!$C:$C,BP$1,明细!$AK:$AK,"网点超50分钟未响应")+COUNTIFS(明细!$R:$R,$AK247,明细!$C:$C,BP$1,明细!$AL:$AL,"网点超23H未关闭"))*20)</f>
        <v>-</v>
      </c>
    </row>
    <row r="248" customHeight="1" spans="36:68">
      <c r="AJ248" s="12">
        <f>RANK(AL248,AL$3:AL$356)</f>
        <v>147</v>
      </c>
      <c r="AK248" s="4" t="s">
        <v>284</v>
      </c>
      <c r="AL248" s="12">
        <f>SUM(AM248:BP248)</f>
        <v>0</v>
      </c>
      <c r="AM248" s="12" t="str">
        <f>IF((COUNTIFS(明细!$R:$R,$AK248,明细!$C:$C,AM$1,明细!$AK:$AK,"网点超50分钟未响应")+COUNTIFS(明细!$R:$R,$AK248,明细!$C:$C,AM$1,明细!$AL:$AL,"网点超23H未关闭"))*20=0,"-",(COUNTIFS(明细!$R:$R,$AK248,明细!$C:$C,AM$1,明细!$AK:$AK,"网点超50分钟未响应")+COUNTIFS(明细!$R:$R,$AK248,明细!$C:$C,AM$1,明细!$AL:$AL,"网点超23H未关闭"))*20)</f>
        <v>-</v>
      </c>
      <c r="AN248" s="12" t="str">
        <f>IF((COUNTIFS(明细!$R:$R,$AK248,明细!$C:$C,AN$1,明细!$AK:$AK,"网点超50分钟未响应")+COUNTIFS(明细!$R:$R,$AK248,明细!$C:$C,AN$1,明细!$AL:$AL,"网点超23H未关闭"))*20=0,"-",(COUNTIFS(明细!$R:$R,$AK248,明细!$C:$C,AN$1,明细!$AK:$AK,"网点超50分钟未响应")+COUNTIFS(明细!$R:$R,$AK248,明细!$C:$C,AN$1,明细!$AL:$AL,"网点超23H未关闭"))*20)</f>
        <v>-</v>
      </c>
      <c r="AO248" s="12" t="str">
        <f>IF((COUNTIFS(明细!$R:$R,$AK248,明细!$C:$C,AO$1,明细!$AK:$AK,"网点超50分钟未响应")+COUNTIFS(明细!$R:$R,$AK248,明细!$C:$C,AO$1,明细!$AL:$AL,"网点超23H未关闭"))*20=0,"-",(COUNTIFS(明细!$R:$R,$AK248,明细!$C:$C,AO$1,明细!$AK:$AK,"网点超50分钟未响应")+COUNTIFS(明细!$R:$R,$AK248,明细!$C:$C,AO$1,明细!$AL:$AL,"网点超23H未关闭"))*20)</f>
        <v>-</v>
      </c>
      <c r="AP248" s="12" t="str">
        <f>IF((COUNTIFS(明细!$R:$R,$AK248,明细!$C:$C,AP$1,明细!$AK:$AK,"网点超50分钟未响应")+COUNTIFS(明细!$R:$R,$AK248,明细!$C:$C,AP$1,明细!$AL:$AL,"网点超23H未关闭"))*20=0,"-",(COUNTIFS(明细!$R:$R,$AK248,明细!$C:$C,AP$1,明细!$AK:$AK,"网点超50分钟未响应")+COUNTIFS(明细!$R:$R,$AK248,明细!$C:$C,AP$1,明细!$AL:$AL,"网点超23H未关闭"))*20)</f>
        <v>-</v>
      </c>
      <c r="AQ248" s="12" t="str">
        <f>IF((COUNTIFS(明细!$R:$R,$AK248,明细!$C:$C,AQ$1,明细!$AK:$AK,"网点超50分钟未响应")+COUNTIFS(明细!$R:$R,$AK248,明细!$C:$C,AQ$1,明细!$AL:$AL,"网点超23H未关闭"))*20=0,"-",(COUNTIFS(明细!$R:$R,$AK248,明细!$C:$C,AQ$1,明细!$AK:$AK,"网点超50分钟未响应")+COUNTIFS(明细!$R:$R,$AK248,明细!$C:$C,AQ$1,明细!$AL:$AL,"网点超23H未关闭"))*20)</f>
        <v>-</v>
      </c>
      <c r="AR248" s="12" t="str">
        <f>IF((COUNTIFS(明细!$R:$R,$AK248,明细!$C:$C,AR$1,明细!$AK:$AK,"网点超50分钟未响应")+COUNTIFS(明细!$R:$R,$AK248,明细!$C:$C,AR$1,明细!$AL:$AL,"网点超23H未关闭"))*20=0,"-",(COUNTIFS(明细!$R:$R,$AK248,明细!$C:$C,AR$1,明细!$AK:$AK,"网点超50分钟未响应")+COUNTIFS(明细!$R:$R,$AK248,明细!$C:$C,AR$1,明细!$AL:$AL,"网点超23H未关闭"))*20)</f>
        <v>-</v>
      </c>
      <c r="AS248" s="12" t="str">
        <f>IF((COUNTIFS(明细!$R:$R,$AK248,明细!$C:$C,AS$1,明细!$AK:$AK,"网点超50分钟未响应")+COUNTIFS(明细!$R:$R,$AK248,明细!$C:$C,AS$1,明细!$AL:$AL,"网点超23H未关闭"))*20=0,"-",(COUNTIFS(明细!$R:$R,$AK248,明细!$C:$C,AS$1,明细!$AK:$AK,"网点超50分钟未响应")+COUNTIFS(明细!$R:$R,$AK248,明细!$C:$C,AS$1,明细!$AL:$AL,"网点超23H未关闭"))*20)</f>
        <v>-</v>
      </c>
      <c r="AT248" s="12" t="str">
        <f>IF((COUNTIFS(明细!$R:$R,$AK248,明细!$C:$C,AT$1,明细!$AK:$AK,"网点超50分钟未响应")+COUNTIFS(明细!$R:$R,$AK248,明细!$C:$C,AT$1,明细!$AL:$AL,"网点超23H未关闭"))*20=0,"-",(COUNTIFS(明细!$R:$R,$AK248,明细!$C:$C,AT$1,明细!$AK:$AK,"网点超50分钟未响应")+COUNTIFS(明细!$R:$R,$AK248,明细!$C:$C,AT$1,明细!$AL:$AL,"网点超23H未关闭"))*20)</f>
        <v>-</v>
      </c>
      <c r="AU248" s="12" t="str">
        <f>IF((COUNTIFS(明细!$R:$R,$AK248,明细!$C:$C,AU$1,明细!$AK:$AK,"网点超50分钟未响应")+COUNTIFS(明细!$R:$R,$AK248,明细!$C:$C,AU$1,明细!$AL:$AL,"网点超23H未关闭"))*20=0,"-",(COUNTIFS(明细!$R:$R,$AK248,明细!$C:$C,AU$1,明细!$AK:$AK,"网点超50分钟未响应")+COUNTIFS(明细!$R:$R,$AK248,明细!$C:$C,AU$1,明细!$AL:$AL,"网点超23H未关闭"))*20)</f>
        <v>-</v>
      </c>
      <c r="AV248" s="12" t="str">
        <f>IF((COUNTIFS(明细!$R:$R,$AK248,明细!$C:$C,AV$1,明细!$AK:$AK,"网点超50分钟未响应")+COUNTIFS(明细!$R:$R,$AK248,明细!$C:$C,AV$1,明细!$AL:$AL,"网点超23H未关闭"))*20=0,"-",(COUNTIFS(明细!$R:$R,$AK248,明细!$C:$C,AV$1,明细!$AK:$AK,"网点超50分钟未响应")+COUNTIFS(明细!$R:$R,$AK248,明细!$C:$C,AV$1,明细!$AL:$AL,"网点超23H未关闭"))*20)</f>
        <v>-</v>
      </c>
      <c r="AW248" s="12" t="str">
        <f>IF((COUNTIFS(明细!$R:$R,$AK248,明细!$C:$C,AW$1,明细!$AK:$AK,"网点超50分钟未响应")+COUNTIFS(明细!$R:$R,$AK248,明细!$C:$C,AW$1,明细!$AL:$AL,"网点超23H未关闭"))*20=0,"-",(COUNTIFS(明细!$R:$R,$AK248,明细!$C:$C,AW$1,明细!$AK:$AK,"网点超50分钟未响应")+COUNTIFS(明细!$R:$R,$AK248,明细!$C:$C,AW$1,明细!$AL:$AL,"网点超23H未关闭"))*20)</f>
        <v>-</v>
      </c>
      <c r="AX248" s="12" t="str">
        <f>IF((COUNTIFS(明细!$R:$R,$AK248,明细!$C:$C,AX$1,明细!$AK:$AK,"网点超50分钟未响应")+COUNTIFS(明细!$R:$R,$AK248,明细!$C:$C,AX$1,明细!$AL:$AL,"网点超23H未关闭"))*20=0,"-",(COUNTIFS(明细!$R:$R,$AK248,明细!$C:$C,AX$1,明细!$AK:$AK,"网点超50分钟未响应")+COUNTIFS(明细!$R:$R,$AK248,明细!$C:$C,AX$1,明细!$AL:$AL,"网点超23H未关闭"))*20)</f>
        <v>-</v>
      </c>
      <c r="AY248" s="12" t="str">
        <f>IF((COUNTIFS(明细!$R:$R,$AK248,明细!$C:$C,AY$1,明细!$AK:$AK,"网点超50分钟未响应")+COUNTIFS(明细!$R:$R,$AK248,明细!$C:$C,AY$1,明细!$AL:$AL,"网点超23H未关闭"))*20=0,"-",(COUNTIFS(明细!$R:$R,$AK248,明细!$C:$C,AY$1,明细!$AK:$AK,"网点超50分钟未响应")+COUNTIFS(明细!$R:$R,$AK248,明细!$C:$C,AY$1,明细!$AL:$AL,"网点超23H未关闭"))*20)</f>
        <v>-</v>
      </c>
      <c r="AZ248" s="12" t="str">
        <f>IF((COUNTIFS(明细!$R:$R,$AK248,明细!$C:$C,AZ$1,明细!$AK:$AK,"网点超50分钟未响应")+COUNTIFS(明细!$R:$R,$AK248,明细!$C:$C,AZ$1,明细!$AL:$AL,"网点超23H未关闭"))*20=0,"-",(COUNTIFS(明细!$R:$R,$AK248,明细!$C:$C,AZ$1,明细!$AK:$AK,"网点超50分钟未响应")+COUNTIFS(明细!$R:$R,$AK248,明细!$C:$C,AZ$1,明细!$AL:$AL,"网点超23H未关闭"))*20)</f>
        <v>-</v>
      </c>
      <c r="BA248" s="12" t="str">
        <f>IF((COUNTIFS(明细!$R:$R,$AK248,明细!$C:$C,BA$1,明细!$AK:$AK,"网点超50分钟未响应")+COUNTIFS(明细!$R:$R,$AK248,明细!$C:$C,BA$1,明细!$AL:$AL,"网点超23H未关闭"))*20=0,"-",(COUNTIFS(明细!$R:$R,$AK248,明细!$C:$C,BA$1,明细!$AK:$AK,"网点超50分钟未响应")+COUNTIFS(明细!$R:$R,$AK248,明细!$C:$C,BA$1,明细!$AL:$AL,"网点超23H未关闭"))*20)</f>
        <v>-</v>
      </c>
      <c r="BB248" s="12" t="str">
        <f>IF((COUNTIFS(明细!$R:$R,$AK248,明细!$C:$C,BB$1,明细!$AK:$AK,"网点超50分钟未响应")+COUNTIFS(明细!$R:$R,$AK248,明细!$C:$C,BB$1,明细!$AL:$AL,"网点超23H未关闭"))*20=0,"-",(COUNTIFS(明细!$R:$R,$AK248,明细!$C:$C,BB$1,明细!$AK:$AK,"网点超50分钟未响应")+COUNTIFS(明细!$R:$R,$AK248,明细!$C:$C,BB$1,明细!$AL:$AL,"网点超23H未关闭"))*20)</f>
        <v>-</v>
      </c>
      <c r="BC248" s="12" t="str">
        <f>IF((COUNTIFS(明细!$R:$R,$AK248,明细!$C:$C,BC$1,明细!$AK:$AK,"网点超50分钟未响应")+COUNTIFS(明细!$R:$R,$AK248,明细!$C:$C,BC$1,明细!$AL:$AL,"网点超23H未关闭"))*20=0,"-",(COUNTIFS(明细!$R:$R,$AK248,明细!$C:$C,BC$1,明细!$AK:$AK,"网点超50分钟未响应")+COUNTIFS(明细!$R:$R,$AK248,明细!$C:$C,BC$1,明细!$AL:$AL,"网点超23H未关闭"))*20)</f>
        <v>-</v>
      </c>
      <c r="BD248" s="12" t="str">
        <f>IF((COUNTIFS(明细!$R:$R,$AK248,明细!$C:$C,BD$1,明细!$AK:$AK,"网点超50分钟未响应")+COUNTIFS(明细!$R:$R,$AK248,明细!$C:$C,BD$1,明细!$AL:$AL,"网点超23H未关闭"))*20=0,"-",(COUNTIFS(明细!$R:$R,$AK248,明细!$C:$C,BD$1,明细!$AK:$AK,"网点超50分钟未响应")+COUNTIFS(明细!$R:$R,$AK248,明细!$C:$C,BD$1,明细!$AL:$AL,"网点超23H未关闭"))*20)</f>
        <v>-</v>
      </c>
      <c r="BE248" s="12" t="str">
        <f>IF((COUNTIFS(明细!$R:$R,$AK248,明细!$C:$C,BE$1,明细!$AK:$AK,"网点超50分钟未响应")+COUNTIFS(明细!$R:$R,$AK248,明细!$C:$C,BE$1,明细!$AL:$AL,"网点超23H未关闭"))*20=0,"-",(COUNTIFS(明细!$R:$R,$AK248,明细!$C:$C,BE$1,明细!$AK:$AK,"网点超50分钟未响应")+COUNTIFS(明细!$R:$R,$AK248,明细!$C:$C,BE$1,明细!$AL:$AL,"网点超23H未关闭"))*20)</f>
        <v>-</v>
      </c>
      <c r="BF248" s="12" t="str">
        <f>IF((COUNTIFS(明细!$R:$R,$AK248,明细!$C:$C,BF$1,明细!$AK:$AK,"网点超50分钟未响应")+COUNTIFS(明细!$R:$R,$AK248,明细!$C:$C,BF$1,明细!$AL:$AL,"网点超23H未关闭"))*20=0,"-",(COUNTIFS(明细!$R:$R,$AK248,明细!$C:$C,BF$1,明细!$AK:$AK,"网点超50分钟未响应")+COUNTIFS(明细!$R:$R,$AK248,明细!$C:$C,BF$1,明细!$AL:$AL,"网点超23H未关闭"))*20)</f>
        <v>-</v>
      </c>
      <c r="BG248" s="12" t="str">
        <f>IF((COUNTIFS(明细!$R:$R,$AK248,明细!$C:$C,BG$1,明细!$AK:$AK,"网点超50分钟未响应")+COUNTIFS(明细!$R:$R,$AK248,明细!$C:$C,BG$1,明细!$AL:$AL,"网点超23H未关闭"))*20=0,"-",(COUNTIFS(明细!$R:$R,$AK248,明细!$C:$C,BG$1,明细!$AK:$AK,"网点超50分钟未响应")+COUNTIFS(明细!$R:$R,$AK248,明细!$C:$C,BG$1,明细!$AL:$AL,"网点超23H未关闭"))*20)</f>
        <v>-</v>
      </c>
      <c r="BH248" s="12" t="str">
        <f>IF((COUNTIFS(明细!$R:$R,$AK248,明细!$C:$C,BH$1,明细!$AK:$AK,"网点超50分钟未响应")+COUNTIFS(明细!$R:$R,$AK248,明细!$C:$C,BH$1,明细!$AL:$AL,"网点超23H未关闭"))*20=0,"-",(COUNTIFS(明细!$R:$R,$AK248,明细!$C:$C,BH$1,明细!$AK:$AK,"网点超50分钟未响应")+COUNTIFS(明细!$R:$R,$AK248,明细!$C:$C,BH$1,明细!$AL:$AL,"网点超23H未关闭"))*20)</f>
        <v>-</v>
      </c>
      <c r="BI248" s="12" t="str">
        <f>IF((COUNTIFS(明细!$R:$R,$AK248,明细!$C:$C,BI$1,明细!$AK:$AK,"网点超50分钟未响应")+COUNTIFS(明细!$R:$R,$AK248,明细!$C:$C,BI$1,明细!$AL:$AL,"网点超23H未关闭"))*20=0,"-",(COUNTIFS(明细!$R:$R,$AK248,明细!$C:$C,BI$1,明细!$AK:$AK,"网点超50分钟未响应")+COUNTIFS(明细!$R:$R,$AK248,明细!$C:$C,BI$1,明细!$AL:$AL,"网点超23H未关闭"))*20)</f>
        <v>-</v>
      </c>
      <c r="BJ248" s="12" t="str">
        <f>IF((COUNTIFS(明细!$R:$R,$AK248,明细!$C:$C,BJ$1,明细!$AK:$AK,"网点超50分钟未响应")+COUNTIFS(明细!$R:$R,$AK248,明细!$C:$C,BJ$1,明细!$AL:$AL,"网点超23H未关闭"))*20=0,"-",(COUNTIFS(明细!$R:$R,$AK248,明细!$C:$C,BJ$1,明细!$AK:$AK,"网点超50分钟未响应")+COUNTIFS(明细!$R:$R,$AK248,明细!$C:$C,BJ$1,明细!$AL:$AL,"网点超23H未关闭"))*20)</f>
        <v>-</v>
      </c>
      <c r="BK248" s="12" t="str">
        <f>IF((COUNTIFS(明细!$R:$R,$AK248,明细!$C:$C,BK$1,明细!$AK:$AK,"网点超50分钟未响应")+COUNTIFS(明细!$R:$R,$AK248,明细!$C:$C,BK$1,明细!$AL:$AL,"网点超23H未关闭"))*20=0,"-",(COUNTIFS(明细!$R:$R,$AK248,明细!$C:$C,BK$1,明细!$AK:$AK,"网点超50分钟未响应")+COUNTIFS(明细!$R:$R,$AK248,明细!$C:$C,BK$1,明细!$AL:$AL,"网点超23H未关闭"))*20)</f>
        <v>-</v>
      </c>
      <c r="BL248" s="12" t="str">
        <f>IF((COUNTIFS(明细!$R:$R,$AK248,明细!$C:$C,BL$1,明细!$AK:$AK,"网点超50分钟未响应")+COUNTIFS(明细!$R:$R,$AK248,明细!$C:$C,BL$1,明细!$AL:$AL,"网点超23H未关闭"))*20=0,"-",(COUNTIFS(明细!$R:$R,$AK248,明细!$C:$C,BL$1,明细!$AK:$AK,"网点超50分钟未响应")+COUNTIFS(明细!$R:$R,$AK248,明细!$C:$C,BL$1,明细!$AL:$AL,"网点超23H未关闭"))*20)</f>
        <v>-</v>
      </c>
      <c r="BM248" s="12" t="str">
        <f>IF((COUNTIFS(明细!$R:$R,$AK248,明细!$C:$C,BM$1,明细!$AK:$AK,"网点超50分钟未响应")+COUNTIFS(明细!$R:$R,$AK248,明细!$C:$C,BM$1,明细!$AL:$AL,"网点超23H未关闭"))*20=0,"-",(COUNTIFS(明细!$R:$R,$AK248,明细!$C:$C,BM$1,明细!$AK:$AK,"网点超50分钟未响应")+COUNTIFS(明细!$R:$R,$AK248,明细!$C:$C,BM$1,明细!$AL:$AL,"网点超23H未关闭"))*20)</f>
        <v>-</v>
      </c>
      <c r="BN248" s="12" t="str">
        <f>IF((COUNTIFS(明细!$R:$R,$AK248,明细!$C:$C,BN$1,明细!$AK:$AK,"网点超50分钟未响应")+COUNTIFS(明细!$R:$R,$AK248,明细!$C:$C,BN$1,明细!$AL:$AL,"网点超23H未关闭"))*20=0,"-",(COUNTIFS(明细!$R:$R,$AK248,明细!$C:$C,BN$1,明细!$AK:$AK,"网点超50分钟未响应")+COUNTIFS(明细!$R:$R,$AK248,明细!$C:$C,BN$1,明细!$AL:$AL,"网点超23H未关闭"))*20)</f>
        <v>-</v>
      </c>
      <c r="BO248" s="12" t="str">
        <f>IF((COUNTIFS(明细!$R:$R,$AK248,明细!$C:$C,BO$1,明细!$AK:$AK,"网点超50分钟未响应")+COUNTIFS(明细!$R:$R,$AK248,明细!$C:$C,BO$1,明细!$AL:$AL,"网点超23H未关闭"))*20=0,"-",(COUNTIFS(明细!$R:$R,$AK248,明细!$C:$C,BO$1,明细!$AK:$AK,"网点超50分钟未响应")+COUNTIFS(明细!$R:$R,$AK248,明细!$C:$C,BO$1,明细!$AL:$AL,"网点超23H未关闭"))*20)</f>
        <v>-</v>
      </c>
      <c r="BP248" s="12" t="str">
        <f>IF((COUNTIFS(明细!$R:$R,$AK248,明细!$C:$C,BP$1,明细!$AK:$AK,"网点超50分钟未响应")+COUNTIFS(明细!$R:$R,$AK248,明细!$C:$C,BP$1,明细!$AL:$AL,"网点超23H未关闭"))*20=0,"-",(COUNTIFS(明细!$R:$R,$AK248,明细!$C:$C,BP$1,明细!$AK:$AK,"网点超50分钟未响应")+COUNTIFS(明细!$R:$R,$AK248,明细!$C:$C,BP$1,明细!$AL:$AL,"网点超23H未关闭"))*20)</f>
        <v>-</v>
      </c>
    </row>
    <row r="249" customHeight="1" spans="36:68">
      <c r="AJ249" s="12">
        <f>RANK(AL249,AL$3:AL$356)</f>
        <v>147</v>
      </c>
      <c r="AK249" s="6" t="s">
        <v>285</v>
      </c>
      <c r="AL249" s="12">
        <f>SUM(AM249:BP249)</f>
        <v>0</v>
      </c>
      <c r="AM249" s="12" t="str">
        <f>IF((COUNTIFS(明细!$R:$R,$AK249,明细!$C:$C,AM$1,明细!$AK:$AK,"网点超50分钟未响应")+COUNTIFS(明细!$R:$R,$AK249,明细!$C:$C,AM$1,明细!$AL:$AL,"网点超23H未关闭"))*20=0,"-",(COUNTIFS(明细!$R:$R,$AK249,明细!$C:$C,AM$1,明细!$AK:$AK,"网点超50分钟未响应")+COUNTIFS(明细!$R:$R,$AK249,明细!$C:$C,AM$1,明细!$AL:$AL,"网点超23H未关闭"))*20)</f>
        <v>-</v>
      </c>
      <c r="AN249" s="12" t="str">
        <f>IF((COUNTIFS(明细!$R:$R,$AK249,明细!$C:$C,AN$1,明细!$AK:$AK,"网点超50分钟未响应")+COUNTIFS(明细!$R:$R,$AK249,明细!$C:$C,AN$1,明细!$AL:$AL,"网点超23H未关闭"))*20=0,"-",(COUNTIFS(明细!$R:$R,$AK249,明细!$C:$C,AN$1,明细!$AK:$AK,"网点超50分钟未响应")+COUNTIFS(明细!$R:$R,$AK249,明细!$C:$C,AN$1,明细!$AL:$AL,"网点超23H未关闭"))*20)</f>
        <v>-</v>
      </c>
      <c r="AO249" s="12" t="str">
        <f>IF((COUNTIFS(明细!$R:$R,$AK249,明细!$C:$C,AO$1,明细!$AK:$AK,"网点超50分钟未响应")+COUNTIFS(明细!$R:$R,$AK249,明细!$C:$C,AO$1,明细!$AL:$AL,"网点超23H未关闭"))*20=0,"-",(COUNTIFS(明细!$R:$R,$AK249,明细!$C:$C,AO$1,明细!$AK:$AK,"网点超50分钟未响应")+COUNTIFS(明细!$R:$R,$AK249,明细!$C:$C,AO$1,明细!$AL:$AL,"网点超23H未关闭"))*20)</f>
        <v>-</v>
      </c>
      <c r="AP249" s="12" t="str">
        <f>IF((COUNTIFS(明细!$R:$R,$AK249,明细!$C:$C,AP$1,明细!$AK:$AK,"网点超50分钟未响应")+COUNTIFS(明细!$R:$R,$AK249,明细!$C:$C,AP$1,明细!$AL:$AL,"网点超23H未关闭"))*20=0,"-",(COUNTIFS(明细!$R:$R,$AK249,明细!$C:$C,AP$1,明细!$AK:$AK,"网点超50分钟未响应")+COUNTIFS(明细!$R:$R,$AK249,明细!$C:$C,AP$1,明细!$AL:$AL,"网点超23H未关闭"))*20)</f>
        <v>-</v>
      </c>
      <c r="AQ249" s="12" t="str">
        <f>IF((COUNTIFS(明细!$R:$R,$AK249,明细!$C:$C,AQ$1,明细!$AK:$AK,"网点超50分钟未响应")+COUNTIFS(明细!$R:$R,$AK249,明细!$C:$C,AQ$1,明细!$AL:$AL,"网点超23H未关闭"))*20=0,"-",(COUNTIFS(明细!$R:$R,$AK249,明细!$C:$C,AQ$1,明细!$AK:$AK,"网点超50分钟未响应")+COUNTIFS(明细!$R:$R,$AK249,明细!$C:$C,AQ$1,明细!$AL:$AL,"网点超23H未关闭"))*20)</f>
        <v>-</v>
      </c>
      <c r="AR249" s="12" t="str">
        <f>IF((COUNTIFS(明细!$R:$R,$AK249,明细!$C:$C,AR$1,明细!$AK:$AK,"网点超50分钟未响应")+COUNTIFS(明细!$R:$R,$AK249,明细!$C:$C,AR$1,明细!$AL:$AL,"网点超23H未关闭"))*20=0,"-",(COUNTIFS(明细!$R:$R,$AK249,明细!$C:$C,AR$1,明细!$AK:$AK,"网点超50分钟未响应")+COUNTIFS(明细!$R:$R,$AK249,明细!$C:$C,AR$1,明细!$AL:$AL,"网点超23H未关闭"))*20)</f>
        <v>-</v>
      </c>
      <c r="AS249" s="12" t="str">
        <f>IF((COUNTIFS(明细!$R:$R,$AK249,明细!$C:$C,AS$1,明细!$AK:$AK,"网点超50分钟未响应")+COUNTIFS(明细!$R:$R,$AK249,明细!$C:$C,AS$1,明细!$AL:$AL,"网点超23H未关闭"))*20=0,"-",(COUNTIFS(明细!$R:$R,$AK249,明细!$C:$C,AS$1,明细!$AK:$AK,"网点超50分钟未响应")+COUNTIFS(明细!$R:$R,$AK249,明细!$C:$C,AS$1,明细!$AL:$AL,"网点超23H未关闭"))*20)</f>
        <v>-</v>
      </c>
      <c r="AT249" s="12" t="str">
        <f>IF((COUNTIFS(明细!$R:$R,$AK249,明细!$C:$C,AT$1,明细!$AK:$AK,"网点超50分钟未响应")+COUNTIFS(明细!$R:$R,$AK249,明细!$C:$C,AT$1,明细!$AL:$AL,"网点超23H未关闭"))*20=0,"-",(COUNTIFS(明细!$R:$R,$AK249,明细!$C:$C,AT$1,明细!$AK:$AK,"网点超50分钟未响应")+COUNTIFS(明细!$R:$R,$AK249,明细!$C:$C,AT$1,明细!$AL:$AL,"网点超23H未关闭"))*20)</f>
        <v>-</v>
      </c>
      <c r="AU249" s="12" t="str">
        <f>IF((COUNTIFS(明细!$R:$R,$AK249,明细!$C:$C,AU$1,明细!$AK:$AK,"网点超50分钟未响应")+COUNTIFS(明细!$R:$R,$AK249,明细!$C:$C,AU$1,明细!$AL:$AL,"网点超23H未关闭"))*20=0,"-",(COUNTIFS(明细!$R:$R,$AK249,明细!$C:$C,AU$1,明细!$AK:$AK,"网点超50分钟未响应")+COUNTIFS(明细!$R:$R,$AK249,明细!$C:$C,AU$1,明细!$AL:$AL,"网点超23H未关闭"))*20)</f>
        <v>-</v>
      </c>
      <c r="AV249" s="12" t="str">
        <f>IF((COUNTIFS(明细!$R:$R,$AK249,明细!$C:$C,AV$1,明细!$AK:$AK,"网点超50分钟未响应")+COUNTIFS(明细!$R:$R,$AK249,明细!$C:$C,AV$1,明细!$AL:$AL,"网点超23H未关闭"))*20=0,"-",(COUNTIFS(明细!$R:$R,$AK249,明细!$C:$C,AV$1,明细!$AK:$AK,"网点超50分钟未响应")+COUNTIFS(明细!$R:$R,$AK249,明细!$C:$C,AV$1,明细!$AL:$AL,"网点超23H未关闭"))*20)</f>
        <v>-</v>
      </c>
      <c r="AW249" s="12" t="str">
        <f>IF((COUNTIFS(明细!$R:$R,$AK249,明细!$C:$C,AW$1,明细!$AK:$AK,"网点超50分钟未响应")+COUNTIFS(明细!$R:$R,$AK249,明细!$C:$C,AW$1,明细!$AL:$AL,"网点超23H未关闭"))*20=0,"-",(COUNTIFS(明细!$R:$R,$AK249,明细!$C:$C,AW$1,明细!$AK:$AK,"网点超50分钟未响应")+COUNTIFS(明细!$R:$R,$AK249,明细!$C:$C,AW$1,明细!$AL:$AL,"网点超23H未关闭"))*20)</f>
        <v>-</v>
      </c>
      <c r="AX249" s="12" t="str">
        <f>IF((COUNTIFS(明细!$R:$R,$AK249,明细!$C:$C,AX$1,明细!$AK:$AK,"网点超50分钟未响应")+COUNTIFS(明细!$R:$R,$AK249,明细!$C:$C,AX$1,明细!$AL:$AL,"网点超23H未关闭"))*20=0,"-",(COUNTIFS(明细!$R:$R,$AK249,明细!$C:$C,AX$1,明细!$AK:$AK,"网点超50分钟未响应")+COUNTIFS(明细!$R:$R,$AK249,明细!$C:$C,AX$1,明细!$AL:$AL,"网点超23H未关闭"))*20)</f>
        <v>-</v>
      </c>
      <c r="AY249" s="12" t="str">
        <f>IF((COUNTIFS(明细!$R:$R,$AK249,明细!$C:$C,AY$1,明细!$AK:$AK,"网点超50分钟未响应")+COUNTIFS(明细!$R:$R,$AK249,明细!$C:$C,AY$1,明细!$AL:$AL,"网点超23H未关闭"))*20=0,"-",(COUNTIFS(明细!$R:$R,$AK249,明细!$C:$C,AY$1,明细!$AK:$AK,"网点超50分钟未响应")+COUNTIFS(明细!$R:$R,$AK249,明细!$C:$C,AY$1,明细!$AL:$AL,"网点超23H未关闭"))*20)</f>
        <v>-</v>
      </c>
      <c r="AZ249" s="12" t="str">
        <f>IF((COUNTIFS(明细!$R:$R,$AK249,明细!$C:$C,AZ$1,明细!$AK:$AK,"网点超50分钟未响应")+COUNTIFS(明细!$R:$R,$AK249,明细!$C:$C,AZ$1,明细!$AL:$AL,"网点超23H未关闭"))*20=0,"-",(COUNTIFS(明细!$R:$R,$AK249,明细!$C:$C,AZ$1,明细!$AK:$AK,"网点超50分钟未响应")+COUNTIFS(明细!$R:$R,$AK249,明细!$C:$C,AZ$1,明细!$AL:$AL,"网点超23H未关闭"))*20)</f>
        <v>-</v>
      </c>
      <c r="BA249" s="12" t="str">
        <f>IF((COUNTIFS(明细!$R:$R,$AK249,明细!$C:$C,BA$1,明细!$AK:$AK,"网点超50分钟未响应")+COUNTIFS(明细!$R:$R,$AK249,明细!$C:$C,BA$1,明细!$AL:$AL,"网点超23H未关闭"))*20=0,"-",(COUNTIFS(明细!$R:$R,$AK249,明细!$C:$C,BA$1,明细!$AK:$AK,"网点超50分钟未响应")+COUNTIFS(明细!$R:$R,$AK249,明细!$C:$C,BA$1,明细!$AL:$AL,"网点超23H未关闭"))*20)</f>
        <v>-</v>
      </c>
      <c r="BB249" s="12" t="str">
        <f>IF((COUNTIFS(明细!$R:$R,$AK249,明细!$C:$C,BB$1,明细!$AK:$AK,"网点超50分钟未响应")+COUNTIFS(明细!$R:$R,$AK249,明细!$C:$C,BB$1,明细!$AL:$AL,"网点超23H未关闭"))*20=0,"-",(COUNTIFS(明细!$R:$R,$AK249,明细!$C:$C,BB$1,明细!$AK:$AK,"网点超50分钟未响应")+COUNTIFS(明细!$R:$R,$AK249,明细!$C:$C,BB$1,明细!$AL:$AL,"网点超23H未关闭"))*20)</f>
        <v>-</v>
      </c>
      <c r="BC249" s="12" t="str">
        <f>IF((COUNTIFS(明细!$R:$R,$AK249,明细!$C:$C,BC$1,明细!$AK:$AK,"网点超50分钟未响应")+COUNTIFS(明细!$R:$R,$AK249,明细!$C:$C,BC$1,明细!$AL:$AL,"网点超23H未关闭"))*20=0,"-",(COUNTIFS(明细!$R:$R,$AK249,明细!$C:$C,BC$1,明细!$AK:$AK,"网点超50分钟未响应")+COUNTIFS(明细!$R:$R,$AK249,明细!$C:$C,BC$1,明细!$AL:$AL,"网点超23H未关闭"))*20)</f>
        <v>-</v>
      </c>
      <c r="BD249" s="12" t="str">
        <f>IF((COUNTIFS(明细!$R:$R,$AK249,明细!$C:$C,BD$1,明细!$AK:$AK,"网点超50分钟未响应")+COUNTIFS(明细!$R:$R,$AK249,明细!$C:$C,BD$1,明细!$AL:$AL,"网点超23H未关闭"))*20=0,"-",(COUNTIFS(明细!$R:$R,$AK249,明细!$C:$C,BD$1,明细!$AK:$AK,"网点超50分钟未响应")+COUNTIFS(明细!$R:$R,$AK249,明细!$C:$C,BD$1,明细!$AL:$AL,"网点超23H未关闭"))*20)</f>
        <v>-</v>
      </c>
      <c r="BE249" s="12" t="str">
        <f>IF((COUNTIFS(明细!$R:$R,$AK249,明细!$C:$C,BE$1,明细!$AK:$AK,"网点超50分钟未响应")+COUNTIFS(明细!$R:$R,$AK249,明细!$C:$C,BE$1,明细!$AL:$AL,"网点超23H未关闭"))*20=0,"-",(COUNTIFS(明细!$R:$R,$AK249,明细!$C:$C,BE$1,明细!$AK:$AK,"网点超50分钟未响应")+COUNTIFS(明细!$R:$R,$AK249,明细!$C:$C,BE$1,明细!$AL:$AL,"网点超23H未关闭"))*20)</f>
        <v>-</v>
      </c>
      <c r="BF249" s="12" t="str">
        <f>IF((COUNTIFS(明细!$R:$R,$AK249,明细!$C:$C,BF$1,明细!$AK:$AK,"网点超50分钟未响应")+COUNTIFS(明细!$R:$R,$AK249,明细!$C:$C,BF$1,明细!$AL:$AL,"网点超23H未关闭"))*20=0,"-",(COUNTIFS(明细!$R:$R,$AK249,明细!$C:$C,BF$1,明细!$AK:$AK,"网点超50分钟未响应")+COUNTIFS(明细!$R:$R,$AK249,明细!$C:$C,BF$1,明细!$AL:$AL,"网点超23H未关闭"))*20)</f>
        <v>-</v>
      </c>
      <c r="BG249" s="12" t="str">
        <f>IF((COUNTIFS(明细!$R:$R,$AK249,明细!$C:$C,BG$1,明细!$AK:$AK,"网点超50分钟未响应")+COUNTIFS(明细!$R:$R,$AK249,明细!$C:$C,BG$1,明细!$AL:$AL,"网点超23H未关闭"))*20=0,"-",(COUNTIFS(明细!$R:$R,$AK249,明细!$C:$C,BG$1,明细!$AK:$AK,"网点超50分钟未响应")+COUNTIFS(明细!$R:$R,$AK249,明细!$C:$C,BG$1,明细!$AL:$AL,"网点超23H未关闭"))*20)</f>
        <v>-</v>
      </c>
      <c r="BH249" s="12" t="str">
        <f>IF((COUNTIFS(明细!$R:$R,$AK249,明细!$C:$C,BH$1,明细!$AK:$AK,"网点超50分钟未响应")+COUNTIFS(明细!$R:$R,$AK249,明细!$C:$C,BH$1,明细!$AL:$AL,"网点超23H未关闭"))*20=0,"-",(COUNTIFS(明细!$R:$R,$AK249,明细!$C:$C,BH$1,明细!$AK:$AK,"网点超50分钟未响应")+COUNTIFS(明细!$R:$R,$AK249,明细!$C:$C,BH$1,明细!$AL:$AL,"网点超23H未关闭"))*20)</f>
        <v>-</v>
      </c>
      <c r="BI249" s="12" t="str">
        <f>IF((COUNTIFS(明细!$R:$R,$AK249,明细!$C:$C,BI$1,明细!$AK:$AK,"网点超50分钟未响应")+COUNTIFS(明细!$R:$R,$AK249,明细!$C:$C,BI$1,明细!$AL:$AL,"网点超23H未关闭"))*20=0,"-",(COUNTIFS(明细!$R:$R,$AK249,明细!$C:$C,BI$1,明细!$AK:$AK,"网点超50分钟未响应")+COUNTIFS(明细!$R:$R,$AK249,明细!$C:$C,BI$1,明细!$AL:$AL,"网点超23H未关闭"))*20)</f>
        <v>-</v>
      </c>
      <c r="BJ249" s="12" t="str">
        <f>IF((COUNTIFS(明细!$R:$R,$AK249,明细!$C:$C,BJ$1,明细!$AK:$AK,"网点超50分钟未响应")+COUNTIFS(明细!$R:$R,$AK249,明细!$C:$C,BJ$1,明细!$AL:$AL,"网点超23H未关闭"))*20=0,"-",(COUNTIFS(明细!$R:$R,$AK249,明细!$C:$C,BJ$1,明细!$AK:$AK,"网点超50分钟未响应")+COUNTIFS(明细!$R:$R,$AK249,明细!$C:$C,BJ$1,明细!$AL:$AL,"网点超23H未关闭"))*20)</f>
        <v>-</v>
      </c>
      <c r="BK249" s="12" t="str">
        <f>IF((COUNTIFS(明细!$R:$R,$AK249,明细!$C:$C,BK$1,明细!$AK:$AK,"网点超50分钟未响应")+COUNTIFS(明细!$R:$R,$AK249,明细!$C:$C,BK$1,明细!$AL:$AL,"网点超23H未关闭"))*20=0,"-",(COUNTIFS(明细!$R:$R,$AK249,明细!$C:$C,BK$1,明细!$AK:$AK,"网点超50分钟未响应")+COUNTIFS(明细!$R:$R,$AK249,明细!$C:$C,BK$1,明细!$AL:$AL,"网点超23H未关闭"))*20)</f>
        <v>-</v>
      </c>
      <c r="BL249" s="12" t="str">
        <f>IF((COUNTIFS(明细!$R:$R,$AK249,明细!$C:$C,BL$1,明细!$AK:$AK,"网点超50分钟未响应")+COUNTIFS(明细!$R:$R,$AK249,明细!$C:$C,BL$1,明细!$AL:$AL,"网点超23H未关闭"))*20=0,"-",(COUNTIFS(明细!$R:$R,$AK249,明细!$C:$C,BL$1,明细!$AK:$AK,"网点超50分钟未响应")+COUNTIFS(明细!$R:$R,$AK249,明细!$C:$C,BL$1,明细!$AL:$AL,"网点超23H未关闭"))*20)</f>
        <v>-</v>
      </c>
      <c r="BM249" s="12" t="str">
        <f>IF((COUNTIFS(明细!$R:$R,$AK249,明细!$C:$C,BM$1,明细!$AK:$AK,"网点超50分钟未响应")+COUNTIFS(明细!$R:$R,$AK249,明细!$C:$C,BM$1,明细!$AL:$AL,"网点超23H未关闭"))*20=0,"-",(COUNTIFS(明细!$R:$R,$AK249,明细!$C:$C,BM$1,明细!$AK:$AK,"网点超50分钟未响应")+COUNTIFS(明细!$R:$R,$AK249,明细!$C:$C,BM$1,明细!$AL:$AL,"网点超23H未关闭"))*20)</f>
        <v>-</v>
      </c>
      <c r="BN249" s="12" t="str">
        <f>IF((COUNTIFS(明细!$R:$R,$AK249,明细!$C:$C,BN$1,明细!$AK:$AK,"网点超50分钟未响应")+COUNTIFS(明细!$R:$R,$AK249,明细!$C:$C,BN$1,明细!$AL:$AL,"网点超23H未关闭"))*20=0,"-",(COUNTIFS(明细!$R:$R,$AK249,明细!$C:$C,BN$1,明细!$AK:$AK,"网点超50分钟未响应")+COUNTIFS(明细!$R:$R,$AK249,明细!$C:$C,BN$1,明细!$AL:$AL,"网点超23H未关闭"))*20)</f>
        <v>-</v>
      </c>
      <c r="BO249" s="12" t="str">
        <f>IF((COUNTIFS(明细!$R:$R,$AK249,明细!$C:$C,BO$1,明细!$AK:$AK,"网点超50分钟未响应")+COUNTIFS(明细!$R:$R,$AK249,明细!$C:$C,BO$1,明细!$AL:$AL,"网点超23H未关闭"))*20=0,"-",(COUNTIFS(明细!$R:$R,$AK249,明细!$C:$C,BO$1,明细!$AK:$AK,"网点超50分钟未响应")+COUNTIFS(明细!$R:$R,$AK249,明细!$C:$C,BO$1,明细!$AL:$AL,"网点超23H未关闭"))*20)</f>
        <v>-</v>
      </c>
      <c r="BP249" s="12" t="str">
        <f>IF((COUNTIFS(明细!$R:$R,$AK249,明细!$C:$C,BP$1,明细!$AK:$AK,"网点超50分钟未响应")+COUNTIFS(明细!$R:$R,$AK249,明细!$C:$C,BP$1,明细!$AL:$AL,"网点超23H未关闭"))*20=0,"-",(COUNTIFS(明细!$R:$R,$AK249,明细!$C:$C,BP$1,明细!$AK:$AK,"网点超50分钟未响应")+COUNTIFS(明细!$R:$R,$AK249,明细!$C:$C,BP$1,明细!$AL:$AL,"网点超23H未关闭"))*20)</f>
        <v>-</v>
      </c>
    </row>
    <row r="250" customHeight="1" spans="36:68">
      <c r="AJ250" s="12">
        <f>RANK(AL250,AL$3:AL$356)</f>
        <v>147</v>
      </c>
      <c r="AK250" s="4" t="s">
        <v>286</v>
      </c>
      <c r="AL250" s="12">
        <f>SUM(AM250:BP250)</f>
        <v>0</v>
      </c>
      <c r="AM250" s="12" t="str">
        <f>IF((COUNTIFS(明细!$R:$R,$AK250,明细!$C:$C,AM$1,明细!$AK:$AK,"网点超50分钟未响应")+COUNTIFS(明细!$R:$R,$AK250,明细!$C:$C,AM$1,明细!$AL:$AL,"网点超23H未关闭"))*20=0,"-",(COUNTIFS(明细!$R:$R,$AK250,明细!$C:$C,AM$1,明细!$AK:$AK,"网点超50分钟未响应")+COUNTIFS(明细!$R:$R,$AK250,明细!$C:$C,AM$1,明细!$AL:$AL,"网点超23H未关闭"))*20)</f>
        <v>-</v>
      </c>
      <c r="AN250" s="12" t="str">
        <f>IF((COUNTIFS(明细!$R:$R,$AK250,明细!$C:$C,AN$1,明细!$AK:$AK,"网点超50分钟未响应")+COUNTIFS(明细!$R:$R,$AK250,明细!$C:$C,AN$1,明细!$AL:$AL,"网点超23H未关闭"))*20=0,"-",(COUNTIFS(明细!$R:$R,$AK250,明细!$C:$C,AN$1,明细!$AK:$AK,"网点超50分钟未响应")+COUNTIFS(明细!$R:$R,$AK250,明细!$C:$C,AN$1,明细!$AL:$AL,"网点超23H未关闭"))*20)</f>
        <v>-</v>
      </c>
      <c r="AO250" s="12" t="str">
        <f>IF((COUNTIFS(明细!$R:$R,$AK250,明细!$C:$C,AO$1,明细!$AK:$AK,"网点超50分钟未响应")+COUNTIFS(明细!$R:$R,$AK250,明细!$C:$C,AO$1,明细!$AL:$AL,"网点超23H未关闭"))*20=0,"-",(COUNTIFS(明细!$R:$R,$AK250,明细!$C:$C,AO$1,明细!$AK:$AK,"网点超50分钟未响应")+COUNTIFS(明细!$R:$R,$AK250,明细!$C:$C,AO$1,明细!$AL:$AL,"网点超23H未关闭"))*20)</f>
        <v>-</v>
      </c>
      <c r="AP250" s="12" t="str">
        <f>IF((COUNTIFS(明细!$R:$R,$AK250,明细!$C:$C,AP$1,明细!$AK:$AK,"网点超50分钟未响应")+COUNTIFS(明细!$R:$R,$AK250,明细!$C:$C,AP$1,明细!$AL:$AL,"网点超23H未关闭"))*20=0,"-",(COUNTIFS(明细!$R:$R,$AK250,明细!$C:$C,AP$1,明细!$AK:$AK,"网点超50分钟未响应")+COUNTIFS(明细!$R:$R,$AK250,明细!$C:$C,AP$1,明细!$AL:$AL,"网点超23H未关闭"))*20)</f>
        <v>-</v>
      </c>
      <c r="AQ250" s="12" t="str">
        <f>IF((COUNTIFS(明细!$R:$R,$AK250,明细!$C:$C,AQ$1,明细!$AK:$AK,"网点超50分钟未响应")+COUNTIFS(明细!$R:$R,$AK250,明细!$C:$C,AQ$1,明细!$AL:$AL,"网点超23H未关闭"))*20=0,"-",(COUNTIFS(明细!$R:$R,$AK250,明细!$C:$C,AQ$1,明细!$AK:$AK,"网点超50分钟未响应")+COUNTIFS(明细!$R:$R,$AK250,明细!$C:$C,AQ$1,明细!$AL:$AL,"网点超23H未关闭"))*20)</f>
        <v>-</v>
      </c>
      <c r="AR250" s="12" t="str">
        <f>IF((COUNTIFS(明细!$R:$R,$AK250,明细!$C:$C,AR$1,明细!$AK:$AK,"网点超50分钟未响应")+COUNTIFS(明细!$R:$R,$AK250,明细!$C:$C,AR$1,明细!$AL:$AL,"网点超23H未关闭"))*20=0,"-",(COUNTIFS(明细!$R:$R,$AK250,明细!$C:$C,AR$1,明细!$AK:$AK,"网点超50分钟未响应")+COUNTIFS(明细!$R:$R,$AK250,明细!$C:$C,AR$1,明细!$AL:$AL,"网点超23H未关闭"))*20)</f>
        <v>-</v>
      </c>
      <c r="AS250" s="12" t="str">
        <f>IF((COUNTIFS(明细!$R:$R,$AK250,明细!$C:$C,AS$1,明细!$AK:$AK,"网点超50分钟未响应")+COUNTIFS(明细!$R:$R,$AK250,明细!$C:$C,AS$1,明细!$AL:$AL,"网点超23H未关闭"))*20=0,"-",(COUNTIFS(明细!$R:$R,$AK250,明细!$C:$C,AS$1,明细!$AK:$AK,"网点超50分钟未响应")+COUNTIFS(明细!$R:$R,$AK250,明细!$C:$C,AS$1,明细!$AL:$AL,"网点超23H未关闭"))*20)</f>
        <v>-</v>
      </c>
      <c r="AT250" s="12" t="str">
        <f>IF((COUNTIFS(明细!$R:$R,$AK250,明细!$C:$C,AT$1,明细!$AK:$AK,"网点超50分钟未响应")+COUNTIFS(明细!$R:$R,$AK250,明细!$C:$C,AT$1,明细!$AL:$AL,"网点超23H未关闭"))*20=0,"-",(COUNTIFS(明细!$R:$R,$AK250,明细!$C:$C,AT$1,明细!$AK:$AK,"网点超50分钟未响应")+COUNTIFS(明细!$R:$R,$AK250,明细!$C:$C,AT$1,明细!$AL:$AL,"网点超23H未关闭"))*20)</f>
        <v>-</v>
      </c>
      <c r="AU250" s="12" t="str">
        <f>IF((COUNTIFS(明细!$R:$R,$AK250,明细!$C:$C,AU$1,明细!$AK:$AK,"网点超50分钟未响应")+COUNTIFS(明细!$R:$R,$AK250,明细!$C:$C,AU$1,明细!$AL:$AL,"网点超23H未关闭"))*20=0,"-",(COUNTIFS(明细!$R:$R,$AK250,明细!$C:$C,AU$1,明细!$AK:$AK,"网点超50分钟未响应")+COUNTIFS(明细!$R:$R,$AK250,明细!$C:$C,AU$1,明细!$AL:$AL,"网点超23H未关闭"))*20)</f>
        <v>-</v>
      </c>
      <c r="AV250" s="12" t="str">
        <f>IF((COUNTIFS(明细!$R:$R,$AK250,明细!$C:$C,AV$1,明细!$AK:$AK,"网点超50分钟未响应")+COUNTIFS(明细!$R:$R,$AK250,明细!$C:$C,AV$1,明细!$AL:$AL,"网点超23H未关闭"))*20=0,"-",(COUNTIFS(明细!$R:$R,$AK250,明细!$C:$C,AV$1,明细!$AK:$AK,"网点超50分钟未响应")+COUNTIFS(明细!$R:$R,$AK250,明细!$C:$C,AV$1,明细!$AL:$AL,"网点超23H未关闭"))*20)</f>
        <v>-</v>
      </c>
      <c r="AW250" s="12" t="str">
        <f>IF((COUNTIFS(明细!$R:$R,$AK250,明细!$C:$C,AW$1,明细!$AK:$AK,"网点超50分钟未响应")+COUNTIFS(明细!$R:$R,$AK250,明细!$C:$C,AW$1,明细!$AL:$AL,"网点超23H未关闭"))*20=0,"-",(COUNTIFS(明细!$R:$R,$AK250,明细!$C:$C,AW$1,明细!$AK:$AK,"网点超50分钟未响应")+COUNTIFS(明细!$R:$R,$AK250,明细!$C:$C,AW$1,明细!$AL:$AL,"网点超23H未关闭"))*20)</f>
        <v>-</v>
      </c>
      <c r="AX250" s="12" t="str">
        <f>IF((COUNTIFS(明细!$R:$R,$AK250,明细!$C:$C,AX$1,明细!$AK:$AK,"网点超50分钟未响应")+COUNTIFS(明细!$R:$R,$AK250,明细!$C:$C,AX$1,明细!$AL:$AL,"网点超23H未关闭"))*20=0,"-",(COUNTIFS(明细!$R:$R,$AK250,明细!$C:$C,AX$1,明细!$AK:$AK,"网点超50分钟未响应")+COUNTIFS(明细!$R:$R,$AK250,明细!$C:$C,AX$1,明细!$AL:$AL,"网点超23H未关闭"))*20)</f>
        <v>-</v>
      </c>
      <c r="AY250" s="12" t="str">
        <f>IF((COUNTIFS(明细!$R:$R,$AK250,明细!$C:$C,AY$1,明细!$AK:$AK,"网点超50分钟未响应")+COUNTIFS(明细!$R:$R,$AK250,明细!$C:$C,AY$1,明细!$AL:$AL,"网点超23H未关闭"))*20=0,"-",(COUNTIFS(明细!$R:$R,$AK250,明细!$C:$C,AY$1,明细!$AK:$AK,"网点超50分钟未响应")+COUNTIFS(明细!$R:$R,$AK250,明细!$C:$C,AY$1,明细!$AL:$AL,"网点超23H未关闭"))*20)</f>
        <v>-</v>
      </c>
      <c r="AZ250" s="12" t="str">
        <f>IF((COUNTIFS(明细!$R:$R,$AK250,明细!$C:$C,AZ$1,明细!$AK:$AK,"网点超50分钟未响应")+COUNTIFS(明细!$R:$R,$AK250,明细!$C:$C,AZ$1,明细!$AL:$AL,"网点超23H未关闭"))*20=0,"-",(COUNTIFS(明细!$R:$R,$AK250,明细!$C:$C,AZ$1,明细!$AK:$AK,"网点超50分钟未响应")+COUNTIFS(明细!$R:$R,$AK250,明细!$C:$C,AZ$1,明细!$AL:$AL,"网点超23H未关闭"))*20)</f>
        <v>-</v>
      </c>
      <c r="BA250" s="12" t="str">
        <f>IF((COUNTIFS(明细!$R:$R,$AK250,明细!$C:$C,BA$1,明细!$AK:$AK,"网点超50分钟未响应")+COUNTIFS(明细!$R:$R,$AK250,明细!$C:$C,BA$1,明细!$AL:$AL,"网点超23H未关闭"))*20=0,"-",(COUNTIFS(明细!$R:$R,$AK250,明细!$C:$C,BA$1,明细!$AK:$AK,"网点超50分钟未响应")+COUNTIFS(明细!$R:$R,$AK250,明细!$C:$C,BA$1,明细!$AL:$AL,"网点超23H未关闭"))*20)</f>
        <v>-</v>
      </c>
      <c r="BB250" s="12" t="str">
        <f>IF((COUNTIFS(明细!$R:$R,$AK250,明细!$C:$C,BB$1,明细!$AK:$AK,"网点超50分钟未响应")+COUNTIFS(明细!$R:$R,$AK250,明细!$C:$C,BB$1,明细!$AL:$AL,"网点超23H未关闭"))*20=0,"-",(COUNTIFS(明细!$R:$R,$AK250,明细!$C:$C,BB$1,明细!$AK:$AK,"网点超50分钟未响应")+COUNTIFS(明细!$R:$R,$AK250,明细!$C:$C,BB$1,明细!$AL:$AL,"网点超23H未关闭"))*20)</f>
        <v>-</v>
      </c>
      <c r="BC250" s="12" t="str">
        <f>IF((COUNTIFS(明细!$R:$R,$AK250,明细!$C:$C,BC$1,明细!$AK:$AK,"网点超50分钟未响应")+COUNTIFS(明细!$R:$R,$AK250,明细!$C:$C,BC$1,明细!$AL:$AL,"网点超23H未关闭"))*20=0,"-",(COUNTIFS(明细!$R:$R,$AK250,明细!$C:$C,BC$1,明细!$AK:$AK,"网点超50分钟未响应")+COUNTIFS(明细!$R:$R,$AK250,明细!$C:$C,BC$1,明细!$AL:$AL,"网点超23H未关闭"))*20)</f>
        <v>-</v>
      </c>
      <c r="BD250" s="12" t="str">
        <f>IF((COUNTIFS(明细!$R:$R,$AK250,明细!$C:$C,BD$1,明细!$AK:$AK,"网点超50分钟未响应")+COUNTIFS(明细!$R:$R,$AK250,明细!$C:$C,BD$1,明细!$AL:$AL,"网点超23H未关闭"))*20=0,"-",(COUNTIFS(明细!$R:$R,$AK250,明细!$C:$C,BD$1,明细!$AK:$AK,"网点超50分钟未响应")+COUNTIFS(明细!$R:$R,$AK250,明细!$C:$C,BD$1,明细!$AL:$AL,"网点超23H未关闭"))*20)</f>
        <v>-</v>
      </c>
      <c r="BE250" s="12" t="str">
        <f>IF((COUNTIFS(明细!$R:$R,$AK250,明细!$C:$C,BE$1,明细!$AK:$AK,"网点超50分钟未响应")+COUNTIFS(明细!$R:$R,$AK250,明细!$C:$C,BE$1,明细!$AL:$AL,"网点超23H未关闭"))*20=0,"-",(COUNTIFS(明细!$R:$R,$AK250,明细!$C:$C,BE$1,明细!$AK:$AK,"网点超50分钟未响应")+COUNTIFS(明细!$R:$R,$AK250,明细!$C:$C,BE$1,明细!$AL:$AL,"网点超23H未关闭"))*20)</f>
        <v>-</v>
      </c>
      <c r="BF250" s="12" t="str">
        <f>IF((COUNTIFS(明细!$R:$R,$AK250,明细!$C:$C,BF$1,明细!$AK:$AK,"网点超50分钟未响应")+COUNTIFS(明细!$R:$R,$AK250,明细!$C:$C,BF$1,明细!$AL:$AL,"网点超23H未关闭"))*20=0,"-",(COUNTIFS(明细!$R:$R,$AK250,明细!$C:$C,BF$1,明细!$AK:$AK,"网点超50分钟未响应")+COUNTIFS(明细!$R:$R,$AK250,明细!$C:$C,BF$1,明细!$AL:$AL,"网点超23H未关闭"))*20)</f>
        <v>-</v>
      </c>
      <c r="BG250" s="12" t="str">
        <f>IF((COUNTIFS(明细!$R:$R,$AK250,明细!$C:$C,BG$1,明细!$AK:$AK,"网点超50分钟未响应")+COUNTIFS(明细!$R:$R,$AK250,明细!$C:$C,BG$1,明细!$AL:$AL,"网点超23H未关闭"))*20=0,"-",(COUNTIFS(明细!$R:$R,$AK250,明细!$C:$C,BG$1,明细!$AK:$AK,"网点超50分钟未响应")+COUNTIFS(明细!$R:$R,$AK250,明细!$C:$C,BG$1,明细!$AL:$AL,"网点超23H未关闭"))*20)</f>
        <v>-</v>
      </c>
      <c r="BH250" s="12" t="str">
        <f>IF((COUNTIFS(明细!$R:$R,$AK250,明细!$C:$C,BH$1,明细!$AK:$AK,"网点超50分钟未响应")+COUNTIFS(明细!$R:$R,$AK250,明细!$C:$C,BH$1,明细!$AL:$AL,"网点超23H未关闭"))*20=0,"-",(COUNTIFS(明细!$R:$R,$AK250,明细!$C:$C,BH$1,明细!$AK:$AK,"网点超50分钟未响应")+COUNTIFS(明细!$R:$R,$AK250,明细!$C:$C,BH$1,明细!$AL:$AL,"网点超23H未关闭"))*20)</f>
        <v>-</v>
      </c>
      <c r="BI250" s="12" t="str">
        <f>IF((COUNTIFS(明细!$R:$R,$AK250,明细!$C:$C,BI$1,明细!$AK:$AK,"网点超50分钟未响应")+COUNTIFS(明细!$R:$R,$AK250,明细!$C:$C,BI$1,明细!$AL:$AL,"网点超23H未关闭"))*20=0,"-",(COUNTIFS(明细!$R:$R,$AK250,明细!$C:$C,BI$1,明细!$AK:$AK,"网点超50分钟未响应")+COUNTIFS(明细!$R:$R,$AK250,明细!$C:$C,BI$1,明细!$AL:$AL,"网点超23H未关闭"))*20)</f>
        <v>-</v>
      </c>
      <c r="BJ250" s="12" t="str">
        <f>IF((COUNTIFS(明细!$R:$R,$AK250,明细!$C:$C,BJ$1,明细!$AK:$AK,"网点超50分钟未响应")+COUNTIFS(明细!$R:$R,$AK250,明细!$C:$C,BJ$1,明细!$AL:$AL,"网点超23H未关闭"))*20=0,"-",(COUNTIFS(明细!$R:$R,$AK250,明细!$C:$C,BJ$1,明细!$AK:$AK,"网点超50分钟未响应")+COUNTIFS(明细!$R:$R,$AK250,明细!$C:$C,BJ$1,明细!$AL:$AL,"网点超23H未关闭"))*20)</f>
        <v>-</v>
      </c>
      <c r="BK250" s="12" t="str">
        <f>IF((COUNTIFS(明细!$R:$R,$AK250,明细!$C:$C,BK$1,明细!$AK:$AK,"网点超50分钟未响应")+COUNTIFS(明细!$R:$R,$AK250,明细!$C:$C,BK$1,明细!$AL:$AL,"网点超23H未关闭"))*20=0,"-",(COUNTIFS(明细!$R:$R,$AK250,明细!$C:$C,BK$1,明细!$AK:$AK,"网点超50分钟未响应")+COUNTIFS(明细!$R:$R,$AK250,明细!$C:$C,BK$1,明细!$AL:$AL,"网点超23H未关闭"))*20)</f>
        <v>-</v>
      </c>
      <c r="BL250" s="12" t="str">
        <f>IF((COUNTIFS(明细!$R:$R,$AK250,明细!$C:$C,BL$1,明细!$AK:$AK,"网点超50分钟未响应")+COUNTIFS(明细!$R:$R,$AK250,明细!$C:$C,BL$1,明细!$AL:$AL,"网点超23H未关闭"))*20=0,"-",(COUNTIFS(明细!$R:$R,$AK250,明细!$C:$C,BL$1,明细!$AK:$AK,"网点超50分钟未响应")+COUNTIFS(明细!$R:$R,$AK250,明细!$C:$C,BL$1,明细!$AL:$AL,"网点超23H未关闭"))*20)</f>
        <v>-</v>
      </c>
      <c r="BM250" s="12" t="str">
        <f>IF((COUNTIFS(明细!$R:$R,$AK250,明细!$C:$C,BM$1,明细!$AK:$AK,"网点超50分钟未响应")+COUNTIFS(明细!$R:$R,$AK250,明细!$C:$C,BM$1,明细!$AL:$AL,"网点超23H未关闭"))*20=0,"-",(COUNTIFS(明细!$R:$R,$AK250,明细!$C:$C,BM$1,明细!$AK:$AK,"网点超50分钟未响应")+COUNTIFS(明细!$R:$R,$AK250,明细!$C:$C,BM$1,明细!$AL:$AL,"网点超23H未关闭"))*20)</f>
        <v>-</v>
      </c>
      <c r="BN250" s="12" t="str">
        <f>IF((COUNTIFS(明细!$R:$R,$AK250,明细!$C:$C,BN$1,明细!$AK:$AK,"网点超50分钟未响应")+COUNTIFS(明细!$R:$R,$AK250,明细!$C:$C,BN$1,明细!$AL:$AL,"网点超23H未关闭"))*20=0,"-",(COUNTIFS(明细!$R:$R,$AK250,明细!$C:$C,BN$1,明细!$AK:$AK,"网点超50分钟未响应")+COUNTIFS(明细!$R:$R,$AK250,明细!$C:$C,BN$1,明细!$AL:$AL,"网点超23H未关闭"))*20)</f>
        <v>-</v>
      </c>
      <c r="BO250" s="12" t="str">
        <f>IF((COUNTIFS(明细!$R:$R,$AK250,明细!$C:$C,BO$1,明细!$AK:$AK,"网点超50分钟未响应")+COUNTIFS(明细!$R:$R,$AK250,明细!$C:$C,BO$1,明细!$AL:$AL,"网点超23H未关闭"))*20=0,"-",(COUNTIFS(明细!$R:$R,$AK250,明细!$C:$C,BO$1,明细!$AK:$AK,"网点超50分钟未响应")+COUNTIFS(明细!$R:$R,$AK250,明细!$C:$C,BO$1,明细!$AL:$AL,"网点超23H未关闭"))*20)</f>
        <v>-</v>
      </c>
      <c r="BP250" s="12" t="str">
        <f>IF((COUNTIFS(明细!$R:$R,$AK250,明细!$C:$C,BP$1,明细!$AK:$AK,"网点超50分钟未响应")+COUNTIFS(明细!$R:$R,$AK250,明细!$C:$C,BP$1,明细!$AL:$AL,"网点超23H未关闭"))*20=0,"-",(COUNTIFS(明细!$R:$R,$AK250,明细!$C:$C,BP$1,明细!$AK:$AK,"网点超50分钟未响应")+COUNTIFS(明细!$R:$R,$AK250,明细!$C:$C,BP$1,明细!$AL:$AL,"网点超23H未关闭"))*20)</f>
        <v>-</v>
      </c>
    </row>
    <row r="251" customHeight="1" spans="36:68">
      <c r="AJ251" s="12">
        <f>RANK(AL251,AL$3:AL$356)</f>
        <v>147</v>
      </c>
      <c r="AK251" s="4" t="s">
        <v>287</v>
      </c>
      <c r="AL251" s="12">
        <f>SUM(AM251:BP251)</f>
        <v>0</v>
      </c>
      <c r="AM251" s="12" t="str">
        <f>IF((COUNTIFS(明细!$R:$R,$AK251,明细!$C:$C,AM$1,明细!$AK:$AK,"网点超50分钟未响应")+COUNTIFS(明细!$R:$R,$AK251,明细!$C:$C,AM$1,明细!$AL:$AL,"网点超23H未关闭"))*20=0,"-",(COUNTIFS(明细!$R:$R,$AK251,明细!$C:$C,AM$1,明细!$AK:$AK,"网点超50分钟未响应")+COUNTIFS(明细!$R:$R,$AK251,明细!$C:$C,AM$1,明细!$AL:$AL,"网点超23H未关闭"))*20)</f>
        <v>-</v>
      </c>
      <c r="AN251" s="12" t="str">
        <f>IF((COUNTIFS(明细!$R:$R,$AK251,明细!$C:$C,AN$1,明细!$AK:$AK,"网点超50分钟未响应")+COUNTIFS(明细!$R:$R,$AK251,明细!$C:$C,AN$1,明细!$AL:$AL,"网点超23H未关闭"))*20=0,"-",(COUNTIFS(明细!$R:$R,$AK251,明细!$C:$C,AN$1,明细!$AK:$AK,"网点超50分钟未响应")+COUNTIFS(明细!$R:$R,$AK251,明细!$C:$C,AN$1,明细!$AL:$AL,"网点超23H未关闭"))*20)</f>
        <v>-</v>
      </c>
      <c r="AO251" s="12" t="str">
        <f>IF((COUNTIFS(明细!$R:$R,$AK251,明细!$C:$C,AO$1,明细!$AK:$AK,"网点超50分钟未响应")+COUNTIFS(明细!$R:$R,$AK251,明细!$C:$C,AO$1,明细!$AL:$AL,"网点超23H未关闭"))*20=0,"-",(COUNTIFS(明细!$R:$R,$AK251,明细!$C:$C,AO$1,明细!$AK:$AK,"网点超50分钟未响应")+COUNTIFS(明细!$R:$R,$AK251,明细!$C:$C,AO$1,明细!$AL:$AL,"网点超23H未关闭"))*20)</f>
        <v>-</v>
      </c>
      <c r="AP251" s="12" t="str">
        <f>IF((COUNTIFS(明细!$R:$R,$AK251,明细!$C:$C,AP$1,明细!$AK:$AK,"网点超50分钟未响应")+COUNTIFS(明细!$R:$R,$AK251,明细!$C:$C,AP$1,明细!$AL:$AL,"网点超23H未关闭"))*20=0,"-",(COUNTIFS(明细!$R:$R,$AK251,明细!$C:$C,AP$1,明细!$AK:$AK,"网点超50分钟未响应")+COUNTIFS(明细!$R:$R,$AK251,明细!$C:$C,AP$1,明细!$AL:$AL,"网点超23H未关闭"))*20)</f>
        <v>-</v>
      </c>
      <c r="AQ251" s="12" t="str">
        <f>IF((COUNTIFS(明细!$R:$R,$AK251,明细!$C:$C,AQ$1,明细!$AK:$AK,"网点超50分钟未响应")+COUNTIFS(明细!$R:$R,$AK251,明细!$C:$C,AQ$1,明细!$AL:$AL,"网点超23H未关闭"))*20=0,"-",(COUNTIFS(明细!$R:$R,$AK251,明细!$C:$C,AQ$1,明细!$AK:$AK,"网点超50分钟未响应")+COUNTIFS(明细!$R:$R,$AK251,明细!$C:$C,AQ$1,明细!$AL:$AL,"网点超23H未关闭"))*20)</f>
        <v>-</v>
      </c>
      <c r="AR251" s="12" t="str">
        <f>IF((COUNTIFS(明细!$R:$R,$AK251,明细!$C:$C,AR$1,明细!$AK:$AK,"网点超50分钟未响应")+COUNTIFS(明细!$R:$R,$AK251,明细!$C:$C,AR$1,明细!$AL:$AL,"网点超23H未关闭"))*20=0,"-",(COUNTIFS(明细!$R:$R,$AK251,明细!$C:$C,AR$1,明细!$AK:$AK,"网点超50分钟未响应")+COUNTIFS(明细!$R:$R,$AK251,明细!$C:$C,AR$1,明细!$AL:$AL,"网点超23H未关闭"))*20)</f>
        <v>-</v>
      </c>
      <c r="AS251" s="12" t="str">
        <f>IF((COUNTIFS(明细!$R:$R,$AK251,明细!$C:$C,AS$1,明细!$AK:$AK,"网点超50分钟未响应")+COUNTIFS(明细!$R:$R,$AK251,明细!$C:$C,AS$1,明细!$AL:$AL,"网点超23H未关闭"))*20=0,"-",(COUNTIFS(明细!$R:$R,$AK251,明细!$C:$C,AS$1,明细!$AK:$AK,"网点超50分钟未响应")+COUNTIFS(明细!$R:$R,$AK251,明细!$C:$C,AS$1,明细!$AL:$AL,"网点超23H未关闭"))*20)</f>
        <v>-</v>
      </c>
      <c r="AT251" s="12" t="str">
        <f>IF((COUNTIFS(明细!$R:$R,$AK251,明细!$C:$C,AT$1,明细!$AK:$AK,"网点超50分钟未响应")+COUNTIFS(明细!$R:$R,$AK251,明细!$C:$C,AT$1,明细!$AL:$AL,"网点超23H未关闭"))*20=0,"-",(COUNTIFS(明细!$R:$R,$AK251,明细!$C:$C,AT$1,明细!$AK:$AK,"网点超50分钟未响应")+COUNTIFS(明细!$R:$R,$AK251,明细!$C:$C,AT$1,明细!$AL:$AL,"网点超23H未关闭"))*20)</f>
        <v>-</v>
      </c>
      <c r="AU251" s="12" t="str">
        <f>IF((COUNTIFS(明细!$R:$R,$AK251,明细!$C:$C,AU$1,明细!$AK:$AK,"网点超50分钟未响应")+COUNTIFS(明细!$R:$R,$AK251,明细!$C:$C,AU$1,明细!$AL:$AL,"网点超23H未关闭"))*20=0,"-",(COUNTIFS(明细!$R:$R,$AK251,明细!$C:$C,AU$1,明细!$AK:$AK,"网点超50分钟未响应")+COUNTIFS(明细!$R:$R,$AK251,明细!$C:$C,AU$1,明细!$AL:$AL,"网点超23H未关闭"))*20)</f>
        <v>-</v>
      </c>
      <c r="AV251" s="12" t="str">
        <f>IF((COUNTIFS(明细!$R:$R,$AK251,明细!$C:$C,AV$1,明细!$AK:$AK,"网点超50分钟未响应")+COUNTIFS(明细!$R:$R,$AK251,明细!$C:$C,AV$1,明细!$AL:$AL,"网点超23H未关闭"))*20=0,"-",(COUNTIFS(明细!$R:$R,$AK251,明细!$C:$C,AV$1,明细!$AK:$AK,"网点超50分钟未响应")+COUNTIFS(明细!$R:$R,$AK251,明细!$C:$C,AV$1,明细!$AL:$AL,"网点超23H未关闭"))*20)</f>
        <v>-</v>
      </c>
      <c r="AW251" s="12" t="str">
        <f>IF((COUNTIFS(明细!$R:$R,$AK251,明细!$C:$C,AW$1,明细!$AK:$AK,"网点超50分钟未响应")+COUNTIFS(明细!$R:$R,$AK251,明细!$C:$C,AW$1,明细!$AL:$AL,"网点超23H未关闭"))*20=0,"-",(COUNTIFS(明细!$R:$R,$AK251,明细!$C:$C,AW$1,明细!$AK:$AK,"网点超50分钟未响应")+COUNTIFS(明细!$R:$R,$AK251,明细!$C:$C,AW$1,明细!$AL:$AL,"网点超23H未关闭"))*20)</f>
        <v>-</v>
      </c>
      <c r="AX251" s="12" t="str">
        <f>IF((COUNTIFS(明细!$R:$R,$AK251,明细!$C:$C,AX$1,明细!$AK:$AK,"网点超50分钟未响应")+COUNTIFS(明细!$R:$R,$AK251,明细!$C:$C,AX$1,明细!$AL:$AL,"网点超23H未关闭"))*20=0,"-",(COUNTIFS(明细!$R:$R,$AK251,明细!$C:$C,AX$1,明细!$AK:$AK,"网点超50分钟未响应")+COUNTIFS(明细!$R:$R,$AK251,明细!$C:$C,AX$1,明细!$AL:$AL,"网点超23H未关闭"))*20)</f>
        <v>-</v>
      </c>
      <c r="AY251" s="12" t="str">
        <f>IF((COUNTIFS(明细!$R:$R,$AK251,明细!$C:$C,AY$1,明细!$AK:$AK,"网点超50分钟未响应")+COUNTIFS(明细!$R:$R,$AK251,明细!$C:$C,AY$1,明细!$AL:$AL,"网点超23H未关闭"))*20=0,"-",(COUNTIFS(明细!$R:$R,$AK251,明细!$C:$C,AY$1,明细!$AK:$AK,"网点超50分钟未响应")+COUNTIFS(明细!$R:$R,$AK251,明细!$C:$C,AY$1,明细!$AL:$AL,"网点超23H未关闭"))*20)</f>
        <v>-</v>
      </c>
      <c r="AZ251" s="12" t="str">
        <f>IF((COUNTIFS(明细!$R:$R,$AK251,明细!$C:$C,AZ$1,明细!$AK:$AK,"网点超50分钟未响应")+COUNTIFS(明细!$R:$R,$AK251,明细!$C:$C,AZ$1,明细!$AL:$AL,"网点超23H未关闭"))*20=0,"-",(COUNTIFS(明细!$R:$R,$AK251,明细!$C:$C,AZ$1,明细!$AK:$AK,"网点超50分钟未响应")+COUNTIFS(明细!$R:$R,$AK251,明细!$C:$C,AZ$1,明细!$AL:$AL,"网点超23H未关闭"))*20)</f>
        <v>-</v>
      </c>
      <c r="BA251" s="12" t="str">
        <f>IF((COUNTIFS(明细!$R:$R,$AK251,明细!$C:$C,BA$1,明细!$AK:$AK,"网点超50分钟未响应")+COUNTIFS(明细!$R:$R,$AK251,明细!$C:$C,BA$1,明细!$AL:$AL,"网点超23H未关闭"))*20=0,"-",(COUNTIFS(明细!$R:$R,$AK251,明细!$C:$C,BA$1,明细!$AK:$AK,"网点超50分钟未响应")+COUNTIFS(明细!$R:$R,$AK251,明细!$C:$C,BA$1,明细!$AL:$AL,"网点超23H未关闭"))*20)</f>
        <v>-</v>
      </c>
      <c r="BB251" s="12" t="str">
        <f>IF((COUNTIFS(明细!$R:$R,$AK251,明细!$C:$C,BB$1,明细!$AK:$AK,"网点超50分钟未响应")+COUNTIFS(明细!$R:$R,$AK251,明细!$C:$C,BB$1,明细!$AL:$AL,"网点超23H未关闭"))*20=0,"-",(COUNTIFS(明细!$R:$R,$AK251,明细!$C:$C,BB$1,明细!$AK:$AK,"网点超50分钟未响应")+COUNTIFS(明细!$R:$R,$AK251,明细!$C:$C,BB$1,明细!$AL:$AL,"网点超23H未关闭"))*20)</f>
        <v>-</v>
      </c>
      <c r="BC251" s="12" t="str">
        <f>IF((COUNTIFS(明细!$R:$R,$AK251,明细!$C:$C,BC$1,明细!$AK:$AK,"网点超50分钟未响应")+COUNTIFS(明细!$R:$R,$AK251,明细!$C:$C,BC$1,明细!$AL:$AL,"网点超23H未关闭"))*20=0,"-",(COUNTIFS(明细!$R:$R,$AK251,明细!$C:$C,BC$1,明细!$AK:$AK,"网点超50分钟未响应")+COUNTIFS(明细!$R:$R,$AK251,明细!$C:$C,BC$1,明细!$AL:$AL,"网点超23H未关闭"))*20)</f>
        <v>-</v>
      </c>
      <c r="BD251" s="12" t="str">
        <f>IF((COUNTIFS(明细!$R:$R,$AK251,明细!$C:$C,BD$1,明细!$AK:$AK,"网点超50分钟未响应")+COUNTIFS(明细!$R:$R,$AK251,明细!$C:$C,BD$1,明细!$AL:$AL,"网点超23H未关闭"))*20=0,"-",(COUNTIFS(明细!$R:$R,$AK251,明细!$C:$C,BD$1,明细!$AK:$AK,"网点超50分钟未响应")+COUNTIFS(明细!$R:$R,$AK251,明细!$C:$C,BD$1,明细!$AL:$AL,"网点超23H未关闭"))*20)</f>
        <v>-</v>
      </c>
      <c r="BE251" s="12" t="str">
        <f>IF((COUNTIFS(明细!$R:$R,$AK251,明细!$C:$C,BE$1,明细!$AK:$AK,"网点超50分钟未响应")+COUNTIFS(明细!$R:$R,$AK251,明细!$C:$C,BE$1,明细!$AL:$AL,"网点超23H未关闭"))*20=0,"-",(COUNTIFS(明细!$R:$R,$AK251,明细!$C:$C,BE$1,明细!$AK:$AK,"网点超50分钟未响应")+COUNTIFS(明细!$R:$R,$AK251,明细!$C:$C,BE$1,明细!$AL:$AL,"网点超23H未关闭"))*20)</f>
        <v>-</v>
      </c>
      <c r="BF251" s="12" t="str">
        <f>IF((COUNTIFS(明细!$R:$R,$AK251,明细!$C:$C,BF$1,明细!$AK:$AK,"网点超50分钟未响应")+COUNTIFS(明细!$R:$R,$AK251,明细!$C:$C,BF$1,明细!$AL:$AL,"网点超23H未关闭"))*20=0,"-",(COUNTIFS(明细!$R:$R,$AK251,明细!$C:$C,BF$1,明细!$AK:$AK,"网点超50分钟未响应")+COUNTIFS(明细!$R:$R,$AK251,明细!$C:$C,BF$1,明细!$AL:$AL,"网点超23H未关闭"))*20)</f>
        <v>-</v>
      </c>
      <c r="BG251" s="12" t="str">
        <f>IF((COUNTIFS(明细!$R:$R,$AK251,明细!$C:$C,BG$1,明细!$AK:$AK,"网点超50分钟未响应")+COUNTIFS(明细!$R:$R,$AK251,明细!$C:$C,BG$1,明细!$AL:$AL,"网点超23H未关闭"))*20=0,"-",(COUNTIFS(明细!$R:$R,$AK251,明细!$C:$C,BG$1,明细!$AK:$AK,"网点超50分钟未响应")+COUNTIFS(明细!$R:$R,$AK251,明细!$C:$C,BG$1,明细!$AL:$AL,"网点超23H未关闭"))*20)</f>
        <v>-</v>
      </c>
      <c r="BH251" s="12" t="str">
        <f>IF((COUNTIFS(明细!$R:$R,$AK251,明细!$C:$C,BH$1,明细!$AK:$AK,"网点超50分钟未响应")+COUNTIFS(明细!$R:$R,$AK251,明细!$C:$C,BH$1,明细!$AL:$AL,"网点超23H未关闭"))*20=0,"-",(COUNTIFS(明细!$R:$R,$AK251,明细!$C:$C,BH$1,明细!$AK:$AK,"网点超50分钟未响应")+COUNTIFS(明细!$R:$R,$AK251,明细!$C:$C,BH$1,明细!$AL:$AL,"网点超23H未关闭"))*20)</f>
        <v>-</v>
      </c>
      <c r="BI251" s="12" t="str">
        <f>IF((COUNTIFS(明细!$R:$R,$AK251,明细!$C:$C,BI$1,明细!$AK:$AK,"网点超50分钟未响应")+COUNTIFS(明细!$R:$R,$AK251,明细!$C:$C,BI$1,明细!$AL:$AL,"网点超23H未关闭"))*20=0,"-",(COUNTIFS(明细!$R:$R,$AK251,明细!$C:$C,BI$1,明细!$AK:$AK,"网点超50分钟未响应")+COUNTIFS(明细!$R:$R,$AK251,明细!$C:$C,BI$1,明细!$AL:$AL,"网点超23H未关闭"))*20)</f>
        <v>-</v>
      </c>
      <c r="BJ251" s="12" t="str">
        <f>IF((COUNTIFS(明细!$R:$R,$AK251,明细!$C:$C,BJ$1,明细!$AK:$AK,"网点超50分钟未响应")+COUNTIFS(明细!$R:$R,$AK251,明细!$C:$C,BJ$1,明细!$AL:$AL,"网点超23H未关闭"))*20=0,"-",(COUNTIFS(明细!$R:$R,$AK251,明细!$C:$C,BJ$1,明细!$AK:$AK,"网点超50分钟未响应")+COUNTIFS(明细!$R:$R,$AK251,明细!$C:$C,BJ$1,明细!$AL:$AL,"网点超23H未关闭"))*20)</f>
        <v>-</v>
      </c>
      <c r="BK251" s="12" t="str">
        <f>IF((COUNTIFS(明细!$R:$R,$AK251,明细!$C:$C,BK$1,明细!$AK:$AK,"网点超50分钟未响应")+COUNTIFS(明细!$R:$R,$AK251,明细!$C:$C,BK$1,明细!$AL:$AL,"网点超23H未关闭"))*20=0,"-",(COUNTIFS(明细!$R:$R,$AK251,明细!$C:$C,BK$1,明细!$AK:$AK,"网点超50分钟未响应")+COUNTIFS(明细!$R:$R,$AK251,明细!$C:$C,BK$1,明细!$AL:$AL,"网点超23H未关闭"))*20)</f>
        <v>-</v>
      </c>
      <c r="BL251" s="12" t="str">
        <f>IF((COUNTIFS(明细!$R:$R,$AK251,明细!$C:$C,BL$1,明细!$AK:$AK,"网点超50分钟未响应")+COUNTIFS(明细!$R:$R,$AK251,明细!$C:$C,BL$1,明细!$AL:$AL,"网点超23H未关闭"))*20=0,"-",(COUNTIFS(明细!$R:$R,$AK251,明细!$C:$C,BL$1,明细!$AK:$AK,"网点超50分钟未响应")+COUNTIFS(明细!$R:$R,$AK251,明细!$C:$C,BL$1,明细!$AL:$AL,"网点超23H未关闭"))*20)</f>
        <v>-</v>
      </c>
      <c r="BM251" s="12" t="str">
        <f>IF((COUNTIFS(明细!$R:$R,$AK251,明细!$C:$C,BM$1,明细!$AK:$AK,"网点超50分钟未响应")+COUNTIFS(明细!$R:$R,$AK251,明细!$C:$C,BM$1,明细!$AL:$AL,"网点超23H未关闭"))*20=0,"-",(COUNTIFS(明细!$R:$R,$AK251,明细!$C:$C,BM$1,明细!$AK:$AK,"网点超50分钟未响应")+COUNTIFS(明细!$R:$R,$AK251,明细!$C:$C,BM$1,明细!$AL:$AL,"网点超23H未关闭"))*20)</f>
        <v>-</v>
      </c>
      <c r="BN251" s="12" t="str">
        <f>IF((COUNTIFS(明细!$R:$R,$AK251,明细!$C:$C,BN$1,明细!$AK:$AK,"网点超50分钟未响应")+COUNTIFS(明细!$R:$R,$AK251,明细!$C:$C,BN$1,明细!$AL:$AL,"网点超23H未关闭"))*20=0,"-",(COUNTIFS(明细!$R:$R,$AK251,明细!$C:$C,BN$1,明细!$AK:$AK,"网点超50分钟未响应")+COUNTIFS(明细!$R:$R,$AK251,明细!$C:$C,BN$1,明细!$AL:$AL,"网点超23H未关闭"))*20)</f>
        <v>-</v>
      </c>
      <c r="BO251" s="12" t="str">
        <f>IF((COUNTIFS(明细!$R:$R,$AK251,明细!$C:$C,BO$1,明细!$AK:$AK,"网点超50分钟未响应")+COUNTIFS(明细!$R:$R,$AK251,明细!$C:$C,BO$1,明细!$AL:$AL,"网点超23H未关闭"))*20=0,"-",(COUNTIFS(明细!$R:$R,$AK251,明细!$C:$C,BO$1,明细!$AK:$AK,"网点超50分钟未响应")+COUNTIFS(明细!$R:$R,$AK251,明细!$C:$C,BO$1,明细!$AL:$AL,"网点超23H未关闭"))*20)</f>
        <v>-</v>
      </c>
      <c r="BP251" s="12" t="str">
        <f>IF((COUNTIFS(明细!$R:$R,$AK251,明细!$C:$C,BP$1,明细!$AK:$AK,"网点超50分钟未响应")+COUNTIFS(明细!$R:$R,$AK251,明细!$C:$C,BP$1,明细!$AL:$AL,"网点超23H未关闭"))*20=0,"-",(COUNTIFS(明细!$R:$R,$AK251,明细!$C:$C,BP$1,明细!$AK:$AK,"网点超50分钟未响应")+COUNTIFS(明细!$R:$R,$AK251,明细!$C:$C,BP$1,明细!$AL:$AL,"网点超23H未关闭"))*20)</f>
        <v>-</v>
      </c>
    </row>
    <row r="252" customHeight="1" spans="36:68">
      <c r="AJ252" s="12">
        <f>RANK(AL252,AL$3:AL$356)</f>
        <v>147</v>
      </c>
      <c r="AK252" s="6" t="s">
        <v>288</v>
      </c>
      <c r="AL252" s="12">
        <f>SUM(AM252:BP252)</f>
        <v>0</v>
      </c>
      <c r="AM252" s="12" t="str">
        <f>IF((COUNTIFS(明细!$R:$R,$AK252,明细!$C:$C,AM$1,明细!$AK:$AK,"网点超50分钟未响应")+COUNTIFS(明细!$R:$R,$AK252,明细!$C:$C,AM$1,明细!$AL:$AL,"网点超23H未关闭"))*20=0,"-",(COUNTIFS(明细!$R:$R,$AK252,明细!$C:$C,AM$1,明细!$AK:$AK,"网点超50分钟未响应")+COUNTIFS(明细!$R:$R,$AK252,明细!$C:$C,AM$1,明细!$AL:$AL,"网点超23H未关闭"))*20)</f>
        <v>-</v>
      </c>
      <c r="AN252" s="12" t="str">
        <f>IF((COUNTIFS(明细!$R:$R,$AK252,明细!$C:$C,AN$1,明细!$AK:$AK,"网点超50分钟未响应")+COUNTIFS(明细!$R:$R,$AK252,明细!$C:$C,AN$1,明细!$AL:$AL,"网点超23H未关闭"))*20=0,"-",(COUNTIFS(明细!$R:$R,$AK252,明细!$C:$C,AN$1,明细!$AK:$AK,"网点超50分钟未响应")+COUNTIFS(明细!$R:$R,$AK252,明细!$C:$C,AN$1,明细!$AL:$AL,"网点超23H未关闭"))*20)</f>
        <v>-</v>
      </c>
      <c r="AO252" s="12" t="str">
        <f>IF((COUNTIFS(明细!$R:$R,$AK252,明细!$C:$C,AO$1,明细!$AK:$AK,"网点超50分钟未响应")+COUNTIFS(明细!$R:$R,$AK252,明细!$C:$C,AO$1,明细!$AL:$AL,"网点超23H未关闭"))*20=0,"-",(COUNTIFS(明细!$R:$R,$AK252,明细!$C:$C,AO$1,明细!$AK:$AK,"网点超50分钟未响应")+COUNTIFS(明细!$R:$R,$AK252,明细!$C:$C,AO$1,明细!$AL:$AL,"网点超23H未关闭"))*20)</f>
        <v>-</v>
      </c>
      <c r="AP252" s="12" t="str">
        <f>IF((COUNTIFS(明细!$R:$R,$AK252,明细!$C:$C,AP$1,明细!$AK:$AK,"网点超50分钟未响应")+COUNTIFS(明细!$R:$R,$AK252,明细!$C:$C,AP$1,明细!$AL:$AL,"网点超23H未关闭"))*20=0,"-",(COUNTIFS(明细!$R:$R,$AK252,明细!$C:$C,AP$1,明细!$AK:$AK,"网点超50分钟未响应")+COUNTIFS(明细!$R:$R,$AK252,明细!$C:$C,AP$1,明细!$AL:$AL,"网点超23H未关闭"))*20)</f>
        <v>-</v>
      </c>
      <c r="AQ252" s="12" t="str">
        <f>IF((COUNTIFS(明细!$R:$R,$AK252,明细!$C:$C,AQ$1,明细!$AK:$AK,"网点超50分钟未响应")+COUNTIFS(明细!$R:$R,$AK252,明细!$C:$C,AQ$1,明细!$AL:$AL,"网点超23H未关闭"))*20=0,"-",(COUNTIFS(明细!$R:$R,$AK252,明细!$C:$C,AQ$1,明细!$AK:$AK,"网点超50分钟未响应")+COUNTIFS(明细!$R:$R,$AK252,明细!$C:$C,AQ$1,明细!$AL:$AL,"网点超23H未关闭"))*20)</f>
        <v>-</v>
      </c>
      <c r="AR252" s="12" t="str">
        <f>IF((COUNTIFS(明细!$R:$R,$AK252,明细!$C:$C,AR$1,明细!$AK:$AK,"网点超50分钟未响应")+COUNTIFS(明细!$R:$R,$AK252,明细!$C:$C,AR$1,明细!$AL:$AL,"网点超23H未关闭"))*20=0,"-",(COUNTIFS(明细!$R:$R,$AK252,明细!$C:$C,AR$1,明细!$AK:$AK,"网点超50分钟未响应")+COUNTIFS(明细!$R:$R,$AK252,明细!$C:$C,AR$1,明细!$AL:$AL,"网点超23H未关闭"))*20)</f>
        <v>-</v>
      </c>
      <c r="AS252" s="12" t="str">
        <f>IF((COUNTIFS(明细!$R:$R,$AK252,明细!$C:$C,AS$1,明细!$AK:$AK,"网点超50分钟未响应")+COUNTIFS(明细!$R:$R,$AK252,明细!$C:$C,AS$1,明细!$AL:$AL,"网点超23H未关闭"))*20=0,"-",(COUNTIFS(明细!$R:$R,$AK252,明细!$C:$C,AS$1,明细!$AK:$AK,"网点超50分钟未响应")+COUNTIFS(明细!$R:$R,$AK252,明细!$C:$C,AS$1,明细!$AL:$AL,"网点超23H未关闭"))*20)</f>
        <v>-</v>
      </c>
      <c r="AT252" s="12" t="str">
        <f>IF((COUNTIFS(明细!$R:$R,$AK252,明细!$C:$C,AT$1,明细!$AK:$AK,"网点超50分钟未响应")+COUNTIFS(明细!$R:$R,$AK252,明细!$C:$C,AT$1,明细!$AL:$AL,"网点超23H未关闭"))*20=0,"-",(COUNTIFS(明细!$R:$R,$AK252,明细!$C:$C,AT$1,明细!$AK:$AK,"网点超50分钟未响应")+COUNTIFS(明细!$R:$R,$AK252,明细!$C:$C,AT$1,明细!$AL:$AL,"网点超23H未关闭"))*20)</f>
        <v>-</v>
      </c>
      <c r="AU252" s="12" t="str">
        <f>IF((COUNTIFS(明细!$R:$R,$AK252,明细!$C:$C,AU$1,明细!$AK:$AK,"网点超50分钟未响应")+COUNTIFS(明细!$R:$R,$AK252,明细!$C:$C,AU$1,明细!$AL:$AL,"网点超23H未关闭"))*20=0,"-",(COUNTIFS(明细!$R:$R,$AK252,明细!$C:$C,AU$1,明细!$AK:$AK,"网点超50分钟未响应")+COUNTIFS(明细!$R:$R,$AK252,明细!$C:$C,AU$1,明细!$AL:$AL,"网点超23H未关闭"))*20)</f>
        <v>-</v>
      </c>
      <c r="AV252" s="12" t="str">
        <f>IF((COUNTIFS(明细!$R:$R,$AK252,明细!$C:$C,AV$1,明细!$AK:$AK,"网点超50分钟未响应")+COUNTIFS(明细!$R:$R,$AK252,明细!$C:$C,AV$1,明细!$AL:$AL,"网点超23H未关闭"))*20=0,"-",(COUNTIFS(明细!$R:$R,$AK252,明细!$C:$C,AV$1,明细!$AK:$AK,"网点超50分钟未响应")+COUNTIFS(明细!$R:$R,$AK252,明细!$C:$C,AV$1,明细!$AL:$AL,"网点超23H未关闭"))*20)</f>
        <v>-</v>
      </c>
      <c r="AW252" s="12" t="str">
        <f>IF((COUNTIFS(明细!$R:$R,$AK252,明细!$C:$C,AW$1,明细!$AK:$AK,"网点超50分钟未响应")+COUNTIFS(明细!$R:$R,$AK252,明细!$C:$C,AW$1,明细!$AL:$AL,"网点超23H未关闭"))*20=0,"-",(COUNTIFS(明细!$R:$R,$AK252,明细!$C:$C,AW$1,明细!$AK:$AK,"网点超50分钟未响应")+COUNTIFS(明细!$R:$R,$AK252,明细!$C:$C,AW$1,明细!$AL:$AL,"网点超23H未关闭"))*20)</f>
        <v>-</v>
      </c>
      <c r="AX252" s="12" t="str">
        <f>IF((COUNTIFS(明细!$R:$R,$AK252,明细!$C:$C,AX$1,明细!$AK:$AK,"网点超50分钟未响应")+COUNTIFS(明细!$R:$R,$AK252,明细!$C:$C,AX$1,明细!$AL:$AL,"网点超23H未关闭"))*20=0,"-",(COUNTIFS(明细!$R:$R,$AK252,明细!$C:$C,AX$1,明细!$AK:$AK,"网点超50分钟未响应")+COUNTIFS(明细!$R:$R,$AK252,明细!$C:$C,AX$1,明细!$AL:$AL,"网点超23H未关闭"))*20)</f>
        <v>-</v>
      </c>
      <c r="AY252" s="12" t="str">
        <f>IF((COUNTIFS(明细!$R:$R,$AK252,明细!$C:$C,AY$1,明细!$AK:$AK,"网点超50分钟未响应")+COUNTIFS(明细!$R:$R,$AK252,明细!$C:$C,AY$1,明细!$AL:$AL,"网点超23H未关闭"))*20=0,"-",(COUNTIFS(明细!$R:$R,$AK252,明细!$C:$C,AY$1,明细!$AK:$AK,"网点超50分钟未响应")+COUNTIFS(明细!$R:$R,$AK252,明细!$C:$C,AY$1,明细!$AL:$AL,"网点超23H未关闭"))*20)</f>
        <v>-</v>
      </c>
      <c r="AZ252" s="12" t="str">
        <f>IF((COUNTIFS(明细!$R:$R,$AK252,明细!$C:$C,AZ$1,明细!$AK:$AK,"网点超50分钟未响应")+COUNTIFS(明细!$R:$R,$AK252,明细!$C:$C,AZ$1,明细!$AL:$AL,"网点超23H未关闭"))*20=0,"-",(COUNTIFS(明细!$R:$R,$AK252,明细!$C:$C,AZ$1,明细!$AK:$AK,"网点超50分钟未响应")+COUNTIFS(明细!$R:$R,$AK252,明细!$C:$C,AZ$1,明细!$AL:$AL,"网点超23H未关闭"))*20)</f>
        <v>-</v>
      </c>
      <c r="BA252" s="12" t="str">
        <f>IF((COUNTIFS(明细!$R:$R,$AK252,明细!$C:$C,BA$1,明细!$AK:$AK,"网点超50分钟未响应")+COUNTIFS(明细!$R:$R,$AK252,明细!$C:$C,BA$1,明细!$AL:$AL,"网点超23H未关闭"))*20=0,"-",(COUNTIFS(明细!$R:$R,$AK252,明细!$C:$C,BA$1,明细!$AK:$AK,"网点超50分钟未响应")+COUNTIFS(明细!$R:$R,$AK252,明细!$C:$C,BA$1,明细!$AL:$AL,"网点超23H未关闭"))*20)</f>
        <v>-</v>
      </c>
      <c r="BB252" s="12" t="str">
        <f>IF((COUNTIFS(明细!$R:$R,$AK252,明细!$C:$C,BB$1,明细!$AK:$AK,"网点超50分钟未响应")+COUNTIFS(明细!$R:$R,$AK252,明细!$C:$C,BB$1,明细!$AL:$AL,"网点超23H未关闭"))*20=0,"-",(COUNTIFS(明细!$R:$R,$AK252,明细!$C:$C,BB$1,明细!$AK:$AK,"网点超50分钟未响应")+COUNTIFS(明细!$R:$R,$AK252,明细!$C:$C,BB$1,明细!$AL:$AL,"网点超23H未关闭"))*20)</f>
        <v>-</v>
      </c>
      <c r="BC252" s="12" t="str">
        <f>IF((COUNTIFS(明细!$R:$R,$AK252,明细!$C:$C,BC$1,明细!$AK:$AK,"网点超50分钟未响应")+COUNTIFS(明细!$R:$R,$AK252,明细!$C:$C,BC$1,明细!$AL:$AL,"网点超23H未关闭"))*20=0,"-",(COUNTIFS(明细!$R:$R,$AK252,明细!$C:$C,BC$1,明细!$AK:$AK,"网点超50分钟未响应")+COUNTIFS(明细!$R:$R,$AK252,明细!$C:$C,BC$1,明细!$AL:$AL,"网点超23H未关闭"))*20)</f>
        <v>-</v>
      </c>
      <c r="BD252" s="12" t="str">
        <f>IF((COUNTIFS(明细!$R:$R,$AK252,明细!$C:$C,BD$1,明细!$AK:$AK,"网点超50分钟未响应")+COUNTIFS(明细!$R:$R,$AK252,明细!$C:$C,BD$1,明细!$AL:$AL,"网点超23H未关闭"))*20=0,"-",(COUNTIFS(明细!$R:$R,$AK252,明细!$C:$C,BD$1,明细!$AK:$AK,"网点超50分钟未响应")+COUNTIFS(明细!$R:$R,$AK252,明细!$C:$C,BD$1,明细!$AL:$AL,"网点超23H未关闭"))*20)</f>
        <v>-</v>
      </c>
      <c r="BE252" s="12" t="str">
        <f>IF((COUNTIFS(明细!$R:$R,$AK252,明细!$C:$C,BE$1,明细!$AK:$AK,"网点超50分钟未响应")+COUNTIFS(明细!$R:$R,$AK252,明细!$C:$C,BE$1,明细!$AL:$AL,"网点超23H未关闭"))*20=0,"-",(COUNTIFS(明细!$R:$R,$AK252,明细!$C:$C,BE$1,明细!$AK:$AK,"网点超50分钟未响应")+COUNTIFS(明细!$R:$R,$AK252,明细!$C:$C,BE$1,明细!$AL:$AL,"网点超23H未关闭"))*20)</f>
        <v>-</v>
      </c>
      <c r="BF252" s="12" t="str">
        <f>IF((COUNTIFS(明细!$R:$R,$AK252,明细!$C:$C,BF$1,明细!$AK:$AK,"网点超50分钟未响应")+COUNTIFS(明细!$R:$R,$AK252,明细!$C:$C,BF$1,明细!$AL:$AL,"网点超23H未关闭"))*20=0,"-",(COUNTIFS(明细!$R:$R,$AK252,明细!$C:$C,BF$1,明细!$AK:$AK,"网点超50分钟未响应")+COUNTIFS(明细!$R:$R,$AK252,明细!$C:$C,BF$1,明细!$AL:$AL,"网点超23H未关闭"))*20)</f>
        <v>-</v>
      </c>
      <c r="BG252" s="12" t="str">
        <f>IF((COUNTIFS(明细!$R:$R,$AK252,明细!$C:$C,BG$1,明细!$AK:$AK,"网点超50分钟未响应")+COUNTIFS(明细!$R:$R,$AK252,明细!$C:$C,BG$1,明细!$AL:$AL,"网点超23H未关闭"))*20=0,"-",(COUNTIFS(明细!$R:$R,$AK252,明细!$C:$C,BG$1,明细!$AK:$AK,"网点超50分钟未响应")+COUNTIFS(明细!$R:$R,$AK252,明细!$C:$C,BG$1,明细!$AL:$AL,"网点超23H未关闭"))*20)</f>
        <v>-</v>
      </c>
      <c r="BH252" s="12" t="str">
        <f>IF((COUNTIFS(明细!$R:$R,$AK252,明细!$C:$C,BH$1,明细!$AK:$AK,"网点超50分钟未响应")+COUNTIFS(明细!$R:$R,$AK252,明细!$C:$C,BH$1,明细!$AL:$AL,"网点超23H未关闭"))*20=0,"-",(COUNTIFS(明细!$R:$R,$AK252,明细!$C:$C,BH$1,明细!$AK:$AK,"网点超50分钟未响应")+COUNTIFS(明细!$R:$R,$AK252,明细!$C:$C,BH$1,明细!$AL:$AL,"网点超23H未关闭"))*20)</f>
        <v>-</v>
      </c>
      <c r="BI252" s="12" t="str">
        <f>IF((COUNTIFS(明细!$R:$R,$AK252,明细!$C:$C,BI$1,明细!$AK:$AK,"网点超50分钟未响应")+COUNTIFS(明细!$R:$R,$AK252,明细!$C:$C,BI$1,明细!$AL:$AL,"网点超23H未关闭"))*20=0,"-",(COUNTIFS(明细!$R:$R,$AK252,明细!$C:$C,BI$1,明细!$AK:$AK,"网点超50分钟未响应")+COUNTIFS(明细!$R:$R,$AK252,明细!$C:$C,BI$1,明细!$AL:$AL,"网点超23H未关闭"))*20)</f>
        <v>-</v>
      </c>
      <c r="BJ252" s="12" t="str">
        <f>IF((COUNTIFS(明细!$R:$R,$AK252,明细!$C:$C,BJ$1,明细!$AK:$AK,"网点超50分钟未响应")+COUNTIFS(明细!$R:$R,$AK252,明细!$C:$C,BJ$1,明细!$AL:$AL,"网点超23H未关闭"))*20=0,"-",(COUNTIFS(明细!$R:$R,$AK252,明细!$C:$C,BJ$1,明细!$AK:$AK,"网点超50分钟未响应")+COUNTIFS(明细!$R:$R,$AK252,明细!$C:$C,BJ$1,明细!$AL:$AL,"网点超23H未关闭"))*20)</f>
        <v>-</v>
      </c>
      <c r="BK252" s="12" t="str">
        <f>IF((COUNTIFS(明细!$R:$R,$AK252,明细!$C:$C,BK$1,明细!$AK:$AK,"网点超50分钟未响应")+COUNTIFS(明细!$R:$R,$AK252,明细!$C:$C,BK$1,明细!$AL:$AL,"网点超23H未关闭"))*20=0,"-",(COUNTIFS(明细!$R:$R,$AK252,明细!$C:$C,BK$1,明细!$AK:$AK,"网点超50分钟未响应")+COUNTIFS(明细!$R:$R,$AK252,明细!$C:$C,BK$1,明细!$AL:$AL,"网点超23H未关闭"))*20)</f>
        <v>-</v>
      </c>
      <c r="BL252" s="12" t="str">
        <f>IF((COUNTIFS(明细!$R:$R,$AK252,明细!$C:$C,BL$1,明细!$AK:$AK,"网点超50分钟未响应")+COUNTIFS(明细!$R:$R,$AK252,明细!$C:$C,BL$1,明细!$AL:$AL,"网点超23H未关闭"))*20=0,"-",(COUNTIFS(明细!$R:$R,$AK252,明细!$C:$C,BL$1,明细!$AK:$AK,"网点超50分钟未响应")+COUNTIFS(明细!$R:$R,$AK252,明细!$C:$C,BL$1,明细!$AL:$AL,"网点超23H未关闭"))*20)</f>
        <v>-</v>
      </c>
      <c r="BM252" s="12" t="str">
        <f>IF((COUNTIFS(明细!$R:$R,$AK252,明细!$C:$C,BM$1,明细!$AK:$AK,"网点超50分钟未响应")+COUNTIFS(明细!$R:$R,$AK252,明细!$C:$C,BM$1,明细!$AL:$AL,"网点超23H未关闭"))*20=0,"-",(COUNTIFS(明细!$R:$R,$AK252,明细!$C:$C,BM$1,明细!$AK:$AK,"网点超50分钟未响应")+COUNTIFS(明细!$R:$R,$AK252,明细!$C:$C,BM$1,明细!$AL:$AL,"网点超23H未关闭"))*20)</f>
        <v>-</v>
      </c>
      <c r="BN252" s="12" t="str">
        <f>IF((COUNTIFS(明细!$R:$R,$AK252,明细!$C:$C,BN$1,明细!$AK:$AK,"网点超50分钟未响应")+COUNTIFS(明细!$R:$R,$AK252,明细!$C:$C,BN$1,明细!$AL:$AL,"网点超23H未关闭"))*20=0,"-",(COUNTIFS(明细!$R:$R,$AK252,明细!$C:$C,BN$1,明细!$AK:$AK,"网点超50分钟未响应")+COUNTIFS(明细!$R:$R,$AK252,明细!$C:$C,BN$1,明细!$AL:$AL,"网点超23H未关闭"))*20)</f>
        <v>-</v>
      </c>
      <c r="BO252" s="12" t="str">
        <f>IF((COUNTIFS(明细!$R:$R,$AK252,明细!$C:$C,BO$1,明细!$AK:$AK,"网点超50分钟未响应")+COUNTIFS(明细!$R:$R,$AK252,明细!$C:$C,BO$1,明细!$AL:$AL,"网点超23H未关闭"))*20=0,"-",(COUNTIFS(明细!$R:$R,$AK252,明细!$C:$C,BO$1,明细!$AK:$AK,"网点超50分钟未响应")+COUNTIFS(明细!$R:$R,$AK252,明细!$C:$C,BO$1,明细!$AL:$AL,"网点超23H未关闭"))*20)</f>
        <v>-</v>
      </c>
      <c r="BP252" s="12" t="str">
        <f>IF((COUNTIFS(明细!$R:$R,$AK252,明细!$C:$C,BP$1,明细!$AK:$AK,"网点超50分钟未响应")+COUNTIFS(明细!$R:$R,$AK252,明细!$C:$C,BP$1,明细!$AL:$AL,"网点超23H未关闭"))*20=0,"-",(COUNTIFS(明细!$R:$R,$AK252,明细!$C:$C,BP$1,明细!$AK:$AK,"网点超50分钟未响应")+COUNTIFS(明细!$R:$R,$AK252,明细!$C:$C,BP$1,明细!$AL:$AL,"网点超23H未关闭"))*20)</f>
        <v>-</v>
      </c>
    </row>
    <row r="253" customHeight="1" spans="36:68">
      <c r="AJ253" s="12">
        <f>RANK(AL253,AL$3:AL$356)</f>
        <v>147</v>
      </c>
      <c r="AK253" s="6" t="s">
        <v>289</v>
      </c>
      <c r="AL253" s="12">
        <f>SUM(AM253:BP253)</f>
        <v>0</v>
      </c>
      <c r="AM253" s="12" t="str">
        <f>IF((COUNTIFS(明细!$R:$R,$AK253,明细!$C:$C,AM$1,明细!$AK:$AK,"网点超50分钟未响应")+COUNTIFS(明细!$R:$R,$AK253,明细!$C:$C,AM$1,明细!$AL:$AL,"网点超23H未关闭"))*20=0,"-",(COUNTIFS(明细!$R:$R,$AK253,明细!$C:$C,AM$1,明细!$AK:$AK,"网点超50分钟未响应")+COUNTIFS(明细!$R:$R,$AK253,明细!$C:$C,AM$1,明细!$AL:$AL,"网点超23H未关闭"))*20)</f>
        <v>-</v>
      </c>
      <c r="AN253" s="12" t="str">
        <f>IF((COUNTIFS(明细!$R:$R,$AK253,明细!$C:$C,AN$1,明细!$AK:$AK,"网点超50分钟未响应")+COUNTIFS(明细!$R:$R,$AK253,明细!$C:$C,AN$1,明细!$AL:$AL,"网点超23H未关闭"))*20=0,"-",(COUNTIFS(明细!$R:$R,$AK253,明细!$C:$C,AN$1,明细!$AK:$AK,"网点超50分钟未响应")+COUNTIFS(明细!$R:$R,$AK253,明细!$C:$C,AN$1,明细!$AL:$AL,"网点超23H未关闭"))*20)</f>
        <v>-</v>
      </c>
      <c r="AO253" s="12" t="str">
        <f>IF((COUNTIFS(明细!$R:$R,$AK253,明细!$C:$C,AO$1,明细!$AK:$AK,"网点超50分钟未响应")+COUNTIFS(明细!$R:$R,$AK253,明细!$C:$C,AO$1,明细!$AL:$AL,"网点超23H未关闭"))*20=0,"-",(COUNTIFS(明细!$R:$R,$AK253,明细!$C:$C,AO$1,明细!$AK:$AK,"网点超50分钟未响应")+COUNTIFS(明细!$R:$R,$AK253,明细!$C:$C,AO$1,明细!$AL:$AL,"网点超23H未关闭"))*20)</f>
        <v>-</v>
      </c>
      <c r="AP253" s="12" t="str">
        <f>IF((COUNTIFS(明细!$R:$R,$AK253,明细!$C:$C,AP$1,明细!$AK:$AK,"网点超50分钟未响应")+COUNTIFS(明细!$R:$R,$AK253,明细!$C:$C,AP$1,明细!$AL:$AL,"网点超23H未关闭"))*20=0,"-",(COUNTIFS(明细!$R:$R,$AK253,明细!$C:$C,AP$1,明细!$AK:$AK,"网点超50分钟未响应")+COUNTIFS(明细!$R:$R,$AK253,明细!$C:$C,AP$1,明细!$AL:$AL,"网点超23H未关闭"))*20)</f>
        <v>-</v>
      </c>
      <c r="AQ253" s="12" t="str">
        <f>IF((COUNTIFS(明细!$R:$R,$AK253,明细!$C:$C,AQ$1,明细!$AK:$AK,"网点超50分钟未响应")+COUNTIFS(明细!$R:$R,$AK253,明细!$C:$C,AQ$1,明细!$AL:$AL,"网点超23H未关闭"))*20=0,"-",(COUNTIFS(明细!$R:$R,$AK253,明细!$C:$C,AQ$1,明细!$AK:$AK,"网点超50分钟未响应")+COUNTIFS(明细!$R:$R,$AK253,明细!$C:$C,AQ$1,明细!$AL:$AL,"网点超23H未关闭"))*20)</f>
        <v>-</v>
      </c>
      <c r="AR253" s="12" t="str">
        <f>IF((COUNTIFS(明细!$R:$R,$AK253,明细!$C:$C,AR$1,明细!$AK:$AK,"网点超50分钟未响应")+COUNTIFS(明细!$R:$R,$AK253,明细!$C:$C,AR$1,明细!$AL:$AL,"网点超23H未关闭"))*20=0,"-",(COUNTIFS(明细!$R:$R,$AK253,明细!$C:$C,AR$1,明细!$AK:$AK,"网点超50分钟未响应")+COUNTIFS(明细!$R:$R,$AK253,明细!$C:$C,AR$1,明细!$AL:$AL,"网点超23H未关闭"))*20)</f>
        <v>-</v>
      </c>
      <c r="AS253" s="12" t="str">
        <f>IF((COUNTIFS(明细!$R:$R,$AK253,明细!$C:$C,AS$1,明细!$AK:$AK,"网点超50分钟未响应")+COUNTIFS(明细!$R:$R,$AK253,明细!$C:$C,AS$1,明细!$AL:$AL,"网点超23H未关闭"))*20=0,"-",(COUNTIFS(明细!$R:$R,$AK253,明细!$C:$C,AS$1,明细!$AK:$AK,"网点超50分钟未响应")+COUNTIFS(明细!$R:$R,$AK253,明细!$C:$C,AS$1,明细!$AL:$AL,"网点超23H未关闭"))*20)</f>
        <v>-</v>
      </c>
      <c r="AT253" s="12" t="str">
        <f>IF((COUNTIFS(明细!$R:$R,$AK253,明细!$C:$C,AT$1,明细!$AK:$AK,"网点超50分钟未响应")+COUNTIFS(明细!$R:$R,$AK253,明细!$C:$C,AT$1,明细!$AL:$AL,"网点超23H未关闭"))*20=0,"-",(COUNTIFS(明细!$R:$R,$AK253,明细!$C:$C,AT$1,明细!$AK:$AK,"网点超50分钟未响应")+COUNTIFS(明细!$R:$R,$AK253,明细!$C:$C,AT$1,明细!$AL:$AL,"网点超23H未关闭"))*20)</f>
        <v>-</v>
      </c>
      <c r="AU253" s="12" t="str">
        <f>IF((COUNTIFS(明细!$R:$R,$AK253,明细!$C:$C,AU$1,明细!$AK:$AK,"网点超50分钟未响应")+COUNTIFS(明细!$R:$R,$AK253,明细!$C:$C,AU$1,明细!$AL:$AL,"网点超23H未关闭"))*20=0,"-",(COUNTIFS(明细!$R:$R,$AK253,明细!$C:$C,AU$1,明细!$AK:$AK,"网点超50分钟未响应")+COUNTIFS(明细!$R:$R,$AK253,明细!$C:$C,AU$1,明细!$AL:$AL,"网点超23H未关闭"))*20)</f>
        <v>-</v>
      </c>
      <c r="AV253" s="12" t="str">
        <f>IF((COUNTIFS(明细!$R:$R,$AK253,明细!$C:$C,AV$1,明细!$AK:$AK,"网点超50分钟未响应")+COUNTIFS(明细!$R:$R,$AK253,明细!$C:$C,AV$1,明细!$AL:$AL,"网点超23H未关闭"))*20=0,"-",(COUNTIFS(明细!$R:$R,$AK253,明细!$C:$C,AV$1,明细!$AK:$AK,"网点超50分钟未响应")+COUNTIFS(明细!$R:$R,$AK253,明细!$C:$C,AV$1,明细!$AL:$AL,"网点超23H未关闭"))*20)</f>
        <v>-</v>
      </c>
      <c r="AW253" s="12" t="str">
        <f>IF((COUNTIFS(明细!$R:$R,$AK253,明细!$C:$C,AW$1,明细!$AK:$AK,"网点超50分钟未响应")+COUNTIFS(明细!$R:$R,$AK253,明细!$C:$C,AW$1,明细!$AL:$AL,"网点超23H未关闭"))*20=0,"-",(COUNTIFS(明细!$R:$R,$AK253,明细!$C:$C,AW$1,明细!$AK:$AK,"网点超50分钟未响应")+COUNTIFS(明细!$R:$R,$AK253,明细!$C:$C,AW$1,明细!$AL:$AL,"网点超23H未关闭"))*20)</f>
        <v>-</v>
      </c>
      <c r="AX253" s="12" t="str">
        <f>IF((COUNTIFS(明细!$R:$R,$AK253,明细!$C:$C,AX$1,明细!$AK:$AK,"网点超50分钟未响应")+COUNTIFS(明细!$R:$R,$AK253,明细!$C:$C,AX$1,明细!$AL:$AL,"网点超23H未关闭"))*20=0,"-",(COUNTIFS(明细!$R:$R,$AK253,明细!$C:$C,AX$1,明细!$AK:$AK,"网点超50分钟未响应")+COUNTIFS(明细!$R:$R,$AK253,明细!$C:$C,AX$1,明细!$AL:$AL,"网点超23H未关闭"))*20)</f>
        <v>-</v>
      </c>
      <c r="AY253" s="12" t="str">
        <f>IF((COUNTIFS(明细!$R:$R,$AK253,明细!$C:$C,AY$1,明细!$AK:$AK,"网点超50分钟未响应")+COUNTIFS(明细!$R:$R,$AK253,明细!$C:$C,AY$1,明细!$AL:$AL,"网点超23H未关闭"))*20=0,"-",(COUNTIFS(明细!$R:$R,$AK253,明细!$C:$C,AY$1,明细!$AK:$AK,"网点超50分钟未响应")+COUNTIFS(明细!$R:$R,$AK253,明细!$C:$C,AY$1,明细!$AL:$AL,"网点超23H未关闭"))*20)</f>
        <v>-</v>
      </c>
      <c r="AZ253" s="12" t="str">
        <f>IF((COUNTIFS(明细!$R:$R,$AK253,明细!$C:$C,AZ$1,明细!$AK:$AK,"网点超50分钟未响应")+COUNTIFS(明细!$R:$R,$AK253,明细!$C:$C,AZ$1,明细!$AL:$AL,"网点超23H未关闭"))*20=0,"-",(COUNTIFS(明细!$R:$R,$AK253,明细!$C:$C,AZ$1,明细!$AK:$AK,"网点超50分钟未响应")+COUNTIFS(明细!$R:$R,$AK253,明细!$C:$C,AZ$1,明细!$AL:$AL,"网点超23H未关闭"))*20)</f>
        <v>-</v>
      </c>
      <c r="BA253" s="12" t="str">
        <f>IF((COUNTIFS(明细!$R:$R,$AK253,明细!$C:$C,BA$1,明细!$AK:$AK,"网点超50分钟未响应")+COUNTIFS(明细!$R:$R,$AK253,明细!$C:$C,BA$1,明细!$AL:$AL,"网点超23H未关闭"))*20=0,"-",(COUNTIFS(明细!$R:$R,$AK253,明细!$C:$C,BA$1,明细!$AK:$AK,"网点超50分钟未响应")+COUNTIFS(明细!$R:$R,$AK253,明细!$C:$C,BA$1,明细!$AL:$AL,"网点超23H未关闭"))*20)</f>
        <v>-</v>
      </c>
      <c r="BB253" s="12" t="str">
        <f>IF((COUNTIFS(明细!$R:$R,$AK253,明细!$C:$C,BB$1,明细!$AK:$AK,"网点超50分钟未响应")+COUNTIFS(明细!$R:$R,$AK253,明细!$C:$C,BB$1,明细!$AL:$AL,"网点超23H未关闭"))*20=0,"-",(COUNTIFS(明细!$R:$R,$AK253,明细!$C:$C,BB$1,明细!$AK:$AK,"网点超50分钟未响应")+COUNTIFS(明细!$R:$R,$AK253,明细!$C:$C,BB$1,明细!$AL:$AL,"网点超23H未关闭"))*20)</f>
        <v>-</v>
      </c>
      <c r="BC253" s="12" t="str">
        <f>IF((COUNTIFS(明细!$R:$R,$AK253,明细!$C:$C,BC$1,明细!$AK:$AK,"网点超50分钟未响应")+COUNTIFS(明细!$R:$R,$AK253,明细!$C:$C,BC$1,明细!$AL:$AL,"网点超23H未关闭"))*20=0,"-",(COUNTIFS(明细!$R:$R,$AK253,明细!$C:$C,BC$1,明细!$AK:$AK,"网点超50分钟未响应")+COUNTIFS(明细!$R:$R,$AK253,明细!$C:$C,BC$1,明细!$AL:$AL,"网点超23H未关闭"))*20)</f>
        <v>-</v>
      </c>
      <c r="BD253" s="12" t="str">
        <f>IF((COUNTIFS(明细!$R:$R,$AK253,明细!$C:$C,BD$1,明细!$AK:$AK,"网点超50分钟未响应")+COUNTIFS(明细!$R:$R,$AK253,明细!$C:$C,BD$1,明细!$AL:$AL,"网点超23H未关闭"))*20=0,"-",(COUNTIFS(明细!$R:$R,$AK253,明细!$C:$C,BD$1,明细!$AK:$AK,"网点超50分钟未响应")+COUNTIFS(明细!$R:$R,$AK253,明细!$C:$C,BD$1,明细!$AL:$AL,"网点超23H未关闭"))*20)</f>
        <v>-</v>
      </c>
      <c r="BE253" s="12" t="str">
        <f>IF((COUNTIFS(明细!$R:$R,$AK253,明细!$C:$C,BE$1,明细!$AK:$AK,"网点超50分钟未响应")+COUNTIFS(明细!$R:$R,$AK253,明细!$C:$C,BE$1,明细!$AL:$AL,"网点超23H未关闭"))*20=0,"-",(COUNTIFS(明细!$R:$R,$AK253,明细!$C:$C,BE$1,明细!$AK:$AK,"网点超50分钟未响应")+COUNTIFS(明细!$R:$R,$AK253,明细!$C:$C,BE$1,明细!$AL:$AL,"网点超23H未关闭"))*20)</f>
        <v>-</v>
      </c>
      <c r="BF253" s="12" t="str">
        <f>IF((COUNTIFS(明细!$R:$R,$AK253,明细!$C:$C,BF$1,明细!$AK:$AK,"网点超50分钟未响应")+COUNTIFS(明细!$R:$R,$AK253,明细!$C:$C,BF$1,明细!$AL:$AL,"网点超23H未关闭"))*20=0,"-",(COUNTIFS(明细!$R:$R,$AK253,明细!$C:$C,BF$1,明细!$AK:$AK,"网点超50分钟未响应")+COUNTIFS(明细!$R:$R,$AK253,明细!$C:$C,BF$1,明细!$AL:$AL,"网点超23H未关闭"))*20)</f>
        <v>-</v>
      </c>
      <c r="BG253" s="12" t="str">
        <f>IF((COUNTIFS(明细!$R:$R,$AK253,明细!$C:$C,BG$1,明细!$AK:$AK,"网点超50分钟未响应")+COUNTIFS(明细!$R:$R,$AK253,明细!$C:$C,BG$1,明细!$AL:$AL,"网点超23H未关闭"))*20=0,"-",(COUNTIFS(明细!$R:$R,$AK253,明细!$C:$C,BG$1,明细!$AK:$AK,"网点超50分钟未响应")+COUNTIFS(明细!$R:$R,$AK253,明细!$C:$C,BG$1,明细!$AL:$AL,"网点超23H未关闭"))*20)</f>
        <v>-</v>
      </c>
      <c r="BH253" s="12" t="str">
        <f>IF((COUNTIFS(明细!$R:$R,$AK253,明细!$C:$C,BH$1,明细!$AK:$AK,"网点超50分钟未响应")+COUNTIFS(明细!$R:$R,$AK253,明细!$C:$C,BH$1,明细!$AL:$AL,"网点超23H未关闭"))*20=0,"-",(COUNTIFS(明细!$R:$R,$AK253,明细!$C:$C,BH$1,明细!$AK:$AK,"网点超50分钟未响应")+COUNTIFS(明细!$R:$R,$AK253,明细!$C:$C,BH$1,明细!$AL:$AL,"网点超23H未关闭"))*20)</f>
        <v>-</v>
      </c>
      <c r="BI253" s="12" t="str">
        <f>IF((COUNTIFS(明细!$R:$R,$AK253,明细!$C:$C,BI$1,明细!$AK:$AK,"网点超50分钟未响应")+COUNTIFS(明细!$R:$R,$AK253,明细!$C:$C,BI$1,明细!$AL:$AL,"网点超23H未关闭"))*20=0,"-",(COUNTIFS(明细!$R:$R,$AK253,明细!$C:$C,BI$1,明细!$AK:$AK,"网点超50分钟未响应")+COUNTIFS(明细!$R:$R,$AK253,明细!$C:$C,BI$1,明细!$AL:$AL,"网点超23H未关闭"))*20)</f>
        <v>-</v>
      </c>
      <c r="BJ253" s="12" t="str">
        <f>IF((COUNTIFS(明细!$R:$R,$AK253,明细!$C:$C,BJ$1,明细!$AK:$AK,"网点超50分钟未响应")+COUNTIFS(明细!$R:$R,$AK253,明细!$C:$C,BJ$1,明细!$AL:$AL,"网点超23H未关闭"))*20=0,"-",(COUNTIFS(明细!$R:$R,$AK253,明细!$C:$C,BJ$1,明细!$AK:$AK,"网点超50分钟未响应")+COUNTIFS(明细!$R:$R,$AK253,明细!$C:$C,BJ$1,明细!$AL:$AL,"网点超23H未关闭"))*20)</f>
        <v>-</v>
      </c>
      <c r="BK253" s="12" t="str">
        <f>IF((COUNTIFS(明细!$R:$R,$AK253,明细!$C:$C,BK$1,明细!$AK:$AK,"网点超50分钟未响应")+COUNTIFS(明细!$R:$R,$AK253,明细!$C:$C,BK$1,明细!$AL:$AL,"网点超23H未关闭"))*20=0,"-",(COUNTIFS(明细!$R:$R,$AK253,明细!$C:$C,BK$1,明细!$AK:$AK,"网点超50分钟未响应")+COUNTIFS(明细!$R:$R,$AK253,明细!$C:$C,BK$1,明细!$AL:$AL,"网点超23H未关闭"))*20)</f>
        <v>-</v>
      </c>
      <c r="BL253" s="12" t="str">
        <f>IF((COUNTIFS(明细!$R:$R,$AK253,明细!$C:$C,BL$1,明细!$AK:$AK,"网点超50分钟未响应")+COUNTIFS(明细!$R:$R,$AK253,明细!$C:$C,BL$1,明细!$AL:$AL,"网点超23H未关闭"))*20=0,"-",(COUNTIFS(明细!$R:$R,$AK253,明细!$C:$C,BL$1,明细!$AK:$AK,"网点超50分钟未响应")+COUNTIFS(明细!$R:$R,$AK253,明细!$C:$C,BL$1,明细!$AL:$AL,"网点超23H未关闭"))*20)</f>
        <v>-</v>
      </c>
      <c r="BM253" s="12" t="str">
        <f>IF((COUNTIFS(明细!$R:$R,$AK253,明细!$C:$C,BM$1,明细!$AK:$AK,"网点超50分钟未响应")+COUNTIFS(明细!$R:$R,$AK253,明细!$C:$C,BM$1,明细!$AL:$AL,"网点超23H未关闭"))*20=0,"-",(COUNTIFS(明细!$R:$R,$AK253,明细!$C:$C,BM$1,明细!$AK:$AK,"网点超50分钟未响应")+COUNTIFS(明细!$R:$R,$AK253,明细!$C:$C,BM$1,明细!$AL:$AL,"网点超23H未关闭"))*20)</f>
        <v>-</v>
      </c>
      <c r="BN253" s="12" t="str">
        <f>IF((COUNTIFS(明细!$R:$R,$AK253,明细!$C:$C,BN$1,明细!$AK:$AK,"网点超50分钟未响应")+COUNTIFS(明细!$R:$R,$AK253,明细!$C:$C,BN$1,明细!$AL:$AL,"网点超23H未关闭"))*20=0,"-",(COUNTIFS(明细!$R:$R,$AK253,明细!$C:$C,BN$1,明细!$AK:$AK,"网点超50分钟未响应")+COUNTIFS(明细!$R:$R,$AK253,明细!$C:$C,BN$1,明细!$AL:$AL,"网点超23H未关闭"))*20)</f>
        <v>-</v>
      </c>
      <c r="BO253" s="12" t="str">
        <f>IF((COUNTIFS(明细!$R:$R,$AK253,明细!$C:$C,BO$1,明细!$AK:$AK,"网点超50分钟未响应")+COUNTIFS(明细!$R:$R,$AK253,明细!$C:$C,BO$1,明细!$AL:$AL,"网点超23H未关闭"))*20=0,"-",(COUNTIFS(明细!$R:$R,$AK253,明细!$C:$C,BO$1,明细!$AK:$AK,"网点超50分钟未响应")+COUNTIFS(明细!$R:$R,$AK253,明细!$C:$C,BO$1,明细!$AL:$AL,"网点超23H未关闭"))*20)</f>
        <v>-</v>
      </c>
      <c r="BP253" s="12" t="str">
        <f>IF((COUNTIFS(明细!$R:$R,$AK253,明细!$C:$C,BP$1,明细!$AK:$AK,"网点超50分钟未响应")+COUNTIFS(明细!$R:$R,$AK253,明细!$C:$C,BP$1,明细!$AL:$AL,"网点超23H未关闭"))*20=0,"-",(COUNTIFS(明细!$R:$R,$AK253,明细!$C:$C,BP$1,明细!$AK:$AK,"网点超50分钟未响应")+COUNTIFS(明细!$R:$R,$AK253,明细!$C:$C,BP$1,明细!$AL:$AL,"网点超23H未关闭"))*20)</f>
        <v>-</v>
      </c>
    </row>
    <row r="254" customHeight="1" spans="36:68">
      <c r="AJ254" s="12">
        <f>RANK(AL254,AL$3:AL$356)</f>
        <v>147</v>
      </c>
      <c r="AK254" s="4" t="s">
        <v>290</v>
      </c>
      <c r="AL254" s="12">
        <f>SUM(AM254:BP254)</f>
        <v>0</v>
      </c>
      <c r="AM254" s="12" t="str">
        <f>IF((COUNTIFS(明细!$R:$R,$AK254,明细!$C:$C,AM$1,明细!$AK:$AK,"网点超50分钟未响应")+COUNTIFS(明细!$R:$R,$AK254,明细!$C:$C,AM$1,明细!$AL:$AL,"网点超23H未关闭"))*20=0,"-",(COUNTIFS(明细!$R:$R,$AK254,明细!$C:$C,AM$1,明细!$AK:$AK,"网点超50分钟未响应")+COUNTIFS(明细!$R:$R,$AK254,明细!$C:$C,AM$1,明细!$AL:$AL,"网点超23H未关闭"))*20)</f>
        <v>-</v>
      </c>
      <c r="AN254" s="12" t="str">
        <f>IF((COUNTIFS(明细!$R:$R,$AK254,明细!$C:$C,AN$1,明细!$AK:$AK,"网点超50分钟未响应")+COUNTIFS(明细!$R:$R,$AK254,明细!$C:$C,AN$1,明细!$AL:$AL,"网点超23H未关闭"))*20=0,"-",(COUNTIFS(明细!$R:$R,$AK254,明细!$C:$C,AN$1,明细!$AK:$AK,"网点超50分钟未响应")+COUNTIFS(明细!$R:$R,$AK254,明细!$C:$C,AN$1,明细!$AL:$AL,"网点超23H未关闭"))*20)</f>
        <v>-</v>
      </c>
      <c r="AO254" s="12" t="str">
        <f>IF((COUNTIFS(明细!$R:$R,$AK254,明细!$C:$C,AO$1,明细!$AK:$AK,"网点超50分钟未响应")+COUNTIFS(明细!$R:$R,$AK254,明细!$C:$C,AO$1,明细!$AL:$AL,"网点超23H未关闭"))*20=0,"-",(COUNTIFS(明细!$R:$R,$AK254,明细!$C:$C,AO$1,明细!$AK:$AK,"网点超50分钟未响应")+COUNTIFS(明细!$R:$R,$AK254,明细!$C:$C,AO$1,明细!$AL:$AL,"网点超23H未关闭"))*20)</f>
        <v>-</v>
      </c>
      <c r="AP254" s="12" t="str">
        <f>IF((COUNTIFS(明细!$R:$R,$AK254,明细!$C:$C,AP$1,明细!$AK:$AK,"网点超50分钟未响应")+COUNTIFS(明细!$R:$R,$AK254,明细!$C:$C,AP$1,明细!$AL:$AL,"网点超23H未关闭"))*20=0,"-",(COUNTIFS(明细!$R:$R,$AK254,明细!$C:$C,AP$1,明细!$AK:$AK,"网点超50分钟未响应")+COUNTIFS(明细!$R:$R,$AK254,明细!$C:$C,AP$1,明细!$AL:$AL,"网点超23H未关闭"))*20)</f>
        <v>-</v>
      </c>
      <c r="AQ254" s="12" t="str">
        <f>IF((COUNTIFS(明细!$R:$R,$AK254,明细!$C:$C,AQ$1,明细!$AK:$AK,"网点超50分钟未响应")+COUNTIFS(明细!$R:$R,$AK254,明细!$C:$C,AQ$1,明细!$AL:$AL,"网点超23H未关闭"))*20=0,"-",(COUNTIFS(明细!$R:$R,$AK254,明细!$C:$C,AQ$1,明细!$AK:$AK,"网点超50分钟未响应")+COUNTIFS(明细!$R:$R,$AK254,明细!$C:$C,AQ$1,明细!$AL:$AL,"网点超23H未关闭"))*20)</f>
        <v>-</v>
      </c>
      <c r="AR254" s="12" t="str">
        <f>IF((COUNTIFS(明细!$R:$R,$AK254,明细!$C:$C,AR$1,明细!$AK:$AK,"网点超50分钟未响应")+COUNTIFS(明细!$R:$R,$AK254,明细!$C:$C,AR$1,明细!$AL:$AL,"网点超23H未关闭"))*20=0,"-",(COUNTIFS(明细!$R:$R,$AK254,明细!$C:$C,AR$1,明细!$AK:$AK,"网点超50分钟未响应")+COUNTIFS(明细!$R:$R,$AK254,明细!$C:$C,AR$1,明细!$AL:$AL,"网点超23H未关闭"))*20)</f>
        <v>-</v>
      </c>
      <c r="AS254" s="12" t="str">
        <f>IF((COUNTIFS(明细!$R:$R,$AK254,明细!$C:$C,AS$1,明细!$AK:$AK,"网点超50分钟未响应")+COUNTIFS(明细!$R:$R,$AK254,明细!$C:$C,AS$1,明细!$AL:$AL,"网点超23H未关闭"))*20=0,"-",(COUNTIFS(明细!$R:$R,$AK254,明细!$C:$C,AS$1,明细!$AK:$AK,"网点超50分钟未响应")+COUNTIFS(明细!$R:$R,$AK254,明细!$C:$C,AS$1,明细!$AL:$AL,"网点超23H未关闭"))*20)</f>
        <v>-</v>
      </c>
      <c r="AT254" s="12" t="str">
        <f>IF((COUNTIFS(明细!$R:$R,$AK254,明细!$C:$C,AT$1,明细!$AK:$AK,"网点超50分钟未响应")+COUNTIFS(明细!$R:$R,$AK254,明细!$C:$C,AT$1,明细!$AL:$AL,"网点超23H未关闭"))*20=0,"-",(COUNTIFS(明细!$R:$R,$AK254,明细!$C:$C,AT$1,明细!$AK:$AK,"网点超50分钟未响应")+COUNTIFS(明细!$R:$R,$AK254,明细!$C:$C,AT$1,明细!$AL:$AL,"网点超23H未关闭"))*20)</f>
        <v>-</v>
      </c>
      <c r="AU254" s="12" t="str">
        <f>IF((COUNTIFS(明细!$R:$R,$AK254,明细!$C:$C,AU$1,明细!$AK:$AK,"网点超50分钟未响应")+COUNTIFS(明细!$R:$R,$AK254,明细!$C:$C,AU$1,明细!$AL:$AL,"网点超23H未关闭"))*20=0,"-",(COUNTIFS(明细!$R:$R,$AK254,明细!$C:$C,AU$1,明细!$AK:$AK,"网点超50分钟未响应")+COUNTIFS(明细!$R:$R,$AK254,明细!$C:$C,AU$1,明细!$AL:$AL,"网点超23H未关闭"))*20)</f>
        <v>-</v>
      </c>
      <c r="AV254" s="12" t="str">
        <f>IF((COUNTIFS(明细!$R:$R,$AK254,明细!$C:$C,AV$1,明细!$AK:$AK,"网点超50分钟未响应")+COUNTIFS(明细!$R:$R,$AK254,明细!$C:$C,AV$1,明细!$AL:$AL,"网点超23H未关闭"))*20=0,"-",(COUNTIFS(明细!$R:$R,$AK254,明细!$C:$C,AV$1,明细!$AK:$AK,"网点超50分钟未响应")+COUNTIFS(明细!$R:$R,$AK254,明细!$C:$C,AV$1,明细!$AL:$AL,"网点超23H未关闭"))*20)</f>
        <v>-</v>
      </c>
      <c r="AW254" s="12" t="str">
        <f>IF((COUNTIFS(明细!$R:$R,$AK254,明细!$C:$C,AW$1,明细!$AK:$AK,"网点超50分钟未响应")+COUNTIFS(明细!$R:$R,$AK254,明细!$C:$C,AW$1,明细!$AL:$AL,"网点超23H未关闭"))*20=0,"-",(COUNTIFS(明细!$R:$R,$AK254,明细!$C:$C,AW$1,明细!$AK:$AK,"网点超50分钟未响应")+COUNTIFS(明细!$R:$R,$AK254,明细!$C:$C,AW$1,明细!$AL:$AL,"网点超23H未关闭"))*20)</f>
        <v>-</v>
      </c>
      <c r="AX254" s="12" t="str">
        <f>IF((COUNTIFS(明细!$R:$R,$AK254,明细!$C:$C,AX$1,明细!$AK:$AK,"网点超50分钟未响应")+COUNTIFS(明细!$R:$R,$AK254,明细!$C:$C,AX$1,明细!$AL:$AL,"网点超23H未关闭"))*20=0,"-",(COUNTIFS(明细!$R:$R,$AK254,明细!$C:$C,AX$1,明细!$AK:$AK,"网点超50分钟未响应")+COUNTIFS(明细!$R:$R,$AK254,明细!$C:$C,AX$1,明细!$AL:$AL,"网点超23H未关闭"))*20)</f>
        <v>-</v>
      </c>
      <c r="AY254" s="12" t="str">
        <f>IF((COUNTIFS(明细!$R:$R,$AK254,明细!$C:$C,AY$1,明细!$AK:$AK,"网点超50分钟未响应")+COUNTIFS(明细!$R:$R,$AK254,明细!$C:$C,AY$1,明细!$AL:$AL,"网点超23H未关闭"))*20=0,"-",(COUNTIFS(明细!$R:$R,$AK254,明细!$C:$C,AY$1,明细!$AK:$AK,"网点超50分钟未响应")+COUNTIFS(明细!$R:$R,$AK254,明细!$C:$C,AY$1,明细!$AL:$AL,"网点超23H未关闭"))*20)</f>
        <v>-</v>
      </c>
      <c r="AZ254" s="12" t="str">
        <f>IF((COUNTIFS(明细!$R:$R,$AK254,明细!$C:$C,AZ$1,明细!$AK:$AK,"网点超50分钟未响应")+COUNTIFS(明细!$R:$R,$AK254,明细!$C:$C,AZ$1,明细!$AL:$AL,"网点超23H未关闭"))*20=0,"-",(COUNTIFS(明细!$R:$R,$AK254,明细!$C:$C,AZ$1,明细!$AK:$AK,"网点超50分钟未响应")+COUNTIFS(明细!$R:$R,$AK254,明细!$C:$C,AZ$1,明细!$AL:$AL,"网点超23H未关闭"))*20)</f>
        <v>-</v>
      </c>
      <c r="BA254" s="12" t="str">
        <f>IF((COUNTIFS(明细!$R:$R,$AK254,明细!$C:$C,BA$1,明细!$AK:$AK,"网点超50分钟未响应")+COUNTIFS(明细!$R:$R,$AK254,明细!$C:$C,BA$1,明细!$AL:$AL,"网点超23H未关闭"))*20=0,"-",(COUNTIFS(明细!$R:$R,$AK254,明细!$C:$C,BA$1,明细!$AK:$AK,"网点超50分钟未响应")+COUNTIFS(明细!$R:$R,$AK254,明细!$C:$C,BA$1,明细!$AL:$AL,"网点超23H未关闭"))*20)</f>
        <v>-</v>
      </c>
      <c r="BB254" s="12" t="str">
        <f>IF((COUNTIFS(明细!$R:$R,$AK254,明细!$C:$C,BB$1,明细!$AK:$AK,"网点超50分钟未响应")+COUNTIFS(明细!$R:$R,$AK254,明细!$C:$C,BB$1,明细!$AL:$AL,"网点超23H未关闭"))*20=0,"-",(COUNTIFS(明细!$R:$R,$AK254,明细!$C:$C,BB$1,明细!$AK:$AK,"网点超50分钟未响应")+COUNTIFS(明细!$R:$R,$AK254,明细!$C:$C,BB$1,明细!$AL:$AL,"网点超23H未关闭"))*20)</f>
        <v>-</v>
      </c>
      <c r="BC254" s="12" t="str">
        <f>IF((COUNTIFS(明细!$R:$R,$AK254,明细!$C:$C,BC$1,明细!$AK:$AK,"网点超50分钟未响应")+COUNTIFS(明细!$R:$R,$AK254,明细!$C:$C,BC$1,明细!$AL:$AL,"网点超23H未关闭"))*20=0,"-",(COUNTIFS(明细!$R:$R,$AK254,明细!$C:$C,BC$1,明细!$AK:$AK,"网点超50分钟未响应")+COUNTIFS(明细!$R:$R,$AK254,明细!$C:$C,BC$1,明细!$AL:$AL,"网点超23H未关闭"))*20)</f>
        <v>-</v>
      </c>
      <c r="BD254" s="12" t="str">
        <f>IF((COUNTIFS(明细!$R:$R,$AK254,明细!$C:$C,BD$1,明细!$AK:$AK,"网点超50分钟未响应")+COUNTIFS(明细!$R:$R,$AK254,明细!$C:$C,BD$1,明细!$AL:$AL,"网点超23H未关闭"))*20=0,"-",(COUNTIFS(明细!$R:$R,$AK254,明细!$C:$C,BD$1,明细!$AK:$AK,"网点超50分钟未响应")+COUNTIFS(明细!$R:$R,$AK254,明细!$C:$C,BD$1,明细!$AL:$AL,"网点超23H未关闭"))*20)</f>
        <v>-</v>
      </c>
      <c r="BE254" s="12" t="str">
        <f>IF((COUNTIFS(明细!$R:$R,$AK254,明细!$C:$C,BE$1,明细!$AK:$AK,"网点超50分钟未响应")+COUNTIFS(明细!$R:$R,$AK254,明细!$C:$C,BE$1,明细!$AL:$AL,"网点超23H未关闭"))*20=0,"-",(COUNTIFS(明细!$R:$R,$AK254,明细!$C:$C,BE$1,明细!$AK:$AK,"网点超50分钟未响应")+COUNTIFS(明细!$R:$R,$AK254,明细!$C:$C,BE$1,明细!$AL:$AL,"网点超23H未关闭"))*20)</f>
        <v>-</v>
      </c>
      <c r="BF254" s="12" t="str">
        <f>IF((COUNTIFS(明细!$R:$R,$AK254,明细!$C:$C,BF$1,明细!$AK:$AK,"网点超50分钟未响应")+COUNTIFS(明细!$R:$R,$AK254,明细!$C:$C,BF$1,明细!$AL:$AL,"网点超23H未关闭"))*20=0,"-",(COUNTIFS(明细!$R:$R,$AK254,明细!$C:$C,BF$1,明细!$AK:$AK,"网点超50分钟未响应")+COUNTIFS(明细!$R:$R,$AK254,明细!$C:$C,BF$1,明细!$AL:$AL,"网点超23H未关闭"))*20)</f>
        <v>-</v>
      </c>
      <c r="BG254" s="12" t="str">
        <f>IF((COUNTIFS(明细!$R:$R,$AK254,明细!$C:$C,BG$1,明细!$AK:$AK,"网点超50分钟未响应")+COUNTIFS(明细!$R:$R,$AK254,明细!$C:$C,BG$1,明细!$AL:$AL,"网点超23H未关闭"))*20=0,"-",(COUNTIFS(明细!$R:$R,$AK254,明细!$C:$C,BG$1,明细!$AK:$AK,"网点超50分钟未响应")+COUNTIFS(明细!$R:$R,$AK254,明细!$C:$C,BG$1,明细!$AL:$AL,"网点超23H未关闭"))*20)</f>
        <v>-</v>
      </c>
      <c r="BH254" s="12" t="str">
        <f>IF((COUNTIFS(明细!$R:$R,$AK254,明细!$C:$C,BH$1,明细!$AK:$AK,"网点超50分钟未响应")+COUNTIFS(明细!$R:$R,$AK254,明细!$C:$C,BH$1,明细!$AL:$AL,"网点超23H未关闭"))*20=0,"-",(COUNTIFS(明细!$R:$R,$AK254,明细!$C:$C,BH$1,明细!$AK:$AK,"网点超50分钟未响应")+COUNTIFS(明细!$R:$R,$AK254,明细!$C:$C,BH$1,明细!$AL:$AL,"网点超23H未关闭"))*20)</f>
        <v>-</v>
      </c>
      <c r="BI254" s="12" t="str">
        <f>IF((COUNTIFS(明细!$R:$R,$AK254,明细!$C:$C,BI$1,明细!$AK:$AK,"网点超50分钟未响应")+COUNTIFS(明细!$R:$R,$AK254,明细!$C:$C,BI$1,明细!$AL:$AL,"网点超23H未关闭"))*20=0,"-",(COUNTIFS(明细!$R:$R,$AK254,明细!$C:$C,BI$1,明细!$AK:$AK,"网点超50分钟未响应")+COUNTIFS(明细!$R:$R,$AK254,明细!$C:$C,BI$1,明细!$AL:$AL,"网点超23H未关闭"))*20)</f>
        <v>-</v>
      </c>
      <c r="BJ254" s="12" t="str">
        <f>IF((COUNTIFS(明细!$R:$R,$AK254,明细!$C:$C,BJ$1,明细!$AK:$AK,"网点超50分钟未响应")+COUNTIFS(明细!$R:$R,$AK254,明细!$C:$C,BJ$1,明细!$AL:$AL,"网点超23H未关闭"))*20=0,"-",(COUNTIFS(明细!$R:$R,$AK254,明细!$C:$C,BJ$1,明细!$AK:$AK,"网点超50分钟未响应")+COUNTIFS(明细!$R:$R,$AK254,明细!$C:$C,BJ$1,明细!$AL:$AL,"网点超23H未关闭"))*20)</f>
        <v>-</v>
      </c>
      <c r="BK254" s="12" t="str">
        <f>IF((COUNTIFS(明细!$R:$R,$AK254,明细!$C:$C,BK$1,明细!$AK:$AK,"网点超50分钟未响应")+COUNTIFS(明细!$R:$R,$AK254,明细!$C:$C,BK$1,明细!$AL:$AL,"网点超23H未关闭"))*20=0,"-",(COUNTIFS(明细!$R:$R,$AK254,明细!$C:$C,BK$1,明细!$AK:$AK,"网点超50分钟未响应")+COUNTIFS(明细!$R:$R,$AK254,明细!$C:$C,BK$1,明细!$AL:$AL,"网点超23H未关闭"))*20)</f>
        <v>-</v>
      </c>
      <c r="BL254" s="12" t="str">
        <f>IF((COUNTIFS(明细!$R:$R,$AK254,明细!$C:$C,BL$1,明细!$AK:$AK,"网点超50分钟未响应")+COUNTIFS(明细!$R:$R,$AK254,明细!$C:$C,BL$1,明细!$AL:$AL,"网点超23H未关闭"))*20=0,"-",(COUNTIFS(明细!$R:$R,$AK254,明细!$C:$C,BL$1,明细!$AK:$AK,"网点超50分钟未响应")+COUNTIFS(明细!$R:$R,$AK254,明细!$C:$C,BL$1,明细!$AL:$AL,"网点超23H未关闭"))*20)</f>
        <v>-</v>
      </c>
      <c r="BM254" s="12" t="str">
        <f>IF((COUNTIFS(明细!$R:$R,$AK254,明细!$C:$C,BM$1,明细!$AK:$AK,"网点超50分钟未响应")+COUNTIFS(明细!$R:$R,$AK254,明细!$C:$C,BM$1,明细!$AL:$AL,"网点超23H未关闭"))*20=0,"-",(COUNTIFS(明细!$R:$R,$AK254,明细!$C:$C,BM$1,明细!$AK:$AK,"网点超50分钟未响应")+COUNTIFS(明细!$R:$R,$AK254,明细!$C:$C,BM$1,明细!$AL:$AL,"网点超23H未关闭"))*20)</f>
        <v>-</v>
      </c>
      <c r="BN254" s="12" t="str">
        <f>IF((COUNTIFS(明细!$R:$R,$AK254,明细!$C:$C,BN$1,明细!$AK:$AK,"网点超50分钟未响应")+COUNTIFS(明细!$R:$R,$AK254,明细!$C:$C,BN$1,明细!$AL:$AL,"网点超23H未关闭"))*20=0,"-",(COUNTIFS(明细!$R:$R,$AK254,明细!$C:$C,BN$1,明细!$AK:$AK,"网点超50分钟未响应")+COUNTIFS(明细!$R:$R,$AK254,明细!$C:$C,BN$1,明细!$AL:$AL,"网点超23H未关闭"))*20)</f>
        <v>-</v>
      </c>
      <c r="BO254" s="12" t="str">
        <f>IF((COUNTIFS(明细!$R:$R,$AK254,明细!$C:$C,BO$1,明细!$AK:$AK,"网点超50分钟未响应")+COUNTIFS(明细!$R:$R,$AK254,明细!$C:$C,BO$1,明细!$AL:$AL,"网点超23H未关闭"))*20=0,"-",(COUNTIFS(明细!$R:$R,$AK254,明细!$C:$C,BO$1,明细!$AK:$AK,"网点超50分钟未响应")+COUNTIFS(明细!$R:$R,$AK254,明细!$C:$C,BO$1,明细!$AL:$AL,"网点超23H未关闭"))*20)</f>
        <v>-</v>
      </c>
      <c r="BP254" s="12" t="str">
        <f>IF((COUNTIFS(明细!$R:$R,$AK254,明细!$C:$C,BP$1,明细!$AK:$AK,"网点超50分钟未响应")+COUNTIFS(明细!$R:$R,$AK254,明细!$C:$C,BP$1,明细!$AL:$AL,"网点超23H未关闭"))*20=0,"-",(COUNTIFS(明细!$R:$R,$AK254,明细!$C:$C,BP$1,明细!$AK:$AK,"网点超50分钟未响应")+COUNTIFS(明细!$R:$R,$AK254,明细!$C:$C,BP$1,明细!$AL:$AL,"网点超23H未关闭"))*20)</f>
        <v>-</v>
      </c>
    </row>
    <row r="255" customHeight="1" spans="36:68">
      <c r="AJ255" s="12">
        <f>RANK(AL255,AL$3:AL$356)</f>
        <v>147</v>
      </c>
      <c r="AK255" s="4" t="s">
        <v>291</v>
      </c>
      <c r="AL255" s="12">
        <f>SUM(AM255:BP255)</f>
        <v>0</v>
      </c>
      <c r="AM255" s="12" t="str">
        <f>IF((COUNTIFS(明细!$R:$R,$AK255,明细!$C:$C,AM$1,明细!$AK:$AK,"网点超50分钟未响应")+COUNTIFS(明细!$R:$R,$AK255,明细!$C:$C,AM$1,明细!$AL:$AL,"网点超23H未关闭"))*20=0,"-",(COUNTIFS(明细!$R:$R,$AK255,明细!$C:$C,AM$1,明细!$AK:$AK,"网点超50分钟未响应")+COUNTIFS(明细!$R:$R,$AK255,明细!$C:$C,AM$1,明细!$AL:$AL,"网点超23H未关闭"))*20)</f>
        <v>-</v>
      </c>
      <c r="AN255" s="12" t="str">
        <f>IF((COUNTIFS(明细!$R:$R,$AK255,明细!$C:$C,AN$1,明细!$AK:$AK,"网点超50分钟未响应")+COUNTIFS(明细!$R:$R,$AK255,明细!$C:$C,AN$1,明细!$AL:$AL,"网点超23H未关闭"))*20=0,"-",(COUNTIFS(明细!$R:$R,$AK255,明细!$C:$C,AN$1,明细!$AK:$AK,"网点超50分钟未响应")+COUNTIFS(明细!$R:$R,$AK255,明细!$C:$C,AN$1,明细!$AL:$AL,"网点超23H未关闭"))*20)</f>
        <v>-</v>
      </c>
      <c r="AO255" s="12" t="str">
        <f>IF((COUNTIFS(明细!$R:$R,$AK255,明细!$C:$C,AO$1,明细!$AK:$AK,"网点超50分钟未响应")+COUNTIFS(明细!$R:$R,$AK255,明细!$C:$C,AO$1,明细!$AL:$AL,"网点超23H未关闭"))*20=0,"-",(COUNTIFS(明细!$R:$R,$AK255,明细!$C:$C,AO$1,明细!$AK:$AK,"网点超50分钟未响应")+COUNTIFS(明细!$R:$R,$AK255,明细!$C:$C,AO$1,明细!$AL:$AL,"网点超23H未关闭"))*20)</f>
        <v>-</v>
      </c>
      <c r="AP255" s="12" t="str">
        <f>IF((COUNTIFS(明细!$R:$R,$AK255,明细!$C:$C,AP$1,明细!$AK:$AK,"网点超50分钟未响应")+COUNTIFS(明细!$R:$R,$AK255,明细!$C:$C,AP$1,明细!$AL:$AL,"网点超23H未关闭"))*20=0,"-",(COUNTIFS(明细!$R:$R,$AK255,明细!$C:$C,AP$1,明细!$AK:$AK,"网点超50分钟未响应")+COUNTIFS(明细!$R:$R,$AK255,明细!$C:$C,AP$1,明细!$AL:$AL,"网点超23H未关闭"))*20)</f>
        <v>-</v>
      </c>
      <c r="AQ255" s="12" t="str">
        <f>IF((COUNTIFS(明细!$R:$R,$AK255,明细!$C:$C,AQ$1,明细!$AK:$AK,"网点超50分钟未响应")+COUNTIFS(明细!$R:$R,$AK255,明细!$C:$C,AQ$1,明细!$AL:$AL,"网点超23H未关闭"))*20=0,"-",(COUNTIFS(明细!$R:$R,$AK255,明细!$C:$C,AQ$1,明细!$AK:$AK,"网点超50分钟未响应")+COUNTIFS(明细!$R:$R,$AK255,明细!$C:$C,AQ$1,明细!$AL:$AL,"网点超23H未关闭"))*20)</f>
        <v>-</v>
      </c>
      <c r="AR255" s="12" t="str">
        <f>IF((COUNTIFS(明细!$R:$R,$AK255,明细!$C:$C,AR$1,明细!$AK:$AK,"网点超50分钟未响应")+COUNTIFS(明细!$R:$R,$AK255,明细!$C:$C,AR$1,明细!$AL:$AL,"网点超23H未关闭"))*20=0,"-",(COUNTIFS(明细!$R:$R,$AK255,明细!$C:$C,AR$1,明细!$AK:$AK,"网点超50分钟未响应")+COUNTIFS(明细!$R:$R,$AK255,明细!$C:$C,AR$1,明细!$AL:$AL,"网点超23H未关闭"))*20)</f>
        <v>-</v>
      </c>
      <c r="AS255" s="12" t="str">
        <f>IF((COUNTIFS(明细!$R:$R,$AK255,明细!$C:$C,AS$1,明细!$AK:$AK,"网点超50分钟未响应")+COUNTIFS(明细!$R:$R,$AK255,明细!$C:$C,AS$1,明细!$AL:$AL,"网点超23H未关闭"))*20=0,"-",(COUNTIFS(明细!$R:$R,$AK255,明细!$C:$C,AS$1,明细!$AK:$AK,"网点超50分钟未响应")+COUNTIFS(明细!$R:$R,$AK255,明细!$C:$C,AS$1,明细!$AL:$AL,"网点超23H未关闭"))*20)</f>
        <v>-</v>
      </c>
      <c r="AT255" s="12" t="str">
        <f>IF((COUNTIFS(明细!$R:$R,$AK255,明细!$C:$C,AT$1,明细!$AK:$AK,"网点超50分钟未响应")+COUNTIFS(明细!$R:$R,$AK255,明细!$C:$C,AT$1,明细!$AL:$AL,"网点超23H未关闭"))*20=0,"-",(COUNTIFS(明细!$R:$R,$AK255,明细!$C:$C,AT$1,明细!$AK:$AK,"网点超50分钟未响应")+COUNTIFS(明细!$R:$R,$AK255,明细!$C:$C,AT$1,明细!$AL:$AL,"网点超23H未关闭"))*20)</f>
        <v>-</v>
      </c>
      <c r="AU255" s="12" t="str">
        <f>IF((COUNTIFS(明细!$R:$R,$AK255,明细!$C:$C,AU$1,明细!$AK:$AK,"网点超50分钟未响应")+COUNTIFS(明细!$R:$R,$AK255,明细!$C:$C,AU$1,明细!$AL:$AL,"网点超23H未关闭"))*20=0,"-",(COUNTIFS(明细!$R:$R,$AK255,明细!$C:$C,AU$1,明细!$AK:$AK,"网点超50分钟未响应")+COUNTIFS(明细!$R:$R,$AK255,明细!$C:$C,AU$1,明细!$AL:$AL,"网点超23H未关闭"))*20)</f>
        <v>-</v>
      </c>
      <c r="AV255" s="12" t="str">
        <f>IF((COUNTIFS(明细!$R:$R,$AK255,明细!$C:$C,AV$1,明细!$AK:$AK,"网点超50分钟未响应")+COUNTIFS(明细!$R:$R,$AK255,明细!$C:$C,AV$1,明细!$AL:$AL,"网点超23H未关闭"))*20=0,"-",(COUNTIFS(明细!$R:$R,$AK255,明细!$C:$C,AV$1,明细!$AK:$AK,"网点超50分钟未响应")+COUNTIFS(明细!$R:$R,$AK255,明细!$C:$C,AV$1,明细!$AL:$AL,"网点超23H未关闭"))*20)</f>
        <v>-</v>
      </c>
      <c r="AW255" s="12" t="str">
        <f>IF((COUNTIFS(明细!$R:$R,$AK255,明细!$C:$C,AW$1,明细!$AK:$AK,"网点超50分钟未响应")+COUNTIFS(明细!$R:$R,$AK255,明细!$C:$C,AW$1,明细!$AL:$AL,"网点超23H未关闭"))*20=0,"-",(COUNTIFS(明细!$R:$R,$AK255,明细!$C:$C,AW$1,明细!$AK:$AK,"网点超50分钟未响应")+COUNTIFS(明细!$R:$R,$AK255,明细!$C:$C,AW$1,明细!$AL:$AL,"网点超23H未关闭"))*20)</f>
        <v>-</v>
      </c>
      <c r="AX255" s="12" t="str">
        <f>IF((COUNTIFS(明细!$R:$R,$AK255,明细!$C:$C,AX$1,明细!$AK:$AK,"网点超50分钟未响应")+COUNTIFS(明细!$R:$R,$AK255,明细!$C:$C,AX$1,明细!$AL:$AL,"网点超23H未关闭"))*20=0,"-",(COUNTIFS(明细!$R:$R,$AK255,明细!$C:$C,AX$1,明细!$AK:$AK,"网点超50分钟未响应")+COUNTIFS(明细!$R:$R,$AK255,明细!$C:$C,AX$1,明细!$AL:$AL,"网点超23H未关闭"))*20)</f>
        <v>-</v>
      </c>
      <c r="AY255" s="12" t="str">
        <f>IF((COUNTIFS(明细!$R:$R,$AK255,明细!$C:$C,AY$1,明细!$AK:$AK,"网点超50分钟未响应")+COUNTIFS(明细!$R:$R,$AK255,明细!$C:$C,AY$1,明细!$AL:$AL,"网点超23H未关闭"))*20=0,"-",(COUNTIFS(明细!$R:$R,$AK255,明细!$C:$C,AY$1,明细!$AK:$AK,"网点超50分钟未响应")+COUNTIFS(明细!$R:$R,$AK255,明细!$C:$C,AY$1,明细!$AL:$AL,"网点超23H未关闭"))*20)</f>
        <v>-</v>
      </c>
      <c r="AZ255" s="12" t="str">
        <f>IF((COUNTIFS(明细!$R:$R,$AK255,明细!$C:$C,AZ$1,明细!$AK:$AK,"网点超50分钟未响应")+COUNTIFS(明细!$R:$R,$AK255,明细!$C:$C,AZ$1,明细!$AL:$AL,"网点超23H未关闭"))*20=0,"-",(COUNTIFS(明细!$R:$R,$AK255,明细!$C:$C,AZ$1,明细!$AK:$AK,"网点超50分钟未响应")+COUNTIFS(明细!$R:$R,$AK255,明细!$C:$C,AZ$1,明细!$AL:$AL,"网点超23H未关闭"))*20)</f>
        <v>-</v>
      </c>
      <c r="BA255" s="12" t="str">
        <f>IF((COUNTIFS(明细!$R:$R,$AK255,明细!$C:$C,BA$1,明细!$AK:$AK,"网点超50分钟未响应")+COUNTIFS(明细!$R:$R,$AK255,明细!$C:$C,BA$1,明细!$AL:$AL,"网点超23H未关闭"))*20=0,"-",(COUNTIFS(明细!$R:$R,$AK255,明细!$C:$C,BA$1,明细!$AK:$AK,"网点超50分钟未响应")+COUNTIFS(明细!$R:$R,$AK255,明细!$C:$C,BA$1,明细!$AL:$AL,"网点超23H未关闭"))*20)</f>
        <v>-</v>
      </c>
      <c r="BB255" s="12" t="str">
        <f>IF((COUNTIFS(明细!$R:$R,$AK255,明细!$C:$C,BB$1,明细!$AK:$AK,"网点超50分钟未响应")+COUNTIFS(明细!$R:$R,$AK255,明细!$C:$C,BB$1,明细!$AL:$AL,"网点超23H未关闭"))*20=0,"-",(COUNTIFS(明细!$R:$R,$AK255,明细!$C:$C,BB$1,明细!$AK:$AK,"网点超50分钟未响应")+COUNTIFS(明细!$R:$R,$AK255,明细!$C:$C,BB$1,明细!$AL:$AL,"网点超23H未关闭"))*20)</f>
        <v>-</v>
      </c>
      <c r="BC255" s="12" t="str">
        <f>IF((COUNTIFS(明细!$R:$R,$AK255,明细!$C:$C,BC$1,明细!$AK:$AK,"网点超50分钟未响应")+COUNTIFS(明细!$R:$R,$AK255,明细!$C:$C,BC$1,明细!$AL:$AL,"网点超23H未关闭"))*20=0,"-",(COUNTIFS(明细!$R:$R,$AK255,明细!$C:$C,BC$1,明细!$AK:$AK,"网点超50分钟未响应")+COUNTIFS(明细!$R:$R,$AK255,明细!$C:$C,BC$1,明细!$AL:$AL,"网点超23H未关闭"))*20)</f>
        <v>-</v>
      </c>
      <c r="BD255" s="12" t="str">
        <f>IF((COUNTIFS(明细!$R:$R,$AK255,明细!$C:$C,BD$1,明细!$AK:$AK,"网点超50分钟未响应")+COUNTIFS(明细!$R:$R,$AK255,明细!$C:$C,BD$1,明细!$AL:$AL,"网点超23H未关闭"))*20=0,"-",(COUNTIFS(明细!$R:$R,$AK255,明细!$C:$C,BD$1,明细!$AK:$AK,"网点超50分钟未响应")+COUNTIFS(明细!$R:$R,$AK255,明细!$C:$C,BD$1,明细!$AL:$AL,"网点超23H未关闭"))*20)</f>
        <v>-</v>
      </c>
      <c r="BE255" s="12" t="str">
        <f>IF((COUNTIFS(明细!$R:$R,$AK255,明细!$C:$C,BE$1,明细!$AK:$AK,"网点超50分钟未响应")+COUNTIFS(明细!$R:$R,$AK255,明细!$C:$C,BE$1,明细!$AL:$AL,"网点超23H未关闭"))*20=0,"-",(COUNTIFS(明细!$R:$R,$AK255,明细!$C:$C,BE$1,明细!$AK:$AK,"网点超50分钟未响应")+COUNTIFS(明细!$R:$R,$AK255,明细!$C:$C,BE$1,明细!$AL:$AL,"网点超23H未关闭"))*20)</f>
        <v>-</v>
      </c>
      <c r="BF255" s="12" t="str">
        <f>IF((COUNTIFS(明细!$R:$R,$AK255,明细!$C:$C,BF$1,明细!$AK:$AK,"网点超50分钟未响应")+COUNTIFS(明细!$R:$R,$AK255,明细!$C:$C,BF$1,明细!$AL:$AL,"网点超23H未关闭"))*20=0,"-",(COUNTIFS(明细!$R:$R,$AK255,明细!$C:$C,BF$1,明细!$AK:$AK,"网点超50分钟未响应")+COUNTIFS(明细!$R:$R,$AK255,明细!$C:$C,BF$1,明细!$AL:$AL,"网点超23H未关闭"))*20)</f>
        <v>-</v>
      </c>
      <c r="BG255" s="12" t="str">
        <f>IF((COUNTIFS(明细!$R:$R,$AK255,明细!$C:$C,BG$1,明细!$AK:$AK,"网点超50分钟未响应")+COUNTIFS(明细!$R:$R,$AK255,明细!$C:$C,BG$1,明细!$AL:$AL,"网点超23H未关闭"))*20=0,"-",(COUNTIFS(明细!$R:$R,$AK255,明细!$C:$C,BG$1,明细!$AK:$AK,"网点超50分钟未响应")+COUNTIFS(明细!$R:$R,$AK255,明细!$C:$C,BG$1,明细!$AL:$AL,"网点超23H未关闭"))*20)</f>
        <v>-</v>
      </c>
      <c r="BH255" s="12" t="str">
        <f>IF((COUNTIFS(明细!$R:$R,$AK255,明细!$C:$C,BH$1,明细!$AK:$AK,"网点超50分钟未响应")+COUNTIFS(明细!$R:$R,$AK255,明细!$C:$C,BH$1,明细!$AL:$AL,"网点超23H未关闭"))*20=0,"-",(COUNTIFS(明细!$R:$R,$AK255,明细!$C:$C,BH$1,明细!$AK:$AK,"网点超50分钟未响应")+COUNTIFS(明细!$R:$R,$AK255,明细!$C:$C,BH$1,明细!$AL:$AL,"网点超23H未关闭"))*20)</f>
        <v>-</v>
      </c>
      <c r="BI255" s="12" t="str">
        <f>IF((COUNTIFS(明细!$R:$R,$AK255,明细!$C:$C,BI$1,明细!$AK:$AK,"网点超50分钟未响应")+COUNTIFS(明细!$R:$R,$AK255,明细!$C:$C,BI$1,明细!$AL:$AL,"网点超23H未关闭"))*20=0,"-",(COUNTIFS(明细!$R:$R,$AK255,明细!$C:$C,BI$1,明细!$AK:$AK,"网点超50分钟未响应")+COUNTIFS(明细!$R:$R,$AK255,明细!$C:$C,BI$1,明细!$AL:$AL,"网点超23H未关闭"))*20)</f>
        <v>-</v>
      </c>
      <c r="BJ255" s="12" t="str">
        <f>IF((COUNTIFS(明细!$R:$R,$AK255,明细!$C:$C,BJ$1,明细!$AK:$AK,"网点超50分钟未响应")+COUNTIFS(明细!$R:$R,$AK255,明细!$C:$C,BJ$1,明细!$AL:$AL,"网点超23H未关闭"))*20=0,"-",(COUNTIFS(明细!$R:$R,$AK255,明细!$C:$C,BJ$1,明细!$AK:$AK,"网点超50分钟未响应")+COUNTIFS(明细!$R:$R,$AK255,明细!$C:$C,BJ$1,明细!$AL:$AL,"网点超23H未关闭"))*20)</f>
        <v>-</v>
      </c>
      <c r="BK255" s="12" t="str">
        <f>IF((COUNTIFS(明细!$R:$R,$AK255,明细!$C:$C,BK$1,明细!$AK:$AK,"网点超50分钟未响应")+COUNTIFS(明细!$R:$R,$AK255,明细!$C:$C,BK$1,明细!$AL:$AL,"网点超23H未关闭"))*20=0,"-",(COUNTIFS(明细!$R:$R,$AK255,明细!$C:$C,BK$1,明细!$AK:$AK,"网点超50分钟未响应")+COUNTIFS(明细!$R:$R,$AK255,明细!$C:$C,BK$1,明细!$AL:$AL,"网点超23H未关闭"))*20)</f>
        <v>-</v>
      </c>
      <c r="BL255" s="12" t="str">
        <f>IF((COUNTIFS(明细!$R:$R,$AK255,明细!$C:$C,BL$1,明细!$AK:$AK,"网点超50分钟未响应")+COUNTIFS(明细!$R:$R,$AK255,明细!$C:$C,BL$1,明细!$AL:$AL,"网点超23H未关闭"))*20=0,"-",(COUNTIFS(明细!$R:$R,$AK255,明细!$C:$C,BL$1,明细!$AK:$AK,"网点超50分钟未响应")+COUNTIFS(明细!$R:$R,$AK255,明细!$C:$C,BL$1,明细!$AL:$AL,"网点超23H未关闭"))*20)</f>
        <v>-</v>
      </c>
      <c r="BM255" s="12" t="str">
        <f>IF((COUNTIFS(明细!$R:$R,$AK255,明细!$C:$C,BM$1,明细!$AK:$AK,"网点超50分钟未响应")+COUNTIFS(明细!$R:$R,$AK255,明细!$C:$C,BM$1,明细!$AL:$AL,"网点超23H未关闭"))*20=0,"-",(COUNTIFS(明细!$R:$R,$AK255,明细!$C:$C,BM$1,明细!$AK:$AK,"网点超50分钟未响应")+COUNTIFS(明细!$R:$R,$AK255,明细!$C:$C,BM$1,明细!$AL:$AL,"网点超23H未关闭"))*20)</f>
        <v>-</v>
      </c>
      <c r="BN255" s="12" t="str">
        <f>IF((COUNTIFS(明细!$R:$R,$AK255,明细!$C:$C,BN$1,明细!$AK:$AK,"网点超50分钟未响应")+COUNTIFS(明细!$R:$R,$AK255,明细!$C:$C,BN$1,明细!$AL:$AL,"网点超23H未关闭"))*20=0,"-",(COUNTIFS(明细!$R:$R,$AK255,明细!$C:$C,BN$1,明细!$AK:$AK,"网点超50分钟未响应")+COUNTIFS(明细!$R:$R,$AK255,明细!$C:$C,BN$1,明细!$AL:$AL,"网点超23H未关闭"))*20)</f>
        <v>-</v>
      </c>
      <c r="BO255" s="12" t="str">
        <f>IF((COUNTIFS(明细!$R:$R,$AK255,明细!$C:$C,BO$1,明细!$AK:$AK,"网点超50分钟未响应")+COUNTIFS(明细!$R:$R,$AK255,明细!$C:$C,BO$1,明细!$AL:$AL,"网点超23H未关闭"))*20=0,"-",(COUNTIFS(明细!$R:$R,$AK255,明细!$C:$C,BO$1,明细!$AK:$AK,"网点超50分钟未响应")+COUNTIFS(明细!$R:$R,$AK255,明细!$C:$C,BO$1,明细!$AL:$AL,"网点超23H未关闭"))*20)</f>
        <v>-</v>
      </c>
      <c r="BP255" s="12" t="str">
        <f>IF((COUNTIFS(明细!$R:$R,$AK255,明细!$C:$C,BP$1,明细!$AK:$AK,"网点超50分钟未响应")+COUNTIFS(明细!$R:$R,$AK255,明细!$C:$C,BP$1,明细!$AL:$AL,"网点超23H未关闭"))*20=0,"-",(COUNTIFS(明细!$R:$R,$AK255,明细!$C:$C,BP$1,明细!$AK:$AK,"网点超50分钟未响应")+COUNTIFS(明细!$R:$R,$AK255,明细!$C:$C,BP$1,明细!$AL:$AL,"网点超23H未关闭"))*20)</f>
        <v>-</v>
      </c>
    </row>
    <row r="256" customHeight="1" spans="36:68">
      <c r="AJ256" s="12">
        <f>RANK(AL256,AL$3:AL$356)</f>
        <v>147</v>
      </c>
      <c r="AK256" s="35" t="s">
        <v>292</v>
      </c>
      <c r="AL256" s="12">
        <f>SUM(AM256:BP256)</f>
        <v>0</v>
      </c>
      <c r="AM256" s="12" t="str">
        <f>IF((COUNTIFS(明细!$R:$R,$AK256,明细!$C:$C,AM$1,明细!$AK:$AK,"网点超50分钟未响应")+COUNTIFS(明细!$R:$R,$AK256,明细!$C:$C,AM$1,明细!$AL:$AL,"网点超23H未关闭"))*20=0,"-",(COUNTIFS(明细!$R:$R,$AK256,明细!$C:$C,AM$1,明细!$AK:$AK,"网点超50分钟未响应")+COUNTIFS(明细!$R:$R,$AK256,明细!$C:$C,AM$1,明细!$AL:$AL,"网点超23H未关闭"))*20)</f>
        <v>-</v>
      </c>
      <c r="AN256" s="12" t="str">
        <f>IF((COUNTIFS(明细!$R:$R,$AK256,明细!$C:$C,AN$1,明细!$AK:$AK,"网点超50分钟未响应")+COUNTIFS(明细!$R:$R,$AK256,明细!$C:$C,AN$1,明细!$AL:$AL,"网点超23H未关闭"))*20=0,"-",(COUNTIFS(明细!$R:$R,$AK256,明细!$C:$C,AN$1,明细!$AK:$AK,"网点超50分钟未响应")+COUNTIFS(明细!$R:$R,$AK256,明细!$C:$C,AN$1,明细!$AL:$AL,"网点超23H未关闭"))*20)</f>
        <v>-</v>
      </c>
      <c r="AO256" s="12" t="str">
        <f>IF((COUNTIFS(明细!$R:$R,$AK256,明细!$C:$C,AO$1,明细!$AK:$AK,"网点超50分钟未响应")+COUNTIFS(明细!$R:$R,$AK256,明细!$C:$C,AO$1,明细!$AL:$AL,"网点超23H未关闭"))*20=0,"-",(COUNTIFS(明细!$R:$R,$AK256,明细!$C:$C,AO$1,明细!$AK:$AK,"网点超50分钟未响应")+COUNTIFS(明细!$R:$R,$AK256,明细!$C:$C,AO$1,明细!$AL:$AL,"网点超23H未关闭"))*20)</f>
        <v>-</v>
      </c>
      <c r="AP256" s="12" t="str">
        <f>IF((COUNTIFS(明细!$R:$R,$AK256,明细!$C:$C,AP$1,明细!$AK:$AK,"网点超50分钟未响应")+COUNTIFS(明细!$R:$R,$AK256,明细!$C:$C,AP$1,明细!$AL:$AL,"网点超23H未关闭"))*20=0,"-",(COUNTIFS(明细!$R:$R,$AK256,明细!$C:$C,AP$1,明细!$AK:$AK,"网点超50分钟未响应")+COUNTIFS(明细!$R:$R,$AK256,明细!$C:$C,AP$1,明细!$AL:$AL,"网点超23H未关闭"))*20)</f>
        <v>-</v>
      </c>
      <c r="AQ256" s="12" t="str">
        <f>IF((COUNTIFS(明细!$R:$R,$AK256,明细!$C:$C,AQ$1,明细!$AK:$AK,"网点超50分钟未响应")+COUNTIFS(明细!$R:$R,$AK256,明细!$C:$C,AQ$1,明细!$AL:$AL,"网点超23H未关闭"))*20=0,"-",(COUNTIFS(明细!$R:$R,$AK256,明细!$C:$C,AQ$1,明细!$AK:$AK,"网点超50分钟未响应")+COUNTIFS(明细!$R:$R,$AK256,明细!$C:$C,AQ$1,明细!$AL:$AL,"网点超23H未关闭"))*20)</f>
        <v>-</v>
      </c>
      <c r="AR256" s="12" t="str">
        <f>IF((COUNTIFS(明细!$R:$R,$AK256,明细!$C:$C,AR$1,明细!$AK:$AK,"网点超50分钟未响应")+COUNTIFS(明细!$R:$R,$AK256,明细!$C:$C,AR$1,明细!$AL:$AL,"网点超23H未关闭"))*20=0,"-",(COUNTIFS(明细!$R:$R,$AK256,明细!$C:$C,AR$1,明细!$AK:$AK,"网点超50分钟未响应")+COUNTIFS(明细!$R:$R,$AK256,明细!$C:$C,AR$1,明细!$AL:$AL,"网点超23H未关闭"))*20)</f>
        <v>-</v>
      </c>
      <c r="AS256" s="12" t="str">
        <f>IF((COUNTIFS(明细!$R:$R,$AK256,明细!$C:$C,AS$1,明细!$AK:$AK,"网点超50分钟未响应")+COUNTIFS(明细!$R:$R,$AK256,明细!$C:$C,AS$1,明细!$AL:$AL,"网点超23H未关闭"))*20=0,"-",(COUNTIFS(明细!$R:$R,$AK256,明细!$C:$C,AS$1,明细!$AK:$AK,"网点超50分钟未响应")+COUNTIFS(明细!$R:$R,$AK256,明细!$C:$C,AS$1,明细!$AL:$AL,"网点超23H未关闭"))*20)</f>
        <v>-</v>
      </c>
      <c r="AT256" s="12" t="str">
        <f>IF((COUNTIFS(明细!$R:$R,$AK256,明细!$C:$C,AT$1,明细!$AK:$AK,"网点超50分钟未响应")+COUNTIFS(明细!$R:$R,$AK256,明细!$C:$C,AT$1,明细!$AL:$AL,"网点超23H未关闭"))*20=0,"-",(COUNTIFS(明细!$R:$R,$AK256,明细!$C:$C,AT$1,明细!$AK:$AK,"网点超50分钟未响应")+COUNTIFS(明细!$R:$R,$AK256,明细!$C:$C,AT$1,明细!$AL:$AL,"网点超23H未关闭"))*20)</f>
        <v>-</v>
      </c>
      <c r="AU256" s="12" t="str">
        <f>IF((COUNTIFS(明细!$R:$R,$AK256,明细!$C:$C,AU$1,明细!$AK:$AK,"网点超50分钟未响应")+COUNTIFS(明细!$R:$R,$AK256,明细!$C:$C,AU$1,明细!$AL:$AL,"网点超23H未关闭"))*20=0,"-",(COUNTIFS(明细!$R:$R,$AK256,明细!$C:$C,AU$1,明细!$AK:$AK,"网点超50分钟未响应")+COUNTIFS(明细!$R:$R,$AK256,明细!$C:$C,AU$1,明细!$AL:$AL,"网点超23H未关闭"))*20)</f>
        <v>-</v>
      </c>
      <c r="AV256" s="12" t="str">
        <f>IF((COUNTIFS(明细!$R:$R,$AK256,明细!$C:$C,AV$1,明细!$AK:$AK,"网点超50分钟未响应")+COUNTIFS(明细!$R:$R,$AK256,明细!$C:$C,AV$1,明细!$AL:$AL,"网点超23H未关闭"))*20=0,"-",(COUNTIFS(明细!$R:$R,$AK256,明细!$C:$C,AV$1,明细!$AK:$AK,"网点超50分钟未响应")+COUNTIFS(明细!$R:$R,$AK256,明细!$C:$C,AV$1,明细!$AL:$AL,"网点超23H未关闭"))*20)</f>
        <v>-</v>
      </c>
      <c r="AW256" s="12" t="str">
        <f>IF((COUNTIFS(明细!$R:$R,$AK256,明细!$C:$C,AW$1,明细!$AK:$AK,"网点超50分钟未响应")+COUNTIFS(明细!$R:$R,$AK256,明细!$C:$C,AW$1,明细!$AL:$AL,"网点超23H未关闭"))*20=0,"-",(COUNTIFS(明细!$R:$R,$AK256,明细!$C:$C,AW$1,明细!$AK:$AK,"网点超50分钟未响应")+COUNTIFS(明细!$R:$R,$AK256,明细!$C:$C,AW$1,明细!$AL:$AL,"网点超23H未关闭"))*20)</f>
        <v>-</v>
      </c>
      <c r="AX256" s="12" t="str">
        <f>IF((COUNTIFS(明细!$R:$R,$AK256,明细!$C:$C,AX$1,明细!$AK:$AK,"网点超50分钟未响应")+COUNTIFS(明细!$R:$R,$AK256,明细!$C:$C,AX$1,明细!$AL:$AL,"网点超23H未关闭"))*20=0,"-",(COUNTIFS(明细!$R:$R,$AK256,明细!$C:$C,AX$1,明细!$AK:$AK,"网点超50分钟未响应")+COUNTIFS(明细!$R:$R,$AK256,明细!$C:$C,AX$1,明细!$AL:$AL,"网点超23H未关闭"))*20)</f>
        <v>-</v>
      </c>
      <c r="AY256" s="12" t="str">
        <f>IF((COUNTIFS(明细!$R:$R,$AK256,明细!$C:$C,AY$1,明细!$AK:$AK,"网点超50分钟未响应")+COUNTIFS(明细!$R:$R,$AK256,明细!$C:$C,AY$1,明细!$AL:$AL,"网点超23H未关闭"))*20=0,"-",(COUNTIFS(明细!$R:$R,$AK256,明细!$C:$C,AY$1,明细!$AK:$AK,"网点超50分钟未响应")+COUNTIFS(明细!$R:$R,$AK256,明细!$C:$C,AY$1,明细!$AL:$AL,"网点超23H未关闭"))*20)</f>
        <v>-</v>
      </c>
      <c r="AZ256" s="12" t="str">
        <f>IF((COUNTIFS(明细!$R:$R,$AK256,明细!$C:$C,AZ$1,明细!$AK:$AK,"网点超50分钟未响应")+COUNTIFS(明细!$R:$R,$AK256,明细!$C:$C,AZ$1,明细!$AL:$AL,"网点超23H未关闭"))*20=0,"-",(COUNTIFS(明细!$R:$R,$AK256,明细!$C:$C,AZ$1,明细!$AK:$AK,"网点超50分钟未响应")+COUNTIFS(明细!$R:$R,$AK256,明细!$C:$C,AZ$1,明细!$AL:$AL,"网点超23H未关闭"))*20)</f>
        <v>-</v>
      </c>
      <c r="BA256" s="12" t="str">
        <f>IF((COUNTIFS(明细!$R:$R,$AK256,明细!$C:$C,BA$1,明细!$AK:$AK,"网点超50分钟未响应")+COUNTIFS(明细!$R:$R,$AK256,明细!$C:$C,BA$1,明细!$AL:$AL,"网点超23H未关闭"))*20=0,"-",(COUNTIFS(明细!$R:$R,$AK256,明细!$C:$C,BA$1,明细!$AK:$AK,"网点超50分钟未响应")+COUNTIFS(明细!$R:$R,$AK256,明细!$C:$C,BA$1,明细!$AL:$AL,"网点超23H未关闭"))*20)</f>
        <v>-</v>
      </c>
      <c r="BB256" s="12" t="str">
        <f>IF((COUNTIFS(明细!$R:$R,$AK256,明细!$C:$C,BB$1,明细!$AK:$AK,"网点超50分钟未响应")+COUNTIFS(明细!$R:$R,$AK256,明细!$C:$C,BB$1,明细!$AL:$AL,"网点超23H未关闭"))*20=0,"-",(COUNTIFS(明细!$R:$R,$AK256,明细!$C:$C,BB$1,明细!$AK:$AK,"网点超50分钟未响应")+COUNTIFS(明细!$R:$R,$AK256,明细!$C:$C,BB$1,明细!$AL:$AL,"网点超23H未关闭"))*20)</f>
        <v>-</v>
      </c>
      <c r="BC256" s="12" t="str">
        <f>IF((COUNTIFS(明细!$R:$R,$AK256,明细!$C:$C,BC$1,明细!$AK:$AK,"网点超50分钟未响应")+COUNTIFS(明细!$R:$R,$AK256,明细!$C:$C,BC$1,明细!$AL:$AL,"网点超23H未关闭"))*20=0,"-",(COUNTIFS(明细!$R:$R,$AK256,明细!$C:$C,BC$1,明细!$AK:$AK,"网点超50分钟未响应")+COUNTIFS(明细!$R:$R,$AK256,明细!$C:$C,BC$1,明细!$AL:$AL,"网点超23H未关闭"))*20)</f>
        <v>-</v>
      </c>
      <c r="BD256" s="12" t="str">
        <f>IF((COUNTIFS(明细!$R:$R,$AK256,明细!$C:$C,BD$1,明细!$AK:$AK,"网点超50分钟未响应")+COUNTIFS(明细!$R:$R,$AK256,明细!$C:$C,BD$1,明细!$AL:$AL,"网点超23H未关闭"))*20=0,"-",(COUNTIFS(明细!$R:$R,$AK256,明细!$C:$C,BD$1,明细!$AK:$AK,"网点超50分钟未响应")+COUNTIFS(明细!$R:$R,$AK256,明细!$C:$C,BD$1,明细!$AL:$AL,"网点超23H未关闭"))*20)</f>
        <v>-</v>
      </c>
      <c r="BE256" s="12" t="str">
        <f>IF((COUNTIFS(明细!$R:$R,$AK256,明细!$C:$C,BE$1,明细!$AK:$AK,"网点超50分钟未响应")+COUNTIFS(明细!$R:$R,$AK256,明细!$C:$C,BE$1,明细!$AL:$AL,"网点超23H未关闭"))*20=0,"-",(COUNTIFS(明细!$R:$R,$AK256,明细!$C:$C,BE$1,明细!$AK:$AK,"网点超50分钟未响应")+COUNTIFS(明细!$R:$R,$AK256,明细!$C:$C,BE$1,明细!$AL:$AL,"网点超23H未关闭"))*20)</f>
        <v>-</v>
      </c>
      <c r="BF256" s="12" t="str">
        <f>IF((COUNTIFS(明细!$R:$R,$AK256,明细!$C:$C,BF$1,明细!$AK:$AK,"网点超50分钟未响应")+COUNTIFS(明细!$R:$R,$AK256,明细!$C:$C,BF$1,明细!$AL:$AL,"网点超23H未关闭"))*20=0,"-",(COUNTIFS(明细!$R:$R,$AK256,明细!$C:$C,BF$1,明细!$AK:$AK,"网点超50分钟未响应")+COUNTIFS(明细!$R:$R,$AK256,明细!$C:$C,BF$1,明细!$AL:$AL,"网点超23H未关闭"))*20)</f>
        <v>-</v>
      </c>
      <c r="BG256" s="12" t="str">
        <f>IF((COUNTIFS(明细!$R:$R,$AK256,明细!$C:$C,BG$1,明细!$AK:$AK,"网点超50分钟未响应")+COUNTIFS(明细!$R:$R,$AK256,明细!$C:$C,BG$1,明细!$AL:$AL,"网点超23H未关闭"))*20=0,"-",(COUNTIFS(明细!$R:$R,$AK256,明细!$C:$C,BG$1,明细!$AK:$AK,"网点超50分钟未响应")+COUNTIFS(明细!$R:$R,$AK256,明细!$C:$C,BG$1,明细!$AL:$AL,"网点超23H未关闭"))*20)</f>
        <v>-</v>
      </c>
      <c r="BH256" s="12" t="str">
        <f>IF((COUNTIFS(明细!$R:$R,$AK256,明细!$C:$C,BH$1,明细!$AK:$AK,"网点超50分钟未响应")+COUNTIFS(明细!$R:$R,$AK256,明细!$C:$C,BH$1,明细!$AL:$AL,"网点超23H未关闭"))*20=0,"-",(COUNTIFS(明细!$R:$R,$AK256,明细!$C:$C,BH$1,明细!$AK:$AK,"网点超50分钟未响应")+COUNTIFS(明细!$R:$R,$AK256,明细!$C:$C,BH$1,明细!$AL:$AL,"网点超23H未关闭"))*20)</f>
        <v>-</v>
      </c>
      <c r="BI256" s="12" t="str">
        <f>IF((COUNTIFS(明细!$R:$R,$AK256,明细!$C:$C,BI$1,明细!$AK:$AK,"网点超50分钟未响应")+COUNTIFS(明细!$R:$R,$AK256,明细!$C:$C,BI$1,明细!$AL:$AL,"网点超23H未关闭"))*20=0,"-",(COUNTIFS(明细!$R:$R,$AK256,明细!$C:$C,BI$1,明细!$AK:$AK,"网点超50分钟未响应")+COUNTIFS(明细!$R:$R,$AK256,明细!$C:$C,BI$1,明细!$AL:$AL,"网点超23H未关闭"))*20)</f>
        <v>-</v>
      </c>
      <c r="BJ256" s="12" t="str">
        <f>IF((COUNTIFS(明细!$R:$R,$AK256,明细!$C:$C,BJ$1,明细!$AK:$AK,"网点超50分钟未响应")+COUNTIFS(明细!$R:$R,$AK256,明细!$C:$C,BJ$1,明细!$AL:$AL,"网点超23H未关闭"))*20=0,"-",(COUNTIFS(明细!$R:$R,$AK256,明细!$C:$C,BJ$1,明细!$AK:$AK,"网点超50分钟未响应")+COUNTIFS(明细!$R:$R,$AK256,明细!$C:$C,BJ$1,明细!$AL:$AL,"网点超23H未关闭"))*20)</f>
        <v>-</v>
      </c>
      <c r="BK256" s="12" t="str">
        <f>IF((COUNTIFS(明细!$R:$R,$AK256,明细!$C:$C,BK$1,明细!$AK:$AK,"网点超50分钟未响应")+COUNTIFS(明细!$R:$R,$AK256,明细!$C:$C,BK$1,明细!$AL:$AL,"网点超23H未关闭"))*20=0,"-",(COUNTIFS(明细!$R:$R,$AK256,明细!$C:$C,BK$1,明细!$AK:$AK,"网点超50分钟未响应")+COUNTIFS(明细!$R:$R,$AK256,明细!$C:$C,BK$1,明细!$AL:$AL,"网点超23H未关闭"))*20)</f>
        <v>-</v>
      </c>
      <c r="BL256" s="12" t="str">
        <f>IF((COUNTIFS(明细!$R:$R,$AK256,明细!$C:$C,BL$1,明细!$AK:$AK,"网点超50分钟未响应")+COUNTIFS(明细!$R:$R,$AK256,明细!$C:$C,BL$1,明细!$AL:$AL,"网点超23H未关闭"))*20=0,"-",(COUNTIFS(明细!$R:$R,$AK256,明细!$C:$C,BL$1,明细!$AK:$AK,"网点超50分钟未响应")+COUNTIFS(明细!$R:$R,$AK256,明细!$C:$C,BL$1,明细!$AL:$AL,"网点超23H未关闭"))*20)</f>
        <v>-</v>
      </c>
      <c r="BM256" s="12" t="str">
        <f>IF((COUNTIFS(明细!$R:$R,$AK256,明细!$C:$C,BM$1,明细!$AK:$AK,"网点超50分钟未响应")+COUNTIFS(明细!$R:$R,$AK256,明细!$C:$C,BM$1,明细!$AL:$AL,"网点超23H未关闭"))*20=0,"-",(COUNTIFS(明细!$R:$R,$AK256,明细!$C:$C,BM$1,明细!$AK:$AK,"网点超50分钟未响应")+COUNTIFS(明细!$R:$R,$AK256,明细!$C:$C,BM$1,明细!$AL:$AL,"网点超23H未关闭"))*20)</f>
        <v>-</v>
      </c>
      <c r="BN256" s="12" t="str">
        <f>IF((COUNTIFS(明细!$R:$R,$AK256,明细!$C:$C,BN$1,明细!$AK:$AK,"网点超50分钟未响应")+COUNTIFS(明细!$R:$R,$AK256,明细!$C:$C,BN$1,明细!$AL:$AL,"网点超23H未关闭"))*20=0,"-",(COUNTIFS(明细!$R:$R,$AK256,明细!$C:$C,BN$1,明细!$AK:$AK,"网点超50分钟未响应")+COUNTIFS(明细!$R:$R,$AK256,明细!$C:$C,BN$1,明细!$AL:$AL,"网点超23H未关闭"))*20)</f>
        <v>-</v>
      </c>
      <c r="BO256" s="12" t="str">
        <f>IF((COUNTIFS(明细!$R:$R,$AK256,明细!$C:$C,BO$1,明细!$AK:$AK,"网点超50分钟未响应")+COUNTIFS(明细!$R:$R,$AK256,明细!$C:$C,BO$1,明细!$AL:$AL,"网点超23H未关闭"))*20=0,"-",(COUNTIFS(明细!$R:$R,$AK256,明细!$C:$C,BO$1,明细!$AK:$AK,"网点超50分钟未响应")+COUNTIFS(明细!$R:$R,$AK256,明细!$C:$C,BO$1,明细!$AL:$AL,"网点超23H未关闭"))*20)</f>
        <v>-</v>
      </c>
      <c r="BP256" s="12" t="str">
        <f>IF((COUNTIFS(明细!$R:$R,$AK256,明细!$C:$C,BP$1,明细!$AK:$AK,"网点超50分钟未响应")+COUNTIFS(明细!$R:$R,$AK256,明细!$C:$C,BP$1,明细!$AL:$AL,"网点超23H未关闭"))*20=0,"-",(COUNTIFS(明细!$R:$R,$AK256,明细!$C:$C,BP$1,明细!$AK:$AK,"网点超50分钟未响应")+COUNTIFS(明细!$R:$R,$AK256,明细!$C:$C,BP$1,明细!$AL:$AL,"网点超23H未关闭"))*20)</f>
        <v>-</v>
      </c>
    </row>
    <row r="257" customHeight="1" spans="36:68">
      <c r="AJ257" s="12">
        <f>RANK(AL257,AL$3:AL$356)</f>
        <v>147</v>
      </c>
      <c r="AK257" s="4" t="s">
        <v>293</v>
      </c>
      <c r="AL257" s="12">
        <f>SUM(AM257:BP257)</f>
        <v>0</v>
      </c>
      <c r="AM257" s="12" t="str">
        <f>IF((COUNTIFS(明细!$R:$R,$AK257,明细!$C:$C,AM$1,明细!$AK:$AK,"网点超50分钟未响应")+COUNTIFS(明细!$R:$R,$AK257,明细!$C:$C,AM$1,明细!$AL:$AL,"网点超23H未关闭"))*20=0,"-",(COUNTIFS(明细!$R:$R,$AK257,明细!$C:$C,AM$1,明细!$AK:$AK,"网点超50分钟未响应")+COUNTIFS(明细!$R:$R,$AK257,明细!$C:$C,AM$1,明细!$AL:$AL,"网点超23H未关闭"))*20)</f>
        <v>-</v>
      </c>
      <c r="AN257" s="12" t="str">
        <f>IF((COUNTIFS(明细!$R:$R,$AK257,明细!$C:$C,AN$1,明细!$AK:$AK,"网点超50分钟未响应")+COUNTIFS(明细!$R:$R,$AK257,明细!$C:$C,AN$1,明细!$AL:$AL,"网点超23H未关闭"))*20=0,"-",(COUNTIFS(明细!$R:$R,$AK257,明细!$C:$C,AN$1,明细!$AK:$AK,"网点超50分钟未响应")+COUNTIFS(明细!$R:$R,$AK257,明细!$C:$C,AN$1,明细!$AL:$AL,"网点超23H未关闭"))*20)</f>
        <v>-</v>
      </c>
      <c r="AO257" s="12" t="str">
        <f>IF((COUNTIFS(明细!$R:$R,$AK257,明细!$C:$C,AO$1,明细!$AK:$AK,"网点超50分钟未响应")+COUNTIFS(明细!$R:$R,$AK257,明细!$C:$C,AO$1,明细!$AL:$AL,"网点超23H未关闭"))*20=0,"-",(COUNTIFS(明细!$R:$R,$AK257,明细!$C:$C,AO$1,明细!$AK:$AK,"网点超50分钟未响应")+COUNTIFS(明细!$R:$R,$AK257,明细!$C:$C,AO$1,明细!$AL:$AL,"网点超23H未关闭"))*20)</f>
        <v>-</v>
      </c>
      <c r="AP257" s="12" t="str">
        <f>IF((COUNTIFS(明细!$R:$R,$AK257,明细!$C:$C,AP$1,明细!$AK:$AK,"网点超50分钟未响应")+COUNTIFS(明细!$R:$R,$AK257,明细!$C:$C,AP$1,明细!$AL:$AL,"网点超23H未关闭"))*20=0,"-",(COUNTIFS(明细!$R:$R,$AK257,明细!$C:$C,AP$1,明细!$AK:$AK,"网点超50分钟未响应")+COUNTIFS(明细!$R:$R,$AK257,明细!$C:$C,AP$1,明细!$AL:$AL,"网点超23H未关闭"))*20)</f>
        <v>-</v>
      </c>
      <c r="AQ257" s="12" t="str">
        <f>IF((COUNTIFS(明细!$R:$R,$AK257,明细!$C:$C,AQ$1,明细!$AK:$AK,"网点超50分钟未响应")+COUNTIFS(明细!$R:$R,$AK257,明细!$C:$C,AQ$1,明细!$AL:$AL,"网点超23H未关闭"))*20=0,"-",(COUNTIFS(明细!$R:$R,$AK257,明细!$C:$C,AQ$1,明细!$AK:$AK,"网点超50分钟未响应")+COUNTIFS(明细!$R:$R,$AK257,明细!$C:$C,AQ$1,明细!$AL:$AL,"网点超23H未关闭"))*20)</f>
        <v>-</v>
      </c>
      <c r="AR257" s="12" t="str">
        <f>IF((COUNTIFS(明细!$R:$R,$AK257,明细!$C:$C,AR$1,明细!$AK:$AK,"网点超50分钟未响应")+COUNTIFS(明细!$R:$R,$AK257,明细!$C:$C,AR$1,明细!$AL:$AL,"网点超23H未关闭"))*20=0,"-",(COUNTIFS(明细!$R:$R,$AK257,明细!$C:$C,AR$1,明细!$AK:$AK,"网点超50分钟未响应")+COUNTIFS(明细!$R:$R,$AK257,明细!$C:$C,AR$1,明细!$AL:$AL,"网点超23H未关闭"))*20)</f>
        <v>-</v>
      </c>
      <c r="AS257" s="12" t="str">
        <f>IF((COUNTIFS(明细!$R:$R,$AK257,明细!$C:$C,AS$1,明细!$AK:$AK,"网点超50分钟未响应")+COUNTIFS(明细!$R:$R,$AK257,明细!$C:$C,AS$1,明细!$AL:$AL,"网点超23H未关闭"))*20=0,"-",(COUNTIFS(明细!$R:$R,$AK257,明细!$C:$C,AS$1,明细!$AK:$AK,"网点超50分钟未响应")+COUNTIFS(明细!$R:$R,$AK257,明细!$C:$C,AS$1,明细!$AL:$AL,"网点超23H未关闭"))*20)</f>
        <v>-</v>
      </c>
      <c r="AT257" s="12" t="str">
        <f>IF((COUNTIFS(明细!$R:$R,$AK257,明细!$C:$C,AT$1,明细!$AK:$AK,"网点超50分钟未响应")+COUNTIFS(明细!$R:$R,$AK257,明细!$C:$C,AT$1,明细!$AL:$AL,"网点超23H未关闭"))*20=0,"-",(COUNTIFS(明细!$R:$R,$AK257,明细!$C:$C,AT$1,明细!$AK:$AK,"网点超50分钟未响应")+COUNTIFS(明细!$R:$R,$AK257,明细!$C:$C,AT$1,明细!$AL:$AL,"网点超23H未关闭"))*20)</f>
        <v>-</v>
      </c>
      <c r="AU257" s="12" t="str">
        <f>IF((COUNTIFS(明细!$R:$R,$AK257,明细!$C:$C,AU$1,明细!$AK:$AK,"网点超50分钟未响应")+COUNTIFS(明细!$R:$R,$AK257,明细!$C:$C,AU$1,明细!$AL:$AL,"网点超23H未关闭"))*20=0,"-",(COUNTIFS(明细!$R:$R,$AK257,明细!$C:$C,AU$1,明细!$AK:$AK,"网点超50分钟未响应")+COUNTIFS(明细!$R:$R,$AK257,明细!$C:$C,AU$1,明细!$AL:$AL,"网点超23H未关闭"))*20)</f>
        <v>-</v>
      </c>
      <c r="AV257" s="12" t="str">
        <f>IF((COUNTIFS(明细!$R:$R,$AK257,明细!$C:$C,AV$1,明细!$AK:$AK,"网点超50分钟未响应")+COUNTIFS(明细!$R:$R,$AK257,明细!$C:$C,AV$1,明细!$AL:$AL,"网点超23H未关闭"))*20=0,"-",(COUNTIFS(明细!$R:$R,$AK257,明细!$C:$C,AV$1,明细!$AK:$AK,"网点超50分钟未响应")+COUNTIFS(明细!$R:$R,$AK257,明细!$C:$C,AV$1,明细!$AL:$AL,"网点超23H未关闭"))*20)</f>
        <v>-</v>
      </c>
      <c r="AW257" s="12" t="str">
        <f>IF((COUNTIFS(明细!$R:$R,$AK257,明细!$C:$C,AW$1,明细!$AK:$AK,"网点超50分钟未响应")+COUNTIFS(明细!$R:$R,$AK257,明细!$C:$C,AW$1,明细!$AL:$AL,"网点超23H未关闭"))*20=0,"-",(COUNTIFS(明细!$R:$R,$AK257,明细!$C:$C,AW$1,明细!$AK:$AK,"网点超50分钟未响应")+COUNTIFS(明细!$R:$R,$AK257,明细!$C:$C,AW$1,明细!$AL:$AL,"网点超23H未关闭"))*20)</f>
        <v>-</v>
      </c>
      <c r="AX257" s="12" t="str">
        <f>IF((COUNTIFS(明细!$R:$R,$AK257,明细!$C:$C,AX$1,明细!$AK:$AK,"网点超50分钟未响应")+COUNTIFS(明细!$R:$R,$AK257,明细!$C:$C,AX$1,明细!$AL:$AL,"网点超23H未关闭"))*20=0,"-",(COUNTIFS(明细!$R:$R,$AK257,明细!$C:$C,AX$1,明细!$AK:$AK,"网点超50分钟未响应")+COUNTIFS(明细!$R:$R,$AK257,明细!$C:$C,AX$1,明细!$AL:$AL,"网点超23H未关闭"))*20)</f>
        <v>-</v>
      </c>
      <c r="AY257" s="12" t="str">
        <f>IF((COUNTIFS(明细!$R:$R,$AK257,明细!$C:$C,AY$1,明细!$AK:$AK,"网点超50分钟未响应")+COUNTIFS(明细!$R:$R,$AK257,明细!$C:$C,AY$1,明细!$AL:$AL,"网点超23H未关闭"))*20=0,"-",(COUNTIFS(明细!$R:$R,$AK257,明细!$C:$C,AY$1,明细!$AK:$AK,"网点超50分钟未响应")+COUNTIFS(明细!$R:$R,$AK257,明细!$C:$C,AY$1,明细!$AL:$AL,"网点超23H未关闭"))*20)</f>
        <v>-</v>
      </c>
      <c r="AZ257" s="12" t="str">
        <f>IF((COUNTIFS(明细!$R:$R,$AK257,明细!$C:$C,AZ$1,明细!$AK:$AK,"网点超50分钟未响应")+COUNTIFS(明细!$R:$R,$AK257,明细!$C:$C,AZ$1,明细!$AL:$AL,"网点超23H未关闭"))*20=0,"-",(COUNTIFS(明细!$R:$R,$AK257,明细!$C:$C,AZ$1,明细!$AK:$AK,"网点超50分钟未响应")+COUNTIFS(明细!$R:$R,$AK257,明细!$C:$C,AZ$1,明细!$AL:$AL,"网点超23H未关闭"))*20)</f>
        <v>-</v>
      </c>
      <c r="BA257" s="12" t="str">
        <f>IF((COUNTIFS(明细!$R:$R,$AK257,明细!$C:$C,BA$1,明细!$AK:$AK,"网点超50分钟未响应")+COUNTIFS(明细!$R:$R,$AK257,明细!$C:$C,BA$1,明细!$AL:$AL,"网点超23H未关闭"))*20=0,"-",(COUNTIFS(明细!$R:$R,$AK257,明细!$C:$C,BA$1,明细!$AK:$AK,"网点超50分钟未响应")+COUNTIFS(明细!$R:$R,$AK257,明细!$C:$C,BA$1,明细!$AL:$AL,"网点超23H未关闭"))*20)</f>
        <v>-</v>
      </c>
      <c r="BB257" s="12" t="str">
        <f>IF((COUNTIFS(明细!$R:$R,$AK257,明细!$C:$C,BB$1,明细!$AK:$AK,"网点超50分钟未响应")+COUNTIFS(明细!$R:$R,$AK257,明细!$C:$C,BB$1,明细!$AL:$AL,"网点超23H未关闭"))*20=0,"-",(COUNTIFS(明细!$R:$R,$AK257,明细!$C:$C,BB$1,明细!$AK:$AK,"网点超50分钟未响应")+COUNTIFS(明细!$R:$R,$AK257,明细!$C:$C,BB$1,明细!$AL:$AL,"网点超23H未关闭"))*20)</f>
        <v>-</v>
      </c>
      <c r="BC257" s="12" t="str">
        <f>IF((COUNTIFS(明细!$R:$R,$AK257,明细!$C:$C,BC$1,明细!$AK:$AK,"网点超50分钟未响应")+COUNTIFS(明细!$R:$R,$AK257,明细!$C:$C,BC$1,明细!$AL:$AL,"网点超23H未关闭"))*20=0,"-",(COUNTIFS(明细!$R:$R,$AK257,明细!$C:$C,BC$1,明细!$AK:$AK,"网点超50分钟未响应")+COUNTIFS(明细!$R:$R,$AK257,明细!$C:$C,BC$1,明细!$AL:$AL,"网点超23H未关闭"))*20)</f>
        <v>-</v>
      </c>
      <c r="BD257" s="12" t="str">
        <f>IF((COUNTIFS(明细!$R:$R,$AK257,明细!$C:$C,BD$1,明细!$AK:$AK,"网点超50分钟未响应")+COUNTIFS(明细!$R:$R,$AK257,明细!$C:$C,BD$1,明细!$AL:$AL,"网点超23H未关闭"))*20=0,"-",(COUNTIFS(明细!$R:$R,$AK257,明细!$C:$C,BD$1,明细!$AK:$AK,"网点超50分钟未响应")+COUNTIFS(明细!$R:$R,$AK257,明细!$C:$C,BD$1,明细!$AL:$AL,"网点超23H未关闭"))*20)</f>
        <v>-</v>
      </c>
      <c r="BE257" s="12" t="str">
        <f>IF((COUNTIFS(明细!$R:$R,$AK257,明细!$C:$C,BE$1,明细!$AK:$AK,"网点超50分钟未响应")+COUNTIFS(明细!$R:$R,$AK257,明细!$C:$C,BE$1,明细!$AL:$AL,"网点超23H未关闭"))*20=0,"-",(COUNTIFS(明细!$R:$R,$AK257,明细!$C:$C,BE$1,明细!$AK:$AK,"网点超50分钟未响应")+COUNTIFS(明细!$R:$R,$AK257,明细!$C:$C,BE$1,明细!$AL:$AL,"网点超23H未关闭"))*20)</f>
        <v>-</v>
      </c>
      <c r="BF257" s="12" t="str">
        <f>IF((COUNTIFS(明细!$R:$R,$AK257,明细!$C:$C,BF$1,明细!$AK:$AK,"网点超50分钟未响应")+COUNTIFS(明细!$R:$R,$AK257,明细!$C:$C,BF$1,明细!$AL:$AL,"网点超23H未关闭"))*20=0,"-",(COUNTIFS(明细!$R:$R,$AK257,明细!$C:$C,BF$1,明细!$AK:$AK,"网点超50分钟未响应")+COUNTIFS(明细!$R:$R,$AK257,明细!$C:$C,BF$1,明细!$AL:$AL,"网点超23H未关闭"))*20)</f>
        <v>-</v>
      </c>
      <c r="BG257" s="12" t="str">
        <f>IF((COUNTIFS(明细!$R:$R,$AK257,明细!$C:$C,BG$1,明细!$AK:$AK,"网点超50分钟未响应")+COUNTIFS(明细!$R:$R,$AK257,明细!$C:$C,BG$1,明细!$AL:$AL,"网点超23H未关闭"))*20=0,"-",(COUNTIFS(明细!$R:$R,$AK257,明细!$C:$C,BG$1,明细!$AK:$AK,"网点超50分钟未响应")+COUNTIFS(明细!$R:$R,$AK257,明细!$C:$C,BG$1,明细!$AL:$AL,"网点超23H未关闭"))*20)</f>
        <v>-</v>
      </c>
      <c r="BH257" s="12" t="str">
        <f>IF((COUNTIFS(明细!$R:$R,$AK257,明细!$C:$C,BH$1,明细!$AK:$AK,"网点超50分钟未响应")+COUNTIFS(明细!$R:$R,$AK257,明细!$C:$C,BH$1,明细!$AL:$AL,"网点超23H未关闭"))*20=0,"-",(COUNTIFS(明细!$R:$R,$AK257,明细!$C:$C,BH$1,明细!$AK:$AK,"网点超50分钟未响应")+COUNTIFS(明细!$R:$R,$AK257,明细!$C:$C,BH$1,明细!$AL:$AL,"网点超23H未关闭"))*20)</f>
        <v>-</v>
      </c>
      <c r="BI257" s="12" t="str">
        <f>IF((COUNTIFS(明细!$R:$R,$AK257,明细!$C:$C,BI$1,明细!$AK:$AK,"网点超50分钟未响应")+COUNTIFS(明细!$R:$R,$AK257,明细!$C:$C,BI$1,明细!$AL:$AL,"网点超23H未关闭"))*20=0,"-",(COUNTIFS(明细!$R:$R,$AK257,明细!$C:$C,BI$1,明细!$AK:$AK,"网点超50分钟未响应")+COUNTIFS(明细!$R:$R,$AK257,明细!$C:$C,BI$1,明细!$AL:$AL,"网点超23H未关闭"))*20)</f>
        <v>-</v>
      </c>
      <c r="BJ257" s="12" t="str">
        <f>IF((COUNTIFS(明细!$R:$R,$AK257,明细!$C:$C,BJ$1,明细!$AK:$AK,"网点超50分钟未响应")+COUNTIFS(明细!$R:$R,$AK257,明细!$C:$C,BJ$1,明细!$AL:$AL,"网点超23H未关闭"))*20=0,"-",(COUNTIFS(明细!$R:$R,$AK257,明细!$C:$C,BJ$1,明细!$AK:$AK,"网点超50分钟未响应")+COUNTIFS(明细!$R:$R,$AK257,明细!$C:$C,BJ$1,明细!$AL:$AL,"网点超23H未关闭"))*20)</f>
        <v>-</v>
      </c>
      <c r="BK257" s="12" t="str">
        <f>IF((COUNTIFS(明细!$R:$R,$AK257,明细!$C:$C,BK$1,明细!$AK:$AK,"网点超50分钟未响应")+COUNTIFS(明细!$R:$R,$AK257,明细!$C:$C,BK$1,明细!$AL:$AL,"网点超23H未关闭"))*20=0,"-",(COUNTIFS(明细!$R:$R,$AK257,明细!$C:$C,BK$1,明细!$AK:$AK,"网点超50分钟未响应")+COUNTIFS(明细!$R:$R,$AK257,明细!$C:$C,BK$1,明细!$AL:$AL,"网点超23H未关闭"))*20)</f>
        <v>-</v>
      </c>
      <c r="BL257" s="12" t="str">
        <f>IF((COUNTIFS(明细!$R:$R,$AK257,明细!$C:$C,BL$1,明细!$AK:$AK,"网点超50分钟未响应")+COUNTIFS(明细!$R:$R,$AK257,明细!$C:$C,BL$1,明细!$AL:$AL,"网点超23H未关闭"))*20=0,"-",(COUNTIFS(明细!$R:$R,$AK257,明细!$C:$C,BL$1,明细!$AK:$AK,"网点超50分钟未响应")+COUNTIFS(明细!$R:$R,$AK257,明细!$C:$C,BL$1,明细!$AL:$AL,"网点超23H未关闭"))*20)</f>
        <v>-</v>
      </c>
      <c r="BM257" s="12" t="str">
        <f>IF((COUNTIFS(明细!$R:$R,$AK257,明细!$C:$C,BM$1,明细!$AK:$AK,"网点超50分钟未响应")+COUNTIFS(明细!$R:$R,$AK257,明细!$C:$C,BM$1,明细!$AL:$AL,"网点超23H未关闭"))*20=0,"-",(COUNTIFS(明细!$R:$R,$AK257,明细!$C:$C,BM$1,明细!$AK:$AK,"网点超50分钟未响应")+COUNTIFS(明细!$R:$R,$AK257,明细!$C:$C,BM$1,明细!$AL:$AL,"网点超23H未关闭"))*20)</f>
        <v>-</v>
      </c>
      <c r="BN257" s="12" t="str">
        <f>IF((COUNTIFS(明细!$R:$R,$AK257,明细!$C:$C,BN$1,明细!$AK:$AK,"网点超50分钟未响应")+COUNTIFS(明细!$R:$R,$AK257,明细!$C:$C,BN$1,明细!$AL:$AL,"网点超23H未关闭"))*20=0,"-",(COUNTIFS(明细!$R:$R,$AK257,明细!$C:$C,BN$1,明细!$AK:$AK,"网点超50分钟未响应")+COUNTIFS(明细!$R:$R,$AK257,明细!$C:$C,BN$1,明细!$AL:$AL,"网点超23H未关闭"))*20)</f>
        <v>-</v>
      </c>
      <c r="BO257" s="12" t="str">
        <f>IF((COUNTIFS(明细!$R:$R,$AK257,明细!$C:$C,BO$1,明细!$AK:$AK,"网点超50分钟未响应")+COUNTIFS(明细!$R:$R,$AK257,明细!$C:$C,BO$1,明细!$AL:$AL,"网点超23H未关闭"))*20=0,"-",(COUNTIFS(明细!$R:$R,$AK257,明细!$C:$C,BO$1,明细!$AK:$AK,"网点超50分钟未响应")+COUNTIFS(明细!$R:$R,$AK257,明细!$C:$C,BO$1,明细!$AL:$AL,"网点超23H未关闭"))*20)</f>
        <v>-</v>
      </c>
      <c r="BP257" s="12" t="str">
        <f>IF((COUNTIFS(明细!$R:$R,$AK257,明细!$C:$C,BP$1,明细!$AK:$AK,"网点超50分钟未响应")+COUNTIFS(明细!$R:$R,$AK257,明细!$C:$C,BP$1,明细!$AL:$AL,"网点超23H未关闭"))*20=0,"-",(COUNTIFS(明细!$R:$R,$AK257,明细!$C:$C,BP$1,明细!$AK:$AK,"网点超50分钟未响应")+COUNTIFS(明细!$R:$R,$AK257,明细!$C:$C,BP$1,明细!$AL:$AL,"网点超23H未关闭"))*20)</f>
        <v>-</v>
      </c>
    </row>
    <row r="258" customHeight="1" spans="36:68">
      <c r="AJ258" s="12">
        <f>RANK(AL258,AL$3:AL$356)</f>
        <v>147</v>
      </c>
      <c r="AK258" s="36" t="s">
        <v>294</v>
      </c>
      <c r="AL258" s="12">
        <f>SUM(AM258:BP258)</f>
        <v>0</v>
      </c>
      <c r="AM258" s="12" t="str">
        <f>IF((COUNTIFS(明细!$R:$R,$AK258,明细!$C:$C,AM$1,明细!$AK:$AK,"网点超50分钟未响应")+COUNTIFS(明细!$R:$R,$AK258,明细!$C:$C,AM$1,明细!$AL:$AL,"网点超23H未关闭"))*20=0,"-",(COUNTIFS(明细!$R:$R,$AK258,明细!$C:$C,AM$1,明细!$AK:$AK,"网点超50分钟未响应")+COUNTIFS(明细!$R:$R,$AK258,明细!$C:$C,AM$1,明细!$AL:$AL,"网点超23H未关闭"))*20)</f>
        <v>-</v>
      </c>
      <c r="AN258" s="12" t="str">
        <f>IF((COUNTIFS(明细!$R:$R,$AK258,明细!$C:$C,AN$1,明细!$AK:$AK,"网点超50分钟未响应")+COUNTIFS(明细!$R:$R,$AK258,明细!$C:$C,AN$1,明细!$AL:$AL,"网点超23H未关闭"))*20=0,"-",(COUNTIFS(明细!$R:$R,$AK258,明细!$C:$C,AN$1,明细!$AK:$AK,"网点超50分钟未响应")+COUNTIFS(明细!$R:$R,$AK258,明细!$C:$C,AN$1,明细!$AL:$AL,"网点超23H未关闭"))*20)</f>
        <v>-</v>
      </c>
      <c r="AO258" s="12" t="str">
        <f>IF((COUNTIFS(明细!$R:$R,$AK258,明细!$C:$C,AO$1,明细!$AK:$AK,"网点超50分钟未响应")+COUNTIFS(明细!$R:$R,$AK258,明细!$C:$C,AO$1,明细!$AL:$AL,"网点超23H未关闭"))*20=0,"-",(COUNTIFS(明细!$R:$R,$AK258,明细!$C:$C,AO$1,明细!$AK:$AK,"网点超50分钟未响应")+COUNTIFS(明细!$R:$R,$AK258,明细!$C:$C,AO$1,明细!$AL:$AL,"网点超23H未关闭"))*20)</f>
        <v>-</v>
      </c>
      <c r="AP258" s="12" t="str">
        <f>IF((COUNTIFS(明细!$R:$R,$AK258,明细!$C:$C,AP$1,明细!$AK:$AK,"网点超50分钟未响应")+COUNTIFS(明细!$R:$R,$AK258,明细!$C:$C,AP$1,明细!$AL:$AL,"网点超23H未关闭"))*20=0,"-",(COUNTIFS(明细!$R:$R,$AK258,明细!$C:$C,AP$1,明细!$AK:$AK,"网点超50分钟未响应")+COUNTIFS(明细!$R:$R,$AK258,明细!$C:$C,AP$1,明细!$AL:$AL,"网点超23H未关闭"))*20)</f>
        <v>-</v>
      </c>
      <c r="AQ258" s="12" t="str">
        <f>IF((COUNTIFS(明细!$R:$R,$AK258,明细!$C:$C,AQ$1,明细!$AK:$AK,"网点超50分钟未响应")+COUNTIFS(明细!$R:$R,$AK258,明细!$C:$C,AQ$1,明细!$AL:$AL,"网点超23H未关闭"))*20=0,"-",(COUNTIFS(明细!$R:$R,$AK258,明细!$C:$C,AQ$1,明细!$AK:$AK,"网点超50分钟未响应")+COUNTIFS(明细!$R:$R,$AK258,明细!$C:$C,AQ$1,明细!$AL:$AL,"网点超23H未关闭"))*20)</f>
        <v>-</v>
      </c>
      <c r="AR258" s="12" t="str">
        <f>IF((COUNTIFS(明细!$R:$R,$AK258,明细!$C:$C,AR$1,明细!$AK:$AK,"网点超50分钟未响应")+COUNTIFS(明细!$R:$R,$AK258,明细!$C:$C,AR$1,明细!$AL:$AL,"网点超23H未关闭"))*20=0,"-",(COUNTIFS(明细!$R:$R,$AK258,明细!$C:$C,AR$1,明细!$AK:$AK,"网点超50分钟未响应")+COUNTIFS(明细!$R:$R,$AK258,明细!$C:$C,AR$1,明细!$AL:$AL,"网点超23H未关闭"))*20)</f>
        <v>-</v>
      </c>
      <c r="AS258" s="12" t="str">
        <f>IF((COUNTIFS(明细!$R:$R,$AK258,明细!$C:$C,AS$1,明细!$AK:$AK,"网点超50分钟未响应")+COUNTIFS(明细!$R:$R,$AK258,明细!$C:$C,AS$1,明细!$AL:$AL,"网点超23H未关闭"))*20=0,"-",(COUNTIFS(明细!$R:$R,$AK258,明细!$C:$C,AS$1,明细!$AK:$AK,"网点超50分钟未响应")+COUNTIFS(明细!$R:$R,$AK258,明细!$C:$C,AS$1,明细!$AL:$AL,"网点超23H未关闭"))*20)</f>
        <v>-</v>
      </c>
      <c r="AT258" s="12" t="str">
        <f>IF((COUNTIFS(明细!$R:$R,$AK258,明细!$C:$C,AT$1,明细!$AK:$AK,"网点超50分钟未响应")+COUNTIFS(明细!$R:$R,$AK258,明细!$C:$C,AT$1,明细!$AL:$AL,"网点超23H未关闭"))*20=0,"-",(COUNTIFS(明细!$R:$R,$AK258,明细!$C:$C,AT$1,明细!$AK:$AK,"网点超50分钟未响应")+COUNTIFS(明细!$R:$R,$AK258,明细!$C:$C,AT$1,明细!$AL:$AL,"网点超23H未关闭"))*20)</f>
        <v>-</v>
      </c>
      <c r="AU258" s="12" t="str">
        <f>IF((COUNTIFS(明细!$R:$R,$AK258,明细!$C:$C,AU$1,明细!$AK:$AK,"网点超50分钟未响应")+COUNTIFS(明细!$R:$R,$AK258,明细!$C:$C,AU$1,明细!$AL:$AL,"网点超23H未关闭"))*20=0,"-",(COUNTIFS(明细!$R:$R,$AK258,明细!$C:$C,AU$1,明细!$AK:$AK,"网点超50分钟未响应")+COUNTIFS(明细!$R:$R,$AK258,明细!$C:$C,AU$1,明细!$AL:$AL,"网点超23H未关闭"))*20)</f>
        <v>-</v>
      </c>
      <c r="AV258" s="12" t="str">
        <f>IF((COUNTIFS(明细!$R:$R,$AK258,明细!$C:$C,AV$1,明细!$AK:$AK,"网点超50分钟未响应")+COUNTIFS(明细!$R:$R,$AK258,明细!$C:$C,AV$1,明细!$AL:$AL,"网点超23H未关闭"))*20=0,"-",(COUNTIFS(明细!$R:$R,$AK258,明细!$C:$C,AV$1,明细!$AK:$AK,"网点超50分钟未响应")+COUNTIFS(明细!$R:$R,$AK258,明细!$C:$C,AV$1,明细!$AL:$AL,"网点超23H未关闭"))*20)</f>
        <v>-</v>
      </c>
      <c r="AW258" s="12" t="str">
        <f>IF((COUNTIFS(明细!$R:$R,$AK258,明细!$C:$C,AW$1,明细!$AK:$AK,"网点超50分钟未响应")+COUNTIFS(明细!$R:$R,$AK258,明细!$C:$C,AW$1,明细!$AL:$AL,"网点超23H未关闭"))*20=0,"-",(COUNTIFS(明细!$R:$R,$AK258,明细!$C:$C,AW$1,明细!$AK:$AK,"网点超50分钟未响应")+COUNTIFS(明细!$R:$R,$AK258,明细!$C:$C,AW$1,明细!$AL:$AL,"网点超23H未关闭"))*20)</f>
        <v>-</v>
      </c>
      <c r="AX258" s="12" t="str">
        <f>IF((COUNTIFS(明细!$R:$R,$AK258,明细!$C:$C,AX$1,明细!$AK:$AK,"网点超50分钟未响应")+COUNTIFS(明细!$R:$R,$AK258,明细!$C:$C,AX$1,明细!$AL:$AL,"网点超23H未关闭"))*20=0,"-",(COUNTIFS(明细!$R:$R,$AK258,明细!$C:$C,AX$1,明细!$AK:$AK,"网点超50分钟未响应")+COUNTIFS(明细!$R:$R,$AK258,明细!$C:$C,AX$1,明细!$AL:$AL,"网点超23H未关闭"))*20)</f>
        <v>-</v>
      </c>
      <c r="AY258" s="12" t="str">
        <f>IF((COUNTIFS(明细!$R:$R,$AK258,明细!$C:$C,AY$1,明细!$AK:$AK,"网点超50分钟未响应")+COUNTIFS(明细!$R:$R,$AK258,明细!$C:$C,AY$1,明细!$AL:$AL,"网点超23H未关闭"))*20=0,"-",(COUNTIFS(明细!$R:$R,$AK258,明细!$C:$C,AY$1,明细!$AK:$AK,"网点超50分钟未响应")+COUNTIFS(明细!$R:$R,$AK258,明细!$C:$C,AY$1,明细!$AL:$AL,"网点超23H未关闭"))*20)</f>
        <v>-</v>
      </c>
      <c r="AZ258" s="12" t="str">
        <f>IF((COUNTIFS(明细!$R:$R,$AK258,明细!$C:$C,AZ$1,明细!$AK:$AK,"网点超50分钟未响应")+COUNTIFS(明细!$R:$R,$AK258,明细!$C:$C,AZ$1,明细!$AL:$AL,"网点超23H未关闭"))*20=0,"-",(COUNTIFS(明细!$R:$R,$AK258,明细!$C:$C,AZ$1,明细!$AK:$AK,"网点超50分钟未响应")+COUNTIFS(明细!$R:$R,$AK258,明细!$C:$C,AZ$1,明细!$AL:$AL,"网点超23H未关闭"))*20)</f>
        <v>-</v>
      </c>
      <c r="BA258" s="12" t="str">
        <f>IF((COUNTIFS(明细!$R:$R,$AK258,明细!$C:$C,BA$1,明细!$AK:$AK,"网点超50分钟未响应")+COUNTIFS(明细!$R:$R,$AK258,明细!$C:$C,BA$1,明细!$AL:$AL,"网点超23H未关闭"))*20=0,"-",(COUNTIFS(明细!$R:$R,$AK258,明细!$C:$C,BA$1,明细!$AK:$AK,"网点超50分钟未响应")+COUNTIFS(明细!$R:$R,$AK258,明细!$C:$C,BA$1,明细!$AL:$AL,"网点超23H未关闭"))*20)</f>
        <v>-</v>
      </c>
      <c r="BB258" s="12" t="str">
        <f>IF((COUNTIFS(明细!$R:$R,$AK258,明细!$C:$C,BB$1,明细!$AK:$AK,"网点超50分钟未响应")+COUNTIFS(明细!$R:$R,$AK258,明细!$C:$C,BB$1,明细!$AL:$AL,"网点超23H未关闭"))*20=0,"-",(COUNTIFS(明细!$R:$R,$AK258,明细!$C:$C,BB$1,明细!$AK:$AK,"网点超50分钟未响应")+COUNTIFS(明细!$R:$R,$AK258,明细!$C:$C,BB$1,明细!$AL:$AL,"网点超23H未关闭"))*20)</f>
        <v>-</v>
      </c>
      <c r="BC258" s="12" t="str">
        <f>IF((COUNTIFS(明细!$R:$R,$AK258,明细!$C:$C,BC$1,明细!$AK:$AK,"网点超50分钟未响应")+COUNTIFS(明细!$R:$R,$AK258,明细!$C:$C,BC$1,明细!$AL:$AL,"网点超23H未关闭"))*20=0,"-",(COUNTIFS(明细!$R:$R,$AK258,明细!$C:$C,BC$1,明细!$AK:$AK,"网点超50分钟未响应")+COUNTIFS(明细!$R:$R,$AK258,明细!$C:$C,BC$1,明细!$AL:$AL,"网点超23H未关闭"))*20)</f>
        <v>-</v>
      </c>
      <c r="BD258" s="12" t="str">
        <f>IF((COUNTIFS(明细!$R:$R,$AK258,明细!$C:$C,BD$1,明细!$AK:$AK,"网点超50分钟未响应")+COUNTIFS(明细!$R:$R,$AK258,明细!$C:$C,BD$1,明细!$AL:$AL,"网点超23H未关闭"))*20=0,"-",(COUNTIFS(明细!$R:$R,$AK258,明细!$C:$C,BD$1,明细!$AK:$AK,"网点超50分钟未响应")+COUNTIFS(明细!$R:$R,$AK258,明细!$C:$C,BD$1,明细!$AL:$AL,"网点超23H未关闭"))*20)</f>
        <v>-</v>
      </c>
      <c r="BE258" s="12" t="str">
        <f>IF((COUNTIFS(明细!$R:$R,$AK258,明细!$C:$C,BE$1,明细!$AK:$AK,"网点超50分钟未响应")+COUNTIFS(明细!$R:$R,$AK258,明细!$C:$C,BE$1,明细!$AL:$AL,"网点超23H未关闭"))*20=0,"-",(COUNTIFS(明细!$R:$R,$AK258,明细!$C:$C,BE$1,明细!$AK:$AK,"网点超50分钟未响应")+COUNTIFS(明细!$R:$R,$AK258,明细!$C:$C,BE$1,明细!$AL:$AL,"网点超23H未关闭"))*20)</f>
        <v>-</v>
      </c>
      <c r="BF258" s="12" t="str">
        <f>IF((COUNTIFS(明细!$R:$R,$AK258,明细!$C:$C,BF$1,明细!$AK:$AK,"网点超50分钟未响应")+COUNTIFS(明细!$R:$R,$AK258,明细!$C:$C,BF$1,明细!$AL:$AL,"网点超23H未关闭"))*20=0,"-",(COUNTIFS(明细!$R:$R,$AK258,明细!$C:$C,BF$1,明细!$AK:$AK,"网点超50分钟未响应")+COUNTIFS(明细!$R:$R,$AK258,明细!$C:$C,BF$1,明细!$AL:$AL,"网点超23H未关闭"))*20)</f>
        <v>-</v>
      </c>
      <c r="BG258" s="12" t="str">
        <f>IF((COUNTIFS(明细!$R:$R,$AK258,明细!$C:$C,BG$1,明细!$AK:$AK,"网点超50分钟未响应")+COUNTIFS(明细!$R:$R,$AK258,明细!$C:$C,BG$1,明细!$AL:$AL,"网点超23H未关闭"))*20=0,"-",(COUNTIFS(明细!$R:$R,$AK258,明细!$C:$C,BG$1,明细!$AK:$AK,"网点超50分钟未响应")+COUNTIFS(明细!$R:$R,$AK258,明细!$C:$C,BG$1,明细!$AL:$AL,"网点超23H未关闭"))*20)</f>
        <v>-</v>
      </c>
      <c r="BH258" s="12" t="str">
        <f>IF((COUNTIFS(明细!$R:$R,$AK258,明细!$C:$C,BH$1,明细!$AK:$AK,"网点超50分钟未响应")+COUNTIFS(明细!$R:$R,$AK258,明细!$C:$C,BH$1,明细!$AL:$AL,"网点超23H未关闭"))*20=0,"-",(COUNTIFS(明细!$R:$R,$AK258,明细!$C:$C,BH$1,明细!$AK:$AK,"网点超50分钟未响应")+COUNTIFS(明细!$R:$R,$AK258,明细!$C:$C,BH$1,明细!$AL:$AL,"网点超23H未关闭"))*20)</f>
        <v>-</v>
      </c>
      <c r="BI258" s="12" t="str">
        <f>IF((COUNTIFS(明细!$R:$R,$AK258,明细!$C:$C,BI$1,明细!$AK:$AK,"网点超50分钟未响应")+COUNTIFS(明细!$R:$R,$AK258,明细!$C:$C,BI$1,明细!$AL:$AL,"网点超23H未关闭"))*20=0,"-",(COUNTIFS(明细!$R:$R,$AK258,明细!$C:$C,BI$1,明细!$AK:$AK,"网点超50分钟未响应")+COUNTIFS(明细!$R:$R,$AK258,明细!$C:$C,BI$1,明细!$AL:$AL,"网点超23H未关闭"))*20)</f>
        <v>-</v>
      </c>
      <c r="BJ258" s="12" t="str">
        <f>IF((COUNTIFS(明细!$R:$R,$AK258,明细!$C:$C,BJ$1,明细!$AK:$AK,"网点超50分钟未响应")+COUNTIFS(明细!$R:$R,$AK258,明细!$C:$C,BJ$1,明细!$AL:$AL,"网点超23H未关闭"))*20=0,"-",(COUNTIFS(明细!$R:$R,$AK258,明细!$C:$C,BJ$1,明细!$AK:$AK,"网点超50分钟未响应")+COUNTIFS(明细!$R:$R,$AK258,明细!$C:$C,BJ$1,明细!$AL:$AL,"网点超23H未关闭"))*20)</f>
        <v>-</v>
      </c>
      <c r="BK258" s="12" t="str">
        <f>IF((COUNTIFS(明细!$R:$R,$AK258,明细!$C:$C,BK$1,明细!$AK:$AK,"网点超50分钟未响应")+COUNTIFS(明细!$R:$R,$AK258,明细!$C:$C,BK$1,明细!$AL:$AL,"网点超23H未关闭"))*20=0,"-",(COUNTIFS(明细!$R:$R,$AK258,明细!$C:$C,BK$1,明细!$AK:$AK,"网点超50分钟未响应")+COUNTIFS(明细!$R:$R,$AK258,明细!$C:$C,BK$1,明细!$AL:$AL,"网点超23H未关闭"))*20)</f>
        <v>-</v>
      </c>
      <c r="BL258" s="12" t="str">
        <f>IF((COUNTIFS(明细!$R:$R,$AK258,明细!$C:$C,BL$1,明细!$AK:$AK,"网点超50分钟未响应")+COUNTIFS(明细!$R:$R,$AK258,明细!$C:$C,BL$1,明细!$AL:$AL,"网点超23H未关闭"))*20=0,"-",(COUNTIFS(明细!$R:$R,$AK258,明细!$C:$C,BL$1,明细!$AK:$AK,"网点超50分钟未响应")+COUNTIFS(明细!$R:$R,$AK258,明细!$C:$C,BL$1,明细!$AL:$AL,"网点超23H未关闭"))*20)</f>
        <v>-</v>
      </c>
      <c r="BM258" s="12" t="str">
        <f>IF((COUNTIFS(明细!$R:$R,$AK258,明细!$C:$C,BM$1,明细!$AK:$AK,"网点超50分钟未响应")+COUNTIFS(明细!$R:$R,$AK258,明细!$C:$C,BM$1,明细!$AL:$AL,"网点超23H未关闭"))*20=0,"-",(COUNTIFS(明细!$R:$R,$AK258,明细!$C:$C,BM$1,明细!$AK:$AK,"网点超50分钟未响应")+COUNTIFS(明细!$R:$R,$AK258,明细!$C:$C,BM$1,明细!$AL:$AL,"网点超23H未关闭"))*20)</f>
        <v>-</v>
      </c>
      <c r="BN258" s="12" t="str">
        <f>IF((COUNTIFS(明细!$R:$R,$AK258,明细!$C:$C,BN$1,明细!$AK:$AK,"网点超50分钟未响应")+COUNTIFS(明细!$R:$R,$AK258,明细!$C:$C,BN$1,明细!$AL:$AL,"网点超23H未关闭"))*20=0,"-",(COUNTIFS(明细!$R:$R,$AK258,明细!$C:$C,BN$1,明细!$AK:$AK,"网点超50分钟未响应")+COUNTIFS(明细!$R:$R,$AK258,明细!$C:$C,BN$1,明细!$AL:$AL,"网点超23H未关闭"))*20)</f>
        <v>-</v>
      </c>
      <c r="BO258" s="12" t="str">
        <f>IF((COUNTIFS(明细!$R:$R,$AK258,明细!$C:$C,BO$1,明细!$AK:$AK,"网点超50分钟未响应")+COUNTIFS(明细!$R:$R,$AK258,明细!$C:$C,BO$1,明细!$AL:$AL,"网点超23H未关闭"))*20=0,"-",(COUNTIFS(明细!$R:$R,$AK258,明细!$C:$C,BO$1,明细!$AK:$AK,"网点超50分钟未响应")+COUNTIFS(明细!$R:$R,$AK258,明细!$C:$C,BO$1,明细!$AL:$AL,"网点超23H未关闭"))*20)</f>
        <v>-</v>
      </c>
      <c r="BP258" s="12" t="str">
        <f>IF((COUNTIFS(明细!$R:$R,$AK258,明细!$C:$C,BP$1,明细!$AK:$AK,"网点超50分钟未响应")+COUNTIFS(明细!$R:$R,$AK258,明细!$C:$C,BP$1,明细!$AL:$AL,"网点超23H未关闭"))*20=0,"-",(COUNTIFS(明细!$R:$R,$AK258,明细!$C:$C,BP$1,明细!$AK:$AK,"网点超50分钟未响应")+COUNTIFS(明细!$R:$R,$AK258,明细!$C:$C,BP$1,明细!$AL:$AL,"网点超23H未关闭"))*20)</f>
        <v>-</v>
      </c>
    </row>
    <row r="259" customHeight="1" spans="36:68">
      <c r="AJ259" s="12">
        <f>RANK(AL259,AL$3:AL$356)</f>
        <v>147</v>
      </c>
      <c r="AK259" s="6" t="s">
        <v>295</v>
      </c>
      <c r="AL259" s="12">
        <f>SUM(AM259:BP259)</f>
        <v>0</v>
      </c>
      <c r="AM259" s="12" t="str">
        <f>IF((COUNTIFS(明细!$R:$R,$AK259,明细!$C:$C,AM$1,明细!$AK:$AK,"网点超50分钟未响应")+COUNTIFS(明细!$R:$R,$AK259,明细!$C:$C,AM$1,明细!$AL:$AL,"网点超23H未关闭"))*20=0,"-",(COUNTIFS(明细!$R:$R,$AK259,明细!$C:$C,AM$1,明细!$AK:$AK,"网点超50分钟未响应")+COUNTIFS(明细!$R:$R,$AK259,明细!$C:$C,AM$1,明细!$AL:$AL,"网点超23H未关闭"))*20)</f>
        <v>-</v>
      </c>
      <c r="AN259" s="12" t="str">
        <f>IF((COUNTIFS(明细!$R:$R,$AK259,明细!$C:$C,AN$1,明细!$AK:$AK,"网点超50分钟未响应")+COUNTIFS(明细!$R:$R,$AK259,明细!$C:$C,AN$1,明细!$AL:$AL,"网点超23H未关闭"))*20=0,"-",(COUNTIFS(明细!$R:$R,$AK259,明细!$C:$C,AN$1,明细!$AK:$AK,"网点超50分钟未响应")+COUNTIFS(明细!$R:$R,$AK259,明细!$C:$C,AN$1,明细!$AL:$AL,"网点超23H未关闭"))*20)</f>
        <v>-</v>
      </c>
      <c r="AO259" s="12" t="str">
        <f>IF((COUNTIFS(明细!$R:$R,$AK259,明细!$C:$C,AO$1,明细!$AK:$AK,"网点超50分钟未响应")+COUNTIFS(明细!$R:$R,$AK259,明细!$C:$C,AO$1,明细!$AL:$AL,"网点超23H未关闭"))*20=0,"-",(COUNTIFS(明细!$R:$R,$AK259,明细!$C:$C,AO$1,明细!$AK:$AK,"网点超50分钟未响应")+COUNTIFS(明细!$R:$R,$AK259,明细!$C:$C,AO$1,明细!$AL:$AL,"网点超23H未关闭"))*20)</f>
        <v>-</v>
      </c>
      <c r="AP259" s="12" t="str">
        <f>IF((COUNTIFS(明细!$R:$R,$AK259,明细!$C:$C,AP$1,明细!$AK:$AK,"网点超50分钟未响应")+COUNTIFS(明细!$R:$R,$AK259,明细!$C:$C,AP$1,明细!$AL:$AL,"网点超23H未关闭"))*20=0,"-",(COUNTIFS(明细!$R:$R,$AK259,明细!$C:$C,AP$1,明细!$AK:$AK,"网点超50分钟未响应")+COUNTIFS(明细!$R:$R,$AK259,明细!$C:$C,AP$1,明细!$AL:$AL,"网点超23H未关闭"))*20)</f>
        <v>-</v>
      </c>
      <c r="AQ259" s="12" t="str">
        <f>IF((COUNTIFS(明细!$R:$R,$AK259,明细!$C:$C,AQ$1,明细!$AK:$AK,"网点超50分钟未响应")+COUNTIFS(明细!$R:$R,$AK259,明细!$C:$C,AQ$1,明细!$AL:$AL,"网点超23H未关闭"))*20=0,"-",(COUNTIFS(明细!$R:$R,$AK259,明细!$C:$C,AQ$1,明细!$AK:$AK,"网点超50分钟未响应")+COUNTIFS(明细!$R:$R,$AK259,明细!$C:$C,AQ$1,明细!$AL:$AL,"网点超23H未关闭"))*20)</f>
        <v>-</v>
      </c>
      <c r="AR259" s="12" t="str">
        <f>IF((COUNTIFS(明细!$R:$R,$AK259,明细!$C:$C,AR$1,明细!$AK:$AK,"网点超50分钟未响应")+COUNTIFS(明细!$R:$R,$AK259,明细!$C:$C,AR$1,明细!$AL:$AL,"网点超23H未关闭"))*20=0,"-",(COUNTIFS(明细!$R:$R,$AK259,明细!$C:$C,AR$1,明细!$AK:$AK,"网点超50分钟未响应")+COUNTIFS(明细!$R:$R,$AK259,明细!$C:$C,AR$1,明细!$AL:$AL,"网点超23H未关闭"))*20)</f>
        <v>-</v>
      </c>
      <c r="AS259" s="12" t="str">
        <f>IF((COUNTIFS(明细!$R:$R,$AK259,明细!$C:$C,AS$1,明细!$AK:$AK,"网点超50分钟未响应")+COUNTIFS(明细!$R:$R,$AK259,明细!$C:$C,AS$1,明细!$AL:$AL,"网点超23H未关闭"))*20=0,"-",(COUNTIFS(明细!$R:$R,$AK259,明细!$C:$C,AS$1,明细!$AK:$AK,"网点超50分钟未响应")+COUNTIFS(明细!$R:$R,$AK259,明细!$C:$C,AS$1,明细!$AL:$AL,"网点超23H未关闭"))*20)</f>
        <v>-</v>
      </c>
      <c r="AT259" s="12" t="str">
        <f>IF((COUNTIFS(明细!$R:$R,$AK259,明细!$C:$C,AT$1,明细!$AK:$AK,"网点超50分钟未响应")+COUNTIFS(明细!$R:$R,$AK259,明细!$C:$C,AT$1,明细!$AL:$AL,"网点超23H未关闭"))*20=0,"-",(COUNTIFS(明细!$R:$R,$AK259,明细!$C:$C,AT$1,明细!$AK:$AK,"网点超50分钟未响应")+COUNTIFS(明细!$R:$R,$AK259,明细!$C:$C,AT$1,明细!$AL:$AL,"网点超23H未关闭"))*20)</f>
        <v>-</v>
      </c>
      <c r="AU259" s="12" t="str">
        <f>IF((COUNTIFS(明细!$R:$R,$AK259,明细!$C:$C,AU$1,明细!$AK:$AK,"网点超50分钟未响应")+COUNTIFS(明细!$R:$R,$AK259,明细!$C:$C,AU$1,明细!$AL:$AL,"网点超23H未关闭"))*20=0,"-",(COUNTIFS(明细!$R:$R,$AK259,明细!$C:$C,AU$1,明细!$AK:$AK,"网点超50分钟未响应")+COUNTIFS(明细!$R:$R,$AK259,明细!$C:$C,AU$1,明细!$AL:$AL,"网点超23H未关闭"))*20)</f>
        <v>-</v>
      </c>
      <c r="AV259" s="12" t="str">
        <f>IF((COUNTIFS(明细!$R:$R,$AK259,明细!$C:$C,AV$1,明细!$AK:$AK,"网点超50分钟未响应")+COUNTIFS(明细!$R:$R,$AK259,明细!$C:$C,AV$1,明细!$AL:$AL,"网点超23H未关闭"))*20=0,"-",(COUNTIFS(明细!$R:$R,$AK259,明细!$C:$C,AV$1,明细!$AK:$AK,"网点超50分钟未响应")+COUNTIFS(明细!$R:$R,$AK259,明细!$C:$C,AV$1,明细!$AL:$AL,"网点超23H未关闭"))*20)</f>
        <v>-</v>
      </c>
      <c r="AW259" s="12" t="str">
        <f>IF((COUNTIFS(明细!$R:$R,$AK259,明细!$C:$C,AW$1,明细!$AK:$AK,"网点超50分钟未响应")+COUNTIFS(明细!$R:$R,$AK259,明细!$C:$C,AW$1,明细!$AL:$AL,"网点超23H未关闭"))*20=0,"-",(COUNTIFS(明细!$R:$R,$AK259,明细!$C:$C,AW$1,明细!$AK:$AK,"网点超50分钟未响应")+COUNTIFS(明细!$R:$R,$AK259,明细!$C:$C,AW$1,明细!$AL:$AL,"网点超23H未关闭"))*20)</f>
        <v>-</v>
      </c>
      <c r="AX259" s="12" t="str">
        <f>IF((COUNTIFS(明细!$R:$R,$AK259,明细!$C:$C,AX$1,明细!$AK:$AK,"网点超50分钟未响应")+COUNTIFS(明细!$R:$R,$AK259,明细!$C:$C,AX$1,明细!$AL:$AL,"网点超23H未关闭"))*20=0,"-",(COUNTIFS(明细!$R:$R,$AK259,明细!$C:$C,AX$1,明细!$AK:$AK,"网点超50分钟未响应")+COUNTIFS(明细!$R:$R,$AK259,明细!$C:$C,AX$1,明细!$AL:$AL,"网点超23H未关闭"))*20)</f>
        <v>-</v>
      </c>
      <c r="AY259" s="12" t="str">
        <f>IF((COUNTIFS(明细!$R:$R,$AK259,明细!$C:$C,AY$1,明细!$AK:$AK,"网点超50分钟未响应")+COUNTIFS(明细!$R:$R,$AK259,明细!$C:$C,AY$1,明细!$AL:$AL,"网点超23H未关闭"))*20=0,"-",(COUNTIFS(明细!$R:$R,$AK259,明细!$C:$C,AY$1,明细!$AK:$AK,"网点超50分钟未响应")+COUNTIFS(明细!$R:$R,$AK259,明细!$C:$C,AY$1,明细!$AL:$AL,"网点超23H未关闭"))*20)</f>
        <v>-</v>
      </c>
      <c r="AZ259" s="12" t="str">
        <f>IF((COUNTIFS(明细!$R:$R,$AK259,明细!$C:$C,AZ$1,明细!$AK:$AK,"网点超50分钟未响应")+COUNTIFS(明细!$R:$R,$AK259,明细!$C:$C,AZ$1,明细!$AL:$AL,"网点超23H未关闭"))*20=0,"-",(COUNTIFS(明细!$R:$R,$AK259,明细!$C:$C,AZ$1,明细!$AK:$AK,"网点超50分钟未响应")+COUNTIFS(明细!$R:$R,$AK259,明细!$C:$C,AZ$1,明细!$AL:$AL,"网点超23H未关闭"))*20)</f>
        <v>-</v>
      </c>
      <c r="BA259" s="12" t="str">
        <f>IF((COUNTIFS(明细!$R:$R,$AK259,明细!$C:$C,BA$1,明细!$AK:$AK,"网点超50分钟未响应")+COUNTIFS(明细!$R:$R,$AK259,明细!$C:$C,BA$1,明细!$AL:$AL,"网点超23H未关闭"))*20=0,"-",(COUNTIFS(明细!$R:$R,$AK259,明细!$C:$C,BA$1,明细!$AK:$AK,"网点超50分钟未响应")+COUNTIFS(明细!$R:$R,$AK259,明细!$C:$C,BA$1,明细!$AL:$AL,"网点超23H未关闭"))*20)</f>
        <v>-</v>
      </c>
      <c r="BB259" s="12" t="str">
        <f>IF((COUNTIFS(明细!$R:$R,$AK259,明细!$C:$C,BB$1,明细!$AK:$AK,"网点超50分钟未响应")+COUNTIFS(明细!$R:$R,$AK259,明细!$C:$C,BB$1,明细!$AL:$AL,"网点超23H未关闭"))*20=0,"-",(COUNTIFS(明细!$R:$R,$AK259,明细!$C:$C,BB$1,明细!$AK:$AK,"网点超50分钟未响应")+COUNTIFS(明细!$R:$R,$AK259,明细!$C:$C,BB$1,明细!$AL:$AL,"网点超23H未关闭"))*20)</f>
        <v>-</v>
      </c>
      <c r="BC259" s="12" t="str">
        <f>IF((COUNTIFS(明细!$R:$R,$AK259,明细!$C:$C,BC$1,明细!$AK:$AK,"网点超50分钟未响应")+COUNTIFS(明细!$R:$R,$AK259,明细!$C:$C,BC$1,明细!$AL:$AL,"网点超23H未关闭"))*20=0,"-",(COUNTIFS(明细!$R:$R,$AK259,明细!$C:$C,BC$1,明细!$AK:$AK,"网点超50分钟未响应")+COUNTIFS(明细!$R:$R,$AK259,明细!$C:$C,BC$1,明细!$AL:$AL,"网点超23H未关闭"))*20)</f>
        <v>-</v>
      </c>
      <c r="BD259" s="12" t="str">
        <f>IF((COUNTIFS(明细!$R:$R,$AK259,明细!$C:$C,BD$1,明细!$AK:$AK,"网点超50分钟未响应")+COUNTIFS(明细!$R:$R,$AK259,明细!$C:$C,BD$1,明细!$AL:$AL,"网点超23H未关闭"))*20=0,"-",(COUNTIFS(明细!$R:$R,$AK259,明细!$C:$C,BD$1,明细!$AK:$AK,"网点超50分钟未响应")+COUNTIFS(明细!$R:$R,$AK259,明细!$C:$C,BD$1,明细!$AL:$AL,"网点超23H未关闭"))*20)</f>
        <v>-</v>
      </c>
      <c r="BE259" s="12" t="str">
        <f>IF((COUNTIFS(明细!$R:$R,$AK259,明细!$C:$C,BE$1,明细!$AK:$AK,"网点超50分钟未响应")+COUNTIFS(明细!$R:$R,$AK259,明细!$C:$C,BE$1,明细!$AL:$AL,"网点超23H未关闭"))*20=0,"-",(COUNTIFS(明细!$R:$R,$AK259,明细!$C:$C,BE$1,明细!$AK:$AK,"网点超50分钟未响应")+COUNTIFS(明细!$R:$R,$AK259,明细!$C:$C,BE$1,明细!$AL:$AL,"网点超23H未关闭"))*20)</f>
        <v>-</v>
      </c>
      <c r="BF259" s="12" t="str">
        <f>IF((COUNTIFS(明细!$R:$R,$AK259,明细!$C:$C,BF$1,明细!$AK:$AK,"网点超50分钟未响应")+COUNTIFS(明细!$R:$R,$AK259,明细!$C:$C,BF$1,明细!$AL:$AL,"网点超23H未关闭"))*20=0,"-",(COUNTIFS(明细!$R:$R,$AK259,明细!$C:$C,BF$1,明细!$AK:$AK,"网点超50分钟未响应")+COUNTIFS(明细!$R:$R,$AK259,明细!$C:$C,BF$1,明细!$AL:$AL,"网点超23H未关闭"))*20)</f>
        <v>-</v>
      </c>
      <c r="BG259" s="12" t="str">
        <f>IF((COUNTIFS(明细!$R:$R,$AK259,明细!$C:$C,BG$1,明细!$AK:$AK,"网点超50分钟未响应")+COUNTIFS(明细!$R:$R,$AK259,明细!$C:$C,BG$1,明细!$AL:$AL,"网点超23H未关闭"))*20=0,"-",(COUNTIFS(明细!$R:$R,$AK259,明细!$C:$C,BG$1,明细!$AK:$AK,"网点超50分钟未响应")+COUNTIFS(明细!$R:$R,$AK259,明细!$C:$C,BG$1,明细!$AL:$AL,"网点超23H未关闭"))*20)</f>
        <v>-</v>
      </c>
      <c r="BH259" s="12" t="str">
        <f>IF((COUNTIFS(明细!$R:$R,$AK259,明细!$C:$C,BH$1,明细!$AK:$AK,"网点超50分钟未响应")+COUNTIFS(明细!$R:$R,$AK259,明细!$C:$C,BH$1,明细!$AL:$AL,"网点超23H未关闭"))*20=0,"-",(COUNTIFS(明细!$R:$R,$AK259,明细!$C:$C,BH$1,明细!$AK:$AK,"网点超50分钟未响应")+COUNTIFS(明细!$R:$R,$AK259,明细!$C:$C,BH$1,明细!$AL:$AL,"网点超23H未关闭"))*20)</f>
        <v>-</v>
      </c>
      <c r="BI259" s="12" t="str">
        <f>IF((COUNTIFS(明细!$R:$R,$AK259,明细!$C:$C,BI$1,明细!$AK:$AK,"网点超50分钟未响应")+COUNTIFS(明细!$R:$R,$AK259,明细!$C:$C,BI$1,明细!$AL:$AL,"网点超23H未关闭"))*20=0,"-",(COUNTIFS(明细!$R:$R,$AK259,明细!$C:$C,BI$1,明细!$AK:$AK,"网点超50分钟未响应")+COUNTIFS(明细!$R:$R,$AK259,明细!$C:$C,BI$1,明细!$AL:$AL,"网点超23H未关闭"))*20)</f>
        <v>-</v>
      </c>
      <c r="BJ259" s="12" t="str">
        <f>IF((COUNTIFS(明细!$R:$R,$AK259,明细!$C:$C,BJ$1,明细!$AK:$AK,"网点超50分钟未响应")+COUNTIFS(明细!$R:$R,$AK259,明细!$C:$C,BJ$1,明细!$AL:$AL,"网点超23H未关闭"))*20=0,"-",(COUNTIFS(明细!$R:$R,$AK259,明细!$C:$C,BJ$1,明细!$AK:$AK,"网点超50分钟未响应")+COUNTIFS(明细!$R:$R,$AK259,明细!$C:$C,BJ$1,明细!$AL:$AL,"网点超23H未关闭"))*20)</f>
        <v>-</v>
      </c>
      <c r="BK259" s="12" t="str">
        <f>IF((COUNTIFS(明细!$R:$R,$AK259,明细!$C:$C,BK$1,明细!$AK:$AK,"网点超50分钟未响应")+COUNTIFS(明细!$R:$R,$AK259,明细!$C:$C,BK$1,明细!$AL:$AL,"网点超23H未关闭"))*20=0,"-",(COUNTIFS(明细!$R:$R,$AK259,明细!$C:$C,BK$1,明细!$AK:$AK,"网点超50分钟未响应")+COUNTIFS(明细!$R:$R,$AK259,明细!$C:$C,BK$1,明细!$AL:$AL,"网点超23H未关闭"))*20)</f>
        <v>-</v>
      </c>
      <c r="BL259" s="12" t="str">
        <f>IF((COUNTIFS(明细!$R:$R,$AK259,明细!$C:$C,BL$1,明细!$AK:$AK,"网点超50分钟未响应")+COUNTIFS(明细!$R:$R,$AK259,明细!$C:$C,BL$1,明细!$AL:$AL,"网点超23H未关闭"))*20=0,"-",(COUNTIFS(明细!$R:$R,$AK259,明细!$C:$C,BL$1,明细!$AK:$AK,"网点超50分钟未响应")+COUNTIFS(明细!$R:$R,$AK259,明细!$C:$C,BL$1,明细!$AL:$AL,"网点超23H未关闭"))*20)</f>
        <v>-</v>
      </c>
      <c r="BM259" s="12" t="str">
        <f>IF((COUNTIFS(明细!$R:$R,$AK259,明细!$C:$C,BM$1,明细!$AK:$AK,"网点超50分钟未响应")+COUNTIFS(明细!$R:$R,$AK259,明细!$C:$C,BM$1,明细!$AL:$AL,"网点超23H未关闭"))*20=0,"-",(COUNTIFS(明细!$R:$R,$AK259,明细!$C:$C,BM$1,明细!$AK:$AK,"网点超50分钟未响应")+COUNTIFS(明细!$R:$R,$AK259,明细!$C:$C,BM$1,明细!$AL:$AL,"网点超23H未关闭"))*20)</f>
        <v>-</v>
      </c>
      <c r="BN259" s="12" t="str">
        <f>IF((COUNTIFS(明细!$R:$R,$AK259,明细!$C:$C,BN$1,明细!$AK:$AK,"网点超50分钟未响应")+COUNTIFS(明细!$R:$R,$AK259,明细!$C:$C,BN$1,明细!$AL:$AL,"网点超23H未关闭"))*20=0,"-",(COUNTIFS(明细!$R:$R,$AK259,明细!$C:$C,BN$1,明细!$AK:$AK,"网点超50分钟未响应")+COUNTIFS(明细!$R:$R,$AK259,明细!$C:$C,BN$1,明细!$AL:$AL,"网点超23H未关闭"))*20)</f>
        <v>-</v>
      </c>
      <c r="BO259" s="12" t="str">
        <f>IF((COUNTIFS(明细!$R:$R,$AK259,明细!$C:$C,BO$1,明细!$AK:$AK,"网点超50分钟未响应")+COUNTIFS(明细!$R:$R,$AK259,明细!$C:$C,BO$1,明细!$AL:$AL,"网点超23H未关闭"))*20=0,"-",(COUNTIFS(明细!$R:$R,$AK259,明细!$C:$C,BO$1,明细!$AK:$AK,"网点超50分钟未响应")+COUNTIFS(明细!$R:$R,$AK259,明细!$C:$C,BO$1,明细!$AL:$AL,"网点超23H未关闭"))*20)</f>
        <v>-</v>
      </c>
      <c r="BP259" s="12" t="str">
        <f>IF((COUNTIFS(明细!$R:$R,$AK259,明细!$C:$C,BP$1,明细!$AK:$AK,"网点超50分钟未响应")+COUNTIFS(明细!$R:$R,$AK259,明细!$C:$C,BP$1,明细!$AL:$AL,"网点超23H未关闭"))*20=0,"-",(COUNTIFS(明细!$R:$R,$AK259,明细!$C:$C,BP$1,明细!$AK:$AK,"网点超50分钟未响应")+COUNTIFS(明细!$R:$R,$AK259,明细!$C:$C,BP$1,明细!$AL:$AL,"网点超23H未关闭"))*20)</f>
        <v>-</v>
      </c>
    </row>
    <row r="260" customHeight="1" spans="36:68">
      <c r="AJ260" s="12">
        <f>RANK(AL260,AL$3:AL$356)</f>
        <v>147</v>
      </c>
      <c r="AK260" s="36" t="s">
        <v>296</v>
      </c>
      <c r="AL260" s="12">
        <f>SUM(AM260:BP260)</f>
        <v>0</v>
      </c>
      <c r="AM260" s="12" t="str">
        <f>IF((COUNTIFS(明细!$R:$R,$AK260,明细!$C:$C,AM$1,明细!$AK:$AK,"网点超50分钟未响应")+COUNTIFS(明细!$R:$R,$AK260,明细!$C:$C,AM$1,明细!$AL:$AL,"网点超23H未关闭"))*20=0,"-",(COUNTIFS(明细!$R:$R,$AK260,明细!$C:$C,AM$1,明细!$AK:$AK,"网点超50分钟未响应")+COUNTIFS(明细!$R:$R,$AK260,明细!$C:$C,AM$1,明细!$AL:$AL,"网点超23H未关闭"))*20)</f>
        <v>-</v>
      </c>
      <c r="AN260" s="12" t="str">
        <f>IF((COUNTIFS(明细!$R:$R,$AK260,明细!$C:$C,AN$1,明细!$AK:$AK,"网点超50分钟未响应")+COUNTIFS(明细!$R:$R,$AK260,明细!$C:$C,AN$1,明细!$AL:$AL,"网点超23H未关闭"))*20=0,"-",(COUNTIFS(明细!$R:$R,$AK260,明细!$C:$C,AN$1,明细!$AK:$AK,"网点超50分钟未响应")+COUNTIFS(明细!$R:$R,$AK260,明细!$C:$C,AN$1,明细!$AL:$AL,"网点超23H未关闭"))*20)</f>
        <v>-</v>
      </c>
      <c r="AO260" s="12" t="str">
        <f>IF((COUNTIFS(明细!$R:$R,$AK260,明细!$C:$C,AO$1,明细!$AK:$AK,"网点超50分钟未响应")+COUNTIFS(明细!$R:$R,$AK260,明细!$C:$C,AO$1,明细!$AL:$AL,"网点超23H未关闭"))*20=0,"-",(COUNTIFS(明细!$R:$R,$AK260,明细!$C:$C,AO$1,明细!$AK:$AK,"网点超50分钟未响应")+COUNTIFS(明细!$R:$R,$AK260,明细!$C:$C,AO$1,明细!$AL:$AL,"网点超23H未关闭"))*20)</f>
        <v>-</v>
      </c>
      <c r="AP260" s="12" t="str">
        <f>IF((COUNTIFS(明细!$R:$R,$AK260,明细!$C:$C,AP$1,明细!$AK:$AK,"网点超50分钟未响应")+COUNTIFS(明细!$R:$R,$AK260,明细!$C:$C,AP$1,明细!$AL:$AL,"网点超23H未关闭"))*20=0,"-",(COUNTIFS(明细!$R:$R,$AK260,明细!$C:$C,AP$1,明细!$AK:$AK,"网点超50分钟未响应")+COUNTIFS(明细!$R:$R,$AK260,明细!$C:$C,AP$1,明细!$AL:$AL,"网点超23H未关闭"))*20)</f>
        <v>-</v>
      </c>
      <c r="AQ260" s="12" t="str">
        <f>IF((COUNTIFS(明细!$R:$R,$AK260,明细!$C:$C,AQ$1,明细!$AK:$AK,"网点超50分钟未响应")+COUNTIFS(明细!$R:$R,$AK260,明细!$C:$C,AQ$1,明细!$AL:$AL,"网点超23H未关闭"))*20=0,"-",(COUNTIFS(明细!$R:$R,$AK260,明细!$C:$C,AQ$1,明细!$AK:$AK,"网点超50分钟未响应")+COUNTIFS(明细!$R:$R,$AK260,明细!$C:$C,AQ$1,明细!$AL:$AL,"网点超23H未关闭"))*20)</f>
        <v>-</v>
      </c>
      <c r="AR260" s="12" t="str">
        <f>IF((COUNTIFS(明细!$R:$R,$AK260,明细!$C:$C,AR$1,明细!$AK:$AK,"网点超50分钟未响应")+COUNTIFS(明细!$R:$R,$AK260,明细!$C:$C,AR$1,明细!$AL:$AL,"网点超23H未关闭"))*20=0,"-",(COUNTIFS(明细!$R:$R,$AK260,明细!$C:$C,AR$1,明细!$AK:$AK,"网点超50分钟未响应")+COUNTIFS(明细!$R:$R,$AK260,明细!$C:$C,AR$1,明细!$AL:$AL,"网点超23H未关闭"))*20)</f>
        <v>-</v>
      </c>
      <c r="AS260" s="12" t="str">
        <f>IF((COUNTIFS(明细!$R:$R,$AK260,明细!$C:$C,AS$1,明细!$AK:$AK,"网点超50分钟未响应")+COUNTIFS(明细!$R:$R,$AK260,明细!$C:$C,AS$1,明细!$AL:$AL,"网点超23H未关闭"))*20=0,"-",(COUNTIFS(明细!$R:$R,$AK260,明细!$C:$C,AS$1,明细!$AK:$AK,"网点超50分钟未响应")+COUNTIFS(明细!$R:$R,$AK260,明细!$C:$C,AS$1,明细!$AL:$AL,"网点超23H未关闭"))*20)</f>
        <v>-</v>
      </c>
      <c r="AT260" s="12" t="str">
        <f>IF((COUNTIFS(明细!$R:$R,$AK260,明细!$C:$C,AT$1,明细!$AK:$AK,"网点超50分钟未响应")+COUNTIFS(明细!$R:$R,$AK260,明细!$C:$C,AT$1,明细!$AL:$AL,"网点超23H未关闭"))*20=0,"-",(COUNTIFS(明细!$R:$R,$AK260,明细!$C:$C,AT$1,明细!$AK:$AK,"网点超50分钟未响应")+COUNTIFS(明细!$R:$R,$AK260,明细!$C:$C,AT$1,明细!$AL:$AL,"网点超23H未关闭"))*20)</f>
        <v>-</v>
      </c>
      <c r="AU260" s="12" t="str">
        <f>IF((COUNTIFS(明细!$R:$R,$AK260,明细!$C:$C,AU$1,明细!$AK:$AK,"网点超50分钟未响应")+COUNTIFS(明细!$R:$R,$AK260,明细!$C:$C,AU$1,明细!$AL:$AL,"网点超23H未关闭"))*20=0,"-",(COUNTIFS(明细!$R:$R,$AK260,明细!$C:$C,AU$1,明细!$AK:$AK,"网点超50分钟未响应")+COUNTIFS(明细!$R:$R,$AK260,明细!$C:$C,AU$1,明细!$AL:$AL,"网点超23H未关闭"))*20)</f>
        <v>-</v>
      </c>
      <c r="AV260" s="12" t="str">
        <f>IF((COUNTIFS(明细!$R:$R,$AK260,明细!$C:$C,AV$1,明细!$AK:$AK,"网点超50分钟未响应")+COUNTIFS(明细!$R:$R,$AK260,明细!$C:$C,AV$1,明细!$AL:$AL,"网点超23H未关闭"))*20=0,"-",(COUNTIFS(明细!$R:$R,$AK260,明细!$C:$C,AV$1,明细!$AK:$AK,"网点超50分钟未响应")+COUNTIFS(明细!$R:$R,$AK260,明细!$C:$C,AV$1,明细!$AL:$AL,"网点超23H未关闭"))*20)</f>
        <v>-</v>
      </c>
      <c r="AW260" s="12" t="str">
        <f>IF((COUNTIFS(明细!$R:$R,$AK260,明细!$C:$C,AW$1,明细!$AK:$AK,"网点超50分钟未响应")+COUNTIFS(明细!$R:$R,$AK260,明细!$C:$C,AW$1,明细!$AL:$AL,"网点超23H未关闭"))*20=0,"-",(COUNTIFS(明细!$R:$R,$AK260,明细!$C:$C,AW$1,明细!$AK:$AK,"网点超50分钟未响应")+COUNTIFS(明细!$R:$R,$AK260,明细!$C:$C,AW$1,明细!$AL:$AL,"网点超23H未关闭"))*20)</f>
        <v>-</v>
      </c>
      <c r="AX260" s="12" t="str">
        <f>IF((COUNTIFS(明细!$R:$R,$AK260,明细!$C:$C,AX$1,明细!$AK:$AK,"网点超50分钟未响应")+COUNTIFS(明细!$R:$R,$AK260,明细!$C:$C,AX$1,明细!$AL:$AL,"网点超23H未关闭"))*20=0,"-",(COUNTIFS(明细!$R:$R,$AK260,明细!$C:$C,AX$1,明细!$AK:$AK,"网点超50分钟未响应")+COUNTIFS(明细!$R:$R,$AK260,明细!$C:$C,AX$1,明细!$AL:$AL,"网点超23H未关闭"))*20)</f>
        <v>-</v>
      </c>
      <c r="AY260" s="12" t="str">
        <f>IF((COUNTIFS(明细!$R:$R,$AK260,明细!$C:$C,AY$1,明细!$AK:$AK,"网点超50分钟未响应")+COUNTIFS(明细!$R:$R,$AK260,明细!$C:$C,AY$1,明细!$AL:$AL,"网点超23H未关闭"))*20=0,"-",(COUNTIFS(明细!$R:$R,$AK260,明细!$C:$C,AY$1,明细!$AK:$AK,"网点超50分钟未响应")+COUNTIFS(明细!$R:$R,$AK260,明细!$C:$C,AY$1,明细!$AL:$AL,"网点超23H未关闭"))*20)</f>
        <v>-</v>
      </c>
      <c r="AZ260" s="12" t="str">
        <f>IF((COUNTIFS(明细!$R:$R,$AK260,明细!$C:$C,AZ$1,明细!$AK:$AK,"网点超50分钟未响应")+COUNTIFS(明细!$R:$R,$AK260,明细!$C:$C,AZ$1,明细!$AL:$AL,"网点超23H未关闭"))*20=0,"-",(COUNTIFS(明细!$R:$R,$AK260,明细!$C:$C,AZ$1,明细!$AK:$AK,"网点超50分钟未响应")+COUNTIFS(明细!$R:$R,$AK260,明细!$C:$C,AZ$1,明细!$AL:$AL,"网点超23H未关闭"))*20)</f>
        <v>-</v>
      </c>
      <c r="BA260" s="12" t="str">
        <f>IF((COUNTIFS(明细!$R:$R,$AK260,明细!$C:$C,BA$1,明细!$AK:$AK,"网点超50分钟未响应")+COUNTIFS(明细!$R:$R,$AK260,明细!$C:$C,BA$1,明细!$AL:$AL,"网点超23H未关闭"))*20=0,"-",(COUNTIFS(明细!$R:$R,$AK260,明细!$C:$C,BA$1,明细!$AK:$AK,"网点超50分钟未响应")+COUNTIFS(明细!$R:$R,$AK260,明细!$C:$C,BA$1,明细!$AL:$AL,"网点超23H未关闭"))*20)</f>
        <v>-</v>
      </c>
      <c r="BB260" s="12" t="str">
        <f>IF((COUNTIFS(明细!$R:$R,$AK260,明细!$C:$C,BB$1,明细!$AK:$AK,"网点超50分钟未响应")+COUNTIFS(明细!$R:$R,$AK260,明细!$C:$C,BB$1,明细!$AL:$AL,"网点超23H未关闭"))*20=0,"-",(COUNTIFS(明细!$R:$R,$AK260,明细!$C:$C,BB$1,明细!$AK:$AK,"网点超50分钟未响应")+COUNTIFS(明细!$R:$R,$AK260,明细!$C:$C,BB$1,明细!$AL:$AL,"网点超23H未关闭"))*20)</f>
        <v>-</v>
      </c>
      <c r="BC260" s="12" t="str">
        <f>IF((COUNTIFS(明细!$R:$R,$AK260,明细!$C:$C,BC$1,明细!$AK:$AK,"网点超50分钟未响应")+COUNTIFS(明细!$R:$R,$AK260,明细!$C:$C,BC$1,明细!$AL:$AL,"网点超23H未关闭"))*20=0,"-",(COUNTIFS(明细!$R:$R,$AK260,明细!$C:$C,BC$1,明细!$AK:$AK,"网点超50分钟未响应")+COUNTIFS(明细!$R:$R,$AK260,明细!$C:$C,BC$1,明细!$AL:$AL,"网点超23H未关闭"))*20)</f>
        <v>-</v>
      </c>
      <c r="BD260" s="12" t="str">
        <f>IF((COUNTIFS(明细!$R:$R,$AK260,明细!$C:$C,BD$1,明细!$AK:$AK,"网点超50分钟未响应")+COUNTIFS(明细!$R:$R,$AK260,明细!$C:$C,BD$1,明细!$AL:$AL,"网点超23H未关闭"))*20=0,"-",(COUNTIFS(明细!$R:$R,$AK260,明细!$C:$C,BD$1,明细!$AK:$AK,"网点超50分钟未响应")+COUNTIFS(明细!$R:$R,$AK260,明细!$C:$C,BD$1,明细!$AL:$AL,"网点超23H未关闭"))*20)</f>
        <v>-</v>
      </c>
      <c r="BE260" s="12" t="str">
        <f>IF((COUNTIFS(明细!$R:$R,$AK260,明细!$C:$C,BE$1,明细!$AK:$AK,"网点超50分钟未响应")+COUNTIFS(明细!$R:$R,$AK260,明细!$C:$C,BE$1,明细!$AL:$AL,"网点超23H未关闭"))*20=0,"-",(COUNTIFS(明细!$R:$R,$AK260,明细!$C:$C,BE$1,明细!$AK:$AK,"网点超50分钟未响应")+COUNTIFS(明细!$R:$R,$AK260,明细!$C:$C,BE$1,明细!$AL:$AL,"网点超23H未关闭"))*20)</f>
        <v>-</v>
      </c>
      <c r="BF260" s="12" t="str">
        <f>IF((COUNTIFS(明细!$R:$R,$AK260,明细!$C:$C,BF$1,明细!$AK:$AK,"网点超50分钟未响应")+COUNTIFS(明细!$R:$R,$AK260,明细!$C:$C,BF$1,明细!$AL:$AL,"网点超23H未关闭"))*20=0,"-",(COUNTIFS(明细!$R:$R,$AK260,明细!$C:$C,BF$1,明细!$AK:$AK,"网点超50分钟未响应")+COUNTIFS(明细!$R:$R,$AK260,明细!$C:$C,BF$1,明细!$AL:$AL,"网点超23H未关闭"))*20)</f>
        <v>-</v>
      </c>
      <c r="BG260" s="12" t="str">
        <f>IF((COUNTIFS(明细!$R:$R,$AK260,明细!$C:$C,BG$1,明细!$AK:$AK,"网点超50分钟未响应")+COUNTIFS(明细!$R:$R,$AK260,明细!$C:$C,BG$1,明细!$AL:$AL,"网点超23H未关闭"))*20=0,"-",(COUNTIFS(明细!$R:$R,$AK260,明细!$C:$C,BG$1,明细!$AK:$AK,"网点超50分钟未响应")+COUNTIFS(明细!$R:$R,$AK260,明细!$C:$C,BG$1,明细!$AL:$AL,"网点超23H未关闭"))*20)</f>
        <v>-</v>
      </c>
      <c r="BH260" s="12" t="str">
        <f>IF((COUNTIFS(明细!$R:$R,$AK260,明细!$C:$C,BH$1,明细!$AK:$AK,"网点超50分钟未响应")+COUNTIFS(明细!$R:$R,$AK260,明细!$C:$C,BH$1,明细!$AL:$AL,"网点超23H未关闭"))*20=0,"-",(COUNTIFS(明细!$R:$R,$AK260,明细!$C:$C,BH$1,明细!$AK:$AK,"网点超50分钟未响应")+COUNTIFS(明细!$R:$R,$AK260,明细!$C:$C,BH$1,明细!$AL:$AL,"网点超23H未关闭"))*20)</f>
        <v>-</v>
      </c>
      <c r="BI260" s="12" t="str">
        <f>IF((COUNTIFS(明细!$R:$R,$AK260,明细!$C:$C,BI$1,明细!$AK:$AK,"网点超50分钟未响应")+COUNTIFS(明细!$R:$R,$AK260,明细!$C:$C,BI$1,明细!$AL:$AL,"网点超23H未关闭"))*20=0,"-",(COUNTIFS(明细!$R:$R,$AK260,明细!$C:$C,BI$1,明细!$AK:$AK,"网点超50分钟未响应")+COUNTIFS(明细!$R:$R,$AK260,明细!$C:$C,BI$1,明细!$AL:$AL,"网点超23H未关闭"))*20)</f>
        <v>-</v>
      </c>
      <c r="BJ260" s="12" t="str">
        <f>IF((COUNTIFS(明细!$R:$R,$AK260,明细!$C:$C,BJ$1,明细!$AK:$AK,"网点超50分钟未响应")+COUNTIFS(明细!$R:$R,$AK260,明细!$C:$C,BJ$1,明细!$AL:$AL,"网点超23H未关闭"))*20=0,"-",(COUNTIFS(明细!$R:$R,$AK260,明细!$C:$C,BJ$1,明细!$AK:$AK,"网点超50分钟未响应")+COUNTIFS(明细!$R:$R,$AK260,明细!$C:$C,BJ$1,明细!$AL:$AL,"网点超23H未关闭"))*20)</f>
        <v>-</v>
      </c>
      <c r="BK260" s="12" t="str">
        <f>IF((COUNTIFS(明细!$R:$R,$AK260,明细!$C:$C,BK$1,明细!$AK:$AK,"网点超50分钟未响应")+COUNTIFS(明细!$R:$R,$AK260,明细!$C:$C,BK$1,明细!$AL:$AL,"网点超23H未关闭"))*20=0,"-",(COUNTIFS(明细!$R:$R,$AK260,明细!$C:$C,BK$1,明细!$AK:$AK,"网点超50分钟未响应")+COUNTIFS(明细!$R:$R,$AK260,明细!$C:$C,BK$1,明细!$AL:$AL,"网点超23H未关闭"))*20)</f>
        <v>-</v>
      </c>
      <c r="BL260" s="12" t="str">
        <f>IF((COUNTIFS(明细!$R:$R,$AK260,明细!$C:$C,BL$1,明细!$AK:$AK,"网点超50分钟未响应")+COUNTIFS(明细!$R:$R,$AK260,明细!$C:$C,BL$1,明细!$AL:$AL,"网点超23H未关闭"))*20=0,"-",(COUNTIFS(明细!$R:$R,$AK260,明细!$C:$C,BL$1,明细!$AK:$AK,"网点超50分钟未响应")+COUNTIFS(明细!$R:$R,$AK260,明细!$C:$C,BL$1,明细!$AL:$AL,"网点超23H未关闭"))*20)</f>
        <v>-</v>
      </c>
      <c r="BM260" s="12" t="str">
        <f>IF((COUNTIFS(明细!$R:$R,$AK260,明细!$C:$C,BM$1,明细!$AK:$AK,"网点超50分钟未响应")+COUNTIFS(明细!$R:$R,$AK260,明细!$C:$C,BM$1,明细!$AL:$AL,"网点超23H未关闭"))*20=0,"-",(COUNTIFS(明细!$R:$R,$AK260,明细!$C:$C,BM$1,明细!$AK:$AK,"网点超50分钟未响应")+COUNTIFS(明细!$R:$R,$AK260,明细!$C:$C,BM$1,明细!$AL:$AL,"网点超23H未关闭"))*20)</f>
        <v>-</v>
      </c>
      <c r="BN260" s="12" t="str">
        <f>IF((COUNTIFS(明细!$R:$R,$AK260,明细!$C:$C,BN$1,明细!$AK:$AK,"网点超50分钟未响应")+COUNTIFS(明细!$R:$R,$AK260,明细!$C:$C,BN$1,明细!$AL:$AL,"网点超23H未关闭"))*20=0,"-",(COUNTIFS(明细!$R:$R,$AK260,明细!$C:$C,BN$1,明细!$AK:$AK,"网点超50分钟未响应")+COUNTIFS(明细!$R:$R,$AK260,明细!$C:$C,BN$1,明细!$AL:$AL,"网点超23H未关闭"))*20)</f>
        <v>-</v>
      </c>
      <c r="BO260" s="12" t="str">
        <f>IF((COUNTIFS(明细!$R:$R,$AK260,明细!$C:$C,BO$1,明细!$AK:$AK,"网点超50分钟未响应")+COUNTIFS(明细!$R:$R,$AK260,明细!$C:$C,BO$1,明细!$AL:$AL,"网点超23H未关闭"))*20=0,"-",(COUNTIFS(明细!$R:$R,$AK260,明细!$C:$C,BO$1,明细!$AK:$AK,"网点超50分钟未响应")+COUNTIFS(明细!$R:$R,$AK260,明细!$C:$C,BO$1,明细!$AL:$AL,"网点超23H未关闭"))*20)</f>
        <v>-</v>
      </c>
      <c r="BP260" s="12" t="str">
        <f>IF((COUNTIFS(明细!$R:$R,$AK260,明细!$C:$C,BP$1,明细!$AK:$AK,"网点超50分钟未响应")+COUNTIFS(明细!$R:$R,$AK260,明细!$C:$C,BP$1,明细!$AL:$AL,"网点超23H未关闭"))*20=0,"-",(COUNTIFS(明细!$R:$R,$AK260,明细!$C:$C,BP$1,明细!$AK:$AK,"网点超50分钟未响应")+COUNTIFS(明细!$R:$R,$AK260,明细!$C:$C,BP$1,明细!$AL:$AL,"网点超23H未关闭"))*20)</f>
        <v>-</v>
      </c>
    </row>
    <row r="261" customHeight="1" spans="36:68">
      <c r="AJ261" s="12">
        <f>RANK(AL261,AL$3:AL$356)</f>
        <v>147</v>
      </c>
      <c r="AK261" s="39" t="s">
        <v>297</v>
      </c>
      <c r="AL261" s="12">
        <f>SUM(AM261:BP261)</f>
        <v>0</v>
      </c>
      <c r="AM261" s="12" t="str">
        <f>IF((COUNTIFS(明细!$R:$R,$AK261,明细!$C:$C,AM$1,明细!$AK:$AK,"网点超50分钟未响应")+COUNTIFS(明细!$R:$R,$AK261,明细!$C:$C,AM$1,明细!$AL:$AL,"网点超23H未关闭"))*20=0,"-",(COUNTIFS(明细!$R:$R,$AK261,明细!$C:$C,AM$1,明细!$AK:$AK,"网点超50分钟未响应")+COUNTIFS(明细!$R:$R,$AK261,明细!$C:$C,AM$1,明细!$AL:$AL,"网点超23H未关闭"))*20)</f>
        <v>-</v>
      </c>
      <c r="AN261" s="12" t="str">
        <f>IF((COUNTIFS(明细!$R:$R,$AK261,明细!$C:$C,AN$1,明细!$AK:$AK,"网点超50分钟未响应")+COUNTIFS(明细!$R:$R,$AK261,明细!$C:$C,AN$1,明细!$AL:$AL,"网点超23H未关闭"))*20=0,"-",(COUNTIFS(明细!$R:$R,$AK261,明细!$C:$C,AN$1,明细!$AK:$AK,"网点超50分钟未响应")+COUNTIFS(明细!$R:$R,$AK261,明细!$C:$C,AN$1,明细!$AL:$AL,"网点超23H未关闭"))*20)</f>
        <v>-</v>
      </c>
      <c r="AO261" s="12" t="str">
        <f>IF((COUNTIFS(明细!$R:$R,$AK261,明细!$C:$C,AO$1,明细!$AK:$AK,"网点超50分钟未响应")+COUNTIFS(明细!$R:$R,$AK261,明细!$C:$C,AO$1,明细!$AL:$AL,"网点超23H未关闭"))*20=0,"-",(COUNTIFS(明细!$R:$R,$AK261,明细!$C:$C,AO$1,明细!$AK:$AK,"网点超50分钟未响应")+COUNTIFS(明细!$R:$R,$AK261,明细!$C:$C,AO$1,明细!$AL:$AL,"网点超23H未关闭"))*20)</f>
        <v>-</v>
      </c>
      <c r="AP261" s="12" t="str">
        <f>IF((COUNTIFS(明细!$R:$R,$AK261,明细!$C:$C,AP$1,明细!$AK:$AK,"网点超50分钟未响应")+COUNTIFS(明细!$R:$R,$AK261,明细!$C:$C,AP$1,明细!$AL:$AL,"网点超23H未关闭"))*20=0,"-",(COUNTIFS(明细!$R:$R,$AK261,明细!$C:$C,AP$1,明细!$AK:$AK,"网点超50分钟未响应")+COUNTIFS(明细!$R:$R,$AK261,明细!$C:$C,AP$1,明细!$AL:$AL,"网点超23H未关闭"))*20)</f>
        <v>-</v>
      </c>
      <c r="AQ261" s="12" t="str">
        <f>IF((COUNTIFS(明细!$R:$R,$AK261,明细!$C:$C,AQ$1,明细!$AK:$AK,"网点超50分钟未响应")+COUNTIFS(明细!$R:$R,$AK261,明细!$C:$C,AQ$1,明细!$AL:$AL,"网点超23H未关闭"))*20=0,"-",(COUNTIFS(明细!$R:$R,$AK261,明细!$C:$C,AQ$1,明细!$AK:$AK,"网点超50分钟未响应")+COUNTIFS(明细!$R:$R,$AK261,明细!$C:$C,AQ$1,明细!$AL:$AL,"网点超23H未关闭"))*20)</f>
        <v>-</v>
      </c>
      <c r="AR261" s="12" t="str">
        <f>IF((COUNTIFS(明细!$R:$R,$AK261,明细!$C:$C,AR$1,明细!$AK:$AK,"网点超50分钟未响应")+COUNTIFS(明细!$R:$R,$AK261,明细!$C:$C,AR$1,明细!$AL:$AL,"网点超23H未关闭"))*20=0,"-",(COUNTIFS(明细!$R:$R,$AK261,明细!$C:$C,AR$1,明细!$AK:$AK,"网点超50分钟未响应")+COUNTIFS(明细!$R:$R,$AK261,明细!$C:$C,AR$1,明细!$AL:$AL,"网点超23H未关闭"))*20)</f>
        <v>-</v>
      </c>
      <c r="AS261" s="12" t="str">
        <f>IF((COUNTIFS(明细!$R:$R,$AK261,明细!$C:$C,AS$1,明细!$AK:$AK,"网点超50分钟未响应")+COUNTIFS(明细!$R:$R,$AK261,明细!$C:$C,AS$1,明细!$AL:$AL,"网点超23H未关闭"))*20=0,"-",(COUNTIFS(明细!$R:$R,$AK261,明细!$C:$C,AS$1,明细!$AK:$AK,"网点超50分钟未响应")+COUNTIFS(明细!$R:$R,$AK261,明细!$C:$C,AS$1,明细!$AL:$AL,"网点超23H未关闭"))*20)</f>
        <v>-</v>
      </c>
      <c r="AT261" s="12" t="str">
        <f>IF((COUNTIFS(明细!$R:$R,$AK261,明细!$C:$C,AT$1,明细!$AK:$AK,"网点超50分钟未响应")+COUNTIFS(明细!$R:$R,$AK261,明细!$C:$C,AT$1,明细!$AL:$AL,"网点超23H未关闭"))*20=0,"-",(COUNTIFS(明细!$R:$R,$AK261,明细!$C:$C,AT$1,明细!$AK:$AK,"网点超50分钟未响应")+COUNTIFS(明细!$R:$R,$AK261,明细!$C:$C,AT$1,明细!$AL:$AL,"网点超23H未关闭"))*20)</f>
        <v>-</v>
      </c>
      <c r="AU261" s="12" t="str">
        <f>IF((COUNTIFS(明细!$R:$R,$AK261,明细!$C:$C,AU$1,明细!$AK:$AK,"网点超50分钟未响应")+COUNTIFS(明细!$R:$R,$AK261,明细!$C:$C,AU$1,明细!$AL:$AL,"网点超23H未关闭"))*20=0,"-",(COUNTIFS(明细!$R:$R,$AK261,明细!$C:$C,AU$1,明细!$AK:$AK,"网点超50分钟未响应")+COUNTIFS(明细!$R:$R,$AK261,明细!$C:$C,AU$1,明细!$AL:$AL,"网点超23H未关闭"))*20)</f>
        <v>-</v>
      </c>
      <c r="AV261" s="12" t="str">
        <f>IF((COUNTIFS(明细!$R:$R,$AK261,明细!$C:$C,AV$1,明细!$AK:$AK,"网点超50分钟未响应")+COUNTIFS(明细!$R:$R,$AK261,明细!$C:$C,AV$1,明细!$AL:$AL,"网点超23H未关闭"))*20=0,"-",(COUNTIFS(明细!$R:$R,$AK261,明细!$C:$C,AV$1,明细!$AK:$AK,"网点超50分钟未响应")+COUNTIFS(明细!$R:$R,$AK261,明细!$C:$C,AV$1,明细!$AL:$AL,"网点超23H未关闭"))*20)</f>
        <v>-</v>
      </c>
      <c r="AW261" s="12" t="str">
        <f>IF((COUNTIFS(明细!$R:$R,$AK261,明细!$C:$C,AW$1,明细!$AK:$AK,"网点超50分钟未响应")+COUNTIFS(明细!$R:$R,$AK261,明细!$C:$C,AW$1,明细!$AL:$AL,"网点超23H未关闭"))*20=0,"-",(COUNTIFS(明细!$R:$R,$AK261,明细!$C:$C,AW$1,明细!$AK:$AK,"网点超50分钟未响应")+COUNTIFS(明细!$R:$R,$AK261,明细!$C:$C,AW$1,明细!$AL:$AL,"网点超23H未关闭"))*20)</f>
        <v>-</v>
      </c>
      <c r="AX261" s="12" t="str">
        <f>IF((COUNTIFS(明细!$R:$R,$AK261,明细!$C:$C,AX$1,明细!$AK:$AK,"网点超50分钟未响应")+COUNTIFS(明细!$R:$R,$AK261,明细!$C:$C,AX$1,明细!$AL:$AL,"网点超23H未关闭"))*20=0,"-",(COUNTIFS(明细!$R:$R,$AK261,明细!$C:$C,AX$1,明细!$AK:$AK,"网点超50分钟未响应")+COUNTIFS(明细!$R:$R,$AK261,明细!$C:$C,AX$1,明细!$AL:$AL,"网点超23H未关闭"))*20)</f>
        <v>-</v>
      </c>
      <c r="AY261" s="12" t="str">
        <f>IF((COUNTIFS(明细!$R:$R,$AK261,明细!$C:$C,AY$1,明细!$AK:$AK,"网点超50分钟未响应")+COUNTIFS(明细!$R:$R,$AK261,明细!$C:$C,AY$1,明细!$AL:$AL,"网点超23H未关闭"))*20=0,"-",(COUNTIFS(明细!$R:$R,$AK261,明细!$C:$C,AY$1,明细!$AK:$AK,"网点超50分钟未响应")+COUNTIFS(明细!$R:$R,$AK261,明细!$C:$C,AY$1,明细!$AL:$AL,"网点超23H未关闭"))*20)</f>
        <v>-</v>
      </c>
      <c r="AZ261" s="12" t="str">
        <f>IF((COUNTIFS(明细!$R:$R,$AK261,明细!$C:$C,AZ$1,明细!$AK:$AK,"网点超50分钟未响应")+COUNTIFS(明细!$R:$R,$AK261,明细!$C:$C,AZ$1,明细!$AL:$AL,"网点超23H未关闭"))*20=0,"-",(COUNTIFS(明细!$R:$R,$AK261,明细!$C:$C,AZ$1,明细!$AK:$AK,"网点超50分钟未响应")+COUNTIFS(明细!$R:$R,$AK261,明细!$C:$C,AZ$1,明细!$AL:$AL,"网点超23H未关闭"))*20)</f>
        <v>-</v>
      </c>
      <c r="BA261" s="12" t="str">
        <f>IF((COUNTIFS(明细!$R:$R,$AK261,明细!$C:$C,BA$1,明细!$AK:$AK,"网点超50分钟未响应")+COUNTIFS(明细!$R:$R,$AK261,明细!$C:$C,BA$1,明细!$AL:$AL,"网点超23H未关闭"))*20=0,"-",(COUNTIFS(明细!$R:$R,$AK261,明细!$C:$C,BA$1,明细!$AK:$AK,"网点超50分钟未响应")+COUNTIFS(明细!$R:$R,$AK261,明细!$C:$C,BA$1,明细!$AL:$AL,"网点超23H未关闭"))*20)</f>
        <v>-</v>
      </c>
      <c r="BB261" s="12" t="str">
        <f>IF((COUNTIFS(明细!$R:$R,$AK261,明细!$C:$C,BB$1,明细!$AK:$AK,"网点超50分钟未响应")+COUNTIFS(明细!$R:$R,$AK261,明细!$C:$C,BB$1,明细!$AL:$AL,"网点超23H未关闭"))*20=0,"-",(COUNTIFS(明细!$R:$R,$AK261,明细!$C:$C,BB$1,明细!$AK:$AK,"网点超50分钟未响应")+COUNTIFS(明细!$R:$R,$AK261,明细!$C:$C,BB$1,明细!$AL:$AL,"网点超23H未关闭"))*20)</f>
        <v>-</v>
      </c>
      <c r="BC261" s="12" t="str">
        <f>IF((COUNTIFS(明细!$R:$R,$AK261,明细!$C:$C,BC$1,明细!$AK:$AK,"网点超50分钟未响应")+COUNTIFS(明细!$R:$R,$AK261,明细!$C:$C,BC$1,明细!$AL:$AL,"网点超23H未关闭"))*20=0,"-",(COUNTIFS(明细!$R:$R,$AK261,明细!$C:$C,BC$1,明细!$AK:$AK,"网点超50分钟未响应")+COUNTIFS(明细!$R:$R,$AK261,明细!$C:$C,BC$1,明细!$AL:$AL,"网点超23H未关闭"))*20)</f>
        <v>-</v>
      </c>
      <c r="BD261" s="12" t="str">
        <f>IF((COUNTIFS(明细!$R:$R,$AK261,明细!$C:$C,BD$1,明细!$AK:$AK,"网点超50分钟未响应")+COUNTIFS(明细!$R:$R,$AK261,明细!$C:$C,BD$1,明细!$AL:$AL,"网点超23H未关闭"))*20=0,"-",(COUNTIFS(明细!$R:$R,$AK261,明细!$C:$C,BD$1,明细!$AK:$AK,"网点超50分钟未响应")+COUNTIFS(明细!$R:$R,$AK261,明细!$C:$C,BD$1,明细!$AL:$AL,"网点超23H未关闭"))*20)</f>
        <v>-</v>
      </c>
      <c r="BE261" s="12" t="str">
        <f>IF((COUNTIFS(明细!$R:$R,$AK261,明细!$C:$C,BE$1,明细!$AK:$AK,"网点超50分钟未响应")+COUNTIFS(明细!$R:$R,$AK261,明细!$C:$C,BE$1,明细!$AL:$AL,"网点超23H未关闭"))*20=0,"-",(COUNTIFS(明细!$R:$R,$AK261,明细!$C:$C,BE$1,明细!$AK:$AK,"网点超50分钟未响应")+COUNTIFS(明细!$R:$R,$AK261,明细!$C:$C,BE$1,明细!$AL:$AL,"网点超23H未关闭"))*20)</f>
        <v>-</v>
      </c>
      <c r="BF261" s="12" t="str">
        <f>IF((COUNTIFS(明细!$R:$R,$AK261,明细!$C:$C,BF$1,明细!$AK:$AK,"网点超50分钟未响应")+COUNTIFS(明细!$R:$R,$AK261,明细!$C:$C,BF$1,明细!$AL:$AL,"网点超23H未关闭"))*20=0,"-",(COUNTIFS(明细!$R:$R,$AK261,明细!$C:$C,BF$1,明细!$AK:$AK,"网点超50分钟未响应")+COUNTIFS(明细!$R:$R,$AK261,明细!$C:$C,BF$1,明细!$AL:$AL,"网点超23H未关闭"))*20)</f>
        <v>-</v>
      </c>
      <c r="BG261" s="12" t="str">
        <f>IF((COUNTIFS(明细!$R:$R,$AK261,明细!$C:$C,BG$1,明细!$AK:$AK,"网点超50分钟未响应")+COUNTIFS(明细!$R:$R,$AK261,明细!$C:$C,BG$1,明细!$AL:$AL,"网点超23H未关闭"))*20=0,"-",(COUNTIFS(明细!$R:$R,$AK261,明细!$C:$C,BG$1,明细!$AK:$AK,"网点超50分钟未响应")+COUNTIFS(明细!$R:$R,$AK261,明细!$C:$C,BG$1,明细!$AL:$AL,"网点超23H未关闭"))*20)</f>
        <v>-</v>
      </c>
      <c r="BH261" s="12" t="str">
        <f>IF((COUNTIFS(明细!$R:$R,$AK261,明细!$C:$C,BH$1,明细!$AK:$AK,"网点超50分钟未响应")+COUNTIFS(明细!$R:$R,$AK261,明细!$C:$C,BH$1,明细!$AL:$AL,"网点超23H未关闭"))*20=0,"-",(COUNTIFS(明细!$R:$R,$AK261,明细!$C:$C,BH$1,明细!$AK:$AK,"网点超50分钟未响应")+COUNTIFS(明细!$R:$R,$AK261,明细!$C:$C,BH$1,明细!$AL:$AL,"网点超23H未关闭"))*20)</f>
        <v>-</v>
      </c>
      <c r="BI261" s="12" t="str">
        <f>IF((COUNTIFS(明细!$R:$R,$AK261,明细!$C:$C,BI$1,明细!$AK:$AK,"网点超50分钟未响应")+COUNTIFS(明细!$R:$R,$AK261,明细!$C:$C,BI$1,明细!$AL:$AL,"网点超23H未关闭"))*20=0,"-",(COUNTIFS(明细!$R:$R,$AK261,明细!$C:$C,BI$1,明细!$AK:$AK,"网点超50分钟未响应")+COUNTIFS(明细!$R:$R,$AK261,明细!$C:$C,BI$1,明细!$AL:$AL,"网点超23H未关闭"))*20)</f>
        <v>-</v>
      </c>
      <c r="BJ261" s="12" t="str">
        <f>IF((COUNTIFS(明细!$R:$R,$AK261,明细!$C:$C,BJ$1,明细!$AK:$AK,"网点超50分钟未响应")+COUNTIFS(明细!$R:$R,$AK261,明细!$C:$C,BJ$1,明细!$AL:$AL,"网点超23H未关闭"))*20=0,"-",(COUNTIFS(明细!$R:$R,$AK261,明细!$C:$C,BJ$1,明细!$AK:$AK,"网点超50分钟未响应")+COUNTIFS(明细!$R:$R,$AK261,明细!$C:$C,BJ$1,明细!$AL:$AL,"网点超23H未关闭"))*20)</f>
        <v>-</v>
      </c>
      <c r="BK261" s="12" t="str">
        <f>IF((COUNTIFS(明细!$R:$R,$AK261,明细!$C:$C,BK$1,明细!$AK:$AK,"网点超50分钟未响应")+COUNTIFS(明细!$R:$R,$AK261,明细!$C:$C,BK$1,明细!$AL:$AL,"网点超23H未关闭"))*20=0,"-",(COUNTIFS(明细!$R:$R,$AK261,明细!$C:$C,BK$1,明细!$AK:$AK,"网点超50分钟未响应")+COUNTIFS(明细!$R:$R,$AK261,明细!$C:$C,BK$1,明细!$AL:$AL,"网点超23H未关闭"))*20)</f>
        <v>-</v>
      </c>
      <c r="BL261" s="12" t="str">
        <f>IF((COUNTIFS(明细!$R:$R,$AK261,明细!$C:$C,BL$1,明细!$AK:$AK,"网点超50分钟未响应")+COUNTIFS(明细!$R:$R,$AK261,明细!$C:$C,BL$1,明细!$AL:$AL,"网点超23H未关闭"))*20=0,"-",(COUNTIFS(明细!$R:$R,$AK261,明细!$C:$C,BL$1,明细!$AK:$AK,"网点超50分钟未响应")+COUNTIFS(明细!$R:$R,$AK261,明细!$C:$C,BL$1,明细!$AL:$AL,"网点超23H未关闭"))*20)</f>
        <v>-</v>
      </c>
      <c r="BM261" s="12" t="str">
        <f>IF((COUNTIFS(明细!$R:$R,$AK261,明细!$C:$C,BM$1,明细!$AK:$AK,"网点超50分钟未响应")+COUNTIFS(明细!$R:$R,$AK261,明细!$C:$C,BM$1,明细!$AL:$AL,"网点超23H未关闭"))*20=0,"-",(COUNTIFS(明细!$R:$R,$AK261,明细!$C:$C,BM$1,明细!$AK:$AK,"网点超50分钟未响应")+COUNTIFS(明细!$R:$R,$AK261,明细!$C:$C,BM$1,明细!$AL:$AL,"网点超23H未关闭"))*20)</f>
        <v>-</v>
      </c>
      <c r="BN261" s="12" t="str">
        <f>IF((COUNTIFS(明细!$R:$R,$AK261,明细!$C:$C,BN$1,明细!$AK:$AK,"网点超50分钟未响应")+COUNTIFS(明细!$R:$R,$AK261,明细!$C:$C,BN$1,明细!$AL:$AL,"网点超23H未关闭"))*20=0,"-",(COUNTIFS(明细!$R:$R,$AK261,明细!$C:$C,BN$1,明细!$AK:$AK,"网点超50分钟未响应")+COUNTIFS(明细!$R:$R,$AK261,明细!$C:$C,BN$1,明细!$AL:$AL,"网点超23H未关闭"))*20)</f>
        <v>-</v>
      </c>
      <c r="BO261" s="12" t="str">
        <f>IF((COUNTIFS(明细!$R:$R,$AK261,明细!$C:$C,BO$1,明细!$AK:$AK,"网点超50分钟未响应")+COUNTIFS(明细!$R:$R,$AK261,明细!$C:$C,BO$1,明细!$AL:$AL,"网点超23H未关闭"))*20=0,"-",(COUNTIFS(明细!$R:$R,$AK261,明细!$C:$C,BO$1,明细!$AK:$AK,"网点超50分钟未响应")+COUNTIFS(明细!$R:$R,$AK261,明细!$C:$C,BO$1,明细!$AL:$AL,"网点超23H未关闭"))*20)</f>
        <v>-</v>
      </c>
      <c r="BP261" s="12" t="str">
        <f>IF((COUNTIFS(明细!$R:$R,$AK261,明细!$C:$C,BP$1,明细!$AK:$AK,"网点超50分钟未响应")+COUNTIFS(明细!$R:$R,$AK261,明细!$C:$C,BP$1,明细!$AL:$AL,"网点超23H未关闭"))*20=0,"-",(COUNTIFS(明细!$R:$R,$AK261,明细!$C:$C,BP$1,明细!$AK:$AK,"网点超50分钟未响应")+COUNTIFS(明细!$R:$R,$AK261,明细!$C:$C,BP$1,明细!$AL:$AL,"网点超23H未关闭"))*20)</f>
        <v>-</v>
      </c>
    </row>
    <row r="262" customHeight="1" spans="36:68">
      <c r="AJ262" s="12">
        <f>RANK(AL262,AL$3:AL$356)</f>
        <v>147</v>
      </c>
      <c r="AK262" s="4" t="s">
        <v>298</v>
      </c>
      <c r="AL262" s="12">
        <f>SUM(AM262:BP262)</f>
        <v>0</v>
      </c>
      <c r="AM262" s="12" t="str">
        <f>IF((COUNTIFS(明细!$R:$R,$AK262,明细!$C:$C,AM$1,明细!$AK:$AK,"网点超50分钟未响应")+COUNTIFS(明细!$R:$R,$AK262,明细!$C:$C,AM$1,明细!$AL:$AL,"网点超23H未关闭"))*20=0,"-",(COUNTIFS(明细!$R:$R,$AK262,明细!$C:$C,AM$1,明细!$AK:$AK,"网点超50分钟未响应")+COUNTIFS(明细!$R:$R,$AK262,明细!$C:$C,AM$1,明细!$AL:$AL,"网点超23H未关闭"))*20)</f>
        <v>-</v>
      </c>
      <c r="AN262" s="12" t="str">
        <f>IF((COUNTIFS(明细!$R:$R,$AK262,明细!$C:$C,AN$1,明细!$AK:$AK,"网点超50分钟未响应")+COUNTIFS(明细!$R:$R,$AK262,明细!$C:$C,AN$1,明细!$AL:$AL,"网点超23H未关闭"))*20=0,"-",(COUNTIFS(明细!$R:$R,$AK262,明细!$C:$C,AN$1,明细!$AK:$AK,"网点超50分钟未响应")+COUNTIFS(明细!$R:$R,$AK262,明细!$C:$C,AN$1,明细!$AL:$AL,"网点超23H未关闭"))*20)</f>
        <v>-</v>
      </c>
      <c r="AO262" s="12" t="str">
        <f>IF((COUNTIFS(明细!$R:$R,$AK262,明细!$C:$C,AO$1,明细!$AK:$AK,"网点超50分钟未响应")+COUNTIFS(明细!$R:$R,$AK262,明细!$C:$C,AO$1,明细!$AL:$AL,"网点超23H未关闭"))*20=0,"-",(COUNTIFS(明细!$R:$R,$AK262,明细!$C:$C,AO$1,明细!$AK:$AK,"网点超50分钟未响应")+COUNTIFS(明细!$R:$R,$AK262,明细!$C:$C,AO$1,明细!$AL:$AL,"网点超23H未关闭"))*20)</f>
        <v>-</v>
      </c>
      <c r="AP262" s="12" t="str">
        <f>IF((COUNTIFS(明细!$R:$R,$AK262,明细!$C:$C,AP$1,明细!$AK:$AK,"网点超50分钟未响应")+COUNTIFS(明细!$R:$R,$AK262,明细!$C:$C,AP$1,明细!$AL:$AL,"网点超23H未关闭"))*20=0,"-",(COUNTIFS(明细!$R:$R,$AK262,明细!$C:$C,AP$1,明细!$AK:$AK,"网点超50分钟未响应")+COUNTIFS(明细!$R:$R,$AK262,明细!$C:$C,AP$1,明细!$AL:$AL,"网点超23H未关闭"))*20)</f>
        <v>-</v>
      </c>
      <c r="AQ262" s="12" t="str">
        <f>IF((COUNTIFS(明细!$R:$R,$AK262,明细!$C:$C,AQ$1,明细!$AK:$AK,"网点超50分钟未响应")+COUNTIFS(明细!$R:$R,$AK262,明细!$C:$C,AQ$1,明细!$AL:$AL,"网点超23H未关闭"))*20=0,"-",(COUNTIFS(明细!$R:$R,$AK262,明细!$C:$C,AQ$1,明细!$AK:$AK,"网点超50分钟未响应")+COUNTIFS(明细!$R:$R,$AK262,明细!$C:$C,AQ$1,明细!$AL:$AL,"网点超23H未关闭"))*20)</f>
        <v>-</v>
      </c>
      <c r="AR262" s="12" t="str">
        <f>IF((COUNTIFS(明细!$R:$R,$AK262,明细!$C:$C,AR$1,明细!$AK:$AK,"网点超50分钟未响应")+COUNTIFS(明细!$R:$R,$AK262,明细!$C:$C,AR$1,明细!$AL:$AL,"网点超23H未关闭"))*20=0,"-",(COUNTIFS(明细!$R:$R,$AK262,明细!$C:$C,AR$1,明细!$AK:$AK,"网点超50分钟未响应")+COUNTIFS(明细!$R:$R,$AK262,明细!$C:$C,AR$1,明细!$AL:$AL,"网点超23H未关闭"))*20)</f>
        <v>-</v>
      </c>
      <c r="AS262" s="12" t="str">
        <f>IF((COUNTIFS(明细!$R:$R,$AK262,明细!$C:$C,AS$1,明细!$AK:$AK,"网点超50分钟未响应")+COUNTIFS(明细!$R:$R,$AK262,明细!$C:$C,AS$1,明细!$AL:$AL,"网点超23H未关闭"))*20=0,"-",(COUNTIFS(明细!$R:$R,$AK262,明细!$C:$C,AS$1,明细!$AK:$AK,"网点超50分钟未响应")+COUNTIFS(明细!$R:$R,$AK262,明细!$C:$C,AS$1,明细!$AL:$AL,"网点超23H未关闭"))*20)</f>
        <v>-</v>
      </c>
      <c r="AT262" s="12" t="str">
        <f>IF((COUNTIFS(明细!$R:$R,$AK262,明细!$C:$C,AT$1,明细!$AK:$AK,"网点超50分钟未响应")+COUNTIFS(明细!$R:$R,$AK262,明细!$C:$C,AT$1,明细!$AL:$AL,"网点超23H未关闭"))*20=0,"-",(COUNTIFS(明细!$R:$R,$AK262,明细!$C:$C,AT$1,明细!$AK:$AK,"网点超50分钟未响应")+COUNTIFS(明细!$R:$R,$AK262,明细!$C:$C,AT$1,明细!$AL:$AL,"网点超23H未关闭"))*20)</f>
        <v>-</v>
      </c>
      <c r="AU262" s="12" t="str">
        <f>IF((COUNTIFS(明细!$R:$R,$AK262,明细!$C:$C,AU$1,明细!$AK:$AK,"网点超50分钟未响应")+COUNTIFS(明细!$R:$R,$AK262,明细!$C:$C,AU$1,明细!$AL:$AL,"网点超23H未关闭"))*20=0,"-",(COUNTIFS(明细!$R:$R,$AK262,明细!$C:$C,AU$1,明细!$AK:$AK,"网点超50分钟未响应")+COUNTIFS(明细!$R:$R,$AK262,明细!$C:$C,AU$1,明细!$AL:$AL,"网点超23H未关闭"))*20)</f>
        <v>-</v>
      </c>
      <c r="AV262" s="12" t="str">
        <f>IF((COUNTIFS(明细!$R:$R,$AK262,明细!$C:$C,AV$1,明细!$AK:$AK,"网点超50分钟未响应")+COUNTIFS(明细!$R:$R,$AK262,明细!$C:$C,AV$1,明细!$AL:$AL,"网点超23H未关闭"))*20=0,"-",(COUNTIFS(明细!$R:$R,$AK262,明细!$C:$C,AV$1,明细!$AK:$AK,"网点超50分钟未响应")+COUNTIFS(明细!$R:$R,$AK262,明细!$C:$C,AV$1,明细!$AL:$AL,"网点超23H未关闭"))*20)</f>
        <v>-</v>
      </c>
      <c r="AW262" s="12" t="str">
        <f>IF((COUNTIFS(明细!$R:$R,$AK262,明细!$C:$C,AW$1,明细!$AK:$AK,"网点超50分钟未响应")+COUNTIFS(明细!$R:$R,$AK262,明细!$C:$C,AW$1,明细!$AL:$AL,"网点超23H未关闭"))*20=0,"-",(COUNTIFS(明细!$R:$R,$AK262,明细!$C:$C,AW$1,明细!$AK:$AK,"网点超50分钟未响应")+COUNTIFS(明细!$R:$R,$AK262,明细!$C:$C,AW$1,明细!$AL:$AL,"网点超23H未关闭"))*20)</f>
        <v>-</v>
      </c>
      <c r="AX262" s="12" t="str">
        <f>IF((COUNTIFS(明细!$R:$R,$AK262,明细!$C:$C,AX$1,明细!$AK:$AK,"网点超50分钟未响应")+COUNTIFS(明细!$R:$R,$AK262,明细!$C:$C,AX$1,明细!$AL:$AL,"网点超23H未关闭"))*20=0,"-",(COUNTIFS(明细!$R:$R,$AK262,明细!$C:$C,AX$1,明细!$AK:$AK,"网点超50分钟未响应")+COUNTIFS(明细!$R:$R,$AK262,明细!$C:$C,AX$1,明细!$AL:$AL,"网点超23H未关闭"))*20)</f>
        <v>-</v>
      </c>
      <c r="AY262" s="12" t="str">
        <f>IF((COUNTIFS(明细!$R:$R,$AK262,明细!$C:$C,AY$1,明细!$AK:$AK,"网点超50分钟未响应")+COUNTIFS(明细!$R:$R,$AK262,明细!$C:$C,AY$1,明细!$AL:$AL,"网点超23H未关闭"))*20=0,"-",(COUNTIFS(明细!$R:$R,$AK262,明细!$C:$C,AY$1,明细!$AK:$AK,"网点超50分钟未响应")+COUNTIFS(明细!$R:$R,$AK262,明细!$C:$C,AY$1,明细!$AL:$AL,"网点超23H未关闭"))*20)</f>
        <v>-</v>
      </c>
      <c r="AZ262" s="12" t="str">
        <f>IF((COUNTIFS(明细!$R:$R,$AK262,明细!$C:$C,AZ$1,明细!$AK:$AK,"网点超50分钟未响应")+COUNTIFS(明细!$R:$R,$AK262,明细!$C:$C,AZ$1,明细!$AL:$AL,"网点超23H未关闭"))*20=0,"-",(COUNTIFS(明细!$R:$R,$AK262,明细!$C:$C,AZ$1,明细!$AK:$AK,"网点超50分钟未响应")+COUNTIFS(明细!$R:$R,$AK262,明细!$C:$C,AZ$1,明细!$AL:$AL,"网点超23H未关闭"))*20)</f>
        <v>-</v>
      </c>
      <c r="BA262" s="12" t="str">
        <f>IF((COUNTIFS(明细!$R:$R,$AK262,明细!$C:$C,BA$1,明细!$AK:$AK,"网点超50分钟未响应")+COUNTIFS(明细!$R:$R,$AK262,明细!$C:$C,BA$1,明细!$AL:$AL,"网点超23H未关闭"))*20=0,"-",(COUNTIFS(明细!$R:$R,$AK262,明细!$C:$C,BA$1,明细!$AK:$AK,"网点超50分钟未响应")+COUNTIFS(明细!$R:$R,$AK262,明细!$C:$C,BA$1,明细!$AL:$AL,"网点超23H未关闭"))*20)</f>
        <v>-</v>
      </c>
      <c r="BB262" s="12" t="str">
        <f>IF((COUNTIFS(明细!$R:$R,$AK262,明细!$C:$C,BB$1,明细!$AK:$AK,"网点超50分钟未响应")+COUNTIFS(明细!$R:$R,$AK262,明细!$C:$C,BB$1,明细!$AL:$AL,"网点超23H未关闭"))*20=0,"-",(COUNTIFS(明细!$R:$R,$AK262,明细!$C:$C,BB$1,明细!$AK:$AK,"网点超50分钟未响应")+COUNTIFS(明细!$R:$R,$AK262,明细!$C:$C,BB$1,明细!$AL:$AL,"网点超23H未关闭"))*20)</f>
        <v>-</v>
      </c>
      <c r="BC262" s="12" t="str">
        <f>IF((COUNTIFS(明细!$R:$R,$AK262,明细!$C:$C,BC$1,明细!$AK:$AK,"网点超50分钟未响应")+COUNTIFS(明细!$R:$R,$AK262,明细!$C:$C,BC$1,明细!$AL:$AL,"网点超23H未关闭"))*20=0,"-",(COUNTIFS(明细!$R:$R,$AK262,明细!$C:$C,BC$1,明细!$AK:$AK,"网点超50分钟未响应")+COUNTIFS(明细!$R:$R,$AK262,明细!$C:$C,BC$1,明细!$AL:$AL,"网点超23H未关闭"))*20)</f>
        <v>-</v>
      </c>
      <c r="BD262" s="12" t="str">
        <f>IF((COUNTIFS(明细!$R:$R,$AK262,明细!$C:$C,BD$1,明细!$AK:$AK,"网点超50分钟未响应")+COUNTIFS(明细!$R:$R,$AK262,明细!$C:$C,BD$1,明细!$AL:$AL,"网点超23H未关闭"))*20=0,"-",(COUNTIFS(明细!$R:$R,$AK262,明细!$C:$C,BD$1,明细!$AK:$AK,"网点超50分钟未响应")+COUNTIFS(明细!$R:$R,$AK262,明细!$C:$C,BD$1,明细!$AL:$AL,"网点超23H未关闭"))*20)</f>
        <v>-</v>
      </c>
      <c r="BE262" s="12" t="str">
        <f>IF((COUNTIFS(明细!$R:$R,$AK262,明细!$C:$C,BE$1,明细!$AK:$AK,"网点超50分钟未响应")+COUNTIFS(明细!$R:$R,$AK262,明细!$C:$C,BE$1,明细!$AL:$AL,"网点超23H未关闭"))*20=0,"-",(COUNTIFS(明细!$R:$R,$AK262,明细!$C:$C,BE$1,明细!$AK:$AK,"网点超50分钟未响应")+COUNTIFS(明细!$R:$R,$AK262,明细!$C:$C,BE$1,明细!$AL:$AL,"网点超23H未关闭"))*20)</f>
        <v>-</v>
      </c>
      <c r="BF262" s="12" t="str">
        <f>IF((COUNTIFS(明细!$R:$R,$AK262,明细!$C:$C,BF$1,明细!$AK:$AK,"网点超50分钟未响应")+COUNTIFS(明细!$R:$R,$AK262,明细!$C:$C,BF$1,明细!$AL:$AL,"网点超23H未关闭"))*20=0,"-",(COUNTIFS(明细!$R:$R,$AK262,明细!$C:$C,BF$1,明细!$AK:$AK,"网点超50分钟未响应")+COUNTIFS(明细!$R:$R,$AK262,明细!$C:$C,BF$1,明细!$AL:$AL,"网点超23H未关闭"))*20)</f>
        <v>-</v>
      </c>
      <c r="BG262" s="12" t="str">
        <f>IF((COUNTIFS(明细!$R:$R,$AK262,明细!$C:$C,BG$1,明细!$AK:$AK,"网点超50分钟未响应")+COUNTIFS(明细!$R:$R,$AK262,明细!$C:$C,BG$1,明细!$AL:$AL,"网点超23H未关闭"))*20=0,"-",(COUNTIFS(明细!$R:$R,$AK262,明细!$C:$C,BG$1,明细!$AK:$AK,"网点超50分钟未响应")+COUNTIFS(明细!$R:$R,$AK262,明细!$C:$C,BG$1,明细!$AL:$AL,"网点超23H未关闭"))*20)</f>
        <v>-</v>
      </c>
      <c r="BH262" s="12" t="str">
        <f>IF((COUNTIFS(明细!$R:$R,$AK262,明细!$C:$C,BH$1,明细!$AK:$AK,"网点超50分钟未响应")+COUNTIFS(明细!$R:$R,$AK262,明细!$C:$C,BH$1,明细!$AL:$AL,"网点超23H未关闭"))*20=0,"-",(COUNTIFS(明细!$R:$R,$AK262,明细!$C:$C,BH$1,明细!$AK:$AK,"网点超50分钟未响应")+COUNTIFS(明细!$R:$R,$AK262,明细!$C:$C,BH$1,明细!$AL:$AL,"网点超23H未关闭"))*20)</f>
        <v>-</v>
      </c>
      <c r="BI262" s="12" t="str">
        <f>IF((COUNTIFS(明细!$R:$R,$AK262,明细!$C:$C,BI$1,明细!$AK:$AK,"网点超50分钟未响应")+COUNTIFS(明细!$R:$R,$AK262,明细!$C:$C,BI$1,明细!$AL:$AL,"网点超23H未关闭"))*20=0,"-",(COUNTIFS(明细!$R:$R,$AK262,明细!$C:$C,BI$1,明细!$AK:$AK,"网点超50分钟未响应")+COUNTIFS(明细!$R:$R,$AK262,明细!$C:$C,BI$1,明细!$AL:$AL,"网点超23H未关闭"))*20)</f>
        <v>-</v>
      </c>
      <c r="BJ262" s="12" t="str">
        <f>IF((COUNTIFS(明细!$R:$R,$AK262,明细!$C:$C,BJ$1,明细!$AK:$AK,"网点超50分钟未响应")+COUNTIFS(明细!$R:$R,$AK262,明细!$C:$C,BJ$1,明细!$AL:$AL,"网点超23H未关闭"))*20=0,"-",(COUNTIFS(明细!$R:$R,$AK262,明细!$C:$C,BJ$1,明细!$AK:$AK,"网点超50分钟未响应")+COUNTIFS(明细!$R:$R,$AK262,明细!$C:$C,BJ$1,明细!$AL:$AL,"网点超23H未关闭"))*20)</f>
        <v>-</v>
      </c>
      <c r="BK262" s="12" t="str">
        <f>IF((COUNTIFS(明细!$R:$R,$AK262,明细!$C:$C,BK$1,明细!$AK:$AK,"网点超50分钟未响应")+COUNTIFS(明细!$R:$R,$AK262,明细!$C:$C,BK$1,明细!$AL:$AL,"网点超23H未关闭"))*20=0,"-",(COUNTIFS(明细!$R:$R,$AK262,明细!$C:$C,BK$1,明细!$AK:$AK,"网点超50分钟未响应")+COUNTIFS(明细!$R:$R,$AK262,明细!$C:$C,BK$1,明细!$AL:$AL,"网点超23H未关闭"))*20)</f>
        <v>-</v>
      </c>
      <c r="BL262" s="12" t="str">
        <f>IF((COUNTIFS(明细!$R:$R,$AK262,明细!$C:$C,BL$1,明细!$AK:$AK,"网点超50分钟未响应")+COUNTIFS(明细!$R:$R,$AK262,明细!$C:$C,BL$1,明细!$AL:$AL,"网点超23H未关闭"))*20=0,"-",(COUNTIFS(明细!$R:$R,$AK262,明细!$C:$C,BL$1,明细!$AK:$AK,"网点超50分钟未响应")+COUNTIFS(明细!$R:$R,$AK262,明细!$C:$C,BL$1,明细!$AL:$AL,"网点超23H未关闭"))*20)</f>
        <v>-</v>
      </c>
      <c r="BM262" s="12" t="str">
        <f>IF((COUNTIFS(明细!$R:$R,$AK262,明细!$C:$C,BM$1,明细!$AK:$AK,"网点超50分钟未响应")+COUNTIFS(明细!$R:$R,$AK262,明细!$C:$C,BM$1,明细!$AL:$AL,"网点超23H未关闭"))*20=0,"-",(COUNTIFS(明细!$R:$R,$AK262,明细!$C:$C,BM$1,明细!$AK:$AK,"网点超50分钟未响应")+COUNTIFS(明细!$R:$R,$AK262,明细!$C:$C,BM$1,明细!$AL:$AL,"网点超23H未关闭"))*20)</f>
        <v>-</v>
      </c>
      <c r="BN262" s="12" t="str">
        <f>IF((COUNTIFS(明细!$R:$R,$AK262,明细!$C:$C,BN$1,明细!$AK:$AK,"网点超50分钟未响应")+COUNTIFS(明细!$R:$R,$AK262,明细!$C:$C,BN$1,明细!$AL:$AL,"网点超23H未关闭"))*20=0,"-",(COUNTIFS(明细!$R:$R,$AK262,明细!$C:$C,BN$1,明细!$AK:$AK,"网点超50分钟未响应")+COUNTIFS(明细!$R:$R,$AK262,明细!$C:$C,BN$1,明细!$AL:$AL,"网点超23H未关闭"))*20)</f>
        <v>-</v>
      </c>
      <c r="BO262" s="12" t="str">
        <f>IF((COUNTIFS(明细!$R:$R,$AK262,明细!$C:$C,BO$1,明细!$AK:$AK,"网点超50分钟未响应")+COUNTIFS(明细!$R:$R,$AK262,明细!$C:$C,BO$1,明细!$AL:$AL,"网点超23H未关闭"))*20=0,"-",(COUNTIFS(明细!$R:$R,$AK262,明细!$C:$C,BO$1,明细!$AK:$AK,"网点超50分钟未响应")+COUNTIFS(明细!$R:$R,$AK262,明细!$C:$C,BO$1,明细!$AL:$AL,"网点超23H未关闭"))*20)</f>
        <v>-</v>
      </c>
      <c r="BP262" s="12" t="str">
        <f>IF((COUNTIFS(明细!$R:$R,$AK262,明细!$C:$C,BP$1,明细!$AK:$AK,"网点超50分钟未响应")+COUNTIFS(明细!$R:$R,$AK262,明细!$C:$C,BP$1,明细!$AL:$AL,"网点超23H未关闭"))*20=0,"-",(COUNTIFS(明细!$R:$R,$AK262,明细!$C:$C,BP$1,明细!$AK:$AK,"网点超50分钟未响应")+COUNTIFS(明细!$R:$R,$AK262,明细!$C:$C,BP$1,明细!$AL:$AL,"网点超23H未关闭"))*20)</f>
        <v>-</v>
      </c>
    </row>
    <row r="263" customHeight="1" spans="36:68">
      <c r="AJ263" s="12">
        <f>RANK(AL263,AL$3:AL$356)</f>
        <v>147</v>
      </c>
      <c r="AK263" s="4" t="s">
        <v>299</v>
      </c>
      <c r="AL263" s="12">
        <f>SUM(AM263:BP263)</f>
        <v>0</v>
      </c>
      <c r="AM263" s="12" t="str">
        <f>IF((COUNTIFS(明细!$R:$R,$AK263,明细!$C:$C,AM$1,明细!$AK:$AK,"网点超50分钟未响应")+COUNTIFS(明细!$R:$R,$AK263,明细!$C:$C,AM$1,明细!$AL:$AL,"网点超23H未关闭"))*20=0,"-",(COUNTIFS(明细!$R:$R,$AK263,明细!$C:$C,AM$1,明细!$AK:$AK,"网点超50分钟未响应")+COUNTIFS(明细!$R:$R,$AK263,明细!$C:$C,AM$1,明细!$AL:$AL,"网点超23H未关闭"))*20)</f>
        <v>-</v>
      </c>
      <c r="AN263" s="12" t="str">
        <f>IF((COUNTIFS(明细!$R:$R,$AK263,明细!$C:$C,AN$1,明细!$AK:$AK,"网点超50分钟未响应")+COUNTIFS(明细!$R:$R,$AK263,明细!$C:$C,AN$1,明细!$AL:$AL,"网点超23H未关闭"))*20=0,"-",(COUNTIFS(明细!$R:$R,$AK263,明细!$C:$C,AN$1,明细!$AK:$AK,"网点超50分钟未响应")+COUNTIFS(明细!$R:$R,$AK263,明细!$C:$C,AN$1,明细!$AL:$AL,"网点超23H未关闭"))*20)</f>
        <v>-</v>
      </c>
      <c r="AO263" s="12" t="str">
        <f>IF((COUNTIFS(明细!$R:$R,$AK263,明细!$C:$C,AO$1,明细!$AK:$AK,"网点超50分钟未响应")+COUNTIFS(明细!$R:$R,$AK263,明细!$C:$C,AO$1,明细!$AL:$AL,"网点超23H未关闭"))*20=0,"-",(COUNTIFS(明细!$R:$R,$AK263,明细!$C:$C,AO$1,明细!$AK:$AK,"网点超50分钟未响应")+COUNTIFS(明细!$R:$R,$AK263,明细!$C:$C,AO$1,明细!$AL:$AL,"网点超23H未关闭"))*20)</f>
        <v>-</v>
      </c>
      <c r="AP263" s="12" t="str">
        <f>IF((COUNTIFS(明细!$R:$R,$AK263,明细!$C:$C,AP$1,明细!$AK:$AK,"网点超50分钟未响应")+COUNTIFS(明细!$R:$R,$AK263,明细!$C:$C,AP$1,明细!$AL:$AL,"网点超23H未关闭"))*20=0,"-",(COUNTIFS(明细!$R:$R,$AK263,明细!$C:$C,AP$1,明细!$AK:$AK,"网点超50分钟未响应")+COUNTIFS(明细!$R:$R,$AK263,明细!$C:$C,AP$1,明细!$AL:$AL,"网点超23H未关闭"))*20)</f>
        <v>-</v>
      </c>
      <c r="AQ263" s="12" t="str">
        <f>IF((COUNTIFS(明细!$R:$R,$AK263,明细!$C:$C,AQ$1,明细!$AK:$AK,"网点超50分钟未响应")+COUNTIFS(明细!$R:$R,$AK263,明细!$C:$C,AQ$1,明细!$AL:$AL,"网点超23H未关闭"))*20=0,"-",(COUNTIFS(明细!$R:$R,$AK263,明细!$C:$C,AQ$1,明细!$AK:$AK,"网点超50分钟未响应")+COUNTIFS(明细!$R:$R,$AK263,明细!$C:$C,AQ$1,明细!$AL:$AL,"网点超23H未关闭"))*20)</f>
        <v>-</v>
      </c>
      <c r="AR263" s="12" t="str">
        <f>IF((COUNTIFS(明细!$R:$R,$AK263,明细!$C:$C,AR$1,明细!$AK:$AK,"网点超50分钟未响应")+COUNTIFS(明细!$R:$R,$AK263,明细!$C:$C,AR$1,明细!$AL:$AL,"网点超23H未关闭"))*20=0,"-",(COUNTIFS(明细!$R:$R,$AK263,明细!$C:$C,AR$1,明细!$AK:$AK,"网点超50分钟未响应")+COUNTIFS(明细!$R:$R,$AK263,明细!$C:$C,AR$1,明细!$AL:$AL,"网点超23H未关闭"))*20)</f>
        <v>-</v>
      </c>
      <c r="AS263" s="12" t="str">
        <f>IF((COUNTIFS(明细!$R:$R,$AK263,明细!$C:$C,AS$1,明细!$AK:$AK,"网点超50分钟未响应")+COUNTIFS(明细!$R:$R,$AK263,明细!$C:$C,AS$1,明细!$AL:$AL,"网点超23H未关闭"))*20=0,"-",(COUNTIFS(明细!$R:$R,$AK263,明细!$C:$C,AS$1,明细!$AK:$AK,"网点超50分钟未响应")+COUNTIFS(明细!$R:$R,$AK263,明细!$C:$C,AS$1,明细!$AL:$AL,"网点超23H未关闭"))*20)</f>
        <v>-</v>
      </c>
      <c r="AT263" s="12" t="str">
        <f>IF((COUNTIFS(明细!$R:$R,$AK263,明细!$C:$C,AT$1,明细!$AK:$AK,"网点超50分钟未响应")+COUNTIFS(明细!$R:$R,$AK263,明细!$C:$C,AT$1,明细!$AL:$AL,"网点超23H未关闭"))*20=0,"-",(COUNTIFS(明细!$R:$R,$AK263,明细!$C:$C,AT$1,明细!$AK:$AK,"网点超50分钟未响应")+COUNTIFS(明细!$R:$R,$AK263,明细!$C:$C,AT$1,明细!$AL:$AL,"网点超23H未关闭"))*20)</f>
        <v>-</v>
      </c>
      <c r="AU263" s="12" t="str">
        <f>IF((COUNTIFS(明细!$R:$R,$AK263,明细!$C:$C,AU$1,明细!$AK:$AK,"网点超50分钟未响应")+COUNTIFS(明细!$R:$R,$AK263,明细!$C:$C,AU$1,明细!$AL:$AL,"网点超23H未关闭"))*20=0,"-",(COUNTIFS(明细!$R:$R,$AK263,明细!$C:$C,AU$1,明细!$AK:$AK,"网点超50分钟未响应")+COUNTIFS(明细!$R:$R,$AK263,明细!$C:$C,AU$1,明细!$AL:$AL,"网点超23H未关闭"))*20)</f>
        <v>-</v>
      </c>
      <c r="AV263" s="12" t="str">
        <f>IF((COUNTIFS(明细!$R:$R,$AK263,明细!$C:$C,AV$1,明细!$AK:$AK,"网点超50分钟未响应")+COUNTIFS(明细!$R:$R,$AK263,明细!$C:$C,AV$1,明细!$AL:$AL,"网点超23H未关闭"))*20=0,"-",(COUNTIFS(明细!$R:$R,$AK263,明细!$C:$C,AV$1,明细!$AK:$AK,"网点超50分钟未响应")+COUNTIFS(明细!$R:$R,$AK263,明细!$C:$C,AV$1,明细!$AL:$AL,"网点超23H未关闭"))*20)</f>
        <v>-</v>
      </c>
      <c r="AW263" s="12" t="str">
        <f>IF((COUNTIFS(明细!$R:$R,$AK263,明细!$C:$C,AW$1,明细!$AK:$AK,"网点超50分钟未响应")+COUNTIFS(明细!$R:$R,$AK263,明细!$C:$C,AW$1,明细!$AL:$AL,"网点超23H未关闭"))*20=0,"-",(COUNTIFS(明细!$R:$R,$AK263,明细!$C:$C,AW$1,明细!$AK:$AK,"网点超50分钟未响应")+COUNTIFS(明细!$R:$R,$AK263,明细!$C:$C,AW$1,明细!$AL:$AL,"网点超23H未关闭"))*20)</f>
        <v>-</v>
      </c>
      <c r="AX263" s="12" t="str">
        <f>IF((COUNTIFS(明细!$R:$R,$AK263,明细!$C:$C,AX$1,明细!$AK:$AK,"网点超50分钟未响应")+COUNTIFS(明细!$R:$R,$AK263,明细!$C:$C,AX$1,明细!$AL:$AL,"网点超23H未关闭"))*20=0,"-",(COUNTIFS(明细!$R:$R,$AK263,明细!$C:$C,AX$1,明细!$AK:$AK,"网点超50分钟未响应")+COUNTIFS(明细!$R:$R,$AK263,明细!$C:$C,AX$1,明细!$AL:$AL,"网点超23H未关闭"))*20)</f>
        <v>-</v>
      </c>
      <c r="AY263" s="12" t="str">
        <f>IF((COUNTIFS(明细!$R:$R,$AK263,明细!$C:$C,AY$1,明细!$AK:$AK,"网点超50分钟未响应")+COUNTIFS(明细!$R:$R,$AK263,明细!$C:$C,AY$1,明细!$AL:$AL,"网点超23H未关闭"))*20=0,"-",(COUNTIFS(明细!$R:$R,$AK263,明细!$C:$C,AY$1,明细!$AK:$AK,"网点超50分钟未响应")+COUNTIFS(明细!$R:$R,$AK263,明细!$C:$C,AY$1,明细!$AL:$AL,"网点超23H未关闭"))*20)</f>
        <v>-</v>
      </c>
      <c r="AZ263" s="12" t="str">
        <f>IF((COUNTIFS(明细!$R:$R,$AK263,明细!$C:$C,AZ$1,明细!$AK:$AK,"网点超50分钟未响应")+COUNTIFS(明细!$R:$R,$AK263,明细!$C:$C,AZ$1,明细!$AL:$AL,"网点超23H未关闭"))*20=0,"-",(COUNTIFS(明细!$R:$R,$AK263,明细!$C:$C,AZ$1,明细!$AK:$AK,"网点超50分钟未响应")+COUNTIFS(明细!$R:$R,$AK263,明细!$C:$C,AZ$1,明细!$AL:$AL,"网点超23H未关闭"))*20)</f>
        <v>-</v>
      </c>
      <c r="BA263" s="12" t="str">
        <f>IF((COUNTIFS(明细!$R:$R,$AK263,明细!$C:$C,BA$1,明细!$AK:$AK,"网点超50分钟未响应")+COUNTIFS(明细!$R:$R,$AK263,明细!$C:$C,BA$1,明细!$AL:$AL,"网点超23H未关闭"))*20=0,"-",(COUNTIFS(明细!$R:$R,$AK263,明细!$C:$C,BA$1,明细!$AK:$AK,"网点超50分钟未响应")+COUNTIFS(明细!$R:$R,$AK263,明细!$C:$C,BA$1,明细!$AL:$AL,"网点超23H未关闭"))*20)</f>
        <v>-</v>
      </c>
      <c r="BB263" s="12" t="str">
        <f>IF((COUNTIFS(明细!$R:$R,$AK263,明细!$C:$C,BB$1,明细!$AK:$AK,"网点超50分钟未响应")+COUNTIFS(明细!$R:$R,$AK263,明细!$C:$C,BB$1,明细!$AL:$AL,"网点超23H未关闭"))*20=0,"-",(COUNTIFS(明细!$R:$R,$AK263,明细!$C:$C,BB$1,明细!$AK:$AK,"网点超50分钟未响应")+COUNTIFS(明细!$R:$R,$AK263,明细!$C:$C,BB$1,明细!$AL:$AL,"网点超23H未关闭"))*20)</f>
        <v>-</v>
      </c>
      <c r="BC263" s="12" t="str">
        <f>IF((COUNTIFS(明细!$R:$R,$AK263,明细!$C:$C,BC$1,明细!$AK:$AK,"网点超50分钟未响应")+COUNTIFS(明细!$R:$R,$AK263,明细!$C:$C,BC$1,明细!$AL:$AL,"网点超23H未关闭"))*20=0,"-",(COUNTIFS(明细!$R:$R,$AK263,明细!$C:$C,BC$1,明细!$AK:$AK,"网点超50分钟未响应")+COUNTIFS(明细!$R:$R,$AK263,明细!$C:$C,BC$1,明细!$AL:$AL,"网点超23H未关闭"))*20)</f>
        <v>-</v>
      </c>
      <c r="BD263" s="12" t="str">
        <f>IF((COUNTIFS(明细!$R:$R,$AK263,明细!$C:$C,BD$1,明细!$AK:$AK,"网点超50分钟未响应")+COUNTIFS(明细!$R:$R,$AK263,明细!$C:$C,BD$1,明细!$AL:$AL,"网点超23H未关闭"))*20=0,"-",(COUNTIFS(明细!$R:$R,$AK263,明细!$C:$C,BD$1,明细!$AK:$AK,"网点超50分钟未响应")+COUNTIFS(明细!$R:$R,$AK263,明细!$C:$C,BD$1,明细!$AL:$AL,"网点超23H未关闭"))*20)</f>
        <v>-</v>
      </c>
      <c r="BE263" s="12" t="str">
        <f>IF((COUNTIFS(明细!$R:$R,$AK263,明细!$C:$C,BE$1,明细!$AK:$AK,"网点超50分钟未响应")+COUNTIFS(明细!$R:$R,$AK263,明细!$C:$C,BE$1,明细!$AL:$AL,"网点超23H未关闭"))*20=0,"-",(COUNTIFS(明细!$R:$R,$AK263,明细!$C:$C,BE$1,明细!$AK:$AK,"网点超50分钟未响应")+COUNTIFS(明细!$R:$R,$AK263,明细!$C:$C,BE$1,明细!$AL:$AL,"网点超23H未关闭"))*20)</f>
        <v>-</v>
      </c>
      <c r="BF263" s="12" t="str">
        <f>IF((COUNTIFS(明细!$R:$R,$AK263,明细!$C:$C,BF$1,明细!$AK:$AK,"网点超50分钟未响应")+COUNTIFS(明细!$R:$R,$AK263,明细!$C:$C,BF$1,明细!$AL:$AL,"网点超23H未关闭"))*20=0,"-",(COUNTIFS(明细!$R:$R,$AK263,明细!$C:$C,BF$1,明细!$AK:$AK,"网点超50分钟未响应")+COUNTIFS(明细!$R:$R,$AK263,明细!$C:$C,BF$1,明细!$AL:$AL,"网点超23H未关闭"))*20)</f>
        <v>-</v>
      </c>
      <c r="BG263" s="12" t="str">
        <f>IF((COUNTIFS(明细!$R:$R,$AK263,明细!$C:$C,BG$1,明细!$AK:$AK,"网点超50分钟未响应")+COUNTIFS(明细!$R:$R,$AK263,明细!$C:$C,BG$1,明细!$AL:$AL,"网点超23H未关闭"))*20=0,"-",(COUNTIFS(明细!$R:$R,$AK263,明细!$C:$C,BG$1,明细!$AK:$AK,"网点超50分钟未响应")+COUNTIFS(明细!$R:$R,$AK263,明细!$C:$C,BG$1,明细!$AL:$AL,"网点超23H未关闭"))*20)</f>
        <v>-</v>
      </c>
      <c r="BH263" s="12" t="str">
        <f>IF((COUNTIFS(明细!$R:$R,$AK263,明细!$C:$C,BH$1,明细!$AK:$AK,"网点超50分钟未响应")+COUNTIFS(明细!$R:$R,$AK263,明细!$C:$C,BH$1,明细!$AL:$AL,"网点超23H未关闭"))*20=0,"-",(COUNTIFS(明细!$R:$R,$AK263,明细!$C:$C,BH$1,明细!$AK:$AK,"网点超50分钟未响应")+COUNTIFS(明细!$R:$R,$AK263,明细!$C:$C,BH$1,明细!$AL:$AL,"网点超23H未关闭"))*20)</f>
        <v>-</v>
      </c>
      <c r="BI263" s="12" t="str">
        <f>IF((COUNTIFS(明细!$R:$R,$AK263,明细!$C:$C,BI$1,明细!$AK:$AK,"网点超50分钟未响应")+COUNTIFS(明细!$R:$R,$AK263,明细!$C:$C,BI$1,明细!$AL:$AL,"网点超23H未关闭"))*20=0,"-",(COUNTIFS(明细!$R:$R,$AK263,明细!$C:$C,BI$1,明细!$AK:$AK,"网点超50分钟未响应")+COUNTIFS(明细!$R:$R,$AK263,明细!$C:$C,BI$1,明细!$AL:$AL,"网点超23H未关闭"))*20)</f>
        <v>-</v>
      </c>
      <c r="BJ263" s="12" t="str">
        <f>IF((COUNTIFS(明细!$R:$R,$AK263,明细!$C:$C,BJ$1,明细!$AK:$AK,"网点超50分钟未响应")+COUNTIFS(明细!$R:$R,$AK263,明细!$C:$C,BJ$1,明细!$AL:$AL,"网点超23H未关闭"))*20=0,"-",(COUNTIFS(明细!$R:$R,$AK263,明细!$C:$C,BJ$1,明细!$AK:$AK,"网点超50分钟未响应")+COUNTIFS(明细!$R:$R,$AK263,明细!$C:$C,BJ$1,明细!$AL:$AL,"网点超23H未关闭"))*20)</f>
        <v>-</v>
      </c>
      <c r="BK263" s="12" t="str">
        <f>IF((COUNTIFS(明细!$R:$R,$AK263,明细!$C:$C,BK$1,明细!$AK:$AK,"网点超50分钟未响应")+COUNTIFS(明细!$R:$R,$AK263,明细!$C:$C,BK$1,明细!$AL:$AL,"网点超23H未关闭"))*20=0,"-",(COUNTIFS(明细!$R:$R,$AK263,明细!$C:$C,BK$1,明细!$AK:$AK,"网点超50分钟未响应")+COUNTIFS(明细!$R:$R,$AK263,明细!$C:$C,BK$1,明细!$AL:$AL,"网点超23H未关闭"))*20)</f>
        <v>-</v>
      </c>
      <c r="BL263" s="12" t="str">
        <f>IF((COUNTIFS(明细!$R:$R,$AK263,明细!$C:$C,BL$1,明细!$AK:$AK,"网点超50分钟未响应")+COUNTIFS(明细!$R:$R,$AK263,明细!$C:$C,BL$1,明细!$AL:$AL,"网点超23H未关闭"))*20=0,"-",(COUNTIFS(明细!$R:$R,$AK263,明细!$C:$C,BL$1,明细!$AK:$AK,"网点超50分钟未响应")+COUNTIFS(明细!$R:$R,$AK263,明细!$C:$C,BL$1,明细!$AL:$AL,"网点超23H未关闭"))*20)</f>
        <v>-</v>
      </c>
      <c r="BM263" s="12" t="str">
        <f>IF((COUNTIFS(明细!$R:$R,$AK263,明细!$C:$C,BM$1,明细!$AK:$AK,"网点超50分钟未响应")+COUNTIFS(明细!$R:$R,$AK263,明细!$C:$C,BM$1,明细!$AL:$AL,"网点超23H未关闭"))*20=0,"-",(COUNTIFS(明细!$R:$R,$AK263,明细!$C:$C,BM$1,明细!$AK:$AK,"网点超50分钟未响应")+COUNTIFS(明细!$R:$R,$AK263,明细!$C:$C,BM$1,明细!$AL:$AL,"网点超23H未关闭"))*20)</f>
        <v>-</v>
      </c>
      <c r="BN263" s="12" t="str">
        <f>IF((COUNTIFS(明细!$R:$R,$AK263,明细!$C:$C,BN$1,明细!$AK:$AK,"网点超50分钟未响应")+COUNTIFS(明细!$R:$R,$AK263,明细!$C:$C,BN$1,明细!$AL:$AL,"网点超23H未关闭"))*20=0,"-",(COUNTIFS(明细!$R:$R,$AK263,明细!$C:$C,BN$1,明细!$AK:$AK,"网点超50分钟未响应")+COUNTIFS(明细!$R:$R,$AK263,明细!$C:$C,BN$1,明细!$AL:$AL,"网点超23H未关闭"))*20)</f>
        <v>-</v>
      </c>
      <c r="BO263" s="12" t="str">
        <f>IF((COUNTIFS(明细!$R:$R,$AK263,明细!$C:$C,BO$1,明细!$AK:$AK,"网点超50分钟未响应")+COUNTIFS(明细!$R:$R,$AK263,明细!$C:$C,BO$1,明细!$AL:$AL,"网点超23H未关闭"))*20=0,"-",(COUNTIFS(明细!$R:$R,$AK263,明细!$C:$C,BO$1,明细!$AK:$AK,"网点超50分钟未响应")+COUNTIFS(明细!$R:$R,$AK263,明细!$C:$C,BO$1,明细!$AL:$AL,"网点超23H未关闭"))*20)</f>
        <v>-</v>
      </c>
      <c r="BP263" s="12" t="str">
        <f>IF((COUNTIFS(明细!$R:$R,$AK263,明细!$C:$C,BP$1,明细!$AK:$AK,"网点超50分钟未响应")+COUNTIFS(明细!$R:$R,$AK263,明细!$C:$C,BP$1,明细!$AL:$AL,"网点超23H未关闭"))*20=0,"-",(COUNTIFS(明细!$R:$R,$AK263,明细!$C:$C,BP$1,明细!$AK:$AK,"网点超50分钟未响应")+COUNTIFS(明细!$R:$R,$AK263,明细!$C:$C,BP$1,明细!$AL:$AL,"网点超23H未关闭"))*20)</f>
        <v>-</v>
      </c>
    </row>
    <row r="264" customHeight="1" spans="36:68">
      <c r="AJ264" s="12">
        <f>RANK(AL264,AL$3:AL$356)</f>
        <v>147</v>
      </c>
      <c r="AK264" s="4" t="s">
        <v>300</v>
      </c>
      <c r="AL264" s="12">
        <f>SUM(AM264:BP264)</f>
        <v>0</v>
      </c>
      <c r="AM264" s="12" t="str">
        <f>IF((COUNTIFS(明细!$R:$R,$AK264,明细!$C:$C,AM$1,明细!$AK:$AK,"网点超50分钟未响应")+COUNTIFS(明细!$R:$R,$AK264,明细!$C:$C,AM$1,明细!$AL:$AL,"网点超23H未关闭"))*20=0,"-",(COUNTIFS(明细!$R:$R,$AK264,明细!$C:$C,AM$1,明细!$AK:$AK,"网点超50分钟未响应")+COUNTIFS(明细!$R:$R,$AK264,明细!$C:$C,AM$1,明细!$AL:$AL,"网点超23H未关闭"))*20)</f>
        <v>-</v>
      </c>
      <c r="AN264" s="12" t="str">
        <f>IF((COUNTIFS(明细!$R:$R,$AK264,明细!$C:$C,AN$1,明细!$AK:$AK,"网点超50分钟未响应")+COUNTIFS(明细!$R:$R,$AK264,明细!$C:$C,AN$1,明细!$AL:$AL,"网点超23H未关闭"))*20=0,"-",(COUNTIFS(明细!$R:$R,$AK264,明细!$C:$C,AN$1,明细!$AK:$AK,"网点超50分钟未响应")+COUNTIFS(明细!$R:$R,$AK264,明细!$C:$C,AN$1,明细!$AL:$AL,"网点超23H未关闭"))*20)</f>
        <v>-</v>
      </c>
      <c r="AO264" s="12" t="str">
        <f>IF((COUNTIFS(明细!$R:$R,$AK264,明细!$C:$C,AO$1,明细!$AK:$AK,"网点超50分钟未响应")+COUNTIFS(明细!$R:$R,$AK264,明细!$C:$C,AO$1,明细!$AL:$AL,"网点超23H未关闭"))*20=0,"-",(COUNTIFS(明细!$R:$R,$AK264,明细!$C:$C,AO$1,明细!$AK:$AK,"网点超50分钟未响应")+COUNTIFS(明细!$R:$R,$AK264,明细!$C:$C,AO$1,明细!$AL:$AL,"网点超23H未关闭"))*20)</f>
        <v>-</v>
      </c>
      <c r="AP264" s="12" t="str">
        <f>IF((COUNTIFS(明细!$R:$R,$AK264,明细!$C:$C,AP$1,明细!$AK:$AK,"网点超50分钟未响应")+COUNTIFS(明细!$R:$R,$AK264,明细!$C:$C,AP$1,明细!$AL:$AL,"网点超23H未关闭"))*20=0,"-",(COUNTIFS(明细!$R:$R,$AK264,明细!$C:$C,AP$1,明细!$AK:$AK,"网点超50分钟未响应")+COUNTIFS(明细!$R:$R,$AK264,明细!$C:$C,AP$1,明细!$AL:$AL,"网点超23H未关闭"))*20)</f>
        <v>-</v>
      </c>
      <c r="AQ264" s="12" t="str">
        <f>IF((COUNTIFS(明细!$R:$R,$AK264,明细!$C:$C,AQ$1,明细!$AK:$AK,"网点超50分钟未响应")+COUNTIFS(明细!$R:$R,$AK264,明细!$C:$C,AQ$1,明细!$AL:$AL,"网点超23H未关闭"))*20=0,"-",(COUNTIFS(明细!$R:$R,$AK264,明细!$C:$C,AQ$1,明细!$AK:$AK,"网点超50分钟未响应")+COUNTIFS(明细!$R:$R,$AK264,明细!$C:$C,AQ$1,明细!$AL:$AL,"网点超23H未关闭"))*20)</f>
        <v>-</v>
      </c>
      <c r="AR264" s="12" t="str">
        <f>IF((COUNTIFS(明细!$R:$R,$AK264,明细!$C:$C,AR$1,明细!$AK:$AK,"网点超50分钟未响应")+COUNTIFS(明细!$R:$R,$AK264,明细!$C:$C,AR$1,明细!$AL:$AL,"网点超23H未关闭"))*20=0,"-",(COUNTIFS(明细!$R:$R,$AK264,明细!$C:$C,AR$1,明细!$AK:$AK,"网点超50分钟未响应")+COUNTIFS(明细!$R:$R,$AK264,明细!$C:$C,AR$1,明细!$AL:$AL,"网点超23H未关闭"))*20)</f>
        <v>-</v>
      </c>
      <c r="AS264" s="12" t="str">
        <f>IF((COUNTIFS(明细!$R:$R,$AK264,明细!$C:$C,AS$1,明细!$AK:$AK,"网点超50分钟未响应")+COUNTIFS(明细!$R:$R,$AK264,明细!$C:$C,AS$1,明细!$AL:$AL,"网点超23H未关闭"))*20=0,"-",(COUNTIFS(明细!$R:$R,$AK264,明细!$C:$C,AS$1,明细!$AK:$AK,"网点超50分钟未响应")+COUNTIFS(明细!$R:$R,$AK264,明细!$C:$C,AS$1,明细!$AL:$AL,"网点超23H未关闭"))*20)</f>
        <v>-</v>
      </c>
      <c r="AT264" s="12" t="str">
        <f>IF((COUNTIFS(明细!$R:$R,$AK264,明细!$C:$C,AT$1,明细!$AK:$AK,"网点超50分钟未响应")+COUNTIFS(明细!$R:$R,$AK264,明细!$C:$C,AT$1,明细!$AL:$AL,"网点超23H未关闭"))*20=0,"-",(COUNTIFS(明细!$R:$R,$AK264,明细!$C:$C,AT$1,明细!$AK:$AK,"网点超50分钟未响应")+COUNTIFS(明细!$R:$R,$AK264,明细!$C:$C,AT$1,明细!$AL:$AL,"网点超23H未关闭"))*20)</f>
        <v>-</v>
      </c>
      <c r="AU264" s="12" t="str">
        <f>IF((COUNTIFS(明细!$R:$R,$AK264,明细!$C:$C,AU$1,明细!$AK:$AK,"网点超50分钟未响应")+COUNTIFS(明细!$R:$R,$AK264,明细!$C:$C,AU$1,明细!$AL:$AL,"网点超23H未关闭"))*20=0,"-",(COUNTIFS(明细!$R:$R,$AK264,明细!$C:$C,AU$1,明细!$AK:$AK,"网点超50分钟未响应")+COUNTIFS(明细!$R:$R,$AK264,明细!$C:$C,AU$1,明细!$AL:$AL,"网点超23H未关闭"))*20)</f>
        <v>-</v>
      </c>
      <c r="AV264" s="12" t="str">
        <f>IF((COUNTIFS(明细!$R:$R,$AK264,明细!$C:$C,AV$1,明细!$AK:$AK,"网点超50分钟未响应")+COUNTIFS(明细!$R:$R,$AK264,明细!$C:$C,AV$1,明细!$AL:$AL,"网点超23H未关闭"))*20=0,"-",(COUNTIFS(明细!$R:$R,$AK264,明细!$C:$C,AV$1,明细!$AK:$AK,"网点超50分钟未响应")+COUNTIFS(明细!$R:$R,$AK264,明细!$C:$C,AV$1,明细!$AL:$AL,"网点超23H未关闭"))*20)</f>
        <v>-</v>
      </c>
      <c r="AW264" s="12" t="str">
        <f>IF((COUNTIFS(明细!$R:$R,$AK264,明细!$C:$C,AW$1,明细!$AK:$AK,"网点超50分钟未响应")+COUNTIFS(明细!$R:$R,$AK264,明细!$C:$C,AW$1,明细!$AL:$AL,"网点超23H未关闭"))*20=0,"-",(COUNTIFS(明细!$R:$R,$AK264,明细!$C:$C,AW$1,明细!$AK:$AK,"网点超50分钟未响应")+COUNTIFS(明细!$R:$R,$AK264,明细!$C:$C,AW$1,明细!$AL:$AL,"网点超23H未关闭"))*20)</f>
        <v>-</v>
      </c>
      <c r="AX264" s="12" t="str">
        <f>IF((COUNTIFS(明细!$R:$R,$AK264,明细!$C:$C,AX$1,明细!$AK:$AK,"网点超50分钟未响应")+COUNTIFS(明细!$R:$R,$AK264,明细!$C:$C,AX$1,明细!$AL:$AL,"网点超23H未关闭"))*20=0,"-",(COUNTIFS(明细!$R:$R,$AK264,明细!$C:$C,AX$1,明细!$AK:$AK,"网点超50分钟未响应")+COUNTIFS(明细!$R:$R,$AK264,明细!$C:$C,AX$1,明细!$AL:$AL,"网点超23H未关闭"))*20)</f>
        <v>-</v>
      </c>
      <c r="AY264" s="12" t="str">
        <f>IF((COUNTIFS(明细!$R:$R,$AK264,明细!$C:$C,AY$1,明细!$AK:$AK,"网点超50分钟未响应")+COUNTIFS(明细!$R:$R,$AK264,明细!$C:$C,AY$1,明细!$AL:$AL,"网点超23H未关闭"))*20=0,"-",(COUNTIFS(明细!$R:$R,$AK264,明细!$C:$C,AY$1,明细!$AK:$AK,"网点超50分钟未响应")+COUNTIFS(明细!$R:$R,$AK264,明细!$C:$C,AY$1,明细!$AL:$AL,"网点超23H未关闭"))*20)</f>
        <v>-</v>
      </c>
      <c r="AZ264" s="12" t="str">
        <f>IF((COUNTIFS(明细!$R:$R,$AK264,明细!$C:$C,AZ$1,明细!$AK:$AK,"网点超50分钟未响应")+COUNTIFS(明细!$R:$R,$AK264,明细!$C:$C,AZ$1,明细!$AL:$AL,"网点超23H未关闭"))*20=0,"-",(COUNTIFS(明细!$R:$R,$AK264,明细!$C:$C,AZ$1,明细!$AK:$AK,"网点超50分钟未响应")+COUNTIFS(明细!$R:$R,$AK264,明细!$C:$C,AZ$1,明细!$AL:$AL,"网点超23H未关闭"))*20)</f>
        <v>-</v>
      </c>
      <c r="BA264" s="12" t="str">
        <f>IF((COUNTIFS(明细!$R:$R,$AK264,明细!$C:$C,BA$1,明细!$AK:$AK,"网点超50分钟未响应")+COUNTIFS(明细!$R:$R,$AK264,明细!$C:$C,BA$1,明细!$AL:$AL,"网点超23H未关闭"))*20=0,"-",(COUNTIFS(明细!$R:$R,$AK264,明细!$C:$C,BA$1,明细!$AK:$AK,"网点超50分钟未响应")+COUNTIFS(明细!$R:$R,$AK264,明细!$C:$C,BA$1,明细!$AL:$AL,"网点超23H未关闭"))*20)</f>
        <v>-</v>
      </c>
      <c r="BB264" s="12" t="str">
        <f>IF((COUNTIFS(明细!$R:$R,$AK264,明细!$C:$C,BB$1,明细!$AK:$AK,"网点超50分钟未响应")+COUNTIFS(明细!$R:$R,$AK264,明细!$C:$C,BB$1,明细!$AL:$AL,"网点超23H未关闭"))*20=0,"-",(COUNTIFS(明细!$R:$R,$AK264,明细!$C:$C,BB$1,明细!$AK:$AK,"网点超50分钟未响应")+COUNTIFS(明细!$R:$R,$AK264,明细!$C:$C,BB$1,明细!$AL:$AL,"网点超23H未关闭"))*20)</f>
        <v>-</v>
      </c>
      <c r="BC264" s="12" t="str">
        <f>IF((COUNTIFS(明细!$R:$R,$AK264,明细!$C:$C,BC$1,明细!$AK:$AK,"网点超50分钟未响应")+COUNTIFS(明细!$R:$R,$AK264,明细!$C:$C,BC$1,明细!$AL:$AL,"网点超23H未关闭"))*20=0,"-",(COUNTIFS(明细!$R:$R,$AK264,明细!$C:$C,BC$1,明细!$AK:$AK,"网点超50分钟未响应")+COUNTIFS(明细!$R:$R,$AK264,明细!$C:$C,BC$1,明细!$AL:$AL,"网点超23H未关闭"))*20)</f>
        <v>-</v>
      </c>
      <c r="BD264" s="12" t="str">
        <f>IF((COUNTIFS(明细!$R:$R,$AK264,明细!$C:$C,BD$1,明细!$AK:$AK,"网点超50分钟未响应")+COUNTIFS(明细!$R:$R,$AK264,明细!$C:$C,BD$1,明细!$AL:$AL,"网点超23H未关闭"))*20=0,"-",(COUNTIFS(明细!$R:$R,$AK264,明细!$C:$C,BD$1,明细!$AK:$AK,"网点超50分钟未响应")+COUNTIFS(明细!$R:$R,$AK264,明细!$C:$C,BD$1,明细!$AL:$AL,"网点超23H未关闭"))*20)</f>
        <v>-</v>
      </c>
      <c r="BE264" s="12" t="str">
        <f>IF((COUNTIFS(明细!$R:$R,$AK264,明细!$C:$C,BE$1,明细!$AK:$AK,"网点超50分钟未响应")+COUNTIFS(明细!$R:$R,$AK264,明细!$C:$C,BE$1,明细!$AL:$AL,"网点超23H未关闭"))*20=0,"-",(COUNTIFS(明细!$R:$R,$AK264,明细!$C:$C,BE$1,明细!$AK:$AK,"网点超50分钟未响应")+COUNTIFS(明细!$R:$R,$AK264,明细!$C:$C,BE$1,明细!$AL:$AL,"网点超23H未关闭"))*20)</f>
        <v>-</v>
      </c>
      <c r="BF264" s="12" t="str">
        <f>IF((COUNTIFS(明细!$R:$R,$AK264,明细!$C:$C,BF$1,明细!$AK:$AK,"网点超50分钟未响应")+COUNTIFS(明细!$R:$R,$AK264,明细!$C:$C,BF$1,明细!$AL:$AL,"网点超23H未关闭"))*20=0,"-",(COUNTIFS(明细!$R:$R,$AK264,明细!$C:$C,BF$1,明细!$AK:$AK,"网点超50分钟未响应")+COUNTIFS(明细!$R:$R,$AK264,明细!$C:$C,BF$1,明细!$AL:$AL,"网点超23H未关闭"))*20)</f>
        <v>-</v>
      </c>
      <c r="BG264" s="12" t="str">
        <f>IF((COUNTIFS(明细!$R:$R,$AK264,明细!$C:$C,BG$1,明细!$AK:$AK,"网点超50分钟未响应")+COUNTIFS(明细!$R:$R,$AK264,明细!$C:$C,BG$1,明细!$AL:$AL,"网点超23H未关闭"))*20=0,"-",(COUNTIFS(明细!$R:$R,$AK264,明细!$C:$C,BG$1,明细!$AK:$AK,"网点超50分钟未响应")+COUNTIFS(明细!$R:$R,$AK264,明细!$C:$C,BG$1,明细!$AL:$AL,"网点超23H未关闭"))*20)</f>
        <v>-</v>
      </c>
      <c r="BH264" s="12" t="str">
        <f>IF((COUNTIFS(明细!$R:$R,$AK264,明细!$C:$C,BH$1,明细!$AK:$AK,"网点超50分钟未响应")+COUNTIFS(明细!$R:$R,$AK264,明细!$C:$C,BH$1,明细!$AL:$AL,"网点超23H未关闭"))*20=0,"-",(COUNTIFS(明细!$R:$R,$AK264,明细!$C:$C,BH$1,明细!$AK:$AK,"网点超50分钟未响应")+COUNTIFS(明细!$R:$R,$AK264,明细!$C:$C,BH$1,明细!$AL:$AL,"网点超23H未关闭"))*20)</f>
        <v>-</v>
      </c>
      <c r="BI264" s="12" t="str">
        <f>IF((COUNTIFS(明细!$R:$R,$AK264,明细!$C:$C,BI$1,明细!$AK:$AK,"网点超50分钟未响应")+COUNTIFS(明细!$R:$R,$AK264,明细!$C:$C,BI$1,明细!$AL:$AL,"网点超23H未关闭"))*20=0,"-",(COUNTIFS(明细!$R:$R,$AK264,明细!$C:$C,BI$1,明细!$AK:$AK,"网点超50分钟未响应")+COUNTIFS(明细!$R:$R,$AK264,明细!$C:$C,BI$1,明细!$AL:$AL,"网点超23H未关闭"))*20)</f>
        <v>-</v>
      </c>
      <c r="BJ264" s="12" t="str">
        <f>IF((COUNTIFS(明细!$R:$R,$AK264,明细!$C:$C,BJ$1,明细!$AK:$AK,"网点超50分钟未响应")+COUNTIFS(明细!$R:$R,$AK264,明细!$C:$C,BJ$1,明细!$AL:$AL,"网点超23H未关闭"))*20=0,"-",(COUNTIFS(明细!$R:$R,$AK264,明细!$C:$C,BJ$1,明细!$AK:$AK,"网点超50分钟未响应")+COUNTIFS(明细!$R:$R,$AK264,明细!$C:$C,BJ$1,明细!$AL:$AL,"网点超23H未关闭"))*20)</f>
        <v>-</v>
      </c>
      <c r="BK264" s="12" t="str">
        <f>IF((COUNTIFS(明细!$R:$R,$AK264,明细!$C:$C,BK$1,明细!$AK:$AK,"网点超50分钟未响应")+COUNTIFS(明细!$R:$R,$AK264,明细!$C:$C,BK$1,明细!$AL:$AL,"网点超23H未关闭"))*20=0,"-",(COUNTIFS(明细!$R:$R,$AK264,明细!$C:$C,BK$1,明细!$AK:$AK,"网点超50分钟未响应")+COUNTIFS(明细!$R:$R,$AK264,明细!$C:$C,BK$1,明细!$AL:$AL,"网点超23H未关闭"))*20)</f>
        <v>-</v>
      </c>
      <c r="BL264" s="12" t="str">
        <f>IF((COUNTIFS(明细!$R:$R,$AK264,明细!$C:$C,BL$1,明细!$AK:$AK,"网点超50分钟未响应")+COUNTIFS(明细!$R:$R,$AK264,明细!$C:$C,BL$1,明细!$AL:$AL,"网点超23H未关闭"))*20=0,"-",(COUNTIFS(明细!$R:$R,$AK264,明细!$C:$C,BL$1,明细!$AK:$AK,"网点超50分钟未响应")+COUNTIFS(明细!$R:$R,$AK264,明细!$C:$C,BL$1,明细!$AL:$AL,"网点超23H未关闭"))*20)</f>
        <v>-</v>
      </c>
      <c r="BM264" s="12" t="str">
        <f>IF((COUNTIFS(明细!$R:$R,$AK264,明细!$C:$C,BM$1,明细!$AK:$AK,"网点超50分钟未响应")+COUNTIFS(明细!$R:$R,$AK264,明细!$C:$C,BM$1,明细!$AL:$AL,"网点超23H未关闭"))*20=0,"-",(COUNTIFS(明细!$R:$R,$AK264,明细!$C:$C,BM$1,明细!$AK:$AK,"网点超50分钟未响应")+COUNTIFS(明细!$R:$R,$AK264,明细!$C:$C,BM$1,明细!$AL:$AL,"网点超23H未关闭"))*20)</f>
        <v>-</v>
      </c>
      <c r="BN264" s="12" t="str">
        <f>IF((COUNTIFS(明细!$R:$R,$AK264,明细!$C:$C,BN$1,明细!$AK:$AK,"网点超50分钟未响应")+COUNTIFS(明细!$R:$R,$AK264,明细!$C:$C,BN$1,明细!$AL:$AL,"网点超23H未关闭"))*20=0,"-",(COUNTIFS(明细!$R:$R,$AK264,明细!$C:$C,BN$1,明细!$AK:$AK,"网点超50分钟未响应")+COUNTIFS(明细!$R:$R,$AK264,明细!$C:$C,BN$1,明细!$AL:$AL,"网点超23H未关闭"))*20)</f>
        <v>-</v>
      </c>
      <c r="BO264" s="12" t="str">
        <f>IF((COUNTIFS(明细!$R:$R,$AK264,明细!$C:$C,BO$1,明细!$AK:$AK,"网点超50分钟未响应")+COUNTIFS(明细!$R:$R,$AK264,明细!$C:$C,BO$1,明细!$AL:$AL,"网点超23H未关闭"))*20=0,"-",(COUNTIFS(明细!$R:$R,$AK264,明细!$C:$C,BO$1,明细!$AK:$AK,"网点超50分钟未响应")+COUNTIFS(明细!$R:$R,$AK264,明细!$C:$C,BO$1,明细!$AL:$AL,"网点超23H未关闭"))*20)</f>
        <v>-</v>
      </c>
      <c r="BP264" s="12" t="str">
        <f>IF((COUNTIFS(明细!$R:$R,$AK264,明细!$C:$C,BP$1,明细!$AK:$AK,"网点超50分钟未响应")+COUNTIFS(明细!$R:$R,$AK264,明细!$C:$C,BP$1,明细!$AL:$AL,"网点超23H未关闭"))*20=0,"-",(COUNTIFS(明细!$R:$R,$AK264,明细!$C:$C,BP$1,明细!$AK:$AK,"网点超50分钟未响应")+COUNTIFS(明细!$R:$R,$AK264,明细!$C:$C,BP$1,明细!$AL:$AL,"网点超23H未关闭"))*20)</f>
        <v>-</v>
      </c>
    </row>
    <row r="265" customHeight="1" spans="36:68">
      <c r="AJ265" s="12">
        <f>RANK(AL265,AL$3:AL$356)</f>
        <v>147</v>
      </c>
      <c r="AK265" s="4" t="s">
        <v>301</v>
      </c>
      <c r="AL265" s="12">
        <f>SUM(AM265:BP265)</f>
        <v>0</v>
      </c>
      <c r="AM265" s="12" t="str">
        <f>IF((COUNTIFS(明细!$R:$R,$AK265,明细!$C:$C,AM$1,明细!$AK:$AK,"网点超50分钟未响应")+COUNTIFS(明细!$R:$R,$AK265,明细!$C:$C,AM$1,明细!$AL:$AL,"网点超23H未关闭"))*20=0,"-",(COUNTIFS(明细!$R:$R,$AK265,明细!$C:$C,AM$1,明细!$AK:$AK,"网点超50分钟未响应")+COUNTIFS(明细!$R:$R,$AK265,明细!$C:$C,AM$1,明细!$AL:$AL,"网点超23H未关闭"))*20)</f>
        <v>-</v>
      </c>
      <c r="AN265" s="12" t="str">
        <f>IF((COUNTIFS(明细!$R:$R,$AK265,明细!$C:$C,AN$1,明细!$AK:$AK,"网点超50分钟未响应")+COUNTIFS(明细!$R:$R,$AK265,明细!$C:$C,AN$1,明细!$AL:$AL,"网点超23H未关闭"))*20=0,"-",(COUNTIFS(明细!$R:$R,$AK265,明细!$C:$C,AN$1,明细!$AK:$AK,"网点超50分钟未响应")+COUNTIFS(明细!$R:$R,$AK265,明细!$C:$C,AN$1,明细!$AL:$AL,"网点超23H未关闭"))*20)</f>
        <v>-</v>
      </c>
      <c r="AO265" s="12" t="str">
        <f>IF((COUNTIFS(明细!$R:$R,$AK265,明细!$C:$C,AO$1,明细!$AK:$AK,"网点超50分钟未响应")+COUNTIFS(明细!$R:$R,$AK265,明细!$C:$C,AO$1,明细!$AL:$AL,"网点超23H未关闭"))*20=0,"-",(COUNTIFS(明细!$R:$R,$AK265,明细!$C:$C,AO$1,明细!$AK:$AK,"网点超50分钟未响应")+COUNTIFS(明细!$R:$R,$AK265,明细!$C:$C,AO$1,明细!$AL:$AL,"网点超23H未关闭"))*20)</f>
        <v>-</v>
      </c>
      <c r="AP265" s="12" t="str">
        <f>IF((COUNTIFS(明细!$R:$R,$AK265,明细!$C:$C,AP$1,明细!$AK:$AK,"网点超50分钟未响应")+COUNTIFS(明细!$R:$R,$AK265,明细!$C:$C,AP$1,明细!$AL:$AL,"网点超23H未关闭"))*20=0,"-",(COUNTIFS(明细!$R:$R,$AK265,明细!$C:$C,AP$1,明细!$AK:$AK,"网点超50分钟未响应")+COUNTIFS(明细!$R:$R,$AK265,明细!$C:$C,AP$1,明细!$AL:$AL,"网点超23H未关闭"))*20)</f>
        <v>-</v>
      </c>
      <c r="AQ265" s="12" t="str">
        <f>IF((COUNTIFS(明细!$R:$R,$AK265,明细!$C:$C,AQ$1,明细!$AK:$AK,"网点超50分钟未响应")+COUNTIFS(明细!$R:$R,$AK265,明细!$C:$C,AQ$1,明细!$AL:$AL,"网点超23H未关闭"))*20=0,"-",(COUNTIFS(明细!$R:$R,$AK265,明细!$C:$C,AQ$1,明细!$AK:$AK,"网点超50分钟未响应")+COUNTIFS(明细!$R:$R,$AK265,明细!$C:$C,AQ$1,明细!$AL:$AL,"网点超23H未关闭"))*20)</f>
        <v>-</v>
      </c>
      <c r="AR265" s="12" t="str">
        <f>IF((COUNTIFS(明细!$R:$R,$AK265,明细!$C:$C,AR$1,明细!$AK:$AK,"网点超50分钟未响应")+COUNTIFS(明细!$R:$R,$AK265,明细!$C:$C,AR$1,明细!$AL:$AL,"网点超23H未关闭"))*20=0,"-",(COUNTIFS(明细!$R:$R,$AK265,明细!$C:$C,AR$1,明细!$AK:$AK,"网点超50分钟未响应")+COUNTIFS(明细!$R:$R,$AK265,明细!$C:$C,AR$1,明细!$AL:$AL,"网点超23H未关闭"))*20)</f>
        <v>-</v>
      </c>
      <c r="AS265" s="12" t="str">
        <f>IF((COUNTIFS(明细!$R:$R,$AK265,明细!$C:$C,AS$1,明细!$AK:$AK,"网点超50分钟未响应")+COUNTIFS(明细!$R:$R,$AK265,明细!$C:$C,AS$1,明细!$AL:$AL,"网点超23H未关闭"))*20=0,"-",(COUNTIFS(明细!$R:$R,$AK265,明细!$C:$C,AS$1,明细!$AK:$AK,"网点超50分钟未响应")+COUNTIFS(明细!$R:$R,$AK265,明细!$C:$C,AS$1,明细!$AL:$AL,"网点超23H未关闭"))*20)</f>
        <v>-</v>
      </c>
      <c r="AT265" s="12" t="str">
        <f>IF((COUNTIFS(明细!$R:$R,$AK265,明细!$C:$C,AT$1,明细!$AK:$AK,"网点超50分钟未响应")+COUNTIFS(明细!$R:$R,$AK265,明细!$C:$C,AT$1,明细!$AL:$AL,"网点超23H未关闭"))*20=0,"-",(COUNTIFS(明细!$R:$R,$AK265,明细!$C:$C,AT$1,明细!$AK:$AK,"网点超50分钟未响应")+COUNTIFS(明细!$R:$R,$AK265,明细!$C:$C,AT$1,明细!$AL:$AL,"网点超23H未关闭"))*20)</f>
        <v>-</v>
      </c>
      <c r="AU265" s="12" t="str">
        <f>IF((COUNTIFS(明细!$R:$R,$AK265,明细!$C:$C,AU$1,明细!$AK:$AK,"网点超50分钟未响应")+COUNTIFS(明细!$R:$R,$AK265,明细!$C:$C,AU$1,明细!$AL:$AL,"网点超23H未关闭"))*20=0,"-",(COUNTIFS(明细!$R:$R,$AK265,明细!$C:$C,AU$1,明细!$AK:$AK,"网点超50分钟未响应")+COUNTIFS(明细!$R:$R,$AK265,明细!$C:$C,AU$1,明细!$AL:$AL,"网点超23H未关闭"))*20)</f>
        <v>-</v>
      </c>
      <c r="AV265" s="12" t="str">
        <f>IF((COUNTIFS(明细!$R:$R,$AK265,明细!$C:$C,AV$1,明细!$AK:$AK,"网点超50分钟未响应")+COUNTIFS(明细!$R:$R,$AK265,明细!$C:$C,AV$1,明细!$AL:$AL,"网点超23H未关闭"))*20=0,"-",(COUNTIFS(明细!$R:$R,$AK265,明细!$C:$C,AV$1,明细!$AK:$AK,"网点超50分钟未响应")+COUNTIFS(明细!$R:$R,$AK265,明细!$C:$C,AV$1,明细!$AL:$AL,"网点超23H未关闭"))*20)</f>
        <v>-</v>
      </c>
      <c r="AW265" s="12" t="str">
        <f>IF((COUNTIFS(明细!$R:$R,$AK265,明细!$C:$C,AW$1,明细!$AK:$AK,"网点超50分钟未响应")+COUNTIFS(明细!$R:$R,$AK265,明细!$C:$C,AW$1,明细!$AL:$AL,"网点超23H未关闭"))*20=0,"-",(COUNTIFS(明细!$R:$R,$AK265,明细!$C:$C,AW$1,明细!$AK:$AK,"网点超50分钟未响应")+COUNTIFS(明细!$R:$R,$AK265,明细!$C:$C,AW$1,明细!$AL:$AL,"网点超23H未关闭"))*20)</f>
        <v>-</v>
      </c>
      <c r="AX265" s="12" t="str">
        <f>IF((COUNTIFS(明细!$R:$R,$AK265,明细!$C:$C,AX$1,明细!$AK:$AK,"网点超50分钟未响应")+COUNTIFS(明细!$R:$R,$AK265,明细!$C:$C,AX$1,明细!$AL:$AL,"网点超23H未关闭"))*20=0,"-",(COUNTIFS(明细!$R:$R,$AK265,明细!$C:$C,AX$1,明细!$AK:$AK,"网点超50分钟未响应")+COUNTIFS(明细!$R:$R,$AK265,明细!$C:$C,AX$1,明细!$AL:$AL,"网点超23H未关闭"))*20)</f>
        <v>-</v>
      </c>
      <c r="AY265" s="12" t="str">
        <f>IF((COUNTIFS(明细!$R:$R,$AK265,明细!$C:$C,AY$1,明细!$AK:$AK,"网点超50分钟未响应")+COUNTIFS(明细!$R:$R,$AK265,明细!$C:$C,AY$1,明细!$AL:$AL,"网点超23H未关闭"))*20=0,"-",(COUNTIFS(明细!$R:$R,$AK265,明细!$C:$C,AY$1,明细!$AK:$AK,"网点超50分钟未响应")+COUNTIFS(明细!$R:$R,$AK265,明细!$C:$C,AY$1,明细!$AL:$AL,"网点超23H未关闭"))*20)</f>
        <v>-</v>
      </c>
      <c r="AZ265" s="12" t="str">
        <f>IF((COUNTIFS(明细!$R:$R,$AK265,明细!$C:$C,AZ$1,明细!$AK:$AK,"网点超50分钟未响应")+COUNTIFS(明细!$R:$R,$AK265,明细!$C:$C,AZ$1,明细!$AL:$AL,"网点超23H未关闭"))*20=0,"-",(COUNTIFS(明细!$R:$R,$AK265,明细!$C:$C,AZ$1,明细!$AK:$AK,"网点超50分钟未响应")+COUNTIFS(明细!$R:$R,$AK265,明细!$C:$C,AZ$1,明细!$AL:$AL,"网点超23H未关闭"))*20)</f>
        <v>-</v>
      </c>
      <c r="BA265" s="12" t="str">
        <f>IF((COUNTIFS(明细!$R:$R,$AK265,明细!$C:$C,BA$1,明细!$AK:$AK,"网点超50分钟未响应")+COUNTIFS(明细!$R:$R,$AK265,明细!$C:$C,BA$1,明细!$AL:$AL,"网点超23H未关闭"))*20=0,"-",(COUNTIFS(明细!$R:$R,$AK265,明细!$C:$C,BA$1,明细!$AK:$AK,"网点超50分钟未响应")+COUNTIFS(明细!$R:$R,$AK265,明细!$C:$C,BA$1,明细!$AL:$AL,"网点超23H未关闭"))*20)</f>
        <v>-</v>
      </c>
      <c r="BB265" s="12" t="str">
        <f>IF((COUNTIFS(明细!$R:$R,$AK265,明细!$C:$C,BB$1,明细!$AK:$AK,"网点超50分钟未响应")+COUNTIFS(明细!$R:$R,$AK265,明细!$C:$C,BB$1,明细!$AL:$AL,"网点超23H未关闭"))*20=0,"-",(COUNTIFS(明细!$R:$R,$AK265,明细!$C:$C,BB$1,明细!$AK:$AK,"网点超50分钟未响应")+COUNTIFS(明细!$R:$R,$AK265,明细!$C:$C,BB$1,明细!$AL:$AL,"网点超23H未关闭"))*20)</f>
        <v>-</v>
      </c>
      <c r="BC265" s="12" t="str">
        <f>IF((COUNTIFS(明细!$R:$R,$AK265,明细!$C:$C,BC$1,明细!$AK:$AK,"网点超50分钟未响应")+COUNTIFS(明细!$R:$R,$AK265,明细!$C:$C,BC$1,明细!$AL:$AL,"网点超23H未关闭"))*20=0,"-",(COUNTIFS(明细!$R:$R,$AK265,明细!$C:$C,BC$1,明细!$AK:$AK,"网点超50分钟未响应")+COUNTIFS(明细!$R:$R,$AK265,明细!$C:$C,BC$1,明细!$AL:$AL,"网点超23H未关闭"))*20)</f>
        <v>-</v>
      </c>
      <c r="BD265" s="12" t="str">
        <f>IF((COUNTIFS(明细!$R:$R,$AK265,明细!$C:$C,BD$1,明细!$AK:$AK,"网点超50分钟未响应")+COUNTIFS(明细!$R:$R,$AK265,明细!$C:$C,BD$1,明细!$AL:$AL,"网点超23H未关闭"))*20=0,"-",(COUNTIFS(明细!$R:$R,$AK265,明细!$C:$C,BD$1,明细!$AK:$AK,"网点超50分钟未响应")+COUNTIFS(明细!$R:$R,$AK265,明细!$C:$C,BD$1,明细!$AL:$AL,"网点超23H未关闭"))*20)</f>
        <v>-</v>
      </c>
      <c r="BE265" s="12" t="str">
        <f>IF((COUNTIFS(明细!$R:$R,$AK265,明细!$C:$C,BE$1,明细!$AK:$AK,"网点超50分钟未响应")+COUNTIFS(明细!$R:$R,$AK265,明细!$C:$C,BE$1,明细!$AL:$AL,"网点超23H未关闭"))*20=0,"-",(COUNTIFS(明细!$R:$R,$AK265,明细!$C:$C,BE$1,明细!$AK:$AK,"网点超50分钟未响应")+COUNTIFS(明细!$R:$R,$AK265,明细!$C:$C,BE$1,明细!$AL:$AL,"网点超23H未关闭"))*20)</f>
        <v>-</v>
      </c>
      <c r="BF265" s="12" t="str">
        <f>IF((COUNTIFS(明细!$R:$R,$AK265,明细!$C:$C,BF$1,明细!$AK:$AK,"网点超50分钟未响应")+COUNTIFS(明细!$R:$R,$AK265,明细!$C:$C,BF$1,明细!$AL:$AL,"网点超23H未关闭"))*20=0,"-",(COUNTIFS(明细!$R:$R,$AK265,明细!$C:$C,BF$1,明细!$AK:$AK,"网点超50分钟未响应")+COUNTIFS(明细!$R:$R,$AK265,明细!$C:$C,BF$1,明细!$AL:$AL,"网点超23H未关闭"))*20)</f>
        <v>-</v>
      </c>
      <c r="BG265" s="12" t="str">
        <f>IF((COUNTIFS(明细!$R:$R,$AK265,明细!$C:$C,BG$1,明细!$AK:$AK,"网点超50分钟未响应")+COUNTIFS(明细!$R:$R,$AK265,明细!$C:$C,BG$1,明细!$AL:$AL,"网点超23H未关闭"))*20=0,"-",(COUNTIFS(明细!$R:$R,$AK265,明细!$C:$C,BG$1,明细!$AK:$AK,"网点超50分钟未响应")+COUNTIFS(明细!$R:$R,$AK265,明细!$C:$C,BG$1,明细!$AL:$AL,"网点超23H未关闭"))*20)</f>
        <v>-</v>
      </c>
      <c r="BH265" s="12" t="str">
        <f>IF((COUNTIFS(明细!$R:$R,$AK265,明细!$C:$C,BH$1,明细!$AK:$AK,"网点超50分钟未响应")+COUNTIFS(明细!$R:$R,$AK265,明细!$C:$C,BH$1,明细!$AL:$AL,"网点超23H未关闭"))*20=0,"-",(COUNTIFS(明细!$R:$R,$AK265,明细!$C:$C,BH$1,明细!$AK:$AK,"网点超50分钟未响应")+COUNTIFS(明细!$R:$R,$AK265,明细!$C:$C,BH$1,明细!$AL:$AL,"网点超23H未关闭"))*20)</f>
        <v>-</v>
      </c>
      <c r="BI265" s="12" t="str">
        <f>IF((COUNTIFS(明细!$R:$R,$AK265,明细!$C:$C,BI$1,明细!$AK:$AK,"网点超50分钟未响应")+COUNTIFS(明细!$R:$R,$AK265,明细!$C:$C,BI$1,明细!$AL:$AL,"网点超23H未关闭"))*20=0,"-",(COUNTIFS(明细!$R:$R,$AK265,明细!$C:$C,BI$1,明细!$AK:$AK,"网点超50分钟未响应")+COUNTIFS(明细!$R:$R,$AK265,明细!$C:$C,BI$1,明细!$AL:$AL,"网点超23H未关闭"))*20)</f>
        <v>-</v>
      </c>
      <c r="BJ265" s="12" t="str">
        <f>IF((COUNTIFS(明细!$R:$R,$AK265,明细!$C:$C,BJ$1,明细!$AK:$AK,"网点超50分钟未响应")+COUNTIFS(明细!$R:$R,$AK265,明细!$C:$C,BJ$1,明细!$AL:$AL,"网点超23H未关闭"))*20=0,"-",(COUNTIFS(明细!$R:$R,$AK265,明细!$C:$C,BJ$1,明细!$AK:$AK,"网点超50分钟未响应")+COUNTIFS(明细!$R:$R,$AK265,明细!$C:$C,BJ$1,明细!$AL:$AL,"网点超23H未关闭"))*20)</f>
        <v>-</v>
      </c>
      <c r="BK265" s="12" t="str">
        <f>IF((COUNTIFS(明细!$R:$R,$AK265,明细!$C:$C,BK$1,明细!$AK:$AK,"网点超50分钟未响应")+COUNTIFS(明细!$R:$R,$AK265,明细!$C:$C,BK$1,明细!$AL:$AL,"网点超23H未关闭"))*20=0,"-",(COUNTIFS(明细!$R:$R,$AK265,明细!$C:$C,BK$1,明细!$AK:$AK,"网点超50分钟未响应")+COUNTIFS(明细!$R:$R,$AK265,明细!$C:$C,BK$1,明细!$AL:$AL,"网点超23H未关闭"))*20)</f>
        <v>-</v>
      </c>
      <c r="BL265" s="12" t="str">
        <f>IF((COUNTIFS(明细!$R:$R,$AK265,明细!$C:$C,BL$1,明细!$AK:$AK,"网点超50分钟未响应")+COUNTIFS(明细!$R:$R,$AK265,明细!$C:$C,BL$1,明细!$AL:$AL,"网点超23H未关闭"))*20=0,"-",(COUNTIFS(明细!$R:$R,$AK265,明细!$C:$C,BL$1,明细!$AK:$AK,"网点超50分钟未响应")+COUNTIFS(明细!$R:$R,$AK265,明细!$C:$C,BL$1,明细!$AL:$AL,"网点超23H未关闭"))*20)</f>
        <v>-</v>
      </c>
      <c r="BM265" s="12" t="str">
        <f>IF((COUNTIFS(明细!$R:$R,$AK265,明细!$C:$C,BM$1,明细!$AK:$AK,"网点超50分钟未响应")+COUNTIFS(明细!$R:$R,$AK265,明细!$C:$C,BM$1,明细!$AL:$AL,"网点超23H未关闭"))*20=0,"-",(COUNTIFS(明细!$R:$R,$AK265,明细!$C:$C,BM$1,明细!$AK:$AK,"网点超50分钟未响应")+COUNTIFS(明细!$R:$R,$AK265,明细!$C:$C,BM$1,明细!$AL:$AL,"网点超23H未关闭"))*20)</f>
        <v>-</v>
      </c>
      <c r="BN265" s="12" t="str">
        <f>IF((COUNTIFS(明细!$R:$R,$AK265,明细!$C:$C,BN$1,明细!$AK:$AK,"网点超50分钟未响应")+COUNTIFS(明细!$R:$R,$AK265,明细!$C:$C,BN$1,明细!$AL:$AL,"网点超23H未关闭"))*20=0,"-",(COUNTIFS(明细!$R:$R,$AK265,明细!$C:$C,BN$1,明细!$AK:$AK,"网点超50分钟未响应")+COUNTIFS(明细!$R:$R,$AK265,明细!$C:$C,BN$1,明细!$AL:$AL,"网点超23H未关闭"))*20)</f>
        <v>-</v>
      </c>
      <c r="BO265" s="12" t="str">
        <f>IF((COUNTIFS(明细!$R:$R,$AK265,明细!$C:$C,BO$1,明细!$AK:$AK,"网点超50分钟未响应")+COUNTIFS(明细!$R:$R,$AK265,明细!$C:$C,BO$1,明细!$AL:$AL,"网点超23H未关闭"))*20=0,"-",(COUNTIFS(明细!$R:$R,$AK265,明细!$C:$C,BO$1,明细!$AK:$AK,"网点超50分钟未响应")+COUNTIFS(明细!$R:$R,$AK265,明细!$C:$C,BO$1,明细!$AL:$AL,"网点超23H未关闭"))*20)</f>
        <v>-</v>
      </c>
      <c r="BP265" s="12" t="str">
        <f>IF((COUNTIFS(明细!$R:$R,$AK265,明细!$C:$C,BP$1,明细!$AK:$AK,"网点超50分钟未响应")+COUNTIFS(明细!$R:$R,$AK265,明细!$C:$C,BP$1,明细!$AL:$AL,"网点超23H未关闭"))*20=0,"-",(COUNTIFS(明细!$R:$R,$AK265,明细!$C:$C,BP$1,明细!$AK:$AK,"网点超50分钟未响应")+COUNTIFS(明细!$R:$R,$AK265,明细!$C:$C,BP$1,明细!$AL:$AL,"网点超23H未关闭"))*20)</f>
        <v>-</v>
      </c>
    </row>
    <row r="266" customHeight="1" spans="36:68">
      <c r="AJ266" s="12">
        <f>RANK(AL266,AL$3:AL$356)</f>
        <v>147</v>
      </c>
      <c r="AK266" s="4" t="s">
        <v>302</v>
      </c>
      <c r="AL266" s="12">
        <f>SUM(AM266:BP266)</f>
        <v>0</v>
      </c>
      <c r="AM266" s="12" t="str">
        <f>IF((COUNTIFS(明细!$R:$R,$AK266,明细!$C:$C,AM$1,明细!$AK:$AK,"网点超50分钟未响应")+COUNTIFS(明细!$R:$R,$AK266,明细!$C:$C,AM$1,明细!$AL:$AL,"网点超23H未关闭"))*20=0,"-",(COUNTIFS(明细!$R:$R,$AK266,明细!$C:$C,AM$1,明细!$AK:$AK,"网点超50分钟未响应")+COUNTIFS(明细!$R:$R,$AK266,明细!$C:$C,AM$1,明细!$AL:$AL,"网点超23H未关闭"))*20)</f>
        <v>-</v>
      </c>
      <c r="AN266" s="12" t="str">
        <f>IF((COUNTIFS(明细!$R:$R,$AK266,明细!$C:$C,AN$1,明细!$AK:$AK,"网点超50分钟未响应")+COUNTIFS(明细!$R:$R,$AK266,明细!$C:$C,AN$1,明细!$AL:$AL,"网点超23H未关闭"))*20=0,"-",(COUNTIFS(明细!$R:$R,$AK266,明细!$C:$C,AN$1,明细!$AK:$AK,"网点超50分钟未响应")+COUNTIFS(明细!$R:$R,$AK266,明细!$C:$C,AN$1,明细!$AL:$AL,"网点超23H未关闭"))*20)</f>
        <v>-</v>
      </c>
      <c r="AO266" s="12" t="str">
        <f>IF((COUNTIFS(明细!$R:$R,$AK266,明细!$C:$C,AO$1,明细!$AK:$AK,"网点超50分钟未响应")+COUNTIFS(明细!$R:$R,$AK266,明细!$C:$C,AO$1,明细!$AL:$AL,"网点超23H未关闭"))*20=0,"-",(COUNTIFS(明细!$R:$R,$AK266,明细!$C:$C,AO$1,明细!$AK:$AK,"网点超50分钟未响应")+COUNTIFS(明细!$R:$R,$AK266,明细!$C:$C,AO$1,明细!$AL:$AL,"网点超23H未关闭"))*20)</f>
        <v>-</v>
      </c>
      <c r="AP266" s="12" t="str">
        <f>IF((COUNTIFS(明细!$R:$R,$AK266,明细!$C:$C,AP$1,明细!$AK:$AK,"网点超50分钟未响应")+COUNTIFS(明细!$R:$R,$AK266,明细!$C:$C,AP$1,明细!$AL:$AL,"网点超23H未关闭"))*20=0,"-",(COUNTIFS(明细!$R:$R,$AK266,明细!$C:$C,AP$1,明细!$AK:$AK,"网点超50分钟未响应")+COUNTIFS(明细!$R:$R,$AK266,明细!$C:$C,AP$1,明细!$AL:$AL,"网点超23H未关闭"))*20)</f>
        <v>-</v>
      </c>
      <c r="AQ266" s="12" t="str">
        <f>IF((COUNTIFS(明细!$R:$R,$AK266,明细!$C:$C,AQ$1,明细!$AK:$AK,"网点超50分钟未响应")+COUNTIFS(明细!$R:$R,$AK266,明细!$C:$C,AQ$1,明细!$AL:$AL,"网点超23H未关闭"))*20=0,"-",(COUNTIFS(明细!$R:$R,$AK266,明细!$C:$C,AQ$1,明细!$AK:$AK,"网点超50分钟未响应")+COUNTIFS(明细!$R:$R,$AK266,明细!$C:$C,AQ$1,明细!$AL:$AL,"网点超23H未关闭"))*20)</f>
        <v>-</v>
      </c>
      <c r="AR266" s="12" t="str">
        <f>IF((COUNTIFS(明细!$R:$R,$AK266,明细!$C:$C,AR$1,明细!$AK:$AK,"网点超50分钟未响应")+COUNTIFS(明细!$R:$R,$AK266,明细!$C:$C,AR$1,明细!$AL:$AL,"网点超23H未关闭"))*20=0,"-",(COUNTIFS(明细!$R:$R,$AK266,明细!$C:$C,AR$1,明细!$AK:$AK,"网点超50分钟未响应")+COUNTIFS(明细!$R:$R,$AK266,明细!$C:$C,AR$1,明细!$AL:$AL,"网点超23H未关闭"))*20)</f>
        <v>-</v>
      </c>
      <c r="AS266" s="12" t="str">
        <f>IF((COUNTIFS(明细!$R:$R,$AK266,明细!$C:$C,AS$1,明细!$AK:$AK,"网点超50分钟未响应")+COUNTIFS(明细!$R:$R,$AK266,明细!$C:$C,AS$1,明细!$AL:$AL,"网点超23H未关闭"))*20=0,"-",(COUNTIFS(明细!$R:$R,$AK266,明细!$C:$C,AS$1,明细!$AK:$AK,"网点超50分钟未响应")+COUNTIFS(明细!$R:$R,$AK266,明细!$C:$C,AS$1,明细!$AL:$AL,"网点超23H未关闭"))*20)</f>
        <v>-</v>
      </c>
      <c r="AT266" s="12" t="str">
        <f>IF((COUNTIFS(明细!$R:$R,$AK266,明细!$C:$C,AT$1,明细!$AK:$AK,"网点超50分钟未响应")+COUNTIFS(明细!$R:$R,$AK266,明细!$C:$C,AT$1,明细!$AL:$AL,"网点超23H未关闭"))*20=0,"-",(COUNTIFS(明细!$R:$R,$AK266,明细!$C:$C,AT$1,明细!$AK:$AK,"网点超50分钟未响应")+COUNTIFS(明细!$R:$R,$AK266,明细!$C:$C,AT$1,明细!$AL:$AL,"网点超23H未关闭"))*20)</f>
        <v>-</v>
      </c>
      <c r="AU266" s="12" t="str">
        <f>IF((COUNTIFS(明细!$R:$R,$AK266,明细!$C:$C,AU$1,明细!$AK:$AK,"网点超50分钟未响应")+COUNTIFS(明细!$R:$R,$AK266,明细!$C:$C,AU$1,明细!$AL:$AL,"网点超23H未关闭"))*20=0,"-",(COUNTIFS(明细!$R:$R,$AK266,明细!$C:$C,AU$1,明细!$AK:$AK,"网点超50分钟未响应")+COUNTIFS(明细!$R:$R,$AK266,明细!$C:$C,AU$1,明细!$AL:$AL,"网点超23H未关闭"))*20)</f>
        <v>-</v>
      </c>
      <c r="AV266" s="12" t="str">
        <f>IF((COUNTIFS(明细!$R:$R,$AK266,明细!$C:$C,AV$1,明细!$AK:$AK,"网点超50分钟未响应")+COUNTIFS(明细!$R:$R,$AK266,明细!$C:$C,AV$1,明细!$AL:$AL,"网点超23H未关闭"))*20=0,"-",(COUNTIFS(明细!$R:$R,$AK266,明细!$C:$C,AV$1,明细!$AK:$AK,"网点超50分钟未响应")+COUNTIFS(明细!$R:$R,$AK266,明细!$C:$C,AV$1,明细!$AL:$AL,"网点超23H未关闭"))*20)</f>
        <v>-</v>
      </c>
      <c r="AW266" s="12" t="str">
        <f>IF((COUNTIFS(明细!$R:$R,$AK266,明细!$C:$C,AW$1,明细!$AK:$AK,"网点超50分钟未响应")+COUNTIFS(明细!$R:$R,$AK266,明细!$C:$C,AW$1,明细!$AL:$AL,"网点超23H未关闭"))*20=0,"-",(COUNTIFS(明细!$R:$R,$AK266,明细!$C:$C,AW$1,明细!$AK:$AK,"网点超50分钟未响应")+COUNTIFS(明细!$R:$R,$AK266,明细!$C:$C,AW$1,明细!$AL:$AL,"网点超23H未关闭"))*20)</f>
        <v>-</v>
      </c>
      <c r="AX266" s="12" t="str">
        <f>IF((COUNTIFS(明细!$R:$R,$AK266,明细!$C:$C,AX$1,明细!$AK:$AK,"网点超50分钟未响应")+COUNTIFS(明细!$R:$R,$AK266,明细!$C:$C,AX$1,明细!$AL:$AL,"网点超23H未关闭"))*20=0,"-",(COUNTIFS(明细!$R:$R,$AK266,明细!$C:$C,AX$1,明细!$AK:$AK,"网点超50分钟未响应")+COUNTIFS(明细!$R:$R,$AK266,明细!$C:$C,AX$1,明细!$AL:$AL,"网点超23H未关闭"))*20)</f>
        <v>-</v>
      </c>
      <c r="AY266" s="12" t="str">
        <f>IF((COUNTIFS(明细!$R:$R,$AK266,明细!$C:$C,AY$1,明细!$AK:$AK,"网点超50分钟未响应")+COUNTIFS(明细!$R:$R,$AK266,明细!$C:$C,AY$1,明细!$AL:$AL,"网点超23H未关闭"))*20=0,"-",(COUNTIFS(明细!$R:$R,$AK266,明细!$C:$C,AY$1,明细!$AK:$AK,"网点超50分钟未响应")+COUNTIFS(明细!$R:$R,$AK266,明细!$C:$C,AY$1,明细!$AL:$AL,"网点超23H未关闭"))*20)</f>
        <v>-</v>
      </c>
      <c r="AZ266" s="12" t="str">
        <f>IF((COUNTIFS(明细!$R:$R,$AK266,明细!$C:$C,AZ$1,明细!$AK:$AK,"网点超50分钟未响应")+COUNTIFS(明细!$R:$R,$AK266,明细!$C:$C,AZ$1,明细!$AL:$AL,"网点超23H未关闭"))*20=0,"-",(COUNTIFS(明细!$R:$R,$AK266,明细!$C:$C,AZ$1,明细!$AK:$AK,"网点超50分钟未响应")+COUNTIFS(明细!$R:$R,$AK266,明细!$C:$C,AZ$1,明细!$AL:$AL,"网点超23H未关闭"))*20)</f>
        <v>-</v>
      </c>
      <c r="BA266" s="12" t="str">
        <f>IF((COUNTIFS(明细!$R:$R,$AK266,明细!$C:$C,BA$1,明细!$AK:$AK,"网点超50分钟未响应")+COUNTIFS(明细!$R:$R,$AK266,明细!$C:$C,BA$1,明细!$AL:$AL,"网点超23H未关闭"))*20=0,"-",(COUNTIFS(明细!$R:$R,$AK266,明细!$C:$C,BA$1,明细!$AK:$AK,"网点超50分钟未响应")+COUNTIFS(明细!$R:$R,$AK266,明细!$C:$C,BA$1,明细!$AL:$AL,"网点超23H未关闭"))*20)</f>
        <v>-</v>
      </c>
      <c r="BB266" s="12" t="str">
        <f>IF((COUNTIFS(明细!$R:$R,$AK266,明细!$C:$C,BB$1,明细!$AK:$AK,"网点超50分钟未响应")+COUNTIFS(明细!$R:$R,$AK266,明细!$C:$C,BB$1,明细!$AL:$AL,"网点超23H未关闭"))*20=0,"-",(COUNTIFS(明细!$R:$R,$AK266,明细!$C:$C,BB$1,明细!$AK:$AK,"网点超50分钟未响应")+COUNTIFS(明细!$R:$R,$AK266,明细!$C:$C,BB$1,明细!$AL:$AL,"网点超23H未关闭"))*20)</f>
        <v>-</v>
      </c>
      <c r="BC266" s="12" t="str">
        <f>IF((COUNTIFS(明细!$R:$R,$AK266,明细!$C:$C,BC$1,明细!$AK:$AK,"网点超50分钟未响应")+COUNTIFS(明细!$R:$R,$AK266,明细!$C:$C,BC$1,明细!$AL:$AL,"网点超23H未关闭"))*20=0,"-",(COUNTIFS(明细!$R:$R,$AK266,明细!$C:$C,BC$1,明细!$AK:$AK,"网点超50分钟未响应")+COUNTIFS(明细!$R:$R,$AK266,明细!$C:$C,BC$1,明细!$AL:$AL,"网点超23H未关闭"))*20)</f>
        <v>-</v>
      </c>
      <c r="BD266" s="12" t="str">
        <f>IF((COUNTIFS(明细!$R:$R,$AK266,明细!$C:$C,BD$1,明细!$AK:$AK,"网点超50分钟未响应")+COUNTIFS(明细!$R:$R,$AK266,明细!$C:$C,BD$1,明细!$AL:$AL,"网点超23H未关闭"))*20=0,"-",(COUNTIFS(明细!$R:$R,$AK266,明细!$C:$C,BD$1,明细!$AK:$AK,"网点超50分钟未响应")+COUNTIFS(明细!$R:$R,$AK266,明细!$C:$C,BD$1,明细!$AL:$AL,"网点超23H未关闭"))*20)</f>
        <v>-</v>
      </c>
      <c r="BE266" s="12" t="str">
        <f>IF((COUNTIFS(明细!$R:$R,$AK266,明细!$C:$C,BE$1,明细!$AK:$AK,"网点超50分钟未响应")+COUNTIFS(明细!$R:$R,$AK266,明细!$C:$C,BE$1,明细!$AL:$AL,"网点超23H未关闭"))*20=0,"-",(COUNTIFS(明细!$R:$R,$AK266,明细!$C:$C,BE$1,明细!$AK:$AK,"网点超50分钟未响应")+COUNTIFS(明细!$R:$R,$AK266,明细!$C:$C,BE$1,明细!$AL:$AL,"网点超23H未关闭"))*20)</f>
        <v>-</v>
      </c>
      <c r="BF266" s="12" t="str">
        <f>IF((COUNTIFS(明细!$R:$R,$AK266,明细!$C:$C,BF$1,明细!$AK:$AK,"网点超50分钟未响应")+COUNTIFS(明细!$R:$R,$AK266,明细!$C:$C,BF$1,明细!$AL:$AL,"网点超23H未关闭"))*20=0,"-",(COUNTIFS(明细!$R:$R,$AK266,明细!$C:$C,BF$1,明细!$AK:$AK,"网点超50分钟未响应")+COUNTIFS(明细!$R:$R,$AK266,明细!$C:$C,BF$1,明细!$AL:$AL,"网点超23H未关闭"))*20)</f>
        <v>-</v>
      </c>
      <c r="BG266" s="12" t="str">
        <f>IF((COUNTIFS(明细!$R:$R,$AK266,明细!$C:$C,BG$1,明细!$AK:$AK,"网点超50分钟未响应")+COUNTIFS(明细!$R:$R,$AK266,明细!$C:$C,BG$1,明细!$AL:$AL,"网点超23H未关闭"))*20=0,"-",(COUNTIFS(明细!$R:$R,$AK266,明细!$C:$C,BG$1,明细!$AK:$AK,"网点超50分钟未响应")+COUNTIFS(明细!$R:$R,$AK266,明细!$C:$C,BG$1,明细!$AL:$AL,"网点超23H未关闭"))*20)</f>
        <v>-</v>
      </c>
      <c r="BH266" s="12" t="str">
        <f>IF((COUNTIFS(明细!$R:$R,$AK266,明细!$C:$C,BH$1,明细!$AK:$AK,"网点超50分钟未响应")+COUNTIFS(明细!$R:$R,$AK266,明细!$C:$C,BH$1,明细!$AL:$AL,"网点超23H未关闭"))*20=0,"-",(COUNTIFS(明细!$R:$R,$AK266,明细!$C:$C,BH$1,明细!$AK:$AK,"网点超50分钟未响应")+COUNTIFS(明细!$R:$R,$AK266,明细!$C:$C,BH$1,明细!$AL:$AL,"网点超23H未关闭"))*20)</f>
        <v>-</v>
      </c>
      <c r="BI266" s="12" t="str">
        <f>IF((COUNTIFS(明细!$R:$R,$AK266,明细!$C:$C,BI$1,明细!$AK:$AK,"网点超50分钟未响应")+COUNTIFS(明细!$R:$R,$AK266,明细!$C:$C,BI$1,明细!$AL:$AL,"网点超23H未关闭"))*20=0,"-",(COUNTIFS(明细!$R:$R,$AK266,明细!$C:$C,BI$1,明细!$AK:$AK,"网点超50分钟未响应")+COUNTIFS(明细!$R:$R,$AK266,明细!$C:$C,BI$1,明细!$AL:$AL,"网点超23H未关闭"))*20)</f>
        <v>-</v>
      </c>
      <c r="BJ266" s="12" t="str">
        <f>IF((COUNTIFS(明细!$R:$R,$AK266,明细!$C:$C,BJ$1,明细!$AK:$AK,"网点超50分钟未响应")+COUNTIFS(明细!$R:$R,$AK266,明细!$C:$C,BJ$1,明细!$AL:$AL,"网点超23H未关闭"))*20=0,"-",(COUNTIFS(明细!$R:$R,$AK266,明细!$C:$C,BJ$1,明细!$AK:$AK,"网点超50分钟未响应")+COUNTIFS(明细!$R:$R,$AK266,明细!$C:$C,BJ$1,明细!$AL:$AL,"网点超23H未关闭"))*20)</f>
        <v>-</v>
      </c>
      <c r="BK266" s="12" t="str">
        <f>IF((COUNTIFS(明细!$R:$R,$AK266,明细!$C:$C,BK$1,明细!$AK:$AK,"网点超50分钟未响应")+COUNTIFS(明细!$R:$R,$AK266,明细!$C:$C,BK$1,明细!$AL:$AL,"网点超23H未关闭"))*20=0,"-",(COUNTIFS(明细!$R:$R,$AK266,明细!$C:$C,BK$1,明细!$AK:$AK,"网点超50分钟未响应")+COUNTIFS(明细!$R:$R,$AK266,明细!$C:$C,BK$1,明细!$AL:$AL,"网点超23H未关闭"))*20)</f>
        <v>-</v>
      </c>
      <c r="BL266" s="12" t="str">
        <f>IF((COUNTIFS(明细!$R:$R,$AK266,明细!$C:$C,BL$1,明细!$AK:$AK,"网点超50分钟未响应")+COUNTIFS(明细!$R:$R,$AK266,明细!$C:$C,BL$1,明细!$AL:$AL,"网点超23H未关闭"))*20=0,"-",(COUNTIFS(明细!$R:$R,$AK266,明细!$C:$C,BL$1,明细!$AK:$AK,"网点超50分钟未响应")+COUNTIFS(明细!$R:$R,$AK266,明细!$C:$C,BL$1,明细!$AL:$AL,"网点超23H未关闭"))*20)</f>
        <v>-</v>
      </c>
      <c r="BM266" s="12" t="str">
        <f>IF((COUNTIFS(明细!$R:$R,$AK266,明细!$C:$C,BM$1,明细!$AK:$AK,"网点超50分钟未响应")+COUNTIFS(明细!$R:$R,$AK266,明细!$C:$C,BM$1,明细!$AL:$AL,"网点超23H未关闭"))*20=0,"-",(COUNTIFS(明细!$R:$R,$AK266,明细!$C:$C,BM$1,明细!$AK:$AK,"网点超50分钟未响应")+COUNTIFS(明细!$R:$R,$AK266,明细!$C:$C,BM$1,明细!$AL:$AL,"网点超23H未关闭"))*20)</f>
        <v>-</v>
      </c>
      <c r="BN266" s="12" t="str">
        <f>IF((COUNTIFS(明细!$R:$R,$AK266,明细!$C:$C,BN$1,明细!$AK:$AK,"网点超50分钟未响应")+COUNTIFS(明细!$R:$R,$AK266,明细!$C:$C,BN$1,明细!$AL:$AL,"网点超23H未关闭"))*20=0,"-",(COUNTIFS(明细!$R:$R,$AK266,明细!$C:$C,BN$1,明细!$AK:$AK,"网点超50分钟未响应")+COUNTIFS(明细!$R:$R,$AK266,明细!$C:$C,BN$1,明细!$AL:$AL,"网点超23H未关闭"))*20)</f>
        <v>-</v>
      </c>
      <c r="BO266" s="12" t="str">
        <f>IF((COUNTIFS(明细!$R:$R,$AK266,明细!$C:$C,BO$1,明细!$AK:$AK,"网点超50分钟未响应")+COUNTIFS(明细!$R:$R,$AK266,明细!$C:$C,BO$1,明细!$AL:$AL,"网点超23H未关闭"))*20=0,"-",(COUNTIFS(明细!$R:$R,$AK266,明细!$C:$C,BO$1,明细!$AK:$AK,"网点超50分钟未响应")+COUNTIFS(明细!$R:$R,$AK266,明细!$C:$C,BO$1,明细!$AL:$AL,"网点超23H未关闭"))*20)</f>
        <v>-</v>
      </c>
      <c r="BP266" s="12" t="str">
        <f>IF((COUNTIFS(明细!$R:$R,$AK266,明细!$C:$C,BP$1,明细!$AK:$AK,"网点超50分钟未响应")+COUNTIFS(明细!$R:$R,$AK266,明细!$C:$C,BP$1,明细!$AL:$AL,"网点超23H未关闭"))*20=0,"-",(COUNTIFS(明细!$R:$R,$AK266,明细!$C:$C,BP$1,明细!$AK:$AK,"网点超50分钟未响应")+COUNTIFS(明细!$R:$R,$AK266,明细!$C:$C,BP$1,明细!$AL:$AL,"网点超23H未关闭"))*20)</f>
        <v>-</v>
      </c>
    </row>
    <row r="267" customHeight="1" spans="36:68">
      <c r="AJ267" s="12">
        <f>RANK(AL267,AL$3:AL$356)</f>
        <v>147</v>
      </c>
      <c r="AK267" s="38" t="s">
        <v>303</v>
      </c>
      <c r="AL267" s="12">
        <f>SUM(AM267:BP267)</f>
        <v>0</v>
      </c>
      <c r="AM267" s="12" t="str">
        <f>IF((COUNTIFS(明细!$R:$R,$AK267,明细!$C:$C,AM$1,明细!$AK:$AK,"网点超50分钟未响应")+COUNTIFS(明细!$R:$R,$AK267,明细!$C:$C,AM$1,明细!$AL:$AL,"网点超23H未关闭"))*20=0,"-",(COUNTIFS(明细!$R:$R,$AK267,明细!$C:$C,AM$1,明细!$AK:$AK,"网点超50分钟未响应")+COUNTIFS(明细!$R:$R,$AK267,明细!$C:$C,AM$1,明细!$AL:$AL,"网点超23H未关闭"))*20)</f>
        <v>-</v>
      </c>
      <c r="AN267" s="12" t="str">
        <f>IF((COUNTIFS(明细!$R:$R,$AK267,明细!$C:$C,AN$1,明细!$AK:$AK,"网点超50分钟未响应")+COUNTIFS(明细!$R:$R,$AK267,明细!$C:$C,AN$1,明细!$AL:$AL,"网点超23H未关闭"))*20=0,"-",(COUNTIFS(明细!$R:$R,$AK267,明细!$C:$C,AN$1,明细!$AK:$AK,"网点超50分钟未响应")+COUNTIFS(明细!$R:$R,$AK267,明细!$C:$C,AN$1,明细!$AL:$AL,"网点超23H未关闭"))*20)</f>
        <v>-</v>
      </c>
      <c r="AO267" s="12" t="str">
        <f>IF((COUNTIFS(明细!$R:$R,$AK267,明细!$C:$C,AO$1,明细!$AK:$AK,"网点超50分钟未响应")+COUNTIFS(明细!$R:$R,$AK267,明细!$C:$C,AO$1,明细!$AL:$AL,"网点超23H未关闭"))*20=0,"-",(COUNTIFS(明细!$R:$R,$AK267,明细!$C:$C,AO$1,明细!$AK:$AK,"网点超50分钟未响应")+COUNTIFS(明细!$R:$R,$AK267,明细!$C:$C,AO$1,明细!$AL:$AL,"网点超23H未关闭"))*20)</f>
        <v>-</v>
      </c>
      <c r="AP267" s="12" t="str">
        <f>IF((COUNTIFS(明细!$R:$R,$AK267,明细!$C:$C,AP$1,明细!$AK:$AK,"网点超50分钟未响应")+COUNTIFS(明细!$R:$R,$AK267,明细!$C:$C,AP$1,明细!$AL:$AL,"网点超23H未关闭"))*20=0,"-",(COUNTIFS(明细!$R:$R,$AK267,明细!$C:$C,AP$1,明细!$AK:$AK,"网点超50分钟未响应")+COUNTIFS(明细!$R:$R,$AK267,明细!$C:$C,AP$1,明细!$AL:$AL,"网点超23H未关闭"))*20)</f>
        <v>-</v>
      </c>
      <c r="AQ267" s="12" t="str">
        <f>IF((COUNTIFS(明细!$R:$R,$AK267,明细!$C:$C,AQ$1,明细!$AK:$AK,"网点超50分钟未响应")+COUNTIFS(明细!$R:$R,$AK267,明细!$C:$C,AQ$1,明细!$AL:$AL,"网点超23H未关闭"))*20=0,"-",(COUNTIFS(明细!$R:$R,$AK267,明细!$C:$C,AQ$1,明细!$AK:$AK,"网点超50分钟未响应")+COUNTIFS(明细!$R:$R,$AK267,明细!$C:$C,AQ$1,明细!$AL:$AL,"网点超23H未关闭"))*20)</f>
        <v>-</v>
      </c>
      <c r="AR267" s="12" t="str">
        <f>IF((COUNTIFS(明细!$R:$R,$AK267,明细!$C:$C,AR$1,明细!$AK:$AK,"网点超50分钟未响应")+COUNTIFS(明细!$R:$R,$AK267,明细!$C:$C,AR$1,明细!$AL:$AL,"网点超23H未关闭"))*20=0,"-",(COUNTIFS(明细!$R:$R,$AK267,明细!$C:$C,AR$1,明细!$AK:$AK,"网点超50分钟未响应")+COUNTIFS(明细!$R:$R,$AK267,明细!$C:$C,AR$1,明细!$AL:$AL,"网点超23H未关闭"))*20)</f>
        <v>-</v>
      </c>
      <c r="AS267" s="12" t="str">
        <f>IF((COUNTIFS(明细!$R:$R,$AK267,明细!$C:$C,AS$1,明细!$AK:$AK,"网点超50分钟未响应")+COUNTIFS(明细!$R:$R,$AK267,明细!$C:$C,AS$1,明细!$AL:$AL,"网点超23H未关闭"))*20=0,"-",(COUNTIFS(明细!$R:$R,$AK267,明细!$C:$C,AS$1,明细!$AK:$AK,"网点超50分钟未响应")+COUNTIFS(明细!$R:$R,$AK267,明细!$C:$C,AS$1,明细!$AL:$AL,"网点超23H未关闭"))*20)</f>
        <v>-</v>
      </c>
      <c r="AT267" s="12" t="str">
        <f>IF((COUNTIFS(明细!$R:$R,$AK267,明细!$C:$C,AT$1,明细!$AK:$AK,"网点超50分钟未响应")+COUNTIFS(明细!$R:$R,$AK267,明细!$C:$C,AT$1,明细!$AL:$AL,"网点超23H未关闭"))*20=0,"-",(COUNTIFS(明细!$R:$R,$AK267,明细!$C:$C,AT$1,明细!$AK:$AK,"网点超50分钟未响应")+COUNTIFS(明细!$R:$R,$AK267,明细!$C:$C,AT$1,明细!$AL:$AL,"网点超23H未关闭"))*20)</f>
        <v>-</v>
      </c>
      <c r="AU267" s="12" t="str">
        <f>IF((COUNTIFS(明细!$R:$R,$AK267,明细!$C:$C,AU$1,明细!$AK:$AK,"网点超50分钟未响应")+COUNTIFS(明细!$R:$R,$AK267,明细!$C:$C,AU$1,明细!$AL:$AL,"网点超23H未关闭"))*20=0,"-",(COUNTIFS(明细!$R:$R,$AK267,明细!$C:$C,AU$1,明细!$AK:$AK,"网点超50分钟未响应")+COUNTIFS(明细!$R:$R,$AK267,明细!$C:$C,AU$1,明细!$AL:$AL,"网点超23H未关闭"))*20)</f>
        <v>-</v>
      </c>
      <c r="AV267" s="12" t="str">
        <f>IF((COUNTIFS(明细!$R:$R,$AK267,明细!$C:$C,AV$1,明细!$AK:$AK,"网点超50分钟未响应")+COUNTIFS(明细!$R:$R,$AK267,明细!$C:$C,AV$1,明细!$AL:$AL,"网点超23H未关闭"))*20=0,"-",(COUNTIFS(明细!$R:$R,$AK267,明细!$C:$C,AV$1,明细!$AK:$AK,"网点超50分钟未响应")+COUNTIFS(明细!$R:$R,$AK267,明细!$C:$C,AV$1,明细!$AL:$AL,"网点超23H未关闭"))*20)</f>
        <v>-</v>
      </c>
      <c r="AW267" s="12" t="str">
        <f>IF((COUNTIFS(明细!$R:$R,$AK267,明细!$C:$C,AW$1,明细!$AK:$AK,"网点超50分钟未响应")+COUNTIFS(明细!$R:$R,$AK267,明细!$C:$C,AW$1,明细!$AL:$AL,"网点超23H未关闭"))*20=0,"-",(COUNTIFS(明细!$R:$R,$AK267,明细!$C:$C,AW$1,明细!$AK:$AK,"网点超50分钟未响应")+COUNTIFS(明细!$R:$R,$AK267,明细!$C:$C,AW$1,明细!$AL:$AL,"网点超23H未关闭"))*20)</f>
        <v>-</v>
      </c>
      <c r="AX267" s="12" t="str">
        <f>IF((COUNTIFS(明细!$R:$R,$AK267,明细!$C:$C,AX$1,明细!$AK:$AK,"网点超50分钟未响应")+COUNTIFS(明细!$R:$R,$AK267,明细!$C:$C,AX$1,明细!$AL:$AL,"网点超23H未关闭"))*20=0,"-",(COUNTIFS(明细!$R:$R,$AK267,明细!$C:$C,AX$1,明细!$AK:$AK,"网点超50分钟未响应")+COUNTIFS(明细!$R:$R,$AK267,明细!$C:$C,AX$1,明细!$AL:$AL,"网点超23H未关闭"))*20)</f>
        <v>-</v>
      </c>
      <c r="AY267" s="12" t="str">
        <f>IF((COUNTIFS(明细!$R:$R,$AK267,明细!$C:$C,AY$1,明细!$AK:$AK,"网点超50分钟未响应")+COUNTIFS(明细!$R:$R,$AK267,明细!$C:$C,AY$1,明细!$AL:$AL,"网点超23H未关闭"))*20=0,"-",(COUNTIFS(明细!$R:$R,$AK267,明细!$C:$C,AY$1,明细!$AK:$AK,"网点超50分钟未响应")+COUNTIFS(明细!$R:$R,$AK267,明细!$C:$C,AY$1,明细!$AL:$AL,"网点超23H未关闭"))*20)</f>
        <v>-</v>
      </c>
      <c r="AZ267" s="12" t="str">
        <f>IF((COUNTIFS(明细!$R:$R,$AK267,明细!$C:$C,AZ$1,明细!$AK:$AK,"网点超50分钟未响应")+COUNTIFS(明细!$R:$R,$AK267,明细!$C:$C,AZ$1,明细!$AL:$AL,"网点超23H未关闭"))*20=0,"-",(COUNTIFS(明细!$R:$R,$AK267,明细!$C:$C,AZ$1,明细!$AK:$AK,"网点超50分钟未响应")+COUNTIFS(明细!$R:$R,$AK267,明细!$C:$C,AZ$1,明细!$AL:$AL,"网点超23H未关闭"))*20)</f>
        <v>-</v>
      </c>
      <c r="BA267" s="12" t="str">
        <f>IF((COUNTIFS(明细!$R:$R,$AK267,明细!$C:$C,BA$1,明细!$AK:$AK,"网点超50分钟未响应")+COUNTIFS(明细!$R:$R,$AK267,明细!$C:$C,BA$1,明细!$AL:$AL,"网点超23H未关闭"))*20=0,"-",(COUNTIFS(明细!$R:$R,$AK267,明细!$C:$C,BA$1,明细!$AK:$AK,"网点超50分钟未响应")+COUNTIFS(明细!$R:$R,$AK267,明细!$C:$C,BA$1,明细!$AL:$AL,"网点超23H未关闭"))*20)</f>
        <v>-</v>
      </c>
      <c r="BB267" s="12" t="str">
        <f>IF((COUNTIFS(明细!$R:$R,$AK267,明细!$C:$C,BB$1,明细!$AK:$AK,"网点超50分钟未响应")+COUNTIFS(明细!$R:$R,$AK267,明细!$C:$C,BB$1,明细!$AL:$AL,"网点超23H未关闭"))*20=0,"-",(COUNTIFS(明细!$R:$R,$AK267,明细!$C:$C,BB$1,明细!$AK:$AK,"网点超50分钟未响应")+COUNTIFS(明细!$R:$R,$AK267,明细!$C:$C,BB$1,明细!$AL:$AL,"网点超23H未关闭"))*20)</f>
        <v>-</v>
      </c>
      <c r="BC267" s="12" t="str">
        <f>IF((COUNTIFS(明细!$R:$R,$AK267,明细!$C:$C,BC$1,明细!$AK:$AK,"网点超50分钟未响应")+COUNTIFS(明细!$R:$R,$AK267,明细!$C:$C,BC$1,明细!$AL:$AL,"网点超23H未关闭"))*20=0,"-",(COUNTIFS(明细!$R:$R,$AK267,明细!$C:$C,BC$1,明细!$AK:$AK,"网点超50分钟未响应")+COUNTIFS(明细!$R:$R,$AK267,明细!$C:$C,BC$1,明细!$AL:$AL,"网点超23H未关闭"))*20)</f>
        <v>-</v>
      </c>
      <c r="BD267" s="12" t="str">
        <f>IF((COUNTIFS(明细!$R:$R,$AK267,明细!$C:$C,BD$1,明细!$AK:$AK,"网点超50分钟未响应")+COUNTIFS(明细!$R:$R,$AK267,明细!$C:$C,BD$1,明细!$AL:$AL,"网点超23H未关闭"))*20=0,"-",(COUNTIFS(明细!$R:$R,$AK267,明细!$C:$C,BD$1,明细!$AK:$AK,"网点超50分钟未响应")+COUNTIFS(明细!$R:$R,$AK267,明细!$C:$C,BD$1,明细!$AL:$AL,"网点超23H未关闭"))*20)</f>
        <v>-</v>
      </c>
      <c r="BE267" s="12" t="str">
        <f>IF((COUNTIFS(明细!$R:$R,$AK267,明细!$C:$C,BE$1,明细!$AK:$AK,"网点超50分钟未响应")+COUNTIFS(明细!$R:$R,$AK267,明细!$C:$C,BE$1,明细!$AL:$AL,"网点超23H未关闭"))*20=0,"-",(COUNTIFS(明细!$R:$R,$AK267,明细!$C:$C,BE$1,明细!$AK:$AK,"网点超50分钟未响应")+COUNTIFS(明细!$R:$R,$AK267,明细!$C:$C,BE$1,明细!$AL:$AL,"网点超23H未关闭"))*20)</f>
        <v>-</v>
      </c>
      <c r="BF267" s="12" t="str">
        <f>IF((COUNTIFS(明细!$R:$R,$AK267,明细!$C:$C,BF$1,明细!$AK:$AK,"网点超50分钟未响应")+COUNTIFS(明细!$R:$R,$AK267,明细!$C:$C,BF$1,明细!$AL:$AL,"网点超23H未关闭"))*20=0,"-",(COUNTIFS(明细!$R:$R,$AK267,明细!$C:$C,BF$1,明细!$AK:$AK,"网点超50分钟未响应")+COUNTIFS(明细!$R:$R,$AK267,明细!$C:$C,BF$1,明细!$AL:$AL,"网点超23H未关闭"))*20)</f>
        <v>-</v>
      </c>
      <c r="BG267" s="12" t="str">
        <f>IF((COUNTIFS(明细!$R:$R,$AK267,明细!$C:$C,BG$1,明细!$AK:$AK,"网点超50分钟未响应")+COUNTIFS(明细!$R:$R,$AK267,明细!$C:$C,BG$1,明细!$AL:$AL,"网点超23H未关闭"))*20=0,"-",(COUNTIFS(明细!$R:$R,$AK267,明细!$C:$C,BG$1,明细!$AK:$AK,"网点超50分钟未响应")+COUNTIFS(明细!$R:$R,$AK267,明细!$C:$C,BG$1,明细!$AL:$AL,"网点超23H未关闭"))*20)</f>
        <v>-</v>
      </c>
      <c r="BH267" s="12" t="str">
        <f>IF((COUNTIFS(明细!$R:$R,$AK267,明细!$C:$C,BH$1,明细!$AK:$AK,"网点超50分钟未响应")+COUNTIFS(明细!$R:$R,$AK267,明细!$C:$C,BH$1,明细!$AL:$AL,"网点超23H未关闭"))*20=0,"-",(COUNTIFS(明细!$R:$R,$AK267,明细!$C:$C,BH$1,明细!$AK:$AK,"网点超50分钟未响应")+COUNTIFS(明细!$R:$R,$AK267,明细!$C:$C,BH$1,明细!$AL:$AL,"网点超23H未关闭"))*20)</f>
        <v>-</v>
      </c>
      <c r="BI267" s="12" t="str">
        <f>IF((COUNTIFS(明细!$R:$R,$AK267,明细!$C:$C,BI$1,明细!$AK:$AK,"网点超50分钟未响应")+COUNTIFS(明细!$R:$R,$AK267,明细!$C:$C,BI$1,明细!$AL:$AL,"网点超23H未关闭"))*20=0,"-",(COUNTIFS(明细!$R:$R,$AK267,明细!$C:$C,BI$1,明细!$AK:$AK,"网点超50分钟未响应")+COUNTIFS(明细!$R:$R,$AK267,明细!$C:$C,BI$1,明细!$AL:$AL,"网点超23H未关闭"))*20)</f>
        <v>-</v>
      </c>
      <c r="BJ267" s="12" t="str">
        <f>IF((COUNTIFS(明细!$R:$R,$AK267,明细!$C:$C,BJ$1,明细!$AK:$AK,"网点超50分钟未响应")+COUNTIFS(明细!$R:$R,$AK267,明细!$C:$C,BJ$1,明细!$AL:$AL,"网点超23H未关闭"))*20=0,"-",(COUNTIFS(明细!$R:$R,$AK267,明细!$C:$C,BJ$1,明细!$AK:$AK,"网点超50分钟未响应")+COUNTIFS(明细!$R:$R,$AK267,明细!$C:$C,BJ$1,明细!$AL:$AL,"网点超23H未关闭"))*20)</f>
        <v>-</v>
      </c>
      <c r="BK267" s="12" t="str">
        <f>IF((COUNTIFS(明细!$R:$R,$AK267,明细!$C:$C,BK$1,明细!$AK:$AK,"网点超50分钟未响应")+COUNTIFS(明细!$R:$R,$AK267,明细!$C:$C,BK$1,明细!$AL:$AL,"网点超23H未关闭"))*20=0,"-",(COUNTIFS(明细!$R:$R,$AK267,明细!$C:$C,BK$1,明细!$AK:$AK,"网点超50分钟未响应")+COUNTIFS(明细!$R:$R,$AK267,明细!$C:$C,BK$1,明细!$AL:$AL,"网点超23H未关闭"))*20)</f>
        <v>-</v>
      </c>
      <c r="BL267" s="12" t="str">
        <f>IF((COUNTIFS(明细!$R:$R,$AK267,明细!$C:$C,BL$1,明细!$AK:$AK,"网点超50分钟未响应")+COUNTIFS(明细!$R:$R,$AK267,明细!$C:$C,BL$1,明细!$AL:$AL,"网点超23H未关闭"))*20=0,"-",(COUNTIFS(明细!$R:$R,$AK267,明细!$C:$C,BL$1,明细!$AK:$AK,"网点超50分钟未响应")+COUNTIFS(明细!$R:$R,$AK267,明细!$C:$C,BL$1,明细!$AL:$AL,"网点超23H未关闭"))*20)</f>
        <v>-</v>
      </c>
      <c r="BM267" s="12" t="str">
        <f>IF((COUNTIFS(明细!$R:$R,$AK267,明细!$C:$C,BM$1,明细!$AK:$AK,"网点超50分钟未响应")+COUNTIFS(明细!$R:$R,$AK267,明细!$C:$C,BM$1,明细!$AL:$AL,"网点超23H未关闭"))*20=0,"-",(COUNTIFS(明细!$R:$R,$AK267,明细!$C:$C,BM$1,明细!$AK:$AK,"网点超50分钟未响应")+COUNTIFS(明细!$R:$R,$AK267,明细!$C:$C,BM$1,明细!$AL:$AL,"网点超23H未关闭"))*20)</f>
        <v>-</v>
      </c>
      <c r="BN267" s="12" t="str">
        <f>IF((COUNTIFS(明细!$R:$R,$AK267,明细!$C:$C,BN$1,明细!$AK:$AK,"网点超50分钟未响应")+COUNTIFS(明细!$R:$R,$AK267,明细!$C:$C,BN$1,明细!$AL:$AL,"网点超23H未关闭"))*20=0,"-",(COUNTIFS(明细!$R:$R,$AK267,明细!$C:$C,BN$1,明细!$AK:$AK,"网点超50分钟未响应")+COUNTIFS(明细!$R:$R,$AK267,明细!$C:$C,BN$1,明细!$AL:$AL,"网点超23H未关闭"))*20)</f>
        <v>-</v>
      </c>
      <c r="BO267" s="12" t="str">
        <f>IF((COUNTIFS(明细!$R:$R,$AK267,明细!$C:$C,BO$1,明细!$AK:$AK,"网点超50分钟未响应")+COUNTIFS(明细!$R:$R,$AK267,明细!$C:$C,BO$1,明细!$AL:$AL,"网点超23H未关闭"))*20=0,"-",(COUNTIFS(明细!$R:$R,$AK267,明细!$C:$C,BO$1,明细!$AK:$AK,"网点超50分钟未响应")+COUNTIFS(明细!$R:$R,$AK267,明细!$C:$C,BO$1,明细!$AL:$AL,"网点超23H未关闭"))*20)</f>
        <v>-</v>
      </c>
      <c r="BP267" s="12" t="str">
        <f>IF((COUNTIFS(明细!$R:$R,$AK267,明细!$C:$C,BP$1,明细!$AK:$AK,"网点超50分钟未响应")+COUNTIFS(明细!$R:$R,$AK267,明细!$C:$C,BP$1,明细!$AL:$AL,"网点超23H未关闭"))*20=0,"-",(COUNTIFS(明细!$R:$R,$AK267,明细!$C:$C,BP$1,明细!$AK:$AK,"网点超50分钟未响应")+COUNTIFS(明细!$R:$R,$AK267,明细!$C:$C,BP$1,明细!$AL:$AL,"网点超23H未关闭"))*20)</f>
        <v>-</v>
      </c>
    </row>
    <row r="268" customHeight="1" spans="36:68">
      <c r="AJ268" s="12">
        <f>RANK(AL268,AL$3:AL$356)</f>
        <v>147</v>
      </c>
      <c r="AK268" s="4" t="s">
        <v>304</v>
      </c>
      <c r="AL268" s="12">
        <f>SUM(AM268:BP268)</f>
        <v>0</v>
      </c>
      <c r="AM268" s="12" t="str">
        <f>IF((COUNTIFS(明细!$R:$R,$AK268,明细!$C:$C,AM$1,明细!$AK:$AK,"网点超50分钟未响应")+COUNTIFS(明细!$R:$R,$AK268,明细!$C:$C,AM$1,明细!$AL:$AL,"网点超23H未关闭"))*20=0,"-",(COUNTIFS(明细!$R:$R,$AK268,明细!$C:$C,AM$1,明细!$AK:$AK,"网点超50分钟未响应")+COUNTIFS(明细!$R:$R,$AK268,明细!$C:$C,AM$1,明细!$AL:$AL,"网点超23H未关闭"))*20)</f>
        <v>-</v>
      </c>
      <c r="AN268" s="12" t="str">
        <f>IF((COUNTIFS(明细!$R:$R,$AK268,明细!$C:$C,AN$1,明细!$AK:$AK,"网点超50分钟未响应")+COUNTIFS(明细!$R:$R,$AK268,明细!$C:$C,AN$1,明细!$AL:$AL,"网点超23H未关闭"))*20=0,"-",(COUNTIFS(明细!$R:$R,$AK268,明细!$C:$C,AN$1,明细!$AK:$AK,"网点超50分钟未响应")+COUNTIFS(明细!$R:$R,$AK268,明细!$C:$C,AN$1,明细!$AL:$AL,"网点超23H未关闭"))*20)</f>
        <v>-</v>
      </c>
      <c r="AO268" s="12" t="str">
        <f>IF((COUNTIFS(明细!$R:$R,$AK268,明细!$C:$C,AO$1,明细!$AK:$AK,"网点超50分钟未响应")+COUNTIFS(明细!$R:$R,$AK268,明细!$C:$C,AO$1,明细!$AL:$AL,"网点超23H未关闭"))*20=0,"-",(COUNTIFS(明细!$R:$R,$AK268,明细!$C:$C,AO$1,明细!$AK:$AK,"网点超50分钟未响应")+COUNTIFS(明细!$R:$R,$AK268,明细!$C:$C,AO$1,明细!$AL:$AL,"网点超23H未关闭"))*20)</f>
        <v>-</v>
      </c>
      <c r="AP268" s="12" t="str">
        <f>IF((COUNTIFS(明细!$R:$R,$AK268,明细!$C:$C,AP$1,明细!$AK:$AK,"网点超50分钟未响应")+COUNTIFS(明细!$R:$R,$AK268,明细!$C:$C,AP$1,明细!$AL:$AL,"网点超23H未关闭"))*20=0,"-",(COUNTIFS(明细!$R:$R,$AK268,明细!$C:$C,AP$1,明细!$AK:$AK,"网点超50分钟未响应")+COUNTIFS(明细!$R:$R,$AK268,明细!$C:$C,AP$1,明细!$AL:$AL,"网点超23H未关闭"))*20)</f>
        <v>-</v>
      </c>
      <c r="AQ268" s="12" t="str">
        <f>IF((COUNTIFS(明细!$R:$R,$AK268,明细!$C:$C,AQ$1,明细!$AK:$AK,"网点超50分钟未响应")+COUNTIFS(明细!$R:$R,$AK268,明细!$C:$C,AQ$1,明细!$AL:$AL,"网点超23H未关闭"))*20=0,"-",(COUNTIFS(明细!$R:$R,$AK268,明细!$C:$C,AQ$1,明细!$AK:$AK,"网点超50分钟未响应")+COUNTIFS(明细!$R:$R,$AK268,明细!$C:$C,AQ$1,明细!$AL:$AL,"网点超23H未关闭"))*20)</f>
        <v>-</v>
      </c>
      <c r="AR268" s="12" t="str">
        <f>IF((COUNTIFS(明细!$R:$R,$AK268,明细!$C:$C,AR$1,明细!$AK:$AK,"网点超50分钟未响应")+COUNTIFS(明细!$R:$R,$AK268,明细!$C:$C,AR$1,明细!$AL:$AL,"网点超23H未关闭"))*20=0,"-",(COUNTIFS(明细!$R:$R,$AK268,明细!$C:$C,AR$1,明细!$AK:$AK,"网点超50分钟未响应")+COUNTIFS(明细!$R:$R,$AK268,明细!$C:$C,AR$1,明细!$AL:$AL,"网点超23H未关闭"))*20)</f>
        <v>-</v>
      </c>
      <c r="AS268" s="12" t="str">
        <f>IF((COUNTIFS(明细!$R:$R,$AK268,明细!$C:$C,AS$1,明细!$AK:$AK,"网点超50分钟未响应")+COUNTIFS(明细!$R:$R,$AK268,明细!$C:$C,AS$1,明细!$AL:$AL,"网点超23H未关闭"))*20=0,"-",(COUNTIFS(明细!$R:$R,$AK268,明细!$C:$C,AS$1,明细!$AK:$AK,"网点超50分钟未响应")+COUNTIFS(明细!$R:$R,$AK268,明细!$C:$C,AS$1,明细!$AL:$AL,"网点超23H未关闭"))*20)</f>
        <v>-</v>
      </c>
      <c r="AT268" s="12" t="str">
        <f>IF((COUNTIFS(明细!$R:$R,$AK268,明细!$C:$C,AT$1,明细!$AK:$AK,"网点超50分钟未响应")+COUNTIFS(明细!$R:$R,$AK268,明细!$C:$C,AT$1,明细!$AL:$AL,"网点超23H未关闭"))*20=0,"-",(COUNTIFS(明细!$R:$R,$AK268,明细!$C:$C,AT$1,明细!$AK:$AK,"网点超50分钟未响应")+COUNTIFS(明细!$R:$R,$AK268,明细!$C:$C,AT$1,明细!$AL:$AL,"网点超23H未关闭"))*20)</f>
        <v>-</v>
      </c>
      <c r="AU268" s="12" t="str">
        <f>IF((COUNTIFS(明细!$R:$R,$AK268,明细!$C:$C,AU$1,明细!$AK:$AK,"网点超50分钟未响应")+COUNTIFS(明细!$R:$R,$AK268,明细!$C:$C,AU$1,明细!$AL:$AL,"网点超23H未关闭"))*20=0,"-",(COUNTIFS(明细!$R:$R,$AK268,明细!$C:$C,AU$1,明细!$AK:$AK,"网点超50分钟未响应")+COUNTIFS(明细!$R:$R,$AK268,明细!$C:$C,AU$1,明细!$AL:$AL,"网点超23H未关闭"))*20)</f>
        <v>-</v>
      </c>
      <c r="AV268" s="12" t="str">
        <f>IF((COUNTIFS(明细!$R:$R,$AK268,明细!$C:$C,AV$1,明细!$AK:$AK,"网点超50分钟未响应")+COUNTIFS(明细!$R:$R,$AK268,明细!$C:$C,AV$1,明细!$AL:$AL,"网点超23H未关闭"))*20=0,"-",(COUNTIFS(明细!$R:$R,$AK268,明细!$C:$C,AV$1,明细!$AK:$AK,"网点超50分钟未响应")+COUNTIFS(明细!$R:$R,$AK268,明细!$C:$C,AV$1,明细!$AL:$AL,"网点超23H未关闭"))*20)</f>
        <v>-</v>
      </c>
      <c r="AW268" s="12" t="str">
        <f>IF((COUNTIFS(明细!$R:$R,$AK268,明细!$C:$C,AW$1,明细!$AK:$AK,"网点超50分钟未响应")+COUNTIFS(明细!$R:$R,$AK268,明细!$C:$C,AW$1,明细!$AL:$AL,"网点超23H未关闭"))*20=0,"-",(COUNTIFS(明细!$R:$R,$AK268,明细!$C:$C,AW$1,明细!$AK:$AK,"网点超50分钟未响应")+COUNTIFS(明细!$R:$R,$AK268,明细!$C:$C,AW$1,明细!$AL:$AL,"网点超23H未关闭"))*20)</f>
        <v>-</v>
      </c>
      <c r="AX268" s="12" t="str">
        <f>IF((COUNTIFS(明细!$R:$R,$AK268,明细!$C:$C,AX$1,明细!$AK:$AK,"网点超50分钟未响应")+COUNTIFS(明细!$R:$R,$AK268,明细!$C:$C,AX$1,明细!$AL:$AL,"网点超23H未关闭"))*20=0,"-",(COUNTIFS(明细!$R:$R,$AK268,明细!$C:$C,AX$1,明细!$AK:$AK,"网点超50分钟未响应")+COUNTIFS(明细!$R:$R,$AK268,明细!$C:$C,AX$1,明细!$AL:$AL,"网点超23H未关闭"))*20)</f>
        <v>-</v>
      </c>
      <c r="AY268" s="12" t="str">
        <f>IF((COUNTIFS(明细!$R:$R,$AK268,明细!$C:$C,AY$1,明细!$AK:$AK,"网点超50分钟未响应")+COUNTIFS(明细!$R:$R,$AK268,明细!$C:$C,AY$1,明细!$AL:$AL,"网点超23H未关闭"))*20=0,"-",(COUNTIFS(明细!$R:$R,$AK268,明细!$C:$C,AY$1,明细!$AK:$AK,"网点超50分钟未响应")+COUNTIFS(明细!$R:$R,$AK268,明细!$C:$C,AY$1,明细!$AL:$AL,"网点超23H未关闭"))*20)</f>
        <v>-</v>
      </c>
      <c r="AZ268" s="12" t="str">
        <f>IF((COUNTIFS(明细!$R:$R,$AK268,明细!$C:$C,AZ$1,明细!$AK:$AK,"网点超50分钟未响应")+COUNTIFS(明细!$R:$R,$AK268,明细!$C:$C,AZ$1,明细!$AL:$AL,"网点超23H未关闭"))*20=0,"-",(COUNTIFS(明细!$R:$R,$AK268,明细!$C:$C,AZ$1,明细!$AK:$AK,"网点超50分钟未响应")+COUNTIFS(明细!$R:$R,$AK268,明细!$C:$C,AZ$1,明细!$AL:$AL,"网点超23H未关闭"))*20)</f>
        <v>-</v>
      </c>
      <c r="BA268" s="12" t="str">
        <f>IF((COUNTIFS(明细!$R:$R,$AK268,明细!$C:$C,BA$1,明细!$AK:$AK,"网点超50分钟未响应")+COUNTIFS(明细!$R:$R,$AK268,明细!$C:$C,BA$1,明细!$AL:$AL,"网点超23H未关闭"))*20=0,"-",(COUNTIFS(明细!$R:$R,$AK268,明细!$C:$C,BA$1,明细!$AK:$AK,"网点超50分钟未响应")+COUNTIFS(明细!$R:$R,$AK268,明细!$C:$C,BA$1,明细!$AL:$AL,"网点超23H未关闭"))*20)</f>
        <v>-</v>
      </c>
      <c r="BB268" s="12" t="str">
        <f>IF((COUNTIFS(明细!$R:$R,$AK268,明细!$C:$C,BB$1,明细!$AK:$AK,"网点超50分钟未响应")+COUNTIFS(明细!$R:$R,$AK268,明细!$C:$C,BB$1,明细!$AL:$AL,"网点超23H未关闭"))*20=0,"-",(COUNTIFS(明细!$R:$R,$AK268,明细!$C:$C,BB$1,明细!$AK:$AK,"网点超50分钟未响应")+COUNTIFS(明细!$R:$R,$AK268,明细!$C:$C,BB$1,明细!$AL:$AL,"网点超23H未关闭"))*20)</f>
        <v>-</v>
      </c>
      <c r="BC268" s="12" t="str">
        <f>IF((COUNTIFS(明细!$R:$R,$AK268,明细!$C:$C,BC$1,明细!$AK:$AK,"网点超50分钟未响应")+COUNTIFS(明细!$R:$R,$AK268,明细!$C:$C,BC$1,明细!$AL:$AL,"网点超23H未关闭"))*20=0,"-",(COUNTIFS(明细!$R:$R,$AK268,明细!$C:$C,BC$1,明细!$AK:$AK,"网点超50分钟未响应")+COUNTIFS(明细!$R:$R,$AK268,明细!$C:$C,BC$1,明细!$AL:$AL,"网点超23H未关闭"))*20)</f>
        <v>-</v>
      </c>
      <c r="BD268" s="12" t="str">
        <f>IF((COUNTIFS(明细!$R:$R,$AK268,明细!$C:$C,BD$1,明细!$AK:$AK,"网点超50分钟未响应")+COUNTIFS(明细!$R:$R,$AK268,明细!$C:$C,BD$1,明细!$AL:$AL,"网点超23H未关闭"))*20=0,"-",(COUNTIFS(明细!$R:$R,$AK268,明细!$C:$C,BD$1,明细!$AK:$AK,"网点超50分钟未响应")+COUNTIFS(明细!$R:$R,$AK268,明细!$C:$C,BD$1,明细!$AL:$AL,"网点超23H未关闭"))*20)</f>
        <v>-</v>
      </c>
      <c r="BE268" s="12" t="str">
        <f>IF((COUNTIFS(明细!$R:$R,$AK268,明细!$C:$C,BE$1,明细!$AK:$AK,"网点超50分钟未响应")+COUNTIFS(明细!$R:$R,$AK268,明细!$C:$C,BE$1,明细!$AL:$AL,"网点超23H未关闭"))*20=0,"-",(COUNTIFS(明细!$R:$R,$AK268,明细!$C:$C,BE$1,明细!$AK:$AK,"网点超50分钟未响应")+COUNTIFS(明细!$R:$R,$AK268,明细!$C:$C,BE$1,明细!$AL:$AL,"网点超23H未关闭"))*20)</f>
        <v>-</v>
      </c>
      <c r="BF268" s="12" t="str">
        <f>IF((COUNTIFS(明细!$R:$R,$AK268,明细!$C:$C,BF$1,明细!$AK:$AK,"网点超50分钟未响应")+COUNTIFS(明细!$R:$R,$AK268,明细!$C:$C,BF$1,明细!$AL:$AL,"网点超23H未关闭"))*20=0,"-",(COUNTIFS(明细!$R:$R,$AK268,明细!$C:$C,BF$1,明细!$AK:$AK,"网点超50分钟未响应")+COUNTIFS(明细!$R:$R,$AK268,明细!$C:$C,BF$1,明细!$AL:$AL,"网点超23H未关闭"))*20)</f>
        <v>-</v>
      </c>
      <c r="BG268" s="12" t="str">
        <f>IF((COUNTIFS(明细!$R:$R,$AK268,明细!$C:$C,BG$1,明细!$AK:$AK,"网点超50分钟未响应")+COUNTIFS(明细!$R:$R,$AK268,明细!$C:$C,BG$1,明细!$AL:$AL,"网点超23H未关闭"))*20=0,"-",(COUNTIFS(明细!$R:$R,$AK268,明细!$C:$C,BG$1,明细!$AK:$AK,"网点超50分钟未响应")+COUNTIFS(明细!$R:$R,$AK268,明细!$C:$C,BG$1,明细!$AL:$AL,"网点超23H未关闭"))*20)</f>
        <v>-</v>
      </c>
      <c r="BH268" s="12" t="str">
        <f>IF((COUNTIFS(明细!$R:$R,$AK268,明细!$C:$C,BH$1,明细!$AK:$AK,"网点超50分钟未响应")+COUNTIFS(明细!$R:$R,$AK268,明细!$C:$C,BH$1,明细!$AL:$AL,"网点超23H未关闭"))*20=0,"-",(COUNTIFS(明细!$R:$R,$AK268,明细!$C:$C,BH$1,明细!$AK:$AK,"网点超50分钟未响应")+COUNTIFS(明细!$R:$R,$AK268,明细!$C:$C,BH$1,明细!$AL:$AL,"网点超23H未关闭"))*20)</f>
        <v>-</v>
      </c>
      <c r="BI268" s="12" t="str">
        <f>IF((COUNTIFS(明细!$R:$R,$AK268,明细!$C:$C,BI$1,明细!$AK:$AK,"网点超50分钟未响应")+COUNTIFS(明细!$R:$R,$AK268,明细!$C:$C,BI$1,明细!$AL:$AL,"网点超23H未关闭"))*20=0,"-",(COUNTIFS(明细!$R:$R,$AK268,明细!$C:$C,BI$1,明细!$AK:$AK,"网点超50分钟未响应")+COUNTIFS(明细!$R:$R,$AK268,明细!$C:$C,BI$1,明细!$AL:$AL,"网点超23H未关闭"))*20)</f>
        <v>-</v>
      </c>
      <c r="BJ268" s="12" t="str">
        <f>IF((COUNTIFS(明细!$R:$R,$AK268,明细!$C:$C,BJ$1,明细!$AK:$AK,"网点超50分钟未响应")+COUNTIFS(明细!$R:$R,$AK268,明细!$C:$C,BJ$1,明细!$AL:$AL,"网点超23H未关闭"))*20=0,"-",(COUNTIFS(明细!$R:$R,$AK268,明细!$C:$C,BJ$1,明细!$AK:$AK,"网点超50分钟未响应")+COUNTIFS(明细!$R:$R,$AK268,明细!$C:$C,BJ$1,明细!$AL:$AL,"网点超23H未关闭"))*20)</f>
        <v>-</v>
      </c>
      <c r="BK268" s="12" t="str">
        <f>IF((COUNTIFS(明细!$R:$R,$AK268,明细!$C:$C,BK$1,明细!$AK:$AK,"网点超50分钟未响应")+COUNTIFS(明细!$R:$R,$AK268,明细!$C:$C,BK$1,明细!$AL:$AL,"网点超23H未关闭"))*20=0,"-",(COUNTIFS(明细!$R:$R,$AK268,明细!$C:$C,BK$1,明细!$AK:$AK,"网点超50分钟未响应")+COUNTIFS(明细!$R:$R,$AK268,明细!$C:$C,BK$1,明细!$AL:$AL,"网点超23H未关闭"))*20)</f>
        <v>-</v>
      </c>
      <c r="BL268" s="12" t="str">
        <f>IF((COUNTIFS(明细!$R:$R,$AK268,明细!$C:$C,BL$1,明细!$AK:$AK,"网点超50分钟未响应")+COUNTIFS(明细!$R:$R,$AK268,明细!$C:$C,BL$1,明细!$AL:$AL,"网点超23H未关闭"))*20=0,"-",(COUNTIFS(明细!$R:$R,$AK268,明细!$C:$C,BL$1,明细!$AK:$AK,"网点超50分钟未响应")+COUNTIFS(明细!$R:$R,$AK268,明细!$C:$C,BL$1,明细!$AL:$AL,"网点超23H未关闭"))*20)</f>
        <v>-</v>
      </c>
      <c r="BM268" s="12" t="str">
        <f>IF((COUNTIFS(明细!$R:$R,$AK268,明细!$C:$C,BM$1,明细!$AK:$AK,"网点超50分钟未响应")+COUNTIFS(明细!$R:$R,$AK268,明细!$C:$C,BM$1,明细!$AL:$AL,"网点超23H未关闭"))*20=0,"-",(COUNTIFS(明细!$R:$R,$AK268,明细!$C:$C,BM$1,明细!$AK:$AK,"网点超50分钟未响应")+COUNTIFS(明细!$R:$R,$AK268,明细!$C:$C,BM$1,明细!$AL:$AL,"网点超23H未关闭"))*20)</f>
        <v>-</v>
      </c>
      <c r="BN268" s="12" t="str">
        <f>IF((COUNTIFS(明细!$R:$R,$AK268,明细!$C:$C,BN$1,明细!$AK:$AK,"网点超50分钟未响应")+COUNTIFS(明细!$R:$R,$AK268,明细!$C:$C,BN$1,明细!$AL:$AL,"网点超23H未关闭"))*20=0,"-",(COUNTIFS(明细!$R:$R,$AK268,明细!$C:$C,BN$1,明细!$AK:$AK,"网点超50分钟未响应")+COUNTIFS(明细!$R:$R,$AK268,明细!$C:$C,BN$1,明细!$AL:$AL,"网点超23H未关闭"))*20)</f>
        <v>-</v>
      </c>
      <c r="BO268" s="12" t="str">
        <f>IF((COUNTIFS(明细!$R:$R,$AK268,明细!$C:$C,BO$1,明细!$AK:$AK,"网点超50分钟未响应")+COUNTIFS(明细!$R:$R,$AK268,明细!$C:$C,BO$1,明细!$AL:$AL,"网点超23H未关闭"))*20=0,"-",(COUNTIFS(明细!$R:$R,$AK268,明细!$C:$C,BO$1,明细!$AK:$AK,"网点超50分钟未响应")+COUNTIFS(明细!$R:$R,$AK268,明细!$C:$C,BO$1,明细!$AL:$AL,"网点超23H未关闭"))*20)</f>
        <v>-</v>
      </c>
      <c r="BP268" s="12" t="str">
        <f>IF((COUNTIFS(明细!$R:$R,$AK268,明细!$C:$C,BP$1,明细!$AK:$AK,"网点超50分钟未响应")+COUNTIFS(明细!$R:$R,$AK268,明细!$C:$C,BP$1,明细!$AL:$AL,"网点超23H未关闭"))*20=0,"-",(COUNTIFS(明细!$R:$R,$AK268,明细!$C:$C,BP$1,明细!$AK:$AK,"网点超50分钟未响应")+COUNTIFS(明细!$R:$R,$AK268,明细!$C:$C,BP$1,明细!$AL:$AL,"网点超23H未关闭"))*20)</f>
        <v>-</v>
      </c>
    </row>
    <row r="269" customHeight="1" spans="36:68">
      <c r="AJ269" s="12">
        <f>RANK(AL269,AL$3:AL$356)</f>
        <v>147</v>
      </c>
      <c r="AK269" s="36" t="s">
        <v>305</v>
      </c>
      <c r="AL269" s="12">
        <f>SUM(AM269:BP269)</f>
        <v>0</v>
      </c>
      <c r="AM269" s="12" t="str">
        <f>IF((COUNTIFS(明细!$R:$R,$AK269,明细!$C:$C,AM$1,明细!$AK:$AK,"网点超50分钟未响应")+COUNTIFS(明细!$R:$R,$AK269,明细!$C:$C,AM$1,明细!$AL:$AL,"网点超23H未关闭"))*20=0,"-",(COUNTIFS(明细!$R:$R,$AK269,明细!$C:$C,AM$1,明细!$AK:$AK,"网点超50分钟未响应")+COUNTIFS(明细!$R:$R,$AK269,明细!$C:$C,AM$1,明细!$AL:$AL,"网点超23H未关闭"))*20)</f>
        <v>-</v>
      </c>
      <c r="AN269" s="12" t="str">
        <f>IF((COUNTIFS(明细!$R:$R,$AK269,明细!$C:$C,AN$1,明细!$AK:$AK,"网点超50分钟未响应")+COUNTIFS(明细!$R:$R,$AK269,明细!$C:$C,AN$1,明细!$AL:$AL,"网点超23H未关闭"))*20=0,"-",(COUNTIFS(明细!$R:$R,$AK269,明细!$C:$C,AN$1,明细!$AK:$AK,"网点超50分钟未响应")+COUNTIFS(明细!$R:$R,$AK269,明细!$C:$C,AN$1,明细!$AL:$AL,"网点超23H未关闭"))*20)</f>
        <v>-</v>
      </c>
      <c r="AO269" s="12" t="str">
        <f>IF((COUNTIFS(明细!$R:$R,$AK269,明细!$C:$C,AO$1,明细!$AK:$AK,"网点超50分钟未响应")+COUNTIFS(明细!$R:$R,$AK269,明细!$C:$C,AO$1,明细!$AL:$AL,"网点超23H未关闭"))*20=0,"-",(COUNTIFS(明细!$R:$R,$AK269,明细!$C:$C,AO$1,明细!$AK:$AK,"网点超50分钟未响应")+COUNTIFS(明细!$R:$R,$AK269,明细!$C:$C,AO$1,明细!$AL:$AL,"网点超23H未关闭"))*20)</f>
        <v>-</v>
      </c>
      <c r="AP269" s="12" t="str">
        <f>IF((COUNTIFS(明细!$R:$R,$AK269,明细!$C:$C,AP$1,明细!$AK:$AK,"网点超50分钟未响应")+COUNTIFS(明细!$R:$R,$AK269,明细!$C:$C,AP$1,明细!$AL:$AL,"网点超23H未关闭"))*20=0,"-",(COUNTIFS(明细!$R:$R,$AK269,明细!$C:$C,AP$1,明细!$AK:$AK,"网点超50分钟未响应")+COUNTIFS(明细!$R:$R,$AK269,明细!$C:$C,AP$1,明细!$AL:$AL,"网点超23H未关闭"))*20)</f>
        <v>-</v>
      </c>
      <c r="AQ269" s="12" t="str">
        <f>IF((COUNTIFS(明细!$R:$R,$AK269,明细!$C:$C,AQ$1,明细!$AK:$AK,"网点超50分钟未响应")+COUNTIFS(明细!$R:$R,$AK269,明细!$C:$C,AQ$1,明细!$AL:$AL,"网点超23H未关闭"))*20=0,"-",(COUNTIFS(明细!$R:$R,$AK269,明细!$C:$C,AQ$1,明细!$AK:$AK,"网点超50分钟未响应")+COUNTIFS(明细!$R:$R,$AK269,明细!$C:$C,AQ$1,明细!$AL:$AL,"网点超23H未关闭"))*20)</f>
        <v>-</v>
      </c>
      <c r="AR269" s="12" t="str">
        <f>IF((COUNTIFS(明细!$R:$R,$AK269,明细!$C:$C,AR$1,明细!$AK:$AK,"网点超50分钟未响应")+COUNTIFS(明细!$R:$R,$AK269,明细!$C:$C,AR$1,明细!$AL:$AL,"网点超23H未关闭"))*20=0,"-",(COUNTIFS(明细!$R:$R,$AK269,明细!$C:$C,AR$1,明细!$AK:$AK,"网点超50分钟未响应")+COUNTIFS(明细!$R:$R,$AK269,明细!$C:$C,AR$1,明细!$AL:$AL,"网点超23H未关闭"))*20)</f>
        <v>-</v>
      </c>
      <c r="AS269" s="12" t="str">
        <f>IF((COUNTIFS(明细!$R:$R,$AK269,明细!$C:$C,AS$1,明细!$AK:$AK,"网点超50分钟未响应")+COUNTIFS(明细!$R:$R,$AK269,明细!$C:$C,AS$1,明细!$AL:$AL,"网点超23H未关闭"))*20=0,"-",(COUNTIFS(明细!$R:$R,$AK269,明细!$C:$C,AS$1,明细!$AK:$AK,"网点超50分钟未响应")+COUNTIFS(明细!$R:$R,$AK269,明细!$C:$C,AS$1,明细!$AL:$AL,"网点超23H未关闭"))*20)</f>
        <v>-</v>
      </c>
      <c r="AT269" s="12" t="str">
        <f>IF((COUNTIFS(明细!$R:$R,$AK269,明细!$C:$C,AT$1,明细!$AK:$AK,"网点超50分钟未响应")+COUNTIFS(明细!$R:$R,$AK269,明细!$C:$C,AT$1,明细!$AL:$AL,"网点超23H未关闭"))*20=0,"-",(COUNTIFS(明细!$R:$R,$AK269,明细!$C:$C,AT$1,明细!$AK:$AK,"网点超50分钟未响应")+COUNTIFS(明细!$R:$R,$AK269,明细!$C:$C,AT$1,明细!$AL:$AL,"网点超23H未关闭"))*20)</f>
        <v>-</v>
      </c>
      <c r="AU269" s="12" t="str">
        <f>IF((COUNTIFS(明细!$R:$R,$AK269,明细!$C:$C,AU$1,明细!$AK:$AK,"网点超50分钟未响应")+COUNTIFS(明细!$R:$R,$AK269,明细!$C:$C,AU$1,明细!$AL:$AL,"网点超23H未关闭"))*20=0,"-",(COUNTIFS(明细!$R:$R,$AK269,明细!$C:$C,AU$1,明细!$AK:$AK,"网点超50分钟未响应")+COUNTIFS(明细!$R:$R,$AK269,明细!$C:$C,AU$1,明细!$AL:$AL,"网点超23H未关闭"))*20)</f>
        <v>-</v>
      </c>
      <c r="AV269" s="12" t="str">
        <f>IF((COUNTIFS(明细!$R:$R,$AK269,明细!$C:$C,AV$1,明细!$AK:$AK,"网点超50分钟未响应")+COUNTIFS(明细!$R:$R,$AK269,明细!$C:$C,AV$1,明细!$AL:$AL,"网点超23H未关闭"))*20=0,"-",(COUNTIFS(明细!$R:$R,$AK269,明细!$C:$C,AV$1,明细!$AK:$AK,"网点超50分钟未响应")+COUNTIFS(明细!$R:$R,$AK269,明细!$C:$C,AV$1,明细!$AL:$AL,"网点超23H未关闭"))*20)</f>
        <v>-</v>
      </c>
      <c r="AW269" s="12" t="str">
        <f>IF((COUNTIFS(明细!$R:$R,$AK269,明细!$C:$C,AW$1,明细!$AK:$AK,"网点超50分钟未响应")+COUNTIFS(明细!$R:$R,$AK269,明细!$C:$C,AW$1,明细!$AL:$AL,"网点超23H未关闭"))*20=0,"-",(COUNTIFS(明细!$R:$R,$AK269,明细!$C:$C,AW$1,明细!$AK:$AK,"网点超50分钟未响应")+COUNTIFS(明细!$R:$R,$AK269,明细!$C:$C,AW$1,明细!$AL:$AL,"网点超23H未关闭"))*20)</f>
        <v>-</v>
      </c>
      <c r="AX269" s="12" t="str">
        <f>IF((COUNTIFS(明细!$R:$R,$AK269,明细!$C:$C,AX$1,明细!$AK:$AK,"网点超50分钟未响应")+COUNTIFS(明细!$R:$R,$AK269,明细!$C:$C,AX$1,明细!$AL:$AL,"网点超23H未关闭"))*20=0,"-",(COUNTIFS(明细!$R:$R,$AK269,明细!$C:$C,AX$1,明细!$AK:$AK,"网点超50分钟未响应")+COUNTIFS(明细!$R:$R,$AK269,明细!$C:$C,AX$1,明细!$AL:$AL,"网点超23H未关闭"))*20)</f>
        <v>-</v>
      </c>
      <c r="AY269" s="12" t="str">
        <f>IF((COUNTIFS(明细!$R:$R,$AK269,明细!$C:$C,AY$1,明细!$AK:$AK,"网点超50分钟未响应")+COUNTIFS(明细!$R:$R,$AK269,明细!$C:$C,AY$1,明细!$AL:$AL,"网点超23H未关闭"))*20=0,"-",(COUNTIFS(明细!$R:$R,$AK269,明细!$C:$C,AY$1,明细!$AK:$AK,"网点超50分钟未响应")+COUNTIFS(明细!$R:$R,$AK269,明细!$C:$C,AY$1,明细!$AL:$AL,"网点超23H未关闭"))*20)</f>
        <v>-</v>
      </c>
      <c r="AZ269" s="12" t="str">
        <f>IF((COUNTIFS(明细!$R:$R,$AK269,明细!$C:$C,AZ$1,明细!$AK:$AK,"网点超50分钟未响应")+COUNTIFS(明细!$R:$R,$AK269,明细!$C:$C,AZ$1,明细!$AL:$AL,"网点超23H未关闭"))*20=0,"-",(COUNTIFS(明细!$R:$R,$AK269,明细!$C:$C,AZ$1,明细!$AK:$AK,"网点超50分钟未响应")+COUNTIFS(明细!$R:$R,$AK269,明细!$C:$C,AZ$1,明细!$AL:$AL,"网点超23H未关闭"))*20)</f>
        <v>-</v>
      </c>
      <c r="BA269" s="12" t="str">
        <f>IF((COUNTIFS(明细!$R:$R,$AK269,明细!$C:$C,BA$1,明细!$AK:$AK,"网点超50分钟未响应")+COUNTIFS(明细!$R:$R,$AK269,明细!$C:$C,BA$1,明细!$AL:$AL,"网点超23H未关闭"))*20=0,"-",(COUNTIFS(明细!$R:$R,$AK269,明细!$C:$C,BA$1,明细!$AK:$AK,"网点超50分钟未响应")+COUNTIFS(明细!$R:$R,$AK269,明细!$C:$C,BA$1,明细!$AL:$AL,"网点超23H未关闭"))*20)</f>
        <v>-</v>
      </c>
      <c r="BB269" s="12" t="str">
        <f>IF((COUNTIFS(明细!$R:$R,$AK269,明细!$C:$C,BB$1,明细!$AK:$AK,"网点超50分钟未响应")+COUNTIFS(明细!$R:$R,$AK269,明细!$C:$C,BB$1,明细!$AL:$AL,"网点超23H未关闭"))*20=0,"-",(COUNTIFS(明细!$R:$R,$AK269,明细!$C:$C,BB$1,明细!$AK:$AK,"网点超50分钟未响应")+COUNTIFS(明细!$R:$R,$AK269,明细!$C:$C,BB$1,明细!$AL:$AL,"网点超23H未关闭"))*20)</f>
        <v>-</v>
      </c>
      <c r="BC269" s="12" t="str">
        <f>IF((COUNTIFS(明细!$R:$R,$AK269,明细!$C:$C,BC$1,明细!$AK:$AK,"网点超50分钟未响应")+COUNTIFS(明细!$R:$R,$AK269,明细!$C:$C,BC$1,明细!$AL:$AL,"网点超23H未关闭"))*20=0,"-",(COUNTIFS(明细!$R:$R,$AK269,明细!$C:$C,BC$1,明细!$AK:$AK,"网点超50分钟未响应")+COUNTIFS(明细!$R:$R,$AK269,明细!$C:$C,BC$1,明细!$AL:$AL,"网点超23H未关闭"))*20)</f>
        <v>-</v>
      </c>
      <c r="BD269" s="12" t="str">
        <f>IF((COUNTIFS(明细!$R:$R,$AK269,明细!$C:$C,BD$1,明细!$AK:$AK,"网点超50分钟未响应")+COUNTIFS(明细!$R:$R,$AK269,明细!$C:$C,BD$1,明细!$AL:$AL,"网点超23H未关闭"))*20=0,"-",(COUNTIFS(明细!$R:$R,$AK269,明细!$C:$C,BD$1,明细!$AK:$AK,"网点超50分钟未响应")+COUNTIFS(明细!$R:$R,$AK269,明细!$C:$C,BD$1,明细!$AL:$AL,"网点超23H未关闭"))*20)</f>
        <v>-</v>
      </c>
      <c r="BE269" s="12" t="str">
        <f>IF((COUNTIFS(明细!$R:$R,$AK269,明细!$C:$C,BE$1,明细!$AK:$AK,"网点超50分钟未响应")+COUNTIFS(明细!$R:$R,$AK269,明细!$C:$C,BE$1,明细!$AL:$AL,"网点超23H未关闭"))*20=0,"-",(COUNTIFS(明细!$R:$R,$AK269,明细!$C:$C,BE$1,明细!$AK:$AK,"网点超50分钟未响应")+COUNTIFS(明细!$R:$R,$AK269,明细!$C:$C,BE$1,明细!$AL:$AL,"网点超23H未关闭"))*20)</f>
        <v>-</v>
      </c>
      <c r="BF269" s="12" t="str">
        <f>IF((COUNTIFS(明细!$R:$R,$AK269,明细!$C:$C,BF$1,明细!$AK:$AK,"网点超50分钟未响应")+COUNTIFS(明细!$R:$R,$AK269,明细!$C:$C,BF$1,明细!$AL:$AL,"网点超23H未关闭"))*20=0,"-",(COUNTIFS(明细!$R:$R,$AK269,明细!$C:$C,BF$1,明细!$AK:$AK,"网点超50分钟未响应")+COUNTIFS(明细!$R:$R,$AK269,明细!$C:$C,BF$1,明细!$AL:$AL,"网点超23H未关闭"))*20)</f>
        <v>-</v>
      </c>
      <c r="BG269" s="12" t="str">
        <f>IF((COUNTIFS(明细!$R:$R,$AK269,明细!$C:$C,BG$1,明细!$AK:$AK,"网点超50分钟未响应")+COUNTIFS(明细!$R:$R,$AK269,明细!$C:$C,BG$1,明细!$AL:$AL,"网点超23H未关闭"))*20=0,"-",(COUNTIFS(明细!$R:$R,$AK269,明细!$C:$C,BG$1,明细!$AK:$AK,"网点超50分钟未响应")+COUNTIFS(明细!$R:$R,$AK269,明细!$C:$C,BG$1,明细!$AL:$AL,"网点超23H未关闭"))*20)</f>
        <v>-</v>
      </c>
      <c r="BH269" s="12" t="str">
        <f>IF((COUNTIFS(明细!$R:$R,$AK269,明细!$C:$C,BH$1,明细!$AK:$AK,"网点超50分钟未响应")+COUNTIFS(明细!$R:$R,$AK269,明细!$C:$C,BH$1,明细!$AL:$AL,"网点超23H未关闭"))*20=0,"-",(COUNTIFS(明细!$R:$R,$AK269,明细!$C:$C,BH$1,明细!$AK:$AK,"网点超50分钟未响应")+COUNTIFS(明细!$R:$R,$AK269,明细!$C:$C,BH$1,明细!$AL:$AL,"网点超23H未关闭"))*20)</f>
        <v>-</v>
      </c>
      <c r="BI269" s="12" t="str">
        <f>IF((COUNTIFS(明细!$R:$R,$AK269,明细!$C:$C,BI$1,明细!$AK:$AK,"网点超50分钟未响应")+COUNTIFS(明细!$R:$R,$AK269,明细!$C:$C,BI$1,明细!$AL:$AL,"网点超23H未关闭"))*20=0,"-",(COUNTIFS(明细!$R:$R,$AK269,明细!$C:$C,BI$1,明细!$AK:$AK,"网点超50分钟未响应")+COUNTIFS(明细!$R:$R,$AK269,明细!$C:$C,BI$1,明细!$AL:$AL,"网点超23H未关闭"))*20)</f>
        <v>-</v>
      </c>
      <c r="BJ269" s="12" t="str">
        <f>IF((COUNTIFS(明细!$R:$R,$AK269,明细!$C:$C,BJ$1,明细!$AK:$AK,"网点超50分钟未响应")+COUNTIFS(明细!$R:$R,$AK269,明细!$C:$C,BJ$1,明细!$AL:$AL,"网点超23H未关闭"))*20=0,"-",(COUNTIFS(明细!$R:$R,$AK269,明细!$C:$C,BJ$1,明细!$AK:$AK,"网点超50分钟未响应")+COUNTIFS(明细!$R:$R,$AK269,明细!$C:$C,BJ$1,明细!$AL:$AL,"网点超23H未关闭"))*20)</f>
        <v>-</v>
      </c>
      <c r="BK269" s="12" t="str">
        <f>IF((COUNTIFS(明细!$R:$R,$AK269,明细!$C:$C,BK$1,明细!$AK:$AK,"网点超50分钟未响应")+COUNTIFS(明细!$R:$R,$AK269,明细!$C:$C,BK$1,明细!$AL:$AL,"网点超23H未关闭"))*20=0,"-",(COUNTIFS(明细!$R:$R,$AK269,明细!$C:$C,BK$1,明细!$AK:$AK,"网点超50分钟未响应")+COUNTIFS(明细!$R:$R,$AK269,明细!$C:$C,BK$1,明细!$AL:$AL,"网点超23H未关闭"))*20)</f>
        <v>-</v>
      </c>
      <c r="BL269" s="12" t="str">
        <f>IF((COUNTIFS(明细!$R:$R,$AK269,明细!$C:$C,BL$1,明细!$AK:$AK,"网点超50分钟未响应")+COUNTIFS(明细!$R:$R,$AK269,明细!$C:$C,BL$1,明细!$AL:$AL,"网点超23H未关闭"))*20=0,"-",(COUNTIFS(明细!$R:$R,$AK269,明细!$C:$C,BL$1,明细!$AK:$AK,"网点超50分钟未响应")+COUNTIFS(明细!$R:$R,$AK269,明细!$C:$C,BL$1,明细!$AL:$AL,"网点超23H未关闭"))*20)</f>
        <v>-</v>
      </c>
      <c r="BM269" s="12" t="str">
        <f>IF((COUNTIFS(明细!$R:$R,$AK269,明细!$C:$C,BM$1,明细!$AK:$AK,"网点超50分钟未响应")+COUNTIFS(明细!$R:$R,$AK269,明细!$C:$C,BM$1,明细!$AL:$AL,"网点超23H未关闭"))*20=0,"-",(COUNTIFS(明细!$R:$R,$AK269,明细!$C:$C,BM$1,明细!$AK:$AK,"网点超50分钟未响应")+COUNTIFS(明细!$R:$R,$AK269,明细!$C:$C,BM$1,明细!$AL:$AL,"网点超23H未关闭"))*20)</f>
        <v>-</v>
      </c>
      <c r="BN269" s="12" t="str">
        <f>IF((COUNTIFS(明细!$R:$R,$AK269,明细!$C:$C,BN$1,明细!$AK:$AK,"网点超50分钟未响应")+COUNTIFS(明细!$R:$R,$AK269,明细!$C:$C,BN$1,明细!$AL:$AL,"网点超23H未关闭"))*20=0,"-",(COUNTIFS(明细!$R:$R,$AK269,明细!$C:$C,BN$1,明细!$AK:$AK,"网点超50分钟未响应")+COUNTIFS(明细!$R:$R,$AK269,明细!$C:$C,BN$1,明细!$AL:$AL,"网点超23H未关闭"))*20)</f>
        <v>-</v>
      </c>
      <c r="BO269" s="12" t="str">
        <f>IF((COUNTIFS(明细!$R:$R,$AK269,明细!$C:$C,BO$1,明细!$AK:$AK,"网点超50分钟未响应")+COUNTIFS(明细!$R:$R,$AK269,明细!$C:$C,BO$1,明细!$AL:$AL,"网点超23H未关闭"))*20=0,"-",(COUNTIFS(明细!$R:$R,$AK269,明细!$C:$C,BO$1,明细!$AK:$AK,"网点超50分钟未响应")+COUNTIFS(明细!$R:$R,$AK269,明细!$C:$C,BO$1,明细!$AL:$AL,"网点超23H未关闭"))*20)</f>
        <v>-</v>
      </c>
      <c r="BP269" s="12" t="str">
        <f>IF((COUNTIFS(明细!$R:$R,$AK269,明细!$C:$C,BP$1,明细!$AK:$AK,"网点超50分钟未响应")+COUNTIFS(明细!$R:$R,$AK269,明细!$C:$C,BP$1,明细!$AL:$AL,"网点超23H未关闭"))*20=0,"-",(COUNTIFS(明细!$R:$R,$AK269,明细!$C:$C,BP$1,明细!$AK:$AK,"网点超50分钟未响应")+COUNTIFS(明细!$R:$R,$AK269,明细!$C:$C,BP$1,明细!$AL:$AL,"网点超23H未关闭"))*20)</f>
        <v>-</v>
      </c>
    </row>
    <row r="270" customHeight="1" spans="36:68">
      <c r="AJ270" s="12">
        <f>RANK(AL270,AL$3:AL$356)</f>
        <v>147</v>
      </c>
      <c r="AK270" s="39" t="s">
        <v>306</v>
      </c>
      <c r="AL270" s="12">
        <f t="shared" ref="AL259:AL322" si="2">SUM(AM270:BP270)</f>
        <v>0</v>
      </c>
      <c r="AM270" s="12" t="str">
        <f>IF((COUNTIFS(明细!$R:$R,$AK270,明细!$C:$C,AM$1,明细!$AK:$AK,"网点超50分钟未响应")+COUNTIFS(明细!$R:$R,$AK270,明细!$C:$C,AM$1,明细!$AL:$AL,"网点超23H未关闭"))*20=0,"-",(COUNTIFS(明细!$R:$R,$AK270,明细!$C:$C,AM$1,明细!$AK:$AK,"网点超50分钟未响应")+COUNTIFS(明细!$R:$R,$AK270,明细!$C:$C,AM$1,明细!$AL:$AL,"网点超23H未关闭"))*20)</f>
        <v>-</v>
      </c>
      <c r="AN270" s="12" t="str">
        <f>IF((COUNTIFS(明细!$R:$R,$AK270,明细!$C:$C,AN$1,明细!$AK:$AK,"网点超50分钟未响应")+COUNTIFS(明细!$R:$R,$AK270,明细!$C:$C,AN$1,明细!$AL:$AL,"网点超23H未关闭"))*20=0,"-",(COUNTIFS(明细!$R:$R,$AK270,明细!$C:$C,AN$1,明细!$AK:$AK,"网点超50分钟未响应")+COUNTIFS(明细!$R:$R,$AK270,明细!$C:$C,AN$1,明细!$AL:$AL,"网点超23H未关闭"))*20)</f>
        <v>-</v>
      </c>
      <c r="AO270" s="12" t="str">
        <f>IF((COUNTIFS(明细!$R:$R,$AK270,明细!$C:$C,AO$1,明细!$AK:$AK,"网点超50分钟未响应")+COUNTIFS(明细!$R:$R,$AK270,明细!$C:$C,AO$1,明细!$AL:$AL,"网点超23H未关闭"))*20=0,"-",(COUNTIFS(明细!$R:$R,$AK270,明细!$C:$C,AO$1,明细!$AK:$AK,"网点超50分钟未响应")+COUNTIFS(明细!$R:$R,$AK270,明细!$C:$C,AO$1,明细!$AL:$AL,"网点超23H未关闭"))*20)</f>
        <v>-</v>
      </c>
      <c r="AP270" s="12" t="str">
        <f>IF((COUNTIFS(明细!$R:$R,$AK270,明细!$C:$C,AP$1,明细!$AK:$AK,"网点超50分钟未响应")+COUNTIFS(明细!$R:$R,$AK270,明细!$C:$C,AP$1,明细!$AL:$AL,"网点超23H未关闭"))*20=0,"-",(COUNTIFS(明细!$R:$R,$AK270,明细!$C:$C,AP$1,明细!$AK:$AK,"网点超50分钟未响应")+COUNTIFS(明细!$R:$R,$AK270,明细!$C:$C,AP$1,明细!$AL:$AL,"网点超23H未关闭"))*20)</f>
        <v>-</v>
      </c>
      <c r="AQ270" s="12" t="str">
        <f>IF((COUNTIFS(明细!$R:$R,$AK270,明细!$C:$C,AQ$1,明细!$AK:$AK,"网点超50分钟未响应")+COUNTIFS(明细!$R:$R,$AK270,明细!$C:$C,AQ$1,明细!$AL:$AL,"网点超23H未关闭"))*20=0,"-",(COUNTIFS(明细!$R:$R,$AK270,明细!$C:$C,AQ$1,明细!$AK:$AK,"网点超50分钟未响应")+COUNTIFS(明细!$R:$R,$AK270,明细!$C:$C,AQ$1,明细!$AL:$AL,"网点超23H未关闭"))*20)</f>
        <v>-</v>
      </c>
      <c r="AR270" s="12" t="str">
        <f>IF((COUNTIFS(明细!$R:$R,$AK270,明细!$C:$C,AR$1,明细!$AK:$AK,"网点超50分钟未响应")+COUNTIFS(明细!$R:$R,$AK270,明细!$C:$C,AR$1,明细!$AL:$AL,"网点超23H未关闭"))*20=0,"-",(COUNTIFS(明细!$R:$R,$AK270,明细!$C:$C,AR$1,明细!$AK:$AK,"网点超50分钟未响应")+COUNTIFS(明细!$R:$R,$AK270,明细!$C:$C,AR$1,明细!$AL:$AL,"网点超23H未关闭"))*20)</f>
        <v>-</v>
      </c>
      <c r="AS270" s="12" t="str">
        <f>IF((COUNTIFS(明细!$R:$R,$AK270,明细!$C:$C,AS$1,明细!$AK:$AK,"网点超50分钟未响应")+COUNTIFS(明细!$R:$R,$AK270,明细!$C:$C,AS$1,明细!$AL:$AL,"网点超23H未关闭"))*20=0,"-",(COUNTIFS(明细!$R:$R,$AK270,明细!$C:$C,AS$1,明细!$AK:$AK,"网点超50分钟未响应")+COUNTIFS(明细!$R:$R,$AK270,明细!$C:$C,AS$1,明细!$AL:$AL,"网点超23H未关闭"))*20)</f>
        <v>-</v>
      </c>
      <c r="AT270" s="12" t="str">
        <f>IF((COUNTIFS(明细!$R:$R,$AK270,明细!$C:$C,AT$1,明细!$AK:$AK,"网点超50分钟未响应")+COUNTIFS(明细!$R:$R,$AK270,明细!$C:$C,AT$1,明细!$AL:$AL,"网点超23H未关闭"))*20=0,"-",(COUNTIFS(明细!$R:$R,$AK270,明细!$C:$C,AT$1,明细!$AK:$AK,"网点超50分钟未响应")+COUNTIFS(明细!$R:$R,$AK270,明细!$C:$C,AT$1,明细!$AL:$AL,"网点超23H未关闭"))*20)</f>
        <v>-</v>
      </c>
      <c r="AU270" s="12" t="str">
        <f>IF((COUNTIFS(明细!$R:$R,$AK270,明细!$C:$C,AU$1,明细!$AK:$AK,"网点超50分钟未响应")+COUNTIFS(明细!$R:$R,$AK270,明细!$C:$C,AU$1,明细!$AL:$AL,"网点超23H未关闭"))*20=0,"-",(COUNTIFS(明细!$R:$R,$AK270,明细!$C:$C,AU$1,明细!$AK:$AK,"网点超50分钟未响应")+COUNTIFS(明细!$R:$R,$AK270,明细!$C:$C,AU$1,明细!$AL:$AL,"网点超23H未关闭"))*20)</f>
        <v>-</v>
      </c>
      <c r="AV270" s="12" t="str">
        <f>IF((COUNTIFS(明细!$R:$R,$AK270,明细!$C:$C,AV$1,明细!$AK:$AK,"网点超50分钟未响应")+COUNTIFS(明细!$R:$R,$AK270,明细!$C:$C,AV$1,明细!$AL:$AL,"网点超23H未关闭"))*20=0,"-",(COUNTIFS(明细!$R:$R,$AK270,明细!$C:$C,AV$1,明细!$AK:$AK,"网点超50分钟未响应")+COUNTIFS(明细!$R:$R,$AK270,明细!$C:$C,AV$1,明细!$AL:$AL,"网点超23H未关闭"))*20)</f>
        <v>-</v>
      </c>
      <c r="AW270" s="12" t="str">
        <f>IF((COUNTIFS(明细!$R:$R,$AK270,明细!$C:$C,AW$1,明细!$AK:$AK,"网点超50分钟未响应")+COUNTIFS(明细!$R:$R,$AK270,明细!$C:$C,AW$1,明细!$AL:$AL,"网点超23H未关闭"))*20=0,"-",(COUNTIFS(明细!$R:$R,$AK270,明细!$C:$C,AW$1,明细!$AK:$AK,"网点超50分钟未响应")+COUNTIFS(明细!$R:$R,$AK270,明细!$C:$C,AW$1,明细!$AL:$AL,"网点超23H未关闭"))*20)</f>
        <v>-</v>
      </c>
      <c r="AX270" s="12" t="str">
        <f>IF((COUNTIFS(明细!$R:$R,$AK270,明细!$C:$C,AX$1,明细!$AK:$AK,"网点超50分钟未响应")+COUNTIFS(明细!$R:$R,$AK270,明细!$C:$C,AX$1,明细!$AL:$AL,"网点超23H未关闭"))*20=0,"-",(COUNTIFS(明细!$R:$R,$AK270,明细!$C:$C,AX$1,明细!$AK:$AK,"网点超50分钟未响应")+COUNTIFS(明细!$R:$R,$AK270,明细!$C:$C,AX$1,明细!$AL:$AL,"网点超23H未关闭"))*20)</f>
        <v>-</v>
      </c>
      <c r="AY270" s="12" t="str">
        <f>IF((COUNTIFS(明细!$R:$R,$AK270,明细!$C:$C,AY$1,明细!$AK:$AK,"网点超50分钟未响应")+COUNTIFS(明细!$R:$R,$AK270,明细!$C:$C,AY$1,明细!$AL:$AL,"网点超23H未关闭"))*20=0,"-",(COUNTIFS(明细!$R:$R,$AK270,明细!$C:$C,AY$1,明细!$AK:$AK,"网点超50分钟未响应")+COUNTIFS(明细!$R:$R,$AK270,明细!$C:$C,AY$1,明细!$AL:$AL,"网点超23H未关闭"))*20)</f>
        <v>-</v>
      </c>
      <c r="AZ270" s="12" t="str">
        <f>IF((COUNTIFS(明细!$R:$R,$AK270,明细!$C:$C,AZ$1,明细!$AK:$AK,"网点超50分钟未响应")+COUNTIFS(明细!$R:$R,$AK270,明细!$C:$C,AZ$1,明细!$AL:$AL,"网点超23H未关闭"))*20=0,"-",(COUNTIFS(明细!$R:$R,$AK270,明细!$C:$C,AZ$1,明细!$AK:$AK,"网点超50分钟未响应")+COUNTIFS(明细!$R:$R,$AK270,明细!$C:$C,AZ$1,明细!$AL:$AL,"网点超23H未关闭"))*20)</f>
        <v>-</v>
      </c>
      <c r="BA270" s="12" t="str">
        <f>IF((COUNTIFS(明细!$R:$R,$AK270,明细!$C:$C,BA$1,明细!$AK:$AK,"网点超50分钟未响应")+COUNTIFS(明细!$R:$R,$AK270,明细!$C:$C,BA$1,明细!$AL:$AL,"网点超23H未关闭"))*20=0,"-",(COUNTIFS(明细!$R:$R,$AK270,明细!$C:$C,BA$1,明细!$AK:$AK,"网点超50分钟未响应")+COUNTIFS(明细!$R:$R,$AK270,明细!$C:$C,BA$1,明细!$AL:$AL,"网点超23H未关闭"))*20)</f>
        <v>-</v>
      </c>
      <c r="BB270" s="12" t="str">
        <f>IF((COUNTIFS(明细!$R:$R,$AK270,明细!$C:$C,BB$1,明细!$AK:$AK,"网点超50分钟未响应")+COUNTIFS(明细!$R:$R,$AK270,明细!$C:$C,BB$1,明细!$AL:$AL,"网点超23H未关闭"))*20=0,"-",(COUNTIFS(明细!$R:$R,$AK270,明细!$C:$C,BB$1,明细!$AK:$AK,"网点超50分钟未响应")+COUNTIFS(明细!$R:$R,$AK270,明细!$C:$C,BB$1,明细!$AL:$AL,"网点超23H未关闭"))*20)</f>
        <v>-</v>
      </c>
      <c r="BC270" s="12" t="str">
        <f>IF((COUNTIFS(明细!$R:$R,$AK270,明细!$C:$C,BC$1,明细!$AK:$AK,"网点超50分钟未响应")+COUNTIFS(明细!$R:$R,$AK270,明细!$C:$C,BC$1,明细!$AL:$AL,"网点超23H未关闭"))*20=0,"-",(COUNTIFS(明细!$R:$R,$AK270,明细!$C:$C,BC$1,明细!$AK:$AK,"网点超50分钟未响应")+COUNTIFS(明细!$R:$R,$AK270,明细!$C:$C,BC$1,明细!$AL:$AL,"网点超23H未关闭"))*20)</f>
        <v>-</v>
      </c>
      <c r="BD270" s="12" t="str">
        <f>IF((COUNTIFS(明细!$R:$R,$AK270,明细!$C:$C,BD$1,明细!$AK:$AK,"网点超50分钟未响应")+COUNTIFS(明细!$R:$R,$AK270,明细!$C:$C,BD$1,明细!$AL:$AL,"网点超23H未关闭"))*20=0,"-",(COUNTIFS(明细!$R:$R,$AK270,明细!$C:$C,BD$1,明细!$AK:$AK,"网点超50分钟未响应")+COUNTIFS(明细!$R:$R,$AK270,明细!$C:$C,BD$1,明细!$AL:$AL,"网点超23H未关闭"))*20)</f>
        <v>-</v>
      </c>
      <c r="BE270" s="12" t="str">
        <f>IF((COUNTIFS(明细!$R:$R,$AK270,明细!$C:$C,BE$1,明细!$AK:$AK,"网点超50分钟未响应")+COUNTIFS(明细!$R:$R,$AK270,明细!$C:$C,BE$1,明细!$AL:$AL,"网点超23H未关闭"))*20=0,"-",(COUNTIFS(明细!$R:$R,$AK270,明细!$C:$C,BE$1,明细!$AK:$AK,"网点超50分钟未响应")+COUNTIFS(明细!$R:$R,$AK270,明细!$C:$C,BE$1,明细!$AL:$AL,"网点超23H未关闭"))*20)</f>
        <v>-</v>
      </c>
      <c r="BF270" s="12" t="str">
        <f>IF((COUNTIFS(明细!$R:$R,$AK270,明细!$C:$C,BF$1,明细!$AK:$AK,"网点超50分钟未响应")+COUNTIFS(明细!$R:$R,$AK270,明细!$C:$C,BF$1,明细!$AL:$AL,"网点超23H未关闭"))*20=0,"-",(COUNTIFS(明细!$R:$R,$AK270,明细!$C:$C,BF$1,明细!$AK:$AK,"网点超50分钟未响应")+COUNTIFS(明细!$R:$R,$AK270,明细!$C:$C,BF$1,明细!$AL:$AL,"网点超23H未关闭"))*20)</f>
        <v>-</v>
      </c>
      <c r="BG270" s="12" t="str">
        <f>IF((COUNTIFS(明细!$R:$R,$AK270,明细!$C:$C,BG$1,明细!$AK:$AK,"网点超50分钟未响应")+COUNTIFS(明细!$R:$R,$AK270,明细!$C:$C,BG$1,明细!$AL:$AL,"网点超23H未关闭"))*20=0,"-",(COUNTIFS(明细!$R:$R,$AK270,明细!$C:$C,BG$1,明细!$AK:$AK,"网点超50分钟未响应")+COUNTIFS(明细!$R:$R,$AK270,明细!$C:$C,BG$1,明细!$AL:$AL,"网点超23H未关闭"))*20)</f>
        <v>-</v>
      </c>
      <c r="BH270" s="12" t="str">
        <f>IF((COUNTIFS(明细!$R:$R,$AK270,明细!$C:$C,BH$1,明细!$AK:$AK,"网点超50分钟未响应")+COUNTIFS(明细!$R:$R,$AK270,明细!$C:$C,BH$1,明细!$AL:$AL,"网点超23H未关闭"))*20=0,"-",(COUNTIFS(明细!$R:$R,$AK270,明细!$C:$C,BH$1,明细!$AK:$AK,"网点超50分钟未响应")+COUNTIFS(明细!$R:$R,$AK270,明细!$C:$C,BH$1,明细!$AL:$AL,"网点超23H未关闭"))*20)</f>
        <v>-</v>
      </c>
      <c r="BI270" s="12" t="str">
        <f>IF((COUNTIFS(明细!$R:$R,$AK270,明细!$C:$C,BI$1,明细!$AK:$AK,"网点超50分钟未响应")+COUNTIFS(明细!$R:$R,$AK270,明细!$C:$C,BI$1,明细!$AL:$AL,"网点超23H未关闭"))*20=0,"-",(COUNTIFS(明细!$R:$R,$AK270,明细!$C:$C,BI$1,明细!$AK:$AK,"网点超50分钟未响应")+COUNTIFS(明细!$R:$R,$AK270,明细!$C:$C,BI$1,明细!$AL:$AL,"网点超23H未关闭"))*20)</f>
        <v>-</v>
      </c>
      <c r="BJ270" s="12" t="str">
        <f>IF((COUNTIFS(明细!$R:$R,$AK270,明细!$C:$C,BJ$1,明细!$AK:$AK,"网点超50分钟未响应")+COUNTIFS(明细!$R:$R,$AK270,明细!$C:$C,BJ$1,明细!$AL:$AL,"网点超23H未关闭"))*20=0,"-",(COUNTIFS(明细!$R:$R,$AK270,明细!$C:$C,BJ$1,明细!$AK:$AK,"网点超50分钟未响应")+COUNTIFS(明细!$R:$R,$AK270,明细!$C:$C,BJ$1,明细!$AL:$AL,"网点超23H未关闭"))*20)</f>
        <v>-</v>
      </c>
      <c r="BK270" s="12" t="str">
        <f>IF((COUNTIFS(明细!$R:$R,$AK270,明细!$C:$C,BK$1,明细!$AK:$AK,"网点超50分钟未响应")+COUNTIFS(明细!$R:$R,$AK270,明细!$C:$C,BK$1,明细!$AL:$AL,"网点超23H未关闭"))*20=0,"-",(COUNTIFS(明细!$R:$R,$AK270,明细!$C:$C,BK$1,明细!$AK:$AK,"网点超50分钟未响应")+COUNTIFS(明细!$R:$R,$AK270,明细!$C:$C,BK$1,明细!$AL:$AL,"网点超23H未关闭"))*20)</f>
        <v>-</v>
      </c>
      <c r="BL270" s="12" t="str">
        <f>IF((COUNTIFS(明细!$R:$R,$AK270,明细!$C:$C,BL$1,明细!$AK:$AK,"网点超50分钟未响应")+COUNTIFS(明细!$R:$R,$AK270,明细!$C:$C,BL$1,明细!$AL:$AL,"网点超23H未关闭"))*20=0,"-",(COUNTIFS(明细!$R:$R,$AK270,明细!$C:$C,BL$1,明细!$AK:$AK,"网点超50分钟未响应")+COUNTIFS(明细!$R:$R,$AK270,明细!$C:$C,BL$1,明细!$AL:$AL,"网点超23H未关闭"))*20)</f>
        <v>-</v>
      </c>
      <c r="BM270" s="12" t="str">
        <f>IF((COUNTIFS(明细!$R:$R,$AK270,明细!$C:$C,BM$1,明细!$AK:$AK,"网点超50分钟未响应")+COUNTIFS(明细!$R:$R,$AK270,明细!$C:$C,BM$1,明细!$AL:$AL,"网点超23H未关闭"))*20=0,"-",(COUNTIFS(明细!$R:$R,$AK270,明细!$C:$C,BM$1,明细!$AK:$AK,"网点超50分钟未响应")+COUNTIFS(明细!$R:$R,$AK270,明细!$C:$C,BM$1,明细!$AL:$AL,"网点超23H未关闭"))*20)</f>
        <v>-</v>
      </c>
      <c r="BN270" s="12" t="str">
        <f>IF((COUNTIFS(明细!$R:$R,$AK270,明细!$C:$C,BN$1,明细!$AK:$AK,"网点超50分钟未响应")+COUNTIFS(明细!$R:$R,$AK270,明细!$C:$C,BN$1,明细!$AL:$AL,"网点超23H未关闭"))*20=0,"-",(COUNTIFS(明细!$R:$R,$AK270,明细!$C:$C,BN$1,明细!$AK:$AK,"网点超50分钟未响应")+COUNTIFS(明细!$R:$R,$AK270,明细!$C:$C,BN$1,明细!$AL:$AL,"网点超23H未关闭"))*20)</f>
        <v>-</v>
      </c>
      <c r="BO270" s="12" t="str">
        <f>IF((COUNTIFS(明细!$R:$R,$AK270,明细!$C:$C,BO$1,明细!$AK:$AK,"网点超50分钟未响应")+COUNTIFS(明细!$R:$R,$AK270,明细!$C:$C,BO$1,明细!$AL:$AL,"网点超23H未关闭"))*20=0,"-",(COUNTIFS(明细!$R:$R,$AK270,明细!$C:$C,BO$1,明细!$AK:$AK,"网点超50分钟未响应")+COUNTIFS(明细!$R:$R,$AK270,明细!$C:$C,BO$1,明细!$AL:$AL,"网点超23H未关闭"))*20)</f>
        <v>-</v>
      </c>
      <c r="BP270" s="12" t="str">
        <f>IF((COUNTIFS(明细!$R:$R,$AK270,明细!$C:$C,BP$1,明细!$AK:$AK,"网点超50分钟未响应")+COUNTIFS(明细!$R:$R,$AK270,明细!$C:$C,BP$1,明细!$AL:$AL,"网点超23H未关闭"))*20=0,"-",(COUNTIFS(明细!$R:$R,$AK270,明细!$C:$C,BP$1,明细!$AK:$AK,"网点超50分钟未响应")+COUNTIFS(明细!$R:$R,$AK270,明细!$C:$C,BP$1,明细!$AL:$AL,"网点超23H未关闭"))*20)</f>
        <v>-</v>
      </c>
    </row>
    <row r="271" customHeight="1" spans="36:68">
      <c r="AJ271" s="12">
        <f>RANK(AL271,AL$3:AL$356)</f>
        <v>147</v>
      </c>
      <c r="AK271" s="4" t="s">
        <v>307</v>
      </c>
      <c r="AL271" s="12">
        <f t="shared" si="2"/>
        <v>0</v>
      </c>
      <c r="AM271" s="12" t="str">
        <f>IF((COUNTIFS(明细!$R:$R,$AK271,明细!$C:$C,AM$1,明细!$AK:$AK,"网点超50分钟未响应")+COUNTIFS(明细!$R:$R,$AK271,明细!$C:$C,AM$1,明细!$AL:$AL,"网点超23H未关闭"))*20=0,"-",(COUNTIFS(明细!$R:$R,$AK271,明细!$C:$C,AM$1,明细!$AK:$AK,"网点超50分钟未响应")+COUNTIFS(明细!$R:$R,$AK271,明细!$C:$C,AM$1,明细!$AL:$AL,"网点超23H未关闭"))*20)</f>
        <v>-</v>
      </c>
      <c r="AN271" s="12" t="str">
        <f>IF((COUNTIFS(明细!$R:$R,$AK271,明细!$C:$C,AN$1,明细!$AK:$AK,"网点超50分钟未响应")+COUNTIFS(明细!$R:$R,$AK271,明细!$C:$C,AN$1,明细!$AL:$AL,"网点超23H未关闭"))*20=0,"-",(COUNTIFS(明细!$R:$R,$AK271,明细!$C:$C,AN$1,明细!$AK:$AK,"网点超50分钟未响应")+COUNTIFS(明细!$R:$R,$AK271,明细!$C:$C,AN$1,明细!$AL:$AL,"网点超23H未关闭"))*20)</f>
        <v>-</v>
      </c>
      <c r="AO271" s="12" t="str">
        <f>IF((COUNTIFS(明细!$R:$R,$AK271,明细!$C:$C,AO$1,明细!$AK:$AK,"网点超50分钟未响应")+COUNTIFS(明细!$R:$R,$AK271,明细!$C:$C,AO$1,明细!$AL:$AL,"网点超23H未关闭"))*20=0,"-",(COUNTIFS(明细!$R:$R,$AK271,明细!$C:$C,AO$1,明细!$AK:$AK,"网点超50分钟未响应")+COUNTIFS(明细!$R:$R,$AK271,明细!$C:$C,AO$1,明细!$AL:$AL,"网点超23H未关闭"))*20)</f>
        <v>-</v>
      </c>
      <c r="AP271" s="12" t="str">
        <f>IF((COUNTIFS(明细!$R:$R,$AK271,明细!$C:$C,AP$1,明细!$AK:$AK,"网点超50分钟未响应")+COUNTIFS(明细!$R:$R,$AK271,明细!$C:$C,AP$1,明细!$AL:$AL,"网点超23H未关闭"))*20=0,"-",(COUNTIFS(明细!$R:$R,$AK271,明细!$C:$C,AP$1,明细!$AK:$AK,"网点超50分钟未响应")+COUNTIFS(明细!$R:$R,$AK271,明细!$C:$C,AP$1,明细!$AL:$AL,"网点超23H未关闭"))*20)</f>
        <v>-</v>
      </c>
      <c r="AQ271" s="12" t="str">
        <f>IF((COUNTIFS(明细!$R:$R,$AK271,明细!$C:$C,AQ$1,明细!$AK:$AK,"网点超50分钟未响应")+COUNTIFS(明细!$R:$R,$AK271,明细!$C:$C,AQ$1,明细!$AL:$AL,"网点超23H未关闭"))*20=0,"-",(COUNTIFS(明细!$R:$R,$AK271,明细!$C:$C,AQ$1,明细!$AK:$AK,"网点超50分钟未响应")+COUNTIFS(明细!$R:$R,$AK271,明细!$C:$C,AQ$1,明细!$AL:$AL,"网点超23H未关闭"))*20)</f>
        <v>-</v>
      </c>
      <c r="AR271" s="12" t="str">
        <f>IF((COUNTIFS(明细!$R:$R,$AK271,明细!$C:$C,AR$1,明细!$AK:$AK,"网点超50分钟未响应")+COUNTIFS(明细!$R:$R,$AK271,明细!$C:$C,AR$1,明细!$AL:$AL,"网点超23H未关闭"))*20=0,"-",(COUNTIFS(明细!$R:$R,$AK271,明细!$C:$C,AR$1,明细!$AK:$AK,"网点超50分钟未响应")+COUNTIFS(明细!$R:$R,$AK271,明细!$C:$C,AR$1,明细!$AL:$AL,"网点超23H未关闭"))*20)</f>
        <v>-</v>
      </c>
      <c r="AS271" s="12" t="str">
        <f>IF((COUNTIFS(明细!$R:$R,$AK271,明细!$C:$C,AS$1,明细!$AK:$AK,"网点超50分钟未响应")+COUNTIFS(明细!$R:$R,$AK271,明细!$C:$C,AS$1,明细!$AL:$AL,"网点超23H未关闭"))*20=0,"-",(COUNTIFS(明细!$R:$R,$AK271,明细!$C:$C,AS$1,明细!$AK:$AK,"网点超50分钟未响应")+COUNTIFS(明细!$R:$R,$AK271,明细!$C:$C,AS$1,明细!$AL:$AL,"网点超23H未关闭"))*20)</f>
        <v>-</v>
      </c>
      <c r="AT271" s="12" t="str">
        <f>IF((COUNTIFS(明细!$R:$R,$AK271,明细!$C:$C,AT$1,明细!$AK:$AK,"网点超50分钟未响应")+COUNTIFS(明细!$R:$R,$AK271,明细!$C:$C,AT$1,明细!$AL:$AL,"网点超23H未关闭"))*20=0,"-",(COUNTIFS(明细!$R:$R,$AK271,明细!$C:$C,AT$1,明细!$AK:$AK,"网点超50分钟未响应")+COUNTIFS(明细!$R:$R,$AK271,明细!$C:$C,AT$1,明细!$AL:$AL,"网点超23H未关闭"))*20)</f>
        <v>-</v>
      </c>
      <c r="AU271" s="12" t="str">
        <f>IF((COUNTIFS(明细!$R:$R,$AK271,明细!$C:$C,AU$1,明细!$AK:$AK,"网点超50分钟未响应")+COUNTIFS(明细!$R:$R,$AK271,明细!$C:$C,AU$1,明细!$AL:$AL,"网点超23H未关闭"))*20=0,"-",(COUNTIFS(明细!$R:$R,$AK271,明细!$C:$C,AU$1,明细!$AK:$AK,"网点超50分钟未响应")+COUNTIFS(明细!$R:$R,$AK271,明细!$C:$C,AU$1,明细!$AL:$AL,"网点超23H未关闭"))*20)</f>
        <v>-</v>
      </c>
      <c r="AV271" s="12" t="str">
        <f>IF((COUNTIFS(明细!$R:$R,$AK271,明细!$C:$C,AV$1,明细!$AK:$AK,"网点超50分钟未响应")+COUNTIFS(明细!$R:$R,$AK271,明细!$C:$C,AV$1,明细!$AL:$AL,"网点超23H未关闭"))*20=0,"-",(COUNTIFS(明细!$R:$R,$AK271,明细!$C:$C,AV$1,明细!$AK:$AK,"网点超50分钟未响应")+COUNTIFS(明细!$R:$R,$AK271,明细!$C:$C,AV$1,明细!$AL:$AL,"网点超23H未关闭"))*20)</f>
        <v>-</v>
      </c>
      <c r="AW271" s="12" t="str">
        <f>IF((COUNTIFS(明细!$R:$R,$AK271,明细!$C:$C,AW$1,明细!$AK:$AK,"网点超50分钟未响应")+COUNTIFS(明细!$R:$R,$AK271,明细!$C:$C,AW$1,明细!$AL:$AL,"网点超23H未关闭"))*20=0,"-",(COUNTIFS(明细!$R:$R,$AK271,明细!$C:$C,AW$1,明细!$AK:$AK,"网点超50分钟未响应")+COUNTIFS(明细!$R:$R,$AK271,明细!$C:$C,AW$1,明细!$AL:$AL,"网点超23H未关闭"))*20)</f>
        <v>-</v>
      </c>
      <c r="AX271" s="12" t="str">
        <f>IF((COUNTIFS(明细!$R:$R,$AK271,明细!$C:$C,AX$1,明细!$AK:$AK,"网点超50分钟未响应")+COUNTIFS(明细!$R:$R,$AK271,明细!$C:$C,AX$1,明细!$AL:$AL,"网点超23H未关闭"))*20=0,"-",(COUNTIFS(明细!$R:$R,$AK271,明细!$C:$C,AX$1,明细!$AK:$AK,"网点超50分钟未响应")+COUNTIFS(明细!$R:$R,$AK271,明细!$C:$C,AX$1,明细!$AL:$AL,"网点超23H未关闭"))*20)</f>
        <v>-</v>
      </c>
      <c r="AY271" s="12" t="str">
        <f>IF((COUNTIFS(明细!$R:$R,$AK271,明细!$C:$C,AY$1,明细!$AK:$AK,"网点超50分钟未响应")+COUNTIFS(明细!$R:$R,$AK271,明细!$C:$C,AY$1,明细!$AL:$AL,"网点超23H未关闭"))*20=0,"-",(COUNTIFS(明细!$R:$R,$AK271,明细!$C:$C,AY$1,明细!$AK:$AK,"网点超50分钟未响应")+COUNTIFS(明细!$R:$R,$AK271,明细!$C:$C,AY$1,明细!$AL:$AL,"网点超23H未关闭"))*20)</f>
        <v>-</v>
      </c>
      <c r="AZ271" s="12" t="str">
        <f>IF((COUNTIFS(明细!$R:$R,$AK271,明细!$C:$C,AZ$1,明细!$AK:$AK,"网点超50分钟未响应")+COUNTIFS(明细!$R:$R,$AK271,明细!$C:$C,AZ$1,明细!$AL:$AL,"网点超23H未关闭"))*20=0,"-",(COUNTIFS(明细!$R:$R,$AK271,明细!$C:$C,AZ$1,明细!$AK:$AK,"网点超50分钟未响应")+COUNTIFS(明细!$R:$R,$AK271,明细!$C:$C,AZ$1,明细!$AL:$AL,"网点超23H未关闭"))*20)</f>
        <v>-</v>
      </c>
      <c r="BA271" s="12" t="str">
        <f>IF((COUNTIFS(明细!$R:$R,$AK271,明细!$C:$C,BA$1,明细!$AK:$AK,"网点超50分钟未响应")+COUNTIFS(明细!$R:$R,$AK271,明细!$C:$C,BA$1,明细!$AL:$AL,"网点超23H未关闭"))*20=0,"-",(COUNTIFS(明细!$R:$R,$AK271,明细!$C:$C,BA$1,明细!$AK:$AK,"网点超50分钟未响应")+COUNTIFS(明细!$R:$R,$AK271,明细!$C:$C,BA$1,明细!$AL:$AL,"网点超23H未关闭"))*20)</f>
        <v>-</v>
      </c>
      <c r="BB271" s="12" t="str">
        <f>IF((COUNTIFS(明细!$R:$R,$AK271,明细!$C:$C,BB$1,明细!$AK:$AK,"网点超50分钟未响应")+COUNTIFS(明细!$R:$R,$AK271,明细!$C:$C,BB$1,明细!$AL:$AL,"网点超23H未关闭"))*20=0,"-",(COUNTIFS(明细!$R:$R,$AK271,明细!$C:$C,BB$1,明细!$AK:$AK,"网点超50分钟未响应")+COUNTIFS(明细!$R:$R,$AK271,明细!$C:$C,BB$1,明细!$AL:$AL,"网点超23H未关闭"))*20)</f>
        <v>-</v>
      </c>
      <c r="BC271" s="12" t="str">
        <f>IF((COUNTIFS(明细!$R:$R,$AK271,明细!$C:$C,BC$1,明细!$AK:$AK,"网点超50分钟未响应")+COUNTIFS(明细!$R:$R,$AK271,明细!$C:$C,BC$1,明细!$AL:$AL,"网点超23H未关闭"))*20=0,"-",(COUNTIFS(明细!$R:$R,$AK271,明细!$C:$C,BC$1,明细!$AK:$AK,"网点超50分钟未响应")+COUNTIFS(明细!$R:$R,$AK271,明细!$C:$C,BC$1,明细!$AL:$AL,"网点超23H未关闭"))*20)</f>
        <v>-</v>
      </c>
      <c r="BD271" s="12" t="str">
        <f>IF((COUNTIFS(明细!$R:$R,$AK271,明细!$C:$C,BD$1,明细!$AK:$AK,"网点超50分钟未响应")+COUNTIFS(明细!$R:$R,$AK271,明细!$C:$C,BD$1,明细!$AL:$AL,"网点超23H未关闭"))*20=0,"-",(COUNTIFS(明细!$R:$R,$AK271,明细!$C:$C,BD$1,明细!$AK:$AK,"网点超50分钟未响应")+COUNTIFS(明细!$R:$R,$AK271,明细!$C:$C,BD$1,明细!$AL:$AL,"网点超23H未关闭"))*20)</f>
        <v>-</v>
      </c>
      <c r="BE271" s="12" t="str">
        <f>IF((COUNTIFS(明细!$R:$R,$AK271,明细!$C:$C,BE$1,明细!$AK:$AK,"网点超50分钟未响应")+COUNTIFS(明细!$R:$R,$AK271,明细!$C:$C,BE$1,明细!$AL:$AL,"网点超23H未关闭"))*20=0,"-",(COUNTIFS(明细!$R:$R,$AK271,明细!$C:$C,BE$1,明细!$AK:$AK,"网点超50分钟未响应")+COUNTIFS(明细!$R:$R,$AK271,明细!$C:$C,BE$1,明细!$AL:$AL,"网点超23H未关闭"))*20)</f>
        <v>-</v>
      </c>
      <c r="BF271" s="12" t="str">
        <f>IF((COUNTIFS(明细!$R:$R,$AK271,明细!$C:$C,BF$1,明细!$AK:$AK,"网点超50分钟未响应")+COUNTIFS(明细!$R:$R,$AK271,明细!$C:$C,BF$1,明细!$AL:$AL,"网点超23H未关闭"))*20=0,"-",(COUNTIFS(明细!$R:$R,$AK271,明细!$C:$C,BF$1,明细!$AK:$AK,"网点超50分钟未响应")+COUNTIFS(明细!$R:$R,$AK271,明细!$C:$C,BF$1,明细!$AL:$AL,"网点超23H未关闭"))*20)</f>
        <v>-</v>
      </c>
      <c r="BG271" s="12" t="str">
        <f>IF((COUNTIFS(明细!$R:$R,$AK271,明细!$C:$C,BG$1,明细!$AK:$AK,"网点超50分钟未响应")+COUNTIFS(明细!$R:$R,$AK271,明细!$C:$C,BG$1,明细!$AL:$AL,"网点超23H未关闭"))*20=0,"-",(COUNTIFS(明细!$R:$R,$AK271,明细!$C:$C,BG$1,明细!$AK:$AK,"网点超50分钟未响应")+COUNTIFS(明细!$R:$R,$AK271,明细!$C:$C,BG$1,明细!$AL:$AL,"网点超23H未关闭"))*20)</f>
        <v>-</v>
      </c>
      <c r="BH271" s="12" t="str">
        <f>IF((COUNTIFS(明细!$R:$R,$AK271,明细!$C:$C,BH$1,明细!$AK:$AK,"网点超50分钟未响应")+COUNTIFS(明细!$R:$R,$AK271,明细!$C:$C,BH$1,明细!$AL:$AL,"网点超23H未关闭"))*20=0,"-",(COUNTIFS(明细!$R:$R,$AK271,明细!$C:$C,BH$1,明细!$AK:$AK,"网点超50分钟未响应")+COUNTIFS(明细!$R:$R,$AK271,明细!$C:$C,BH$1,明细!$AL:$AL,"网点超23H未关闭"))*20)</f>
        <v>-</v>
      </c>
      <c r="BI271" s="12" t="str">
        <f>IF((COUNTIFS(明细!$R:$R,$AK271,明细!$C:$C,BI$1,明细!$AK:$AK,"网点超50分钟未响应")+COUNTIFS(明细!$R:$R,$AK271,明细!$C:$C,BI$1,明细!$AL:$AL,"网点超23H未关闭"))*20=0,"-",(COUNTIFS(明细!$R:$R,$AK271,明细!$C:$C,BI$1,明细!$AK:$AK,"网点超50分钟未响应")+COUNTIFS(明细!$R:$R,$AK271,明细!$C:$C,BI$1,明细!$AL:$AL,"网点超23H未关闭"))*20)</f>
        <v>-</v>
      </c>
      <c r="BJ271" s="12" t="str">
        <f>IF((COUNTIFS(明细!$R:$R,$AK271,明细!$C:$C,BJ$1,明细!$AK:$AK,"网点超50分钟未响应")+COUNTIFS(明细!$R:$R,$AK271,明细!$C:$C,BJ$1,明细!$AL:$AL,"网点超23H未关闭"))*20=0,"-",(COUNTIFS(明细!$R:$R,$AK271,明细!$C:$C,BJ$1,明细!$AK:$AK,"网点超50分钟未响应")+COUNTIFS(明细!$R:$R,$AK271,明细!$C:$C,BJ$1,明细!$AL:$AL,"网点超23H未关闭"))*20)</f>
        <v>-</v>
      </c>
      <c r="BK271" s="12" t="str">
        <f>IF((COUNTIFS(明细!$R:$R,$AK271,明细!$C:$C,BK$1,明细!$AK:$AK,"网点超50分钟未响应")+COUNTIFS(明细!$R:$R,$AK271,明细!$C:$C,BK$1,明细!$AL:$AL,"网点超23H未关闭"))*20=0,"-",(COUNTIFS(明细!$R:$R,$AK271,明细!$C:$C,BK$1,明细!$AK:$AK,"网点超50分钟未响应")+COUNTIFS(明细!$R:$R,$AK271,明细!$C:$C,BK$1,明细!$AL:$AL,"网点超23H未关闭"))*20)</f>
        <v>-</v>
      </c>
      <c r="BL271" s="12" t="str">
        <f>IF((COUNTIFS(明细!$R:$R,$AK271,明细!$C:$C,BL$1,明细!$AK:$AK,"网点超50分钟未响应")+COUNTIFS(明细!$R:$R,$AK271,明细!$C:$C,BL$1,明细!$AL:$AL,"网点超23H未关闭"))*20=0,"-",(COUNTIFS(明细!$R:$R,$AK271,明细!$C:$C,BL$1,明细!$AK:$AK,"网点超50分钟未响应")+COUNTIFS(明细!$R:$R,$AK271,明细!$C:$C,BL$1,明细!$AL:$AL,"网点超23H未关闭"))*20)</f>
        <v>-</v>
      </c>
      <c r="BM271" s="12" t="str">
        <f>IF((COUNTIFS(明细!$R:$R,$AK271,明细!$C:$C,BM$1,明细!$AK:$AK,"网点超50分钟未响应")+COUNTIFS(明细!$R:$R,$AK271,明细!$C:$C,BM$1,明细!$AL:$AL,"网点超23H未关闭"))*20=0,"-",(COUNTIFS(明细!$R:$R,$AK271,明细!$C:$C,BM$1,明细!$AK:$AK,"网点超50分钟未响应")+COUNTIFS(明细!$R:$R,$AK271,明细!$C:$C,BM$1,明细!$AL:$AL,"网点超23H未关闭"))*20)</f>
        <v>-</v>
      </c>
      <c r="BN271" s="12" t="str">
        <f>IF((COUNTIFS(明细!$R:$R,$AK271,明细!$C:$C,BN$1,明细!$AK:$AK,"网点超50分钟未响应")+COUNTIFS(明细!$R:$R,$AK271,明细!$C:$C,BN$1,明细!$AL:$AL,"网点超23H未关闭"))*20=0,"-",(COUNTIFS(明细!$R:$R,$AK271,明细!$C:$C,BN$1,明细!$AK:$AK,"网点超50分钟未响应")+COUNTIFS(明细!$R:$R,$AK271,明细!$C:$C,BN$1,明细!$AL:$AL,"网点超23H未关闭"))*20)</f>
        <v>-</v>
      </c>
      <c r="BO271" s="12" t="str">
        <f>IF((COUNTIFS(明细!$R:$R,$AK271,明细!$C:$C,BO$1,明细!$AK:$AK,"网点超50分钟未响应")+COUNTIFS(明细!$R:$R,$AK271,明细!$C:$C,BO$1,明细!$AL:$AL,"网点超23H未关闭"))*20=0,"-",(COUNTIFS(明细!$R:$R,$AK271,明细!$C:$C,BO$1,明细!$AK:$AK,"网点超50分钟未响应")+COUNTIFS(明细!$R:$R,$AK271,明细!$C:$C,BO$1,明细!$AL:$AL,"网点超23H未关闭"))*20)</f>
        <v>-</v>
      </c>
      <c r="BP271" s="12" t="str">
        <f>IF((COUNTIFS(明细!$R:$R,$AK271,明细!$C:$C,BP$1,明细!$AK:$AK,"网点超50分钟未响应")+COUNTIFS(明细!$R:$R,$AK271,明细!$C:$C,BP$1,明细!$AL:$AL,"网点超23H未关闭"))*20=0,"-",(COUNTIFS(明细!$R:$R,$AK271,明细!$C:$C,BP$1,明细!$AK:$AK,"网点超50分钟未响应")+COUNTIFS(明细!$R:$R,$AK271,明细!$C:$C,BP$1,明细!$AL:$AL,"网点超23H未关闭"))*20)</f>
        <v>-</v>
      </c>
    </row>
    <row r="272" customHeight="1" spans="36:68">
      <c r="AJ272" s="12">
        <f>RANK(AL272,AL$3:AL$356)</f>
        <v>147</v>
      </c>
      <c r="AK272" s="4" t="s">
        <v>308</v>
      </c>
      <c r="AL272" s="12">
        <f t="shared" si="2"/>
        <v>0</v>
      </c>
      <c r="AM272" s="12" t="str">
        <f>IF((COUNTIFS(明细!$R:$R,$AK272,明细!$C:$C,AM$1,明细!$AK:$AK,"网点超50分钟未响应")+COUNTIFS(明细!$R:$R,$AK272,明细!$C:$C,AM$1,明细!$AL:$AL,"网点超23H未关闭"))*20=0,"-",(COUNTIFS(明细!$R:$R,$AK272,明细!$C:$C,AM$1,明细!$AK:$AK,"网点超50分钟未响应")+COUNTIFS(明细!$R:$R,$AK272,明细!$C:$C,AM$1,明细!$AL:$AL,"网点超23H未关闭"))*20)</f>
        <v>-</v>
      </c>
      <c r="AN272" s="12" t="str">
        <f>IF((COUNTIFS(明细!$R:$R,$AK272,明细!$C:$C,AN$1,明细!$AK:$AK,"网点超50分钟未响应")+COUNTIFS(明细!$R:$R,$AK272,明细!$C:$C,AN$1,明细!$AL:$AL,"网点超23H未关闭"))*20=0,"-",(COUNTIFS(明细!$R:$R,$AK272,明细!$C:$C,AN$1,明细!$AK:$AK,"网点超50分钟未响应")+COUNTIFS(明细!$R:$R,$AK272,明细!$C:$C,AN$1,明细!$AL:$AL,"网点超23H未关闭"))*20)</f>
        <v>-</v>
      </c>
      <c r="AO272" s="12" t="str">
        <f>IF((COUNTIFS(明细!$R:$R,$AK272,明细!$C:$C,AO$1,明细!$AK:$AK,"网点超50分钟未响应")+COUNTIFS(明细!$R:$R,$AK272,明细!$C:$C,AO$1,明细!$AL:$AL,"网点超23H未关闭"))*20=0,"-",(COUNTIFS(明细!$R:$R,$AK272,明细!$C:$C,AO$1,明细!$AK:$AK,"网点超50分钟未响应")+COUNTIFS(明细!$R:$R,$AK272,明细!$C:$C,AO$1,明细!$AL:$AL,"网点超23H未关闭"))*20)</f>
        <v>-</v>
      </c>
      <c r="AP272" s="12" t="str">
        <f>IF((COUNTIFS(明细!$R:$R,$AK272,明细!$C:$C,AP$1,明细!$AK:$AK,"网点超50分钟未响应")+COUNTIFS(明细!$R:$R,$AK272,明细!$C:$C,AP$1,明细!$AL:$AL,"网点超23H未关闭"))*20=0,"-",(COUNTIFS(明细!$R:$R,$AK272,明细!$C:$C,AP$1,明细!$AK:$AK,"网点超50分钟未响应")+COUNTIFS(明细!$R:$R,$AK272,明细!$C:$C,AP$1,明细!$AL:$AL,"网点超23H未关闭"))*20)</f>
        <v>-</v>
      </c>
      <c r="AQ272" s="12" t="str">
        <f>IF((COUNTIFS(明细!$R:$R,$AK272,明细!$C:$C,AQ$1,明细!$AK:$AK,"网点超50分钟未响应")+COUNTIFS(明细!$R:$R,$AK272,明细!$C:$C,AQ$1,明细!$AL:$AL,"网点超23H未关闭"))*20=0,"-",(COUNTIFS(明细!$R:$R,$AK272,明细!$C:$C,AQ$1,明细!$AK:$AK,"网点超50分钟未响应")+COUNTIFS(明细!$R:$R,$AK272,明细!$C:$C,AQ$1,明细!$AL:$AL,"网点超23H未关闭"))*20)</f>
        <v>-</v>
      </c>
      <c r="AR272" s="12" t="str">
        <f>IF((COUNTIFS(明细!$R:$R,$AK272,明细!$C:$C,AR$1,明细!$AK:$AK,"网点超50分钟未响应")+COUNTIFS(明细!$R:$R,$AK272,明细!$C:$C,AR$1,明细!$AL:$AL,"网点超23H未关闭"))*20=0,"-",(COUNTIFS(明细!$R:$R,$AK272,明细!$C:$C,AR$1,明细!$AK:$AK,"网点超50分钟未响应")+COUNTIFS(明细!$R:$R,$AK272,明细!$C:$C,AR$1,明细!$AL:$AL,"网点超23H未关闭"))*20)</f>
        <v>-</v>
      </c>
      <c r="AS272" s="12" t="str">
        <f>IF((COUNTIFS(明细!$R:$R,$AK272,明细!$C:$C,AS$1,明细!$AK:$AK,"网点超50分钟未响应")+COUNTIFS(明细!$R:$R,$AK272,明细!$C:$C,AS$1,明细!$AL:$AL,"网点超23H未关闭"))*20=0,"-",(COUNTIFS(明细!$R:$R,$AK272,明细!$C:$C,AS$1,明细!$AK:$AK,"网点超50分钟未响应")+COUNTIFS(明细!$R:$R,$AK272,明细!$C:$C,AS$1,明细!$AL:$AL,"网点超23H未关闭"))*20)</f>
        <v>-</v>
      </c>
      <c r="AT272" s="12" t="str">
        <f>IF((COUNTIFS(明细!$R:$R,$AK272,明细!$C:$C,AT$1,明细!$AK:$AK,"网点超50分钟未响应")+COUNTIFS(明细!$R:$R,$AK272,明细!$C:$C,AT$1,明细!$AL:$AL,"网点超23H未关闭"))*20=0,"-",(COUNTIFS(明细!$R:$R,$AK272,明细!$C:$C,AT$1,明细!$AK:$AK,"网点超50分钟未响应")+COUNTIFS(明细!$R:$R,$AK272,明细!$C:$C,AT$1,明细!$AL:$AL,"网点超23H未关闭"))*20)</f>
        <v>-</v>
      </c>
      <c r="AU272" s="12" t="str">
        <f>IF((COUNTIFS(明细!$R:$R,$AK272,明细!$C:$C,AU$1,明细!$AK:$AK,"网点超50分钟未响应")+COUNTIFS(明细!$R:$R,$AK272,明细!$C:$C,AU$1,明细!$AL:$AL,"网点超23H未关闭"))*20=0,"-",(COUNTIFS(明细!$R:$R,$AK272,明细!$C:$C,AU$1,明细!$AK:$AK,"网点超50分钟未响应")+COUNTIFS(明细!$R:$R,$AK272,明细!$C:$C,AU$1,明细!$AL:$AL,"网点超23H未关闭"))*20)</f>
        <v>-</v>
      </c>
      <c r="AV272" s="12" t="str">
        <f>IF((COUNTIFS(明细!$R:$R,$AK272,明细!$C:$C,AV$1,明细!$AK:$AK,"网点超50分钟未响应")+COUNTIFS(明细!$R:$R,$AK272,明细!$C:$C,AV$1,明细!$AL:$AL,"网点超23H未关闭"))*20=0,"-",(COUNTIFS(明细!$R:$R,$AK272,明细!$C:$C,AV$1,明细!$AK:$AK,"网点超50分钟未响应")+COUNTIFS(明细!$R:$R,$AK272,明细!$C:$C,AV$1,明细!$AL:$AL,"网点超23H未关闭"))*20)</f>
        <v>-</v>
      </c>
      <c r="AW272" s="12" t="str">
        <f>IF((COUNTIFS(明细!$R:$R,$AK272,明细!$C:$C,AW$1,明细!$AK:$AK,"网点超50分钟未响应")+COUNTIFS(明细!$R:$R,$AK272,明细!$C:$C,AW$1,明细!$AL:$AL,"网点超23H未关闭"))*20=0,"-",(COUNTIFS(明细!$R:$R,$AK272,明细!$C:$C,AW$1,明细!$AK:$AK,"网点超50分钟未响应")+COUNTIFS(明细!$R:$R,$AK272,明细!$C:$C,AW$1,明细!$AL:$AL,"网点超23H未关闭"))*20)</f>
        <v>-</v>
      </c>
      <c r="AX272" s="12" t="str">
        <f>IF((COUNTIFS(明细!$R:$R,$AK272,明细!$C:$C,AX$1,明细!$AK:$AK,"网点超50分钟未响应")+COUNTIFS(明细!$R:$R,$AK272,明细!$C:$C,AX$1,明细!$AL:$AL,"网点超23H未关闭"))*20=0,"-",(COUNTIFS(明细!$R:$R,$AK272,明细!$C:$C,AX$1,明细!$AK:$AK,"网点超50分钟未响应")+COUNTIFS(明细!$R:$R,$AK272,明细!$C:$C,AX$1,明细!$AL:$AL,"网点超23H未关闭"))*20)</f>
        <v>-</v>
      </c>
      <c r="AY272" s="12" t="str">
        <f>IF((COUNTIFS(明细!$R:$R,$AK272,明细!$C:$C,AY$1,明细!$AK:$AK,"网点超50分钟未响应")+COUNTIFS(明细!$R:$R,$AK272,明细!$C:$C,AY$1,明细!$AL:$AL,"网点超23H未关闭"))*20=0,"-",(COUNTIFS(明细!$R:$R,$AK272,明细!$C:$C,AY$1,明细!$AK:$AK,"网点超50分钟未响应")+COUNTIFS(明细!$R:$R,$AK272,明细!$C:$C,AY$1,明细!$AL:$AL,"网点超23H未关闭"))*20)</f>
        <v>-</v>
      </c>
      <c r="AZ272" s="12" t="str">
        <f>IF((COUNTIFS(明细!$R:$R,$AK272,明细!$C:$C,AZ$1,明细!$AK:$AK,"网点超50分钟未响应")+COUNTIFS(明细!$R:$R,$AK272,明细!$C:$C,AZ$1,明细!$AL:$AL,"网点超23H未关闭"))*20=0,"-",(COUNTIFS(明细!$R:$R,$AK272,明细!$C:$C,AZ$1,明细!$AK:$AK,"网点超50分钟未响应")+COUNTIFS(明细!$R:$R,$AK272,明细!$C:$C,AZ$1,明细!$AL:$AL,"网点超23H未关闭"))*20)</f>
        <v>-</v>
      </c>
      <c r="BA272" s="12" t="str">
        <f>IF((COUNTIFS(明细!$R:$R,$AK272,明细!$C:$C,BA$1,明细!$AK:$AK,"网点超50分钟未响应")+COUNTIFS(明细!$R:$R,$AK272,明细!$C:$C,BA$1,明细!$AL:$AL,"网点超23H未关闭"))*20=0,"-",(COUNTIFS(明细!$R:$R,$AK272,明细!$C:$C,BA$1,明细!$AK:$AK,"网点超50分钟未响应")+COUNTIFS(明细!$R:$R,$AK272,明细!$C:$C,BA$1,明细!$AL:$AL,"网点超23H未关闭"))*20)</f>
        <v>-</v>
      </c>
      <c r="BB272" s="12" t="str">
        <f>IF((COUNTIFS(明细!$R:$R,$AK272,明细!$C:$C,BB$1,明细!$AK:$AK,"网点超50分钟未响应")+COUNTIFS(明细!$R:$R,$AK272,明细!$C:$C,BB$1,明细!$AL:$AL,"网点超23H未关闭"))*20=0,"-",(COUNTIFS(明细!$R:$R,$AK272,明细!$C:$C,BB$1,明细!$AK:$AK,"网点超50分钟未响应")+COUNTIFS(明细!$R:$R,$AK272,明细!$C:$C,BB$1,明细!$AL:$AL,"网点超23H未关闭"))*20)</f>
        <v>-</v>
      </c>
      <c r="BC272" s="12" t="str">
        <f>IF((COUNTIFS(明细!$R:$R,$AK272,明细!$C:$C,BC$1,明细!$AK:$AK,"网点超50分钟未响应")+COUNTIFS(明细!$R:$R,$AK272,明细!$C:$C,BC$1,明细!$AL:$AL,"网点超23H未关闭"))*20=0,"-",(COUNTIFS(明细!$R:$R,$AK272,明细!$C:$C,BC$1,明细!$AK:$AK,"网点超50分钟未响应")+COUNTIFS(明细!$R:$R,$AK272,明细!$C:$C,BC$1,明细!$AL:$AL,"网点超23H未关闭"))*20)</f>
        <v>-</v>
      </c>
      <c r="BD272" s="12" t="str">
        <f>IF((COUNTIFS(明细!$R:$R,$AK272,明细!$C:$C,BD$1,明细!$AK:$AK,"网点超50分钟未响应")+COUNTIFS(明细!$R:$R,$AK272,明细!$C:$C,BD$1,明细!$AL:$AL,"网点超23H未关闭"))*20=0,"-",(COUNTIFS(明细!$R:$R,$AK272,明细!$C:$C,BD$1,明细!$AK:$AK,"网点超50分钟未响应")+COUNTIFS(明细!$R:$R,$AK272,明细!$C:$C,BD$1,明细!$AL:$AL,"网点超23H未关闭"))*20)</f>
        <v>-</v>
      </c>
      <c r="BE272" s="12" t="str">
        <f>IF((COUNTIFS(明细!$R:$R,$AK272,明细!$C:$C,BE$1,明细!$AK:$AK,"网点超50分钟未响应")+COUNTIFS(明细!$R:$R,$AK272,明细!$C:$C,BE$1,明细!$AL:$AL,"网点超23H未关闭"))*20=0,"-",(COUNTIFS(明细!$R:$R,$AK272,明细!$C:$C,BE$1,明细!$AK:$AK,"网点超50分钟未响应")+COUNTIFS(明细!$R:$R,$AK272,明细!$C:$C,BE$1,明细!$AL:$AL,"网点超23H未关闭"))*20)</f>
        <v>-</v>
      </c>
      <c r="BF272" s="12" t="str">
        <f>IF((COUNTIFS(明细!$R:$R,$AK272,明细!$C:$C,BF$1,明细!$AK:$AK,"网点超50分钟未响应")+COUNTIFS(明细!$R:$R,$AK272,明细!$C:$C,BF$1,明细!$AL:$AL,"网点超23H未关闭"))*20=0,"-",(COUNTIFS(明细!$R:$R,$AK272,明细!$C:$C,BF$1,明细!$AK:$AK,"网点超50分钟未响应")+COUNTIFS(明细!$R:$R,$AK272,明细!$C:$C,BF$1,明细!$AL:$AL,"网点超23H未关闭"))*20)</f>
        <v>-</v>
      </c>
      <c r="BG272" s="12" t="str">
        <f>IF((COUNTIFS(明细!$R:$R,$AK272,明细!$C:$C,BG$1,明细!$AK:$AK,"网点超50分钟未响应")+COUNTIFS(明细!$R:$R,$AK272,明细!$C:$C,BG$1,明细!$AL:$AL,"网点超23H未关闭"))*20=0,"-",(COUNTIFS(明细!$R:$R,$AK272,明细!$C:$C,BG$1,明细!$AK:$AK,"网点超50分钟未响应")+COUNTIFS(明细!$R:$R,$AK272,明细!$C:$C,BG$1,明细!$AL:$AL,"网点超23H未关闭"))*20)</f>
        <v>-</v>
      </c>
      <c r="BH272" s="12" t="str">
        <f>IF((COUNTIFS(明细!$R:$R,$AK272,明细!$C:$C,BH$1,明细!$AK:$AK,"网点超50分钟未响应")+COUNTIFS(明细!$R:$R,$AK272,明细!$C:$C,BH$1,明细!$AL:$AL,"网点超23H未关闭"))*20=0,"-",(COUNTIFS(明细!$R:$R,$AK272,明细!$C:$C,BH$1,明细!$AK:$AK,"网点超50分钟未响应")+COUNTIFS(明细!$R:$R,$AK272,明细!$C:$C,BH$1,明细!$AL:$AL,"网点超23H未关闭"))*20)</f>
        <v>-</v>
      </c>
      <c r="BI272" s="12" t="str">
        <f>IF((COUNTIFS(明细!$R:$R,$AK272,明细!$C:$C,BI$1,明细!$AK:$AK,"网点超50分钟未响应")+COUNTIFS(明细!$R:$R,$AK272,明细!$C:$C,BI$1,明细!$AL:$AL,"网点超23H未关闭"))*20=0,"-",(COUNTIFS(明细!$R:$R,$AK272,明细!$C:$C,BI$1,明细!$AK:$AK,"网点超50分钟未响应")+COUNTIFS(明细!$R:$R,$AK272,明细!$C:$C,BI$1,明细!$AL:$AL,"网点超23H未关闭"))*20)</f>
        <v>-</v>
      </c>
      <c r="BJ272" s="12" t="str">
        <f>IF((COUNTIFS(明细!$R:$R,$AK272,明细!$C:$C,BJ$1,明细!$AK:$AK,"网点超50分钟未响应")+COUNTIFS(明细!$R:$R,$AK272,明细!$C:$C,BJ$1,明细!$AL:$AL,"网点超23H未关闭"))*20=0,"-",(COUNTIFS(明细!$R:$R,$AK272,明细!$C:$C,BJ$1,明细!$AK:$AK,"网点超50分钟未响应")+COUNTIFS(明细!$R:$R,$AK272,明细!$C:$C,BJ$1,明细!$AL:$AL,"网点超23H未关闭"))*20)</f>
        <v>-</v>
      </c>
      <c r="BK272" s="12" t="str">
        <f>IF((COUNTIFS(明细!$R:$R,$AK272,明细!$C:$C,BK$1,明细!$AK:$AK,"网点超50分钟未响应")+COUNTIFS(明细!$R:$R,$AK272,明细!$C:$C,BK$1,明细!$AL:$AL,"网点超23H未关闭"))*20=0,"-",(COUNTIFS(明细!$R:$R,$AK272,明细!$C:$C,BK$1,明细!$AK:$AK,"网点超50分钟未响应")+COUNTIFS(明细!$R:$R,$AK272,明细!$C:$C,BK$1,明细!$AL:$AL,"网点超23H未关闭"))*20)</f>
        <v>-</v>
      </c>
      <c r="BL272" s="12" t="str">
        <f>IF((COUNTIFS(明细!$R:$R,$AK272,明细!$C:$C,BL$1,明细!$AK:$AK,"网点超50分钟未响应")+COUNTIFS(明细!$R:$R,$AK272,明细!$C:$C,BL$1,明细!$AL:$AL,"网点超23H未关闭"))*20=0,"-",(COUNTIFS(明细!$R:$R,$AK272,明细!$C:$C,BL$1,明细!$AK:$AK,"网点超50分钟未响应")+COUNTIFS(明细!$R:$R,$AK272,明细!$C:$C,BL$1,明细!$AL:$AL,"网点超23H未关闭"))*20)</f>
        <v>-</v>
      </c>
      <c r="BM272" s="12" t="str">
        <f>IF((COUNTIFS(明细!$R:$R,$AK272,明细!$C:$C,BM$1,明细!$AK:$AK,"网点超50分钟未响应")+COUNTIFS(明细!$R:$R,$AK272,明细!$C:$C,BM$1,明细!$AL:$AL,"网点超23H未关闭"))*20=0,"-",(COUNTIFS(明细!$R:$R,$AK272,明细!$C:$C,BM$1,明细!$AK:$AK,"网点超50分钟未响应")+COUNTIFS(明细!$R:$R,$AK272,明细!$C:$C,BM$1,明细!$AL:$AL,"网点超23H未关闭"))*20)</f>
        <v>-</v>
      </c>
      <c r="BN272" s="12" t="str">
        <f>IF((COUNTIFS(明细!$R:$R,$AK272,明细!$C:$C,BN$1,明细!$AK:$AK,"网点超50分钟未响应")+COUNTIFS(明细!$R:$R,$AK272,明细!$C:$C,BN$1,明细!$AL:$AL,"网点超23H未关闭"))*20=0,"-",(COUNTIFS(明细!$R:$R,$AK272,明细!$C:$C,BN$1,明细!$AK:$AK,"网点超50分钟未响应")+COUNTIFS(明细!$R:$R,$AK272,明细!$C:$C,BN$1,明细!$AL:$AL,"网点超23H未关闭"))*20)</f>
        <v>-</v>
      </c>
      <c r="BO272" s="12" t="str">
        <f>IF((COUNTIFS(明细!$R:$R,$AK272,明细!$C:$C,BO$1,明细!$AK:$AK,"网点超50分钟未响应")+COUNTIFS(明细!$R:$R,$AK272,明细!$C:$C,BO$1,明细!$AL:$AL,"网点超23H未关闭"))*20=0,"-",(COUNTIFS(明细!$R:$R,$AK272,明细!$C:$C,BO$1,明细!$AK:$AK,"网点超50分钟未响应")+COUNTIFS(明细!$R:$R,$AK272,明细!$C:$C,BO$1,明细!$AL:$AL,"网点超23H未关闭"))*20)</f>
        <v>-</v>
      </c>
      <c r="BP272" s="12" t="str">
        <f>IF((COUNTIFS(明细!$R:$R,$AK272,明细!$C:$C,BP$1,明细!$AK:$AK,"网点超50分钟未响应")+COUNTIFS(明细!$R:$R,$AK272,明细!$C:$C,BP$1,明细!$AL:$AL,"网点超23H未关闭"))*20=0,"-",(COUNTIFS(明细!$R:$R,$AK272,明细!$C:$C,BP$1,明细!$AK:$AK,"网点超50分钟未响应")+COUNTIFS(明细!$R:$R,$AK272,明细!$C:$C,BP$1,明细!$AL:$AL,"网点超23H未关闭"))*20)</f>
        <v>-</v>
      </c>
    </row>
    <row r="273" customHeight="1" spans="36:68">
      <c r="AJ273" s="12">
        <f>RANK(AL273,AL$3:AL$356)</f>
        <v>147</v>
      </c>
      <c r="AK273" s="4" t="s">
        <v>309</v>
      </c>
      <c r="AL273" s="12">
        <f t="shared" si="2"/>
        <v>0</v>
      </c>
      <c r="AM273" s="12" t="str">
        <f>IF((COUNTIFS(明细!$R:$R,$AK273,明细!$C:$C,AM$1,明细!$AK:$AK,"网点超50分钟未响应")+COUNTIFS(明细!$R:$R,$AK273,明细!$C:$C,AM$1,明细!$AL:$AL,"网点超23H未关闭"))*20=0,"-",(COUNTIFS(明细!$R:$R,$AK273,明细!$C:$C,AM$1,明细!$AK:$AK,"网点超50分钟未响应")+COUNTIFS(明细!$R:$R,$AK273,明细!$C:$C,AM$1,明细!$AL:$AL,"网点超23H未关闭"))*20)</f>
        <v>-</v>
      </c>
      <c r="AN273" s="12" t="str">
        <f>IF((COUNTIFS(明细!$R:$R,$AK273,明细!$C:$C,AN$1,明细!$AK:$AK,"网点超50分钟未响应")+COUNTIFS(明细!$R:$R,$AK273,明细!$C:$C,AN$1,明细!$AL:$AL,"网点超23H未关闭"))*20=0,"-",(COUNTIFS(明细!$R:$R,$AK273,明细!$C:$C,AN$1,明细!$AK:$AK,"网点超50分钟未响应")+COUNTIFS(明细!$R:$R,$AK273,明细!$C:$C,AN$1,明细!$AL:$AL,"网点超23H未关闭"))*20)</f>
        <v>-</v>
      </c>
      <c r="AO273" s="12" t="str">
        <f>IF((COUNTIFS(明细!$R:$R,$AK273,明细!$C:$C,AO$1,明细!$AK:$AK,"网点超50分钟未响应")+COUNTIFS(明细!$R:$R,$AK273,明细!$C:$C,AO$1,明细!$AL:$AL,"网点超23H未关闭"))*20=0,"-",(COUNTIFS(明细!$R:$R,$AK273,明细!$C:$C,AO$1,明细!$AK:$AK,"网点超50分钟未响应")+COUNTIFS(明细!$R:$R,$AK273,明细!$C:$C,AO$1,明细!$AL:$AL,"网点超23H未关闭"))*20)</f>
        <v>-</v>
      </c>
      <c r="AP273" s="12" t="str">
        <f>IF((COUNTIFS(明细!$R:$R,$AK273,明细!$C:$C,AP$1,明细!$AK:$AK,"网点超50分钟未响应")+COUNTIFS(明细!$R:$R,$AK273,明细!$C:$C,AP$1,明细!$AL:$AL,"网点超23H未关闭"))*20=0,"-",(COUNTIFS(明细!$R:$R,$AK273,明细!$C:$C,AP$1,明细!$AK:$AK,"网点超50分钟未响应")+COUNTIFS(明细!$R:$R,$AK273,明细!$C:$C,AP$1,明细!$AL:$AL,"网点超23H未关闭"))*20)</f>
        <v>-</v>
      </c>
      <c r="AQ273" s="12" t="str">
        <f>IF((COUNTIFS(明细!$R:$R,$AK273,明细!$C:$C,AQ$1,明细!$AK:$AK,"网点超50分钟未响应")+COUNTIFS(明细!$R:$R,$AK273,明细!$C:$C,AQ$1,明细!$AL:$AL,"网点超23H未关闭"))*20=0,"-",(COUNTIFS(明细!$R:$R,$AK273,明细!$C:$C,AQ$1,明细!$AK:$AK,"网点超50分钟未响应")+COUNTIFS(明细!$R:$R,$AK273,明细!$C:$C,AQ$1,明细!$AL:$AL,"网点超23H未关闭"))*20)</f>
        <v>-</v>
      </c>
      <c r="AR273" s="12" t="str">
        <f>IF((COUNTIFS(明细!$R:$R,$AK273,明细!$C:$C,AR$1,明细!$AK:$AK,"网点超50分钟未响应")+COUNTIFS(明细!$R:$R,$AK273,明细!$C:$C,AR$1,明细!$AL:$AL,"网点超23H未关闭"))*20=0,"-",(COUNTIFS(明细!$R:$R,$AK273,明细!$C:$C,AR$1,明细!$AK:$AK,"网点超50分钟未响应")+COUNTIFS(明细!$R:$R,$AK273,明细!$C:$C,AR$1,明细!$AL:$AL,"网点超23H未关闭"))*20)</f>
        <v>-</v>
      </c>
      <c r="AS273" s="12" t="str">
        <f>IF((COUNTIFS(明细!$R:$R,$AK273,明细!$C:$C,AS$1,明细!$AK:$AK,"网点超50分钟未响应")+COUNTIFS(明细!$R:$R,$AK273,明细!$C:$C,AS$1,明细!$AL:$AL,"网点超23H未关闭"))*20=0,"-",(COUNTIFS(明细!$R:$R,$AK273,明细!$C:$C,AS$1,明细!$AK:$AK,"网点超50分钟未响应")+COUNTIFS(明细!$R:$R,$AK273,明细!$C:$C,AS$1,明细!$AL:$AL,"网点超23H未关闭"))*20)</f>
        <v>-</v>
      </c>
      <c r="AT273" s="12" t="str">
        <f>IF((COUNTIFS(明细!$R:$R,$AK273,明细!$C:$C,AT$1,明细!$AK:$AK,"网点超50分钟未响应")+COUNTIFS(明细!$R:$R,$AK273,明细!$C:$C,AT$1,明细!$AL:$AL,"网点超23H未关闭"))*20=0,"-",(COUNTIFS(明细!$R:$R,$AK273,明细!$C:$C,AT$1,明细!$AK:$AK,"网点超50分钟未响应")+COUNTIFS(明细!$R:$R,$AK273,明细!$C:$C,AT$1,明细!$AL:$AL,"网点超23H未关闭"))*20)</f>
        <v>-</v>
      </c>
      <c r="AU273" s="12" t="str">
        <f>IF((COUNTIFS(明细!$R:$R,$AK273,明细!$C:$C,AU$1,明细!$AK:$AK,"网点超50分钟未响应")+COUNTIFS(明细!$R:$R,$AK273,明细!$C:$C,AU$1,明细!$AL:$AL,"网点超23H未关闭"))*20=0,"-",(COUNTIFS(明细!$R:$R,$AK273,明细!$C:$C,AU$1,明细!$AK:$AK,"网点超50分钟未响应")+COUNTIFS(明细!$R:$R,$AK273,明细!$C:$C,AU$1,明细!$AL:$AL,"网点超23H未关闭"))*20)</f>
        <v>-</v>
      </c>
      <c r="AV273" s="12" t="str">
        <f>IF((COUNTIFS(明细!$R:$R,$AK273,明细!$C:$C,AV$1,明细!$AK:$AK,"网点超50分钟未响应")+COUNTIFS(明细!$R:$R,$AK273,明细!$C:$C,AV$1,明细!$AL:$AL,"网点超23H未关闭"))*20=0,"-",(COUNTIFS(明细!$R:$R,$AK273,明细!$C:$C,AV$1,明细!$AK:$AK,"网点超50分钟未响应")+COUNTIFS(明细!$R:$R,$AK273,明细!$C:$C,AV$1,明细!$AL:$AL,"网点超23H未关闭"))*20)</f>
        <v>-</v>
      </c>
      <c r="AW273" s="12" t="str">
        <f>IF((COUNTIFS(明细!$R:$R,$AK273,明细!$C:$C,AW$1,明细!$AK:$AK,"网点超50分钟未响应")+COUNTIFS(明细!$R:$R,$AK273,明细!$C:$C,AW$1,明细!$AL:$AL,"网点超23H未关闭"))*20=0,"-",(COUNTIFS(明细!$R:$R,$AK273,明细!$C:$C,AW$1,明细!$AK:$AK,"网点超50分钟未响应")+COUNTIFS(明细!$R:$R,$AK273,明细!$C:$C,AW$1,明细!$AL:$AL,"网点超23H未关闭"))*20)</f>
        <v>-</v>
      </c>
      <c r="AX273" s="12" t="str">
        <f>IF((COUNTIFS(明细!$R:$R,$AK273,明细!$C:$C,AX$1,明细!$AK:$AK,"网点超50分钟未响应")+COUNTIFS(明细!$R:$R,$AK273,明细!$C:$C,AX$1,明细!$AL:$AL,"网点超23H未关闭"))*20=0,"-",(COUNTIFS(明细!$R:$R,$AK273,明细!$C:$C,AX$1,明细!$AK:$AK,"网点超50分钟未响应")+COUNTIFS(明细!$R:$R,$AK273,明细!$C:$C,AX$1,明细!$AL:$AL,"网点超23H未关闭"))*20)</f>
        <v>-</v>
      </c>
      <c r="AY273" s="12" t="str">
        <f>IF((COUNTIFS(明细!$R:$R,$AK273,明细!$C:$C,AY$1,明细!$AK:$AK,"网点超50分钟未响应")+COUNTIFS(明细!$R:$R,$AK273,明细!$C:$C,AY$1,明细!$AL:$AL,"网点超23H未关闭"))*20=0,"-",(COUNTIFS(明细!$R:$R,$AK273,明细!$C:$C,AY$1,明细!$AK:$AK,"网点超50分钟未响应")+COUNTIFS(明细!$R:$R,$AK273,明细!$C:$C,AY$1,明细!$AL:$AL,"网点超23H未关闭"))*20)</f>
        <v>-</v>
      </c>
      <c r="AZ273" s="12" t="str">
        <f>IF((COUNTIFS(明细!$R:$R,$AK273,明细!$C:$C,AZ$1,明细!$AK:$AK,"网点超50分钟未响应")+COUNTIFS(明细!$R:$R,$AK273,明细!$C:$C,AZ$1,明细!$AL:$AL,"网点超23H未关闭"))*20=0,"-",(COUNTIFS(明细!$R:$R,$AK273,明细!$C:$C,AZ$1,明细!$AK:$AK,"网点超50分钟未响应")+COUNTIFS(明细!$R:$R,$AK273,明细!$C:$C,AZ$1,明细!$AL:$AL,"网点超23H未关闭"))*20)</f>
        <v>-</v>
      </c>
      <c r="BA273" s="12" t="str">
        <f>IF((COUNTIFS(明细!$R:$R,$AK273,明细!$C:$C,BA$1,明细!$AK:$AK,"网点超50分钟未响应")+COUNTIFS(明细!$R:$R,$AK273,明细!$C:$C,BA$1,明细!$AL:$AL,"网点超23H未关闭"))*20=0,"-",(COUNTIFS(明细!$R:$R,$AK273,明细!$C:$C,BA$1,明细!$AK:$AK,"网点超50分钟未响应")+COUNTIFS(明细!$R:$R,$AK273,明细!$C:$C,BA$1,明细!$AL:$AL,"网点超23H未关闭"))*20)</f>
        <v>-</v>
      </c>
      <c r="BB273" s="12" t="str">
        <f>IF((COUNTIFS(明细!$R:$R,$AK273,明细!$C:$C,BB$1,明细!$AK:$AK,"网点超50分钟未响应")+COUNTIFS(明细!$R:$R,$AK273,明细!$C:$C,BB$1,明细!$AL:$AL,"网点超23H未关闭"))*20=0,"-",(COUNTIFS(明细!$R:$R,$AK273,明细!$C:$C,BB$1,明细!$AK:$AK,"网点超50分钟未响应")+COUNTIFS(明细!$R:$R,$AK273,明细!$C:$C,BB$1,明细!$AL:$AL,"网点超23H未关闭"))*20)</f>
        <v>-</v>
      </c>
      <c r="BC273" s="12" t="str">
        <f>IF((COUNTIFS(明细!$R:$R,$AK273,明细!$C:$C,BC$1,明细!$AK:$AK,"网点超50分钟未响应")+COUNTIFS(明细!$R:$R,$AK273,明细!$C:$C,BC$1,明细!$AL:$AL,"网点超23H未关闭"))*20=0,"-",(COUNTIFS(明细!$R:$R,$AK273,明细!$C:$C,BC$1,明细!$AK:$AK,"网点超50分钟未响应")+COUNTIFS(明细!$R:$R,$AK273,明细!$C:$C,BC$1,明细!$AL:$AL,"网点超23H未关闭"))*20)</f>
        <v>-</v>
      </c>
      <c r="BD273" s="12" t="str">
        <f>IF((COUNTIFS(明细!$R:$R,$AK273,明细!$C:$C,BD$1,明细!$AK:$AK,"网点超50分钟未响应")+COUNTIFS(明细!$R:$R,$AK273,明细!$C:$C,BD$1,明细!$AL:$AL,"网点超23H未关闭"))*20=0,"-",(COUNTIFS(明细!$R:$R,$AK273,明细!$C:$C,BD$1,明细!$AK:$AK,"网点超50分钟未响应")+COUNTIFS(明细!$R:$R,$AK273,明细!$C:$C,BD$1,明细!$AL:$AL,"网点超23H未关闭"))*20)</f>
        <v>-</v>
      </c>
      <c r="BE273" s="12" t="str">
        <f>IF((COUNTIFS(明细!$R:$R,$AK273,明细!$C:$C,BE$1,明细!$AK:$AK,"网点超50分钟未响应")+COUNTIFS(明细!$R:$R,$AK273,明细!$C:$C,BE$1,明细!$AL:$AL,"网点超23H未关闭"))*20=0,"-",(COUNTIFS(明细!$R:$R,$AK273,明细!$C:$C,BE$1,明细!$AK:$AK,"网点超50分钟未响应")+COUNTIFS(明细!$R:$R,$AK273,明细!$C:$C,BE$1,明细!$AL:$AL,"网点超23H未关闭"))*20)</f>
        <v>-</v>
      </c>
      <c r="BF273" s="12" t="str">
        <f>IF((COUNTIFS(明细!$R:$R,$AK273,明细!$C:$C,BF$1,明细!$AK:$AK,"网点超50分钟未响应")+COUNTIFS(明细!$R:$R,$AK273,明细!$C:$C,BF$1,明细!$AL:$AL,"网点超23H未关闭"))*20=0,"-",(COUNTIFS(明细!$R:$R,$AK273,明细!$C:$C,BF$1,明细!$AK:$AK,"网点超50分钟未响应")+COUNTIFS(明细!$R:$R,$AK273,明细!$C:$C,BF$1,明细!$AL:$AL,"网点超23H未关闭"))*20)</f>
        <v>-</v>
      </c>
      <c r="BG273" s="12" t="str">
        <f>IF((COUNTIFS(明细!$R:$R,$AK273,明细!$C:$C,BG$1,明细!$AK:$AK,"网点超50分钟未响应")+COUNTIFS(明细!$R:$R,$AK273,明细!$C:$C,BG$1,明细!$AL:$AL,"网点超23H未关闭"))*20=0,"-",(COUNTIFS(明细!$R:$R,$AK273,明细!$C:$C,BG$1,明细!$AK:$AK,"网点超50分钟未响应")+COUNTIFS(明细!$R:$R,$AK273,明细!$C:$C,BG$1,明细!$AL:$AL,"网点超23H未关闭"))*20)</f>
        <v>-</v>
      </c>
      <c r="BH273" s="12" t="str">
        <f>IF((COUNTIFS(明细!$R:$R,$AK273,明细!$C:$C,BH$1,明细!$AK:$AK,"网点超50分钟未响应")+COUNTIFS(明细!$R:$R,$AK273,明细!$C:$C,BH$1,明细!$AL:$AL,"网点超23H未关闭"))*20=0,"-",(COUNTIFS(明细!$R:$R,$AK273,明细!$C:$C,BH$1,明细!$AK:$AK,"网点超50分钟未响应")+COUNTIFS(明细!$R:$R,$AK273,明细!$C:$C,BH$1,明细!$AL:$AL,"网点超23H未关闭"))*20)</f>
        <v>-</v>
      </c>
      <c r="BI273" s="12" t="str">
        <f>IF((COUNTIFS(明细!$R:$R,$AK273,明细!$C:$C,BI$1,明细!$AK:$AK,"网点超50分钟未响应")+COUNTIFS(明细!$R:$R,$AK273,明细!$C:$C,BI$1,明细!$AL:$AL,"网点超23H未关闭"))*20=0,"-",(COUNTIFS(明细!$R:$R,$AK273,明细!$C:$C,BI$1,明细!$AK:$AK,"网点超50分钟未响应")+COUNTIFS(明细!$R:$R,$AK273,明细!$C:$C,BI$1,明细!$AL:$AL,"网点超23H未关闭"))*20)</f>
        <v>-</v>
      </c>
      <c r="BJ273" s="12" t="str">
        <f>IF((COUNTIFS(明细!$R:$R,$AK273,明细!$C:$C,BJ$1,明细!$AK:$AK,"网点超50分钟未响应")+COUNTIFS(明细!$R:$R,$AK273,明细!$C:$C,BJ$1,明细!$AL:$AL,"网点超23H未关闭"))*20=0,"-",(COUNTIFS(明细!$R:$R,$AK273,明细!$C:$C,BJ$1,明细!$AK:$AK,"网点超50分钟未响应")+COUNTIFS(明细!$R:$R,$AK273,明细!$C:$C,BJ$1,明细!$AL:$AL,"网点超23H未关闭"))*20)</f>
        <v>-</v>
      </c>
      <c r="BK273" s="12" t="str">
        <f>IF((COUNTIFS(明细!$R:$R,$AK273,明细!$C:$C,BK$1,明细!$AK:$AK,"网点超50分钟未响应")+COUNTIFS(明细!$R:$R,$AK273,明细!$C:$C,BK$1,明细!$AL:$AL,"网点超23H未关闭"))*20=0,"-",(COUNTIFS(明细!$R:$R,$AK273,明细!$C:$C,BK$1,明细!$AK:$AK,"网点超50分钟未响应")+COUNTIFS(明细!$R:$R,$AK273,明细!$C:$C,BK$1,明细!$AL:$AL,"网点超23H未关闭"))*20)</f>
        <v>-</v>
      </c>
      <c r="BL273" s="12" t="str">
        <f>IF((COUNTIFS(明细!$R:$R,$AK273,明细!$C:$C,BL$1,明细!$AK:$AK,"网点超50分钟未响应")+COUNTIFS(明细!$R:$R,$AK273,明细!$C:$C,BL$1,明细!$AL:$AL,"网点超23H未关闭"))*20=0,"-",(COUNTIFS(明细!$R:$R,$AK273,明细!$C:$C,BL$1,明细!$AK:$AK,"网点超50分钟未响应")+COUNTIFS(明细!$R:$R,$AK273,明细!$C:$C,BL$1,明细!$AL:$AL,"网点超23H未关闭"))*20)</f>
        <v>-</v>
      </c>
      <c r="BM273" s="12" t="str">
        <f>IF((COUNTIFS(明细!$R:$R,$AK273,明细!$C:$C,BM$1,明细!$AK:$AK,"网点超50分钟未响应")+COUNTIFS(明细!$R:$R,$AK273,明细!$C:$C,BM$1,明细!$AL:$AL,"网点超23H未关闭"))*20=0,"-",(COUNTIFS(明细!$R:$R,$AK273,明细!$C:$C,BM$1,明细!$AK:$AK,"网点超50分钟未响应")+COUNTIFS(明细!$R:$R,$AK273,明细!$C:$C,BM$1,明细!$AL:$AL,"网点超23H未关闭"))*20)</f>
        <v>-</v>
      </c>
      <c r="BN273" s="12" t="str">
        <f>IF((COUNTIFS(明细!$R:$R,$AK273,明细!$C:$C,BN$1,明细!$AK:$AK,"网点超50分钟未响应")+COUNTIFS(明细!$R:$R,$AK273,明细!$C:$C,BN$1,明细!$AL:$AL,"网点超23H未关闭"))*20=0,"-",(COUNTIFS(明细!$R:$R,$AK273,明细!$C:$C,BN$1,明细!$AK:$AK,"网点超50分钟未响应")+COUNTIFS(明细!$R:$R,$AK273,明细!$C:$C,BN$1,明细!$AL:$AL,"网点超23H未关闭"))*20)</f>
        <v>-</v>
      </c>
      <c r="BO273" s="12" t="str">
        <f>IF((COUNTIFS(明细!$R:$R,$AK273,明细!$C:$C,BO$1,明细!$AK:$AK,"网点超50分钟未响应")+COUNTIFS(明细!$R:$R,$AK273,明细!$C:$C,BO$1,明细!$AL:$AL,"网点超23H未关闭"))*20=0,"-",(COUNTIFS(明细!$R:$R,$AK273,明细!$C:$C,BO$1,明细!$AK:$AK,"网点超50分钟未响应")+COUNTIFS(明细!$R:$R,$AK273,明细!$C:$C,BO$1,明细!$AL:$AL,"网点超23H未关闭"))*20)</f>
        <v>-</v>
      </c>
      <c r="BP273" s="12" t="str">
        <f>IF((COUNTIFS(明细!$R:$R,$AK273,明细!$C:$C,BP$1,明细!$AK:$AK,"网点超50分钟未响应")+COUNTIFS(明细!$R:$R,$AK273,明细!$C:$C,BP$1,明细!$AL:$AL,"网点超23H未关闭"))*20=0,"-",(COUNTIFS(明细!$R:$R,$AK273,明细!$C:$C,BP$1,明细!$AK:$AK,"网点超50分钟未响应")+COUNTIFS(明细!$R:$R,$AK273,明细!$C:$C,BP$1,明细!$AL:$AL,"网点超23H未关闭"))*20)</f>
        <v>-</v>
      </c>
    </row>
    <row r="274" customHeight="1" spans="36:68">
      <c r="AJ274" s="12">
        <f>RANK(AL274,AL$3:AL$356)</f>
        <v>147</v>
      </c>
      <c r="AK274" s="4" t="s">
        <v>310</v>
      </c>
      <c r="AL274" s="12">
        <f t="shared" si="2"/>
        <v>0</v>
      </c>
      <c r="AM274" s="12" t="str">
        <f>IF((COUNTIFS(明细!$R:$R,$AK274,明细!$C:$C,AM$1,明细!$AK:$AK,"网点超50分钟未响应")+COUNTIFS(明细!$R:$R,$AK274,明细!$C:$C,AM$1,明细!$AL:$AL,"网点超23H未关闭"))*20=0,"-",(COUNTIFS(明细!$R:$R,$AK274,明细!$C:$C,AM$1,明细!$AK:$AK,"网点超50分钟未响应")+COUNTIFS(明细!$R:$R,$AK274,明细!$C:$C,AM$1,明细!$AL:$AL,"网点超23H未关闭"))*20)</f>
        <v>-</v>
      </c>
      <c r="AN274" s="12" t="str">
        <f>IF((COUNTIFS(明细!$R:$R,$AK274,明细!$C:$C,AN$1,明细!$AK:$AK,"网点超50分钟未响应")+COUNTIFS(明细!$R:$R,$AK274,明细!$C:$C,AN$1,明细!$AL:$AL,"网点超23H未关闭"))*20=0,"-",(COUNTIFS(明细!$R:$R,$AK274,明细!$C:$C,AN$1,明细!$AK:$AK,"网点超50分钟未响应")+COUNTIFS(明细!$R:$R,$AK274,明细!$C:$C,AN$1,明细!$AL:$AL,"网点超23H未关闭"))*20)</f>
        <v>-</v>
      </c>
      <c r="AO274" s="12" t="str">
        <f>IF((COUNTIFS(明细!$R:$R,$AK274,明细!$C:$C,AO$1,明细!$AK:$AK,"网点超50分钟未响应")+COUNTIFS(明细!$R:$R,$AK274,明细!$C:$C,AO$1,明细!$AL:$AL,"网点超23H未关闭"))*20=0,"-",(COUNTIFS(明细!$R:$R,$AK274,明细!$C:$C,AO$1,明细!$AK:$AK,"网点超50分钟未响应")+COUNTIFS(明细!$R:$R,$AK274,明细!$C:$C,AO$1,明细!$AL:$AL,"网点超23H未关闭"))*20)</f>
        <v>-</v>
      </c>
      <c r="AP274" s="12" t="str">
        <f>IF((COUNTIFS(明细!$R:$R,$AK274,明细!$C:$C,AP$1,明细!$AK:$AK,"网点超50分钟未响应")+COUNTIFS(明细!$R:$R,$AK274,明细!$C:$C,AP$1,明细!$AL:$AL,"网点超23H未关闭"))*20=0,"-",(COUNTIFS(明细!$R:$R,$AK274,明细!$C:$C,AP$1,明细!$AK:$AK,"网点超50分钟未响应")+COUNTIFS(明细!$R:$R,$AK274,明细!$C:$C,AP$1,明细!$AL:$AL,"网点超23H未关闭"))*20)</f>
        <v>-</v>
      </c>
      <c r="AQ274" s="12" t="str">
        <f>IF((COUNTIFS(明细!$R:$R,$AK274,明细!$C:$C,AQ$1,明细!$AK:$AK,"网点超50分钟未响应")+COUNTIFS(明细!$R:$R,$AK274,明细!$C:$C,AQ$1,明细!$AL:$AL,"网点超23H未关闭"))*20=0,"-",(COUNTIFS(明细!$R:$R,$AK274,明细!$C:$C,AQ$1,明细!$AK:$AK,"网点超50分钟未响应")+COUNTIFS(明细!$R:$R,$AK274,明细!$C:$C,AQ$1,明细!$AL:$AL,"网点超23H未关闭"))*20)</f>
        <v>-</v>
      </c>
      <c r="AR274" s="12" t="str">
        <f>IF((COUNTIFS(明细!$R:$R,$AK274,明细!$C:$C,AR$1,明细!$AK:$AK,"网点超50分钟未响应")+COUNTIFS(明细!$R:$R,$AK274,明细!$C:$C,AR$1,明细!$AL:$AL,"网点超23H未关闭"))*20=0,"-",(COUNTIFS(明细!$R:$R,$AK274,明细!$C:$C,AR$1,明细!$AK:$AK,"网点超50分钟未响应")+COUNTIFS(明细!$R:$R,$AK274,明细!$C:$C,AR$1,明细!$AL:$AL,"网点超23H未关闭"))*20)</f>
        <v>-</v>
      </c>
      <c r="AS274" s="12" t="str">
        <f>IF((COUNTIFS(明细!$R:$R,$AK274,明细!$C:$C,AS$1,明细!$AK:$AK,"网点超50分钟未响应")+COUNTIFS(明细!$R:$R,$AK274,明细!$C:$C,AS$1,明细!$AL:$AL,"网点超23H未关闭"))*20=0,"-",(COUNTIFS(明细!$R:$R,$AK274,明细!$C:$C,AS$1,明细!$AK:$AK,"网点超50分钟未响应")+COUNTIFS(明细!$R:$R,$AK274,明细!$C:$C,AS$1,明细!$AL:$AL,"网点超23H未关闭"))*20)</f>
        <v>-</v>
      </c>
      <c r="AT274" s="12" t="str">
        <f>IF((COUNTIFS(明细!$R:$R,$AK274,明细!$C:$C,AT$1,明细!$AK:$AK,"网点超50分钟未响应")+COUNTIFS(明细!$R:$R,$AK274,明细!$C:$C,AT$1,明细!$AL:$AL,"网点超23H未关闭"))*20=0,"-",(COUNTIFS(明细!$R:$R,$AK274,明细!$C:$C,AT$1,明细!$AK:$AK,"网点超50分钟未响应")+COUNTIFS(明细!$R:$R,$AK274,明细!$C:$C,AT$1,明细!$AL:$AL,"网点超23H未关闭"))*20)</f>
        <v>-</v>
      </c>
      <c r="AU274" s="12" t="str">
        <f>IF((COUNTIFS(明细!$R:$R,$AK274,明细!$C:$C,AU$1,明细!$AK:$AK,"网点超50分钟未响应")+COUNTIFS(明细!$R:$R,$AK274,明细!$C:$C,AU$1,明细!$AL:$AL,"网点超23H未关闭"))*20=0,"-",(COUNTIFS(明细!$R:$R,$AK274,明细!$C:$C,AU$1,明细!$AK:$AK,"网点超50分钟未响应")+COUNTIFS(明细!$R:$R,$AK274,明细!$C:$C,AU$1,明细!$AL:$AL,"网点超23H未关闭"))*20)</f>
        <v>-</v>
      </c>
      <c r="AV274" s="12" t="str">
        <f>IF((COUNTIFS(明细!$R:$R,$AK274,明细!$C:$C,AV$1,明细!$AK:$AK,"网点超50分钟未响应")+COUNTIFS(明细!$R:$R,$AK274,明细!$C:$C,AV$1,明细!$AL:$AL,"网点超23H未关闭"))*20=0,"-",(COUNTIFS(明细!$R:$R,$AK274,明细!$C:$C,AV$1,明细!$AK:$AK,"网点超50分钟未响应")+COUNTIFS(明细!$R:$R,$AK274,明细!$C:$C,AV$1,明细!$AL:$AL,"网点超23H未关闭"))*20)</f>
        <v>-</v>
      </c>
      <c r="AW274" s="12" t="str">
        <f>IF((COUNTIFS(明细!$R:$R,$AK274,明细!$C:$C,AW$1,明细!$AK:$AK,"网点超50分钟未响应")+COUNTIFS(明细!$R:$R,$AK274,明细!$C:$C,AW$1,明细!$AL:$AL,"网点超23H未关闭"))*20=0,"-",(COUNTIFS(明细!$R:$R,$AK274,明细!$C:$C,AW$1,明细!$AK:$AK,"网点超50分钟未响应")+COUNTIFS(明细!$R:$R,$AK274,明细!$C:$C,AW$1,明细!$AL:$AL,"网点超23H未关闭"))*20)</f>
        <v>-</v>
      </c>
      <c r="AX274" s="12" t="str">
        <f>IF((COUNTIFS(明细!$R:$R,$AK274,明细!$C:$C,AX$1,明细!$AK:$AK,"网点超50分钟未响应")+COUNTIFS(明细!$R:$R,$AK274,明细!$C:$C,AX$1,明细!$AL:$AL,"网点超23H未关闭"))*20=0,"-",(COUNTIFS(明细!$R:$R,$AK274,明细!$C:$C,AX$1,明细!$AK:$AK,"网点超50分钟未响应")+COUNTIFS(明细!$R:$R,$AK274,明细!$C:$C,AX$1,明细!$AL:$AL,"网点超23H未关闭"))*20)</f>
        <v>-</v>
      </c>
      <c r="AY274" s="12" t="str">
        <f>IF((COUNTIFS(明细!$R:$R,$AK274,明细!$C:$C,AY$1,明细!$AK:$AK,"网点超50分钟未响应")+COUNTIFS(明细!$R:$R,$AK274,明细!$C:$C,AY$1,明细!$AL:$AL,"网点超23H未关闭"))*20=0,"-",(COUNTIFS(明细!$R:$R,$AK274,明细!$C:$C,AY$1,明细!$AK:$AK,"网点超50分钟未响应")+COUNTIFS(明细!$R:$R,$AK274,明细!$C:$C,AY$1,明细!$AL:$AL,"网点超23H未关闭"))*20)</f>
        <v>-</v>
      </c>
      <c r="AZ274" s="12" t="str">
        <f>IF((COUNTIFS(明细!$R:$R,$AK274,明细!$C:$C,AZ$1,明细!$AK:$AK,"网点超50分钟未响应")+COUNTIFS(明细!$R:$R,$AK274,明细!$C:$C,AZ$1,明细!$AL:$AL,"网点超23H未关闭"))*20=0,"-",(COUNTIFS(明细!$R:$R,$AK274,明细!$C:$C,AZ$1,明细!$AK:$AK,"网点超50分钟未响应")+COUNTIFS(明细!$R:$R,$AK274,明细!$C:$C,AZ$1,明细!$AL:$AL,"网点超23H未关闭"))*20)</f>
        <v>-</v>
      </c>
      <c r="BA274" s="12" t="str">
        <f>IF((COUNTIFS(明细!$R:$R,$AK274,明细!$C:$C,BA$1,明细!$AK:$AK,"网点超50分钟未响应")+COUNTIFS(明细!$R:$R,$AK274,明细!$C:$C,BA$1,明细!$AL:$AL,"网点超23H未关闭"))*20=0,"-",(COUNTIFS(明细!$R:$R,$AK274,明细!$C:$C,BA$1,明细!$AK:$AK,"网点超50分钟未响应")+COUNTIFS(明细!$R:$R,$AK274,明细!$C:$C,BA$1,明细!$AL:$AL,"网点超23H未关闭"))*20)</f>
        <v>-</v>
      </c>
      <c r="BB274" s="12" t="str">
        <f>IF((COUNTIFS(明细!$R:$R,$AK274,明细!$C:$C,BB$1,明细!$AK:$AK,"网点超50分钟未响应")+COUNTIFS(明细!$R:$R,$AK274,明细!$C:$C,BB$1,明细!$AL:$AL,"网点超23H未关闭"))*20=0,"-",(COUNTIFS(明细!$R:$R,$AK274,明细!$C:$C,BB$1,明细!$AK:$AK,"网点超50分钟未响应")+COUNTIFS(明细!$R:$R,$AK274,明细!$C:$C,BB$1,明细!$AL:$AL,"网点超23H未关闭"))*20)</f>
        <v>-</v>
      </c>
      <c r="BC274" s="12" t="str">
        <f>IF((COUNTIFS(明细!$R:$R,$AK274,明细!$C:$C,BC$1,明细!$AK:$AK,"网点超50分钟未响应")+COUNTIFS(明细!$R:$R,$AK274,明细!$C:$C,BC$1,明细!$AL:$AL,"网点超23H未关闭"))*20=0,"-",(COUNTIFS(明细!$R:$R,$AK274,明细!$C:$C,BC$1,明细!$AK:$AK,"网点超50分钟未响应")+COUNTIFS(明细!$R:$R,$AK274,明细!$C:$C,BC$1,明细!$AL:$AL,"网点超23H未关闭"))*20)</f>
        <v>-</v>
      </c>
      <c r="BD274" s="12" t="str">
        <f>IF((COUNTIFS(明细!$R:$R,$AK274,明细!$C:$C,BD$1,明细!$AK:$AK,"网点超50分钟未响应")+COUNTIFS(明细!$R:$R,$AK274,明细!$C:$C,BD$1,明细!$AL:$AL,"网点超23H未关闭"))*20=0,"-",(COUNTIFS(明细!$R:$R,$AK274,明细!$C:$C,BD$1,明细!$AK:$AK,"网点超50分钟未响应")+COUNTIFS(明细!$R:$R,$AK274,明细!$C:$C,BD$1,明细!$AL:$AL,"网点超23H未关闭"))*20)</f>
        <v>-</v>
      </c>
      <c r="BE274" s="12" t="str">
        <f>IF((COUNTIFS(明细!$R:$R,$AK274,明细!$C:$C,BE$1,明细!$AK:$AK,"网点超50分钟未响应")+COUNTIFS(明细!$R:$R,$AK274,明细!$C:$C,BE$1,明细!$AL:$AL,"网点超23H未关闭"))*20=0,"-",(COUNTIFS(明细!$R:$R,$AK274,明细!$C:$C,BE$1,明细!$AK:$AK,"网点超50分钟未响应")+COUNTIFS(明细!$R:$R,$AK274,明细!$C:$C,BE$1,明细!$AL:$AL,"网点超23H未关闭"))*20)</f>
        <v>-</v>
      </c>
      <c r="BF274" s="12" t="str">
        <f>IF((COUNTIFS(明细!$R:$R,$AK274,明细!$C:$C,BF$1,明细!$AK:$AK,"网点超50分钟未响应")+COUNTIFS(明细!$R:$R,$AK274,明细!$C:$C,BF$1,明细!$AL:$AL,"网点超23H未关闭"))*20=0,"-",(COUNTIFS(明细!$R:$R,$AK274,明细!$C:$C,BF$1,明细!$AK:$AK,"网点超50分钟未响应")+COUNTIFS(明细!$R:$R,$AK274,明细!$C:$C,BF$1,明细!$AL:$AL,"网点超23H未关闭"))*20)</f>
        <v>-</v>
      </c>
      <c r="BG274" s="12" t="str">
        <f>IF((COUNTIFS(明细!$R:$R,$AK274,明细!$C:$C,BG$1,明细!$AK:$AK,"网点超50分钟未响应")+COUNTIFS(明细!$R:$R,$AK274,明细!$C:$C,BG$1,明细!$AL:$AL,"网点超23H未关闭"))*20=0,"-",(COUNTIFS(明细!$R:$R,$AK274,明细!$C:$C,BG$1,明细!$AK:$AK,"网点超50分钟未响应")+COUNTIFS(明细!$R:$R,$AK274,明细!$C:$C,BG$1,明细!$AL:$AL,"网点超23H未关闭"))*20)</f>
        <v>-</v>
      </c>
      <c r="BH274" s="12" t="str">
        <f>IF((COUNTIFS(明细!$R:$R,$AK274,明细!$C:$C,BH$1,明细!$AK:$AK,"网点超50分钟未响应")+COUNTIFS(明细!$R:$R,$AK274,明细!$C:$C,BH$1,明细!$AL:$AL,"网点超23H未关闭"))*20=0,"-",(COUNTIFS(明细!$R:$R,$AK274,明细!$C:$C,BH$1,明细!$AK:$AK,"网点超50分钟未响应")+COUNTIFS(明细!$R:$R,$AK274,明细!$C:$C,BH$1,明细!$AL:$AL,"网点超23H未关闭"))*20)</f>
        <v>-</v>
      </c>
      <c r="BI274" s="12" t="str">
        <f>IF((COUNTIFS(明细!$R:$R,$AK274,明细!$C:$C,BI$1,明细!$AK:$AK,"网点超50分钟未响应")+COUNTIFS(明细!$R:$R,$AK274,明细!$C:$C,BI$1,明细!$AL:$AL,"网点超23H未关闭"))*20=0,"-",(COUNTIFS(明细!$R:$R,$AK274,明细!$C:$C,BI$1,明细!$AK:$AK,"网点超50分钟未响应")+COUNTIFS(明细!$R:$R,$AK274,明细!$C:$C,BI$1,明细!$AL:$AL,"网点超23H未关闭"))*20)</f>
        <v>-</v>
      </c>
      <c r="BJ274" s="12" t="str">
        <f>IF((COUNTIFS(明细!$R:$R,$AK274,明细!$C:$C,BJ$1,明细!$AK:$AK,"网点超50分钟未响应")+COUNTIFS(明细!$R:$R,$AK274,明细!$C:$C,BJ$1,明细!$AL:$AL,"网点超23H未关闭"))*20=0,"-",(COUNTIFS(明细!$R:$R,$AK274,明细!$C:$C,BJ$1,明细!$AK:$AK,"网点超50分钟未响应")+COUNTIFS(明细!$R:$R,$AK274,明细!$C:$C,BJ$1,明细!$AL:$AL,"网点超23H未关闭"))*20)</f>
        <v>-</v>
      </c>
      <c r="BK274" s="12" t="str">
        <f>IF((COUNTIFS(明细!$R:$R,$AK274,明细!$C:$C,BK$1,明细!$AK:$AK,"网点超50分钟未响应")+COUNTIFS(明细!$R:$R,$AK274,明细!$C:$C,BK$1,明细!$AL:$AL,"网点超23H未关闭"))*20=0,"-",(COUNTIFS(明细!$R:$R,$AK274,明细!$C:$C,BK$1,明细!$AK:$AK,"网点超50分钟未响应")+COUNTIFS(明细!$R:$R,$AK274,明细!$C:$C,BK$1,明细!$AL:$AL,"网点超23H未关闭"))*20)</f>
        <v>-</v>
      </c>
      <c r="BL274" s="12" t="str">
        <f>IF((COUNTIFS(明细!$R:$R,$AK274,明细!$C:$C,BL$1,明细!$AK:$AK,"网点超50分钟未响应")+COUNTIFS(明细!$R:$R,$AK274,明细!$C:$C,BL$1,明细!$AL:$AL,"网点超23H未关闭"))*20=0,"-",(COUNTIFS(明细!$R:$R,$AK274,明细!$C:$C,BL$1,明细!$AK:$AK,"网点超50分钟未响应")+COUNTIFS(明细!$R:$R,$AK274,明细!$C:$C,BL$1,明细!$AL:$AL,"网点超23H未关闭"))*20)</f>
        <v>-</v>
      </c>
      <c r="BM274" s="12" t="str">
        <f>IF((COUNTIFS(明细!$R:$R,$AK274,明细!$C:$C,BM$1,明细!$AK:$AK,"网点超50分钟未响应")+COUNTIFS(明细!$R:$R,$AK274,明细!$C:$C,BM$1,明细!$AL:$AL,"网点超23H未关闭"))*20=0,"-",(COUNTIFS(明细!$R:$R,$AK274,明细!$C:$C,BM$1,明细!$AK:$AK,"网点超50分钟未响应")+COUNTIFS(明细!$R:$R,$AK274,明细!$C:$C,BM$1,明细!$AL:$AL,"网点超23H未关闭"))*20)</f>
        <v>-</v>
      </c>
      <c r="BN274" s="12" t="str">
        <f>IF((COUNTIFS(明细!$R:$R,$AK274,明细!$C:$C,BN$1,明细!$AK:$AK,"网点超50分钟未响应")+COUNTIFS(明细!$R:$R,$AK274,明细!$C:$C,BN$1,明细!$AL:$AL,"网点超23H未关闭"))*20=0,"-",(COUNTIFS(明细!$R:$R,$AK274,明细!$C:$C,BN$1,明细!$AK:$AK,"网点超50分钟未响应")+COUNTIFS(明细!$R:$R,$AK274,明细!$C:$C,BN$1,明细!$AL:$AL,"网点超23H未关闭"))*20)</f>
        <v>-</v>
      </c>
      <c r="BO274" s="12" t="str">
        <f>IF((COUNTIFS(明细!$R:$R,$AK274,明细!$C:$C,BO$1,明细!$AK:$AK,"网点超50分钟未响应")+COUNTIFS(明细!$R:$R,$AK274,明细!$C:$C,BO$1,明细!$AL:$AL,"网点超23H未关闭"))*20=0,"-",(COUNTIFS(明细!$R:$R,$AK274,明细!$C:$C,BO$1,明细!$AK:$AK,"网点超50分钟未响应")+COUNTIFS(明细!$R:$R,$AK274,明细!$C:$C,BO$1,明细!$AL:$AL,"网点超23H未关闭"))*20)</f>
        <v>-</v>
      </c>
      <c r="BP274" s="12" t="str">
        <f>IF((COUNTIFS(明细!$R:$R,$AK274,明细!$C:$C,BP$1,明细!$AK:$AK,"网点超50分钟未响应")+COUNTIFS(明细!$R:$R,$AK274,明细!$C:$C,BP$1,明细!$AL:$AL,"网点超23H未关闭"))*20=0,"-",(COUNTIFS(明细!$R:$R,$AK274,明细!$C:$C,BP$1,明细!$AK:$AK,"网点超50分钟未响应")+COUNTIFS(明细!$R:$R,$AK274,明细!$C:$C,BP$1,明细!$AL:$AL,"网点超23H未关闭"))*20)</f>
        <v>-</v>
      </c>
    </row>
    <row r="275" customHeight="1" spans="36:68">
      <c r="AJ275" s="12">
        <f>RANK(AL275,AL$3:AL$356)</f>
        <v>147</v>
      </c>
      <c r="AK275" s="4" t="s">
        <v>311</v>
      </c>
      <c r="AL275" s="12">
        <f t="shared" si="2"/>
        <v>0</v>
      </c>
      <c r="AM275" s="12" t="str">
        <f>IF((COUNTIFS(明细!$R:$R,$AK275,明细!$C:$C,AM$1,明细!$AK:$AK,"网点超50分钟未响应")+COUNTIFS(明细!$R:$R,$AK275,明细!$C:$C,AM$1,明细!$AL:$AL,"网点超23H未关闭"))*20=0,"-",(COUNTIFS(明细!$R:$R,$AK275,明细!$C:$C,AM$1,明细!$AK:$AK,"网点超50分钟未响应")+COUNTIFS(明细!$R:$R,$AK275,明细!$C:$C,AM$1,明细!$AL:$AL,"网点超23H未关闭"))*20)</f>
        <v>-</v>
      </c>
      <c r="AN275" s="12" t="str">
        <f>IF((COUNTIFS(明细!$R:$R,$AK275,明细!$C:$C,AN$1,明细!$AK:$AK,"网点超50分钟未响应")+COUNTIFS(明细!$R:$R,$AK275,明细!$C:$C,AN$1,明细!$AL:$AL,"网点超23H未关闭"))*20=0,"-",(COUNTIFS(明细!$R:$R,$AK275,明细!$C:$C,AN$1,明细!$AK:$AK,"网点超50分钟未响应")+COUNTIFS(明细!$R:$R,$AK275,明细!$C:$C,AN$1,明细!$AL:$AL,"网点超23H未关闭"))*20)</f>
        <v>-</v>
      </c>
      <c r="AO275" s="12" t="str">
        <f>IF((COUNTIFS(明细!$R:$R,$AK275,明细!$C:$C,AO$1,明细!$AK:$AK,"网点超50分钟未响应")+COUNTIFS(明细!$R:$R,$AK275,明细!$C:$C,AO$1,明细!$AL:$AL,"网点超23H未关闭"))*20=0,"-",(COUNTIFS(明细!$R:$R,$AK275,明细!$C:$C,AO$1,明细!$AK:$AK,"网点超50分钟未响应")+COUNTIFS(明细!$R:$R,$AK275,明细!$C:$C,AO$1,明细!$AL:$AL,"网点超23H未关闭"))*20)</f>
        <v>-</v>
      </c>
      <c r="AP275" s="12" t="str">
        <f>IF((COUNTIFS(明细!$R:$R,$AK275,明细!$C:$C,AP$1,明细!$AK:$AK,"网点超50分钟未响应")+COUNTIFS(明细!$R:$R,$AK275,明细!$C:$C,AP$1,明细!$AL:$AL,"网点超23H未关闭"))*20=0,"-",(COUNTIFS(明细!$R:$R,$AK275,明细!$C:$C,AP$1,明细!$AK:$AK,"网点超50分钟未响应")+COUNTIFS(明细!$R:$R,$AK275,明细!$C:$C,AP$1,明细!$AL:$AL,"网点超23H未关闭"))*20)</f>
        <v>-</v>
      </c>
      <c r="AQ275" s="12" t="str">
        <f>IF((COUNTIFS(明细!$R:$R,$AK275,明细!$C:$C,AQ$1,明细!$AK:$AK,"网点超50分钟未响应")+COUNTIFS(明细!$R:$R,$AK275,明细!$C:$C,AQ$1,明细!$AL:$AL,"网点超23H未关闭"))*20=0,"-",(COUNTIFS(明细!$R:$R,$AK275,明细!$C:$C,AQ$1,明细!$AK:$AK,"网点超50分钟未响应")+COUNTIFS(明细!$R:$R,$AK275,明细!$C:$C,AQ$1,明细!$AL:$AL,"网点超23H未关闭"))*20)</f>
        <v>-</v>
      </c>
      <c r="AR275" s="12" t="str">
        <f>IF((COUNTIFS(明细!$R:$R,$AK275,明细!$C:$C,AR$1,明细!$AK:$AK,"网点超50分钟未响应")+COUNTIFS(明细!$R:$R,$AK275,明细!$C:$C,AR$1,明细!$AL:$AL,"网点超23H未关闭"))*20=0,"-",(COUNTIFS(明细!$R:$R,$AK275,明细!$C:$C,AR$1,明细!$AK:$AK,"网点超50分钟未响应")+COUNTIFS(明细!$R:$R,$AK275,明细!$C:$C,AR$1,明细!$AL:$AL,"网点超23H未关闭"))*20)</f>
        <v>-</v>
      </c>
      <c r="AS275" s="12" t="str">
        <f>IF((COUNTIFS(明细!$R:$R,$AK275,明细!$C:$C,AS$1,明细!$AK:$AK,"网点超50分钟未响应")+COUNTIFS(明细!$R:$R,$AK275,明细!$C:$C,AS$1,明细!$AL:$AL,"网点超23H未关闭"))*20=0,"-",(COUNTIFS(明细!$R:$R,$AK275,明细!$C:$C,AS$1,明细!$AK:$AK,"网点超50分钟未响应")+COUNTIFS(明细!$R:$R,$AK275,明细!$C:$C,AS$1,明细!$AL:$AL,"网点超23H未关闭"))*20)</f>
        <v>-</v>
      </c>
      <c r="AT275" s="12" t="str">
        <f>IF((COUNTIFS(明细!$R:$R,$AK275,明细!$C:$C,AT$1,明细!$AK:$AK,"网点超50分钟未响应")+COUNTIFS(明细!$R:$R,$AK275,明细!$C:$C,AT$1,明细!$AL:$AL,"网点超23H未关闭"))*20=0,"-",(COUNTIFS(明细!$R:$R,$AK275,明细!$C:$C,AT$1,明细!$AK:$AK,"网点超50分钟未响应")+COUNTIFS(明细!$R:$R,$AK275,明细!$C:$C,AT$1,明细!$AL:$AL,"网点超23H未关闭"))*20)</f>
        <v>-</v>
      </c>
      <c r="AU275" s="12" t="str">
        <f>IF((COUNTIFS(明细!$R:$R,$AK275,明细!$C:$C,AU$1,明细!$AK:$AK,"网点超50分钟未响应")+COUNTIFS(明细!$R:$R,$AK275,明细!$C:$C,AU$1,明细!$AL:$AL,"网点超23H未关闭"))*20=0,"-",(COUNTIFS(明细!$R:$R,$AK275,明细!$C:$C,AU$1,明细!$AK:$AK,"网点超50分钟未响应")+COUNTIFS(明细!$R:$R,$AK275,明细!$C:$C,AU$1,明细!$AL:$AL,"网点超23H未关闭"))*20)</f>
        <v>-</v>
      </c>
      <c r="AV275" s="12" t="str">
        <f>IF((COUNTIFS(明细!$R:$R,$AK275,明细!$C:$C,AV$1,明细!$AK:$AK,"网点超50分钟未响应")+COUNTIFS(明细!$R:$R,$AK275,明细!$C:$C,AV$1,明细!$AL:$AL,"网点超23H未关闭"))*20=0,"-",(COUNTIFS(明细!$R:$R,$AK275,明细!$C:$C,AV$1,明细!$AK:$AK,"网点超50分钟未响应")+COUNTIFS(明细!$R:$R,$AK275,明细!$C:$C,AV$1,明细!$AL:$AL,"网点超23H未关闭"))*20)</f>
        <v>-</v>
      </c>
      <c r="AW275" s="12" t="str">
        <f>IF((COUNTIFS(明细!$R:$R,$AK275,明细!$C:$C,AW$1,明细!$AK:$AK,"网点超50分钟未响应")+COUNTIFS(明细!$R:$R,$AK275,明细!$C:$C,AW$1,明细!$AL:$AL,"网点超23H未关闭"))*20=0,"-",(COUNTIFS(明细!$R:$R,$AK275,明细!$C:$C,AW$1,明细!$AK:$AK,"网点超50分钟未响应")+COUNTIFS(明细!$R:$R,$AK275,明细!$C:$C,AW$1,明细!$AL:$AL,"网点超23H未关闭"))*20)</f>
        <v>-</v>
      </c>
      <c r="AX275" s="12" t="str">
        <f>IF((COUNTIFS(明细!$R:$R,$AK275,明细!$C:$C,AX$1,明细!$AK:$AK,"网点超50分钟未响应")+COUNTIFS(明细!$R:$R,$AK275,明细!$C:$C,AX$1,明细!$AL:$AL,"网点超23H未关闭"))*20=0,"-",(COUNTIFS(明细!$R:$R,$AK275,明细!$C:$C,AX$1,明细!$AK:$AK,"网点超50分钟未响应")+COUNTIFS(明细!$R:$R,$AK275,明细!$C:$C,AX$1,明细!$AL:$AL,"网点超23H未关闭"))*20)</f>
        <v>-</v>
      </c>
      <c r="AY275" s="12" t="str">
        <f>IF((COUNTIFS(明细!$R:$R,$AK275,明细!$C:$C,AY$1,明细!$AK:$AK,"网点超50分钟未响应")+COUNTIFS(明细!$R:$R,$AK275,明细!$C:$C,AY$1,明细!$AL:$AL,"网点超23H未关闭"))*20=0,"-",(COUNTIFS(明细!$R:$R,$AK275,明细!$C:$C,AY$1,明细!$AK:$AK,"网点超50分钟未响应")+COUNTIFS(明细!$R:$R,$AK275,明细!$C:$C,AY$1,明细!$AL:$AL,"网点超23H未关闭"))*20)</f>
        <v>-</v>
      </c>
      <c r="AZ275" s="12" t="str">
        <f>IF((COUNTIFS(明细!$R:$R,$AK275,明细!$C:$C,AZ$1,明细!$AK:$AK,"网点超50分钟未响应")+COUNTIFS(明细!$R:$R,$AK275,明细!$C:$C,AZ$1,明细!$AL:$AL,"网点超23H未关闭"))*20=0,"-",(COUNTIFS(明细!$R:$R,$AK275,明细!$C:$C,AZ$1,明细!$AK:$AK,"网点超50分钟未响应")+COUNTIFS(明细!$R:$R,$AK275,明细!$C:$C,AZ$1,明细!$AL:$AL,"网点超23H未关闭"))*20)</f>
        <v>-</v>
      </c>
      <c r="BA275" s="12" t="str">
        <f>IF((COUNTIFS(明细!$R:$R,$AK275,明细!$C:$C,BA$1,明细!$AK:$AK,"网点超50分钟未响应")+COUNTIFS(明细!$R:$R,$AK275,明细!$C:$C,BA$1,明细!$AL:$AL,"网点超23H未关闭"))*20=0,"-",(COUNTIFS(明细!$R:$R,$AK275,明细!$C:$C,BA$1,明细!$AK:$AK,"网点超50分钟未响应")+COUNTIFS(明细!$R:$R,$AK275,明细!$C:$C,BA$1,明细!$AL:$AL,"网点超23H未关闭"))*20)</f>
        <v>-</v>
      </c>
      <c r="BB275" s="12" t="str">
        <f>IF((COUNTIFS(明细!$R:$R,$AK275,明细!$C:$C,BB$1,明细!$AK:$AK,"网点超50分钟未响应")+COUNTIFS(明细!$R:$R,$AK275,明细!$C:$C,BB$1,明细!$AL:$AL,"网点超23H未关闭"))*20=0,"-",(COUNTIFS(明细!$R:$R,$AK275,明细!$C:$C,BB$1,明细!$AK:$AK,"网点超50分钟未响应")+COUNTIFS(明细!$R:$R,$AK275,明细!$C:$C,BB$1,明细!$AL:$AL,"网点超23H未关闭"))*20)</f>
        <v>-</v>
      </c>
      <c r="BC275" s="12" t="str">
        <f>IF((COUNTIFS(明细!$R:$R,$AK275,明细!$C:$C,BC$1,明细!$AK:$AK,"网点超50分钟未响应")+COUNTIFS(明细!$R:$R,$AK275,明细!$C:$C,BC$1,明细!$AL:$AL,"网点超23H未关闭"))*20=0,"-",(COUNTIFS(明细!$R:$R,$AK275,明细!$C:$C,BC$1,明细!$AK:$AK,"网点超50分钟未响应")+COUNTIFS(明细!$R:$R,$AK275,明细!$C:$C,BC$1,明细!$AL:$AL,"网点超23H未关闭"))*20)</f>
        <v>-</v>
      </c>
      <c r="BD275" s="12" t="str">
        <f>IF((COUNTIFS(明细!$R:$R,$AK275,明细!$C:$C,BD$1,明细!$AK:$AK,"网点超50分钟未响应")+COUNTIFS(明细!$R:$R,$AK275,明细!$C:$C,BD$1,明细!$AL:$AL,"网点超23H未关闭"))*20=0,"-",(COUNTIFS(明细!$R:$R,$AK275,明细!$C:$C,BD$1,明细!$AK:$AK,"网点超50分钟未响应")+COUNTIFS(明细!$R:$R,$AK275,明细!$C:$C,BD$1,明细!$AL:$AL,"网点超23H未关闭"))*20)</f>
        <v>-</v>
      </c>
      <c r="BE275" s="12" t="str">
        <f>IF((COUNTIFS(明细!$R:$R,$AK275,明细!$C:$C,BE$1,明细!$AK:$AK,"网点超50分钟未响应")+COUNTIFS(明细!$R:$R,$AK275,明细!$C:$C,BE$1,明细!$AL:$AL,"网点超23H未关闭"))*20=0,"-",(COUNTIFS(明细!$R:$R,$AK275,明细!$C:$C,BE$1,明细!$AK:$AK,"网点超50分钟未响应")+COUNTIFS(明细!$R:$R,$AK275,明细!$C:$C,BE$1,明细!$AL:$AL,"网点超23H未关闭"))*20)</f>
        <v>-</v>
      </c>
      <c r="BF275" s="12" t="str">
        <f>IF((COUNTIFS(明细!$R:$R,$AK275,明细!$C:$C,BF$1,明细!$AK:$AK,"网点超50分钟未响应")+COUNTIFS(明细!$R:$R,$AK275,明细!$C:$C,BF$1,明细!$AL:$AL,"网点超23H未关闭"))*20=0,"-",(COUNTIFS(明细!$R:$R,$AK275,明细!$C:$C,BF$1,明细!$AK:$AK,"网点超50分钟未响应")+COUNTIFS(明细!$R:$R,$AK275,明细!$C:$C,BF$1,明细!$AL:$AL,"网点超23H未关闭"))*20)</f>
        <v>-</v>
      </c>
      <c r="BG275" s="12" t="str">
        <f>IF((COUNTIFS(明细!$R:$R,$AK275,明细!$C:$C,BG$1,明细!$AK:$AK,"网点超50分钟未响应")+COUNTIFS(明细!$R:$R,$AK275,明细!$C:$C,BG$1,明细!$AL:$AL,"网点超23H未关闭"))*20=0,"-",(COUNTIFS(明细!$R:$R,$AK275,明细!$C:$C,BG$1,明细!$AK:$AK,"网点超50分钟未响应")+COUNTIFS(明细!$R:$R,$AK275,明细!$C:$C,BG$1,明细!$AL:$AL,"网点超23H未关闭"))*20)</f>
        <v>-</v>
      </c>
      <c r="BH275" s="12" t="str">
        <f>IF((COUNTIFS(明细!$R:$R,$AK275,明细!$C:$C,BH$1,明细!$AK:$AK,"网点超50分钟未响应")+COUNTIFS(明细!$R:$R,$AK275,明细!$C:$C,BH$1,明细!$AL:$AL,"网点超23H未关闭"))*20=0,"-",(COUNTIFS(明细!$R:$R,$AK275,明细!$C:$C,BH$1,明细!$AK:$AK,"网点超50分钟未响应")+COUNTIFS(明细!$R:$R,$AK275,明细!$C:$C,BH$1,明细!$AL:$AL,"网点超23H未关闭"))*20)</f>
        <v>-</v>
      </c>
      <c r="BI275" s="12" t="str">
        <f>IF((COUNTIFS(明细!$R:$R,$AK275,明细!$C:$C,BI$1,明细!$AK:$AK,"网点超50分钟未响应")+COUNTIFS(明细!$R:$R,$AK275,明细!$C:$C,BI$1,明细!$AL:$AL,"网点超23H未关闭"))*20=0,"-",(COUNTIFS(明细!$R:$R,$AK275,明细!$C:$C,BI$1,明细!$AK:$AK,"网点超50分钟未响应")+COUNTIFS(明细!$R:$R,$AK275,明细!$C:$C,BI$1,明细!$AL:$AL,"网点超23H未关闭"))*20)</f>
        <v>-</v>
      </c>
      <c r="BJ275" s="12" t="str">
        <f>IF((COUNTIFS(明细!$R:$R,$AK275,明细!$C:$C,BJ$1,明细!$AK:$AK,"网点超50分钟未响应")+COUNTIFS(明细!$R:$R,$AK275,明细!$C:$C,BJ$1,明细!$AL:$AL,"网点超23H未关闭"))*20=0,"-",(COUNTIFS(明细!$R:$R,$AK275,明细!$C:$C,BJ$1,明细!$AK:$AK,"网点超50分钟未响应")+COUNTIFS(明细!$R:$R,$AK275,明细!$C:$C,BJ$1,明细!$AL:$AL,"网点超23H未关闭"))*20)</f>
        <v>-</v>
      </c>
      <c r="BK275" s="12" t="str">
        <f>IF((COUNTIFS(明细!$R:$R,$AK275,明细!$C:$C,BK$1,明细!$AK:$AK,"网点超50分钟未响应")+COUNTIFS(明细!$R:$R,$AK275,明细!$C:$C,BK$1,明细!$AL:$AL,"网点超23H未关闭"))*20=0,"-",(COUNTIFS(明细!$R:$R,$AK275,明细!$C:$C,BK$1,明细!$AK:$AK,"网点超50分钟未响应")+COUNTIFS(明细!$R:$R,$AK275,明细!$C:$C,BK$1,明细!$AL:$AL,"网点超23H未关闭"))*20)</f>
        <v>-</v>
      </c>
      <c r="BL275" s="12" t="str">
        <f>IF((COUNTIFS(明细!$R:$R,$AK275,明细!$C:$C,BL$1,明细!$AK:$AK,"网点超50分钟未响应")+COUNTIFS(明细!$R:$R,$AK275,明细!$C:$C,BL$1,明细!$AL:$AL,"网点超23H未关闭"))*20=0,"-",(COUNTIFS(明细!$R:$R,$AK275,明细!$C:$C,BL$1,明细!$AK:$AK,"网点超50分钟未响应")+COUNTIFS(明细!$R:$R,$AK275,明细!$C:$C,BL$1,明细!$AL:$AL,"网点超23H未关闭"))*20)</f>
        <v>-</v>
      </c>
      <c r="BM275" s="12" t="str">
        <f>IF((COUNTIFS(明细!$R:$R,$AK275,明细!$C:$C,BM$1,明细!$AK:$AK,"网点超50分钟未响应")+COUNTIFS(明细!$R:$R,$AK275,明细!$C:$C,BM$1,明细!$AL:$AL,"网点超23H未关闭"))*20=0,"-",(COUNTIFS(明细!$R:$R,$AK275,明细!$C:$C,BM$1,明细!$AK:$AK,"网点超50分钟未响应")+COUNTIFS(明细!$R:$R,$AK275,明细!$C:$C,BM$1,明细!$AL:$AL,"网点超23H未关闭"))*20)</f>
        <v>-</v>
      </c>
      <c r="BN275" s="12" t="str">
        <f>IF((COUNTIFS(明细!$R:$R,$AK275,明细!$C:$C,BN$1,明细!$AK:$AK,"网点超50分钟未响应")+COUNTIFS(明细!$R:$R,$AK275,明细!$C:$C,BN$1,明细!$AL:$AL,"网点超23H未关闭"))*20=0,"-",(COUNTIFS(明细!$R:$R,$AK275,明细!$C:$C,BN$1,明细!$AK:$AK,"网点超50分钟未响应")+COUNTIFS(明细!$R:$R,$AK275,明细!$C:$C,BN$1,明细!$AL:$AL,"网点超23H未关闭"))*20)</f>
        <v>-</v>
      </c>
      <c r="BO275" s="12" t="str">
        <f>IF((COUNTIFS(明细!$R:$R,$AK275,明细!$C:$C,BO$1,明细!$AK:$AK,"网点超50分钟未响应")+COUNTIFS(明细!$R:$R,$AK275,明细!$C:$C,BO$1,明细!$AL:$AL,"网点超23H未关闭"))*20=0,"-",(COUNTIFS(明细!$R:$R,$AK275,明细!$C:$C,BO$1,明细!$AK:$AK,"网点超50分钟未响应")+COUNTIFS(明细!$R:$R,$AK275,明细!$C:$C,BO$1,明细!$AL:$AL,"网点超23H未关闭"))*20)</f>
        <v>-</v>
      </c>
      <c r="BP275" s="12" t="str">
        <f>IF((COUNTIFS(明细!$R:$R,$AK275,明细!$C:$C,BP$1,明细!$AK:$AK,"网点超50分钟未响应")+COUNTIFS(明细!$R:$R,$AK275,明细!$C:$C,BP$1,明细!$AL:$AL,"网点超23H未关闭"))*20=0,"-",(COUNTIFS(明细!$R:$R,$AK275,明细!$C:$C,BP$1,明细!$AK:$AK,"网点超50分钟未响应")+COUNTIFS(明细!$R:$R,$AK275,明细!$C:$C,BP$1,明细!$AL:$AL,"网点超23H未关闭"))*20)</f>
        <v>-</v>
      </c>
    </row>
    <row r="276" customHeight="1" spans="36:68">
      <c r="AJ276" s="12">
        <f>RANK(AL276,AL$3:AL$356)</f>
        <v>147</v>
      </c>
      <c r="AK276" s="4" t="s">
        <v>312</v>
      </c>
      <c r="AL276" s="12">
        <f t="shared" si="2"/>
        <v>0</v>
      </c>
      <c r="AM276" s="12" t="str">
        <f>IF((COUNTIFS(明细!$R:$R,$AK276,明细!$C:$C,AM$1,明细!$AK:$AK,"网点超50分钟未响应")+COUNTIFS(明细!$R:$R,$AK276,明细!$C:$C,AM$1,明细!$AL:$AL,"网点超23H未关闭"))*20=0,"-",(COUNTIFS(明细!$R:$R,$AK276,明细!$C:$C,AM$1,明细!$AK:$AK,"网点超50分钟未响应")+COUNTIFS(明细!$R:$R,$AK276,明细!$C:$C,AM$1,明细!$AL:$AL,"网点超23H未关闭"))*20)</f>
        <v>-</v>
      </c>
      <c r="AN276" s="12" t="str">
        <f>IF((COUNTIFS(明细!$R:$R,$AK276,明细!$C:$C,AN$1,明细!$AK:$AK,"网点超50分钟未响应")+COUNTIFS(明细!$R:$R,$AK276,明细!$C:$C,AN$1,明细!$AL:$AL,"网点超23H未关闭"))*20=0,"-",(COUNTIFS(明细!$R:$R,$AK276,明细!$C:$C,AN$1,明细!$AK:$AK,"网点超50分钟未响应")+COUNTIFS(明细!$R:$R,$AK276,明细!$C:$C,AN$1,明细!$AL:$AL,"网点超23H未关闭"))*20)</f>
        <v>-</v>
      </c>
      <c r="AO276" s="12" t="str">
        <f>IF((COUNTIFS(明细!$R:$R,$AK276,明细!$C:$C,AO$1,明细!$AK:$AK,"网点超50分钟未响应")+COUNTIFS(明细!$R:$R,$AK276,明细!$C:$C,AO$1,明细!$AL:$AL,"网点超23H未关闭"))*20=0,"-",(COUNTIFS(明细!$R:$R,$AK276,明细!$C:$C,AO$1,明细!$AK:$AK,"网点超50分钟未响应")+COUNTIFS(明细!$R:$R,$AK276,明细!$C:$C,AO$1,明细!$AL:$AL,"网点超23H未关闭"))*20)</f>
        <v>-</v>
      </c>
      <c r="AP276" s="12" t="str">
        <f>IF((COUNTIFS(明细!$R:$R,$AK276,明细!$C:$C,AP$1,明细!$AK:$AK,"网点超50分钟未响应")+COUNTIFS(明细!$R:$R,$AK276,明细!$C:$C,AP$1,明细!$AL:$AL,"网点超23H未关闭"))*20=0,"-",(COUNTIFS(明细!$R:$R,$AK276,明细!$C:$C,AP$1,明细!$AK:$AK,"网点超50分钟未响应")+COUNTIFS(明细!$R:$R,$AK276,明细!$C:$C,AP$1,明细!$AL:$AL,"网点超23H未关闭"))*20)</f>
        <v>-</v>
      </c>
      <c r="AQ276" s="12" t="str">
        <f>IF((COUNTIFS(明细!$R:$R,$AK276,明细!$C:$C,AQ$1,明细!$AK:$AK,"网点超50分钟未响应")+COUNTIFS(明细!$R:$R,$AK276,明细!$C:$C,AQ$1,明细!$AL:$AL,"网点超23H未关闭"))*20=0,"-",(COUNTIFS(明细!$R:$R,$AK276,明细!$C:$C,AQ$1,明细!$AK:$AK,"网点超50分钟未响应")+COUNTIFS(明细!$R:$R,$AK276,明细!$C:$C,AQ$1,明细!$AL:$AL,"网点超23H未关闭"))*20)</f>
        <v>-</v>
      </c>
      <c r="AR276" s="12" t="str">
        <f>IF((COUNTIFS(明细!$R:$R,$AK276,明细!$C:$C,AR$1,明细!$AK:$AK,"网点超50分钟未响应")+COUNTIFS(明细!$R:$R,$AK276,明细!$C:$C,AR$1,明细!$AL:$AL,"网点超23H未关闭"))*20=0,"-",(COUNTIFS(明细!$R:$R,$AK276,明细!$C:$C,AR$1,明细!$AK:$AK,"网点超50分钟未响应")+COUNTIFS(明细!$R:$R,$AK276,明细!$C:$C,AR$1,明细!$AL:$AL,"网点超23H未关闭"))*20)</f>
        <v>-</v>
      </c>
      <c r="AS276" s="12" t="str">
        <f>IF((COUNTIFS(明细!$R:$R,$AK276,明细!$C:$C,AS$1,明细!$AK:$AK,"网点超50分钟未响应")+COUNTIFS(明细!$R:$R,$AK276,明细!$C:$C,AS$1,明细!$AL:$AL,"网点超23H未关闭"))*20=0,"-",(COUNTIFS(明细!$R:$R,$AK276,明细!$C:$C,AS$1,明细!$AK:$AK,"网点超50分钟未响应")+COUNTIFS(明细!$R:$R,$AK276,明细!$C:$C,AS$1,明细!$AL:$AL,"网点超23H未关闭"))*20)</f>
        <v>-</v>
      </c>
      <c r="AT276" s="12" t="str">
        <f>IF((COUNTIFS(明细!$R:$R,$AK276,明细!$C:$C,AT$1,明细!$AK:$AK,"网点超50分钟未响应")+COUNTIFS(明细!$R:$R,$AK276,明细!$C:$C,AT$1,明细!$AL:$AL,"网点超23H未关闭"))*20=0,"-",(COUNTIFS(明细!$R:$R,$AK276,明细!$C:$C,AT$1,明细!$AK:$AK,"网点超50分钟未响应")+COUNTIFS(明细!$R:$R,$AK276,明细!$C:$C,AT$1,明细!$AL:$AL,"网点超23H未关闭"))*20)</f>
        <v>-</v>
      </c>
      <c r="AU276" s="12" t="str">
        <f>IF((COUNTIFS(明细!$R:$R,$AK276,明细!$C:$C,AU$1,明细!$AK:$AK,"网点超50分钟未响应")+COUNTIFS(明细!$R:$R,$AK276,明细!$C:$C,AU$1,明细!$AL:$AL,"网点超23H未关闭"))*20=0,"-",(COUNTIFS(明细!$R:$R,$AK276,明细!$C:$C,AU$1,明细!$AK:$AK,"网点超50分钟未响应")+COUNTIFS(明细!$R:$R,$AK276,明细!$C:$C,AU$1,明细!$AL:$AL,"网点超23H未关闭"))*20)</f>
        <v>-</v>
      </c>
      <c r="AV276" s="12" t="str">
        <f>IF((COUNTIFS(明细!$R:$R,$AK276,明细!$C:$C,AV$1,明细!$AK:$AK,"网点超50分钟未响应")+COUNTIFS(明细!$R:$R,$AK276,明细!$C:$C,AV$1,明细!$AL:$AL,"网点超23H未关闭"))*20=0,"-",(COUNTIFS(明细!$R:$R,$AK276,明细!$C:$C,AV$1,明细!$AK:$AK,"网点超50分钟未响应")+COUNTIFS(明细!$R:$R,$AK276,明细!$C:$C,AV$1,明细!$AL:$AL,"网点超23H未关闭"))*20)</f>
        <v>-</v>
      </c>
      <c r="AW276" s="12" t="str">
        <f>IF((COUNTIFS(明细!$R:$R,$AK276,明细!$C:$C,AW$1,明细!$AK:$AK,"网点超50分钟未响应")+COUNTIFS(明细!$R:$R,$AK276,明细!$C:$C,AW$1,明细!$AL:$AL,"网点超23H未关闭"))*20=0,"-",(COUNTIFS(明细!$R:$R,$AK276,明细!$C:$C,AW$1,明细!$AK:$AK,"网点超50分钟未响应")+COUNTIFS(明细!$R:$R,$AK276,明细!$C:$C,AW$1,明细!$AL:$AL,"网点超23H未关闭"))*20)</f>
        <v>-</v>
      </c>
      <c r="AX276" s="12" t="str">
        <f>IF((COUNTIFS(明细!$R:$R,$AK276,明细!$C:$C,AX$1,明细!$AK:$AK,"网点超50分钟未响应")+COUNTIFS(明细!$R:$R,$AK276,明细!$C:$C,AX$1,明细!$AL:$AL,"网点超23H未关闭"))*20=0,"-",(COUNTIFS(明细!$R:$R,$AK276,明细!$C:$C,AX$1,明细!$AK:$AK,"网点超50分钟未响应")+COUNTIFS(明细!$R:$R,$AK276,明细!$C:$C,AX$1,明细!$AL:$AL,"网点超23H未关闭"))*20)</f>
        <v>-</v>
      </c>
      <c r="AY276" s="12" t="str">
        <f>IF((COUNTIFS(明细!$R:$R,$AK276,明细!$C:$C,AY$1,明细!$AK:$AK,"网点超50分钟未响应")+COUNTIFS(明细!$R:$R,$AK276,明细!$C:$C,AY$1,明细!$AL:$AL,"网点超23H未关闭"))*20=0,"-",(COUNTIFS(明细!$R:$R,$AK276,明细!$C:$C,AY$1,明细!$AK:$AK,"网点超50分钟未响应")+COUNTIFS(明细!$R:$R,$AK276,明细!$C:$C,AY$1,明细!$AL:$AL,"网点超23H未关闭"))*20)</f>
        <v>-</v>
      </c>
      <c r="AZ276" s="12" t="str">
        <f>IF((COUNTIFS(明细!$R:$R,$AK276,明细!$C:$C,AZ$1,明细!$AK:$AK,"网点超50分钟未响应")+COUNTIFS(明细!$R:$R,$AK276,明细!$C:$C,AZ$1,明细!$AL:$AL,"网点超23H未关闭"))*20=0,"-",(COUNTIFS(明细!$R:$R,$AK276,明细!$C:$C,AZ$1,明细!$AK:$AK,"网点超50分钟未响应")+COUNTIFS(明细!$R:$R,$AK276,明细!$C:$C,AZ$1,明细!$AL:$AL,"网点超23H未关闭"))*20)</f>
        <v>-</v>
      </c>
      <c r="BA276" s="12" t="str">
        <f>IF((COUNTIFS(明细!$R:$R,$AK276,明细!$C:$C,BA$1,明细!$AK:$AK,"网点超50分钟未响应")+COUNTIFS(明细!$R:$R,$AK276,明细!$C:$C,BA$1,明细!$AL:$AL,"网点超23H未关闭"))*20=0,"-",(COUNTIFS(明细!$R:$R,$AK276,明细!$C:$C,BA$1,明细!$AK:$AK,"网点超50分钟未响应")+COUNTIFS(明细!$R:$R,$AK276,明细!$C:$C,BA$1,明细!$AL:$AL,"网点超23H未关闭"))*20)</f>
        <v>-</v>
      </c>
      <c r="BB276" s="12" t="str">
        <f>IF((COUNTIFS(明细!$R:$R,$AK276,明细!$C:$C,BB$1,明细!$AK:$AK,"网点超50分钟未响应")+COUNTIFS(明细!$R:$R,$AK276,明细!$C:$C,BB$1,明细!$AL:$AL,"网点超23H未关闭"))*20=0,"-",(COUNTIFS(明细!$R:$R,$AK276,明细!$C:$C,BB$1,明细!$AK:$AK,"网点超50分钟未响应")+COUNTIFS(明细!$R:$R,$AK276,明细!$C:$C,BB$1,明细!$AL:$AL,"网点超23H未关闭"))*20)</f>
        <v>-</v>
      </c>
      <c r="BC276" s="12" t="str">
        <f>IF((COUNTIFS(明细!$R:$R,$AK276,明细!$C:$C,BC$1,明细!$AK:$AK,"网点超50分钟未响应")+COUNTIFS(明细!$R:$R,$AK276,明细!$C:$C,BC$1,明细!$AL:$AL,"网点超23H未关闭"))*20=0,"-",(COUNTIFS(明细!$R:$R,$AK276,明细!$C:$C,BC$1,明细!$AK:$AK,"网点超50分钟未响应")+COUNTIFS(明细!$R:$R,$AK276,明细!$C:$C,BC$1,明细!$AL:$AL,"网点超23H未关闭"))*20)</f>
        <v>-</v>
      </c>
      <c r="BD276" s="12" t="str">
        <f>IF((COUNTIFS(明细!$R:$R,$AK276,明细!$C:$C,BD$1,明细!$AK:$AK,"网点超50分钟未响应")+COUNTIFS(明细!$R:$R,$AK276,明细!$C:$C,BD$1,明细!$AL:$AL,"网点超23H未关闭"))*20=0,"-",(COUNTIFS(明细!$R:$R,$AK276,明细!$C:$C,BD$1,明细!$AK:$AK,"网点超50分钟未响应")+COUNTIFS(明细!$R:$R,$AK276,明细!$C:$C,BD$1,明细!$AL:$AL,"网点超23H未关闭"))*20)</f>
        <v>-</v>
      </c>
      <c r="BE276" s="12" t="str">
        <f>IF((COUNTIFS(明细!$R:$R,$AK276,明细!$C:$C,BE$1,明细!$AK:$AK,"网点超50分钟未响应")+COUNTIFS(明细!$R:$R,$AK276,明细!$C:$C,BE$1,明细!$AL:$AL,"网点超23H未关闭"))*20=0,"-",(COUNTIFS(明细!$R:$R,$AK276,明细!$C:$C,BE$1,明细!$AK:$AK,"网点超50分钟未响应")+COUNTIFS(明细!$R:$R,$AK276,明细!$C:$C,BE$1,明细!$AL:$AL,"网点超23H未关闭"))*20)</f>
        <v>-</v>
      </c>
      <c r="BF276" s="12" t="str">
        <f>IF((COUNTIFS(明细!$R:$R,$AK276,明细!$C:$C,BF$1,明细!$AK:$AK,"网点超50分钟未响应")+COUNTIFS(明细!$R:$R,$AK276,明细!$C:$C,BF$1,明细!$AL:$AL,"网点超23H未关闭"))*20=0,"-",(COUNTIFS(明细!$R:$R,$AK276,明细!$C:$C,BF$1,明细!$AK:$AK,"网点超50分钟未响应")+COUNTIFS(明细!$R:$R,$AK276,明细!$C:$C,BF$1,明细!$AL:$AL,"网点超23H未关闭"))*20)</f>
        <v>-</v>
      </c>
      <c r="BG276" s="12" t="str">
        <f>IF((COUNTIFS(明细!$R:$R,$AK276,明细!$C:$C,BG$1,明细!$AK:$AK,"网点超50分钟未响应")+COUNTIFS(明细!$R:$R,$AK276,明细!$C:$C,BG$1,明细!$AL:$AL,"网点超23H未关闭"))*20=0,"-",(COUNTIFS(明细!$R:$R,$AK276,明细!$C:$C,BG$1,明细!$AK:$AK,"网点超50分钟未响应")+COUNTIFS(明细!$R:$R,$AK276,明细!$C:$C,BG$1,明细!$AL:$AL,"网点超23H未关闭"))*20)</f>
        <v>-</v>
      </c>
      <c r="BH276" s="12" t="str">
        <f>IF((COUNTIFS(明细!$R:$R,$AK276,明细!$C:$C,BH$1,明细!$AK:$AK,"网点超50分钟未响应")+COUNTIFS(明细!$R:$R,$AK276,明细!$C:$C,BH$1,明细!$AL:$AL,"网点超23H未关闭"))*20=0,"-",(COUNTIFS(明细!$R:$R,$AK276,明细!$C:$C,BH$1,明细!$AK:$AK,"网点超50分钟未响应")+COUNTIFS(明细!$R:$R,$AK276,明细!$C:$C,BH$1,明细!$AL:$AL,"网点超23H未关闭"))*20)</f>
        <v>-</v>
      </c>
      <c r="BI276" s="12" t="str">
        <f>IF((COUNTIFS(明细!$R:$R,$AK276,明细!$C:$C,BI$1,明细!$AK:$AK,"网点超50分钟未响应")+COUNTIFS(明细!$R:$R,$AK276,明细!$C:$C,BI$1,明细!$AL:$AL,"网点超23H未关闭"))*20=0,"-",(COUNTIFS(明细!$R:$R,$AK276,明细!$C:$C,BI$1,明细!$AK:$AK,"网点超50分钟未响应")+COUNTIFS(明细!$R:$R,$AK276,明细!$C:$C,BI$1,明细!$AL:$AL,"网点超23H未关闭"))*20)</f>
        <v>-</v>
      </c>
      <c r="BJ276" s="12" t="str">
        <f>IF((COUNTIFS(明细!$R:$R,$AK276,明细!$C:$C,BJ$1,明细!$AK:$AK,"网点超50分钟未响应")+COUNTIFS(明细!$R:$R,$AK276,明细!$C:$C,BJ$1,明细!$AL:$AL,"网点超23H未关闭"))*20=0,"-",(COUNTIFS(明细!$R:$R,$AK276,明细!$C:$C,BJ$1,明细!$AK:$AK,"网点超50分钟未响应")+COUNTIFS(明细!$R:$R,$AK276,明细!$C:$C,BJ$1,明细!$AL:$AL,"网点超23H未关闭"))*20)</f>
        <v>-</v>
      </c>
      <c r="BK276" s="12" t="str">
        <f>IF((COUNTIFS(明细!$R:$R,$AK276,明细!$C:$C,BK$1,明细!$AK:$AK,"网点超50分钟未响应")+COUNTIFS(明细!$R:$R,$AK276,明细!$C:$C,BK$1,明细!$AL:$AL,"网点超23H未关闭"))*20=0,"-",(COUNTIFS(明细!$R:$R,$AK276,明细!$C:$C,BK$1,明细!$AK:$AK,"网点超50分钟未响应")+COUNTIFS(明细!$R:$R,$AK276,明细!$C:$C,BK$1,明细!$AL:$AL,"网点超23H未关闭"))*20)</f>
        <v>-</v>
      </c>
      <c r="BL276" s="12" t="str">
        <f>IF((COUNTIFS(明细!$R:$R,$AK276,明细!$C:$C,BL$1,明细!$AK:$AK,"网点超50分钟未响应")+COUNTIFS(明细!$R:$R,$AK276,明细!$C:$C,BL$1,明细!$AL:$AL,"网点超23H未关闭"))*20=0,"-",(COUNTIFS(明细!$R:$R,$AK276,明细!$C:$C,BL$1,明细!$AK:$AK,"网点超50分钟未响应")+COUNTIFS(明细!$R:$R,$AK276,明细!$C:$C,BL$1,明细!$AL:$AL,"网点超23H未关闭"))*20)</f>
        <v>-</v>
      </c>
      <c r="BM276" s="12" t="str">
        <f>IF((COUNTIFS(明细!$R:$R,$AK276,明细!$C:$C,BM$1,明细!$AK:$AK,"网点超50分钟未响应")+COUNTIFS(明细!$R:$R,$AK276,明细!$C:$C,BM$1,明细!$AL:$AL,"网点超23H未关闭"))*20=0,"-",(COUNTIFS(明细!$R:$R,$AK276,明细!$C:$C,BM$1,明细!$AK:$AK,"网点超50分钟未响应")+COUNTIFS(明细!$R:$R,$AK276,明细!$C:$C,BM$1,明细!$AL:$AL,"网点超23H未关闭"))*20)</f>
        <v>-</v>
      </c>
      <c r="BN276" s="12" t="str">
        <f>IF((COUNTIFS(明细!$R:$R,$AK276,明细!$C:$C,BN$1,明细!$AK:$AK,"网点超50分钟未响应")+COUNTIFS(明细!$R:$R,$AK276,明细!$C:$C,BN$1,明细!$AL:$AL,"网点超23H未关闭"))*20=0,"-",(COUNTIFS(明细!$R:$R,$AK276,明细!$C:$C,BN$1,明细!$AK:$AK,"网点超50分钟未响应")+COUNTIFS(明细!$R:$R,$AK276,明细!$C:$C,BN$1,明细!$AL:$AL,"网点超23H未关闭"))*20)</f>
        <v>-</v>
      </c>
      <c r="BO276" s="12" t="str">
        <f>IF((COUNTIFS(明细!$R:$R,$AK276,明细!$C:$C,BO$1,明细!$AK:$AK,"网点超50分钟未响应")+COUNTIFS(明细!$R:$R,$AK276,明细!$C:$C,BO$1,明细!$AL:$AL,"网点超23H未关闭"))*20=0,"-",(COUNTIFS(明细!$R:$R,$AK276,明细!$C:$C,BO$1,明细!$AK:$AK,"网点超50分钟未响应")+COUNTIFS(明细!$R:$R,$AK276,明细!$C:$C,BO$1,明细!$AL:$AL,"网点超23H未关闭"))*20)</f>
        <v>-</v>
      </c>
      <c r="BP276" s="12" t="str">
        <f>IF((COUNTIFS(明细!$R:$R,$AK276,明细!$C:$C,BP$1,明细!$AK:$AK,"网点超50分钟未响应")+COUNTIFS(明细!$R:$R,$AK276,明细!$C:$C,BP$1,明细!$AL:$AL,"网点超23H未关闭"))*20=0,"-",(COUNTIFS(明细!$R:$R,$AK276,明细!$C:$C,BP$1,明细!$AK:$AK,"网点超50分钟未响应")+COUNTIFS(明细!$R:$R,$AK276,明细!$C:$C,BP$1,明细!$AL:$AL,"网点超23H未关闭"))*20)</f>
        <v>-</v>
      </c>
    </row>
    <row r="277" customHeight="1" spans="36:68">
      <c r="AJ277" s="12">
        <f>RANK(AL277,AL$3:AL$356)</f>
        <v>147</v>
      </c>
      <c r="AK277" s="36" t="s">
        <v>313</v>
      </c>
      <c r="AL277" s="12">
        <f t="shared" si="2"/>
        <v>0</v>
      </c>
      <c r="AM277" s="12" t="str">
        <f>IF((COUNTIFS(明细!$R:$R,$AK277,明细!$C:$C,AM$1,明细!$AK:$AK,"网点超50分钟未响应")+COUNTIFS(明细!$R:$R,$AK277,明细!$C:$C,AM$1,明细!$AL:$AL,"网点超23H未关闭"))*20=0,"-",(COUNTIFS(明细!$R:$R,$AK277,明细!$C:$C,AM$1,明细!$AK:$AK,"网点超50分钟未响应")+COUNTIFS(明细!$R:$R,$AK277,明细!$C:$C,AM$1,明细!$AL:$AL,"网点超23H未关闭"))*20)</f>
        <v>-</v>
      </c>
      <c r="AN277" s="12" t="str">
        <f>IF((COUNTIFS(明细!$R:$R,$AK277,明细!$C:$C,AN$1,明细!$AK:$AK,"网点超50分钟未响应")+COUNTIFS(明细!$R:$R,$AK277,明细!$C:$C,AN$1,明细!$AL:$AL,"网点超23H未关闭"))*20=0,"-",(COUNTIFS(明细!$R:$R,$AK277,明细!$C:$C,AN$1,明细!$AK:$AK,"网点超50分钟未响应")+COUNTIFS(明细!$R:$R,$AK277,明细!$C:$C,AN$1,明细!$AL:$AL,"网点超23H未关闭"))*20)</f>
        <v>-</v>
      </c>
      <c r="AO277" s="12" t="str">
        <f>IF((COUNTIFS(明细!$R:$R,$AK277,明细!$C:$C,AO$1,明细!$AK:$AK,"网点超50分钟未响应")+COUNTIFS(明细!$R:$R,$AK277,明细!$C:$C,AO$1,明细!$AL:$AL,"网点超23H未关闭"))*20=0,"-",(COUNTIFS(明细!$R:$R,$AK277,明细!$C:$C,AO$1,明细!$AK:$AK,"网点超50分钟未响应")+COUNTIFS(明细!$R:$R,$AK277,明细!$C:$C,AO$1,明细!$AL:$AL,"网点超23H未关闭"))*20)</f>
        <v>-</v>
      </c>
      <c r="AP277" s="12" t="str">
        <f>IF((COUNTIFS(明细!$R:$R,$AK277,明细!$C:$C,AP$1,明细!$AK:$AK,"网点超50分钟未响应")+COUNTIFS(明细!$R:$R,$AK277,明细!$C:$C,AP$1,明细!$AL:$AL,"网点超23H未关闭"))*20=0,"-",(COUNTIFS(明细!$R:$R,$AK277,明细!$C:$C,AP$1,明细!$AK:$AK,"网点超50分钟未响应")+COUNTIFS(明细!$R:$R,$AK277,明细!$C:$C,AP$1,明细!$AL:$AL,"网点超23H未关闭"))*20)</f>
        <v>-</v>
      </c>
      <c r="AQ277" s="12" t="str">
        <f>IF((COUNTIFS(明细!$R:$R,$AK277,明细!$C:$C,AQ$1,明细!$AK:$AK,"网点超50分钟未响应")+COUNTIFS(明细!$R:$R,$AK277,明细!$C:$C,AQ$1,明细!$AL:$AL,"网点超23H未关闭"))*20=0,"-",(COUNTIFS(明细!$R:$R,$AK277,明细!$C:$C,AQ$1,明细!$AK:$AK,"网点超50分钟未响应")+COUNTIFS(明细!$R:$R,$AK277,明细!$C:$C,AQ$1,明细!$AL:$AL,"网点超23H未关闭"))*20)</f>
        <v>-</v>
      </c>
      <c r="AR277" s="12" t="str">
        <f>IF((COUNTIFS(明细!$R:$R,$AK277,明细!$C:$C,AR$1,明细!$AK:$AK,"网点超50分钟未响应")+COUNTIFS(明细!$R:$R,$AK277,明细!$C:$C,AR$1,明细!$AL:$AL,"网点超23H未关闭"))*20=0,"-",(COUNTIFS(明细!$R:$R,$AK277,明细!$C:$C,AR$1,明细!$AK:$AK,"网点超50分钟未响应")+COUNTIFS(明细!$R:$R,$AK277,明细!$C:$C,AR$1,明细!$AL:$AL,"网点超23H未关闭"))*20)</f>
        <v>-</v>
      </c>
      <c r="AS277" s="12" t="str">
        <f>IF((COUNTIFS(明细!$R:$R,$AK277,明细!$C:$C,AS$1,明细!$AK:$AK,"网点超50分钟未响应")+COUNTIFS(明细!$R:$R,$AK277,明细!$C:$C,AS$1,明细!$AL:$AL,"网点超23H未关闭"))*20=0,"-",(COUNTIFS(明细!$R:$R,$AK277,明细!$C:$C,AS$1,明细!$AK:$AK,"网点超50分钟未响应")+COUNTIFS(明细!$R:$R,$AK277,明细!$C:$C,AS$1,明细!$AL:$AL,"网点超23H未关闭"))*20)</f>
        <v>-</v>
      </c>
      <c r="AT277" s="12" t="str">
        <f>IF((COUNTIFS(明细!$R:$R,$AK277,明细!$C:$C,AT$1,明细!$AK:$AK,"网点超50分钟未响应")+COUNTIFS(明细!$R:$R,$AK277,明细!$C:$C,AT$1,明细!$AL:$AL,"网点超23H未关闭"))*20=0,"-",(COUNTIFS(明细!$R:$R,$AK277,明细!$C:$C,AT$1,明细!$AK:$AK,"网点超50分钟未响应")+COUNTIFS(明细!$R:$R,$AK277,明细!$C:$C,AT$1,明细!$AL:$AL,"网点超23H未关闭"))*20)</f>
        <v>-</v>
      </c>
      <c r="AU277" s="12" t="str">
        <f>IF((COUNTIFS(明细!$R:$R,$AK277,明细!$C:$C,AU$1,明细!$AK:$AK,"网点超50分钟未响应")+COUNTIFS(明细!$R:$R,$AK277,明细!$C:$C,AU$1,明细!$AL:$AL,"网点超23H未关闭"))*20=0,"-",(COUNTIFS(明细!$R:$R,$AK277,明细!$C:$C,AU$1,明细!$AK:$AK,"网点超50分钟未响应")+COUNTIFS(明细!$R:$R,$AK277,明细!$C:$C,AU$1,明细!$AL:$AL,"网点超23H未关闭"))*20)</f>
        <v>-</v>
      </c>
      <c r="AV277" s="12" t="str">
        <f>IF((COUNTIFS(明细!$R:$R,$AK277,明细!$C:$C,AV$1,明细!$AK:$AK,"网点超50分钟未响应")+COUNTIFS(明细!$R:$R,$AK277,明细!$C:$C,AV$1,明细!$AL:$AL,"网点超23H未关闭"))*20=0,"-",(COUNTIFS(明细!$R:$R,$AK277,明细!$C:$C,AV$1,明细!$AK:$AK,"网点超50分钟未响应")+COUNTIFS(明细!$R:$R,$AK277,明细!$C:$C,AV$1,明细!$AL:$AL,"网点超23H未关闭"))*20)</f>
        <v>-</v>
      </c>
      <c r="AW277" s="12" t="str">
        <f>IF((COUNTIFS(明细!$R:$R,$AK277,明细!$C:$C,AW$1,明细!$AK:$AK,"网点超50分钟未响应")+COUNTIFS(明细!$R:$R,$AK277,明细!$C:$C,AW$1,明细!$AL:$AL,"网点超23H未关闭"))*20=0,"-",(COUNTIFS(明细!$R:$R,$AK277,明细!$C:$C,AW$1,明细!$AK:$AK,"网点超50分钟未响应")+COUNTIFS(明细!$R:$R,$AK277,明细!$C:$C,AW$1,明细!$AL:$AL,"网点超23H未关闭"))*20)</f>
        <v>-</v>
      </c>
      <c r="AX277" s="12" t="str">
        <f>IF((COUNTIFS(明细!$R:$R,$AK277,明细!$C:$C,AX$1,明细!$AK:$AK,"网点超50分钟未响应")+COUNTIFS(明细!$R:$R,$AK277,明细!$C:$C,AX$1,明细!$AL:$AL,"网点超23H未关闭"))*20=0,"-",(COUNTIFS(明细!$R:$R,$AK277,明细!$C:$C,AX$1,明细!$AK:$AK,"网点超50分钟未响应")+COUNTIFS(明细!$R:$R,$AK277,明细!$C:$C,AX$1,明细!$AL:$AL,"网点超23H未关闭"))*20)</f>
        <v>-</v>
      </c>
      <c r="AY277" s="12" t="str">
        <f>IF((COUNTIFS(明细!$R:$R,$AK277,明细!$C:$C,AY$1,明细!$AK:$AK,"网点超50分钟未响应")+COUNTIFS(明细!$R:$R,$AK277,明细!$C:$C,AY$1,明细!$AL:$AL,"网点超23H未关闭"))*20=0,"-",(COUNTIFS(明细!$R:$R,$AK277,明细!$C:$C,AY$1,明细!$AK:$AK,"网点超50分钟未响应")+COUNTIFS(明细!$R:$R,$AK277,明细!$C:$C,AY$1,明细!$AL:$AL,"网点超23H未关闭"))*20)</f>
        <v>-</v>
      </c>
      <c r="AZ277" s="12" t="str">
        <f>IF((COUNTIFS(明细!$R:$R,$AK277,明细!$C:$C,AZ$1,明细!$AK:$AK,"网点超50分钟未响应")+COUNTIFS(明细!$R:$R,$AK277,明细!$C:$C,AZ$1,明细!$AL:$AL,"网点超23H未关闭"))*20=0,"-",(COUNTIFS(明细!$R:$R,$AK277,明细!$C:$C,AZ$1,明细!$AK:$AK,"网点超50分钟未响应")+COUNTIFS(明细!$R:$R,$AK277,明细!$C:$C,AZ$1,明细!$AL:$AL,"网点超23H未关闭"))*20)</f>
        <v>-</v>
      </c>
      <c r="BA277" s="12" t="str">
        <f>IF((COUNTIFS(明细!$R:$R,$AK277,明细!$C:$C,BA$1,明细!$AK:$AK,"网点超50分钟未响应")+COUNTIFS(明细!$R:$R,$AK277,明细!$C:$C,BA$1,明细!$AL:$AL,"网点超23H未关闭"))*20=0,"-",(COUNTIFS(明细!$R:$R,$AK277,明细!$C:$C,BA$1,明细!$AK:$AK,"网点超50分钟未响应")+COUNTIFS(明细!$R:$R,$AK277,明细!$C:$C,BA$1,明细!$AL:$AL,"网点超23H未关闭"))*20)</f>
        <v>-</v>
      </c>
      <c r="BB277" s="12" t="str">
        <f>IF((COUNTIFS(明细!$R:$R,$AK277,明细!$C:$C,BB$1,明细!$AK:$AK,"网点超50分钟未响应")+COUNTIFS(明细!$R:$R,$AK277,明细!$C:$C,BB$1,明细!$AL:$AL,"网点超23H未关闭"))*20=0,"-",(COUNTIFS(明细!$R:$R,$AK277,明细!$C:$C,BB$1,明细!$AK:$AK,"网点超50分钟未响应")+COUNTIFS(明细!$R:$R,$AK277,明细!$C:$C,BB$1,明细!$AL:$AL,"网点超23H未关闭"))*20)</f>
        <v>-</v>
      </c>
      <c r="BC277" s="12" t="str">
        <f>IF((COUNTIFS(明细!$R:$R,$AK277,明细!$C:$C,BC$1,明细!$AK:$AK,"网点超50分钟未响应")+COUNTIFS(明细!$R:$R,$AK277,明细!$C:$C,BC$1,明细!$AL:$AL,"网点超23H未关闭"))*20=0,"-",(COUNTIFS(明细!$R:$R,$AK277,明细!$C:$C,BC$1,明细!$AK:$AK,"网点超50分钟未响应")+COUNTIFS(明细!$R:$R,$AK277,明细!$C:$C,BC$1,明细!$AL:$AL,"网点超23H未关闭"))*20)</f>
        <v>-</v>
      </c>
      <c r="BD277" s="12" t="str">
        <f>IF((COUNTIFS(明细!$R:$R,$AK277,明细!$C:$C,BD$1,明细!$AK:$AK,"网点超50分钟未响应")+COUNTIFS(明细!$R:$R,$AK277,明细!$C:$C,BD$1,明细!$AL:$AL,"网点超23H未关闭"))*20=0,"-",(COUNTIFS(明细!$R:$R,$AK277,明细!$C:$C,BD$1,明细!$AK:$AK,"网点超50分钟未响应")+COUNTIFS(明细!$R:$R,$AK277,明细!$C:$C,BD$1,明细!$AL:$AL,"网点超23H未关闭"))*20)</f>
        <v>-</v>
      </c>
      <c r="BE277" s="12" t="str">
        <f>IF((COUNTIFS(明细!$R:$R,$AK277,明细!$C:$C,BE$1,明细!$AK:$AK,"网点超50分钟未响应")+COUNTIFS(明细!$R:$R,$AK277,明细!$C:$C,BE$1,明细!$AL:$AL,"网点超23H未关闭"))*20=0,"-",(COUNTIFS(明细!$R:$R,$AK277,明细!$C:$C,BE$1,明细!$AK:$AK,"网点超50分钟未响应")+COUNTIFS(明细!$R:$R,$AK277,明细!$C:$C,BE$1,明细!$AL:$AL,"网点超23H未关闭"))*20)</f>
        <v>-</v>
      </c>
      <c r="BF277" s="12" t="str">
        <f>IF((COUNTIFS(明细!$R:$R,$AK277,明细!$C:$C,BF$1,明细!$AK:$AK,"网点超50分钟未响应")+COUNTIFS(明细!$R:$R,$AK277,明细!$C:$C,BF$1,明细!$AL:$AL,"网点超23H未关闭"))*20=0,"-",(COUNTIFS(明细!$R:$R,$AK277,明细!$C:$C,BF$1,明细!$AK:$AK,"网点超50分钟未响应")+COUNTIFS(明细!$R:$R,$AK277,明细!$C:$C,BF$1,明细!$AL:$AL,"网点超23H未关闭"))*20)</f>
        <v>-</v>
      </c>
      <c r="BG277" s="12" t="str">
        <f>IF((COUNTIFS(明细!$R:$R,$AK277,明细!$C:$C,BG$1,明细!$AK:$AK,"网点超50分钟未响应")+COUNTIFS(明细!$R:$R,$AK277,明细!$C:$C,BG$1,明细!$AL:$AL,"网点超23H未关闭"))*20=0,"-",(COUNTIFS(明细!$R:$R,$AK277,明细!$C:$C,BG$1,明细!$AK:$AK,"网点超50分钟未响应")+COUNTIFS(明细!$R:$R,$AK277,明细!$C:$C,BG$1,明细!$AL:$AL,"网点超23H未关闭"))*20)</f>
        <v>-</v>
      </c>
      <c r="BH277" s="12" t="str">
        <f>IF((COUNTIFS(明细!$R:$R,$AK277,明细!$C:$C,BH$1,明细!$AK:$AK,"网点超50分钟未响应")+COUNTIFS(明细!$R:$R,$AK277,明细!$C:$C,BH$1,明细!$AL:$AL,"网点超23H未关闭"))*20=0,"-",(COUNTIFS(明细!$R:$R,$AK277,明细!$C:$C,BH$1,明细!$AK:$AK,"网点超50分钟未响应")+COUNTIFS(明细!$R:$R,$AK277,明细!$C:$C,BH$1,明细!$AL:$AL,"网点超23H未关闭"))*20)</f>
        <v>-</v>
      </c>
      <c r="BI277" s="12" t="str">
        <f>IF((COUNTIFS(明细!$R:$R,$AK277,明细!$C:$C,BI$1,明细!$AK:$AK,"网点超50分钟未响应")+COUNTIFS(明细!$R:$R,$AK277,明细!$C:$C,BI$1,明细!$AL:$AL,"网点超23H未关闭"))*20=0,"-",(COUNTIFS(明细!$R:$R,$AK277,明细!$C:$C,BI$1,明细!$AK:$AK,"网点超50分钟未响应")+COUNTIFS(明细!$R:$R,$AK277,明细!$C:$C,BI$1,明细!$AL:$AL,"网点超23H未关闭"))*20)</f>
        <v>-</v>
      </c>
      <c r="BJ277" s="12" t="str">
        <f>IF((COUNTIFS(明细!$R:$R,$AK277,明细!$C:$C,BJ$1,明细!$AK:$AK,"网点超50分钟未响应")+COUNTIFS(明细!$R:$R,$AK277,明细!$C:$C,BJ$1,明细!$AL:$AL,"网点超23H未关闭"))*20=0,"-",(COUNTIFS(明细!$R:$R,$AK277,明细!$C:$C,BJ$1,明细!$AK:$AK,"网点超50分钟未响应")+COUNTIFS(明细!$R:$R,$AK277,明细!$C:$C,BJ$1,明细!$AL:$AL,"网点超23H未关闭"))*20)</f>
        <v>-</v>
      </c>
      <c r="BK277" s="12" t="str">
        <f>IF((COUNTIFS(明细!$R:$R,$AK277,明细!$C:$C,BK$1,明细!$AK:$AK,"网点超50分钟未响应")+COUNTIFS(明细!$R:$R,$AK277,明细!$C:$C,BK$1,明细!$AL:$AL,"网点超23H未关闭"))*20=0,"-",(COUNTIFS(明细!$R:$R,$AK277,明细!$C:$C,BK$1,明细!$AK:$AK,"网点超50分钟未响应")+COUNTIFS(明细!$R:$R,$AK277,明细!$C:$C,BK$1,明细!$AL:$AL,"网点超23H未关闭"))*20)</f>
        <v>-</v>
      </c>
      <c r="BL277" s="12" t="str">
        <f>IF((COUNTIFS(明细!$R:$R,$AK277,明细!$C:$C,BL$1,明细!$AK:$AK,"网点超50分钟未响应")+COUNTIFS(明细!$R:$R,$AK277,明细!$C:$C,BL$1,明细!$AL:$AL,"网点超23H未关闭"))*20=0,"-",(COUNTIFS(明细!$R:$R,$AK277,明细!$C:$C,BL$1,明细!$AK:$AK,"网点超50分钟未响应")+COUNTIFS(明细!$R:$R,$AK277,明细!$C:$C,BL$1,明细!$AL:$AL,"网点超23H未关闭"))*20)</f>
        <v>-</v>
      </c>
      <c r="BM277" s="12" t="str">
        <f>IF((COUNTIFS(明细!$R:$R,$AK277,明细!$C:$C,BM$1,明细!$AK:$AK,"网点超50分钟未响应")+COUNTIFS(明细!$R:$R,$AK277,明细!$C:$C,BM$1,明细!$AL:$AL,"网点超23H未关闭"))*20=0,"-",(COUNTIFS(明细!$R:$R,$AK277,明细!$C:$C,BM$1,明细!$AK:$AK,"网点超50分钟未响应")+COUNTIFS(明细!$R:$R,$AK277,明细!$C:$C,BM$1,明细!$AL:$AL,"网点超23H未关闭"))*20)</f>
        <v>-</v>
      </c>
      <c r="BN277" s="12" t="str">
        <f>IF((COUNTIFS(明细!$R:$R,$AK277,明细!$C:$C,BN$1,明细!$AK:$AK,"网点超50分钟未响应")+COUNTIFS(明细!$R:$R,$AK277,明细!$C:$C,BN$1,明细!$AL:$AL,"网点超23H未关闭"))*20=0,"-",(COUNTIFS(明细!$R:$R,$AK277,明细!$C:$C,BN$1,明细!$AK:$AK,"网点超50分钟未响应")+COUNTIFS(明细!$R:$R,$AK277,明细!$C:$C,BN$1,明细!$AL:$AL,"网点超23H未关闭"))*20)</f>
        <v>-</v>
      </c>
      <c r="BO277" s="12" t="str">
        <f>IF((COUNTIFS(明细!$R:$R,$AK277,明细!$C:$C,BO$1,明细!$AK:$AK,"网点超50分钟未响应")+COUNTIFS(明细!$R:$R,$AK277,明细!$C:$C,BO$1,明细!$AL:$AL,"网点超23H未关闭"))*20=0,"-",(COUNTIFS(明细!$R:$R,$AK277,明细!$C:$C,BO$1,明细!$AK:$AK,"网点超50分钟未响应")+COUNTIFS(明细!$R:$R,$AK277,明细!$C:$C,BO$1,明细!$AL:$AL,"网点超23H未关闭"))*20)</f>
        <v>-</v>
      </c>
      <c r="BP277" s="12" t="str">
        <f>IF((COUNTIFS(明细!$R:$R,$AK277,明细!$C:$C,BP$1,明细!$AK:$AK,"网点超50分钟未响应")+COUNTIFS(明细!$R:$R,$AK277,明细!$C:$C,BP$1,明细!$AL:$AL,"网点超23H未关闭"))*20=0,"-",(COUNTIFS(明细!$R:$R,$AK277,明细!$C:$C,BP$1,明细!$AK:$AK,"网点超50分钟未响应")+COUNTIFS(明细!$R:$R,$AK277,明细!$C:$C,BP$1,明细!$AL:$AL,"网点超23H未关闭"))*20)</f>
        <v>-</v>
      </c>
    </row>
    <row r="278" customHeight="1" spans="36:68">
      <c r="AJ278" s="12">
        <f>RANK(AL278,AL$3:AL$356)</f>
        <v>147</v>
      </c>
      <c r="AK278" s="4" t="s">
        <v>314</v>
      </c>
      <c r="AL278" s="12">
        <f t="shared" si="2"/>
        <v>0</v>
      </c>
      <c r="AM278" s="12" t="str">
        <f>IF((COUNTIFS(明细!$R:$R,$AK278,明细!$C:$C,AM$1,明细!$AK:$AK,"网点超50分钟未响应")+COUNTIFS(明细!$R:$R,$AK278,明细!$C:$C,AM$1,明细!$AL:$AL,"网点超23H未关闭"))*20=0,"-",(COUNTIFS(明细!$R:$R,$AK278,明细!$C:$C,AM$1,明细!$AK:$AK,"网点超50分钟未响应")+COUNTIFS(明细!$R:$R,$AK278,明细!$C:$C,AM$1,明细!$AL:$AL,"网点超23H未关闭"))*20)</f>
        <v>-</v>
      </c>
      <c r="AN278" s="12" t="str">
        <f>IF((COUNTIFS(明细!$R:$R,$AK278,明细!$C:$C,AN$1,明细!$AK:$AK,"网点超50分钟未响应")+COUNTIFS(明细!$R:$R,$AK278,明细!$C:$C,AN$1,明细!$AL:$AL,"网点超23H未关闭"))*20=0,"-",(COUNTIFS(明细!$R:$R,$AK278,明细!$C:$C,AN$1,明细!$AK:$AK,"网点超50分钟未响应")+COUNTIFS(明细!$R:$R,$AK278,明细!$C:$C,AN$1,明细!$AL:$AL,"网点超23H未关闭"))*20)</f>
        <v>-</v>
      </c>
      <c r="AO278" s="12" t="str">
        <f>IF((COUNTIFS(明细!$R:$R,$AK278,明细!$C:$C,AO$1,明细!$AK:$AK,"网点超50分钟未响应")+COUNTIFS(明细!$R:$R,$AK278,明细!$C:$C,AO$1,明细!$AL:$AL,"网点超23H未关闭"))*20=0,"-",(COUNTIFS(明细!$R:$R,$AK278,明细!$C:$C,AO$1,明细!$AK:$AK,"网点超50分钟未响应")+COUNTIFS(明细!$R:$R,$AK278,明细!$C:$C,AO$1,明细!$AL:$AL,"网点超23H未关闭"))*20)</f>
        <v>-</v>
      </c>
      <c r="AP278" s="12" t="str">
        <f>IF((COUNTIFS(明细!$R:$R,$AK278,明细!$C:$C,AP$1,明细!$AK:$AK,"网点超50分钟未响应")+COUNTIFS(明细!$R:$R,$AK278,明细!$C:$C,AP$1,明细!$AL:$AL,"网点超23H未关闭"))*20=0,"-",(COUNTIFS(明细!$R:$R,$AK278,明细!$C:$C,AP$1,明细!$AK:$AK,"网点超50分钟未响应")+COUNTIFS(明细!$R:$R,$AK278,明细!$C:$C,AP$1,明细!$AL:$AL,"网点超23H未关闭"))*20)</f>
        <v>-</v>
      </c>
      <c r="AQ278" s="12" t="str">
        <f>IF((COUNTIFS(明细!$R:$R,$AK278,明细!$C:$C,AQ$1,明细!$AK:$AK,"网点超50分钟未响应")+COUNTIFS(明细!$R:$R,$AK278,明细!$C:$C,AQ$1,明细!$AL:$AL,"网点超23H未关闭"))*20=0,"-",(COUNTIFS(明细!$R:$R,$AK278,明细!$C:$C,AQ$1,明细!$AK:$AK,"网点超50分钟未响应")+COUNTIFS(明细!$R:$R,$AK278,明细!$C:$C,AQ$1,明细!$AL:$AL,"网点超23H未关闭"))*20)</f>
        <v>-</v>
      </c>
      <c r="AR278" s="12" t="str">
        <f>IF((COUNTIFS(明细!$R:$R,$AK278,明细!$C:$C,AR$1,明细!$AK:$AK,"网点超50分钟未响应")+COUNTIFS(明细!$R:$R,$AK278,明细!$C:$C,AR$1,明细!$AL:$AL,"网点超23H未关闭"))*20=0,"-",(COUNTIFS(明细!$R:$R,$AK278,明细!$C:$C,AR$1,明细!$AK:$AK,"网点超50分钟未响应")+COUNTIFS(明细!$R:$R,$AK278,明细!$C:$C,AR$1,明细!$AL:$AL,"网点超23H未关闭"))*20)</f>
        <v>-</v>
      </c>
      <c r="AS278" s="12" t="str">
        <f>IF((COUNTIFS(明细!$R:$R,$AK278,明细!$C:$C,AS$1,明细!$AK:$AK,"网点超50分钟未响应")+COUNTIFS(明细!$R:$R,$AK278,明细!$C:$C,AS$1,明细!$AL:$AL,"网点超23H未关闭"))*20=0,"-",(COUNTIFS(明细!$R:$R,$AK278,明细!$C:$C,AS$1,明细!$AK:$AK,"网点超50分钟未响应")+COUNTIFS(明细!$R:$R,$AK278,明细!$C:$C,AS$1,明细!$AL:$AL,"网点超23H未关闭"))*20)</f>
        <v>-</v>
      </c>
      <c r="AT278" s="12" t="str">
        <f>IF((COUNTIFS(明细!$R:$R,$AK278,明细!$C:$C,AT$1,明细!$AK:$AK,"网点超50分钟未响应")+COUNTIFS(明细!$R:$R,$AK278,明细!$C:$C,AT$1,明细!$AL:$AL,"网点超23H未关闭"))*20=0,"-",(COUNTIFS(明细!$R:$R,$AK278,明细!$C:$C,AT$1,明细!$AK:$AK,"网点超50分钟未响应")+COUNTIFS(明细!$R:$R,$AK278,明细!$C:$C,AT$1,明细!$AL:$AL,"网点超23H未关闭"))*20)</f>
        <v>-</v>
      </c>
      <c r="AU278" s="12" t="str">
        <f>IF((COUNTIFS(明细!$R:$R,$AK278,明细!$C:$C,AU$1,明细!$AK:$AK,"网点超50分钟未响应")+COUNTIFS(明细!$R:$R,$AK278,明细!$C:$C,AU$1,明细!$AL:$AL,"网点超23H未关闭"))*20=0,"-",(COUNTIFS(明细!$R:$R,$AK278,明细!$C:$C,AU$1,明细!$AK:$AK,"网点超50分钟未响应")+COUNTIFS(明细!$R:$R,$AK278,明细!$C:$C,AU$1,明细!$AL:$AL,"网点超23H未关闭"))*20)</f>
        <v>-</v>
      </c>
      <c r="AV278" s="12" t="str">
        <f>IF((COUNTIFS(明细!$R:$R,$AK278,明细!$C:$C,AV$1,明细!$AK:$AK,"网点超50分钟未响应")+COUNTIFS(明细!$R:$R,$AK278,明细!$C:$C,AV$1,明细!$AL:$AL,"网点超23H未关闭"))*20=0,"-",(COUNTIFS(明细!$R:$R,$AK278,明细!$C:$C,AV$1,明细!$AK:$AK,"网点超50分钟未响应")+COUNTIFS(明细!$R:$R,$AK278,明细!$C:$C,AV$1,明细!$AL:$AL,"网点超23H未关闭"))*20)</f>
        <v>-</v>
      </c>
      <c r="AW278" s="12" t="str">
        <f>IF((COUNTIFS(明细!$R:$R,$AK278,明细!$C:$C,AW$1,明细!$AK:$AK,"网点超50分钟未响应")+COUNTIFS(明细!$R:$R,$AK278,明细!$C:$C,AW$1,明细!$AL:$AL,"网点超23H未关闭"))*20=0,"-",(COUNTIFS(明细!$R:$R,$AK278,明细!$C:$C,AW$1,明细!$AK:$AK,"网点超50分钟未响应")+COUNTIFS(明细!$R:$R,$AK278,明细!$C:$C,AW$1,明细!$AL:$AL,"网点超23H未关闭"))*20)</f>
        <v>-</v>
      </c>
      <c r="AX278" s="12" t="str">
        <f>IF((COUNTIFS(明细!$R:$R,$AK278,明细!$C:$C,AX$1,明细!$AK:$AK,"网点超50分钟未响应")+COUNTIFS(明细!$R:$R,$AK278,明细!$C:$C,AX$1,明细!$AL:$AL,"网点超23H未关闭"))*20=0,"-",(COUNTIFS(明细!$R:$R,$AK278,明细!$C:$C,AX$1,明细!$AK:$AK,"网点超50分钟未响应")+COUNTIFS(明细!$R:$R,$AK278,明细!$C:$C,AX$1,明细!$AL:$AL,"网点超23H未关闭"))*20)</f>
        <v>-</v>
      </c>
      <c r="AY278" s="12" t="str">
        <f>IF((COUNTIFS(明细!$R:$R,$AK278,明细!$C:$C,AY$1,明细!$AK:$AK,"网点超50分钟未响应")+COUNTIFS(明细!$R:$R,$AK278,明细!$C:$C,AY$1,明细!$AL:$AL,"网点超23H未关闭"))*20=0,"-",(COUNTIFS(明细!$R:$R,$AK278,明细!$C:$C,AY$1,明细!$AK:$AK,"网点超50分钟未响应")+COUNTIFS(明细!$R:$R,$AK278,明细!$C:$C,AY$1,明细!$AL:$AL,"网点超23H未关闭"))*20)</f>
        <v>-</v>
      </c>
      <c r="AZ278" s="12" t="str">
        <f>IF((COUNTIFS(明细!$R:$R,$AK278,明细!$C:$C,AZ$1,明细!$AK:$AK,"网点超50分钟未响应")+COUNTIFS(明细!$R:$R,$AK278,明细!$C:$C,AZ$1,明细!$AL:$AL,"网点超23H未关闭"))*20=0,"-",(COUNTIFS(明细!$R:$R,$AK278,明细!$C:$C,AZ$1,明细!$AK:$AK,"网点超50分钟未响应")+COUNTIFS(明细!$R:$R,$AK278,明细!$C:$C,AZ$1,明细!$AL:$AL,"网点超23H未关闭"))*20)</f>
        <v>-</v>
      </c>
      <c r="BA278" s="12" t="str">
        <f>IF((COUNTIFS(明细!$R:$R,$AK278,明细!$C:$C,BA$1,明细!$AK:$AK,"网点超50分钟未响应")+COUNTIFS(明细!$R:$R,$AK278,明细!$C:$C,BA$1,明细!$AL:$AL,"网点超23H未关闭"))*20=0,"-",(COUNTIFS(明细!$R:$R,$AK278,明细!$C:$C,BA$1,明细!$AK:$AK,"网点超50分钟未响应")+COUNTIFS(明细!$R:$R,$AK278,明细!$C:$C,BA$1,明细!$AL:$AL,"网点超23H未关闭"))*20)</f>
        <v>-</v>
      </c>
      <c r="BB278" s="12" t="str">
        <f>IF((COUNTIFS(明细!$R:$R,$AK278,明细!$C:$C,BB$1,明细!$AK:$AK,"网点超50分钟未响应")+COUNTIFS(明细!$R:$R,$AK278,明细!$C:$C,BB$1,明细!$AL:$AL,"网点超23H未关闭"))*20=0,"-",(COUNTIFS(明细!$R:$R,$AK278,明细!$C:$C,BB$1,明细!$AK:$AK,"网点超50分钟未响应")+COUNTIFS(明细!$R:$R,$AK278,明细!$C:$C,BB$1,明细!$AL:$AL,"网点超23H未关闭"))*20)</f>
        <v>-</v>
      </c>
      <c r="BC278" s="12" t="str">
        <f>IF((COUNTIFS(明细!$R:$R,$AK278,明细!$C:$C,BC$1,明细!$AK:$AK,"网点超50分钟未响应")+COUNTIFS(明细!$R:$R,$AK278,明细!$C:$C,BC$1,明细!$AL:$AL,"网点超23H未关闭"))*20=0,"-",(COUNTIFS(明细!$R:$R,$AK278,明细!$C:$C,BC$1,明细!$AK:$AK,"网点超50分钟未响应")+COUNTIFS(明细!$R:$R,$AK278,明细!$C:$C,BC$1,明细!$AL:$AL,"网点超23H未关闭"))*20)</f>
        <v>-</v>
      </c>
      <c r="BD278" s="12" t="str">
        <f>IF((COUNTIFS(明细!$R:$R,$AK278,明细!$C:$C,BD$1,明细!$AK:$AK,"网点超50分钟未响应")+COUNTIFS(明细!$R:$R,$AK278,明细!$C:$C,BD$1,明细!$AL:$AL,"网点超23H未关闭"))*20=0,"-",(COUNTIFS(明细!$R:$R,$AK278,明细!$C:$C,BD$1,明细!$AK:$AK,"网点超50分钟未响应")+COUNTIFS(明细!$R:$R,$AK278,明细!$C:$C,BD$1,明细!$AL:$AL,"网点超23H未关闭"))*20)</f>
        <v>-</v>
      </c>
      <c r="BE278" s="12" t="str">
        <f>IF((COUNTIFS(明细!$R:$R,$AK278,明细!$C:$C,BE$1,明细!$AK:$AK,"网点超50分钟未响应")+COUNTIFS(明细!$R:$R,$AK278,明细!$C:$C,BE$1,明细!$AL:$AL,"网点超23H未关闭"))*20=0,"-",(COUNTIFS(明细!$R:$R,$AK278,明细!$C:$C,BE$1,明细!$AK:$AK,"网点超50分钟未响应")+COUNTIFS(明细!$R:$R,$AK278,明细!$C:$C,BE$1,明细!$AL:$AL,"网点超23H未关闭"))*20)</f>
        <v>-</v>
      </c>
      <c r="BF278" s="12" t="str">
        <f>IF((COUNTIFS(明细!$R:$R,$AK278,明细!$C:$C,BF$1,明细!$AK:$AK,"网点超50分钟未响应")+COUNTIFS(明细!$R:$R,$AK278,明细!$C:$C,BF$1,明细!$AL:$AL,"网点超23H未关闭"))*20=0,"-",(COUNTIFS(明细!$R:$R,$AK278,明细!$C:$C,BF$1,明细!$AK:$AK,"网点超50分钟未响应")+COUNTIFS(明细!$R:$R,$AK278,明细!$C:$C,BF$1,明细!$AL:$AL,"网点超23H未关闭"))*20)</f>
        <v>-</v>
      </c>
      <c r="BG278" s="12" t="str">
        <f>IF((COUNTIFS(明细!$R:$R,$AK278,明细!$C:$C,BG$1,明细!$AK:$AK,"网点超50分钟未响应")+COUNTIFS(明细!$R:$R,$AK278,明细!$C:$C,BG$1,明细!$AL:$AL,"网点超23H未关闭"))*20=0,"-",(COUNTIFS(明细!$R:$R,$AK278,明细!$C:$C,BG$1,明细!$AK:$AK,"网点超50分钟未响应")+COUNTIFS(明细!$R:$R,$AK278,明细!$C:$C,BG$1,明细!$AL:$AL,"网点超23H未关闭"))*20)</f>
        <v>-</v>
      </c>
      <c r="BH278" s="12" t="str">
        <f>IF((COUNTIFS(明细!$R:$R,$AK278,明细!$C:$C,BH$1,明细!$AK:$AK,"网点超50分钟未响应")+COUNTIFS(明细!$R:$R,$AK278,明细!$C:$C,BH$1,明细!$AL:$AL,"网点超23H未关闭"))*20=0,"-",(COUNTIFS(明细!$R:$R,$AK278,明细!$C:$C,BH$1,明细!$AK:$AK,"网点超50分钟未响应")+COUNTIFS(明细!$R:$R,$AK278,明细!$C:$C,BH$1,明细!$AL:$AL,"网点超23H未关闭"))*20)</f>
        <v>-</v>
      </c>
      <c r="BI278" s="12" t="str">
        <f>IF((COUNTIFS(明细!$R:$R,$AK278,明细!$C:$C,BI$1,明细!$AK:$AK,"网点超50分钟未响应")+COUNTIFS(明细!$R:$R,$AK278,明细!$C:$C,BI$1,明细!$AL:$AL,"网点超23H未关闭"))*20=0,"-",(COUNTIFS(明细!$R:$R,$AK278,明细!$C:$C,BI$1,明细!$AK:$AK,"网点超50分钟未响应")+COUNTIFS(明细!$R:$R,$AK278,明细!$C:$C,BI$1,明细!$AL:$AL,"网点超23H未关闭"))*20)</f>
        <v>-</v>
      </c>
      <c r="BJ278" s="12" t="str">
        <f>IF((COUNTIFS(明细!$R:$R,$AK278,明细!$C:$C,BJ$1,明细!$AK:$AK,"网点超50分钟未响应")+COUNTIFS(明细!$R:$R,$AK278,明细!$C:$C,BJ$1,明细!$AL:$AL,"网点超23H未关闭"))*20=0,"-",(COUNTIFS(明细!$R:$R,$AK278,明细!$C:$C,BJ$1,明细!$AK:$AK,"网点超50分钟未响应")+COUNTIFS(明细!$R:$R,$AK278,明细!$C:$C,BJ$1,明细!$AL:$AL,"网点超23H未关闭"))*20)</f>
        <v>-</v>
      </c>
      <c r="BK278" s="12" t="str">
        <f>IF((COUNTIFS(明细!$R:$R,$AK278,明细!$C:$C,BK$1,明细!$AK:$AK,"网点超50分钟未响应")+COUNTIFS(明细!$R:$R,$AK278,明细!$C:$C,BK$1,明细!$AL:$AL,"网点超23H未关闭"))*20=0,"-",(COUNTIFS(明细!$R:$R,$AK278,明细!$C:$C,BK$1,明细!$AK:$AK,"网点超50分钟未响应")+COUNTIFS(明细!$R:$R,$AK278,明细!$C:$C,BK$1,明细!$AL:$AL,"网点超23H未关闭"))*20)</f>
        <v>-</v>
      </c>
      <c r="BL278" s="12" t="str">
        <f>IF((COUNTIFS(明细!$R:$R,$AK278,明细!$C:$C,BL$1,明细!$AK:$AK,"网点超50分钟未响应")+COUNTIFS(明细!$R:$R,$AK278,明细!$C:$C,BL$1,明细!$AL:$AL,"网点超23H未关闭"))*20=0,"-",(COUNTIFS(明细!$R:$R,$AK278,明细!$C:$C,BL$1,明细!$AK:$AK,"网点超50分钟未响应")+COUNTIFS(明细!$R:$R,$AK278,明细!$C:$C,BL$1,明细!$AL:$AL,"网点超23H未关闭"))*20)</f>
        <v>-</v>
      </c>
      <c r="BM278" s="12" t="str">
        <f>IF((COUNTIFS(明细!$R:$R,$AK278,明细!$C:$C,BM$1,明细!$AK:$AK,"网点超50分钟未响应")+COUNTIFS(明细!$R:$R,$AK278,明细!$C:$C,BM$1,明细!$AL:$AL,"网点超23H未关闭"))*20=0,"-",(COUNTIFS(明细!$R:$R,$AK278,明细!$C:$C,BM$1,明细!$AK:$AK,"网点超50分钟未响应")+COUNTIFS(明细!$R:$R,$AK278,明细!$C:$C,BM$1,明细!$AL:$AL,"网点超23H未关闭"))*20)</f>
        <v>-</v>
      </c>
      <c r="BN278" s="12" t="str">
        <f>IF((COUNTIFS(明细!$R:$R,$AK278,明细!$C:$C,BN$1,明细!$AK:$AK,"网点超50分钟未响应")+COUNTIFS(明细!$R:$R,$AK278,明细!$C:$C,BN$1,明细!$AL:$AL,"网点超23H未关闭"))*20=0,"-",(COUNTIFS(明细!$R:$R,$AK278,明细!$C:$C,BN$1,明细!$AK:$AK,"网点超50分钟未响应")+COUNTIFS(明细!$R:$R,$AK278,明细!$C:$C,BN$1,明细!$AL:$AL,"网点超23H未关闭"))*20)</f>
        <v>-</v>
      </c>
      <c r="BO278" s="12" t="str">
        <f>IF((COUNTIFS(明细!$R:$R,$AK278,明细!$C:$C,BO$1,明细!$AK:$AK,"网点超50分钟未响应")+COUNTIFS(明细!$R:$R,$AK278,明细!$C:$C,BO$1,明细!$AL:$AL,"网点超23H未关闭"))*20=0,"-",(COUNTIFS(明细!$R:$R,$AK278,明细!$C:$C,BO$1,明细!$AK:$AK,"网点超50分钟未响应")+COUNTIFS(明细!$R:$R,$AK278,明细!$C:$C,BO$1,明细!$AL:$AL,"网点超23H未关闭"))*20)</f>
        <v>-</v>
      </c>
      <c r="BP278" s="12" t="str">
        <f>IF((COUNTIFS(明细!$R:$R,$AK278,明细!$C:$C,BP$1,明细!$AK:$AK,"网点超50分钟未响应")+COUNTIFS(明细!$R:$R,$AK278,明细!$C:$C,BP$1,明细!$AL:$AL,"网点超23H未关闭"))*20=0,"-",(COUNTIFS(明细!$R:$R,$AK278,明细!$C:$C,BP$1,明细!$AK:$AK,"网点超50分钟未响应")+COUNTIFS(明细!$R:$R,$AK278,明细!$C:$C,BP$1,明细!$AL:$AL,"网点超23H未关闭"))*20)</f>
        <v>-</v>
      </c>
    </row>
    <row r="279" customHeight="1" spans="36:68">
      <c r="AJ279" s="12">
        <f>RANK(AL279,AL$3:AL$356)</f>
        <v>147</v>
      </c>
      <c r="AK279" s="4" t="s">
        <v>315</v>
      </c>
      <c r="AL279" s="12">
        <f t="shared" si="2"/>
        <v>0</v>
      </c>
      <c r="AM279" s="12" t="str">
        <f>IF((COUNTIFS(明细!$R:$R,$AK279,明细!$C:$C,AM$1,明细!$AK:$AK,"网点超50分钟未响应")+COUNTIFS(明细!$R:$R,$AK279,明细!$C:$C,AM$1,明细!$AL:$AL,"网点超23H未关闭"))*20=0,"-",(COUNTIFS(明细!$R:$R,$AK279,明细!$C:$C,AM$1,明细!$AK:$AK,"网点超50分钟未响应")+COUNTIFS(明细!$R:$R,$AK279,明细!$C:$C,AM$1,明细!$AL:$AL,"网点超23H未关闭"))*20)</f>
        <v>-</v>
      </c>
      <c r="AN279" s="12" t="str">
        <f>IF((COUNTIFS(明细!$R:$R,$AK279,明细!$C:$C,AN$1,明细!$AK:$AK,"网点超50分钟未响应")+COUNTIFS(明细!$R:$R,$AK279,明细!$C:$C,AN$1,明细!$AL:$AL,"网点超23H未关闭"))*20=0,"-",(COUNTIFS(明细!$R:$R,$AK279,明细!$C:$C,AN$1,明细!$AK:$AK,"网点超50分钟未响应")+COUNTIFS(明细!$R:$R,$AK279,明细!$C:$C,AN$1,明细!$AL:$AL,"网点超23H未关闭"))*20)</f>
        <v>-</v>
      </c>
      <c r="AO279" s="12" t="str">
        <f>IF((COUNTIFS(明细!$R:$R,$AK279,明细!$C:$C,AO$1,明细!$AK:$AK,"网点超50分钟未响应")+COUNTIFS(明细!$R:$R,$AK279,明细!$C:$C,AO$1,明细!$AL:$AL,"网点超23H未关闭"))*20=0,"-",(COUNTIFS(明细!$R:$R,$AK279,明细!$C:$C,AO$1,明细!$AK:$AK,"网点超50分钟未响应")+COUNTIFS(明细!$R:$R,$AK279,明细!$C:$C,AO$1,明细!$AL:$AL,"网点超23H未关闭"))*20)</f>
        <v>-</v>
      </c>
      <c r="AP279" s="12" t="str">
        <f>IF((COUNTIFS(明细!$R:$R,$AK279,明细!$C:$C,AP$1,明细!$AK:$AK,"网点超50分钟未响应")+COUNTIFS(明细!$R:$R,$AK279,明细!$C:$C,AP$1,明细!$AL:$AL,"网点超23H未关闭"))*20=0,"-",(COUNTIFS(明细!$R:$R,$AK279,明细!$C:$C,AP$1,明细!$AK:$AK,"网点超50分钟未响应")+COUNTIFS(明细!$R:$R,$AK279,明细!$C:$C,AP$1,明细!$AL:$AL,"网点超23H未关闭"))*20)</f>
        <v>-</v>
      </c>
      <c r="AQ279" s="12" t="str">
        <f>IF((COUNTIFS(明细!$R:$R,$AK279,明细!$C:$C,AQ$1,明细!$AK:$AK,"网点超50分钟未响应")+COUNTIFS(明细!$R:$R,$AK279,明细!$C:$C,AQ$1,明细!$AL:$AL,"网点超23H未关闭"))*20=0,"-",(COUNTIFS(明细!$R:$R,$AK279,明细!$C:$C,AQ$1,明细!$AK:$AK,"网点超50分钟未响应")+COUNTIFS(明细!$R:$R,$AK279,明细!$C:$C,AQ$1,明细!$AL:$AL,"网点超23H未关闭"))*20)</f>
        <v>-</v>
      </c>
      <c r="AR279" s="12" t="str">
        <f>IF((COUNTIFS(明细!$R:$R,$AK279,明细!$C:$C,AR$1,明细!$AK:$AK,"网点超50分钟未响应")+COUNTIFS(明细!$R:$R,$AK279,明细!$C:$C,AR$1,明细!$AL:$AL,"网点超23H未关闭"))*20=0,"-",(COUNTIFS(明细!$R:$R,$AK279,明细!$C:$C,AR$1,明细!$AK:$AK,"网点超50分钟未响应")+COUNTIFS(明细!$R:$R,$AK279,明细!$C:$C,AR$1,明细!$AL:$AL,"网点超23H未关闭"))*20)</f>
        <v>-</v>
      </c>
      <c r="AS279" s="12" t="str">
        <f>IF((COUNTIFS(明细!$R:$R,$AK279,明细!$C:$C,AS$1,明细!$AK:$AK,"网点超50分钟未响应")+COUNTIFS(明细!$R:$R,$AK279,明细!$C:$C,AS$1,明细!$AL:$AL,"网点超23H未关闭"))*20=0,"-",(COUNTIFS(明细!$R:$R,$AK279,明细!$C:$C,AS$1,明细!$AK:$AK,"网点超50分钟未响应")+COUNTIFS(明细!$R:$R,$AK279,明细!$C:$C,AS$1,明细!$AL:$AL,"网点超23H未关闭"))*20)</f>
        <v>-</v>
      </c>
      <c r="AT279" s="12" t="str">
        <f>IF((COUNTIFS(明细!$R:$R,$AK279,明细!$C:$C,AT$1,明细!$AK:$AK,"网点超50分钟未响应")+COUNTIFS(明细!$R:$R,$AK279,明细!$C:$C,AT$1,明细!$AL:$AL,"网点超23H未关闭"))*20=0,"-",(COUNTIFS(明细!$R:$R,$AK279,明细!$C:$C,AT$1,明细!$AK:$AK,"网点超50分钟未响应")+COUNTIFS(明细!$R:$R,$AK279,明细!$C:$C,AT$1,明细!$AL:$AL,"网点超23H未关闭"))*20)</f>
        <v>-</v>
      </c>
      <c r="AU279" s="12" t="str">
        <f>IF((COUNTIFS(明细!$R:$R,$AK279,明细!$C:$C,AU$1,明细!$AK:$AK,"网点超50分钟未响应")+COUNTIFS(明细!$R:$R,$AK279,明细!$C:$C,AU$1,明细!$AL:$AL,"网点超23H未关闭"))*20=0,"-",(COUNTIFS(明细!$R:$R,$AK279,明细!$C:$C,AU$1,明细!$AK:$AK,"网点超50分钟未响应")+COUNTIFS(明细!$R:$R,$AK279,明细!$C:$C,AU$1,明细!$AL:$AL,"网点超23H未关闭"))*20)</f>
        <v>-</v>
      </c>
      <c r="AV279" s="12" t="str">
        <f>IF((COUNTIFS(明细!$R:$R,$AK279,明细!$C:$C,AV$1,明细!$AK:$AK,"网点超50分钟未响应")+COUNTIFS(明细!$R:$R,$AK279,明细!$C:$C,AV$1,明细!$AL:$AL,"网点超23H未关闭"))*20=0,"-",(COUNTIFS(明细!$R:$R,$AK279,明细!$C:$C,AV$1,明细!$AK:$AK,"网点超50分钟未响应")+COUNTIFS(明细!$R:$R,$AK279,明细!$C:$C,AV$1,明细!$AL:$AL,"网点超23H未关闭"))*20)</f>
        <v>-</v>
      </c>
      <c r="AW279" s="12" t="str">
        <f>IF((COUNTIFS(明细!$R:$R,$AK279,明细!$C:$C,AW$1,明细!$AK:$AK,"网点超50分钟未响应")+COUNTIFS(明细!$R:$R,$AK279,明细!$C:$C,AW$1,明细!$AL:$AL,"网点超23H未关闭"))*20=0,"-",(COUNTIFS(明细!$R:$R,$AK279,明细!$C:$C,AW$1,明细!$AK:$AK,"网点超50分钟未响应")+COUNTIFS(明细!$R:$R,$AK279,明细!$C:$C,AW$1,明细!$AL:$AL,"网点超23H未关闭"))*20)</f>
        <v>-</v>
      </c>
      <c r="AX279" s="12" t="str">
        <f>IF((COUNTIFS(明细!$R:$R,$AK279,明细!$C:$C,AX$1,明细!$AK:$AK,"网点超50分钟未响应")+COUNTIFS(明细!$R:$R,$AK279,明细!$C:$C,AX$1,明细!$AL:$AL,"网点超23H未关闭"))*20=0,"-",(COUNTIFS(明细!$R:$R,$AK279,明细!$C:$C,AX$1,明细!$AK:$AK,"网点超50分钟未响应")+COUNTIFS(明细!$R:$R,$AK279,明细!$C:$C,AX$1,明细!$AL:$AL,"网点超23H未关闭"))*20)</f>
        <v>-</v>
      </c>
      <c r="AY279" s="12" t="str">
        <f>IF((COUNTIFS(明细!$R:$R,$AK279,明细!$C:$C,AY$1,明细!$AK:$AK,"网点超50分钟未响应")+COUNTIFS(明细!$R:$R,$AK279,明细!$C:$C,AY$1,明细!$AL:$AL,"网点超23H未关闭"))*20=0,"-",(COUNTIFS(明细!$R:$R,$AK279,明细!$C:$C,AY$1,明细!$AK:$AK,"网点超50分钟未响应")+COUNTIFS(明细!$R:$R,$AK279,明细!$C:$C,AY$1,明细!$AL:$AL,"网点超23H未关闭"))*20)</f>
        <v>-</v>
      </c>
      <c r="AZ279" s="12" t="str">
        <f>IF((COUNTIFS(明细!$R:$R,$AK279,明细!$C:$C,AZ$1,明细!$AK:$AK,"网点超50分钟未响应")+COUNTIFS(明细!$R:$R,$AK279,明细!$C:$C,AZ$1,明细!$AL:$AL,"网点超23H未关闭"))*20=0,"-",(COUNTIFS(明细!$R:$R,$AK279,明细!$C:$C,AZ$1,明细!$AK:$AK,"网点超50分钟未响应")+COUNTIFS(明细!$R:$R,$AK279,明细!$C:$C,AZ$1,明细!$AL:$AL,"网点超23H未关闭"))*20)</f>
        <v>-</v>
      </c>
      <c r="BA279" s="12" t="str">
        <f>IF((COUNTIFS(明细!$R:$R,$AK279,明细!$C:$C,BA$1,明细!$AK:$AK,"网点超50分钟未响应")+COUNTIFS(明细!$R:$R,$AK279,明细!$C:$C,BA$1,明细!$AL:$AL,"网点超23H未关闭"))*20=0,"-",(COUNTIFS(明细!$R:$R,$AK279,明细!$C:$C,BA$1,明细!$AK:$AK,"网点超50分钟未响应")+COUNTIFS(明细!$R:$R,$AK279,明细!$C:$C,BA$1,明细!$AL:$AL,"网点超23H未关闭"))*20)</f>
        <v>-</v>
      </c>
      <c r="BB279" s="12" t="str">
        <f>IF((COUNTIFS(明细!$R:$R,$AK279,明细!$C:$C,BB$1,明细!$AK:$AK,"网点超50分钟未响应")+COUNTIFS(明细!$R:$R,$AK279,明细!$C:$C,BB$1,明细!$AL:$AL,"网点超23H未关闭"))*20=0,"-",(COUNTIFS(明细!$R:$R,$AK279,明细!$C:$C,BB$1,明细!$AK:$AK,"网点超50分钟未响应")+COUNTIFS(明细!$R:$R,$AK279,明细!$C:$C,BB$1,明细!$AL:$AL,"网点超23H未关闭"))*20)</f>
        <v>-</v>
      </c>
      <c r="BC279" s="12" t="str">
        <f>IF((COUNTIFS(明细!$R:$R,$AK279,明细!$C:$C,BC$1,明细!$AK:$AK,"网点超50分钟未响应")+COUNTIFS(明细!$R:$R,$AK279,明细!$C:$C,BC$1,明细!$AL:$AL,"网点超23H未关闭"))*20=0,"-",(COUNTIFS(明细!$R:$R,$AK279,明细!$C:$C,BC$1,明细!$AK:$AK,"网点超50分钟未响应")+COUNTIFS(明细!$R:$R,$AK279,明细!$C:$C,BC$1,明细!$AL:$AL,"网点超23H未关闭"))*20)</f>
        <v>-</v>
      </c>
      <c r="BD279" s="12" t="str">
        <f>IF((COUNTIFS(明细!$R:$R,$AK279,明细!$C:$C,BD$1,明细!$AK:$AK,"网点超50分钟未响应")+COUNTIFS(明细!$R:$R,$AK279,明细!$C:$C,BD$1,明细!$AL:$AL,"网点超23H未关闭"))*20=0,"-",(COUNTIFS(明细!$R:$R,$AK279,明细!$C:$C,BD$1,明细!$AK:$AK,"网点超50分钟未响应")+COUNTIFS(明细!$R:$R,$AK279,明细!$C:$C,BD$1,明细!$AL:$AL,"网点超23H未关闭"))*20)</f>
        <v>-</v>
      </c>
      <c r="BE279" s="12" t="str">
        <f>IF((COUNTIFS(明细!$R:$R,$AK279,明细!$C:$C,BE$1,明细!$AK:$AK,"网点超50分钟未响应")+COUNTIFS(明细!$R:$R,$AK279,明细!$C:$C,BE$1,明细!$AL:$AL,"网点超23H未关闭"))*20=0,"-",(COUNTIFS(明细!$R:$R,$AK279,明细!$C:$C,BE$1,明细!$AK:$AK,"网点超50分钟未响应")+COUNTIFS(明细!$R:$R,$AK279,明细!$C:$C,BE$1,明细!$AL:$AL,"网点超23H未关闭"))*20)</f>
        <v>-</v>
      </c>
      <c r="BF279" s="12" t="str">
        <f>IF((COUNTIFS(明细!$R:$R,$AK279,明细!$C:$C,BF$1,明细!$AK:$AK,"网点超50分钟未响应")+COUNTIFS(明细!$R:$R,$AK279,明细!$C:$C,BF$1,明细!$AL:$AL,"网点超23H未关闭"))*20=0,"-",(COUNTIFS(明细!$R:$R,$AK279,明细!$C:$C,BF$1,明细!$AK:$AK,"网点超50分钟未响应")+COUNTIFS(明细!$R:$R,$AK279,明细!$C:$C,BF$1,明细!$AL:$AL,"网点超23H未关闭"))*20)</f>
        <v>-</v>
      </c>
      <c r="BG279" s="12" t="str">
        <f>IF((COUNTIFS(明细!$R:$R,$AK279,明细!$C:$C,BG$1,明细!$AK:$AK,"网点超50分钟未响应")+COUNTIFS(明细!$R:$R,$AK279,明细!$C:$C,BG$1,明细!$AL:$AL,"网点超23H未关闭"))*20=0,"-",(COUNTIFS(明细!$R:$R,$AK279,明细!$C:$C,BG$1,明细!$AK:$AK,"网点超50分钟未响应")+COUNTIFS(明细!$R:$R,$AK279,明细!$C:$C,BG$1,明细!$AL:$AL,"网点超23H未关闭"))*20)</f>
        <v>-</v>
      </c>
      <c r="BH279" s="12" t="str">
        <f>IF((COUNTIFS(明细!$R:$R,$AK279,明细!$C:$C,BH$1,明细!$AK:$AK,"网点超50分钟未响应")+COUNTIFS(明细!$R:$R,$AK279,明细!$C:$C,BH$1,明细!$AL:$AL,"网点超23H未关闭"))*20=0,"-",(COUNTIFS(明细!$R:$R,$AK279,明细!$C:$C,BH$1,明细!$AK:$AK,"网点超50分钟未响应")+COUNTIFS(明细!$R:$R,$AK279,明细!$C:$C,BH$1,明细!$AL:$AL,"网点超23H未关闭"))*20)</f>
        <v>-</v>
      </c>
      <c r="BI279" s="12" t="str">
        <f>IF((COUNTIFS(明细!$R:$R,$AK279,明细!$C:$C,BI$1,明细!$AK:$AK,"网点超50分钟未响应")+COUNTIFS(明细!$R:$R,$AK279,明细!$C:$C,BI$1,明细!$AL:$AL,"网点超23H未关闭"))*20=0,"-",(COUNTIFS(明细!$R:$R,$AK279,明细!$C:$C,BI$1,明细!$AK:$AK,"网点超50分钟未响应")+COUNTIFS(明细!$R:$R,$AK279,明细!$C:$C,BI$1,明细!$AL:$AL,"网点超23H未关闭"))*20)</f>
        <v>-</v>
      </c>
      <c r="BJ279" s="12" t="str">
        <f>IF((COUNTIFS(明细!$R:$R,$AK279,明细!$C:$C,BJ$1,明细!$AK:$AK,"网点超50分钟未响应")+COUNTIFS(明细!$R:$R,$AK279,明细!$C:$C,BJ$1,明细!$AL:$AL,"网点超23H未关闭"))*20=0,"-",(COUNTIFS(明细!$R:$R,$AK279,明细!$C:$C,BJ$1,明细!$AK:$AK,"网点超50分钟未响应")+COUNTIFS(明细!$R:$R,$AK279,明细!$C:$C,BJ$1,明细!$AL:$AL,"网点超23H未关闭"))*20)</f>
        <v>-</v>
      </c>
      <c r="BK279" s="12" t="str">
        <f>IF((COUNTIFS(明细!$R:$R,$AK279,明细!$C:$C,BK$1,明细!$AK:$AK,"网点超50分钟未响应")+COUNTIFS(明细!$R:$R,$AK279,明细!$C:$C,BK$1,明细!$AL:$AL,"网点超23H未关闭"))*20=0,"-",(COUNTIFS(明细!$R:$R,$AK279,明细!$C:$C,BK$1,明细!$AK:$AK,"网点超50分钟未响应")+COUNTIFS(明细!$R:$R,$AK279,明细!$C:$C,BK$1,明细!$AL:$AL,"网点超23H未关闭"))*20)</f>
        <v>-</v>
      </c>
      <c r="BL279" s="12" t="str">
        <f>IF((COUNTIFS(明细!$R:$R,$AK279,明细!$C:$C,BL$1,明细!$AK:$AK,"网点超50分钟未响应")+COUNTIFS(明细!$R:$R,$AK279,明细!$C:$C,BL$1,明细!$AL:$AL,"网点超23H未关闭"))*20=0,"-",(COUNTIFS(明细!$R:$R,$AK279,明细!$C:$C,BL$1,明细!$AK:$AK,"网点超50分钟未响应")+COUNTIFS(明细!$R:$R,$AK279,明细!$C:$C,BL$1,明细!$AL:$AL,"网点超23H未关闭"))*20)</f>
        <v>-</v>
      </c>
      <c r="BM279" s="12" t="str">
        <f>IF((COUNTIFS(明细!$R:$R,$AK279,明细!$C:$C,BM$1,明细!$AK:$AK,"网点超50分钟未响应")+COUNTIFS(明细!$R:$R,$AK279,明细!$C:$C,BM$1,明细!$AL:$AL,"网点超23H未关闭"))*20=0,"-",(COUNTIFS(明细!$R:$R,$AK279,明细!$C:$C,BM$1,明细!$AK:$AK,"网点超50分钟未响应")+COUNTIFS(明细!$R:$R,$AK279,明细!$C:$C,BM$1,明细!$AL:$AL,"网点超23H未关闭"))*20)</f>
        <v>-</v>
      </c>
      <c r="BN279" s="12" t="str">
        <f>IF((COUNTIFS(明细!$R:$R,$AK279,明细!$C:$C,BN$1,明细!$AK:$AK,"网点超50分钟未响应")+COUNTIFS(明细!$R:$R,$AK279,明细!$C:$C,BN$1,明细!$AL:$AL,"网点超23H未关闭"))*20=0,"-",(COUNTIFS(明细!$R:$R,$AK279,明细!$C:$C,BN$1,明细!$AK:$AK,"网点超50分钟未响应")+COUNTIFS(明细!$R:$R,$AK279,明细!$C:$C,BN$1,明细!$AL:$AL,"网点超23H未关闭"))*20)</f>
        <v>-</v>
      </c>
      <c r="BO279" s="12" t="str">
        <f>IF((COUNTIFS(明细!$R:$R,$AK279,明细!$C:$C,BO$1,明细!$AK:$AK,"网点超50分钟未响应")+COUNTIFS(明细!$R:$R,$AK279,明细!$C:$C,BO$1,明细!$AL:$AL,"网点超23H未关闭"))*20=0,"-",(COUNTIFS(明细!$R:$R,$AK279,明细!$C:$C,BO$1,明细!$AK:$AK,"网点超50分钟未响应")+COUNTIFS(明细!$R:$R,$AK279,明细!$C:$C,BO$1,明细!$AL:$AL,"网点超23H未关闭"))*20)</f>
        <v>-</v>
      </c>
      <c r="BP279" s="12" t="str">
        <f>IF((COUNTIFS(明细!$R:$R,$AK279,明细!$C:$C,BP$1,明细!$AK:$AK,"网点超50分钟未响应")+COUNTIFS(明细!$R:$R,$AK279,明细!$C:$C,BP$1,明细!$AL:$AL,"网点超23H未关闭"))*20=0,"-",(COUNTIFS(明细!$R:$R,$AK279,明细!$C:$C,BP$1,明细!$AK:$AK,"网点超50分钟未响应")+COUNTIFS(明细!$R:$R,$AK279,明细!$C:$C,BP$1,明细!$AL:$AL,"网点超23H未关闭"))*20)</f>
        <v>-</v>
      </c>
    </row>
    <row r="280" customHeight="1" spans="36:68">
      <c r="AJ280" s="12">
        <f>RANK(AL280,AL$3:AL$356)</f>
        <v>147</v>
      </c>
      <c r="AK280" s="4" t="s">
        <v>316</v>
      </c>
      <c r="AL280" s="12">
        <f t="shared" si="2"/>
        <v>0</v>
      </c>
      <c r="AM280" s="12" t="str">
        <f>IF((COUNTIFS(明细!$R:$R,$AK280,明细!$C:$C,AM$1,明细!$AK:$AK,"网点超50分钟未响应")+COUNTIFS(明细!$R:$R,$AK280,明细!$C:$C,AM$1,明细!$AL:$AL,"网点超23H未关闭"))*20=0,"-",(COUNTIFS(明细!$R:$R,$AK280,明细!$C:$C,AM$1,明细!$AK:$AK,"网点超50分钟未响应")+COUNTIFS(明细!$R:$R,$AK280,明细!$C:$C,AM$1,明细!$AL:$AL,"网点超23H未关闭"))*20)</f>
        <v>-</v>
      </c>
      <c r="AN280" s="12" t="str">
        <f>IF((COUNTIFS(明细!$R:$R,$AK280,明细!$C:$C,AN$1,明细!$AK:$AK,"网点超50分钟未响应")+COUNTIFS(明细!$R:$R,$AK280,明细!$C:$C,AN$1,明细!$AL:$AL,"网点超23H未关闭"))*20=0,"-",(COUNTIFS(明细!$R:$R,$AK280,明细!$C:$C,AN$1,明细!$AK:$AK,"网点超50分钟未响应")+COUNTIFS(明细!$R:$R,$AK280,明细!$C:$C,AN$1,明细!$AL:$AL,"网点超23H未关闭"))*20)</f>
        <v>-</v>
      </c>
      <c r="AO280" s="12" t="str">
        <f>IF((COUNTIFS(明细!$R:$R,$AK280,明细!$C:$C,AO$1,明细!$AK:$AK,"网点超50分钟未响应")+COUNTIFS(明细!$R:$R,$AK280,明细!$C:$C,AO$1,明细!$AL:$AL,"网点超23H未关闭"))*20=0,"-",(COUNTIFS(明细!$R:$R,$AK280,明细!$C:$C,AO$1,明细!$AK:$AK,"网点超50分钟未响应")+COUNTIFS(明细!$R:$R,$AK280,明细!$C:$C,AO$1,明细!$AL:$AL,"网点超23H未关闭"))*20)</f>
        <v>-</v>
      </c>
      <c r="AP280" s="12" t="str">
        <f>IF((COUNTIFS(明细!$R:$R,$AK280,明细!$C:$C,AP$1,明细!$AK:$AK,"网点超50分钟未响应")+COUNTIFS(明细!$R:$R,$AK280,明细!$C:$C,AP$1,明细!$AL:$AL,"网点超23H未关闭"))*20=0,"-",(COUNTIFS(明细!$R:$R,$AK280,明细!$C:$C,AP$1,明细!$AK:$AK,"网点超50分钟未响应")+COUNTIFS(明细!$R:$R,$AK280,明细!$C:$C,AP$1,明细!$AL:$AL,"网点超23H未关闭"))*20)</f>
        <v>-</v>
      </c>
      <c r="AQ280" s="12" t="str">
        <f>IF((COUNTIFS(明细!$R:$R,$AK280,明细!$C:$C,AQ$1,明细!$AK:$AK,"网点超50分钟未响应")+COUNTIFS(明细!$R:$R,$AK280,明细!$C:$C,AQ$1,明细!$AL:$AL,"网点超23H未关闭"))*20=0,"-",(COUNTIFS(明细!$R:$R,$AK280,明细!$C:$C,AQ$1,明细!$AK:$AK,"网点超50分钟未响应")+COUNTIFS(明细!$R:$R,$AK280,明细!$C:$C,AQ$1,明细!$AL:$AL,"网点超23H未关闭"))*20)</f>
        <v>-</v>
      </c>
      <c r="AR280" s="12" t="str">
        <f>IF((COUNTIFS(明细!$R:$R,$AK280,明细!$C:$C,AR$1,明细!$AK:$AK,"网点超50分钟未响应")+COUNTIFS(明细!$R:$R,$AK280,明细!$C:$C,AR$1,明细!$AL:$AL,"网点超23H未关闭"))*20=0,"-",(COUNTIFS(明细!$R:$R,$AK280,明细!$C:$C,AR$1,明细!$AK:$AK,"网点超50分钟未响应")+COUNTIFS(明细!$R:$R,$AK280,明细!$C:$C,AR$1,明细!$AL:$AL,"网点超23H未关闭"))*20)</f>
        <v>-</v>
      </c>
      <c r="AS280" s="12" t="str">
        <f>IF((COUNTIFS(明细!$R:$R,$AK280,明细!$C:$C,AS$1,明细!$AK:$AK,"网点超50分钟未响应")+COUNTIFS(明细!$R:$R,$AK280,明细!$C:$C,AS$1,明细!$AL:$AL,"网点超23H未关闭"))*20=0,"-",(COUNTIFS(明细!$R:$R,$AK280,明细!$C:$C,AS$1,明细!$AK:$AK,"网点超50分钟未响应")+COUNTIFS(明细!$R:$R,$AK280,明细!$C:$C,AS$1,明细!$AL:$AL,"网点超23H未关闭"))*20)</f>
        <v>-</v>
      </c>
      <c r="AT280" s="12" t="str">
        <f>IF((COUNTIFS(明细!$R:$R,$AK280,明细!$C:$C,AT$1,明细!$AK:$AK,"网点超50分钟未响应")+COUNTIFS(明细!$R:$R,$AK280,明细!$C:$C,AT$1,明细!$AL:$AL,"网点超23H未关闭"))*20=0,"-",(COUNTIFS(明细!$R:$R,$AK280,明细!$C:$C,AT$1,明细!$AK:$AK,"网点超50分钟未响应")+COUNTIFS(明细!$R:$R,$AK280,明细!$C:$C,AT$1,明细!$AL:$AL,"网点超23H未关闭"))*20)</f>
        <v>-</v>
      </c>
      <c r="AU280" s="12" t="str">
        <f>IF((COUNTIFS(明细!$R:$R,$AK280,明细!$C:$C,AU$1,明细!$AK:$AK,"网点超50分钟未响应")+COUNTIFS(明细!$R:$R,$AK280,明细!$C:$C,AU$1,明细!$AL:$AL,"网点超23H未关闭"))*20=0,"-",(COUNTIFS(明细!$R:$R,$AK280,明细!$C:$C,AU$1,明细!$AK:$AK,"网点超50分钟未响应")+COUNTIFS(明细!$R:$R,$AK280,明细!$C:$C,AU$1,明细!$AL:$AL,"网点超23H未关闭"))*20)</f>
        <v>-</v>
      </c>
      <c r="AV280" s="12" t="str">
        <f>IF((COUNTIFS(明细!$R:$R,$AK280,明细!$C:$C,AV$1,明细!$AK:$AK,"网点超50分钟未响应")+COUNTIFS(明细!$R:$R,$AK280,明细!$C:$C,AV$1,明细!$AL:$AL,"网点超23H未关闭"))*20=0,"-",(COUNTIFS(明细!$R:$R,$AK280,明细!$C:$C,AV$1,明细!$AK:$AK,"网点超50分钟未响应")+COUNTIFS(明细!$R:$R,$AK280,明细!$C:$C,AV$1,明细!$AL:$AL,"网点超23H未关闭"))*20)</f>
        <v>-</v>
      </c>
      <c r="AW280" s="12" t="str">
        <f>IF((COUNTIFS(明细!$R:$R,$AK280,明细!$C:$C,AW$1,明细!$AK:$AK,"网点超50分钟未响应")+COUNTIFS(明细!$R:$R,$AK280,明细!$C:$C,AW$1,明细!$AL:$AL,"网点超23H未关闭"))*20=0,"-",(COUNTIFS(明细!$R:$R,$AK280,明细!$C:$C,AW$1,明细!$AK:$AK,"网点超50分钟未响应")+COUNTIFS(明细!$R:$R,$AK280,明细!$C:$C,AW$1,明细!$AL:$AL,"网点超23H未关闭"))*20)</f>
        <v>-</v>
      </c>
      <c r="AX280" s="12" t="str">
        <f>IF((COUNTIFS(明细!$R:$R,$AK280,明细!$C:$C,AX$1,明细!$AK:$AK,"网点超50分钟未响应")+COUNTIFS(明细!$R:$R,$AK280,明细!$C:$C,AX$1,明细!$AL:$AL,"网点超23H未关闭"))*20=0,"-",(COUNTIFS(明细!$R:$R,$AK280,明细!$C:$C,AX$1,明细!$AK:$AK,"网点超50分钟未响应")+COUNTIFS(明细!$R:$R,$AK280,明细!$C:$C,AX$1,明细!$AL:$AL,"网点超23H未关闭"))*20)</f>
        <v>-</v>
      </c>
      <c r="AY280" s="12" t="str">
        <f>IF((COUNTIFS(明细!$R:$R,$AK280,明细!$C:$C,AY$1,明细!$AK:$AK,"网点超50分钟未响应")+COUNTIFS(明细!$R:$R,$AK280,明细!$C:$C,AY$1,明细!$AL:$AL,"网点超23H未关闭"))*20=0,"-",(COUNTIFS(明细!$R:$R,$AK280,明细!$C:$C,AY$1,明细!$AK:$AK,"网点超50分钟未响应")+COUNTIFS(明细!$R:$R,$AK280,明细!$C:$C,AY$1,明细!$AL:$AL,"网点超23H未关闭"))*20)</f>
        <v>-</v>
      </c>
      <c r="AZ280" s="12" t="str">
        <f>IF((COUNTIFS(明细!$R:$R,$AK280,明细!$C:$C,AZ$1,明细!$AK:$AK,"网点超50分钟未响应")+COUNTIFS(明细!$R:$R,$AK280,明细!$C:$C,AZ$1,明细!$AL:$AL,"网点超23H未关闭"))*20=0,"-",(COUNTIFS(明细!$R:$R,$AK280,明细!$C:$C,AZ$1,明细!$AK:$AK,"网点超50分钟未响应")+COUNTIFS(明细!$R:$R,$AK280,明细!$C:$C,AZ$1,明细!$AL:$AL,"网点超23H未关闭"))*20)</f>
        <v>-</v>
      </c>
      <c r="BA280" s="12" t="str">
        <f>IF((COUNTIFS(明细!$R:$R,$AK280,明细!$C:$C,BA$1,明细!$AK:$AK,"网点超50分钟未响应")+COUNTIFS(明细!$R:$R,$AK280,明细!$C:$C,BA$1,明细!$AL:$AL,"网点超23H未关闭"))*20=0,"-",(COUNTIFS(明细!$R:$R,$AK280,明细!$C:$C,BA$1,明细!$AK:$AK,"网点超50分钟未响应")+COUNTIFS(明细!$R:$R,$AK280,明细!$C:$C,BA$1,明细!$AL:$AL,"网点超23H未关闭"))*20)</f>
        <v>-</v>
      </c>
      <c r="BB280" s="12" t="str">
        <f>IF((COUNTIFS(明细!$R:$R,$AK280,明细!$C:$C,BB$1,明细!$AK:$AK,"网点超50分钟未响应")+COUNTIFS(明细!$R:$R,$AK280,明细!$C:$C,BB$1,明细!$AL:$AL,"网点超23H未关闭"))*20=0,"-",(COUNTIFS(明细!$R:$R,$AK280,明细!$C:$C,BB$1,明细!$AK:$AK,"网点超50分钟未响应")+COUNTIFS(明细!$R:$R,$AK280,明细!$C:$C,BB$1,明细!$AL:$AL,"网点超23H未关闭"))*20)</f>
        <v>-</v>
      </c>
      <c r="BC280" s="12" t="str">
        <f>IF((COUNTIFS(明细!$R:$R,$AK280,明细!$C:$C,BC$1,明细!$AK:$AK,"网点超50分钟未响应")+COUNTIFS(明细!$R:$R,$AK280,明细!$C:$C,BC$1,明细!$AL:$AL,"网点超23H未关闭"))*20=0,"-",(COUNTIFS(明细!$R:$R,$AK280,明细!$C:$C,BC$1,明细!$AK:$AK,"网点超50分钟未响应")+COUNTIFS(明细!$R:$R,$AK280,明细!$C:$C,BC$1,明细!$AL:$AL,"网点超23H未关闭"))*20)</f>
        <v>-</v>
      </c>
      <c r="BD280" s="12" t="str">
        <f>IF((COUNTIFS(明细!$R:$R,$AK280,明细!$C:$C,BD$1,明细!$AK:$AK,"网点超50分钟未响应")+COUNTIFS(明细!$R:$R,$AK280,明细!$C:$C,BD$1,明细!$AL:$AL,"网点超23H未关闭"))*20=0,"-",(COUNTIFS(明细!$R:$R,$AK280,明细!$C:$C,BD$1,明细!$AK:$AK,"网点超50分钟未响应")+COUNTIFS(明细!$R:$R,$AK280,明细!$C:$C,BD$1,明细!$AL:$AL,"网点超23H未关闭"))*20)</f>
        <v>-</v>
      </c>
      <c r="BE280" s="12" t="str">
        <f>IF((COUNTIFS(明细!$R:$R,$AK280,明细!$C:$C,BE$1,明细!$AK:$AK,"网点超50分钟未响应")+COUNTIFS(明细!$R:$R,$AK280,明细!$C:$C,BE$1,明细!$AL:$AL,"网点超23H未关闭"))*20=0,"-",(COUNTIFS(明细!$R:$R,$AK280,明细!$C:$C,BE$1,明细!$AK:$AK,"网点超50分钟未响应")+COUNTIFS(明细!$R:$R,$AK280,明细!$C:$C,BE$1,明细!$AL:$AL,"网点超23H未关闭"))*20)</f>
        <v>-</v>
      </c>
      <c r="BF280" s="12" t="str">
        <f>IF((COUNTIFS(明细!$R:$R,$AK280,明细!$C:$C,BF$1,明细!$AK:$AK,"网点超50分钟未响应")+COUNTIFS(明细!$R:$R,$AK280,明细!$C:$C,BF$1,明细!$AL:$AL,"网点超23H未关闭"))*20=0,"-",(COUNTIFS(明细!$R:$R,$AK280,明细!$C:$C,BF$1,明细!$AK:$AK,"网点超50分钟未响应")+COUNTIFS(明细!$R:$R,$AK280,明细!$C:$C,BF$1,明细!$AL:$AL,"网点超23H未关闭"))*20)</f>
        <v>-</v>
      </c>
      <c r="BG280" s="12" t="str">
        <f>IF((COUNTIFS(明细!$R:$R,$AK280,明细!$C:$C,BG$1,明细!$AK:$AK,"网点超50分钟未响应")+COUNTIFS(明细!$R:$R,$AK280,明细!$C:$C,BG$1,明细!$AL:$AL,"网点超23H未关闭"))*20=0,"-",(COUNTIFS(明细!$R:$R,$AK280,明细!$C:$C,BG$1,明细!$AK:$AK,"网点超50分钟未响应")+COUNTIFS(明细!$R:$R,$AK280,明细!$C:$C,BG$1,明细!$AL:$AL,"网点超23H未关闭"))*20)</f>
        <v>-</v>
      </c>
      <c r="BH280" s="12" t="str">
        <f>IF((COUNTIFS(明细!$R:$R,$AK280,明细!$C:$C,BH$1,明细!$AK:$AK,"网点超50分钟未响应")+COUNTIFS(明细!$R:$R,$AK280,明细!$C:$C,BH$1,明细!$AL:$AL,"网点超23H未关闭"))*20=0,"-",(COUNTIFS(明细!$R:$R,$AK280,明细!$C:$C,BH$1,明细!$AK:$AK,"网点超50分钟未响应")+COUNTIFS(明细!$R:$R,$AK280,明细!$C:$C,BH$1,明细!$AL:$AL,"网点超23H未关闭"))*20)</f>
        <v>-</v>
      </c>
      <c r="BI280" s="12" t="str">
        <f>IF((COUNTIFS(明细!$R:$R,$AK280,明细!$C:$C,BI$1,明细!$AK:$AK,"网点超50分钟未响应")+COUNTIFS(明细!$R:$R,$AK280,明细!$C:$C,BI$1,明细!$AL:$AL,"网点超23H未关闭"))*20=0,"-",(COUNTIFS(明细!$R:$R,$AK280,明细!$C:$C,BI$1,明细!$AK:$AK,"网点超50分钟未响应")+COUNTIFS(明细!$R:$R,$AK280,明细!$C:$C,BI$1,明细!$AL:$AL,"网点超23H未关闭"))*20)</f>
        <v>-</v>
      </c>
      <c r="BJ280" s="12" t="str">
        <f>IF((COUNTIFS(明细!$R:$R,$AK280,明细!$C:$C,BJ$1,明细!$AK:$AK,"网点超50分钟未响应")+COUNTIFS(明细!$R:$R,$AK280,明细!$C:$C,BJ$1,明细!$AL:$AL,"网点超23H未关闭"))*20=0,"-",(COUNTIFS(明细!$R:$R,$AK280,明细!$C:$C,BJ$1,明细!$AK:$AK,"网点超50分钟未响应")+COUNTIFS(明细!$R:$R,$AK280,明细!$C:$C,BJ$1,明细!$AL:$AL,"网点超23H未关闭"))*20)</f>
        <v>-</v>
      </c>
      <c r="BK280" s="12" t="str">
        <f>IF((COUNTIFS(明细!$R:$R,$AK280,明细!$C:$C,BK$1,明细!$AK:$AK,"网点超50分钟未响应")+COUNTIFS(明细!$R:$R,$AK280,明细!$C:$C,BK$1,明细!$AL:$AL,"网点超23H未关闭"))*20=0,"-",(COUNTIFS(明细!$R:$R,$AK280,明细!$C:$C,BK$1,明细!$AK:$AK,"网点超50分钟未响应")+COUNTIFS(明细!$R:$R,$AK280,明细!$C:$C,BK$1,明细!$AL:$AL,"网点超23H未关闭"))*20)</f>
        <v>-</v>
      </c>
      <c r="BL280" s="12" t="str">
        <f>IF((COUNTIFS(明细!$R:$R,$AK280,明细!$C:$C,BL$1,明细!$AK:$AK,"网点超50分钟未响应")+COUNTIFS(明细!$R:$R,$AK280,明细!$C:$C,BL$1,明细!$AL:$AL,"网点超23H未关闭"))*20=0,"-",(COUNTIFS(明细!$R:$R,$AK280,明细!$C:$C,BL$1,明细!$AK:$AK,"网点超50分钟未响应")+COUNTIFS(明细!$R:$R,$AK280,明细!$C:$C,BL$1,明细!$AL:$AL,"网点超23H未关闭"))*20)</f>
        <v>-</v>
      </c>
      <c r="BM280" s="12" t="str">
        <f>IF((COUNTIFS(明细!$R:$R,$AK280,明细!$C:$C,BM$1,明细!$AK:$AK,"网点超50分钟未响应")+COUNTIFS(明细!$R:$R,$AK280,明细!$C:$C,BM$1,明细!$AL:$AL,"网点超23H未关闭"))*20=0,"-",(COUNTIFS(明细!$R:$R,$AK280,明细!$C:$C,BM$1,明细!$AK:$AK,"网点超50分钟未响应")+COUNTIFS(明细!$R:$R,$AK280,明细!$C:$C,BM$1,明细!$AL:$AL,"网点超23H未关闭"))*20)</f>
        <v>-</v>
      </c>
      <c r="BN280" s="12" t="str">
        <f>IF((COUNTIFS(明细!$R:$R,$AK280,明细!$C:$C,BN$1,明细!$AK:$AK,"网点超50分钟未响应")+COUNTIFS(明细!$R:$R,$AK280,明细!$C:$C,BN$1,明细!$AL:$AL,"网点超23H未关闭"))*20=0,"-",(COUNTIFS(明细!$R:$R,$AK280,明细!$C:$C,BN$1,明细!$AK:$AK,"网点超50分钟未响应")+COUNTIFS(明细!$R:$R,$AK280,明细!$C:$C,BN$1,明细!$AL:$AL,"网点超23H未关闭"))*20)</f>
        <v>-</v>
      </c>
      <c r="BO280" s="12" t="str">
        <f>IF((COUNTIFS(明细!$R:$R,$AK280,明细!$C:$C,BO$1,明细!$AK:$AK,"网点超50分钟未响应")+COUNTIFS(明细!$R:$R,$AK280,明细!$C:$C,BO$1,明细!$AL:$AL,"网点超23H未关闭"))*20=0,"-",(COUNTIFS(明细!$R:$R,$AK280,明细!$C:$C,BO$1,明细!$AK:$AK,"网点超50分钟未响应")+COUNTIFS(明细!$R:$R,$AK280,明细!$C:$C,BO$1,明细!$AL:$AL,"网点超23H未关闭"))*20)</f>
        <v>-</v>
      </c>
      <c r="BP280" s="12" t="str">
        <f>IF((COUNTIFS(明细!$R:$R,$AK280,明细!$C:$C,BP$1,明细!$AK:$AK,"网点超50分钟未响应")+COUNTIFS(明细!$R:$R,$AK280,明细!$C:$C,BP$1,明细!$AL:$AL,"网点超23H未关闭"))*20=0,"-",(COUNTIFS(明细!$R:$R,$AK280,明细!$C:$C,BP$1,明细!$AK:$AK,"网点超50分钟未响应")+COUNTIFS(明细!$R:$R,$AK280,明细!$C:$C,BP$1,明细!$AL:$AL,"网点超23H未关闭"))*20)</f>
        <v>-</v>
      </c>
    </row>
    <row r="281" customHeight="1" spans="36:68">
      <c r="AJ281" s="12">
        <f>RANK(AL281,AL$3:AL$356)</f>
        <v>147</v>
      </c>
      <c r="AK281" s="42" t="s">
        <v>317</v>
      </c>
      <c r="AL281" s="12">
        <f t="shared" si="2"/>
        <v>0</v>
      </c>
      <c r="AM281" s="12" t="str">
        <f>IF((COUNTIFS(明细!$R:$R,$AK281,明细!$C:$C,AM$1,明细!$AK:$AK,"网点超50分钟未响应")+COUNTIFS(明细!$R:$R,$AK281,明细!$C:$C,AM$1,明细!$AL:$AL,"网点超23H未关闭"))*20=0,"-",(COUNTIFS(明细!$R:$R,$AK281,明细!$C:$C,AM$1,明细!$AK:$AK,"网点超50分钟未响应")+COUNTIFS(明细!$R:$R,$AK281,明细!$C:$C,AM$1,明细!$AL:$AL,"网点超23H未关闭"))*20)</f>
        <v>-</v>
      </c>
      <c r="AN281" s="12" t="str">
        <f>IF((COUNTIFS(明细!$R:$R,$AK281,明细!$C:$C,AN$1,明细!$AK:$AK,"网点超50分钟未响应")+COUNTIFS(明细!$R:$R,$AK281,明细!$C:$C,AN$1,明细!$AL:$AL,"网点超23H未关闭"))*20=0,"-",(COUNTIFS(明细!$R:$R,$AK281,明细!$C:$C,AN$1,明细!$AK:$AK,"网点超50分钟未响应")+COUNTIFS(明细!$R:$R,$AK281,明细!$C:$C,AN$1,明细!$AL:$AL,"网点超23H未关闭"))*20)</f>
        <v>-</v>
      </c>
      <c r="AO281" s="12" t="str">
        <f>IF((COUNTIFS(明细!$R:$R,$AK281,明细!$C:$C,AO$1,明细!$AK:$AK,"网点超50分钟未响应")+COUNTIFS(明细!$R:$R,$AK281,明细!$C:$C,AO$1,明细!$AL:$AL,"网点超23H未关闭"))*20=0,"-",(COUNTIFS(明细!$R:$R,$AK281,明细!$C:$C,AO$1,明细!$AK:$AK,"网点超50分钟未响应")+COUNTIFS(明细!$R:$R,$AK281,明细!$C:$C,AO$1,明细!$AL:$AL,"网点超23H未关闭"))*20)</f>
        <v>-</v>
      </c>
      <c r="AP281" s="12" t="str">
        <f>IF((COUNTIFS(明细!$R:$R,$AK281,明细!$C:$C,AP$1,明细!$AK:$AK,"网点超50分钟未响应")+COUNTIFS(明细!$R:$R,$AK281,明细!$C:$C,AP$1,明细!$AL:$AL,"网点超23H未关闭"))*20=0,"-",(COUNTIFS(明细!$R:$R,$AK281,明细!$C:$C,AP$1,明细!$AK:$AK,"网点超50分钟未响应")+COUNTIFS(明细!$R:$R,$AK281,明细!$C:$C,AP$1,明细!$AL:$AL,"网点超23H未关闭"))*20)</f>
        <v>-</v>
      </c>
      <c r="AQ281" s="12" t="str">
        <f>IF((COUNTIFS(明细!$R:$R,$AK281,明细!$C:$C,AQ$1,明细!$AK:$AK,"网点超50分钟未响应")+COUNTIFS(明细!$R:$R,$AK281,明细!$C:$C,AQ$1,明细!$AL:$AL,"网点超23H未关闭"))*20=0,"-",(COUNTIFS(明细!$R:$R,$AK281,明细!$C:$C,AQ$1,明细!$AK:$AK,"网点超50分钟未响应")+COUNTIFS(明细!$R:$R,$AK281,明细!$C:$C,AQ$1,明细!$AL:$AL,"网点超23H未关闭"))*20)</f>
        <v>-</v>
      </c>
      <c r="AR281" s="12" t="str">
        <f>IF((COUNTIFS(明细!$R:$R,$AK281,明细!$C:$C,AR$1,明细!$AK:$AK,"网点超50分钟未响应")+COUNTIFS(明细!$R:$R,$AK281,明细!$C:$C,AR$1,明细!$AL:$AL,"网点超23H未关闭"))*20=0,"-",(COUNTIFS(明细!$R:$R,$AK281,明细!$C:$C,AR$1,明细!$AK:$AK,"网点超50分钟未响应")+COUNTIFS(明细!$R:$R,$AK281,明细!$C:$C,AR$1,明细!$AL:$AL,"网点超23H未关闭"))*20)</f>
        <v>-</v>
      </c>
      <c r="AS281" s="12" t="str">
        <f>IF((COUNTIFS(明细!$R:$R,$AK281,明细!$C:$C,AS$1,明细!$AK:$AK,"网点超50分钟未响应")+COUNTIFS(明细!$R:$R,$AK281,明细!$C:$C,AS$1,明细!$AL:$AL,"网点超23H未关闭"))*20=0,"-",(COUNTIFS(明细!$R:$R,$AK281,明细!$C:$C,AS$1,明细!$AK:$AK,"网点超50分钟未响应")+COUNTIFS(明细!$R:$R,$AK281,明细!$C:$C,AS$1,明细!$AL:$AL,"网点超23H未关闭"))*20)</f>
        <v>-</v>
      </c>
      <c r="AT281" s="12" t="str">
        <f>IF((COUNTIFS(明细!$R:$R,$AK281,明细!$C:$C,AT$1,明细!$AK:$AK,"网点超50分钟未响应")+COUNTIFS(明细!$R:$R,$AK281,明细!$C:$C,AT$1,明细!$AL:$AL,"网点超23H未关闭"))*20=0,"-",(COUNTIFS(明细!$R:$R,$AK281,明细!$C:$C,AT$1,明细!$AK:$AK,"网点超50分钟未响应")+COUNTIFS(明细!$R:$R,$AK281,明细!$C:$C,AT$1,明细!$AL:$AL,"网点超23H未关闭"))*20)</f>
        <v>-</v>
      </c>
      <c r="AU281" s="12" t="str">
        <f>IF((COUNTIFS(明细!$R:$R,$AK281,明细!$C:$C,AU$1,明细!$AK:$AK,"网点超50分钟未响应")+COUNTIFS(明细!$R:$R,$AK281,明细!$C:$C,AU$1,明细!$AL:$AL,"网点超23H未关闭"))*20=0,"-",(COUNTIFS(明细!$R:$R,$AK281,明细!$C:$C,AU$1,明细!$AK:$AK,"网点超50分钟未响应")+COUNTIFS(明细!$R:$R,$AK281,明细!$C:$C,AU$1,明细!$AL:$AL,"网点超23H未关闭"))*20)</f>
        <v>-</v>
      </c>
      <c r="AV281" s="12" t="str">
        <f>IF((COUNTIFS(明细!$R:$R,$AK281,明细!$C:$C,AV$1,明细!$AK:$AK,"网点超50分钟未响应")+COUNTIFS(明细!$R:$R,$AK281,明细!$C:$C,AV$1,明细!$AL:$AL,"网点超23H未关闭"))*20=0,"-",(COUNTIFS(明细!$R:$R,$AK281,明细!$C:$C,AV$1,明细!$AK:$AK,"网点超50分钟未响应")+COUNTIFS(明细!$R:$R,$AK281,明细!$C:$C,AV$1,明细!$AL:$AL,"网点超23H未关闭"))*20)</f>
        <v>-</v>
      </c>
      <c r="AW281" s="12" t="str">
        <f>IF((COUNTIFS(明细!$R:$R,$AK281,明细!$C:$C,AW$1,明细!$AK:$AK,"网点超50分钟未响应")+COUNTIFS(明细!$R:$R,$AK281,明细!$C:$C,AW$1,明细!$AL:$AL,"网点超23H未关闭"))*20=0,"-",(COUNTIFS(明细!$R:$R,$AK281,明细!$C:$C,AW$1,明细!$AK:$AK,"网点超50分钟未响应")+COUNTIFS(明细!$R:$R,$AK281,明细!$C:$C,AW$1,明细!$AL:$AL,"网点超23H未关闭"))*20)</f>
        <v>-</v>
      </c>
      <c r="AX281" s="12" t="str">
        <f>IF((COUNTIFS(明细!$R:$R,$AK281,明细!$C:$C,AX$1,明细!$AK:$AK,"网点超50分钟未响应")+COUNTIFS(明细!$R:$R,$AK281,明细!$C:$C,AX$1,明细!$AL:$AL,"网点超23H未关闭"))*20=0,"-",(COUNTIFS(明细!$R:$R,$AK281,明细!$C:$C,AX$1,明细!$AK:$AK,"网点超50分钟未响应")+COUNTIFS(明细!$R:$R,$AK281,明细!$C:$C,AX$1,明细!$AL:$AL,"网点超23H未关闭"))*20)</f>
        <v>-</v>
      </c>
      <c r="AY281" s="12" t="str">
        <f>IF((COUNTIFS(明细!$R:$R,$AK281,明细!$C:$C,AY$1,明细!$AK:$AK,"网点超50分钟未响应")+COUNTIFS(明细!$R:$R,$AK281,明细!$C:$C,AY$1,明细!$AL:$AL,"网点超23H未关闭"))*20=0,"-",(COUNTIFS(明细!$R:$R,$AK281,明细!$C:$C,AY$1,明细!$AK:$AK,"网点超50分钟未响应")+COUNTIFS(明细!$R:$R,$AK281,明细!$C:$C,AY$1,明细!$AL:$AL,"网点超23H未关闭"))*20)</f>
        <v>-</v>
      </c>
      <c r="AZ281" s="12" t="str">
        <f>IF((COUNTIFS(明细!$R:$R,$AK281,明细!$C:$C,AZ$1,明细!$AK:$AK,"网点超50分钟未响应")+COUNTIFS(明细!$R:$R,$AK281,明细!$C:$C,AZ$1,明细!$AL:$AL,"网点超23H未关闭"))*20=0,"-",(COUNTIFS(明细!$R:$R,$AK281,明细!$C:$C,AZ$1,明细!$AK:$AK,"网点超50分钟未响应")+COUNTIFS(明细!$R:$R,$AK281,明细!$C:$C,AZ$1,明细!$AL:$AL,"网点超23H未关闭"))*20)</f>
        <v>-</v>
      </c>
      <c r="BA281" s="12" t="str">
        <f>IF((COUNTIFS(明细!$R:$R,$AK281,明细!$C:$C,BA$1,明细!$AK:$AK,"网点超50分钟未响应")+COUNTIFS(明细!$R:$R,$AK281,明细!$C:$C,BA$1,明细!$AL:$AL,"网点超23H未关闭"))*20=0,"-",(COUNTIFS(明细!$R:$R,$AK281,明细!$C:$C,BA$1,明细!$AK:$AK,"网点超50分钟未响应")+COUNTIFS(明细!$R:$R,$AK281,明细!$C:$C,BA$1,明细!$AL:$AL,"网点超23H未关闭"))*20)</f>
        <v>-</v>
      </c>
      <c r="BB281" s="12" t="str">
        <f>IF((COUNTIFS(明细!$R:$R,$AK281,明细!$C:$C,BB$1,明细!$AK:$AK,"网点超50分钟未响应")+COUNTIFS(明细!$R:$R,$AK281,明细!$C:$C,BB$1,明细!$AL:$AL,"网点超23H未关闭"))*20=0,"-",(COUNTIFS(明细!$R:$R,$AK281,明细!$C:$C,BB$1,明细!$AK:$AK,"网点超50分钟未响应")+COUNTIFS(明细!$R:$R,$AK281,明细!$C:$C,BB$1,明细!$AL:$AL,"网点超23H未关闭"))*20)</f>
        <v>-</v>
      </c>
      <c r="BC281" s="12" t="str">
        <f>IF((COUNTIFS(明细!$R:$R,$AK281,明细!$C:$C,BC$1,明细!$AK:$AK,"网点超50分钟未响应")+COUNTIFS(明细!$R:$R,$AK281,明细!$C:$C,BC$1,明细!$AL:$AL,"网点超23H未关闭"))*20=0,"-",(COUNTIFS(明细!$R:$R,$AK281,明细!$C:$C,BC$1,明细!$AK:$AK,"网点超50分钟未响应")+COUNTIFS(明细!$R:$R,$AK281,明细!$C:$C,BC$1,明细!$AL:$AL,"网点超23H未关闭"))*20)</f>
        <v>-</v>
      </c>
      <c r="BD281" s="12" t="str">
        <f>IF((COUNTIFS(明细!$R:$R,$AK281,明细!$C:$C,BD$1,明细!$AK:$AK,"网点超50分钟未响应")+COUNTIFS(明细!$R:$R,$AK281,明细!$C:$C,BD$1,明细!$AL:$AL,"网点超23H未关闭"))*20=0,"-",(COUNTIFS(明细!$R:$R,$AK281,明细!$C:$C,BD$1,明细!$AK:$AK,"网点超50分钟未响应")+COUNTIFS(明细!$R:$R,$AK281,明细!$C:$C,BD$1,明细!$AL:$AL,"网点超23H未关闭"))*20)</f>
        <v>-</v>
      </c>
      <c r="BE281" s="12" t="str">
        <f>IF((COUNTIFS(明细!$R:$R,$AK281,明细!$C:$C,BE$1,明细!$AK:$AK,"网点超50分钟未响应")+COUNTIFS(明细!$R:$R,$AK281,明细!$C:$C,BE$1,明细!$AL:$AL,"网点超23H未关闭"))*20=0,"-",(COUNTIFS(明细!$R:$R,$AK281,明细!$C:$C,BE$1,明细!$AK:$AK,"网点超50分钟未响应")+COUNTIFS(明细!$R:$R,$AK281,明细!$C:$C,BE$1,明细!$AL:$AL,"网点超23H未关闭"))*20)</f>
        <v>-</v>
      </c>
      <c r="BF281" s="12" t="str">
        <f>IF((COUNTIFS(明细!$R:$R,$AK281,明细!$C:$C,BF$1,明细!$AK:$AK,"网点超50分钟未响应")+COUNTIFS(明细!$R:$R,$AK281,明细!$C:$C,BF$1,明细!$AL:$AL,"网点超23H未关闭"))*20=0,"-",(COUNTIFS(明细!$R:$R,$AK281,明细!$C:$C,BF$1,明细!$AK:$AK,"网点超50分钟未响应")+COUNTIFS(明细!$R:$R,$AK281,明细!$C:$C,BF$1,明细!$AL:$AL,"网点超23H未关闭"))*20)</f>
        <v>-</v>
      </c>
      <c r="BG281" s="12" t="str">
        <f>IF((COUNTIFS(明细!$R:$R,$AK281,明细!$C:$C,BG$1,明细!$AK:$AK,"网点超50分钟未响应")+COUNTIFS(明细!$R:$R,$AK281,明细!$C:$C,BG$1,明细!$AL:$AL,"网点超23H未关闭"))*20=0,"-",(COUNTIFS(明细!$R:$R,$AK281,明细!$C:$C,BG$1,明细!$AK:$AK,"网点超50分钟未响应")+COUNTIFS(明细!$R:$R,$AK281,明细!$C:$C,BG$1,明细!$AL:$AL,"网点超23H未关闭"))*20)</f>
        <v>-</v>
      </c>
      <c r="BH281" s="12" t="str">
        <f>IF((COUNTIFS(明细!$R:$R,$AK281,明细!$C:$C,BH$1,明细!$AK:$AK,"网点超50分钟未响应")+COUNTIFS(明细!$R:$R,$AK281,明细!$C:$C,BH$1,明细!$AL:$AL,"网点超23H未关闭"))*20=0,"-",(COUNTIFS(明细!$R:$R,$AK281,明细!$C:$C,BH$1,明细!$AK:$AK,"网点超50分钟未响应")+COUNTIFS(明细!$R:$R,$AK281,明细!$C:$C,BH$1,明细!$AL:$AL,"网点超23H未关闭"))*20)</f>
        <v>-</v>
      </c>
      <c r="BI281" s="12" t="str">
        <f>IF((COUNTIFS(明细!$R:$R,$AK281,明细!$C:$C,BI$1,明细!$AK:$AK,"网点超50分钟未响应")+COUNTIFS(明细!$R:$R,$AK281,明细!$C:$C,BI$1,明细!$AL:$AL,"网点超23H未关闭"))*20=0,"-",(COUNTIFS(明细!$R:$R,$AK281,明细!$C:$C,BI$1,明细!$AK:$AK,"网点超50分钟未响应")+COUNTIFS(明细!$R:$R,$AK281,明细!$C:$C,BI$1,明细!$AL:$AL,"网点超23H未关闭"))*20)</f>
        <v>-</v>
      </c>
      <c r="BJ281" s="12" t="str">
        <f>IF((COUNTIFS(明细!$R:$R,$AK281,明细!$C:$C,BJ$1,明细!$AK:$AK,"网点超50分钟未响应")+COUNTIFS(明细!$R:$R,$AK281,明细!$C:$C,BJ$1,明细!$AL:$AL,"网点超23H未关闭"))*20=0,"-",(COUNTIFS(明细!$R:$R,$AK281,明细!$C:$C,BJ$1,明细!$AK:$AK,"网点超50分钟未响应")+COUNTIFS(明细!$R:$R,$AK281,明细!$C:$C,BJ$1,明细!$AL:$AL,"网点超23H未关闭"))*20)</f>
        <v>-</v>
      </c>
      <c r="BK281" s="12" t="str">
        <f>IF((COUNTIFS(明细!$R:$R,$AK281,明细!$C:$C,BK$1,明细!$AK:$AK,"网点超50分钟未响应")+COUNTIFS(明细!$R:$R,$AK281,明细!$C:$C,BK$1,明细!$AL:$AL,"网点超23H未关闭"))*20=0,"-",(COUNTIFS(明细!$R:$R,$AK281,明细!$C:$C,BK$1,明细!$AK:$AK,"网点超50分钟未响应")+COUNTIFS(明细!$R:$R,$AK281,明细!$C:$C,BK$1,明细!$AL:$AL,"网点超23H未关闭"))*20)</f>
        <v>-</v>
      </c>
      <c r="BL281" s="12" t="str">
        <f>IF((COUNTIFS(明细!$R:$R,$AK281,明细!$C:$C,BL$1,明细!$AK:$AK,"网点超50分钟未响应")+COUNTIFS(明细!$R:$R,$AK281,明细!$C:$C,BL$1,明细!$AL:$AL,"网点超23H未关闭"))*20=0,"-",(COUNTIFS(明细!$R:$R,$AK281,明细!$C:$C,BL$1,明细!$AK:$AK,"网点超50分钟未响应")+COUNTIFS(明细!$R:$R,$AK281,明细!$C:$C,BL$1,明细!$AL:$AL,"网点超23H未关闭"))*20)</f>
        <v>-</v>
      </c>
      <c r="BM281" s="12" t="str">
        <f>IF((COUNTIFS(明细!$R:$R,$AK281,明细!$C:$C,BM$1,明细!$AK:$AK,"网点超50分钟未响应")+COUNTIFS(明细!$R:$R,$AK281,明细!$C:$C,BM$1,明细!$AL:$AL,"网点超23H未关闭"))*20=0,"-",(COUNTIFS(明细!$R:$R,$AK281,明细!$C:$C,BM$1,明细!$AK:$AK,"网点超50分钟未响应")+COUNTIFS(明细!$R:$R,$AK281,明细!$C:$C,BM$1,明细!$AL:$AL,"网点超23H未关闭"))*20)</f>
        <v>-</v>
      </c>
      <c r="BN281" s="12" t="str">
        <f>IF((COUNTIFS(明细!$R:$R,$AK281,明细!$C:$C,BN$1,明细!$AK:$AK,"网点超50分钟未响应")+COUNTIFS(明细!$R:$R,$AK281,明细!$C:$C,BN$1,明细!$AL:$AL,"网点超23H未关闭"))*20=0,"-",(COUNTIFS(明细!$R:$R,$AK281,明细!$C:$C,BN$1,明细!$AK:$AK,"网点超50分钟未响应")+COUNTIFS(明细!$R:$R,$AK281,明细!$C:$C,BN$1,明细!$AL:$AL,"网点超23H未关闭"))*20)</f>
        <v>-</v>
      </c>
      <c r="BO281" s="12" t="str">
        <f>IF((COUNTIFS(明细!$R:$R,$AK281,明细!$C:$C,BO$1,明细!$AK:$AK,"网点超50分钟未响应")+COUNTIFS(明细!$R:$R,$AK281,明细!$C:$C,BO$1,明细!$AL:$AL,"网点超23H未关闭"))*20=0,"-",(COUNTIFS(明细!$R:$R,$AK281,明细!$C:$C,BO$1,明细!$AK:$AK,"网点超50分钟未响应")+COUNTIFS(明细!$R:$R,$AK281,明细!$C:$C,BO$1,明细!$AL:$AL,"网点超23H未关闭"))*20)</f>
        <v>-</v>
      </c>
      <c r="BP281" s="12" t="str">
        <f>IF((COUNTIFS(明细!$R:$R,$AK281,明细!$C:$C,BP$1,明细!$AK:$AK,"网点超50分钟未响应")+COUNTIFS(明细!$R:$R,$AK281,明细!$C:$C,BP$1,明细!$AL:$AL,"网点超23H未关闭"))*20=0,"-",(COUNTIFS(明细!$R:$R,$AK281,明细!$C:$C,BP$1,明细!$AK:$AK,"网点超50分钟未响应")+COUNTIFS(明细!$R:$R,$AK281,明细!$C:$C,BP$1,明细!$AL:$AL,"网点超23H未关闭"))*20)</f>
        <v>-</v>
      </c>
    </row>
    <row r="282" customHeight="1" spans="36:68">
      <c r="AJ282" s="12">
        <f>RANK(AL282,AL$3:AL$356)</f>
        <v>147</v>
      </c>
      <c r="AK282" s="36" t="s">
        <v>318</v>
      </c>
      <c r="AL282" s="12">
        <f t="shared" si="2"/>
        <v>0</v>
      </c>
      <c r="AM282" s="12" t="str">
        <f>IF((COUNTIFS(明细!$R:$R,$AK282,明细!$C:$C,AM$1,明细!$AK:$AK,"网点超50分钟未响应")+COUNTIFS(明细!$R:$R,$AK282,明细!$C:$C,AM$1,明细!$AL:$AL,"网点超23H未关闭"))*20=0,"-",(COUNTIFS(明细!$R:$R,$AK282,明细!$C:$C,AM$1,明细!$AK:$AK,"网点超50分钟未响应")+COUNTIFS(明细!$R:$R,$AK282,明细!$C:$C,AM$1,明细!$AL:$AL,"网点超23H未关闭"))*20)</f>
        <v>-</v>
      </c>
      <c r="AN282" s="12" t="str">
        <f>IF((COUNTIFS(明细!$R:$R,$AK282,明细!$C:$C,AN$1,明细!$AK:$AK,"网点超50分钟未响应")+COUNTIFS(明细!$R:$R,$AK282,明细!$C:$C,AN$1,明细!$AL:$AL,"网点超23H未关闭"))*20=0,"-",(COUNTIFS(明细!$R:$R,$AK282,明细!$C:$C,AN$1,明细!$AK:$AK,"网点超50分钟未响应")+COUNTIFS(明细!$R:$R,$AK282,明细!$C:$C,AN$1,明细!$AL:$AL,"网点超23H未关闭"))*20)</f>
        <v>-</v>
      </c>
      <c r="AO282" s="12" t="str">
        <f>IF((COUNTIFS(明细!$R:$R,$AK282,明细!$C:$C,AO$1,明细!$AK:$AK,"网点超50分钟未响应")+COUNTIFS(明细!$R:$R,$AK282,明细!$C:$C,AO$1,明细!$AL:$AL,"网点超23H未关闭"))*20=0,"-",(COUNTIFS(明细!$R:$R,$AK282,明细!$C:$C,AO$1,明细!$AK:$AK,"网点超50分钟未响应")+COUNTIFS(明细!$R:$R,$AK282,明细!$C:$C,AO$1,明细!$AL:$AL,"网点超23H未关闭"))*20)</f>
        <v>-</v>
      </c>
      <c r="AP282" s="12" t="str">
        <f>IF((COUNTIFS(明细!$R:$R,$AK282,明细!$C:$C,AP$1,明细!$AK:$AK,"网点超50分钟未响应")+COUNTIFS(明细!$R:$R,$AK282,明细!$C:$C,AP$1,明细!$AL:$AL,"网点超23H未关闭"))*20=0,"-",(COUNTIFS(明细!$R:$R,$AK282,明细!$C:$C,AP$1,明细!$AK:$AK,"网点超50分钟未响应")+COUNTIFS(明细!$R:$R,$AK282,明细!$C:$C,AP$1,明细!$AL:$AL,"网点超23H未关闭"))*20)</f>
        <v>-</v>
      </c>
      <c r="AQ282" s="12" t="str">
        <f>IF((COUNTIFS(明细!$R:$R,$AK282,明细!$C:$C,AQ$1,明细!$AK:$AK,"网点超50分钟未响应")+COUNTIFS(明细!$R:$R,$AK282,明细!$C:$C,AQ$1,明细!$AL:$AL,"网点超23H未关闭"))*20=0,"-",(COUNTIFS(明细!$R:$R,$AK282,明细!$C:$C,AQ$1,明细!$AK:$AK,"网点超50分钟未响应")+COUNTIFS(明细!$R:$R,$AK282,明细!$C:$C,AQ$1,明细!$AL:$AL,"网点超23H未关闭"))*20)</f>
        <v>-</v>
      </c>
      <c r="AR282" s="12" t="str">
        <f>IF((COUNTIFS(明细!$R:$R,$AK282,明细!$C:$C,AR$1,明细!$AK:$AK,"网点超50分钟未响应")+COUNTIFS(明细!$R:$R,$AK282,明细!$C:$C,AR$1,明细!$AL:$AL,"网点超23H未关闭"))*20=0,"-",(COUNTIFS(明细!$R:$R,$AK282,明细!$C:$C,AR$1,明细!$AK:$AK,"网点超50分钟未响应")+COUNTIFS(明细!$R:$R,$AK282,明细!$C:$C,AR$1,明细!$AL:$AL,"网点超23H未关闭"))*20)</f>
        <v>-</v>
      </c>
      <c r="AS282" s="12" t="str">
        <f>IF((COUNTIFS(明细!$R:$R,$AK282,明细!$C:$C,AS$1,明细!$AK:$AK,"网点超50分钟未响应")+COUNTIFS(明细!$R:$R,$AK282,明细!$C:$C,AS$1,明细!$AL:$AL,"网点超23H未关闭"))*20=0,"-",(COUNTIFS(明细!$R:$R,$AK282,明细!$C:$C,AS$1,明细!$AK:$AK,"网点超50分钟未响应")+COUNTIFS(明细!$R:$R,$AK282,明细!$C:$C,AS$1,明细!$AL:$AL,"网点超23H未关闭"))*20)</f>
        <v>-</v>
      </c>
      <c r="AT282" s="12" t="str">
        <f>IF((COUNTIFS(明细!$R:$R,$AK282,明细!$C:$C,AT$1,明细!$AK:$AK,"网点超50分钟未响应")+COUNTIFS(明细!$R:$R,$AK282,明细!$C:$C,AT$1,明细!$AL:$AL,"网点超23H未关闭"))*20=0,"-",(COUNTIFS(明细!$R:$R,$AK282,明细!$C:$C,AT$1,明细!$AK:$AK,"网点超50分钟未响应")+COUNTIFS(明细!$R:$R,$AK282,明细!$C:$C,AT$1,明细!$AL:$AL,"网点超23H未关闭"))*20)</f>
        <v>-</v>
      </c>
      <c r="AU282" s="12" t="str">
        <f>IF((COUNTIFS(明细!$R:$R,$AK282,明细!$C:$C,AU$1,明细!$AK:$AK,"网点超50分钟未响应")+COUNTIFS(明细!$R:$R,$AK282,明细!$C:$C,AU$1,明细!$AL:$AL,"网点超23H未关闭"))*20=0,"-",(COUNTIFS(明细!$R:$R,$AK282,明细!$C:$C,AU$1,明细!$AK:$AK,"网点超50分钟未响应")+COUNTIFS(明细!$R:$R,$AK282,明细!$C:$C,AU$1,明细!$AL:$AL,"网点超23H未关闭"))*20)</f>
        <v>-</v>
      </c>
      <c r="AV282" s="12" t="str">
        <f>IF((COUNTIFS(明细!$R:$R,$AK282,明细!$C:$C,AV$1,明细!$AK:$AK,"网点超50分钟未响应")+COUNTIFS(明细!$R:$R,$AK282,明细!$C:$C,AV$1,明细!$AL:$AL,"网点超23H未关闭"))*20=0,"-",(COUNTIFS(明细!$R:$R,$AK282,明细!$C:$C,AV$1,明细!$AK:$AK,"网点超50分钟未响应")+COUNTIFS(明细!$R:$R,$AK282,明细!$C:$C,AV$1,明细!$AL:$AL,"网点超23H未关闭"))*20)</f>
        <v>-</v>
      </c>
      <c r="AW282" s="12" t="str">
        <f>IF((COUNTIFS(明细!$R:$R,$AK282,明细!$C:$C,AW$1,明细!$AK:$AK,"网点超50分钟未响应")+COUNTIFS(明细!$R:$R,$AK282,明细!$C:$C,AW$1,明细!$AL:$AL,"网点超23H未关闭"))*20=0,"-",(COUNTIFS(明细!$R:$R,$AK282,明细!$C:$C,AW$1,明细!$AK:$AK,"网点超50分钟未响应")+COUNTIFS(明细!$R:$R,$AK282,明细!$C:$C,AW$1,明细!$AL:$AL,"网点超23H未关闭"))*20)</f>
        <v>-</v>
      </c>
      <c r="AX282" s="12" t="str">
        <f>IF((COUNTIFS(明细!$R:$R,$AK282,明细!$C:$C,AX$1,明细!$AK:$AK,"网点超50分钟未响应")+COUNTIFS(明细!$R:$R,$AK282,明细!$C:$C,AX$1,明细!$AL:$AL,"网点超23H未关闭"))*20=0,"-",(COUNTIFS(明细!$R:$R,$AK282,明细!$C:$C,AX$1,明细!$AK:$AK,"网点超50分钟未响应")+COUNTIFS(明细!$R:$R,$AK282,明细!$C:$C,AX$1,明细!$AL:$AL,"网点超23H未关闭"))*20)</f>
        <v>-</v>
      </c>
      <c r="AY282" s="12" t="str">
        <f>IF((COUNTIFS(明细!$R:$R,$AK282,明细!$C:$C,AY$1,明细!$AK:$AK,"网点超50分钟未响应")+COUNTIFS(明细!$R:$R,$AK282,明细!$C:$C,AY$1,明细!$AL:$AL,"网点超23H未关闭"))*20=0,"-",(COUNTIFS(明细!$R:$R,$AK282,明细!$C:$C,AY$1,明细!$AK:$AK,"网点超50分钟未响应")+COUNTIFS(明细!$R:$R,$AK282,明细!$C:$C,AY$1,明细!$AL:$AL,"网点超23H未关闭"))*20)</f>
        <v>-</v>
      </c>
      <c r="AZ282" s="12" t="str">
        <f>IF((COUNTIFS(明细!$R:$R,$AK282,明细!$C:$C,AZ$1,明细!$AK:$AK,"网点超50分钟未响应")+COUNTIFS(明细!$R:$R,$AK282,明细!$C:$C,AZ$1,明细!$AL:$AL,"网点超23H未关闭"))*20=0,"-",(COUNTIFS(明细!$R:$R,$AK282,明细!$C:$C,AZ$1,明细!$AK:$AK,"网点超50分钟未响应")+COUNTIFS(明细!$R:$R,$AK282,明细!$C:$C,AZ$1,明细!$AL:$AL,"网点超23H未关闭"))*20)</f>
        <v>-</v>
      </c>
      <c r="BA282" s="12" t="str">
        <f>IF((COUNTIFS(明细!$R:$R,$AK282,明细!$C:$C,BA$1,明细!$AK:$AK,"网点超50分钟未响应")+COUNTIFS(明细!$R:$R,$AK282,明细!$C:$C,BA$1,明细!$AL:$AL,"网点超23H未关闭"))*20=0,"-",(COUNTIFS(明细!$R:$R,$AK282,明细!$C:$C,BA$1,明细!$AK:$AK,"网点超50分钟未响应")+COUNTIFS(明细!$R:$R,$AK282,明细!$C:$C,BA$1,明细!$AL:$AL,"网点超23H未关闭"))*20)</f>
        <v>-</v>
      </c>
      <c r="BB282" s="12" t="str">
        <f>IF((COUNTIFS(明细!$R:$R,$AK282,明细!$C:$C,BB$1,明细!$AK:$AK,"网点超50分钟未响应")+COUNTIFS(明细!$R:$R,$AK282,明细!$C:$C,BB$1,明细!$AL:$AL,"网点超23H未关闭"))*20=0,"-",(COUNTIFS(明细!$R:$R,$AK282,明细!$C:$C,BB$1,明细!$AK:$AK,"网点超50分钟未响应")+COUNTIFS(明细!$R:$R,$AK282,明细!$C:$C,BB$1,明细!$AL:$AL,"网点超23H未关闭"))*20)</f>
        <v>-</v>
      </c>
      <c r="BC282" s="12" t="str">
        <f>IF((COUNTIFS(明细!$R:$R,$AK282,明细!$C:$C,BC$1,明细!$AK:$AK,"网点超50分钟未响应")+COUNTIFS(明细!$R:$R,$AK282,明细!$C:$C,BC$1,明细!$AL:$AL,"网点超23H未关闭"))*20=0,"-",(COUNTIFS(明细!$R:$R,$AK282,明细!$C:$C,BC$1,明细!$AK:$AK,"网点超50分钟未响应")+COUNTIFS(明细!$R:$R,$AK282,明细!$C:$C,BC$1,明细!$AL:$AL,"网点超23H未关闭"))*20)</f>
        <v>-</v>
      </c>
      <c r="BD282" s="12" t="str">
        <f>IF((COUNTIFS(明细!$R:$R,$AK282,明细!$C:$C,BD$1,明细!$AK:$AK,"网点超50分钟未响应")+COUNTIFS(明细!$R:$R,$AK282,明细!$C:$C,BD$1,明细!$AL:$AL,"网点超23H未关闭"))*20=0,"-",(COUNTIFS(明细!$R:$R,$AK282,明细!$C:$C,BD$1,明细!$AK:$AK,"网点超50分钟未响应")+COUNTIFS(明细!$R:$R,$AK282,明细!$C:$C,BD$1,明细!$AL:$AL,"网点超23H未关闭"))*20)</f>
        <v>-</v>
      </c>
      <c r="BE282" s="12" t="str">
        <f>IF((COUNTIFS(明细!$R:$R,$AK282,明细!$C:$C,BE$1,明细!$AK:$AK,"网点超50分钟未响应")+COUNTIFS(明细!$R:$R,$AK282,明细!$C:$C,BE$1,明细!$AL:$AL,"网点超23H未关闭"))*20=0,"-",(COUNTIFS(明细!$R:$R,$AK282,明细!$C:$C,BE$1,明细!$AK:$AK,"网点超50分钟未响应")+COUNTIFS(明细!$R:$R,$AK282,明细!$C:$C,BE$1,明细!$AL:$AL,"网点超23H未关闭"))*20)</f>
        <v>-</v>
      </c>
      <c r="BF282" s="12" t="str">
        <f>IF((COUNTIFS(明细!$R:$R,$AK282,明细!$C:$C,BF$1,明细!$AK:$AK,"网点超50分钟未响应")+COUNTIFS(明细!$R:$R,$AK282,明细!$C:$C,BF$1,明细!$AL:$AL,"网点超23H未关闭"))*20=0,"-",(COUNTIFS(明细!$R:$R,$AK282,明细!$C:$C,BF$1,明细!$AK:$AK,"网点超50分钟未响应")+COUNTIFS(明细!$R:$R,$AK282,明细!$C:$C,BF$1,明细!$AL:$AL,"网点超23H未关闭"))*20)</f>
        <v>-</v>
      </c>
      <c r="BG282" s="12" t="str">
        <f>IF((COUNTIFS(明细!$R:$R,$AK282,明细!$C:$C,BG$1,明细!$AK:$AK,"网点超50分钟未响应")+COUNTIFS(明细!$R:$R,$AK282,明细!$C:$C,BG$1,明细!$AL:$AL,"网点超23H未关闭"))*20=0,"-",(COUNTIFS(明细!$R:$R,$AK282,明细!$C:$C,BG$1,明细!$AK:$AK,"网点超50分钟未响应")+COUNTIFS(明细!$R:$R,$AK282,明细!$C:$C,BG$1,明细!$AL:$AL,"网点超23H未关闭"))*20)</f>
        <v>-</v>
      </c>
      <c r="BH282" s="12" t="str">
        <f>IF((COUNTIFS(明细!$R:$R,$AK282,明细!$C:$C,BH$1,明细!$AK:$AK,"网点超50分钟未响应")+COUNTIFS(明细!$R:$R,$AK282,明细!$C:$C,BH$1,明细!$AL:$AL,"网点超23H未关闭"))*20=0,"-",(COUNTIFS(明细!$R:$R,$AK282,明细!$C:$C,BH$1,明细!$AK:$AK,"网点超50分钟未响应")+COUNTIFS(明细!$R:$R,$AK282,明细!$C:$C,BH$1,明细!$AL:$AL,"网点超23H未关闭"))*20)</f>
        <v>-</v>
      </c>
      <c r="BI282" s="12" t="str">
        <f>IF((COUNTIFS(明细!$R:$R,$AK282,明细!$C:$C,BI$1,明细!$AK:$AK,"网点超50分钟未响应")+COUNTIFS(明细!$R:$R,$AK282,明细!$C:$C,BI$1,明细!$AL:$AL,"网点超23H未关闭"))*20=0,"-",(COUNTIFS(明细!$R:$R,$AK282,明细!$C:$C,BI$1,明细!$AK:$AK,"网点超50分钟未响应")+COUNTIFS(明细!$R:$R,$AK282,明细!$C:$C,BI$1,明细!$AL:$AL,"网点超23H未关闭"))*20)</f>
        <v>-</v>
      </c>
      <c r="BJ282" s="12" t="str">
        <f>IF((COUNTIFS(明细!$R:$R,$AK282,明细!$C:$C,BJ$1,明细!$AK:$AK,"网点超50分钟未响应")+COUNTIFS(明细!$R:$R,$AK282,明细!$C:$C,BJ$1,明细!$AL:$AL,"网点超23H未关闭"))*20=0,"-",(COUNTIFS(明细!$R:$R,$AK282,明细!$C:$C,BJ$1,明细!$AK:$AK,"网点超50分钟未响应")+COUNTIFS(明细!$R:$R,$AK282,明细!$C:$C,BJ$1,明细!$AL:$AL,"网点超23H未关闭"))*20)</f>
        <v>-</v>
      </c>
      <c r="BK282" s="12" t="str">
        <f>IF((COUNTIFS(明细!$R:$R,$AK282,明细!$C:$C,BK$1,明细!$AK:$AK,"网点超50分钟未响应")+COUNTIFS(明细!$R:$R,$AK282,明细!$C:$C,BK$1,明细!$AL:$AL,"网点超23H未关闭"))*20=0,"-",(COUNTIFS(明细!$R:$R,$AK282,明细!$C:$C,BK$1,明细!$AK:$AK,"网点超50分钟未响应")+COUNTIFS(明细!$R:$R,$AK282,明细!$C:$C,BK$1,明细!$AL:$AL,"网点超23H未关闭"))*20)</f>
        <v>-</v>
      </c>
      <c r="BL282" s="12" t="str">
        <f>IF((COUNTIFS(明细!$R:$R,$AK282,明细!$C:$C,BL$1,明细!$AK:$AK,"网点超50分钟未响应")+COUNTIFS(明细!$R:$R,$AK282,明细!$C:$C,BL$1,明细!$AL:$AL,"网点超23H未关闭"))*20=0,"-",(COUNTIFS(明细!$R:$R,$AK282,明细!$C:$C,BL$1,明细!$AK:$AK,"网点超50分钟未响应")+COUNTIFS(明细!$R:$R,$AK282,明细!$C:$C,BL$1,明细!$AL:$AL,"网点超23H未关闭"))*20)</f>
        <v>-</v>
      </c>
      <c r="BM282" s="12" t="str">
        <f>IF((COUNTIFS(明细!$R:$R,$AK282,明细!$C:$C,BM$1,明细!$AK:$AK,"网点超50分钟未响应")+COUNTIFS(明细!$R:$R,$AK282,明细!$C:$C,BM$1,明细!$AL:$AL,"网点超23H未关闭"))*20=0,"-",(COUNTIFS(明细!$R:$R,$AK282,明细!$C:$C,BM$1,明细!$AK:$AK,"网点超50分钟未响应")+COUNTIFS(明细!$R:$R,$AK282,明细!$C:$C,BM$1,明细!$AL:$AL,"网点超23H未关闭"))*20)</f>
        <v>-</v>
      </c>
      <c r="BN282" s="12" t="str">
        <f>IF((COUNTIFS(明细!$R:$R,$AK282,明细!$C:$C,BN$1,明细!$AK:$AK,"网点超50分钟未响应")+COUNTIFS(明细!$R:$R,$AK282,明细!$C:$C,BN$1,明细!$AL:$AL,"网点超23H未关闭"))*20=0,"-",(COUNTIFS(明细!$R:$R,$AK282,明细!$C:$C,BN$1,明细!$AK:$AK,"网点超50分钟未响应")+COUNTIFS(明细!$R:$R,$AK282,明细!$C:$C,BN$1,明细!$AL:$AL,"网点超23H未关闭"))*20)</f>
        <v>-</v>
      </c>
      <c r="BO282" s="12" t="str">
        <f>IF((COUNTIFS(明细!$R:$R,$AK282,明细!$C:$C,BO$1,明细!$AK:$AK,"网点超50分钟未响应")+COUNTIFS(明细!$R:$R,$AK282,明细!$C:$C,BO$1,明细!$AL:$AL,"网点超23H未关闭"))*20=0,"-",(COUNTIFS(明细!$R:$R,$AK282,明细!$C:$C,BO$1,明细!$AK:$AK,"网点超50分钟未响应")+COUNTIFS(明细!$R:$R,$AK282,明细!$C:$C,BO$1,明细!$AL:$AL,"网点超23H未关闭"))*20)</f>
        <v>-</v>
      </c>
      <c r="BP282" s="12" t="str">
        <f>IF((COUNTIFS(明细!$R:$R,$AK282,明细!$C:$C,BP$1,明细!$AK:$AK,"网点超50分钟未响应")+COUNTIFS(明细!$R:$R,$AK282,明细!$C:$C,BP$1,明细!$AL:$AL,"网点超23H未关闭"))*20=0,"-",(COUNTIFS(明细!$R:$R,$AK282,明细!$C:$C,BP$1,明细!$AK:$AK,"网点超50分钟未响应")+COUNTIFS(明细!$R:$R,$AK282,明细!$C:$C,BP$1,明细!$AL:$AL,"网点超23H未关闭"))*20)</f>
        <v>-</v>
      </c>
    </row>
    <row r="283" customHeight="1" spans="36:68">
      <c r="AJ283" s="12">
        <f>RANK(AL283,AL$3:AL$356)</f>
        <v>147</v>
      </c>
      <c r="AK283" s="4" t="s">
        <v>319</v>
      </c>
      <c r="AL283" s="12">
        <f t="shared" si="2"/>
        <v>0</v>
      </c>
      <c r="AM283" s="12" t="str">
        <f>IF((COUNTIFS(明细!$R:$R,$AK283,明细!$C:$C,AM$1,明细!$AK:$AK,"网点超50分钟未响应")+COUNTIFS(明细!$R:$R,$AK283,明细!$C:$C,AM$1,明细!$AL:$AL,"网点超23H未关闭"))*20=0,"-",(COUNTIFS(明细!$R:$R,$AK283,明细!$C:$C,AM$1,明细!$AK:$AK,"网点超50分钟未响应")+COUNTIFS(明细!$R:$R,$AK283,明细!$C:$C,AM$1,明细!$AL:$AL,"网点超23H未关闭"))*20)</f>
        <v>-</v>
      </c>
      <c r="AN283" s="12" t="str">
        <f>IF((COUNTIFS(明细!$R:$R,$AK283,明细!$C:$C,AN$1,明细!$AK:$AK,"网点超50分钟未响应")+COUNTIFS(明细!$R:$R,$AK283,明细!$C:$C,AN$1,明细!$AL:$AL,"网点超23H未关闭"))*20=0,"-",(COUNTIFS(明细!$R:$R,$AK283,明细!$C:$C,AN$1,明细!$AK:$AK,"网点超50分钟未响应")+COUNTIFS(明细!$R:$R,$AK283,明细!$C:$C,AN$1,明细!$AL:$AL,"网点超23H未关闭"))*20)</f>
        <v>-</v>
      </c>
      <c r="AO283" s="12" t="str">
        <f>IF((COUNTIFS(明细!$R:$R,$AK283,明细!$C:$C,AO$1,明细!$AK:$AK,"网点超50分钟未响应")+COUNTIFS(明细!$R:$R,$AK283,明细!$C:$C,AO$1,明细!$AL:$AL,"网点超23H未关闭"))*20=0,"-",(COUNTIFS(明细!$R:$R,$AK283,明细!$C:$C,AO$1,明细!$AK:$AK,"网点超50分钟未响应")+COUNTIFS(明细!$R:$R,$AK283,明细!$C:$C,AO$1,明细!$AL:$AL,"网点超23H未关闭"))*20)</f>
        <v>-</v>
      </c>
      <c r="AP283" s="12" t="str">
        <f>IF((COUNTIFS(明细!$R:$R,$AK283,明细!$C:$C,AP$1,明细!$AK:$AK,"网点超50分钟未响应")+COUNTIFS(明细!$R:$R,$AK283,明细!$C:$C,AP$1,明细!$AL:$AL,"网点超23H未关闭"))*20=0,"-",(COUNTIFS(明细!$R:$R,$AK283,明细!$C:$C,AP$1,明细!$AK:$AK,"网点超50分钟未响应")+COUNTIFS(明细!$R:$R,$AK283,明细!$C:$C,AP$1,明细!$AL:$AL,"网点超23H未关闭"))*20)</f>
        <v>-</v>
      </c>
      <c r="AQ283" s="12" t="str">
        <f>IF((COUNTIFS(明细!$R:$R,$AK283,明细!$C:$C,AQ$1,明细!$AK:$AK,"网点超50分钟未响应")+COUNTIFS(明细!$R:$R,$AK283,明细!$C:$C,AQ$1,明细!$AL:$AL,"网点超23H未关闭"))*20=0,"-",(COUNTIFS(明细!$R:$R,$AK283,明细!$C:$C,AQ$1,明细!$AK:$AK,"网点超50分钟未响应")+COUNTIFS(明细!$R:$R,$AK283,明细!$C:$C,AQ$1,明细!$AL:$AL,"网点超23H未关闭"))*20)</f>
        <v>-</v>
      </c>
      <c r="AR283" s="12" t="str">
        <f>IF((COUNTIFS(明细!$R:$R,$AK283,明细!$C:$C,AR$1,明细!$AK:$AK,"网点超50分钟未响应")+COUNTIFS(明细!$R:$R,$AK283,明细!$C:$C,AR$1,明细!$AL:$AL,"网点超23H未关闭"))*20=0,"-",(COUNTIFS(明细!$R:$R,$AK283,明细!$C:$C,AR$1,明细!$AK:$AK,"网点超50分钟未响应")+COUNTIFS(明细!$R:$R,$AK283,明细!$C:$C,AR$1,明细!$AL:$AL,"网点超23H未关闭"))*20)</f>
        <v>-</v>
      </c>
      <c r="AS283" s="12" t="str">
        <f>IF((COUNTIFS(明细!$R:$R,$AK283,明细!$C:$C,AS$1,明细!$AK:$AK,"网点超50分钟未响应")+COUNTIFS(明细!$R:$R,$AK283,明细!$C:$C,AS$1,明细!$AL:$AL,"网点超23H未关闭"))*20=0,"-",(COUNTIFS(明细!$R:$R,$AK283,明细!$C:$C,AS$1,明细!$AK:$AK,"网点超50分钟未响应")+COUNTIFS(明细!$R:$R,$AK283,明细!$C:$C,AS$1,明细!$AL:$AL,"网点超23H未关闭"))*20)</f>
        <v>-</v>
      </c>
      <c r="AT283" s="12" t="str">
        <f>IF((COUNTIFS(明细!$R:$R,$AK283,明细!$C:$C,AT$1,明细!$AK:$AK,"网点超50分钟未响应")+COUNTIFS(明细!$R:$R,$AK283,明细!$C:$C,AT$1,明细!$AL:$AL,"网点超23H未关闭"))*20=0,"-",(COUNTIFS(明细!$R:$R,$AK283,明细!$C:$C,AT$1,明细!$AK:$AK,"网点超50分钟未响应")+COUNTIFS(明细!$R:$R,$AK283,明细!$C:$C,AT$1,明细!$AL:$AL,"网点超23H未关闭"))*20)</f>
        <v>-</v>
      </c>
      <c r="AU283" s="12" t="str">
        <f>IF((COUNTIFS(明细!$R:$R,$AK283,明细!$C:$C,AU$1,明细!$AK:$AK,"网点超50分钟未响应")+COUNTIFS(明细!$R:$R,$AK283,明细!$C:$C,AU$1,明细!$AL:$AL,"网点超23H未关闭"))*20=0,"-",(COUNTIFS(明细!$R:$R,$AK283,明细!$C:$C,AU$1,明细!$AK:$AK,"网点超50分钟未响应")+COUNTIFS(明细!$R:$R,$AK283,明细!$C:$C,AU$1,明细!$AL:$AL,"网点超23H未关闭"))*20)</f>
        <v>-</v>
      </c>
      <c r="AV283" s="12" t="str">
        <f>IF((COUNTIFS(明细!$R:$R,$AK283,明细!$C:$C,AV$1,明细!$AK:$AK,"网点超50分钟未响应")+COUNTIFS(明细!$R:$R,$AK283,明细!$C:$C,AV$1,明细!$AL:$AL,"网点超23H未关闭"))*20=0,"-",(COUNTIFS(明细!$R:$R,$AK283,明细!$C:$C,AV$1,明细!$AK:$AK,"网点超50分钟未响应")+COUNTIFS(明细!$R:$R,$AK283,明细!$C:$C,AV$1,明细!$AL:$AL,"网点超23H未关闭"))*20)</f>
        <v>-</v>
      </c>
      <c r="AW283" s="12" t="str">
        <f>IF((COUNTIFS(明细!$R:$R,$AK283,明细!$C:$C,AW$1,明细!$AK:$AK,"网点超50分钟未响应")+COUNTIFS(明细!$R:$R,$AK283,明细!$C:$C,AW$1,明细!$AL:$AL,"网点超23H未关闭"))*20=0,"-",(COUNTIFS(明细!$R:$R,$AK283,明细!$C:$C,AW$1,明细!$AK:$AK,"网点超50分钟未响应")+COUNTIFS(明细!$R:$R,$AK283,明细!$C:$C,AW$1,明细!$AL:$AL,"网点超23H未关闭"))*20)</f>
        <v>-</v>
      </c>
      <c r="AX283" s="12" t="str">
        <f>IF((COUNTIFS(明细!$R:$R,$AK283,明细!$C:$C,AX$1,明细!$AK:$AK,"网点超50分钟未响应")+COUNTIFS(明细!$R:$R,$AK283,明细!$C:$C,AX$1,明细!$AL:$AL,"网点超23H未关闭"))*20=0,"-",(COUNTIFS(明细!$R:$R,$AK283,明细!$C:$C,AX$1,明细!$AK:$AK,"网点超50分钟未响应")+COUNTIFS(明细!$R:$R,$AK283,明细!$C:$C,AX$1,明细!$AL:$AL,"网点超23H未关闭"))*20)</f>
        <v>-</v>
      </c>
      <c r="AY283" s="12" t="str">
        <f>IF((COUNTIFS(明细!$R:$R,$AK283,明细!$C:$C,AY$1,明细!$AK:$AK,"网点超50分钟未响应")+COUNTIFS(明细!$R:$R,$AK283,明细!$C:$C,AY$1,明细!$AL:$AL,"网点超23H未关闭"))*20=0,"-",(COUNTIFS(明细!$R:$R,$AK283,明细!$C:$C,AY$1,明细!$AK:$AK,"网点超50分钟未响应")+COUNTIFS(明细!$R:$R,$AK283,明细!$C:$C,AY$1,明细!$AL:$AL,"网点超23H未关闭"))*20)</f>
        <v>-</v>
      </c>
      <c r="AZ283" s="12" t="str">
        <f>IF((COUNTIFS(明细!$R:$R,$AK283,明细!$C:$C,AZ$1,明细!$AK:$AK,"网点超50分钟未响应")+COUNTIFS(明细!$R:$R,$AK283,明细!$C:$C,AZ$1,明细!$AL:$AL,"网点超23H未关闭"))*20=0,"-",(COUNTIFS(明细!$R:$R,$AK283,明细!$C:$C,AZ$1,明细!$AK:$AK,"网点超50分钟未响应")+COUNTIFS(明细!$R:$R,$AK283,明细!$C:$C,AZ$1,明细!$AL:$AL,"网点超23H未关闭"))*20)</f>
        <v>-</v>
      </c>
      <c r="BA283" s="12" t="str">
        <f>IF((COUNTIFS(明细!$R:$R,$AK283,明细!$C:$C,BA$1,明细!$AK:$AK,"网点超50分钟未响应")+COUNTIFS(明细!$R:$R,$AK283,明细!$C:$C,BA$1,明细!$AL:$AL,"网点超23H未关闭"))*20=0,"-",(COUNTIFS(明细!$R:$R,$AK283,明细!$C:$C,BA$1,明细!$AK:$AK,"网点超50分钟未响应")+COUNTIFS(明细!$R:$R,$AK283,明细!$C:$C,BA$1,明细!$AL:$AL,"网点超23H未关闭"))*20)</f>
        <v>-</v>
      </c>
      <c r="BB283" s="12" t="str">
        <f>IF((COUNTIFS(明细!$R:$R,$AK283,明细!$C:$C,BB$1,明细!$AK:$AK,"网点超50分钟未响应")+COUNTIFS(明细!$R:$R,$AK283,明细!$C:$C,BB$1,明细!$AL:$AL,"网点超23H未关闭"))*20=0,"-",(COUNTIFS(明细!$R:$R,$AK283,明细!$C:$C,BB$1,明细!$AK:$AK,"网点超50分钟未响应")+COUNTIFS(明细!$R:$R,$AK283,明细!$C:$C,BB$1,明细!$AL:$AL,"网点超23H未关闭"))*20)</f>
        <v>-</v>
      </c>
      <c r="BC283" s="12" t="str">
        <f>IF((COUNTIFS(明细!$R:$R,$AK283,明细!$C:$C,BC$1,明细!$AK:$AK,"网点超50分钟未响应")+COUNTIFS(明细!$R:$R,$AK283,明细!$C:$C,BC$1,明细!$AL:$AL,"网点超23H未关闭"))*20=0,"-",(COUNTIFS(明细!$R:$R,$AK283,明细!$C:$C,BC$1,明细!$AK:$AK,"网点超50分钟未响应")+COUNTIFS(明细!$R:$R,$AK283,明细!$C:$C,BC$1,明细!$AL:$AL,"网点超23H未关闭"))*20)</f>
        <v>-</v>
      </c>
      <c r="BD283" s="12" t="str">
        <f>IF((COUNTIFS(明细!$R:$R,$AK283,明细!$C:$C,BD$1,明细!$AK:$AK,"网点超50分钟未响应")+COUNTIFS(明细!$R:$R,$AK283,明细!$C:$C,BD$1,明细!$AL:$AL,"网点超23H未关闭"))*20=0,"-",(COUNTIFS(明细!$R:$R,$AK283,明细!$C:$C,BD$1,明细!$AK:$AK,"网点超50分钟未响应")+COUNTIFS(明细!$R:$R,$AK283,明细!$C:$C,BD$1,明细!$AL:$AL,"网点超23H未关闭"))*20)</f>
        <v>-</v>
      </c>
      <c r="BE283" s="12" t="str">
        <f>IF((COUNTIFS(明细!$R:$R,$AK283,明细!$C:$C,BE$1,明细!$AK:$AK,"网点超50分钟未响应")+COUNTIFS(明细!$R:$R,$AK283,明细!$C:$C,BE$1,明细!$AL:$AL,"网点超23H未关闭"))*20=0,"-",(COUNTIFS(明细!$R:$R,$AK283,明细!$C:$C,BE$1,明细!$AK:$AK,"网点超50分钟未响应")+COUNTIFS(明细!$R:$R,$AK283,明细!$C:$C,BE$1,明细!$AL:$AL,"网点超23H未关闭"))*20)</f>
        <v>-</v>
      </c>
      <c r="BF283" s="12" t="str">
        <f>IF((COUNTIFS(明细!$R:$R,$AK283,明细!$C:$C,BF$1,明细!$AK:$AK,"网点超50分钟未响应")+COUNTIFS(明细!$R:$R,$AK283,明细!$C:$C,BF$1,明细!$AL:$AL,"网点超23H未关闭"))*20=0,"-",(COUNTIFS(明细!$R:$R,$AK283,明细!$C:$C,BF$1,明细!$AK:$AK,"网点超50分钟未响应")+COUNTIFS(明细!$R:$R,$AK283,明细!$C:$C,BF$1,明细!$AL:$AL,"网点超23H未关闭"))*20)</f>
        <v>-</v>
      </c>
      <c r="BG283" s="12" t="str">
        <f>IF((COUNTIFS(明细!$R:$R,$AK283,明细!$C:$C,BG$1,明细!$AK:$AK,"网点超50分钟未响应")+COUNTIFS(明细!$R:$R,$AK283,明细!$C:$C,BG$1,明细!$AL:$AL,"网点超23H未关闭"))*20=0,"-",(COUNTIFS(明细!$R:$R,$AK283,明细!$C:$C,BG$1,明细!$AK:$AK,"网点超50分钟未响应")+COUNTIFS(明细!$R:$R,$AK283,明细!$C:$C,BG$1,明细!$AL:$AL,"网点超23H未关闭"))*20)</f>
        <v>-</v>
      </c>
      <c r="BH283" s="12" t="str">
        <f>IF((COUNTIFS(明细!$R:$R,$AK283,明细!$C:$C,BH$1,明细!$AK:$AK,"网点超50分钟未响应")+COUNTIFS(明细!$R:$R,$AK283,明细!$C:$C,BH$1,明细!$AL:$AL,"网点超23H未关闭"))*20=0,"-",(COUNTIFS(明细!$R:$R,$AK283,明细!$C:$C,BH$1,明细!$AK:$AK,"网点超50分钟未响应")+COUNTIFS(明细!$R:$R,$AK283,明细!$C:$C,BH$1,明细!$AL:$AL,"网点超23H未关闭"))*20)</f>
        <v>-</v>
      </c>
      <c r="BI283" s="12" t="str">
        <f>IF((COUNTIFS(明细!$R:$R,$AK283,明细!$C:$C,BI$1,明细!$AK:$AK,"网点超50分钟未响应")+COUNTIFS(明细!$R:$R,$AK283,明细!$C:$C,BI$1,明细!$AL:$AL,"网点超23H未关闭"))*20=0,"-",(COUNTIFS(明细!$R:$R,$AK283,明细!$C:$C,BI$1,明细!$AK:$AK,"网点超50分钟未响应")+COUNTIFS(明细!$R:$R,$AK283,明细!$C:$C,BI$1,明细!$AL:$AL,"网点超23H未关闭"))*20)</f>
        <v>-</v>
      </c>
      <c r="BJ283" s="12" t="str">
        <f>IF((COUNTIFS(明细!$R:$R,$AK283,明细!$C:$C,BJ$1,明细!$AK:$AK,"网点超50分钟未响应")+COUNTIFS(明细!$R:$R,$AK283,明细!$C:$C,BJ$1,明细!$AL:$AL,"网点超23H未关闭"))*20=0,"-",(COUNTIFS(明细!$R:$R,$AK283,明细!$C:$C,BJ$1,明细!$AK:$AK,"网点超50分钟未响应")+COUNTIFS(明细!$R:$R,$AK283,明细!$C:$C,BJ$1,明细!$AL:$AL,"网点超23H未关闭"))*20)</f>
        <v>-</v>
      </c>
      <c r="BK283" s="12" t="str">
        <f>IF((COUNTIFS(明细!$R:$R,$AK283,明细!$C:$C,BK$1,明细!$AK:$AK,"网点超50分钟未响应")+COUNTIFS(明细!$R:$R,$AK283,明细!$C:$C,BK$1,明细!$AL:$AL,"网点超23H未关闭"))*20=0,"-",(COUNTIFS(明细!$R:$R,$AK283,明细!$C:$C,BK$1,明细!$AK:$AK,"网点超50分钟未响应")+COUNTIFS(明细!$R:$R,$AK283,明细!$C:$C,BK$1,明细!$AL:$AL,"网点超23H未关闭"))*20)</f>
        <v>-</v>
      </c>
      <c r="BL283" s="12" t="str">
        <f>IF((COUNTIFS(明细!$R:$R,$AK283,明细!$C:$C,BL$1,明细!$AK:$AK,"网点超50分钟未响应")+COUNTIFS(明细!$R:$R,$AK283,明细!$C:$C,BL$1,明细!$AL:$AL,"网点超23H未关闭"))*20=0,"-",(COUNTIFS(明细!$R:$R,$AK283,明细!$C:$C,BL$1,明细!$AK:$AK,"网点超50分钟未响应")+COUNTIFS(明细!$R:$R,$AK283,明细!$C:$C,BL$1,明细!$AL:$AL,"网点超23H未关闭"))*20)</f>
        <v>-</v>
      </c>
      <c r="BM283" s="12" t="str">
        <f>IF((COUNTIFS(明细!$R:$R,$AK283,明细!$C:$C,BM$1,明细!$AK:$AK,"网点超50分钟未响应")+COUNTIFS(明细!$R:$R,$AK283,明细!$C:$C,BM$1,明细!$AL:$AL,"网点超23H未关闭"))*20=0,"-",(COUNTIFS(明细!$R:$R,$AK283,明细!$C:$C,BM$1,明细!$AK:$AK,"网点超50分钟未响应")+COUNTIFS(明细!$R:$R,$AK283,明细!$C:$C,BM$1,明细!$AL:$AL,"网点超23H未关闭"))*20)</f>
        <v>-</v>
      </c>
      <c r="BN283" s="12" t="str">
        <f>IF((COUNTIFS(明细!$R:$R,$AK283,明细!$C:$C,BN$1,明细!$AK:$AK,"网点超50分钟未响应")+COUNTIFS(明细!$R:$R,$AK283,明细!$C:$C,BN$1,明细!$AL:$AL,"网点超23H未关闭"))*20=0,"-",(COUNTIFS(明细!$R:$R,$AK283,明细!$C:$C,BN$1,明细!$AK:$AK,"网点超50分钟未响应")+COUNTIFS(明细!$R:$R,$AK283,明细!$C:$C,BN$1,明细!$AL:$AL,"网点超23H未关闭"))*20)</f>
        <v>-</v>
      </c>
      <c r="BO283" s="12" t="str">
        <f>IF((COUNTIFS(明细!$R:$R,$AK283,明细!$C:$C,BO$1,明细!$AK:$AK,"网点超50分钟未响应")+COUNTIFS(明细!$R:$R,$AK283,明细!$C:$C,BO$1,明细!$AL:$AL,"网点超23H未关闭"))*20=0,"-",(COUNTIFS(明细!$R:$R,$AK283,明细!$C:$C,BO$1,明细!$AK:$AK,"网点超50分钟未响应")+COUNTIFS(明细!$R:$R,$AK283,明细!$C:$C,BO$1,明细!$AL:$AL,"网点超23H未关闭"))*20)</f>
        <v>-</v>
      </c>
      <c r="BP283" s="12" t="str">
        <f>IF((COUNTIFS(明细!$R:$R,$AK283,明细!$C:$C,BP$1,明细!$AK:$AK,"网点超50分钟未响应")+COUNTIFS(明细!$R:$R,$AK283,明细!$C:$C,BP$1,明细!$AL:$AL,"网点超23H未关闭"))*20=0,"-",(COUNTIFS(明细!$R:$R,$AK283,明细!$C:$C,BP$1,明细!$AK:$AK,"网点超50分钟未响应")+COUNTIFS(明细!$R:$R,$AK283,明细!$C:$C,BP$1,明细!$AL:$AL,"网点超23H未关闭"))*20)</f>
        <v>-</v>
      </c>
    </row>
    <row r="284" customHeight="1" spans="36:68">
      <c r="AJ284" s="12">
        <f>RANK(AL284,AL$3:AL$356)</f>
        <v>147</v>
      </c>
      <c r="AK284" s="4" t="s">
        <v>320</v>
      </c>
      <c r="AL284" s="12">
        <f t="shared" si="2"/>
        <v>0</v>
      </c>
      <c r="AM284" s="12" t="str">
        <f>IF((COUNTIFS(明细!$R:$R,$AK284,明细!$C:$C,AM$1,明细!$AK:$AK,"网点超50分钟未响应")+COUNTIFS(明细!$R:$R,$AK284,明细!$C:$C,AM$1,明细!$AL:$AL,"网点超23H未关闭"))*20=0,"-",(COUNTIFS(明细!$R:$R,$AK284,明细!$C:$C,AM$1,明细!$AK:$AK,"网点超50分钟未响应")+COUNTIFS(明细!$R:$R,$AK284,明细!$C:$C,AM$1,明细!$AL:$AL,"网点超23H未关闭"))*20)</f>
        <v>-</v>
      </c>
      <c r="AN284" s="12" t="str">
        <f>IF((COUNTIFS(明细!$R:$R,$AK284,明细!$C:$C,AN$1,明细!$AK:$AK,"网点超50分钟未响应")+COUNTIFS(明细!$R:$R,$AK284,明细!$C:$C,AN$1,明细!$AL:$AL,"网点超23H未关闭"))*20=0,"-",(COUNTIFS(明细!$R:$R,$AK284,明细!$C:$C,AN$1,明细!$AK:$AK,"网点超50分钟未响应")+COUNTIFS(明细!$R:$R,$AK284,明细!$C:$C,AN$1,明细!$AL:$AL,"网点超23H未关闭"))*20)</f>
        <v>-</v>
      </c>
      <c r="AO284" s="12" t="str">
        <f>IF((COUNTIFS(明细!$R:$R,$AK284,明细!$C:$C,AO$1,明细!$AK:$AK,"网点超50分钟未响应")+COUNTIFS(明细!$R:$R,$AK284,明细!$C:$C,AO$1,明细!$AL:$AL,"网点超23H未关闭"))*20=0,"-",(COUNTIFS(明细!$R:$R,$AK284,明细!$C:$C,AO$1,明细!$AK:$AK,"网点超50分钟未响应")+COUNTIFS(明细!$R:$R,$AK284,明细!$C:$C,AO$1,明细!$AL:$AL,"网点超23H未关闭"))*20)</f>
        <v>-</v>
      </c>
      <c r="AP284" s="12" t="str">
        <f>IF((COUNTIFS(明细!$R:$R,$AK284,明细!$C:$C,AP$1,明细!$AK:$AK,"网点超50分钟未响应")+COUNTIFS(明细!$R:$R,$AK284,明细!$C:$C,AP$1,明细!$AL:$AL,"网点超23H未关闭"))*20=0,"-",(COUNTIFS(明细!$R:$R,$AK284,明细!$C:$C,AP$1,明细!$AK:$AK,"网点超50分钟未响应")+COUNTIFS(明细!$R:$R,$AK284,明细!$C:$C,AP$1,明细!$AL:$AL,"网点超23H未关闭"))*20)</f>
        <v>-</v>
      </c>
      <c r="AQ284" s="12" t="str">
        <f>IF((COUNTIFS(明细!$R:$R,$AK284,明细!$C:$C,AQ$1,明细!$AK:$AK,"网点超50分钟未响应")+COUNTIFS(明细!$R:$R,$AK284,明细!$C:$C,AQ$1,明细!$AL:$AL,"网点超23H未关闭"))*20=0,"-",(COUNTIFS(明细!$R:$R,$AK284,明细!$C:$C,AQ$1,明细!$AK:$AK,"网点超50分钟未响应")+COUNTIFS(明细!$R:$R,$AK284,明细!$C:$C,AQ$1,明细!$AL:$AL,"网点超23H未关闭"))*20)</f>
        <v>-</v>
      </c>
      <c r="AR284" s="12" t="str">
        <f>IF((COUNTIFS(明细!$R:$R,$AK284,明细!$C:$C,AR$1,明细!$AK:$AK,"网点超50分钟未响应")+COUNTIFS(明细!$R:$R,$AK284,明细!$C:$C,AR$1,明细!$AL:$AL,"网点超23H未关闭"))*20=0,"-",(COUNTIFS(明细!$R:$R,$AK284,明细!$C:$C,AR$1,明细!$AK:$AK,"网点超50分钟未响应")+COUNTIFS(明细!$R:$R,$AK284,明细!$C:$C,AR$1,明细!$AL:$AL,"网点超23H未关闭"))*20)</f>
        <v>-</v>
      </c>
      <c r="AS284" s="12" t="str">
        <f>IF((COUNTIFS(明细!$R:$R,$AK284,明细!$C:$C,AS$1,明细!$AK:$AK,"网点超50分钟未响应")+COUNTIFS(明细!$R:$R,$AK284,明细!$C:$C,AS$1,明细!$AL:$AL,"网点超23H未关闭"))*20=0,"-",(COUNTIFS(明细!$R:$R,$AK284,明细!$C:$C,AS$1,明细!$AK:$AK,"网点超50分钟未响应")+COUNTIFS(明细!$R:$R,$AK284,明细!$C:$C,AS$1,明细!$AL:$AL,"网点超23H未关闭"))*20)</f>
        <v>-</v>
      </c>
      <c r="AT284" s="12" t="str">
        <f>IF((COUNTIFS(明细!$R:$R,$AK284,明细!$C:$C,AT$1,明细!$AK:$AK,"网点超50分钟未响应")+COUNTIFS(明细!$R:$R,$AK284,明细!$C:$C,AT$1,明细!$AL:$AL,"网点超23H未关闭"))*20=0,"-",(COUNTIFS(明细!$R:$R,$AK284,明细!$C:$C,AT$1,明细!$AK:$AK,"网点超50分钟未响应")+COUNTIFS(明细!$R:$R,$AK284,明细!$C:$C,AT$1,明细!$AL:$AL,"网点超23H未关闭"))*20)</f>
        <v>-</v>
      </c>
      <c r="AU284" s="12" t="str">
        <f>IF((COUNTIFS(明细!$R:$R,$AK284,明细!$C:$C,AU$1,明细!$AK:$AK,"网点超50分钟未响应")+COUNTIFS(明细!$R:$R,$AK284,明细!$C:$C,AU$1,明细!$AL:$AL,"网点超23H未关闭"))*20=0,"-",(COUNTIFS(明细!$R:$R,$AK284,明细!$C:$C,AU$1,明细!$AK:$AK,"网点超50分钟未响应")+COUNTIFS(明细!$R:$R,$AK284,明细!$C:$C,AU$1,明细!$AL:$AL,"网点超23H未关闭"))*20)</f>
        <v>-</v>
      </c>
      <c r="AV284" s="12" t="str">
        <f>IF((COUNTIFS(明细!$R:$R,$AK284,明细!$C:$C,AV$1,明细!$AK:$AK,"网点超50分钟未响应")+COUNTIFS(明细!$R:$R,$AK284,明细!$C:$C,AV$1,明细!$AL:$AL,"网点超23H未关闭"))*20=0,"-",(COUNTIFS(明细!$R:$R,$AK284,明细!$C:$C,AV$1,明细!$AK:$AK,"网点超50分钟未响应")+COUNTIFS(明细!$R:$R,$AK284,明细!$C:$C,AV$1,明细!$AL:$AL,"网点超23H未关闭"))*20)</f>
        <v>-</v>
      </c>
      <c r="AW284" s="12" t="str">
        <f>IF((COUNTIFS(明细!$R:$R,$AK284,明细!$C:$C,AW$1,明细!$AK:$AK,"网点超50分钟未响应")+COUNTIFS(明细!$R:$R,$AK284,明细!$C:$C,AW$1,明细!$AL:$AL,"网点超23H未关闭"))*20=0,"-",(COUNTIFS(明细!$R:$R,$AK284,明细!$C:$C,AW$1,明细!$AK:$AK,"网点超50分钟未响应")+COUNTIFS(明细!$R:$R,$AK284,明细!$C:$C,AW$1,明细!$AL:$AL,"网点超23H未关闭"))*20)</f>
        <v>-</v>
      </c>
      <c r="AX284" s="12" t="str">
        <f>IF((COUNTIFS(明细!$R:$R,$AK284,明细!$C:$C,AX$1,明细!$AK:$AK,"网点超50分钟未响应")+COUNTIFS(明细!$R:$R,$AK284,明细!$C:$C,AX$1,明细!$AL:$AL,"网点超23H未关闭"))*20=0,"-",(COUNTIFS(明细!$R:$R,$AK284,明细!$C:$C,AX$1,明细!$AK:$AK,"网点超50分钟未响应")+COUNTIFS(明细!$R:$R,$AK284,明细!$C:$C,AX$1,明细!$AL:$AL,"网点超23H未关闭"))*20)</f>
        <v>-</v>
      </c>
      <c r="AY284" s="12" t="str">
        <f>IF((COUNTIFS(明细!$R:$R,$AK284,明细!$C:$C,AY$1,明细!$AK:$AK,"网点超50分钟未响应")+COUNTIFS(明细!$R:$R,$AK284,明细!$C:$C,AY$1,明细!$AL:$AL,"网点超23H未关闭"))*20=0,"-",(COUNTIFS(明细!$R:$R,$AK284,明细!$C:$C,AY$1,明细!$AK:$AK,"网点超50分钟未响应")+COUNTIFS(明细!$R:$R,$AK284,明细!$C:$C,AY$1,明细!$AL:$AL,"网点超23H未关闭"))*20)</f>
        <v>-</v>
      </c>
      <c r="AZ284" s="12" t="str">
        <f>IF((COUNTIFS(明细!$R:$R,$AK284,明细!$C:$C,AZ$1,明细!$AK:$AK,"网点超50分钟未响应")+COUNTIFS(明细!$R:$R,$AK284,明细!$C:$C,AZ$1,明细!$AL:$AL,"网点超23H未关闭"))*20=0,"-",(COUNTIFS(明细!$R:$R,$AK284,明细!$C:$C,AZ$1,明细!$AK:$AK,"网点超50分钟未响应")+COUNTIFS(明细!$R:$R,$AK284,明细!$C:$C,AZ$1,明细!$AL:$AL,"网点超23H未关闭"))*20)</f>
        <v>-</v>
      </c>
      <c r="BA284" s="12" t="str">
        <f>IF((COUNTIFS(明细!$R:$R,$AK284,明细!$C:$C,BA$1,明细!$AK:$AK,"网点超50分钟未响应")+COUNTIFS(明细!$R:$R,$AK284,明细!$C:$C,BA$1,明细!$AL:$AL,"网点超23H未关闭"))*20=0,"-",(COUNTIFS(明细!$R:$R,$AK284,明细!$C:$C,BA$1,明细!$AK:$AK,"网点超50分钟未响应")+COUNTIFS(明细!$R:$R,$AK284,明细!$C:$C,BA$1,明细!$AL:$AL,"网点超23H未关闭"))*20)</f>
        <v>-</v>
      </c>
      <c r="BB284" s="12" t="str">
        <f>IF((COUNTIFS(明细!$R:$R,$AK284,明细!$C:$C,BB$1,明细!$AK:$AK,"网点超50分钟未响应")+COUNTIFS(明细!$R:$R,$AK284,明细!$C:$C,BB$1,明细!$AL:$AL,"网点超23H未关闭"))*20=0,"-",(COUNTIFS(明细!$R:$R,$AK284,明细!$C:$C,BB$1,明细!$AK:$AK,"网点超50分钟未响应")+COUNTIFS(明细!$R:$R,$AK284,明细!$C:$C,BB$1,明细!$AL:$AL,"网点超23H未关闭"))*20)</f>
        <v>-</v>
      </c>
      <c r="BC284" s="12" t="str">
        <f>IF((COUNTIFS(明细!$R:$R,$AK284,明细!$C:$C,BC$1,明细!$AK:$AK,"网点超50分钟未响应")+COUNTIFS(明细!$R:$R,$AK284,明细!$C:$C,BC$1,明细!$AL:$AL,"网点超23H未关闭"))*20=0,"-",(COUNTIFS(明细!$R:$R,$AK284,明细!$C:$C,BC$1,明细!$AK:$AK,"网点超50分钟未响应")+COUNTIFS(明细!$R:$R,$AK284,明细!$C:$C,BC$1,明细!$AL:$AL,"网点超23H未关闭"))*20)</f>
        <v>-</v>
      </c>
      <c r="BD284" s="12" t="str">
        <f>IF((COUNTIFS(明细!$R:$R,$AK284,明细!$C:$C,BD$1,明细!$AK:$AK,"网点超50分钟未响应")+COUNTIFS(明细!$R:$R,$AK284,明细!$C:$C,BD$1,明细!$AL:$AL,"网点超23H未关闭"))*20=0,"-",(COUNTIFS(明细!$R:$R,$AK284,明细!$C:$C,BD$1,明细!$AK:$AK,"网点超50分钟未响应")+COUNTIFS(明细!$R:$R,$AK284,明细!$C:$C,BD$1,明细!$AL:$AL,"网点超23H未关闭"))*20)</f>
        <v>-</v>
      </c>
      <c r="BE284" s="12" t="str">
        <f>IF((COUNTIFS(明细!$R:$R,$AK284,明细!$C:$C,BE$1,明细!$AK:$AK,"网点超50分钟未响应")+COUNTIFS(明细!$R:$R,$AK284,明细!$C:$C,BE$1,明细!$AL:$AL,"网点超23H未关闭"))*20=0,"-",(COUNTIFS(明细!$R:$R,$AK284,明细!$C:$C,BE$1,明细!$AK:$AK,"网点超50分钟未响应")+COUNTIFS(明细!$R:$R,$AK284,明细!$C:$C,BE$1,明细!$AL:$AL,"网点超23H未关闭"))*20)</f>
        <v>-</v>
      </c>
      <c r="BF284" s="12" t="str">
        <f>IF((COUNTIFS(明细!$R:$R,$AK284,明细!$C:$C,BF$1,明细!$AK:$AK,"网点超50分钟未响应")+COUNTIFS(明细!$R:$R,$AK284,明细!$C:$C,BF$1,明细!$AL:$AL,"网点超23H未关闭"))*20=0,"-",(COUNTIFS(明细!$R:$R,$AK284,明细!$C:$C,BF$1,明细!$AK:$AK,"网点超50分钟未响应")+COUNTIFS(明细!$R:$R,$AK284,明细!$C:$C,BF$1,明细!$AL:$AL,"网点超23H未关闭"))*20)</f>
        <v>-</v>
      </c>
      <c r="BG284" s="12" t="str">
        <f>IF((COUNTIFS(明细!$R:$R,$AK284,明细!$C:$C,BG$1,明细!$AK:$AK,"网点超50分钟未响应")+COUNTIFS(明细!$R:$R,$AK284,明细!$C:$C,BG$1,明细!$AL:$AL,"网点超23H未关闭"))*20=0,"-",(COUNTIFS(明细!$R:$R,$AK284,明细!$C:$C,BG$1,明细!$AK:$AK,"网点超50分钟未响应")+COUNTIFS(明细!$R:$R,$AK284,明细!$C:$C,BG$1,明细!$AL:$AL,"网点超23H未关闭"))*20)</f>
        <v>-</v>
      </c>
      <c r="BH284" s="12" t="str">
        <f>IF((COUNTIFS(明细!$R:$R,$AK284,明细!$C:$C,BH$1,明细!$AK:$AK,"网点超50分钟未响应")+COUNTIFS(明细!$R:$R,$AK284,明细!$C:$C,BH$1,明细!$AL:$AL,"网点超23H未关闭"))*20=0,"-",(COUNTIFS(明细!$R:$R,$AK284,明细!$C:$C,BH$1,明细!$AK:$AK,"网点超50分钟未响应")+COUNTIFS(明细!$R:$R,$AK284,明细!$C:$C,BH$1,明细!$AL:$AL,"网点超23H未关闭"))*20)</f>
        <v>-</v>
      </c>
      <c r="BI284" s="12" t="str">
        <f>IF((COUNTIFS(明细!$R:$R,$AK284,明细!$C:$C,BI$1,明细!$AK:$AK,"网点超50分钟未响应")+COUNTIFS(明细!$R:$R,$AK284,明细!$C:$C,BI$1,明细!$AL:$AL,"网点超23H未关闭"))*20=0,"-",(COUNTIFS(明细!$R:$R,$AK284,明细!$C:$C,BI$1,明细!$AK:$AK,"网点超50分钟未响应")+COUNTIFS(明细!$R:$R,$AK284,明细!$C:$C,BI$1,明细!$AL:$AL,"网点超23H未关闭"))*20)</f>
        <v>-</v>
      </c>
      <c r="BJ284" s="12" t="str">
        <f>IF((COUNTIFS(明细!$R:$R,$AK284,明细!$C:$C,BJ$1,明细!$AK:$AK,"网点超50分钟未响应")+COUNTIFS(明细!$R:$R,$AK284,明细!$C:$C,BJ$1,明细!$AL:$AL,"网点超23H未关闭"))*20=0,"-",(COUNTIFS(明细!$R:$R,$AK284,明细!$C:$C,BJ$1,明细!$AK:$AK,"网点超50分钟未响应")+COUNTIFS(明细!$R:$R,$AK284,明细!$C:$C,BJ$1,明细!$AL:$AL,"网点超23H未关闭"))*20)</f>
        <v>-</v>
      </c>
      <c r="BK284" s="12" t="str">
        <f>IF((COUNTIFS(明细!$R:$R,$AK284,明细!$C:$C,BK$1,明细!$AK:$AK,"网点超50分钟未响应")+COUNTIFS(明细!$R:$R,$AK284,明细!$C:$C,BK$1,明细!$AL:$AL,"网点超23H未关闭"))*20=0,"-",(COUNTIFS(明细!$R:$R,$AK284,明细!$C:$C,BK$1,明细!$AK:$AK,"网点超50分钟未响应")+COUNTIFS(明细!$R:$R,$AK284,明细!$C:$C,BK$1,明细!$AL:$AL,"网点超23H未关闭"))*20)</f>
        <v>-</v>
      </c>
      <c r="BL284" s="12" t="str">
        <f>IF((COUNTIFS(明细!$R:$R,$AK284,明细!$C:$C,BL$1,明细!$AK:$AK,"网点超50分钟未响应")+COUNTIFS(明细!$R:$R,$AK284,明细!$C:$C,BL$1,明细!$AL:$AL,"网点超23H未关闭"))*20=0,"-",(COUNTIFS(明细!$R:$R,$AK284,明细!$C:$C,BL$1,明细!$AK:$AK,"网点超50分钟未响应")+COUNTIFS(明细!$R:$R,$AK284,明细!$C:$C,BL$1,明细!$AL:$AL,"网点超23H未关闭"))*20)</f>
        <v>-</v>
      </c>
      <c r="BM284" s="12" t="str">
        <f>IF((COUNTIFS(明细!$R:$R,$AK284,明细!$C:$C,BM$1,明细!$AK:$AK,"网点超50分钟未响应")+COUNTIFS(明细!$R:$R,$AK284,明细!$C:$C,BM$1,明细!$AL:$AL,"网点超23H未关闭"))*20=0,"-",(COUNTIFS(明细!$R:$R,$AK284,明细!$C:$C,BM$1,明细!$AK:$AK,"网点超50分钟未响应")+COUNTIFS(明细!$R:$R,$AK284,明细!$C:$C,BM$1,明细!$AL:$AL,"网点超23H未关闭"))*20)</f>
        <v>-</v>
      </c>
      <c r="BN284" s="12" t="str">
        <f>IF((COUNTIFS(明细!$R:$R,$AK284,明细!$C:$C,BN$1,明细!$AK:$AK,"网点超50分钟未响应")+COUNTIFS(明细!$R:$R,$AK284,明细!$C:$C,BN$1,明细!$AL:$AL,"网点超23H未关闭"))*20=0,"-",(COUNTIFS(明细!$R:$R,$AK284,明细!$C:$C,BN$1,明细!$AK:$AK,"网点超50分钟未响应")+COUNTIFS(明细!$R:$R,$AK284,明细!$C:$C,BN$1,明细!$AL:$AL,"网点超23H未关闭"))*20)</f>
        <v>-</v>
      </c>
      <c r="BO284" s="12" t="str">
        <f>IF((COUNTIFS(明细!$R:$R,$AK284,明细!$C:$C,BO$1,明细!$AK:$AK,"网点超50分钟未响应")+COUNTIFS(明细!$R:$R,$AK284,明细!$C:$C,BO$1,明细!$AL:$AL,"网点超23H未关闭"))*20=0,"-",(COUNTIFS(明细!$R:$R,$AK284,明细!$C:$C,BO$1,明细!$AK:$AK,"网点超50分钟未响应")+COUNTIFS(明细!$R:$R,$AK284,明细!$C:$C,BO$1,明细!$AL:$AL,"网点超23H未关闭"))*20)</f>
        <v>-</v>
      </c>
      <c r="BP284" s="12" t="str">
        <f>IF((COUNTIFS(明细!$R:$R,$AK284,明细!$C:$C,BP$1,明细!$AK:$AK,"网点超50分钟未响应")+COUNTIFS(明细!$R:$R,$AK284,明细!$C:$C,BP$1,明细!$AL:$AL,"网点超23H未关闭"))*20=0,"-",(COUNTIFS(明细!$R:$R,$AK284,明细!$C:$C,BP$1,明细!$AK:$AK,"网点超50分钟未响应")+COUNTIFS(明细!$R:$R,$AK284,明细!$C:$C,BP$1,明细!$AL:$AL,"网点超23H未关闭"))*20)</f>
        <v>-</v>
      </c>
    </row>
    <row r="285" customHeight="1" spans="36:68">
      <c r="AJ285" s="12">
        <f>RANK(AL285,AL$3:AL$356)</f>
        <v>147</v>
      </c>
      <c r="AK285" s="4" t="s">
        <v>321</v>
      </c>
      <c r="AL285" s="12">
        <f t="shared" si="2"/>
        <v>0</v>
      </c>
      <c r="AM285" s="12" t="str">
        <f>IF((COUNTIFS(明细!$R:$R,$AK285,明细!$C:$C,AM$1,明细!$AK:$AK,"网点超50分钟未响应")+COUNTIFS(明细!$R:$R,$AK285,明细!$C:$C,AM$1,明细!$AL:$AL,"网点超23H未关闭"))*20=0,"-",(COUNTIFS(明细!$R:$R,$AK285,明细!$C:$C,AM$1,明细!$AK:$AK,"网点超50分钟未响应")+COUNTIFS(明细!$R:$R,$AK285,明细!$C:$C,AM$1,明细!$AL:$AL,"网点超23H未关闭"))*20)</f>
        <v>-</v>
      </c>
      <c r="AN285" s="12" t="str">
        <f>IF((COUNTIFS(明细!$R:$R,$AK285,明细!$C:$C,AN$1,明细!$AK:$AK,"网点超50分钟未响应")+COUNTIFS(明细!$R:$R,$AK285,明细!$C:$C,AN$1,明细!$AL:$AL,"网点超23H未关闭"))*20=0,"-",(COUNTIFS(明细!$R:$R,$AK285,明细!$C:$C,AN$1,明细!$AK:$AK,"网点超50分钟未响应")+COUNTIFS(明细!$R:$R,$AK285,明细!$C:$C,AN$1,明细!$AL:$AL,"网点超23H未关闭"))*20)</f>
        <v>-</v>
      </c>
      <c r="AO285" s="12" t="str">
        <f>IF((COUNTIFS(明细!$R:$R,$AK285,明细!$C:$C,AO$1,明细!$AK:$AK,"网点超50分钟未响应")+COUNTIFS(明细!$R:$R,$AK285,明细!$C:$C,AO$1,明细!$AL:$AL,"网点超23H未关闭"))*20=0,"-",(COUNTIFS(明细!$R:$R,$AK285,明细!$C:$C,AO$1,明细!$AK:$AK,"网点超50分钟未响应")+COUNTIFS(明细!$R:$R,$AK285,明细!$C:$C,AO$1,明细!$AL:$AL,"网点超23H未关闭"))*20)</f>
        <v>-</v>
      </c>
      <c r="AP285" s="12" t="str">
        <f>IF((COUNTIFS(明细!$R:$R,$AK285,明细!$C:$C,AP$1,明细!$AK:$AK,"网点超50分钟未响应")+COUNTIFS(明细!$R:$R,$AK285,明细!$C:$C,AP$1,明细!$AL:$AL,"网点超23H未关闭"))*20=0,"-",(COUNTIFS(明细!$R:$R,$AK285,明细!$C:$C,AP$1,明细!$AK:$AK,"网点超50分钟未响应")+COUNTIFS(明细!$R:$R,$AK285,明细!$C:$C,AP$1,明细!$AL:$AL,"网点超23H未关闭"))*20)</f>
        <v>-</v>
      </c>
      <c r="AQ285" s="12" t="str">
        <f>IF((COUNTIFS(明细!$R:$R,$AK285,明细!$C:$C,AQ$1,明细!$AK:$AK,"网点超50分钟未响应")+COUNTIFS(明细!$R:$R,$AK285,明细!$C:$C,AQ$1,明细!$AL:$AL,"网点超23H未关闭"))*20=0,"-",(COUNTIFS(明细!$R:$R,$AK285,明细!$C:$C,AQ$1,明细!$AK:$AK,"网点超50分钟未响应")+COUNTIFS(明细!$R:$R,$AK285,明细!$C:$C,AQ$1,明细!$AL:$AL,"网点超23H未关闭"))*20)</f>
        <v>-</v>
      </c>
      <c r="AR285" s="12" t="str">
        <f>IF((COUNTIFS(明细!$R:$R,$AK285,明细!$C:$C,AR$1,明细!$AK:$AK,"网点超50分钟未响应")+COUNTIFS(明细!$R:$R,$AK285,明细!$C:$C,AR$1,明细!$AL:$AL,"网点超23H未关闭"))*20=0,"-",(COUNTIFS(明细!$R:$R,$AK285,明细!$C:$C,AR$1,明细!$AK:$AK,"网点超50分钟未响应")+COUNTIFS(明细!$R:$R,$AK285,明细!$C:$C,AR$1,明细!$AL:$AL,"网点超23H未关闭"))*20)</f>
        <v>-</v>
      </c>
      <c r="AS285" s="12" t="str">
        <f>IF((COUNTIFS(明细!$R:$R,$AK285,明细!$C:$C,AS$1,明细!$AK:$AK,"网点超50分钟未响应")+COUNTIFS(明细!$R:$R,$AK285,明细!$C:$C,AS$1,明细!$AL:$AL,"网点超23H未关闭"))*20=0,"-",(COUNTIFS(明细!$R:$R,$AK285,明细!$C:$C,AS$1,明细!$AK:$AK,"网点超50分钟未响应")+COUNTIFS(明细!$R:$R,$AK285,明细!$C:$C,AS$1,明细!$AL:$AL,"网点超23H未关闭"))*20)</f>
        <v>-</v>
      </c>
      <c r="AT285" s="12" t="str">
        <f>IF((COUNTIFS(明细!$R:$R,$AK285,明细!$C:$C,AT$1,明细!$AK:$AK,"网点超50分钟未响应")+COUNTIFS(明细!$R:$R,$AK285,明细!$C:$C,AT$1,明细!$AL:$AL,"网点超23H未关闭"))*20=0,"-",(COUNTIFS(明细!$R:$R,$AK285,明细!$C:$C,AT$1,明细!$AK:$AK,"网点超50分钟未响应")+COUNTIFS(明细!$R:$R,$AK285,明细!$C:$C,AT$1,明细!$AL:$AL,"网点超23H未关闭"))*20)</f>
        <v>-</v>
      </c>
      <c r="AU285" s="12" t="str">
        <f>IF((COUNTIFS(明细!$R:$R,$AK285,明细!$C:$C,AU$1,明细!$AK:$AK,"网点超50分钟未响应")+COUNTIFS(明细!$R:$R,$AK285,明细!$C:$C,AU$1,明细!$AL:$AL,"网点超23H未关闭"))*20=0,"-",(COUNTIFS(明细!$R:$R,$AK285,明细!$C:$C,AU$1,明细!$AK:$AK,"网点超50分钟未响应")+COUNTIFS(明细!$R:$R,$AK285,明细!$C:$C,AU$1,明细!$AL:$AL,"网点超23H未关闭"))*20)</f>
        <v>-</v>
      </c>
      <c r="AV285" s="12" t="str">
        <f>IF((COUNTIFS(明细!$R:$R,$AK285,明细!$C:$C,AV$1,明细!$AK:$AK,"网点超50分钟未响应")+COUNTIFS(明细!$R:$R,$AK285,明细!$C:$C,AV$1,明细!$AL:$AL,"网点超23H未关闭"))*20=0,"-",(COUNTIFS(明细!$R:$R,$AK285,明细!$C:$C,AV$1,明细!$AK:$AK,"网点超50分钟未响应")+COUNTIFS(明细!$R:$R,$AK285,明细!$C:$C,AV$1,明细!$AL:$AL,"网点超23H未关闭"))*20)</f>
        <v>-</v>
      </c>
      <c r="AW285" s="12" t="str">
        <f>IF((COUNTIFS(明细!$R:$R,$AK285,明细!$C:$C,AW$1,明细!$AK:$AK,"网点超50分钟未响应")+COUNTIFS(明细!$R:$R,$AK285,明细!$C:$C,AW$1,明细!$AL:$AL,"网点超23H未关闭"))*20=0,"-",(COUNTIFS(明细!$R:$R,$AK285,明细!$C:$C,AW$1,明细!$AK:$AK,"网点超50分钟未响应")+COUNTIFS(明细!$R:$R,$AK285,明细!$C:$C,AW$1,明细!$AL:$AL,"网点超23H未关闭"))*20)</f>
        <v>-</v>
      </c>
      <c r="AX285" s="12" t="str">
        <f>IF((COUNTIFS(明细!$R:$R,$AK285,明细!$C:$C,AX$1,明细!$AK:$AK,"网点超50分钟未响应")+COUNTIFS(明细!$R:$R,$AK285,明细!$C:$C,AX$1,明细!$AL:$AL,"网点超23H未关闭"))*20=0,"-",(COUNTIFS(明细!$R:$R,$AK285,明细!$C:$C,AX$1,明细!$AK:$AK,"网点超50分钟未响应")+COUNTIFS(明细!$R:$R,$AK285,明细!$C:$C,AX$1,明细!$AL:$AL,"网点超23H未关闭"))*20)</f>
        <v>-</v>
      </c>
      <c r="AY285" s="12" t="str">
        <f>IF((COUNTIFS(明细!$R:$R,$AK285,明细!$C:$C,AY$1,明细!$AK:$AK,"网点超50分钟未响应")+COUNTIFS(明细!$R:$R,$AK285,明细!$C:$C,AY$1,明细!$AL:$AL,"网点超23H未关闭"))*20=0,"-",(COUNTIFS(明细!$R:$R,$AK285,明细!$C:$C,AY$1,明细!$AK:$AK,"网点超50分钟未响应")+COUNTIFS(明细!$R:$R,$AK285,明细!$C:$C,AY$1,明细!$AL:$AL,"网点超23H未关闭"))*20)</f>
        <v>-</v>
      </c>
      <c r="AZ285" s="12" t="str">
        <f>IF((COUNTIFS(明细!$R:$R,$AK285,明细!$C:$C,AZ$1,明细!$AK:$AK,"网点超50分钟未响应")+COUNTIFS(明细!$R:$R,$AK285,明细!$C:$C,AZ$1,明细!$AL:$AL,"网点超23H未关闭"))*20=0,"-",(COUNTIFS(明细!$R:$R,$AK285,明细!$C:$C,AZ$1,明细!$AK:$AK,"网点超50分钟未响应")+COUNTIFS(明细!$R:$R,$AK285,明细!$C:$C,AZ$1,明细!$AL:$AL,"网点超23H未关闭"))*20)</f>
        <v>-</v>
      </c>
      <c r="BA285" s="12" t="str">
        <f>IF((COUNTIFS(明细!$R:$R,$AK285,明细!$C:$C,BA$1,明细!$AK:$AK,"网点超50分钟未响应")+COUNTIFS(明细!$R:$R,$AK285,明细!$C:$C,BA$1,明细!$AL:$AL,"网点超23H未关闭"))*20=0,"-",(COUNTIFS(明细!$R:$R,$AK285,明细!$C:$C,BA$1,明细!$AK:$AK,"网点超50分钟未响应")+COUNTIFS(明细!$R:$R,$AK285,明细!$C:$C,BA$1,明细!$AL:$AL,"网点超23H未关闭"))*20)</f>
        <v>-</v>
      </c>
      <c r="BB285" s="12" t="str">
        <f>IF((COUNTIFS(明细!$R:$R,$AK285,明细!$C:$C,BB$1,明细!$AK:$AK,"网点超50分钟未响应")+COUNTIFS(明细!$R:$R,$AK285,明细!$C:$C,BB$1,明细!$AL:$AL,"网点超23H未关闭"))*20=0,"-",(COUNTIFS(明细!$R:$R,$AK285,明细!$C:$C,BB$1,明细!$AK:$AK,"网点超50分钟未响应")+COUNTIFS(明细!$R:$R,$AK285,明细!$C:$C,BB$1,明细!$AL:$AL,"网点超23H未关闭"))*20)</f>
        <v>-</v>
      </c>
      <c r="BC285" s="12" t="str">
        <f>IF((COUNTIFS(明细!$R:$R,$AK285,明细!$C:$C,BC$1,明细!$AK:$AK,"网点超50分钟未响应")+COUNTIFS(明细!$R:$R,$AK285,明细!$C:$C,BC$1,明细!$AL:$AL,"网点超23H未关闭"))*20=0,"-",(COUNTIFS(明细!$R:$R,$AK285,明细!$C:$C,BC$1,明细!$AK:$AK,"网点超50分钟未响应")+COUNTIFS(明细!$R:$R,$AK285,明细!$C:$C,BC$1,明细!$AL:$AL,"网点超23H未关闭"))*20)</f>
        <v>-</v>
      </c>
      <c r="BD285" s="12" t="str">
        <f>IF((COUNTIFS(明细!$R:$R,$AK285,明细!$C:$C,BD$1,明细!$AK:$AK,"网点超50分钟未响应")+COUNTIFS(明细!$R:$R,$AK285,明细!$C:$C,BD$1,明细!$AL:$AL,"网点超23H未关闭"))*20=0,"-",(COUNTIFS(明细!$R:$R,$AK285,明细!$C:$C,BD$1,明细!$AK:$AK,"网点超50分钟未响应")+COUNTIFS(明细!$R:$R,$AK285,明细!$C:$C,BD$1,明细!$AL:$AL,"网点超23H未关闭"))*20)</f>
        <v>-</v>
      </c>
      <c r="BE285" s="12" t="str">
        <f>IF((COUNTIFS(明细!$R:$R,$AK285,明细!$C:$C,BE$1,明细!$AK:$AK,"网点超50分钟未响应")+COUNTIFS(明细!$R:$R,$AK285,明细!$C:$C,BE$1,明细!$AL:$AL,"网点超23H未关闭"))*20=0,"-",(COUNTIFS(明细!$R:$R,$AK285,明细!$C:$C,BE$1,明细!$AK:$AK,"网点超50分钟未响应")+COUNTIFS(明细!$R:$R,$AK285,明细!$C:$C,BE$1,明细!$AL:$AL,"网点超23H未关闭"))*20)</f>
        <v>-</v>
      </c>
      <c r="BF285" s="12" t="str">
        <f>IF((COUNTIFS(明细!$R:$R,$AK285,明细!$C:$C,BF$1,明细!$AK:$AK,"网点超50分钟未响应")+COUNTIFS(明细!$R:$R,$AK285,明细!$C:$C,BF$1,明细!$AL:$AL,"网点超23H未关闭"))*20=0,"-",(COUNTIFS(明细!$R:$R,$AK285,明细!$C:$C,BF$1,明细!$AK:$AK,"网点超50分钟未响应")+COUNTIFS(明细!$R:$R,$AK285,明细!$C:$C,BF$1,明细!$AL:$AL,"网点超23H未关闭"))*20)</f>
        <v>-</v>
      </c>
      <c r="BG285" s="12" t="str">
        <f>IF((COUNTIFS(明细!$R:$R,$AK285,明细!$C:$C,BG$1,明细!$AK:$AK,"网点超50分钟未响应")+COUNTIFS(明细!$R:$R,$AK285,明细!$C:$C,BG$1,明细!$AL:$AL,"网点超23H未关闭"))*20=0,"-",(COUNTIFS(明细!$R:$R,$AK285,明细!$C:$C,BG$1,明细!$AK:$AK,"网点超50分钟未响应")+COUNTIFS(明细!$R:$R,$AK285,明细!$C:$C,BG$1,明细!$AL:$AL,"网点超23H未关闭"))*20)</f>
        <v>-</v>
      </c>
      <c r="BH285" s="12" t="str">
        <f>IF((COUNTIFS(明细!$R:$R,$AK285,明细!$C:$C,BH$1,明细!$AK:$AK,"网点超50分钟未响应")+COUNTIFS(明细!$R:$R,$AK285,明细!$C:$C,BH$1,明细!$AL:$AL,"网点超23H未关闭"))*20=0,"-",(COUNTIFS(明细!$R:$R,$AK285,明细!$C:$C,BH$1,明细!$AK:$AK,"网点超50分钟未响应")+COUNTIFS(明细!$R:$R,$AK285,明细!$C:$C,BH$1,明细!$AL:$AL,"网点超23H未关闭"))*20)</f>
        <v>-</v>
      </c>
      <c r="BI285" s="12" t="str">
        <f>IF((COUNTIFS(明细!$R:$R,$AK285,明细!$C:$C,BI$1,明细!$AK:$AK,"网点超50分钟未响应")+COUNTIFS(明细!$R:$R,$AK285,明细!$C:$C,BI$1,明细!$AL:$AL,"网点超23H未关闭"))*20=0,"-",(COUNTIFS(明细!$R:$R,$AK285,明细!$C:$C,BI$1,明细!$AK:$AK,"网点超50分钟未响应")+COUNTIFS(明细!$R:$R,$AK285,明细!$C:$C,BI$1,明细!$AL:$AL,"网点超23H未关闭"))*20)</f>
        <v>-</v>
      </c>
      <c r="BJ285" s="12" t="str">
        <f>IF((COUNTIFS(明细!$R:$R,$AK285,明细!$C:$C,BJ$1,明细!$AK:$AK,"网点超50分钟未响应")+COUNTIFS(明细!$R:$R,$AK285,明细!$C:$C,BJ$1,明细!$AL:$AL,"网点超23H未关闭"))*20=0,"-",(COUNTIFS(明细!$R:$R,$AK285,明细!$C:$C,BJ$1,明细!$AK:$AK,"网点超50分钟未响应")+COUNTIFS(明细!$R:$R,$AK285,明细!$C:$C,BJ$1,明细!$AL:$AL,"网点超23H未关闭"))*20)</f>
        <v>-</v>
      </c>
      <c r="BK285" s="12" t="str">
        <f>IF((COUNTIFS(明细!$R:$R,$AK285,明细!$C:$C,BK$1,明细!$AK:$AK,"网点超50分钟未响应")+COUNTIFS(明细!$R:$R,$AK285,明细!$C:$C,BK$1,明细!$AL:$AL,"网点超23H未关闭"))*20=0,"-",(COUNTIFS(明细!$R:$R,$AK285,明细!$C:$C,BK$1,明细!$AK:$AK,"网点超50分钟未响应")+COUNTIFS(明细!$R:$R,$AK285,明细!$C:$C,BK$1,明细!$AL:$AL,"网点超23H未关闭"))*20)</f>
        <v>-</v>
      </c>
      <c r="BL285" s="12" t="str">
        <f>IF((COUNTIFS(明细!$R:$R,$AK285,明细!$C:$C,BL$1,明细!$AK:$AK,"网点超50分钟未响应")+COUNTIFS(明细!$R:$R,$AK285,明细!$C:$C,BL$1,明细!$AL:$AL,"网点超23H未关闭"))*20=0,"-",(COUNTIFS(明细!$R:$R,$AK285,明细!$C:$C,BL$1,明细!$AK:$AK,"网点超50分钟未响应")+COUNTIFS(明细!$R:$R,$AK285,明细!$C:$C,BL$1,明细!$AL:$AL,"网点超23H未关闭"))*20)</f>
        <v>-</v>
      </c>
      <c r="BM285" s="12" t="str">
        <f>IF((COUNTIFS(明细!$R:$R,$AK285,明细!$C:$C,BM$1,明细!$AK:$AK,"网点超50分钟未响应")+COUNTIFS(明细!$R:$R,$AK285,明细!$C:$C,BM$1,明细!$AL:$AL,"网点超23H未关闭"))*20=0,"-",(COUNTIFS(明细!$R:$R,$AK285,明细!$C:$C,BM$1,明细!$AK:$AK,"网点超50分钟未响应")+COUNTIFS(明细!$R:$R,$AK285,明细!$C:$C,BM$1,明细!$AL:$AL,"网点超23H未关闭"))*20)</f>
        <v>-</v>
      </c>
      <c r="BN285" s="12" t="str">
        <f>IF((COUNTIFS(明细!$R:$R,$AK285,明细!$C:$C,BN$1,明细!$AK:$AK,"网点超50分钟未响应")+COUNTIFS(明细!$R:$R,$AK285,明细!$C:$C,BN$1,明细!$AL:$AL,"网点超23H未关闭"))*20=0,"-",(COUNTIFS(明细!$R:$R,$AK285,明细!$C:$C,BN$1,明细!$AK:$AK,"网点超50分钟未响应")+COUNTIFS(明细!$R:$R,$AK285,明细!$C:$C,BN$1,明细!$AL:$AL,"网点超23H未关闭"))*20)</f>
        <v>-</v>
      </c>
      <c r="BO285" s="12" t="str">
        <f>IF((COUNTIFS(明细!$R:$R,$AK285,明细!$C:$C,BO$1,明细!$AK:$AK,"网点超50分钟未响应")+COUNTIFS(明细!$R:$R,$AK285,明细!$C:$C,BO$1,明细!$AL:$AL,"网点超23H未关闭"))*20=0,"-",(COUNTIFS(明细!$R:$R,$AK285,明细!$C:$C,BO$1,明细!$AK:$AK,"网点超50分钟未响应")+COUNTIFS(明细!$R:$R,$AK285,明细!$C:$C,BO$1,明细!$AL:$AL,"网点超23H未关闭"))*20)</f>
        <v>-</v>
      </c>
      <c r="BP285" s="12" t="str">
        <f>IF((COUNTIFS(明细!$R:$R,$AK285,明细!$C:$C,BP$1,明细!$AK:$AK,"网点超50分钟未响应")+COUNTIFS(明细!$R:$R,$AK285,明细!$C:$C,BP$1,明细!$AL:$AL,"网点超23H未关闭"))*20=0,"-",(COUNTIFS(明细!$R:$R,$AK285,明细!$C:$C,BP$1,明细!$AK:$AK,"网点超50分钟未响应")+COUNTIFS(明细!$R:$R,$AK285,明细!$C:$C,BP$1,明细!$AL:$AL,"网点超23H未关闭"))*20)</f>
        <v>-</v>
      </c>
    </row>
    <row r="286" customHeight="1" spans="36:68">
      <c r="AJ286" s="12">
        <f>RANK(AL286,AL$3:AL$356)</f>
        <v>147</v>
      </c>
      <c r="AK286" s="4" t="s">
        <v>322</v>
      </c>
      <c r="AL286" s="12">
        <f t="shared" si="2"/>
        <v>0</v>
      </c>
      <c r="AM286" s="12" t="str">
        <f>IF((COUNTIFS(明细!$R:$R,$AK286,明细!$C:$C,AM$1,明细!$AK:$AK,"网点超50分钟未响应")+COUNTIFS(明细!$R:$R,$AK286,明细!$C:$C,AM$1,明细!$AL:$AL,"网点超23H未关闭"))*20=0,"-",(COUNTIFS(明细!$R:$R,$AK286,明细!$C:$C,AM$1,明细!$AK:$AK,"网点超50分钟未响应")+COUNTIFS(明细!$R:$R,$AK286,明细!$C:$C,AM$1,明细!$AL:$AL,"网点超23H未关闭"))*20)</f>
        <v>-</v>
      </c>
      <c r="AN286" s="12" t="str">
        <f>IF((COUNTIFS(明细!$R:$R,$AK286,明细!$C:$C,AN$1,明细!$AK:$AK,"网点超50分钟未响应")+COUNTIFS(明细!$R:$R,$AK286,明细!$C:$C,AN$1,明细!$AL:$AL,"网点超23H未关闭"))*20=0,"-",(COUNTIFS(明细!$R:$R,$AK286,明细!$C:$C,AN$1,明细!$AK:$AK,"网点超50分钟未响应")+COUNTIFS(明细!$R:$R,$AK286,明细!$C:$C,AN$1,明细!$AL:$AL,"网点超23H未关闭"))*20)</f>
        <v>-</v>
      </c>
      <c r="AO286" s="12" t="str">
        <f>IF((COUNTIFS(明细!$R:$R,$AK286,明细!$C:$C,AO$1,明细!$AK:$AK,"网点超50分钟未响应")+COUNTIFS(明细!$R:$R,$AK286,明细!$C:$C,AO$1,明细!$AL:$AL,"网点超23H未关闭"))*20=0,"-",(COUNTIFS(明细!$R:$R,$AK286,明细!$C:$C,AO$1,明细!$AK:$AK,"网点超50分钟未响应")+COUNTIFS(明细!$R:$R,$AK286,明细!$C:$C,AO$1,明细!$AL:$AL,"网点超23H未关闭"))*20)</f>
        <v>-</v>
      </c>
      <c r="AP286" s="12" t="str">
        <f>IF((COUNTIFS(明细!$R:$R,$AK286,明细!$C:$C,AP$1,明细!$AK:$AK,"网点超50分钟未响应")+COUNTIFS(明细!$R:$R,$AK286,明细!$C:$C,AP$1,明细!$AL:$AL,"网点超23H未关闭"))*20=0,"-",(COUNTIFS(明细!$R:$R,$AK286,明细!$C:$C,AP$1,明细!$AK:$AK,"网点超50分钟未响应")+COUNTIFS(明细!$R:$R,$AK286,明细!$C:$C,AP$1,明细!$AL:$AL,"网点超23H未关闭"))*20)</f>
        <v>-</v>
      </c>
      <c r="AQ286" s="12" t="str">
        <f>IF((COUNTIFS(明细!$R:$R,$AK286,明细!$C:$C,AQ$1,明细!$AK:$AK,"网点超50分钟未响应")+COUNTIFS(明细!$R:$R,$AK286,明细!$C:$C,AQ$1,明细!$AL:$AL,"网点超23H未关闭"))*20=0,"-",(COUNTIFS(明细!$R:$R,$AK286,明细!$C:$C,AQ$1,明细!$AK:$AK,"网点超50分钟未响应")+COUNTIFS(明细!$R:$R,$AK286,明细!$C:$C,AQ$1,明细!$AL:$AL,"网点超23H未关闭"))*20)</f>
        <v>-</v>
      </c>
      <c r="AR286" s="12" t="str">
        <f>IF((COUNTIFS(明细!$R:$R,$AK286,明细!$C:$C,AR$1,明细!$AK:$AK,"网点超50分钟未响应")+COUNTIFS(明细!$R:$R,$AK286,明细!$C:$C,AR$1,明细!$AL:$AL,"网点超23H未关闭"))*20=0,"-",(COUNTIFS(明细!$R:$R,$AK286,明细!$C:$C,AR$1,明细!$AK:$AK,"网点超50分钟未响应")+COUNTIFS(明细!$R:$R,$AK286,明细!$C:$C,AR$1,明细!$AL:$AL,"网点超23H未关闭"))*20)</f>
        <v>-</v>
      </c>
      <c r="AS286" s="12" t="str">
        <f>IF((COUNTIFS(明细!$R:$R,$AK286,明细!$C:$C,AS$1,明细!$AK:$AK,"网点超50分钟未响应")+COUNTIFS(明细!$R:$R,$AK286,明细!$C:$C,AS$1,明细!$AL:$AL,"网点超23H未关闭"))*20=0,"-",(COUNTIFS(明细!$R:$R,$AK286,明细!$C:$C,AS$1,明细!$AK:$AK,"网点超50分钟未响应")+COUNTIFS(明细!$R:$R,$AK286,明细!$C:$C,AS$1,明细!$AL:$AL,"网点超23H未关闭"))*20)</f>
        <v>-</v>
      </c>
      <c r="AT286" s="12" t="str">
        <f>IF((COUNTIFS(明细!$R:$R,$AK286,明细!$C:$C,AT$1,明细!$AK:$AK,"网点超50分钟未响应")+COUNTIFS(明细!$R:$R,$AK286,明细!$C:$C,AT$1,明细!$AL:$AL,"网点超23H未关闭"))*20=0,"-",(COUNTIFS(明细!$R:$R,$AK286,明细!$C:$C,AT$1,明细!$AK:$AK,"网点超50分钟未响应")+COUNTIFS(明细!$R:$R,$AK286,明细!$C:$C,AT$1,明细!$AL:$AL,"网点超23H未关闭"))*20)</f>
        <v>-</v>
      </c>
      <c r="AU286" s="12" t="str">
        <f>IF((COUNTIFS(明细!$R:$R,$AK286,明细!$C:$C,AU$1,明细!$AK:$AK,"网点超50分钟未响应")+COUNTIFS(明细!$R:$R,$AK286,明细!$C:$C,AU$1,明细!$AL:$AL,"网点超23H未关闭"))*20=0,"-",(COUNTIFS(明细!$R:$R,$AK286,明细!$C:$C,AU$1,明细!$AK:$AK,"网点超50分钟未响应")+COUNTIFS(明细!$R:$R,$AK286,明细!$C:$C,AU$1,明细!$AL:$AL,"网点超23H未关闭"))*20)</f>
        <v>-</v>
      </c>
      <c r="AV286" s="12" t="str">
        <f>IF((COUNTIFS(明细!$R:$R,$AK286,明细!$C:$C,AV$1,明细!$AK:$AK,"网点超50分钟未响应")+COUNTIFS(明细!$R:$R,$AK286,明细!$C:$C,AV$1,明细!$AL:$AL,"网点超23H未关闭"))*20=0,"-",(COUNTIFS(明细!$R:$R,$AK286,明细!$C:$C,AV$1,明细!$AK:$AK,"网点超50分钟未响应")+COUNTIFS(明细!$R:$R,$AK286,明细!$C:$C,AV$1,明细!$AL:$AL,"网点超23H未关闭"))*20)</f>
        <v>-</v>
      </c>
      <c r="AW286" s="12" t="str">
        <f>IF((COUNTIFS(明细!$R:$R,$AK286,明细!$C:$C,AW$1,明细!$AK:$AK,"网点超50分钟未响应")+COUNTIFS(明细!$R:$R,$AK286,明细!$C:$C,AW$1,明细!$AL:$AL,"网点超23H未关闭"))*20=0,"-",(COUNTIFS(明细!$R:$R,$AK286,明细!$C:$C,AW$1,明细!$AK:$AK,"网点超50分钟未响应")+COUNTIFS(明细!$R:$R,$AK286,明细!$C:$C,AW$1,明细!$AL:$AL,"网点超23H未关闭"))*20)</f>
        <v>-</v>
      </c>
      <c r="AX286" s="12" t="str">
        <f>IF((COUNTIFS(明细!$R:$R,$AK286,明细!$C:$C,AX$1,明细!$AK:$AK,"网点超50分钟未响应")+COUNTIFS(明细!$R:$R,$AK286,明细!$C:$C,AX$1,明细!$AL:$AL,"网点超23H未关闭"))*20=0,"-",(COUNTIFS(明细!$R:$R,$AK286,明细!$C:$C,AX$1,明细!$AK:$AK,"网点超50分钟未响应")+COUNTIFS(明细!$R:$R,$AK286,明细!$C:$C,AX$1,明细!$AL:$AL,"网点超23H未关闭"))*20)</f>
        <v>-</v>
      </c>
      <c r="AY286" s="12" t="str">
        <f>IF((COUNTIFS(明细!$R:$R,$AK286,明细!$C:$C,AY$1,明细!$AK:$AK,"网点超50分钟未响应")+COUNTIFS(明细!$R:$R,$AK286,明细!$C:$C,AY$1,明细!$AL:$AL,"网点超23H未关闭"))*20=0,"-",(COUNTIFS(明细!$R:$R,$AK286,明细!$C:$C,AY$1,明细!$AK:$AK,"网点超50分钟未响应")+COUNTIFS(明细!$R:$R,$AK286,明细!$C:$C,AY$1,明细!$AL:$AL,"网点超23H未关闭"))*20)</f>
        <v>-</v>
      </c>
      <c r="AZ286" s="12" t="str">
        <f>IF((COUNTIFS(明细!$R:$R,$AK286,明细!$C:$C,AZ$1,明细!$AK:$AK,"网点超50分钟未响应")+COUNTIFS(明细!$R:$R,$AK286,明细!$C:$C,AZ$1,明细!$AL:$AL,"网点超23H未关闭"))*20=0,"-",(COUNTIFS(明细!$R:$R,$AK286,明细!$C:$C,AZ$1,明细!$AK:$AK,"网点超50分钟未响应")+COUNTIFS(明细!$R:$R,$AK286,明细!$C:$C,AZ$1,明细!$AL:$AL,"网点超23H未关闭"))*20)</f>
        <v>-</v>
      </c>
      <c r="BA286" s="12" t="str">
        <f>IF((COUNTIFS(明细!$R:$R,$AK286,明细!$C:$C,BA$1,明细!$AK:$AK,"网点超50分钟未响应")+COUNTIFS(明细!$R:$R,$AK286,明细!$C:$C,BA$1,明细!$AL:$AL,"网点超23H未关闭"))*20=0,"-",(COUNTIFS(明细!$R:$R,$AK286,明细!$C:$C,BA$1,明细!$AK:$AK,"网点超50分钟未响应")+COUNTIFS(明细!$R:$R,$AK286,明细!$C:$C,BA$1,明细!$AL:$AL,"网点超23H未关闭"))*20)</f>
        <v>-</v>
      </c>
      <c r="BB286" s="12" t="str">
        <f>IF((COUNTIFS(明细!$R:$R,$AK286,明细!$C:$C,BB$1,明细!$AK:$AK,"网点超50分钟未响应")+COUNTIFS(明细!$R:$R,$AK286,明细!$C:$C,BB$1,明细!$AL:$AL,"网点超23H未关闭"))*20=0,"-",(COUNTIFS(明细!$R:$R,$AK286,明细!$C:$C,BB$1,明细!$AK:$AK,"网点超50分钟未响应")+COUNTIFS(明细!$R:$R,$AK286,明细!$C:$C,BB$1,明细!$AL:$AL,"网点超23H未关闭"))*20)</f>
        <v>-</v>
      </c>
      <c r="BC286" s="12" t="str">
        <f>IF((COUNTIFS(明细!$R:$R,$AK286,明细!$C:$C,BC$1,明细!$AK:$AK,"网点超50分钟未响应")+COUNTIFS(明细!$R:$R,$AK286,明细!$C:$C,BC$1,明细!$AL:$AL,"网点超23H未关闭"))*20=0,"-",(COUNTIFS(明细!$R:$R,$AK286,明细!$C:$C,BC$1,明细!$AK:$AK,"网点超50分钟未响应")+COUNTIFS(明细!$R:$R,$AK286,明细!$C:$C,BC$1,明细!$AL:$AL,"网点超23H未关闭"))*20)</f>
        <v>-</v>
      </c>
      <c r="BD286" s="12" t="str">
        <f>IF((COUNTIFS(明细!$R:$R,$AK286,明细!$C:$C,BD$1,明细!$AK:$AK,"网点超50分钟未响应")+COUNTIFS(明细!$R:$R,$AK286,明细!$C:$C,BD$1,明细!$AL:$AL,"网点超23H未关闭"))*20=0,"-",(COUNTIFS(明细!$R:$R,$AK286,明细!$C:$C,BD$1,明细!$AK:$AK,"网点超50分钟未响应")+COUNTIFS(明细!$R:$R,$AK286,明细!$C:$C,BD$1,明细!$AL:$AL,"网点超23H未关闭"))*20)</f>
        <v>-</v>
      </c>
      <c r="BE286" s="12" t="str">
        <f>IF((COUNTIFS(明细!$R:$R,$AK286,明细!$C:$C,BE$1,明细!$AK:$AK,"网点超50分钟未响应")+COUNTIFS(明细!$R:$R,$AK286,明细!$C:$C,BE$1,明细!$AL:$AL,"网点超23H未关闭"))*20=0,"-",(COUNTIFS(明细!$R:$R,$AK286,明细!$C:$C,BE$1,明细!$AK:$AK,"网点超50分钟未响应")+COUNTIFS(明细!$R:$R,$AK286,明细!$C:$C,BE$1,明细!$AL:$AL,"网点超23H未关闭"))*20)</f>
        <v>-</v>
      </c>
      <c r="BF286" s="12" t="str">
        <f>IF((COUNTIFS(明细!$R:$R,$AK286,明细!$C:$C,BF$1,明细!$AK:$AK,"网点超50分钟未响应")+COUNTIFS(明细!$R:$R,$AK286,明细!$C:$C,BF$1,明细!$AL:$AL,"网点超23H未关闭"))*20=0,"-",(COUNTIFS(明细!$R:$R,$AK286,明细!$C:$C,BF$1,明细!$AK:$AK,"网点超50分钟未响应")+COUNTIFS(明细!$R:$R,$AK286,明细!$C:$C,BF$1,明细!$AL:$AL,"网点超23H未关闭"))*20)</f>
        <v>-</v>
      </c>
      <c r="BG286" s="12" t="str">
        <f>IF((COUNTIFS(明细!$R:$R,$AK286,明细!$C:$C,BG$1,明细!$AK:$AK,"网点超50分钟未响应")+COUNTIFS(明细!$R:$R,$AK286,明细!$C:$C,BG$1,明细!$AL:$AL,"网点超23H未关闭"))*20=0,"-",(COUNTIFS(明细!$R:$R,$AK286,明细!$C:$C,BG$1,明细!$AK:$AK,"网点超50分钟未响应")+COUNTIFS(明细!$R:$R,$AK286,明细!$C:$C,BG$1,明细!$AL:$AL,"网点超23H未关闭"))*20)</f>
        <v>-</v>
      </c>
      <c r="BH286" s="12" t="str">
        <f>IF((COUNTIFS(明细!$R:$R,$AK286,明细!$C:$C,BH$1,明细!$AK:$AK,"网点超50分钟未响应")+COUNTIFS(明细!$R:$R,$AK286,明细!$C:$C,BH$1,明细!$AL:$AL,"网点超23H未关闭"))*20=0,"-",(COUNTIFS(明细!$R:$R,$AK286,明细!$C:$C,BH$1,明细!$AK:$AK,"网点超50分钟未响应")+COUNTIFS(明细!$R:$R,$AK286,明细!$C:$C,BH$1,明细!$AL:$AL,"网点超23H未关闭"))*20)</f>
        <v>-</v>
      </c>
      <c r="BI286" s="12" t="str">
        <f>IF((COUNTIFS(明细!$R:$R,$AK286,明细!$C:$C,BI$1,明细!$AK:$AK,"网点超50分钟未响应")+COUNTIFS(明细!$R:$R,$AK286,明细!$C:$C,BI$1,明细!$AL:$AL,"网点超23H未关闭"))*20=0,"-",(COUNTIFS(明细!$R:$R,$AK286,明细!$C:$C,BI$1,明细!$AK:$AK,"网点超50分钟未响应")+COUNTIFS(明细!$R:$R,$AK286,明细!$C:$C,BI$1,明细!$AL:$AL,"网点超23H未关闭"))*20)</f>
        <v>-</v>
      </c>
      <c r="BJ286" s="12" t="str">
        <f>IF((COUNTIFS(明细!$R:$R,$AK286,明细!$C:$C,BJ$1,明细!$AK:$AK,"网点超50分钟未响应")+COUNTIFS(明细!$R:$R,$AK286,明细!$C:$C,BJ$1,明细!$AL:$AL,"网点超23H未关闭"))*20=0,"-",(COUNTIFS(明细!$R:$R,$AK286,明细!$C:$C,BJ$1,明细!$AK:$AK,"网点超50分钟未响应")+COUNTIFS(明细!$R:$R,$AK286,明细!$C:$C,BJ$1,明细!$AL:$AL,"网点超23H未关闭"))*20)</f>
        <v>-</v>
      </c>
      <c r="BK286" s="12" t="str">
        <f>IF((COUNTIFS(明细!$R:$R,$AK286,明细!$C:$C,BK$1,明细!$AK:$AK,"网点超50分钟未响应")+COUNTIFS(明细!$R:$R,$AK286,明细!$C:$C,BK$1,明细!$AL:$AL,"网点超23H未关闭"))*20=0,"-",(COUNTIFS(明细!$R:$R,$AK286,明细!$C:$C,BK$1,明细!$AK:$AK,"网点超50分钟未响应")+COUNTIFS(明细!$R:$R,$AK286,明细!$C:$C,BK$1,明细!$AL:$AL,"网点超23H未关闭"))*20)</f>
        <v>-</v>
      </c>
      <c r="BL286" s="12" t="str">
        <f>IF((COUNTIFS(明细!$R:$R,$AK286,明细!$C:$C,BL$1,明细!$AK:$AK,"网点超50分钟未响应")+COUNTIFS(明细!$R:$R,$AK286,明细!$C:$C,BL$1,明细!$AL:$AL,"网点超23H未关闭"))*20=0,"-",(COUNTIFS(明细!$R:$R,$AK286,明细!$C:$C,BL$1,明细!$AK:$AK,"网点超50分钟未响应")+COUNTIFS(明细!$R:$R,$AK286,明细!$C:$C,BL$1,明细!$AL:$AL,"网点超23H未关闭"))*20)</f>
        <v>-</v>
      </c>
      <c r="BM286" s="12" t="str">
        <f>IF((COUNTIFS(明细!$R:$R,$AK286,明细!$C:$C,BM$1,明细!$AK:$AK,"网点超50分钟未响应")+COUNTIFS(明细!$R:$R,$AK286,明细!$C:$C,BM$1,明细!$AL:$AL,"网点超23H未关闭"))*20=0,"-",(COUNTIFS(明细!$R:$R,$AK286,明细!$C:$C,BM$1,明细!$AK:$AK,"网点超50分钟未响应")+COUNTIFS(明细!$R:$R,$AK286,明细!$C:$C,BM$1,明细!$AL:$AL,"网点超23H未关闭"))*20)</f>
        <v>-</v>
      </c>
      <c r="BN286" s="12" t="str">
        <f>IF((COUNTIFS(明细!$R:$R,$AK286,明细!$C:$C,BN$1,明细!$AK:$AK,"网点超50分钟未响应")+COUNTIFS(明细!$R:$R,$AK286,明细!$C:$C,BN$1,明细!$AL:$AL,"网点超23H未关闭"))*20=0,"-",(COUNTIFS(明细!$R:$R,$AK286,明细!$C:$C,BN$1,明细!$AK:$AK,"网点超50分钟未响应")+COUNTIFS(明细!$R:$R,$AK286,明细!$C:$C,BN$1,明细!$AL:$AL,"网点超23H未关闭"))*20)</f>
        <v>-</v>
      </c>
      <c r="BO286" s="12" t="str">
        <f>IF((COUNTIFS(明细!$R:$R,$AK286,明细!$C:$C,BO$1,明细!$AK:$AK,"网点超50分钟未响应")+COUNTIFS(明细!$R:$R,$AK286,明细!$C:$C,BO$1,明细!$AL:$AL,"网点超23H未关闭"))*20=0,"-",(COUNTIFS(明细!$R:$R,$AK286,明细!$C:$C,BO$1,明细!$AK:$AK,"网点超50分钟未响应")+COUNTIFS(明细!$R:$R,$AK286,明细!$C:$C,BO$1,明细!$AL:$AL,"网点超23H未关闭"))*20)</f>
        <v>-</v>
      </c>
      <c r="BP286" s="12" t="str">
        <f>IF((COUNTIFS(明细!$R:$R,$AK286,明细!$C:$C,BP$1,明细!$AK:$AK,"网点超50分钟未响应")+COUNTIFS(明细!$R:$R,$AK286,明细!$C:$C,BP$1,明细!$AL:$AL,"网点超23H未关闭"))*20=0,"-",(COUNTIFS(明细!$R:$R,$AK286,明细!$C:$C,BP$1,明细!$AK:$AK,"网点超50分钟未响应")+COUNTIFS(明细!$R:$R,$AK286,明细!$C:$C,BP$1,明细!$AL:$AL,"网点超23H未关闭"))*20)</f>
        <v>-</v>
      </c>
    </row>
    <row r="287" customHeight="1" spans="36:68">
      <c r="AJ287" s="12">
        <f>RANK(AL287,AL$3:AL$356)</f>
        <v>147</v>
      </c>
      <c r="AK287" s="4" t="s">
        <v>323</v>
      </c>
      <c r="AL287" s="12">
        <f t="shared" si="2"/>
        <v>0</v>
      </c>
      <c r="AM287" s="12" t="str">
        <f>IF((COUNTIFS(明细!$R:$R,$AK287,明细!$C:$C,AM$1,明细!$AK:$AK,"网点超50分钟未响应")+COUNTIFS(明细!$R:$R,$AK287,明细!$C:$C,AM$1,明细!$AL:$AL,"网点超23H未关闭"))*20=0,"-",(COUNTIFS(明细!$R:$R,$AK287,明细!$C:$C,AM$1,明细!$AK:$AK,"网点超50分钟未响应")+COUNTIFS(明细!$R:$R,$AK287,明细!$C:$C,AM$1,明细!$AL:$AL,"网点超23H未关闭"))*20)</f>
        <v>-</v>
      </c>
      <c r="AN287" s="12" t="str">
        <f>IF((COUNTIFS(明细!$R:$R,$AK287,明细!$C:$C,AN$1,明细!$AK:$AK,"网点超50分钟未响应")+COUNTIFS(明细!$R:$R,$AK287,明细!$C:$C,AN$1,明细!$AL:$AL,"网点超23H未关闭"))*20=0,"-",(COUNTIFS(明细!$R:$R,$AK287,明细!$C:$C,AN$1,明细!$AK:$AK,"网点超50分钟未响应")+COUNTIFS(明细!$R:$R,$AK287,明细!$C:$C,AN$1,明细!$AL:$AL,"网点超23H未关闭"))*20)</f>
        <v>-</v>
      </c>
      <c r="AO287" s="12" t="str">
        <f>IF((COUNTIFS(明细!$R:$R,$AK287,明细!$C:$C,AO$1,明细!$AK:$AK,"网点超50分钟未响应")+COUNTIFS(明细!$R:$R,$AK287,明细!$C:$C,AO$1,明细!$AL:$AL,"网点超23H未关闭"))*20=0,"-",(COUNTIFS(明细!$R:$R,$AK287,明细!$C:$C,AO$1,明细!$AK:$AK,"网点超50分钟未响应")+COUNTIFS(明细!$R:$R,$AK287,明细!$C:$C,AO$1,明细!$AL:$AL,"网点超23H未关闭"))*20)</f>
        <v>-</v>
      </c>
      <c r="AP287" s="12" t="str">
        <f>IF((COUNTIFS(明细!$R:$R,$AK287,明细!$C:$C,AP$1,明细!$AK:$AK,"网点超50分钟未响应")+COUNTIFS(明细!$R:$R,$AK287,明细!$C:$C,AP$1,明细!$AL:$AL,"网点超23H未关闭"))*20=0,"-",(COUNTIFS(明细!$R:$R,$AK287,明细!$C:$C,AP$1,明细!$AK:$AK,"网点超50分钟未响应")+COUNTIFS(明细!$R:$R,$AK287,明细!$C:$C,AP$1,明细!$AL:$AL,"网点超23H未关闭"))*20)</f>
        <v>-</v>
      </c>
      <c r="AQ287" s="12" t="str">
        <f>IF((COUNTIFS(明细!$R:$R,$AK287,明细!$C:$C,AQ$1,明细!$AK:$AK,"网点超50分钟未响应")+COUNTIFS(明细!$R:$R,$AK287,明细!$C:$C,AQ$1,明细!$AL:$AL,"网点超23H未关闭"))*20=0,"-",(COUNTIFS(明细!$R:$R,$AK287,明细!$C:$C,AQ$1,明细!$AK:$AK,"网点超50分钟未响应")+COUNTIFS(明细!$R:$R,$AK287,明细!$C:$C,AQ$1,明细!$AL:$AL,"网点超23H未关闭"))*20)</f>
        <v>-</v>
      </c>
      <c r="AR287" s="12" t="str">
        <f>IF((COUNTIFS(明细!$R:$R,$AK287,明细!$C:$C,AR$1,明细!$AK:$AK,"网点超50分钟未响应")+COUNTIFS(明细!$R:$R,$AK287,明细!$C:$C,AR$1,明细!$AL:$AL,"网点超23H未关闭"))*20=0,"-",(COUNTIFS(明细!$R:$R,$AK287,明细!$C:$C,AR$1,明细!$AK:$AK,"网点超50分钟未响应")+COUNTIFS(明细!$R:$R,$AK287,明细!$C:$C,AR$1,明细!$AL:$AL,"网点超23H未关闭"))*20)</f>
        <v>-</v>
      </c>
      <c r="AS287" s="12" t="str">
        <f>IF((COUNTIFS(明细!$R:$R,$AK287,明细!$C:$C,AS$1,明细!$AK:$AK,"网点超50分钟未响应")+COUNTIFS(明细!$R:$R,$AK287,明细!$C:$C,AS$1,明细!$AL:$AL,"网点超23H未关闭"))*20=0,"-",(COUNTIFS(明细!$R:$R,$AK287,明细!$C:$C,AS$1,明细!$AK:$AK,"网点超50分钟未响应")+COUNTIFS(明细!$R:$R,$AK287,明细!$C:$C,AS$1,明细!$AL:$AL,"网点超23H未关闭"))*20)</f>
        <v>-</v>
      </c>
      <c r="AT287" s="12" t="str">
        <f>IF((COUNTIFS(明细!$R:$R,$AK287,明细!$C:$C,AT$1,明细!$AK:$AK,"网点超50分钟未响应")+COUNTIFS(明细!$R:$R,$AK287,明细!$C:$C,AT$1,明细!$AL:$AL,"网点超23H未关闭"))*20=0,"-",(COUNTIFS(明细!$R:$R,$AK287,明细!$C:$C,AT$1,明细!$AK:$AK,"网点超50分钟未响应")+COUNTIFS(明细!$R:$R,$AK287,明细!$C:$C,AT$1,明细!$AL:$AL,"网点超23H未关闭"))*20)</f>
        <v>-</v>
      </c>
      <c r="AU287" s="12" t="str">
        <f>IF((COUNTIFS(明细!$R:$R,$AK287,明细!$C:$C,AU$1,明细!$AK:$AK,"网点超50分钟未响应")+COUNTIFS(明细!$R:$R,$AK287,明细!$C:$C,AU$1,明细!$AL:$AL,"网点超23H未关闭"))*20=0,"-",(COUNTIFS(明细!$R:$R,$AK287,明细!$C:$C,AU$1,明细!$AK:$AK,"网点超50分钟未响应")+COUNTIFS(明细!$R:$R,$AK287,明细!$C:$C,AU$1,明细!$AL:$AL,"网点超23H未关闭"))*20)</f>
        <v>-</v>
      </c>
      <c r="AV287" s="12" t="str">
        <f>IF((COUNTIFS(明细!$R:$R,$AK287,明细!$C:$C,AV$1,明细!$AK:$AK,"网点超50分钟未响应")+COUNTIFS(明细!$R:$R,$AK287,明细!$C:$C,AV$1,明细!$AL:$AL,"网点超23H未关闭"))*20=0,"-",(COUNTIFS(明细!$R:$R,$AK287,明细!$C:$C,AV$1,明细!$AK:$AK,"网点超50分钟未响应")+COUNTIFS(明细!$R:$R,$AK287,明细!$C:$C,AV$1,明细!$AL:$AL,"网点超23H未关闭"))*20)</f>
        <v>-</v>
      </c>
      <c r="AW287" s="12" t="str">
        <f>IF((COUNTIFS(明细!$R:$R,$AK287,明细!$C:$C,AW$1,明细!$AK:$AK,"网点超50分钟未响应")+COUNTIFS(明细!$R:$R,$AK287,明细!$C:$C,AW$1,明细!$AL:$AL,"网点超23H未关闭"))*20=0,"-",(COUNTIFS(明细!$R:$R,$AK287,明细!$C:$C,AW$1,明细!$AK:$AK,"网点超50分钟未响应")+COUNTIFS(明细!$R:$R,$AK287,明细!$C:$C,AW$1,明细!$AL:$AL,"网点超23H未关闭"))*20)</f>
        <v>-</v>
      </c>
      <c r="AX287" s="12" t="str">
        <f>IF((COUNTIFS(明细!$R:$R,$AK287,明细!$C:$C,AX$1,明细!$AK:$AK,"网点超50分钟未响应")+COUNTIFS(明细!$R:$R,$AK287,明细!$C:$C,AX$1,明细!$AL:$AL,"网点超23H未关闭"))*20=0,"-",(COUNTIFS(明细!$R:$R,$AK287,明细!$C:$C,AX$1,明细!$AK:$AK,"网点超50分钟未响应")+COUNTIFS(明细!$R:$R,$AK287,明细!$C:$C,AX$1,明细!$AL:$AL,"网点超23H未关闭"))*20)</f>
        <v>-</v>
      </c>
      <c r="AY287" s="12" t="str">
        <f>IF((COUNTIFS(明细!$R:$R,$AK287,明细!$C:$C,AY$1,明细!$AK:$AK,"网点超50分钟未响应")+COUNTIFS(明细!$R:$R,$AK287,明细!$C:$C,AY$1,明细!$AL:$AL,"网点超23H未关闭"))*20=0,"-",(COUNTIFS(明细!$R:$R,$AK287,明细!$C:$C,AY$1,明细!$AK:$AK,"网点超50分钟未响应")+COUNTIFS(明细!$R:$R,$AK287,明细!$C:$C,AY$1,明细!$AL:$AL,"网点超23H未关闭"))*20)</f>
        <v>-</v>
      </c>
      <c r="AZ287" s="12" t="str">
        <f>IF((COUNTIFS(明细!$R:$R,$AK287,明细!$C:$C,AZ$1,明细!$AK:$AK,"网点超50分钟未响应")+COUNTIFS(明细!$R:$R,$AK287,明细!$C:$C,AZ$1,明细!$AL:$AL,"网点超23H未关闭"))*20=0,"-",(COUNTIFS(明细!$R:$R,$AK287,明细!$C:$C,AZ$1,明细!$AK:$AK,"网点超50分钟未响应")+COUNTIFS(明细!$R:$R,$AK287,明细!$C:$C,AZ$1,明细!$AL:$AL,"网点超23H未关闭"))*20)</f>
        <v>-</v>
      </c>
      <c r="BA287" s="12" t="str">
        <f>IF((COUNTIFS(明细!$R:$R,$AK287,明细!$C:$C,BA$1,明细!$AK:$AK,"网点超50分钟未响应")+COUNTIFS(明细!$R:$R,$AK287,明细!$C:$C,BA$1,明细!$AL:$AL,"网点超23H未关闭"))*20=0,"-",(COUNTIFS(明细!$R:$R,$AK287,明细!$C:$C,BA$1,明细!$AK:$AK,"网点超50分钟未响应")+COUNTIFS(明细!$R:$R,$AK287,明细!$C:$C,BA$1,明细!$AL:$AL,"网点超23H未关闭"))*20)</f>
        <v>-</v>
      </c>
      <c r="BB287" s="12" t="str">
        <f>IF((COUNTIFS(明细!$R:$R,$AK287,明细!$C:$C,BB$1,明细!$AK:$AK,"网点超50分钟未响应")+COUNTIFS(明细!$R:$R,$AK287,明细!$C:$C,BB$1,明细!$AL:$AL,"网点超23H未关闭"))*20=0,"-",(COUNTIFS(明细!$R:$R,$AK287,明细!$C:$C,BB$1,明细!$AK:$AK,"网点超50分钟未响应")+COUNTIFS(明细!$R:$R,$AK287,明细!$C:$C,BB$1,明细!$AL:$AL,"网点超23H未关闭"))*20)</f>
        <v>-</v>
      </c>
      <c r="BC287" s="12" t="str">
        <f>IF((COUNTIFS(明细!$R:$R,$AK287,明细!$C:$C,BC$1,明细!$AK:$AK,"网点超50分钟未响应")+COUNTIFS(明细!$R:$R,$AK287,明细!$C:$C,BC$1,明细!$AL:$AL,"网点超23H未关闭"))*20=0,"-",(COUNTIFS(明细!$R:$R,$AK287,明细!$C:$C,BC$1,明细!$AK:$AK,"网点超50分钟未响应")+COUNTIFS(明细!$R:$R,$AK287,明细!$C:$C,BC$1,明细!$AL:$AL,"网点超23H未关闭"))*20)</f>
        <v>-</v>
      </c>
      <c r="BD287" s="12" t="str">
        <f>IF((COUNTIFS(明细!$R:$R,$AK287,明细!$C:$C,BD$1,明细!$AK:$AK,"网点超50分钟未响应")+COUNTIFS(明细!$R:$R,$AK287,明细!$C:$C,BD$1,明细!$AL:$AL,"网点超23H未关闭"))*20=0,"-",(COUNTIFS(明细!$R:$R,$AK287,明细!$C:$C,BD$1,明细!$AK:$AK,"网点超50分钟未响应")+COUNTIFS(明细!$R:$R,$AK287,明细!$C:$C,BD$1,明细!$AL:$AL,"网点超23H未关闭"))*20)</f>
        <v>-</v>
      </c>
      <c r="BE287" s="12" t="str">
        <f>IF((COUNTIFS(明细!$R:$R,$AK287,明细!$C:$C,BE$1,明细!$AK:$AK,"网点超50分钟未响应")+COUNTIFS(明细!$R:$R,$AK287,明细!$C:$C,BE$1,明细!$AL:$AL,"网点超23H未关闭"))*20=0,"-",(COUNTIFS(明细!$R:$R,$AK287,明细!$C:$C,BE$1,明细!$AK:$AK,"网点超50分钟未响应")+COUNTIFS(明细!$R:$R,$AK287,明细!$C:$C,BE$1,明细!$AL:$AL,"网点超23H未关闭"))*20)</f>
        <v>-</v>
      </c>
      <c r="BF287" s="12" t="str">
        <f>IF((COUNTIFS(明细!$R:$R,$AK287,明细!$C:$C,BF$1,明细!$AK:$AK,"网点超50分钟未响应")+COUNTIFS(明细!$R:$R,$AK287,明细!$C:$C,BF$1,明细!$AL:$AL,"网点超23H未关闭"))*20=0,"-",(COUNTIFS(明细!$R:$R,$AK287,明细!$C:$C,BF$1,明细!$AK:$AK,"网点超50分钟未响应")+COUNTIFS(明细!$R:$R,$AK287,明细!$C:$C,BF$1,明细!$AL:$AL,"网点超23H未关闭"))*20)</f>
        <v>-</v>
      </c>
      <c r="BG287" s="12" t="str">
        <f>IF((COUNTIFS(明细!$R:$R,$AK287,明细!$C:$C,BG$1,明细!$AK:$AK,"网点超50分钟未响应")+COUNTIFS(明细!$R:$R,$AK287,明细!$C:$C,BG$1,明细!$AL:$AL,"网点超23H未关闭"))*20=0,"-",(COUNTIFS(明细!$R:$R,$AK287,明细!$C:$C,BG$1,明细!$AK:$AK,"网点超50分钟未响应")+COUNTIFS(明细!$R:$R,$AK287,明细!$C:$C,BG$1,明细!$AL:$AL,"网点超23H未关闭"))*20)</f>
        <v>-</v>
      </c>
      <c r="BH287" s="12" t="str">
        <f>IF((COUNTIFS(明细!$R:$R,$AK287,明细!$C:$C,BH$1,明细!$AK:$AK,"网点超50分钟未响应")+COUNTIFS(明细!$R:$R,$AK287,明细!$C:$C,BH$1,明细!$AL:$AL,"网点超23H未关闭"))*20=0,"-",(COUNTIFS(明细!$R:$R,$AK287,明细!$C:$C,BH$1,明细!$AK:$AK,"网点超50分钟未响应")+COUNTIFS(明细!$R:$R,$AK287,明细!$C:$C,BH$1,明细!$AL:$AL,"网点超23H未关闭"))*20)</f>
        <v>-</v>
      </c>
      <c r="BI287" s="12" t="str">
        <f>IF((COUNTIFS(明细!$R:$R,$AK287,明细!$C:$C,BI$1,明细!$AK:$AK,"网点超50分钟未响应")+COUNTIFS(明细!$R:$R,$AK287,明细!$C:$C,BI$1,明细!$AL:$AL,"网点超23H未关闭"))*20=0,"-",(COUNTIFS(明细!$R:$R,$AK287,明细!$C:$C,BI$1,明细!$AK:$AK,"网点超50分钟未响应")+COUNTIFS(明细!$R:$R,$AK287,明细!$C:$C,BI$1,明细!$AL:$AL,"网点超23H未关闭"))*20)</f>
        <v>-</v>
      </c>
      <c r="BJ287" s="12" t="str">
        <f>IF((COUNTIFS(明细!$R:$R,$AK287,明细!$C:$C,BJ$1,明细!$AK:$AK,"网点超50分钟未响应")+COUNTIFS(明细!$R:$R,$AK287,明细!$C:$C,BJ$1,明细!$AL:$AL,"网点超23H未关闭"))*20=0,"-",(COUNTIFS(明细!$R:$R,$AK287,明细!$C:$C,BJ$1,明细!$AK:$AK,"网点超50分钟未响应")+COUNTIFS(明细!$R:$R,$AK287,明细!$C:$C,BJ$1,明细!$AL:$AL,"网点超23H未关闭"))*20)</f>
        <v>-</v>
      </c>
      <c r="BK287" s="12" t="str">
        <f>IF((COUNTIFS(明细!$R:$R,$AK287,明细!$C:$C,BK$1,明细!$AK:$AK,"网点超50分钟未响应")+COUNTIFS(明细!$R:$R,$AK287,明细!$C:$C,BK$1,明细!$AL:$AL,"网点超23H未关闭"))*20=0,"-",(COUNTIFS(明细!$R:$R,$AK287,明细!$C:$C,BK$1,明细!$AK:$AK,"网点超50分钟未响应")+COUNTIFS(明细!$R:$R,$AK287,明细!$C:$C,BK$1,明细!$AL:$AL,"网点超23H未关闭"))*20)</f>
        <v>-</v>
      </c>
      <c r="BL287" s="12" t="str">
        <f>IF((COUNTIFS(明细!$R:$R,$AK287,明细!$C:$C,BL$1,明细!$AK:$AK,"网点超50分钟未响应")+COUNTIFS(明细!$R:$R,$AK287,明细!$C:$C,BL$1,明细!$AL:$AL,"网点超23H未关闭"))*20=0,"-",(COUNTIFS(明细!$R:$R,$AK287,明细!$C:$C,BL$1,明细!$AK:$AK,"网点超50分钟未响应")+COUNTIFS(明细!$R:$R,$AK287,明细!$C:$C,BL$1,明细!$AL:$AL,"网点超23H未关闭"))*20)</f>
        <v>-</v>
      </c>
      <c r="BM287" s="12" t="str">
        <f>IF((COUNTIFS(明细!$R:$R,$AK287,明细!$C:$C,BM$1,明细!$AK:$AK,"网点超50分钟未响应")+COUNTIFS(明细!$R:$R,$AK287,明细!$C:$C,BM$1,明细!$AL:$AL,"网点超23H未关闭"))*20=0,"-",(COUNTIFS(明细!$R:$R,$AK287,明细!$C:$C,BM$1,明细!$AK:$AK,"网点超50分钟未响应")+COUNTIFS(明细!$R:$R,$AK287,明细!$C:$C,BM$1,明细!$AL:$AL,"网点超23H未关闭"))*20)</f>
        <v>-</v>
      </c>
      <c r="BN287" s="12" t="str">
        <f>IF((COUNTIFS(明细!$R:$R,$AK287,明细!$C:$C,BN$1,明细!$AK:$AK,"网点超50分钟未响应")+COUNTIFS(明细!$R:$R,$AK287,明细!$C:$C,BN$1,明细!$AL:$AL,"网点超23H未关闭"))*20=0,"-",(COUNTIFS(明细!$R:$R,$AK287,明细!$C:$C,BN$1,明细!$AK:$AK,"网点超50分钟未响应")+COUNTIFS(明细!$R:$R,$AK287,明细!$C:$C,BN$1,明细!$AL:$AL,"网点超23H未关闭"))*20)</f>
        <v>-</v>
      </c>
      <c r="BO287" s="12" t="str">
        <f>IF((COUNTIFS(明细!$R:$R,$AK287,明细!$C:$C,BO$1,明细!$AK:$AK,"网点超50分钟未响应")+COUNTIFS(明细!$R:$R,$AK287,明细!$C:$C,BO$1,明细!$AL:$AL,"网点超23H未关闭"))*20=0,"-",(COUNTIFS(明细!$R:$R,$AK287,明细!$C:$C,BO$1,明细!$AK:$AK,"网点超50分钟未响应")+COUNTIFS(明细!$R:$R,$AK287,明细!$C:$C,BO$1,明细!$AL:$AL,"网点超23H未关闭"))*20)</f>
        <v>-</v>
      </c>
      <c r="BP287" s="12" t="str">
        <f>IF((COUNTIFS(明细!$R:$R,$AK287,明细!$C:$C,BP$1,明细!$AK:$AK,"网点超50分钟未响应")+COUNTIFS(明细!$R:$R,$AK287,明细!$C:$C,BP$1,明细!$AL:$AL,"网点超23H未关闭"))*20=0,"-",(COUNTIFS(明细!$R:$R,$AK287,明细!$C:$C,BP$1,明细!$AK:$AK,"网点超50分钟未响应")+COUNTIFS(明细!$R:$R,$AK287,明细!$C:$C,BP$1,明细!$AL:$AL,"网点超23H未关闭"))*20)</f>
        <v>-</v>
      </c>
    </row>
    <row r="288" customHeight="1" spans="36:68">
      <c r="AJ288" s="12">
        <f>RANK(AL288,AL$3:AL$356)</f>
        <v>147</v>
      </c>
      <c r="AK288" s="4" t="s">
        <v>324</v>
      </c>
      <c r="AL288" s="12">
        <f t="shared" si="2"/>
        <v>0</v>
      </c>
      <c r="AM288" s="12" t="str">
        <f>IF((COUNTIFS(明细!$R:$R,$AK288,明细!$C:$C,AM$1,明细!$AK:$AK,"网点超50分钟未响应")+COUNTIFS(明细!$R:$R,$AK288,明细!$C:$C,AM$1,明细!$AL:$AL,"网点超23H未关闭"))*20=0,"-",(COUNTIFS(明细!$R:$R,$AK288,明细!$C:$C,AM$1,明细!$AK:$AK,"网点超50分钟未响应")+COUNTIFS(明细!$R:$R,$AK288,明细!$C:$C,AM$1,明细!$AL:$AL,"网点超23H未关闭"))*20)</f>
        <v>-</v>
      </c>
      <c r="AN288" s="12" t="str">
        <f>IF((COUNTIFS(明细!$R:$R,$AK288,明细!$C:$C,AN$1,明细!$AK:$AK,"网点超50分钟未响应")+COUNTIFS(明细!$R:$R,$AK288,明细!$C:$C,AN$1,明细!$AL:$AL,"网点超23H未关闭"))*20=0,"-",(COUNTIFS(明细!$R:$R,$AK288,明细!$C:$C,AN$1,明细!$AK:$AK,"网点超50分钟未响应")+COUNTIFS(明细!$R:$R,$AK288,明细!$C:$C,AN$1,明细!$AL:$AL,"网点超23H未关闭"))*20)</f>
        <v>-</v>
      </c>
      <c r="AO288" s="12" t="str">
        <f>IF((COUNTIFS(明细!$R:$R,$AK288,明细!$C:$C,AO$1,明细!$AK:$AK,"网点超50分钟未响应")+COUNTIFS(明细!$R:$R,$AK288,明细!$C:$C,AO$1,明细!$AL:$AL,"网点超23H未关闭"))*20=0,"-",(COUNTIFS(明细!$R:$R,$AK288,明细!$C:$C,AO$1,明细!$AK:$AK,"网点超50分钟未响应")+COUNTIFS(明细!$R:$R,$AK288,明细!$C:$C,AO$1,明细!$AL:$AL,"网点超23H未关闭"))*20)</f>
        <v>-</v>
      </c>
      <c r="AP288" s="12" t="str">
        <f>IF((COUNTIFS(明细!$R:$R,$AK288,明细!$C:$C,AP$1,明细!$AK:$AK,"网点超50分钟未响应")+COUNTIFS(明细!$R:$R,$AK288,明细!$C:$C,AP$1,明细!$AL:$AL,"网点超23H未关闭"))*20=0,"-",(COUNTIFS(明细!$R:$R,$AK288,明细!$C:$C,AP$1,明细!$AK:$AK,"网点超50分钟未响应")+COUNTIFS(明细!$R:$R,$AK288,明细!$C:$C,AP$1,明细!$AL:$AL,"网点超23H未关闭"))*20)</f>
        <v>-</v>
      </c>
      <c r="AQ288" s="12" t="str">
        <f>IF((COUNTIFS(明细!$R:$R,$AK288,明细!$C:$C,AQ$1,明细!$AK:$AK,"网点超50分钟未响应")+COUNTIFS(明细!$R:$R,$AK288,明细!$C:$C,AQ$1,明细!$AL:$AL,"网点超23H未关闭"))*20=0,"-",(COUNTIFS(明细!$R:$R,$AK288,明细!$C:$C,AQ$1,明细!$AK:$AK,"网点超50分钟未响应")+COUNTIFS(明细!$R:$R,$AK288,明细!$C:$C,AQ$1,明细!$AL:$AL,"网点超23H未关闭"))*20)</f>
        <v>-</v>
      </c>
      <c r="AR288" s="12" t="str">
        <f>IF((COUNTIFS(明细!$R:$R,$AK288,明细!$C:$C,AR$1,明细!$AK:$AK,"网点超50分钟未响应")+COUNTIFS(明细!$R:$R,$AK288,明细!$C:$C,AR$1,明细!$AL:$AL,"网点超23H未关闭"))*20=0,"-",(COUNTIFS(明细!$R:$R,$AK288,明细!$C:$C,AR$1,明细!$AK:$AK,"网点超50分钟未响应")+COUNTIFS(明细!$R:$R,$AK288,明细!$C:$C,AR$1,明细!$AL:$AL,"网点超23H未关闭"))*20)</f>
        <v>-</v>
      </c>
      <c r="AS288" s="12" t="str">
        <f>IF((COUNTIFS(明细!$R:$R,$AK288,明细!$C:$C,AS$1,明细!$AK:$AK,"网点超50分钟未响应")+COUNTIFS(明细!$R:$R,$AK288,明细!$C:$C,AS$1,明细!$AL:$AL,"网点超23H未关闭"))*20=0,"-",(COUNTIFS(明细!$R:$R,$AK288,明细!$C:$C,AS$1,明细!$AK:$AK,"网点超50分钟未响应")+COUNTIFS(明细!$R:$R,$AK288,明细!$C:$C,AS$1,明细!$AL:$AL,"网点超23H未关闭"))*20)</f>
        <v>-</v>
      </c>
      <c r="AT288" s="12" t="str">
        <f>IF((COUNTIFS(明细!$R:$R,$AK288,明细!$C:$C,AT$1,明细!$AK:$AK,"网点超50分钟未响应")+COUNTIFS(明细!$R:$R,$AK288,明细!$C:$C,AT$1,明细!$AL:$AL,"网点超23H未关闭"))*20=0,"-",(COUNTIFS(明细!$R:$R,$AK288,明细!$C:$C,AT$1,明细!$AK:$AK,"网点超50分钟未响应")+COUNTIFS(明细!$R:$R,$AK288,明细!$C:$C,AT$1,明细!$AL:$AL,"网点超23H未关闭"))*20)</f>
        <v>-</v>
      </c>
      <c r="AU288" s="12" t="str">
        <f>IF((COUNTIFS(明细!$R:$R,$AK288,明细!$C:$C,AU$1,明细!$AK:$AK,"网点超50分钟未响应")+COUNTIFS(明细!$R:$R,$AK288,明细!$C:$C,AU$1,明细!$AL:$AL,"网点超23H未关闭"))*20=0,"-",(COUNTIFS(明细!$R:$R,$AK288,明细!$C:$C,AU$1,明细!$AK:$AK,"网点超50分钟未响应")+COUNTIFS(明细!$R:$R,$AK288,明细!$C:$C,AU$1,明细!$AL:$AL,"网点超23H未关闭"))*20)</f>
        <v>-</v>
      </c>
      <c r="AV288" s="12" t="str">
        <f>IF((COUNTIFS(明细!$R:$R,$AK288,明细!$C:$C,AV$1,明细!$AK:$AK,"网点超50分钟未响应")+COUNTIFS(明细!$R:$R,$AK288,明细!$C:$C,AV$1,明细!$AL:$AL,"网点超23H未关闭"))*20=0,"-",(COUNTIFS(明细!$R:$R,$AK288,明细!$C:$C,AV$1,明细!$AK:$AK,"网点超50分钟未响应")+COUNTIFS(明细!$R:$R,$AK288,明细!$C:$C,AV$1,明细!$AL:$AL,"网点超23H未关闭"))*20)</f>
        <v>-</v>
      </c>
      <c r="AW288" s="12" t="str">
        <f>IF((COUNTIFS(明细!$R:$R,$AK288,明细!$C:$C,AW$1,明细!$AK:$AK,"网点超50分钟未响应")+COUNTIFS(明细!$R:$R,$AK288,明细!$C:$C,AW$1,明细!$AL:$AL,"网点超23H未关闭"))*20=0,"-",(COUNTIFS(明细!$R:$R,$AK288,明细!$C:$C,AW$1,明细!$AK:$AK,"网点超50分钟未响应")+COUNTIFS(明细!$R:$R,$AK288,明细!$C:$C,AW$1,明细!$AL:$AL,"网点超23H未关闭"))*20)</f>
        <v>-</v>
      </c>
      <c r="AX288" s="12" t="str">
        <f>IF((COUNTIFS(明细!$R:$R,$AK288,明细!$C:$C,AX$1,明细!$AK:$AK,"网点超50分钟未响应")+COUNTIFS(明细!$R:$R,$AK288,明细!$C:$C,AX$1,明细!$AL:$AL,"网点超23H未关闭"))*20=0,"-",(COUNTIFS(明细!$R:$R,$AK288,明细!$C:$C,AX$1,明细!$AK:$AK,"网点超50分钟未响应")+COUNTIFS(明细!$R:$R,$AK288,明细!$C:$C,AX$1,明细!$AL:$AL,"网点超23H未关闭"))*20)</f>
        <v>-</v>
      </c>
      <c r="AY288" s="12" t="str">
        <f>IF((COUNTIFS(明细!$R:$R,$AK288,明细!$C:$C,AY$1,明细!$AK:$AK,"网点超50分钟未响应")+COUNTIFS(明细!$R:$R,$AK288,明细!$C:$C,AY$1,明细!$AL:$AL,"网点超23H未关闭"))*20=0,"-",(COUNTIFS(明细!$R:$R,$AK288,明细!$C:$C,AY$1,明细!$AK:$AK,"网点超50分钟未响应")+COUNTIFS(明细!$R:$R,$AK288,明细!$C:$C,AY$1,明细!$AL:$AL,"网点超23H未关闭"))*20)</f>
        <v>-</v>
      </c>
      <c r="AZ288" s="12" t="str">
        <f>IF((COUNTIFS(明细!$R:$R,$AK288,明细!$C:$C,AZ$1,明细!$AK:$AK,"网点超50分钟未响应")+COUNTIFS(明细!$R:$R,$AK288,明细!$C:$C,AZ$1,明细!$AL:$AL,"网点超23H未关闭"))*20=0,"-",(COUNTIFS(明细!$R:$R,$AK288,明细!$C:$C,AZ$1,明细!$AK:$AK,"网点超50分钟未响应")+COUNTIFS(明细!$R:$R,$AK288,明细!$C:$C,AZ$1,明细!$AL:$AL,"网点超23H未关闭"))*20)</f>
        <v>-</v>
      </c>
      <c r="BA288" s="12" t="str">
        <f>IF((COUNTIFS(明细!$R:$R,$AK288,明细!$C:$C,BA$1,明细!$AK:$AK,"网点超50分钟未响应")+COUNTIFS(明细!$R:$R,$AK288,明细!$C:$C,BA$1,明细!$AL:$AL,"网点超23H未关闭"))*20=0,"-",(COUNTIFS(明细!$R:$R,$AK288,明细!$C:$C,BA$1,明细!$AK:$AK,"网点超50分钟未响应")+COUNTIFS(明细!$R:$R,$AK288,明细!$C:$C,BA$1,明细!$AL:$AL,"网点超23H未关闭"))*20)</f>
        <v>-</v>
      </c>
      <c r="BB288" s="12" t="str">
        <f>IF((COUNTIFS(明细!$R:$R,$AK288,明细!$C:$C,BB$1,明细!$AK:$AK,"网点超50分钟未响应")+COUNTIFS(明细!$R:$R,$AK288,明细!$C:$C,BB$1,明细!$AL:$AL,"网点超23H未关闭"))*20=0,"-",(COUNTIFS(明细!$R:$R,$AK288,明细!$C:$C,BB$1,明细!$AK:$AK,"网点超50分钟未响应")+COUNTIFS(明细!$R:$R,$AK288,明细!$C:$C,BB$1,明细!$AL:$AL,"网点超23H未关闭"))*20)</f>
        <v>-</v>
      </c>
      <c r="BC288" s="12" t="str">
        <f>IF((COUNTIFS(明细!$R:$R,$AK288,明细!$C:$C,BC$1,明细!$AK:$AK,"网点超50分钟未响应")+COUNTIFS(明细!$R:$R,$AK288,明细!$C:$C,BC$1,明细!$AL:$AL,"网点超23H未关闭"))*20=0,"-",(COUNTIFS(明细!$R:$R,$AK288,明细!$C:$C,BC$1,明细!$AK:$AK,"网点超50分钟未响应")+COUNTIFS(明细!$R:$R,$AK288,明细!$C:$C,BC$1,明细!$AL:$AL,"网点超23H未关闭"))*20)</f>
        <v>-</v>
      </c>
      <c r="BD288" s="12" t="str">
        <f>IF((COUNTIFS(明细!$R:$R,$AK288,明细!$C:$C,BD$1,明细!$AK:$AK,"网点超50分钟未响应")+COUNTIFS(明细!$R:$R,$AK288,明细!$C:$C,BD$1,明细!$AL:$AL,"网点超23H未关闭"))*20=0,"-",(COUNTIFS(明细!$R:$R,$AK288,明细!$C:$C,BD$1,明细!$AK:$AK,"网点超50分钟未响应")+COUNTIFS(明细!$R:$R,$AK288,明细!$C:$C,BD$1,明细!$AL:$AL,"网点超23H未关闭"))*20)</f>
        <v>-</v>
      </c>
      <c r="BE288" s="12" t="str">
        <f>IF((COUNTIFS(明细!$R:$R,$AK288,明细!$C:$C,BE$1,明细!$AK:$AK,"网点超50分钟未响应")+COUNTIFS(明细!$R:$R,$AK288,明细!$C:$C,BE$1,明细!$AL:$AL,"网点超23H未关闭"))*20=0,"-",(COUNTIFS(明细!$R:$R,$AK288,明细!$C:$C,BE$1,明细!$AK:$AK,"网点超50分钟未响应")+COUNTIFS(明细!$R:$R,$AK288,明细!$C:$C,BE$1,明细!$AL:$AL,"网点超23H未关闭"))*20)</f>
        <v>-</v>
      </c>
      <c r="BF288" s="12" t="str">
        <f>IF((COUNTIFS(明细!$R:$R,$AK288,明细!$C:$C,BF$1,明细!$AK:$AK,"网点超50分钟未响应")+COUNTIFS(明细!$R:$R,$AK288,明细!$C:$C,BF$1,明细!$AL:$AL,"网点超23H未关闭"))*20=0,"-",(COUNTIFS(明细!$R:$R,$AK288,明细!$C:$C,BF$1,明细!$AK:$AK,"网点超50分钟未响应")+COUNTIFS(明细!$R:$R,$AK288,明细!$C:$C,BF$1,明细!$AL:$AL,"网点超23H未关闭"))*20)</f>
        <v>-</v>
      </c>
      <c r="BG288" s="12" t="str">
        <f>IF((COUNTIFS(明细!$R:$R,$AK288,明细!$C:$C,BG$1,明细!$AK:$AK,"网点超50分钟未响应")+COUNTIFS(明细!$R:$R,$AK288,明细!$C:$C,BG$1,明细!$AL:$AL,"网点超23H未关闭"))*20=0,"-",(COUNTIFS(明细!$R:$R,$AK288,明细!$C:$C,BG$1,明细!$AK:$AK,"网点超50分钟未响应")+COUNTIFS(明细!$R:$R,$AK288,明细!$C:$C,BG$1,明细!$AL:$AL,"网点超23H未关闭"))*20)</f>
        <v>-</v>
      </c>
      <c r="BH288" s="12" t="str">
        <f>IF((COUNTIFS(明细!$R:$R,$AK288,明细!$C:$C,BH$1,明细!$AK:$AK,"网点超50分钟未响应")+COUNTIFS(明细!$R:$R,$AK288,明细!$C:$C,BH$1,明细!$AL:$AL,"网点超23H未关闭"))*20=0,"-",(COUNTIFS(明细!$R:$R,$AK288,明细!$C:$C,BH$1,明细!$AK:$AK,"网点超50分钟未响应")+COUNTIFS(明细!$R:$R,$AK288,明细!$C:$C,BH$1,明细!$AL:$AL,"网点超23H未关闭"))*20)</f>
        <v>-</v>
      </c>
      <c r="BI288" s="12" t="str">
        <f>IF((COUNTIFS(明细!$R:$R,$AK288,明细!$C:$C,BI$1,明细!$AK:$AK,"网点超50分钟未响应")+COUNTIFS(明细!$R:$R,$AK288,明细!$C:$C,BI$1,明细!$AL:$AL,"网点超23H未关闭"))*20=0,"-",(COUNTIFS(明细!$R:$R,$AK288,明细!$C:$C,BI$1,明细!$AK:$AK,"网点超50分钟未响应")+COUNTIFS(明细!$R:$R,$AK288,明细!$C:$C,BI$1,明细!$AL:$AL,"网点超23H未关闭"))*20)</f>
        <v>-</v>
      </c>
      <c r="BJ288" s="12" t="str">
        <f>IF((COUNTIFS(明细!$R:$R,$AK288,明细!$C:$C,BJ$1,明细!$AK:$AK,"网点超50分钟未响应")+COUNTIFS(明细!$R:$R,$AK288,明细!$C:$C,BJ$1,明细!$AL:$AL,"网点超23H未关闭"))*20=0,"-",(COUNTIFS(明细!$R:$R,$AK288,明细!$C:$C,BJ$1,明细!$AK:$AK,"网点超50分钟未响应")+COUNTIFS(明细!$R:$R,$AK288,明细!$C:$C,BJ$1,明细!$AL:$AL,"网点超23H未关闭"))*20)</f>
        <v>-</v>
      </c>
      <c r="BK288" s="12" t="str">
        <f>IF((COUNTIFS(明细!$R:$R,$AK288,明细!$C:$C,BK$1,明细!$AK:$AK,"网点超50分钟未响应")+COUNTIFS(明细!$R:$R,$AK288,明细!$C:$C,BK$1,明细!$AL:$AL,"网点超23H未关闭"))*20=0,"-",(COUNTIFS(明细!$R:$R,$AK288,明细!$C:$C,BK$1,明细!$AK:$AK,"网点超50分钟未响应")+COUNTIFS(明细!$R:$R,$AK288,明细!$C:$C,BK$1,明细!$AL:$AL,"网点超23H未关闭"))*20)</f>
        <v>-</v>
      </c>
      <c r="BL288" s="12" t="str">
        <f>IF((COUNTIFS(明细!$R:$R,$AK288,明细!$C:$C,BL$1,明细!$AK:$AK,"网点超50分钟未响应")+COUNTIFS(明细!$R:$R,$AK288,明细!$C:$C,BL$1,明细!$AL:$AL,"网点超23H未关闭"))*20=0,"-",(COUNTIFS(明细!$R:$R,$AK288,明细!$C:$C,BL$1,明细!$AK:$AK,"网点超50分钟未响应")+COUNTIFS(明细!$R:$R,$AK288,明细!$C:$C,BL$1,明细!$AL:$AL,"网点超23H未关闭"))*20)</f>
        <v>-</v>
      </c>
      <c r="BM288" s="12" t="str">
        <f>IF((COUNTIFS(明细!$R:$R,$AK288,明细!$C:$C,BM$1,明细!$AK:$AK,"网点超50分钟未响应")+COUNTIFS(明细!$R:$R,$AK288,明细!$C:$C,BM$1,明细!$AL:$AL,"网点超23H未关闭"))*20=0,"-",(COUNTIFS(明细!$R:$R,$AK288,明细!$C:$C,BM$1,明细!$AK:$AK,"网点超50分钟未响应")+COUNTIFS(明细!$R:$R,$AK288,明细!$C:$C,BM$1,明细!$AL:$AL,"网点超23H未关闭"))*20)</f>
        <v>-</v>
      </c>
      <c r="BN288" s="12" t="str">
        <f>IF((COUNTIFS(明细!$R:$R,$AK288,明细!$C:$C,BN$1,明细!$AK:$AK,"网点超50分钟未响应")+COUNTIFS(明细!$R:$R,$AK288,明细!$C:$C,BN$1,明细!$AL:$AL,"网点超23H未关闭"))*20=0,"-",(COUNTIFS(明细!$R:$R,$AK288,明细!$C:$C,BN$1,明细!$AK:$AK,"网点超50分钟未响应")+COUNTIFS(明细!$R:$R,$AK288,明细!$C:$C,BN$1,明细!$AL:$AL,"网点超23H未关闭"))*20)</f>
        <v>-</v>
      </c>
      <c r="BO288" s="12" t="str">
        <f>IF((COUNTIFS(明细!$R:$R,$AK288,明细!$C:$C,BO$1,明细!$AK:$AK,"网点超50分钟未响应")+COUNTIFS(明细!$R:$R,$AK288,明细!$C:$C,BO$1,明细!$AL:$AL,"网点超23H未关闭"))*20=0,"-",(COUNTIFS(明细!$R:$R,$AK288,明细!$C:$C,BO$1,明细!$AK:$AK,"网点超50分钟未响应")+COUNTIFS(明细!$R:$R,$AK288,明细!$C:$C,BO$1,明细!$AL:$AL,"网点超23H未关闭"))*20)</f>
        <v>-</v>
      </c>
      <c r="BP288" s="12" t="str">
        <f>IF((COUNTIFS(明细!$R:$R,$AK288,明细!$C:$C,BP$1,明细!$AK:$AK,"网点超50分钟未响应")+COUNTIFS(明细!$R:$R,$AK288,明细!$C:$C,BP$1,明细!$AL:$AL,"网点超23H未关闭"))*20=0,"-",(COUNTIFS(明细!$R:$R,$AK288,明细!$C:$C,BP$1,明细!$AK:$AK,"网点超50分钟未响应")+COUNTIFS(明细!$R:$R,$AK288,明细!$C:$C,BP$1,明细!$AL:$AL,"网点超23H未关闭"))*20)</f>
        <v>-</v>
      </c>
    </row>
    <row r="289" customHeight="1" spans="36:68">
      <c r="AJ289" s="12">
        <f>RANK(AL289,AL$3:AL$356)</f>
        <v>147</v>
      </c>
      <c r="AK289" s="36" t="s">
        <v>325</v>
      </c>
      <c r="AL289" s="12">
        <f t="shared" si="2"/>
        <v>0</v>
      </c>
      <c r="AM289" s="12" t="str">
        <f>IF((COUNTIFS(明细!$R:$R,$AK289,明细!$C:$C,AM$1,明细!$AK:$AK,"网点超50分钟未响应")+COUNTIFS(明细!$R:$R,$AK289,明细!$C:$C,AM$1,明细!$AL:$AL,"网点超23H未关闭"))*20=0,"-",(COUNTIFS(明细!$R:$R,$AK289,明细!$C:$C,AM$1,明细!$AK:$AK,"网点超50分钟未响应")+COUNTIFS(明细!$R:$R,$AK289,明细!$C:$C,AM$1,明细!$AL:$AL,"网点超23H未关闭"))*20)</f>
        <v>-</v>
      </c>
      <c r="AN289" s="12" t="str">
        <f>IF((COUNTIFS(明细!$R:$R,$AK289,明细!$C:$C,AN$1,明细!$AK:$AK,"网点超50分钟未响应")+COUNTIFS(明细!$R:$R,$AK289,明细!$C:$C,AN$1,明细!$AL:$AL,"网点超23H未关闭"))*20=0,"-",(COUNTIFS(明细!$R:$R,$AK289,明细!$C:$C,AN$1,明细!$AK:$AK,"网点超50分钟未响应")+COUNTIFS(明细!$R:$R,$AK289,明细!$C:$C,AN$1,明细!$AL:$AL,"网点超23H未关闭"))*20)</f>
        <v>-</v>
      </c>
      <c r="AO289" s="12" t="str">
        <f>IF((COUNTIFS(明细!$R:$R,$AK289,明细!$C:$C,AO$1,明细!$AK:$AK,"网点超50分钟未响应")+COUNTIFS(明细!$R:$R,$AK289,明细!$C:$C,AO$1,明细!$AL:$AL,"网点超23H未关闭"))*20=0,"-",(COUNTIFS(明细!$R:$R,$AK289,明细!$C:$C,AO$1,明细!$AK:$AK,"网点超50分钟未响应")+COUNTIFS(明细!$R:$R,$AK289,明细!$C:$C,AO$1,明细!$AL:$AL,"网点超23H未关闭"))*20)</f>
        <v>-</v>
      </c>
      <c r="AP289" s="12" t="str">
        <f>IF((COUNTIFS(明细!$R:$R,$AK289,明细!$C:$C,AP$1,明细!$AK:$AK,"网点超50分钟未响应")+COUNTIFS(明细!$R:$R,$AK289,明细!$C:$C,AP$1,明细!$AL:$AL,"网点超23H未关闭"))*20=0,"-",(COUNTIFS(明细!$R:$R,$AK289,明细!$C:$C,AP$1,明细!$AK:$AK,"网点超50分钟未响应")+COUNTIFS(明细!$R:$R,$AK289,明细!$C:$C,AP$1,明细!$AL:$AL,"网点超23H未关闭"))*20)</f>
        <v>-</v>
      </c>
      <c r="AQ289" s="12" t="str">
        <f>IF((COUNTIFS(明细!$R:$R,$AK289,明细!$C:$C,AQ$1,明细!$AK:$AK,"网点超50分钟未响应")+COUNTIFS(明细!$R:$R,$AK289,明细!$C:$C,AQ$1,明细!$AL:$AL,"网点超23H未关闭"))*20=0,"-",(COUNTIFS(明细!$R:$R,$AK289,明细!$C:$C,AQ$1,明细!$AK:$AK,"网点超50分钟未响应")+COUNTIFS(明细!$R:$R,$AK289,明细!$C:$C,AQ$1,明细!$AL:$AL,"网点超23H未关闭"))*20)</f>
        <v>-</v>
      </c>
      <c r="AR289" s="12" t="str">
        <f>IF((COUNTIFS(明细!$R:$R,$AK289,明细!$C:$C,AR$1,明细!$AK:$AK,"网点超50分钟未响应")+COUNTIFS(明细!$R:$R,$AK289,明细!$C:$C,AR$1,明细!$AL:$AL,"网点超23H未关闭"))*20=0,"-",(COUNTIFS(明细!$R:$R,$AK289,明细!$C:$C,AR$1,明细!$AK:$AK,"网点超50分钟未响应")+COUNTIFS(明细!$R:$R,$AK289,明细!$C:$C,AR$1,明细!$AL:$AL,"网点超23H未关闭"))*20)</f>
        <v>-</v>
      </c>
      <c r="AS289" s="12" t="str">
        <f>IF((COUNTIFS(明细!$R:$R,$AK289,明细!$C:$C,AS$1,明细!$AK:$AK,"网点超50分钟未响应")+COUNTIFS(明细!$R:$R,$AK289,明细!$C:$C,AS$1,明细!$AL:$AL,"网点超23H未关闭"))*20=0,"-",(COUNTIFS(明细!$R:$R,$AK289,明细!$C:$C,AS$1,明细!$AK:$AK,"网点超50分钟未响应")+COUNTIFS(明细!$R:$R,$AK289,明细!$C:$C,AS$1,明细!$AL:$AL,"网点超23H未关闭"))*20)</f>
        <v>-</v>
      </c>
      <c r="AT289" s="12" t="str">
        <f>IF((COUNTIFS(明细!$R:$R,$AK289,明细!$C:$C,AT$1,明细!$AK:$AK,"网点超50分钟未响应")+COUNTIFS(明细!$R:$R,$AK289,明细!$C:$C,AT$1,明细!$AL:$AL,"网点超23H未关闭"))*20=0,"-",(COUNTIFS(明细!$R:$R,$AK289,明细!$C:$C,AT$1,明细!$AK:$AK,"网点超50分钟未响应")+COUNTIFS(明细!$R:$R,$AK289,明细!$C:$C,AT$1,明细!$AL:$AL,"网点超23H未关闭"))*20)</f>
        <v>-</v>
      </c>
      <c r="AU289" s="12" t="str">
        <f>IF((COUNTIFS(明细!$R:$R,$AK289,明细!$C:$C,AU$1,明细!$AK:$AK,"网点超50分钟未响应")+COUNTIFS(明细!$R:$R,$AK289,明细!$C:$C,AU$1,明细!$AL:$AL,"网点超23H未关闭"))*20=0,"-",(COUNTIFS(明细!$R:$R,$AK289,明细!$C:$C,AU$1,明细!$AK:$AK,"网点超50分钟未响应")+COUNTIFS(明细!$R:$R,$AK289,明细!$C:$C,AU$1,明细!$AL:$AL,"网点超23H未关闭"))*20)</f>
        <v>-</v>
      </c>
      <c r="AV289" s="12" t="str">
        <f>IF((COUNTIFS(明细!$R:$R,$AK289,明细!$C:$C,AV$1,明细!$AK:$AK,"网点超50分钟未响应")+COUNTIFS(明细!$R:$R,$AK289,明细!$C:$C,AV$1,明细!$AL:$AL,"网点超23H未关闭"))*20=0,"-",(COUNTIFS(明细!$R:$R,$AK289,明细!$C:$C,AV$1,明细!$AK:$AK,"网点超50分钟未响应")+COUNTIFS(明细!$R:$R,$AK289,明细!$C:$C,AV$1,明细!$AL:$AL,"网点超23H未关闭"))*20)</f>
        <v>-</v>
      </c>
      <c r="AW289" s="12" t="str">
        <f>IF((COUNTIFS(明细!$R:$R,$AK289,明细!$C:$C,AW$1,明细!$AK:$AK,"网点超50分钟未响应")+COUNTIFS(明细!$R:$R,$AK289,明细!$C:$C,AW$1,明细!$AL:$AL,"网点超23H未关闭"))*20=0,"-",(COUNTIFS(明细!$R:$R,$AK289,明细!$C:$C,AW$1,明细!$AK:$AK,"网点超50分钟未响应")+COUNTIFS(明细!$R:$R,$AK289,明细!$C:$C,AW$1,明细!$AL:$AL,"网点超23H未关闭"))*20)</f>
        <v>-</v>
      </c>
      <c r="AX289" s="12" t="str">
        <f>IF((COUNTIFS(明细!$R:$R,$AK289,明细!$C:$C,AX$1,明细!$AK:$AK,"网点超50分钟未响应")+COUNTIFS(明细!$R:$R,$AK289,明细!$C:$C,AX$1,明细!$AL:$AL,"网点超23H未关闭"))*20=0,"-",(COUNTIFS(明细!$R:$R,$AK289,明细!$C:$C,AX$1,明细!$AK:$AK,"网点超50分钟未响应")+COUNTIFS(明细!$R:$R,$AK289,明细!$C:$C,AX$1,明细!$AL:$AL,"网点超23H未关闭"))*20)</f>
        <v>-</v>
      </c>
      <c r="AY289" s="12" t="str">
        <f>IF((COUNTIFS(明细!$R:$R,$AK289,明细!$C:$C,AY$1,明细!$AK:$AK,"网点超50分钟未响应")+COUNTIFS(明细!$R:$R,$AK289,明细!$C:$C,AY$1,明细!$AL:$AL,"网点超23H未关闭"))*20=0,"-",(COUNTIFS(明细!$R:$R,$AK289,明细!$C:$C,AY$1,明细!$AK:$AK,"网点超50分钟未响应")+COUNTIFS(明细!$R:$R,$AK289,明细!$C:$C,AY$1,明细!$AL:$AL,"网点超23H未关闭"))*20)</f>
        <v>-</v>
      </c>
      <c r="AZ289" s="12" t="str">
        <f>IF((COUNTIFS(明细!$R:$R,$AK289,明细!$C:$C,AZ$1,明细!$AK:$AK,"网点超50分钟未响应")+COUNTIFS(明细!$R:$R,$AK289,明细!$C:$C,AZ$1,明细!$AL:$AL,"网点超23H未关闭"))*20=0,"-",(COUNTIFS(明细!$R:$R,$AK289,明细!$C:$C,AZ$1,明细!$AK:$AK,"网点超50分钟未响应")+COUNTIFS(明细!$R:$R,$AK289,明细!$C:$C,AZ$1,明细!$AL:$AL,"网点超23H未关闭"))*20)</f>
        <v>-</v>
      </c>
      <c r="BA289" s="12" t="str">
        <f>IF((COUNTIFS(明细!$R:$R,$AK289,明细!$C:$C,BA$1,明细!$AK:$AK,"网点超50分钟未响应")+COUNTIFS(明细!$R:$R,$AK289,明细!$C:$C,BA$1,明细!$AL:$AL,"网点超23H未关闭"))*20=0,"-",(COUNTIFS(明细!$R:$R,$AK289,明细!$C:$C,BA$1,明细!$AK:$AK,"网点超50分钟未响应")+COUNTIFS(明细!$R:$R,$AK289,明细!$C:$C,BA$1,明细!$AL:$AL,"网点超23H未关闭"))*20)</f>
        <v>-</v>
      </c>
      <c r="BB289" s="12" t="str">
        <f>IF((COUNTIFS(明细!$R:$R,$AK289,明细!$C:$C,BB$1,明细!$AK:$AK,"网点超50分钟未响应")+COUNTIFS(明细!$R:$R,$AK289,明细!$C:$C,BB$1,明细!$AL:$AL,"网点超23H未关闭"))*20=0,"-",(COUNTIFS(明细!$R:$R,$AK289,明细!$C:$C,BB$1,明细!$AK:$AK,"网点超50分钟未响应")+COUNTIFS(明细!$R:$R,$AK289,明细!$C:$C,BB$1,明细!$AL:$AL,"网点超23H未关闭"))*20)</f>
        <v>-</v>
      </c>
      <c r="BC289" s="12" t="str">
        <f>IF((COUNTIFS(明细!$R:$R,$AK289,明细!$C:$C,BC$1,明细!$AK:$AK,"网点超50分钟未响应")+COUNTIFS(明细!$R:$R,$AK289,明细!$C:$C,BC$1,明细!$AL:$AL,"网点超23H未关闭"))*20=0,"-",(COUNTIFS(明细!$R:$R,$AK289,明细!$C:$C,BC$1,明细!$AK:$AK,"网点超50分钟未响应")+COUNTIFS(明细!$R:$R,$AK289,明细!$C:$C,BC$1,明细!$AL:$AL,"网点超23H未关闭"))*20)</f>
        <v>-</v>
      </c>
      <c r="BD289" s="12" t="str">
        <f>IF((COUNTIFS(明细!$R:$R,$AK289,明细!$C:$C,BD$1,明细!$AK:$AK,"网点超50分钟未响应")+COUNTIFS(明细!$R:$R,$AK289,明细!$C:$C,BD$1,明细!$AL:$AL,"网点超23H未关闭"))*20=0,"-",(COUNTIFS(明细!$R:$R,$AK289,明细!$C:$C,BD$1,明细!$AK:$AK,"网点超50分钟未响应")+COUNTIFS(明细!$R:$R,$AK289,明细!$C:$C,BD$1,明细!$AL:$AL,"网点超23H未关闭"))*20)</f>
        <v>-</v>
      </c>
      <c r="BE289" s="12" t="str">
        <f>IF((COUNTIFS(明细!$R:$R,$AK289,明细!$C:$C,BE$1,明细!$AK:$AK,"网点超50分钟未响应")+COUNTIFS(明细!$R:$R,$AK289,明细!$C:$C,BE$1,明细!$AL:$AL,"网点超23H未关闭"))*20=0,"-",(COUNTIFS(明细!$R:$R,$AK289,明细!$C:$C,BE$1,明细!$AK:$AK,"网点超50分钟未响应")+COUNTIFS(明细!$R:$R,$AK289,明细!$C:$C,BE$1,明细!$AL:$AL,"网点超23H未关闭"))*20)</f>
        <v>-</v>
      </c>
      <c r="BF289" s="12" t="str">
        <f>IF((COUNTIFS(明细!$R:$R,$AK289,明细!$C:$C,BF$1,明细!$AK:$AK,"网点超50分钟未响应")+COUNTIFS(明细!$R:$R,$AK289,明细!$C:$C,BF$1,明细!$AL:$AL,"网点超23H未关闭"))*20=0,"-",(COUNTIFS(明细!$R:$R,$AK289,明细!$C:$C,BF$1,明细!$AK:$AK,"网点超50分钟未响应")+COUNTIFS(明细!$R:$R,$AK289,明细!$C:$C,BF$1,明细!$AL:$AL,"网点超23H未关闭"))*20)</f>
        <v>-</v>
      </c>
      <c r="BG289" s="12" t="str">
        <f>IF((COUNTIFS(明细!$R:$R,$AK289,明细!$C:$C,BG$1,明细!$AK:$AK,"网点超50分钟未响应")+COUNTIFS(明细!$R:$R,$AK289,明细!$C:$C,BG$1,明细!$AL:$AL,"网点超23H未关闭"))*20=0,"-",(COUNTIFS(明细!$R:$R,$AK289,明细!$C:$C,BG$1,明细!$AK:$AK,"网点超50分钟未响应")+COUNTIFS(明细!$R:$R,$AK289,明细!$C:$C,BG$1,明细!$AL:$AL,"网点超23H未关闭"))*20)</f>
        <v>-</v>
      </c>
      <c r="BH289" s="12" t="str">
        <f>IF((COUNTIFS(明细!$R:$R,$AK289,明细!$C:$C,BH$1,明细!$AK:$AK,"网点超50分钟未响应")+COUNTIFS(明细!$R:$R,$AK289,明细!$C:$C,BH$1,明细!$AL:$AL,"网点超23H未关闭"))*20=0,"-",(COUNTIFS(明细!$R:$R,$AK289,明细!$C:$C,BH$1,明细!$AK:$AK,"网点超50分钟未响应")+COUNTIFS(明细!$R:$R,$AK289,明细!$C:$C,BH$1,明细!$AL:$AL,"网点超23H未关闭"))*20)</f>
        <v>-</v>
      </c>
      <c r="BI289" s="12" t="str">
        <f>IF((COUNTIFS(明细!$R:$R,$AK289,明细!$C:$C,BI$1,明细!$AK:$AK,"网点超50分钟未响应")+COUNTIFS(明细!$R:$R,$AK289,明细!$C:$C,BI$1,明细!$AL:$AL,"网点超23H未关闭"))*20=0,"-",(COUNTIFS(明细!$R:$R,$AK289,明细!$C:$C,BI$1,明细!$AK:$AK,"网点超50分钟未响应")+COUNTIFS(明细!$R:$R,$AK289,明细!$C:$C,BI$1,明细!$AL:$AL,"网点超23H未关闭"))*20)</f>
        <v>-</v>
      </c>
      <c r="BJ289" s="12" t="str">
        <f>IF((COUNTIFS(明细!$R:$R,$AK289,明细!$C:$C,BJ$1,明细!$AK:$AK,"网点超50分钟未响应")+COUNTIFS(明细!$R:$R,$AK289,明细!$C:$C,BJ$1,明细!$AL:$AL,"网点超23H未关闭"))*20=0,"-",(COUNTIFS(明细!$R:$R,$AK289,明细!$C:$C,BJ$1,明细!$AK:$AK,"网点超50分钟未响应")+COUNTIFS(明细!$R:$R,$AK289,明细!$C:$C,BJ$1,明细!$AL:$AL,"网点超23H未关闭"))*20)</f>
        <v>-</v>
      </c>
      <c r="BK289" s="12" t="str">
        <f>IF((COUNTIFS(明细!$R:$R,$AK289,明细!$C:$C,BK$1,明细!$AK:$AK,"网点超50分钟未响应")+COUNTIFS(明细!$R:$R,$AK289,明细!$C:$C,BK$1,明细!$AL:$AL,"网点超23H未关闭"))*20=0,"-",(COUNTIFS(明细!$R:$R,$AK289,明细!$C:$C,BK$1,明细!$AK:$AK,"网点超50分钟未响应")+COUNTIFS(明细!$R:$R,$AK289,明细!$C:$C,BK$1,明细!$AL:$AL,"网点超23H未关闭"))*20)</f>
        <v>-</v>
      </c>
      <c r="BL289" s="12" t="str">
        <f>IF((COUNTIFS(明细!$R:$R,$AK289,明细!$C:$C,BL$1,明细!$AK:$AK,"网点超50分钟未响应")+COUNTIFS(明细!$R:$R,$AK289,明细!$C:$C,BL$1,明细!$AL:$AL,"网点超23H未关闭"))*20=0,"-",(COUNTIFS(明细!$R:$R,$AK289,明细!$C:$C,BL$1,明细!$AK:$AK,"网点超50分钟未响应")+COUNTIFS(明细!$R:$R,$AK289,明细!$C:$C,BL$1,明细!$AL:$AL,"网点超23H未关闭"))*20)</f>
        <v>-</v>
      </c>
      <c r="BM289" s="12" t="str">
        <f>IF((COUNTIFS(明细!$R:$R,$AK289,明细!$C:$C,BM$1,明细!$AK:$AK,"网点超50分钟未响应")+COUNTIFS(明细!$R:$R,$AK289,明细!$C:$C,BM$1,明细!$AL:$AL,"网点超23H未关闭"))*20=0,"-",(COUNTIFS(明细!$R:$R,$AK289,明细!$C:$C,BM$1,明细!$AK:$AK,"网点超50分钟未响应")+COUNTIFS(明细!$R:$R,$AK289,明细!$C:$C,BM$1,明细!$AL:$AL,"网点超23H未关闭"))*20)</f>
        <v>-</v>
      </c>
      <c r="BN289" s="12" t="str">
        <f>IF((COUNTIFS(明细!$R:$R,$AK289,明细!$C:$C,BN$1,明细!$AK:$AK,"网点超50分钟未响应")+COUNTIFS(明细!$R:$R,$AK289,明细!$C:$C,BN$1,明细!$AL:$AL,"网点超23H未关闭"))*20=0,"-",(COUNTIFS(明细!$R:$R,$AK289,明细!$C:$C,BN$1,明细!$AK:$AK,"网点超50分钟未响应")+COUNTIFS(明细!$R:$R,$AK289,明细!$C:$C,BN$1,明细!$AL:$AL,"网点超23H未关闭"))*20)</f>
        <v>-</v>
      </c>
      <c r="BO289" s="12" t="str">
        <f>IF((COUNTIFS(明细!$R:$R,$AK289,明细!$C:$C,BO$1,明细!$AK:$AK,"网点超50分钟未响应")+COUNTIFS(明细!$R:$R,$AK289,明细!$C:$C,BO$1,明细!$AL:$AL,"网点超23H未关闭"))*20=0,"-",(COUNTIFS(明细!$R:$R,$AK289,明细!$C:$C,BO$1,明细!$AK:$AK,"网点超50分钟未响应")+COUNTIFS(明细!$R:$R,$AK289,明细!$C:$C,BO$1,明细!$AL:$AL,"网点超23H未关闭"))*20)</f>
        <v>-</v>
      </c>
      <c r="BP289" s="12" t="str">
        <f>IF((COUNTIFS(明细!$R:$R,$AK289,明细!$C:$C,BP$1,明细!$AK:$AK,"网点超50分钟未响应")+COUNTIFS(明细!$R:$R,$AK289,明细!$C:$C,BP$1,明细!$AL:$AL,"网点超23H未关闭"))*20=0,"-",(COUNTIFS(明细!$R:$R,$AK289,明细!$C:$C,BP$1,明细!$AK:$AK,"网点超50分钟未响应")+COUNTIFS(明细!$R:$R,$AK289,明细!$C:$C,BP$1,明细!$AL:$AL,"网点超23H未关闭"))*20)</f>
        <v>-</v>
      </c>
    </row>
    <row r="290" customHeight="1" spans="36:68">
      <c r="AJ290" s="12">
        <f>RANK(AL290,AL$3:AL$356)</f>
        <v>147</v>
      </c>
      <c r="AK290" s="4" t="s">
        <v>326</v>
      </c>
      <c r="AL290" s="12">
        <f t="shared" si="2"/>
        <v>0</v>
      </c>
      <c r="AM290" s="12" t="str">
        <f>IF((COUNTIFS(明细!$R:$R,$AK290,明细!$C:$C,AM$1,明细!$AK:$AK,"网点超50分钟未响应")+COUNTIFS(明细!$R:$R,$AK290,明细!$C:$C,AM$1,明细!$AL:$AL,"网点超23H未关闭"))*20=0,"-",(COUNTIFS(明细!$R:$R,$AK290,明细!$C:$C,AM$1,明细!$AK:$AK,"网点超50分钟未响应")+COUNTIFS(明细!$R:$R,$AK290,明细!$C:$C,AM$1,明细!$AL:$AL,"网点超23H未关闭"))*20)</f>
        <v>-</v>
      </c>
      <c r="AN290" s="12" t="str">
        <f>IF((COUNTIFS(明细!$R:$R,$AK290,明细!$C:$C,AN$1,明细!$AK:$AK,"网点超50分钟未响应")+COUNTIFS(明细!$R:$R,$AK290,明细!$C:$C,AN$1,明细!$AL:$AL,"网点超23H未关闭"))*20=0,"-",(COUNTIFS(明细!$R:$R,$AK290,明细!$C:$C,AN$1,明细!$AK:$AK,"网点超50分钟未响应")+COUNTIFS(明细!$R:$R,$AK290,明细!$C:$C,AN$1,明细!$AL:$AL,"网点超23H未关闭"))*20)</f>
        <v>-</v>
      </c>
      <c r="AO290" s="12" t="str">
        <f>IF((COUNTIFS(明细!$R:$R,$AK290,明细!$C:$C,AO$1,明细!$AK:$AK,"网点超50分钟未响应")+COUNTIFS(明细!$R:$R,$AK290,明细!$C:$C,AO$1,明细!$AL:$AL,"网点超23H未关闭"))*20=0,"-",(COUNTIFS(明细!$R:$R,$AK290,明细!$C:$C,AO$1,明细!$AK:$AK,"网点超50分钟未响应")+COUNTIFS(明细!$R:$R,$AK290,明细!$C:$C,AO$1,明细!$AL:$AL,"网点超23H未关闭"))*20)</f>
        <v>-</v>
      </c>
      <c r="AP290" s="12" t="str">
        <f>IF((COUNTIFS(明细!$R:$R,$AK290,明细!$C:$C,AP$1,明细!$AK:$AK,"网点超50分钟未响应")+COUNTIFS(明细!$R:$R,$AK290,明细!$C:$C,AP$1,明细!$AL:$AL,"网点超23H未关闭"))*20=0,"-",(COUNTIFS(明细!$R:$R,$AK290,明细!$C:$C,AP$1,明细!$AK:$AK,"网点超50分钟未响应")+COUNTIFS(明细!$R:$R,$AK290,明细!$C:$C,AP$1,明细!$AL:$AL,"网点超23H未关闭"))*20)</f>
        <v>-</v>
      </c>
      <c r="AQ290" s="12" t="str">
        <f>IF((COUNTIFS(明细!$R:$R,$AK290,明细!$C:$C,AQ$1,明细!$AK:$AK,"网点超50分钟未响应")+COUNTIFS(明细!$R:$R,$AK290,明细!$C:$C,AQ$1,明细!$AL:$AL,"网点超23H未关闭"))*20=0,"-",(COUNTIFS(明细!$R:$R,$AK290,明细!$C:$C,AQ$1,明细!$AK:$AK,"网点超50分钟未响应")+COUNTIFS(明细!$R:$R,$AK290,明细!$C:$C,AQ$1,明细!$AL:$AL,"网点超23H未关闭"))*20)</f>
        <v>-</v>
      </c>
      <c r="AR290" s="12" t="str">
        <f>IF((COUNTIFS(明细!$R:$R,$AK290,明细!$C:$C,AR$1,明细!$AK:$AK,"网点超50分钟未响应")+COUNTIFS(明细!$R:$R,$AK290,明细!$C:$C,AR$1,明细!$AL:$AL,"网点超23H未关闭"))*20=0,"-",(COUNTIFS(明细!$R:$R,$AK290,明细!$C:$C,AR$1,明细!$AK:$AK,"网点超50分钟未响应")+COUNTIFS(明细!$R:$R,$AK290,明细!$C:$C,AR$1,明细!$AL:$AL,"网点超23H未关闭"))*20)</f>
        <v>-</v>
      </c>
      <c r="AS290" s="12" t="str">
        <f>IF((COUNTIFS(明细!$R:$R,$AK290,明细!$C:$C,AS$1,明细!$AK:$AK,"网点超50分钟未响应")+COUNTIFS(明细!$R:$R,$AK290,明细!$C:$C,AS$1,明细!$AL:$AL,"网点超23H未关闭"))*20=0,"-",(COUNTIFS(明细!$R:$R,$AK290,明细!$C:$C,AS$1,明细!$AK:$AK,"网点超50分钟未响应")+COUNTIFS(明细!$R:$R,$AK290,明细!$C:$C,AS$1,明细!$AL:$AL,"网点超23H未关闭"))*20)</f>
        <v>-</v>
      </c>
      <c r="AT290" s="12" t="str">
        <f>IF((COUNTIFS(明细!$R:$R,$AK290,明细!$C:$C,AT$1,明细!$AK:$AK,"网点超50分钟未响应")+COUNTIFS(明细!$R:$R,$AK290,明细!$C:$C,AT$1,明细!$AL:$AL,"网点超23H未关闭"))*20=0,"-",(COUNTIFS(明细!$R:$R,$AK290,明细!$C:$C,AT$1,明细!$AK:$AK,"网点超50分钟未响应")+COUNTIFS(明细!$R:$R,$AK290,明细!$C:$C,AT$1,明细!$AL:$AL,"网点超23H未关闭"))*20)</f>
        <v>-</v>
      </c>
      <c r="AU290" s="12" t="str">
        <f>IF((COUNTIFS(明细!$R:$R,$AK290,明细!$C:$C,AU$1,明细!$AK:$AK,"网点超50分钟未响应")+COUNTIFS(明细!$R:$R,$AK290,明细!$C:$C,AU$1,明细!$AL:$AL,"网点超23H未关闭"))*20=0,"-",(COUNTIFS(明细!$R:$R,$AK290,明细!$C:$C,AU$1,明细!$AK:$AK,"网点超50分钟未响应")+COUNTIFS(明细!$R:$R,$AK290,明细!$C:$C,AU$1,明细!$AL:$AL,"网点超23H未关闭"))*20)</f>
        <v>-</v>
      </c>
      <c r="AV290" s="12" t="str">
        <f>IF((COUNTIFS(明细!$R:$R,$AK290,明细!$C:$C,AV$1,明细!$AK:$AK,"网点超50分钟未响应")+COUNTIFS(明细!$R:$R,$AK290,明细!$C:$C,AV$1,明细!$AL:$AL,"网点超23H未关闭"))*20=0,"-",(COUNTIFS(明细!$R:$R,$AK290,明细!$C:$C,AV$1,明细!$AK:$AK,"网点超50分钟未响应")+COUNTIFS(明细!$R:$R,$AK290,明细!$C:$C,AV$1,明细!$AL:$AL,"网点超23H未关闭"))*20)</f>
        <v>-</v>
      </c>
      <c r="AW290" s="12" t="str">
        <f>IF((COUNTIFS(明细!$R:$R,$AK290,明细!$C:$C,AW$1,明细!$AK:$AK,"网点超50分钟未响应")+COUNTIFS(明细!$R:$R,$AK290,明细!$C:$C,AW$1,明细!$AL:$AL,"网点超23H未关闭"))*20=0,"-",(COUNTIFS(明细!$R:$R,$AK290,明细!$C:$C,AW$1,明细!$AK:$AK,"网点超50分钟未响应")+COUNTIFS(明细!$R:$R,$AK290,明细!$C:$C,AW$1,明细!$AL:$AL,"网点超23H未关闭"))*20)</f>
        <v>-</v>
      </c>
      <c r="AX290" s="12" t="str">
        <f>IF((COUNTIFS(明细!$R:$R,$AK290,明细!$C:$C,AX$1,明细!$AK:$AK,"网点超50分钟未响应")+COUNTIFS(明细!$R:$R,$AK290,明细!$C:$C,AX$1,明细!$AL:$AL,"网点超23H未关闭"))*20=0,"-",(COUNTIFS(明细!$R:$R,$AK290,明细!$C:$C,AX$1,明细!$AK:$AK,"网点超50分钟未响应")+COUNTIFS(明细!$R:$R,$AK290,明细!$C:$C,AX$1,明细!$AL:$AL,"网点超23H未关闭"))*20)</f>
        <v>-</v>
      </c>
      <c r="AY290" s="12" t="str">
        <f>IF((COUNTIFS(明细!$R:$R,$AK290,明细!$C:$C,AY$1,明细!$AK:$AK,"网点超50分钟未响应")+COUNTIFS(明细!$R:$R,$AK290,明细!$C:$C,AY$1,明细!$AL:$AL,"网点超23H未关闭"))*20=0,"-",(COUNTIFS(明细!$R:$R,$AK290,明细!$C:$C,AY$1,明细!$AK:$AK,"网点超50分钟未响应")+COUNTIFS(明细!$R:$R,$AK290,明细!$C:$C,AY$1,明细!$AL:$AL,"网点超23H未关闭"))*20)</f>
        <v>-</v>
      </c>
      <c r="AZ290" s="12" t="str">
        <f>IF((COUNTIFS(明细!$R:$R,$AK290,明细!$C:$C,AZ$1,明细!$AK:$AK,"网点超50分钟未响应")+COUNTIFS(明细!$R:$R,$AK290,明细!$C:$C,AZ$1,明细!$AL:$AL,"网点超23H未关闭"))*20=0,"-",(COUNTIFS(明细!$R:$R,$AK290,明细!$C:$C,AZ$1,明细!$AK:$AK,"网点超50分钟未响应")+COUNTIFS(明细!$R:$R,$AK290,明细!$C:$C,AZ$1,明细!$AL:$AL,"网点超23H未关闭"))*20)</f>
        <v>-</v>
      </c>
      <c r="BA290" s="12" t="str">
        <f>IF((COUNTIFS(明细!$R:$R,$AK290,明细!$C:$C,BA$1,明细!$AK:$AK,"网点超50分钟未响应")+COUNTIFS(明细!$R:$R,$AK290,明细!$C:$C,BA$1,明细!$AL:$AL,"网点超23H未关闭"))*20=0,"-",(COUNTIFS(明细!$R:$R,$AK290,明细!$C:$C,BA$1,明细!$AK:$AK,"网点超50分钟未响应")+COUNTIFS(明细!$R:$R,$AK290,明细!$C:$C,BA$1,明细!$AL:$AL,"网点超23H未关闭"))*20)</f>
        <v>-</v>
      </c>
      <c r="BB290" s="12" t="str">
        <f>IF((COUNTIFS(明细!$R:$R,$AK290,明细!$C:$C,BB$1,明细!$AK:$AK,"网点超50分钟未响应")+COUNTIFS(明细!$R:$R,$AK290,明细!$C:$C,BB$1,明细!$AL:$AL,"网点超23H未关闭"))*20=0,"-",(COUNTIFS(明细!$R:$R,$AK290,明细!$C:$C,BB$1,明细!$AK:$AK,"网点超50分钟未响应")+COUNTIFS(明细!$R:$R,$AK290,明细!$C:$C,BB$1,明细!$AL:$AL,"网点超23H未关闭"))*20)</f>
        <v>-</v>
      </c>
      <c r="BC290" s="12" t="str">
        <f>IF((COUNTIFS(明细!$R:$R,$AK290,明细!$C:$C,BC$1,明细!$AK:$AK,"网点超50分钟未响应")+COUNTIFS(明细!$R:$R,$AK290,明细!$C:$C,BC$1,明细!$AL:$AL,"网点超23H未关闭"))*20=0,"-",(COUNTIFS(明细!$R:$R,$AK290,明细!$C:$C,BC$1,明细!$AK:$AK,"网点超50分钟未响应")+COUNTIFS(明细!$R:$R,$AK290,明细!$C:$C,BC$1,明细!$AL:$AL,"网点超23H未关闭"))*20)</f>
        <v>-</v>
      </c>
      <c r="BD290" s="12" t="str">
        <f>IF((COUNTIFS(明细!$R:$R,$AK290,明细!$C:$C,BD$1,明细!$AK:$AK,"网点超50分钟未响应")+COUNTIFS(明细!$R:$R,$AK290,明细!$C:$C,BD$1,明细!$AL:$AL,"网点超23H未关闭"))*20=0,"-",(COUNTIFS(明细!$R:$R,$AK290,明细!$C:$C,BD$1,明细!$AK:$AK,"网点超50分钟未响应")+COUNTIFS(明细!$R:$R,$AK290,明细!$C:$C,BD$1,明细!$AL:$AL,"网点超23H未关闭"))*20)</f>
        <v>-</v>
      </c>
      <c r="BE290" s="12" t="str">
        <f>IF((COUNTIFS(明细!$R:$R,$AK290,明细!$C:$C,BE$1,明细!$AK:$AK,"网点超50分钟未响应")+COUNTIFS(明细!$R:$R,$AK290,明细!$C:$C,BE$1,明细!$AL:$AL,"网点超23H未关闭"))*20=0,"-",(COUNTIFS(明细!$R:$R,$AK290,明细!$C:$C,BE$1,明细!$AK:$AK,"网点超50分钟未响应")+COUNTIFS(明细!$R:$R,$AK290,明细!$C:$C,BE$1,明细!$AL:$AL,"网点超23H未关闭"))*20)</f>
        <v>-</v>
      </c>
      <c r="BF290" s="12" t="str">
        <f>IF((COUNTIFS(明细!$R:$R,$AK290,明细!$C:$C,BF$1,明细!$AK:$AK,"网点超50分钟未响应")+COUNTIFS(明细!$R:$R,$AK290,明细!$C:$C,BF$1,明细!$AL:$AL,"网点超23H未关闭"))*20=0,"-",(COUNTIFS(明细!$R:$R,$AK290,明细!$C:$C,BF$1,明细!$AK:$AK,"网点超50分钟未响应")+COUNTIFS(明细!$R:$R,$AK290,明细!$C:$C,BF$1,明细!$AL:$AL,"网点超23H未关闭"))*20)</f>
        <v>-</v>
      </c>
      <c r="BG290" s="12" t="str">
        <f>IF((COUNTIFS(明细!$R:$R,$AK290,明细!$C:$C,BG$1,明细!$AK:$AK,"网点超50分钟未响应")+COUNTIFS(明细!$R:$R,$AK290,明细!$C:$C,BG$1,明细!$AL:$AL,"网点超23H未关闭"))*20=0,"-",(COUNTIFS(明细!$R:$R,$AK290,明细!$C:$C,BG$1,明细!$AK:$AK,"网点超50分钟未响应")+COUNTIFS(明细!$R:$R,$AK290,明细!$C:$C,BG$1,明细!$AL:$AL,"网点超23H未关闭"))*20)</f>
        <v>-</v>
      </c>
      <c r="BH290" s="12" t="str">
        <f>IF((COUNTIFS(明细!$R:$R,$AK290,明细!$C:$C,BH$1,明细!$AK:$AK,"网点超50分钟未响应")+COUNTIFS(明细!$R:$R,$AK290,明细!$C:$C,BH$1,明细!$AL:$AL,"网点超23H未关闭"))*20=0,"-",(COUNTIFS(明细!$R:$R,$AK290,明细!$C:$C,BH$1,明细!$AK:$AK,"网点超50分钟未响应")+COUNTIFS(明细!$R:$R,$AK290,明细!$C:$C,BH$1,明细!$AL:$AL,"网点超23H未关闭"))*20)</f>
        <v>-</v>
      </c>
      <c r="BI290" s="12" t="str">
        <f>IF((COUNTIFS(明细!$R:$R,$AK290,明细!$C:$C,BI$1,明细!$AK:$AK,"网点超50分钟未响应")+COUNTIFS(明细!$R:$R,$AK290,明细!$C:$C,BI$1,明细!$AL:$AL,"网点超23H未关闭"))*20=0,"-",(COUNTIFS(明细!$R:$R,$AK290,明细!$C:$C,BI$1,明细!$AK:$AK,"网点超50分钟未响应")+COUNTIFS(明细!$R:$R,$AK290,明细!$C:$C,BI$1,明细!$AL:$AL,"网点超23H未关闭"))*20)</f>
        <v>-</v>
      </c>
      <c r="BJ290" s="12" t="str">
        <f>IF((COUNTIFS(明细!$R:$R,$AK290,明细!$C:$C,BJ$1,明细!$AK:$AK,"网点超50分钟未响应")+COUNTIFS(明细!$R:$R,$AK290,明细!$C:$C,BJ$1,明细!$AL:$AL,"网点超23H未关闭"))*20=0,"-",(COUNTIFS(明细!$R:$R,$AK290,明细!$C:$C,BJ$1,明细!$AK:$AK,"网点超50分钟未响应")+COUNTIFS(明细!$R:$R,$AK290,明细!$C:$C,BJ$1,明细!$AL:$AL,"网点超23H未关闭"))*20)</f>
        <v>-</v>
      </c>
      <c r="BK290" s="12" t="str">
        <f>IF((COUNTIFS(明细!$R:$R,$AK290,明细!$C:$C,BK$1,明细!$AK:$AK,"网点超50分钟未响应")+COUNTIFS(明细!$R:$R,$AK290,明细!$C:$C,BK$1,明细!$AL:$AL,"网点超23H未关闭"))*20=0,"-",(COUNTIFS(明细!$R:$R,$AK290,明细!$C:$C,BK$1,明细!$AK:$AK,"网点超50分钟未响应")+COUNTIFS(明细!$R:$R,$AK290,明细!$C:$C,BK$1,明细!$AL:$AL,"网点超23H未关闭"))*20)</f>
        <v>-</v>
      </c>
      <c r="BL290" s="12" t="str">
        <f>IF((COUNTIFS(明细!$R:$R,$AK290,明细!$C:$C,BL$1,明细!$AK:$AK,"网点超50分钟未响应")+COUNTIFS(明细!$R:$R,$AK290,明细!$C:$C,BL$1,明细!$AL:$AL,"网点超23H未关闭"))*20=0,"-",(COUNTIFS(明细!$R:$R,$AK290,明细!$C:$C,BL$1,明细!$AK:$AK,"网点超50分钟未响应")+COUNTIFS(明细!$R:$R,$AK290,明细!$C:$C,BL$1,明细!$AL:$AL,"网点超23H未关闭"))*20)</f>
        <v>-</v>
      </c>
      <c r="BM290" s="12" t="str">
        <f>IF((COUNTIFS(明细!$R:$R,$AK290,明细!$C:$C,BM$1,明细!$AK:$AK,"网点超50分钟未响应")+COUNTIFS(明细!$R:$R,$AK290,明细!$C:$C,BM$1,明细!$AL:$AL,"网点超23H未关闭"))*20=0,"-",(COUNTIFS(明细!$R:$R,$AK290,明细!$C:$C,BM$1,明细!$AK:$AK,"网点超50分钟未响应")+COUNTIFS(明细!$R:$R,$AK290,明细!$C:$C,BM$1,明细!$AL:$AL,"网点超23H未关闭"))*20)</f>
        <v>-</v>
      </c>
      <c r="BN290" s="12" t="str">
        <f>IF((COUNTIFS(明细!$R:$R,$AK290,明细!$C:$C,BN$1,明细!$AK:$AK,"网点超50分钟未响应")+COUNTIFS(明细!$R:$R,$AK290,明细!$C:$C,BN$1,明细!$AL:$AL,"网点超23H未关闭"))*20=0,"-",(COUNTIFS(明细!$R:$R,$AK290,明细!$C:$C,BN$1,明细!$AK:$AK,"网点超50分钟未响应")+COUNTIFS(明细!$R:$R,$AK290,明细!$C:$C,BN$1,明细!$AL:$AL,"网点超23H未关闭"))*20)</f>
        <v>-</v>
      </c>
      <c r="BO290" s="12" t="str">
        <f>IF((COUNTIFS(明细!$R:$R,$AK290,明细!$C:$C,BO$1,明细!$AK:$AK,"网点超50分钟未响应")+COUNTIFS(明细!$R:$R,$AK290,明细!$C:$C,BO$1,明细!$AL:$AL,"网点超23H未关闭"))*20=0,"-",(COUNTIFS(明细!$R:$R,$AK290,明细!$C:$C,BO$1,明细!$AK:$AK,"网点超50分钟未响应")+COUNTIFS(明细!$R:$R,$AK290,明细!$C:$C,BO$1,明细!$AL:$AL,"网点超23H未关闭"))*20)</f>
        <v>-</v>
      </c>
      <c r="BP290" s="12" t="str">
        <f>IF((COUNTIFS(明细!$R:$R,$AK290,明细!$C:$C,BP$1,明细!$AK:$AK,"网点超50分钟未响应")+COUNTIFS(明细!$R:$R,$AK290,明细!$C:$C,BP$1,明细!$AL:$AL,"网点超23H未关闭"))*20=0,"-",(COUNTIFS(明细!$R:$R,$AK290,明细!$C:$C,BP$1,明细!$AK:$AK,"网点超50分钟未响应")+COUNTIFS(明细!$R:$R,$AK290,明细!$C:$C,BP$1,明细!$AL:$AL,"网点超23H未关闭"))*20)</f>
        <v>-</v>
      </c>
    </row>
    <row r="291" customHeight="1" spans="36:68">
      <c r="AJ291" s="12">
        <f>RANK(AL291,AL$3:AL$356)</f>
        <v>147</v>
      </c>
      <c r="AK291" s="36" t="s">
        <v>327</v>
      </c>
      <c r="AL291" s="12">
        <f t="shared" si="2"/>
        <v>0</v>
      </c>
      <c r="AM291" s="12" t="str">
        <f>IF((COUNTIFS(明细!$R:$R,$AK291,明细!$C:$C,AM$1,明细!$AK:$AK,"网点超50分钟未响应")+COUNTIFS(明细!$R:$R,$AK291,明细!$C:$C,AM$1,明细!$AL:$AL,"网点超23H未关闭"))*20=0,"-",(COUNTIFS(明细!$R:$R,$AK291,明细!$C:$C,AM$1,明细!$AK:$AK,"网点超50分钟未响应")+COUNTIFS(明细!$R:$R,$AK291,明细!$C:$C,AM$1,明细!$AL:$AL,"网点超23H未关闭"))*20)</f>
        <v>-</v>
      </c>
      <c r="AN291" s="12" t="str">
        <f>IF((COUNTIFS(明细!$R:$R,$AK291,明细!$C:$C,AN$1,明细!$AK:$AK,"网点超50分钟未响应")+COUNTIFS(明细!$R:$R,$AK291,明细!$C:$C,AN$1,明细!$AL:$AL,"网点超23H未关闭"))*20=0,"-",(COUNTIFS(明细!$R:$R,$AK291,明细!$C:$C,AN$1,明细!$AK:$AK,"网点超50分钟未响应")+COUNTIFS(明细!$R:$R,$AK291,明细!$C:$C,AN$1,明细!$AL:$AL,"网点超23H未关闭"))*20)</f>
        <v>-</v>
      </c>
      <c r="AO291" s="12" t="str">
        <f>IF((COUNTIFS(明细!$R:$R,$AK291,明细!$C:$C,AO$1,明细!$AK:$AK,"网点超50分钟未响应")+COUNTIFS(明细!$R:$R,$AK291,明细!$C:$C,AO$1,明细!$AL:$AL,"网点超23H未关闭"))*20=0,"-",(COUNTIFS(明细!$R:$R,$AK291,明细!$C:$C,AO$1,明细!$AK:$AK,"网点超50分钟未响应")+COUNTIFS(明细!$R:$R,$AK291,明细!$C:$C,AO$1,明细!$AL:$AL,"网点超23H未关闭"))*20)</f>
        <v>-</v>
      </c>
      <c r="AP291" s="12" t="str">
        <f>IF((COUNTIFS(明细!$R:$R,$AK291,明细!$C:$C,AP$1,明细!$AK:$AK,"网点超50分钟未响应")+COUNTIFS(明细!$R:$R,$AK291,明细!$C:$C,AP$1,明细!$AL:$AL,"网点超23H未关闭"))*20=0,"-",(COUNTIFS(明细!$R:$R,$AK291,明细!$C:$C,AP$1,明细!$AK:$AK,"网点超50分钟未响应")+COUNTIFS(明细!$R:$R,$AK291,明细!$C:$C,AP$1,明细!$AL:$AL,"网点超23H未关闭"))*20)</f>
        <v>-</v>
      </c>
      <c r="AQ291" s="12" t="str">
        <f>IF((COUNTIFS(明细!$R:$R,$AK291,明细!$C:$C,AQ$1,明细!$AK:$AK,"网点超50分钟未响应")+COUNTIFS(明细!$R:$R,$AK291,明细!$C:$C,AQ$1,明细!$AL:$AL,"网点超23H未关闭"))*20=0,"-",(COUNTIFS(明细!$R:$R,$AK291,明细!$C:$C,AQ$1,明细!$AK:$AK,"网点超50分钟未响应")+COUNTIFS(明细!$R:$R,$AK291,明细!$C:$C,AQ$1,明细!$AL:$AL,"网点超23H未关闭"))*20)</f>
        <v>-</v>
      </c>
      <c r="AR291" s="12" t="str">
        <f>IF((COUNTIFS(明细!$R:$R,$AK291,明细!$C:$C,AR$1,明细!$AK:$AK,"网点超50分钟未响应")+COUNTIFS(明细!$R:$R,$AK291,明细!$C:$C,AR$1,明细!$AL:$AL,"网点超23H未关闭"))*20=0,"-",(COUNTIFS(明细!$R:$R,$AK291,明细!$C:$C,AR$1,明细!$AK:$AK,"网点超50分钟未响应")+COUNTIFS(明细!$R:$R,$AK291,明细!$C:$C,AR$1,明细!$AL:$AL,"网点超23H未关闭"))*20)</f>
        <v>-</v>
      </c>
      <c r="AS291" s="12" t="str">
        <f>IF((COUNTIFS(明细!$R:$R,$AK291,明细!$C:$C,AS$1,明细!$AK:$AK,"网点超50分钟未响应")+COUNTIFS(明细!$R:$R,$AK291,明细!$C:$C,AS$1,明细!$AL:$AL,"网点超23H未关闭"))*20=0,"-",(COUNTIFS(明细!$R:$R,$AK291,明细!$C:$C,AS$1,明细!$AK:$AK,"网点超50分钟未响应")+COUNTIFS(明细!$R:$R,$AK291,明细!$C:$C,AS$1,明细!$AL:$AL,"网点超23H未关闭"))*20)</f>
        <v>-</v>
      </c>
      <c r="AT291" s="12" t="str">
        <f>IF((COUNTIFS(明细!$R:$R,$AK291,明细!$C:$C,AT$1,明细!$AK:$AK,"网点超50分钟未响应")+COUNTIFS(明细!$R:$R,$AK291,明细!$C:$C,AT$1,明细!$AL:$AL,"网点超23H未关闭"))*20=0,"-",(COUNTIFS(明细!$R:$R,$AK291,明细!$C:$C,AT$1,明细!$AK:$AK,"网点超50分钟未响应")+COUNTIFS(明细!$R:$R,$AK291,明细!$C:$C,AT$1,明细!$AL:$AL,"网点超23H未关闭"))*20)</f>
        <v>-</v>
      </c>
      <c r="AU291" s="12" t="str">
        <f>IF((COUNTIFS(明细!$R:$R,$AK291,明细!$C:$C,AU$1,明细!$AK:$AK,"网点超50分钟未响应")+COUNTIFS(明细!$R:$R,$AK291,明细!$C:$C,AU$1,明细!$AL:$AL,"网点超23H未关闭"))*20=0,"-",(COUNTIFS(明细!$R:$R,$AK291,明细!$C:$C,AU$1,明细!$AK:$AK,"网点超50分钟未响应")+COUNTIFS(明细!$R:$R,$AK291,明细!$C:$C,AU$1,明细!$AL:$AL,"网点超23H未关闭"))*20)</f>
        <v>-</v>
      </c>
      <c r="AV291" s="12" t="str">
        <f>IF((COUNTIFS(明细!$R:$R,$AK291,明细!$C:$C,AV$1,明细!$AK:$AK,"网点超50分钟未响应")+COUNTIFS(明细!$R:$R,$AK291,明细!$C:$C,AV$1,明细!$AL:$AL,"网点超23H未关闭"))*20=0,"-",(COUNTIFS(明细!$R:$R,$AK291,明细!$C:$C,AV$1,明细!$AK:$AK,"网点超50分钟未响应")+COUNTIFS(明细!$R:$R,$AK291,明细!$C:$C,AV$1,明细!$AL:$AL,"网点超23H未关闭"))*20)</f>
        <v>-</v>
      </c>
      <c r="AW291" s="12" t="str">
        <f>IF((COUNTIFS(明细!$R:$R,$AK291,明细!$C:$C,AW$1,明细!$AK:$AK,"网点超50分钟未响应")+COUNTIFS(明细!$R:$R,$AK291,明细!$C:$C,AW$1,明细!$AL:$AL,"网点超23H未关闭"))*20=0,"-",(COUNTIFS(明细!$R:$R,$AK291,明细!$C:$C,AW$1,明细!$AK:$AK,"网点超50分钟未响应")+COUNTIFS(明细!$R:$R,$AK291,明细!$C:$C,AW$1,明细!$AL:$AL,"网点超23H未关闭"))*20)</f>
        <v>-</v>
      </c>
      <c r="AX291" s="12" t="str">
        <f>IF((COUNTIFS(明细!$R:$R,$AK291,明细!$C:$C,AX$1,明细!$AK:$AK,"网点超50分钟未响应")+COUNTIFS(明细!$R:$R,$AK291,明细!$C:$C,AX$1,明细!$AL:$AL,"网点超23H未关闭"))*20=0,"-",(COUNTIFS(明细!$R:$R,$AK291,明细!$C:$C,AX$1,明细!$AK:$AK,"网点超50分钟未响应")+COUNTIFS(明细!$R:$R,$AK291,明细!$C:$C,AX$1,明细!$AL:$AL,"网点超23H未关闭"))*20)</f>
        <v>-</v>
      </c>
      <c r="AY291" s="12" t="str">
        <f>IF((COUNTIFS(明细!$R:$R,$AK291,明细!$C:$C,AY$1,明细!$AK:$AK,"网点超50分钟未响应")+COUNTIFS(明细!$R:$R,$AK291,明细!$C:$C,AY$1,明细!$AL:$AL,"网点超23H未关闭"))*20=0,"-",(COUNTIFS(明细!$R:$R,$AK291,明细!$C:$C,AY$1,明细!$AK:$AK,"网点超50分钟未响应")+COUNTIFS(明细!$R:$R,$AK291,明细!$C:$C,AY$1,明细!$AL:$AL,"网点超23H未关闭"))*20)</f>
        <v>-</v>
      </c>
      <c r="AZ291" s="12" t="str">
        <f>IF((COUNTIFS(明细!$R:$R,$AK291,明细!$C:$C,AZ$1,明细!$AK:$AK,"网点超50分钟未响应")+COUNTIFS(明细!$R:$R,$AK291,明细!$C:$C,AZ$1,明细!$AL:$AL,"网点超23H未关闭"))*20=0,"-",(COUNTIFS(明细!$R:$R,$AK291,明细!$C:$C,AZ$1,明细!$AK:$AK,"网点超50分钟未响应")+COUNTIFS(明细!$R:$R,$AK291,明细!$C:$C,AZ$1,明细!$AL:$AL,"网点超23H未关闭"))*20)</f>
        <v>-</v>
      </c>
      <c r="BA291" s="12" t="str">
        <f>IF((COUNTIFS(明细!$R:$R,$AK291,明细!$C:$C,BA$1,明细!$AK:$AK,"网点超50分钟未响应")+COUNTIFS(明细!$R:$R,$AK291,明细!$C:$C,BA$1,明细!$AL:$AL,"网点超23H未关闭"))*20=0,"-",(COUNTIFS(明细!$R:$R,$AK291,明细!$C:$C,BA$1,明细!$AK:$AK,"网点超50分钟未响应")+COUNTIFS(明细!$R:$R,$AK291,明细!$C:$C,BA$1,明细!$AL:$AL,"网点超23H未关闭"))*20)</f>
        <v>-</v>
      </c>
      <c r="BB291" s="12" t="str">
        <f>IF((COUNTIFS(明细!$R:$R,$AK291,明细!$C:$C,BB$1,明细!$AK:$AK,"网点超50分钟未响应")+COUNTIFS(明细!$R:$R,$AK291,明细!$C:$C,BB$1,明细!$AL:$AL,"网点超23H未关闭"))*20=0,"-",(COUNTIFS(明细!$R:$R,$AK291,明细!$C:$C,BB$1,明细!$AK:$AK,"网点超50分钟未响应")+COUNTIFS(明细!$R:$R,$AK291,明细!$C:$C,BB$1,明细!$AL:$AL,"网点超23H未关闭"))*20)</f>
        <v>-</v>
      </c>
      <c r="BC291" s="12" t="str">
        <f>IF((COUNTIFS(明细!$R:$R,$AK291,明细!$C:$C,BC$1,明细!$AK:$AK,"网点超50分钟未响应")+COUNTIFS(明细!$R:$R,$AK291,明细!$C:$C,BC$1,明细!$AL:$AL,"网点超23H未关闭"))*20=0,"-",(COUNTIFS(明细!$R:$R,$AK291,明细!$C:$C,BC$1,明细!$AK:$AK,"网点超50分钟未响应")+COUNTIFS(明细!$R:$R,$AK291,明细!$C:$C,BC$1,明细!$AL:$AL,"网点超23H未关闭"))*20)</f>
        <v>-</v>
      </c>
      <c r="BD291" s="12" t="str">
        <f>IF((COUNTIFS(明细!$R:$R,$AK291,明细!$C:$C,BD$1,明细!$AK:$AK,"网点超50分钟未响应")+COUNTIFS(明细!$R:$R,$AK291,明细!$C:$C,BD$1,明细!$AL:$AL,"网点超23H未关闭"))*20=0,"-",(COUNTIFS(明细!$R:$R,$AK291,明细!$C:$C,BD$1,明细!$AK:$AK,"网点超50分钟未响应")+COUNTIFS(明细!$R:$R,$AK291,明细!$C:$C,BD$1,明细!$AL:$AL,"网点超23H未关闭"))*20)</f>
        <v>-</v>
      </c>
      <c r="BE291" s="12" t="str">
        <f>IF((COUNTIFS(明细!$R:$R,$AK291,明细!$C:$C,BE$1,明细!$AK:$AK,"网点超50分钟未响应")+COUNTIFS(明细!$R:$R,$AK291,明细!$C:$C,BE$1,明细!$AL:$AL,"网点超23H未关闭"))*20=0,"-",(COUNTIFS(明细!$R:$R,$AK291,明细!$C:$C,BE$1,明细!$AK:$AK,"网点超50分钟未响应")+COUNTIFS(明细!$R:$R,$AK291,明细!$C:$C,BE$1,明细!$AL:$AL,"网点超23H未关闭"))*20)</f>
        <v>-</v>
      </c>
      <c r="BF291" s="12" t="str">
        <f>IF((COUNTIFS(明细!$R:$R,$AK291,明细!$C:$C,BF$1,明细!$AK:$AK,"网点超50分钟未响应")+COUNTIFS(明细!$R:$R,$AK291,明细!$C:$C,BF$1,明细!$AL:$AL,"网点超23H未关闭"))*20=0,"-",(COUNTIFS(明细!$R:$R,$AK291,明细!$C:$C,BF$1,明细!$AK:$AK,"网点超50分钟未响应")+COUNTIFS(明细!$R:$R,$AK291,明细!$C:$C,BF$1,明细!$AL:$AL,"网点超23H未关闭"))*20)</f>
        <v>-</v>
      </c>
      <c r="BG291" s="12" t="str">
        <f>IF((COUNTIFS(明细!$R:$R,$AK291,明细!$C:$C,BG$1,明细!$AK:$AK,"网点超50分钟未响应")+COUNTIFS(明细!$R:$R,$AK291,明细!$C:$C,BG$1,明细!$AL:$AL,"网点超23H未关闭"))*20=0,"-",(COUNTIFS(明细!$R:$R,$AK291,明细!$C:$C,BG$1,明细!$AK:$AK,"网点超50分钟未响应")+COUNTIFS(明细!$R:$R,$AK291,明细!$C:$C,BG$1,明细!$AL:$AL,"网点超23H未关闭"))*20)</f>
        <v>-</v>
      </c>
      <c r="BH291" s="12" t="str">
        <f>IF((COUNTIFS(明细!$R:$R,$AK291,明细!$C:$C,BH$1,明细!$AK:$AK,"网点超50分钟未响应")+COUNTIFS(明细!$R:$R,$AK291,明细!$C:$C,BH$1,明细!$AL:$AL,"网点超23H未关闭"))*20=0,"-",(COUNTIFS(明细!$R:$R,$AK291,明细!$C:$C,BH$1,明细!$AK:$AK,"网点超50分钟未响应")+COUNTIFS(明细!$R:$R,$AK291,明细!$C:$C,BH$1,明细!$AL:$AL,"网点超23H未关闭"))*20)</f>
        <v>-</v>
      </c>
      <c r="BI291" s="12" t="str">
        <f>IF((COUNTIFS(明细!$R:$R,$AK291,明细!$C:$C,BI$1,明细!$AK:$AK,"网点超50分钟未响应")+COUNTIFS(明细!$R:$R,$AK291,明细!$C:$C,BI$1,明细!$AL:$AL,"网点超23H未关闭"))*20=0,"-",(COUNTIFS(明细!$R:$R,$AK291,明细!$C:$C,BI$1,明细!$AK:$AK,"网点超50分钟未响应")+COUNTIFS(明细!$R:$R,$AK291,明细!$C:$C,BI$1,明细!$AL:$AL,"网点超23H未关闭"))*20)</f>
        <v>-</v>
      </c>
      <c r="BJ291" s="12" t="str">
        <f>IF((COUNTIFS(明细!$R:$R,$AK291,明细!$C:$C,BJ$1,明细!$AK:$AK,"网点超50分钟未响应")+COUNTIFS(明细!$R:$R,$AK291,明细!$C:$C,BJ$1,明细!$AL:$AL,"网点超23H未关闭"))*20=0,"-",(COUNTIFS(明细!$R:$R,$AK291,明细!$C:$C,BJ$1,明细!$AK:$AK,"网点超50分钟未响应")+COUNTIFS(明细!$R:$R,$AK291,明细!$C:$C,BJ$1,明细!$AL:$AL,"网点超23H未关闭"))*20)</f>
        <v>-</v>
      </c>
      <c r="BK291" s="12" t="str">
        <f>IF((COUNTIFS(明细!$R:$R,$AK291,明细!$C:$C,BK$1,明细!$AK:$AK,"网点超50分钟未响应")+COUNTIFS(明细!$R:$R,$AK291,明细!$C:$C,BK$1,明细!$AL:$AL,"网点超23H未关闭"))*20=0,"-",(COUNTIFS(明细!$R:$R,$AK291,明细!$C:$C,BK$1,明细!$AK:$AK,"网点超50分钟未响应")+COUNTIFS(明细!$R:$R,$AK291,明细!$C:$C,BK$1,明细!$AL:$AL,"网点超23H未关闭"))*20)</f>
        <v>-</v>
      </c>
      <c r="BL291" s="12" t="str">
        <f>IF((COUNTIFS(明细!$R:$R,$AK291,明细!$C:$C,BL$1,明细!$AK:$AK,"网点超50分钟未响应")+COUNTIFS(明细!$R:$R,$AK291,明细!$C:$C,BL$1,明细!$AL:$AL,"网点超23H未关闭"))*20=0,"-",(COUNTIFS(明细!$R:$R,$AK291,明细!$C:$C,BL$1,明细!$AK:$AK,"网点超50分钟未响应")+COUNTIFS(明细!$R:$R,$AK291,明细!$C:$C,BL$1,明细!$AL:$AL,"网点超23H未关闭"))*20)</f>
        <v>-</v>
      </c>
      <c r="BM291" s="12" t="str">
        <f>IF((COUNTIFS(明细!$R:$R,$AK291,明细!$C:$C,BM$1,明细!$AK:$AK,"网点超50分钟未响应")+COUNTIFS(明细!$R:$R,$AK291,明细!$C:$C,BM$1,明细!$AL:$AL,"网点超23H未关闭"))*20=0,"-",(COUNTIFS(明细!$R:$R,$AK291,明细!$C:$C,BM$1,明细!$AK:$AK,"网点超50分钟未响应")+COUNTIFS(明细!$R:$R,$AK291,明细!$C:$C,BM$1,明细!$AL:$AL,"网点超23H未关闭"))*20)</f>
        <v>-</v>
      </c>
      <c r="BN291" s="12" t="str">
        <f>IF((COUNTIFS(明细!$R:$R,$AK291,明细!$C:$C,BN$1,明细!$AK:$AK,"网点超50分钟未响应")+COUNTIFS(明细!$R:$R,$AK291,明细!$C:$C,BN$1,明细!$AL:$AL,"网点超23H未关闭"))*20=0,"-",(COUNTIFS(明细!$R:$R,$AK291,明细!$C:$C,BN$1,明细!$AK:$AK,"网点超50分钟未响应")+COUNTIFS(明细!$R:$R,$AK291,明细!$C:$C,BN$1,明细!$AL:$AL,"网点超23H未关闭"))*20)</f>
        <v>-</v>
      </c>
      <c r="BO291" s="12" t="str">
        <f>IF((COUNTIFS(明细!$R:$R,$AK291,明细!$C:$C,BO$1,明细!$AK:$AK,"网点超50分钟未响应")+COUNTIFS(明细!$R:$R,$AK291,明细!$C:$C,BO$1,明细!$AL:$AL,"网点超23H未关闭"))*20=0,"-",(COUNTIFS(明细!$R:$R,$AK291,明细!$C:$C,BO$1,明细!$AK:$AK,"网点超50分钟未响应")+COUNTIFS(明细!$R:$R,$AK291,明细!$C:$C,BO$1,明细!$AL:$AL,"网点超23H未关闭"))*20)</f>
        <v>-</v>
      </c>
      <c r="BP291" s="12" t="str">
        <f>IF((COUNTIFS(明细!$R:$R,$AK291,明细!$C:$C,BP$1,明细!$AK:$AK,"网点超50分钟未响应")+COUNTIFS(明细!$R:$R,$AK291,明细!$C:$C,BP$1,明细!$AL:$AL,"网点超23H未关闭"))*20=0,"-",(COUNTIFS(明细!$R:$R,$AK291,明细!$C:$C,BP$1,明细!$AK:$AK,"网点超50分钟未响应")+COUNTIFS(明细!$R:$R,$AK291,明细!$C:$C,BP$1,明细!$AL:$AL,"网点超23H未关闭"))*20)</f>
        <v>-</v>
      </c>
    </row>
    <row r="292" customHeight="1" spans="36:68">
      <c r="AJ292" s="12">
        <f>RANK(AL292,AL$3:AL$356)</f>
        <v>147</v>
      </c>
      <c r="AK292" s="4" t="s">
        <v>328</v>
      </c>
      <c r="AL292" s="12">
        <f t="shared" si="2"/>
        <v>0</v>
      </c>
      <c r="AM292" s="12" t="str">
        <f>IF((COUNTIFS(明细!$R:$R,$AK292,明细!$C:$C,AM$1,明细!$AK:$AK,"网点超50分钟未响应")+COUNTIFS(明细!$R:$R,$AK292,明细!$C:$C,AM$1,明细!$AL:$AL,"网点超23H未关闭"))*20=0,"-",(COUNTIFS(明细!$R:$R,$AK292,明细!$C:$C,AM$1,明细!$AK:$AK,"网点超50分钟未响应")+COUNTIFS(明细!$R:$R,$AK292,明细!$C:$C,AM$1,明细!$AL:$AL,"网点超23H未关闭"))*20)</f>
        <v>-</v>
      </c>
      <c r="AN292" s="12" t="str">
        <f>IF((COUNTIFS(明细!$R:$R,$AK292,明细!$C:$C,AN$1,明细!$AK:$AK,"网点超50分钟未响应")+COUNTIFS(明细!$R:$R,$AK292,明细!$C:$C,AN$1,明细!$AL:$AL,"网点超23H未关闭"))*20=0,"-",(COUNTIFS(明细!$R:$R,$AK292,明细!$C:$C,AN$1,明细!$AK:$AK,"网点超50分钟未响应")+COUNTIFS(明细!$R:$R,$AK292,明细!$C:$C,AN$1,明细!$AL:$AL,"网点超23H未关闭"))*20)</f>
        <v>-</v>
      </c>
      <c r="AO292" s="12" t="str">
        <f>IF((COUNTIFS(明细!$R:$R,$AK292,明细!$C:$C,AO$1,明细!$AK:$AK,"网点超50分钟未响应")+COUNTIFS(明细!$R:$R,$AK292,明细!$C:$C,AO$1,明细!$AL:$AL,"网点超23H未关闭"))*20=0,"-",(COUNTIFS(明细!$R:$R,$AK292,明细!$C:$C,AO$1,明细!$AK:$AK,"网点超50分钟未响应")+COUNTIFS(明细!$R:$R,$AK292,明细!$C:$C,AO$1,明细!$AL:$AL,"网点超23H未关闭"))*20)</f>
        <v>-</v>
      </c>
      <c r="AP292" s="12" t="str">
        <f>IF((COUNTIFS(明细!$R:$R,$AK292,明细!$C:$C,AP$1,明细!$AK:$AK,"网点超50分钟未响应")+COUNTIFS(明细!$R:$R,$AK292,明细!$C:$C,AP$1,明细!$AL:$AL,"网点超23H未关闭"))*20=0,"-",(COUNTIFS(明细!$R:$R,$AK292,明细!$C:$C,AP$1,明细!$AK:$AK,"网点超50分钟未响应")+COUNTIFS(明细!$R:$R,$AK292,明细!$C:$C,AP$1,明细!$AL:$AL,"网点超23H未关闭"))*20)</f>
        <v>-</v>
      </c>
      <c r="AQ292" s="12" t="str">
        <f>IF((COUNTIFS(明细!$R:$R,$AK292,明细!$C:$C,AQ$1,明细!$AK:$AK,"网点超50分钟未响应")+COUNTIFS(明细!$R:$R,$AK292,明细!$C:$C,AQ$1,明细!$AL:$AL,"网点超23H未关闭"))*20=0,"-",(COUNTIFS(明细!$R:$R,$AK292,明细!$C:$C,AQ$1,明细!$AK:$AK,"网点超50分钟未响应")+COUNTIFS(明细!$R:$R,$AK292,明细!$C:$C,AQ$1,明细!$AL:$AL,"网点超23H未关闭"))*20)</f>
        <v>-</v>
      </c>
      <c r="AR292" s="12" t="str">
        <f>IF((COUNTIFS(明细!$R:$R,$AK292,明细!$C:$C,AR$1,明细!$AK:$AK,"网点超50分钟未响应")+COUNTIFS(明细!$R:$R,$AK292,明细!$C:$C,AR$1,明细!$AL:$AL,"网点超23H未关闭"))*20=0,"-",(COUNTIFS(明细!$R:$R,$AK292,明细!$C:$C,AR$1,明细!$AK:$AK,"网点超50分钟未响应")+COUNTIFS(明细!$R:$R,$AK292,明细!$C:$C,AR$1,明细!$AL:$AL,"网点超23H未关闭"))*20)</f>
        <v>-</v>
      </c>
      <c r="AS292" s="12" t="str">
        <f>IF((COUNTIFS(明细!$R:$R,$AK292,明细!$C:$C,AS$1,明细!$AK:$AK,"网点超50分钟未响应")+COUNTIFS(明细!$R:$R,$AK292,明细!$C:$C,AS$1,明细!$AL:$AL,"网点超23H未关闭"))*20=0,"-",(COUNTIFS(明细!$R:$R,$AK292,明细!$C:$C,AS$1,明细!$AK:$AK,"网点超50分钟未响应")+COUNTIFS(明细!$R:$R,$AK292,明细!$C:$C,AS$1,明细!$AL:$AL,"网点超23H未关闭"))*20)</f>
        <v>-</v>
      </c>
      <c r="AT292" s="12" t="str">
        <f>IF((COUNTIFS(明细!$R:$R,$AK292,明细!$C:$C,AT$1,明细!$AK:$AK,"网点超50分钟未响应")+COUNTIFS(明细!$R:$R,$AK292,明细!$C:$C,AT$1,明细!$AL:$AL,"网点超23H未关闭"))*20=0,"-",(COUNTIFS(明细!$R:$R,$AK292,明细!$C:$C,AT$1,明细!$AK:$AK,"网点超50分钟未响应")+COUNTIFS(明细!$R:$R,$AK292,明细!$C:$C,AT$1,明细!$AL:$AL,"网点超23H未关闭"))*20)</f>
        <v>-</v>
      </c>
      <c r="AU292" s="12" t="str">
        <f>IF((COUNTIFS(明细!$R:$R,$AK292,明细!$C:$C,AU$1,明细!$AK:$AK,"网点超50分钟未响应")+COUNTIFS(明细!$R:$R,$AK292,明细!$C:$C,AU$1,明细!$AL:$AL,"网点超23H未关闭"))*20=0,"-",(COUNTIFS(明细!$R:$R,$AK292,明细!$C:$C,AU$1,明细!$AK:$AK,"网点超50分钟未响应")+COUNTIFS(明细!$R:$R,$AK292,明细!$C:$C,AU$1,明细!$AL:$AL,"网点超23H未关闭"))*20)</f>
        <v>-</v>
      </c>
      <c r="AV292" s="12" t="str">
        <f>IF((COUNTIFS(明细!$R:$R,$AK292,明细!$C:$C,AV$1,明细!$AK:$AK,"网点超50分钟未响应")+COUNTIFS(明细!$R:$R,$AK292,明细!$C:$C,AV$1,明细!$AL:$AL,"网点超23H未关闭"))*20=0,"-",(COUNTIFS(明细!$R:$R,$AK292,明细!$C:$C,AV$1,明细!$AK:$AK,"网点超50分钟未响应")+COUNTIFS(明细!$R:$R,$AK292,明细!$C:$C,AV$1,明细!$AL:$AL,"网点超23H未关闭"))*20)</f>
        <v>-</v>
      </c>
      <c r="AW292" s="12" t="str">
        <f>IF((COUNTIFS(明细!$R:$R,$AK292,明细!$C:$C,AW$1,明细!$AK:$AK,"网点超50分钟未响应")+COUNTIFS(明细!$R:$R,$AK292,明细!$C:$C,AW$1,明细!$AL:$AL,"网点超23H未关闭"))*20=0,"-",(COUNTIFS(明细!$R:$R,$AK292,明细!$C:$C,AW$1,明细!$AK:$AK,"网点超50分钟未响应")+COUNTIFS(明细!$R:$R,$AK292,明细!$C:$C,AW$1,明细!$AL:$AL,"网点超23H未关闭"))*20)</f>
        <v>-</v>
      </c>
      <c r="AX292" s="12" t="str">
        <f>IF((COUNTIFS(明细!$R:$R,$AK292,明细!$C:$C,AX$1,明细!$AK:$AK,"网点超50分钟未响应")+COUNTIFS(明细!$R:$R,$AK292,明细!$C:$C,AX$1,明细!$AL:$AL,"网点超23H未关闭"))*20=0,"-",(COUNTIFS(明细!$R:$R,$AK292,明细!$C:$C,AX$1,明细!$AK:$AK,"网点超50分钟未响应")+COUNTIFS(明细!$R:$R,$AK292,明细!$C:$C,AX$1,明细!$AL:$AL,"网点超23H未关闭"))*20)</f>
        <v>-</v>
      </c>
      <c r="AY292" s="12" t="str">
        <f>IF((COUNTIFS(明细!$R:$R,$AK292,明细!$C:$C,AY$1,明细!$AK:$AK,"网点超50分钟未响应")+COUNTIFS(明细!$R:$R,$AK292,明细!$C:$C,AY$1,明细!$AL:$AL,"网点超23H未关闭"))*20=0,"-",(COUNTIFS(明细!$R:$R,$AK292,明细!$C:$C,AY$1,明细!$AK:$AK,"网点超50分钟未响应")+COUNTIFS(明细!$R:$R,$AK292,明细!$C:$C,AY$1,明细!$AL:$AL,"网点超23H未关闭"))*20)</f>
        <v>-</v>
      </c>
      <c r="AZ292" s="12" t="str">
        <f>IF((COUNTIFS(明细!$R:$R,$AK292,明细!$C:$C,AZ$1,明细!$AK:$AK,"网点超50分钟未响应")+COUNTIFS(明细!$R:$R,$AK292,明细!$C:$C,AZ$1,明细!$AL:$AL,"网点超23H未关闭"))*20=0,"-",(COUNTIFS(明细!$R:$R,$AK292,明细!$C:$C,AZ$1,明细!$AK:$AK,"网点超50分钟未响应")+COUNTIFS(明细!$R:$R,$AK292,明细!$C:$C,AZ$1,明细!$AL:$AL,"网点超23H未关闭"))*20)</f>
        <v>-</v>
      </c>
      <c r="BA292" s="12" t="str">
        <f>IF((COUNTIFS(明细!$R:$R,$AK292,明细!$C:$C,BA$1,明细!$AK:$AK,"网点超50分钟未响应")+COUNTIFS(明细!$R:$R,$AK292,明细!$C:$C,BA$1,明细!$AL:$AL,"网点超23H未关闭"))*20=0,"-",(COUNTIFS(明细!$R:$R,$AK292,明细!$C:$C,BA$1,明细!$AK:$AK,"网点超50分钟未响应")+COUNTIFS(明细!$R:$R,$AK292,明细!$C:$C,BA$1,明细!$AL:$AL,"网点超23H未关闭"))*20)</f>
        <v>-</v>
      </c>
      <c r="BB292" s="12" t="str">
        <f>IF((COUNTIFS(明细!$R:$R,$AK292,明细!$C:$C,BB$1,明细!$AK:$AK,"网点超50分钟未响应")+COUNTIFS(明细!$R:$R,$AK292,明细!$C:$C,BB$1,明细!$AL:$AL,"网点超23H未关闭"))*20=0,"-",(COUNTIFS(明细!$R:$R,$AK292,明细!$C:$C,BB$1,明细!$AK:$AK,"网点超50分钟未响应")+COUNTIFS(明细!$R:$R,$AK292,明细!$C:$C,BB$1,明细!$AL:$AL,"网点超23H未关闭"))*20)</f>
        <v>-</v>
      </c>
      <c r="BC292" s="12" t="str">
        <f>IF((COUNTIFS(明细!$R:$R,$AK292,明细!$C:$C,BC$1,明细!$AK:$AK,"网点超50分钟未响应")+COUNTIFS(明细!$R:$R,$AK292,明细!$C:$C,BC$1,明细!$AL:$AL,"网点超23H未关闭"))*20=0,"-",(COUNTIFS(明细!$R:$R,$AK292,明细!$C:$C,BC$1,明细!$AK:$AK,"网点超50分钟未响应")+COUNTIFS(明细!$R:$R,$AK292,明细!$C:$C,BC$1,明细!$AL:$AL,"网点超23H未关闭"))*20)</f>
        <v>-</v>
      </c>
      <c r="BD292" s="12" t="str">
        <f>IF((COUNTIFS(明细!$R:$R,$AK292,明细!$C:$C,BD$1,明细!$AK:$AK,"网点超50分钟未响应")+COUNTIFS(明细!$R:$R,$AK292,明细!$C:$C,BD$1,明细!$AL:$AL,"网点超23H未关闭"))*20=0,"-",(COUNTIFS(明细!$R:$R,$AK292,明细!$C:$C,BD$1,明细!$AK:$AK,"网点超50分钟未响应")+COUNTIFS(明细!$R:$R,$AK292,明细!$C:$C,BD$1,明细!$AL:$AL,"网点超23H未关闭"))*20)</f>
        <v>-</v>
      </c>
      <c r="BE292" s="12" t="str">
        <f>IF((COUNTIFS(明细!$R:$R,$AK292,明细!$C:$C,BE$1,明细!$AK:$AK,"网点超50分钟未响应")+COUNTIFS(明细!$R:$R,$AK292,明细!$C:$C,BE$1,明细!$AL:$AL,"网点超23H未关闭"))*20=0,"-",(COUNTIFS(明细!$R:$R,$AK292,明细!$C:$C,BE$1,明细!$AK:$AK,"网点超50分钟未响应")+COUNTIFS(明细!$R:$R,$AK292,明细!$C:$C,BE$1,明细!$AL:$AL,"网点超23H未关闭"))*20)</f>
        <v>-</v>
      </c>
      <c r="BF292" s="12" t="str">
        <f>IF((COUNTIFS(明细!$R:$R,$AK292,明细!$C:$C,BF$1,明细!$AK:$AK,"网点超50分钟未响应")+COUNTIFS(明细!$R:$R,$AK292,明细!$C:$C,BF$1,明细!$AL:$AL,"网点超23H未关闭"))*20=0,"-",(COUNTIFS(明细!$R:$R,$AK292,明细!$C:$C,BF$1,明细!$AK:$AK,"网点超50分钟未响应")+COUNTIFS(明细!$R:$R,$AK292,明细!$C:$C,BF$1,明细!$AL:$AL,"网点超23H未关闭"))*20)</f>
        <v>-</v>
      </c>
      <c r="BG292" s="12" t="str">
        <f>IF((COUNTIFS(明细!$R:$R,$AK292,明细!$C:$C,BG$1,明细!$AK:$AK,"网点超50分钟未响应")+COUNTIFS(明细!$R:$R,$AK292,明细!$C:$C,BG$1,明细!$AL:$AL,"网点超23H未关闭"))*20=0,"-",(COUNTIFS(明细!$R:$R,$AK292,明细!$C:$C,BG$1,明细!$AK:$AK,"网点超50分钟未响应")+COUNTIFS(明细!$R:$R,$AK292,明细!$C:$C,BG$1,明细!$AL:$AL,"网点超23H未关闭"))*20)</f>
        <v>-</v>
      </c>
      <c r="BH292" s="12" t="str">
        <f>IF((COUNTIFS(明细!$R:$R,$AK292,明细!$C:$C,BH$1,明细!$AK:$AK,"网点超50分钟未响应")+COUNTIFS(明细!$R:$R,$AK292,明细!$C:$C,BH$1,明细!$AL:$AL,"网点超23H未关闭"))*20=0,"-",(COUNTIFS(明细!$R:$R,$AK292,明细!$C:$C,BH$1,明细!$AK:$AK,"网点超50分钟未响应")+COUNTIFS(明细!$R:$R,$AK292,明细!$C:$C,BH$1,明细!$AL:$AL,"网点超23H未关闭"))*20)</f>
        <v>-</v>
      </c>
      <c r="BI292" s="12" t="str">
        <f>IF((COUNTIFS(明细!$R:$R,$AK292,明细!$C:$C,BI$1,明细!$AK:$AK,"网点超50分钟未响应")+COUNTIFS(明细!$R:$R,$AK292,明细!$C:$C,BI$1,明细!$AL:$AL,"网点超23H未关闭"))*20=0,"-",(COUNTIFS(明细!$R:$R,$AK292,明细!$C:$C,BI$1,明细!$AK:$AK,"网点超50分钟未响应")+COUNTIFS(明细!$R:$R,$AK292,明细!$C:$C,BI$1,明细!$AL:$AL,"网点超23H未关闭"))*20)</f>
        <v>-</v>
      </c>
      <c r="BJ292" s="12" t="str">
        <f>IF((COUNTIFS(明细!$R:$R,$AK292,明细!$C:$C,BJ$1,明细!$AK:$AK,"网点超50分钟未响应")+COUNTIFS(明细!$R:$R,$AK292,明细!$C:$C,BJ$1,明细!$AL:$AL,"网点超23H未关闭"))*20=0,"-",(COUNTIFS(明细!$R:$R,$AK292,明细!$C:$C,BJ$1,明细!$AK:$AK,"网点超50分钟未响应")+COUNTIFS(明细!$R:$R,$AK292,明细!$C:$C,BJ$1,明细!$AL:$AL,"网点超23H未关闭"))*20)</f>
        <v>-</v>
      </c>
      <c r="BK292" s="12" t="str">
        <f>IF((COUNTIFS(明细!$R:$R,$AK292,明细!$C:$C,BK$1,明细!$AK:$AK,"网点超50分钟未响应")+COUNTIFS(明细!$R:$R,$AK292,明细!$C:$C,BK$1,明细!$AL:$AL,"网点超23H未关闭"))*20=0,"-",(COUNTIFS(明细!$R:$R,$AK292,明细!$C:$C,BK$1,明细!$AK:$AK,"网点超50分钟未响应")+COUNTIFS(明细!$R:$R,$AK292,明细!$C:$C,BK$1,明细!$AL:$AL,"网点超23H未关闭"))*20)</f>
        <v>-</v>
      </c>
      <c r="BL292" s="12" t="str">
        <f>IF((COUNTIFS(明细!$R:$R,$AK292,明细!$C:$C,BL$1,明细!$AK:$AK,"网点超50分钟未响应")+COUNTIFS(明细!$R:$R,$AK292,明细!$C:$C,BL$1,明细!$AL:$AL,"网点超23H未关闭"))*20=0,"-",(COUNTIFS(明细!$R:$R,$AK292,明细!$C:$C,BL$1,明细!$AK:$AK,"网点超50分钟未响应")+COUNTIFS(明细!$R:$R,$AK292,明细!$C:$C,BL$1,明细!$AL:$AL,"网点超23H未关闭"))*20)</f>
        <v>-</v>
      </c>
      <c r="BM292" s="12" t="str">
        <f>IF((COUNTIFS(明细!$R:$R,$AK292,明细!$C:$C,BM$1,明细!$AK:$AK,"网点超50分钟未响应")+COUNTIFS(明细!$R:$R,$AK292,明细!$C:$C,BM$1,明细!$AL:$AL,"网点超23H未关闭"))*20=0,"-",(COUNTIFS(明细!$R:$R,$AK292,明细!$C:$C,BM$1,明细!$AK:$AK,"网点超50分钟未响应")+COUNTIFS(明细!$R:$R,$AK292,明细!$C:$C,BM$1,明细!$AL:$AL,"网点超23H未关闭"))*20)</f>
        <v>-</v>
      </c>
      <c r="BN292" s="12" t="str">
        <f>IF((COUNTIFS(明细!$R:$R,$AK292,明细!$C:$C,BN$1,明细!$AK:$AK,"网点超50分钟未响应")+COUNTIFS(明细!$R:$R,$AK292,明细!$C:$C,BN$1,明细!$AL:$AL,"网点超23H未关闭"))*20=0,"-",(COUNTIFS(明细!$R:$R,$AK292,明细!$C:$C,BN$1,明细!$AK:$AK,"网点超50分钟未响应")+COUNTIFS(明细!$R:$R,$AK292,明细!$C:$C,BN$1,明细!$AL:$AL,"网点超23H未关闭"))*20)</f>
        <v>-</v>
      </c>
      <c r="BO292" s="12" t="str">
        <f>IF((COUNTIFS(明细!$R:$R,$AK292,明细!$C:$C,BO$1,明细!$AK:$AK,"网点超50分钟未响应")+COUNTIFS(明细!$R:$R,$AK292,明细!$C:$C,BO$1,明细!$AL:$AL,"网点超23H未关闭"))*20=0,"-",(COUNTIFS(明细!$R:$R,$AK292,明细!$C:$C,BO$1,明细!$AK:$AK,"网点超50分钟未响应")+COUNTIFS(明细!$R:$R,$AK292,明细!$C:$C,BO$1,明细!$AL:$AL,"网点超23H未关闭"))*20)</f>
        <v>-</v>
      </c>
      <c r="BP292" s="12" t="str">
        <f>IF((COUNTIFS(明细!$R:$R,$AK292,明细!$C:$C,BP$1,明细!$AK:$AK,"网点超50分钟未响应")+COUNTIFS(明细!$R:$R,$AK292,明细!$C:$C,BP$1,明细!$AL:$AL,"网点超23H未关闭"))*20=0,"-",(COUNTIFS(明细!$R:$R,$AK292,明细!$C:$C,BP$1,明细!$AK:$AK,"网点超50分钟未响应")+COUNTIFS(明细!$R:$R,$AK292,明细!$C:$C,BP$1,明细!$AL:$AL,"网点超23H未关闭"))*20)</f>
        <v>-</v>
      </c>
    </row>
    <row r="293" customHeight="1" spans="36:68">
      <c r="AJ293" s="12">
        <f>RANK(AL293,AL$3:AL$356)</f>
        <v>147</v>
      </c>
      <c r="AK293" s="4" t="s">
        <v>329</v>
      </c>
      <c r="AL293" s="12">
        <f t="shared" si="2"/>
        <v>0</v>
      </c>
      <c r="AM293" s="12" t="str">
        <f>IF((COUNTIFS(明细!$R:$R,$AK293,明细!$C:$C,AM$1,明细!$AK:$AK,"网点超50分钟未响应")+COUNTIFS(明细!$R:$R,$AK293,明细!$C:$C,AM$1,明细!$AL:$AL,"网点超23H未关闭"))*20=0,"-",(COUNTIFS(明细!$R:$R,$AK293,明细!$C:$C,AM$1,明细!$AK:$AK,"网点超50分钟未响应")+COUNTIFS(明细!$R:$R,$AK293,明细!$C:$C,AM$1,明细!$AL:$AL,"网点超23H未关闭"))*20)</f>
        <v>-</v>
      </c>
      <c r="AN293" s="12" t="str">
        <f>IF((COUNTIFS(明细!$R:$R,$AK293,明细!$C:$C,AN$1,明细!$AK:$AK,"网点超50分钟未响应")+COUNTIFS(明细!$R:$R,$AK293,明细!$C:$C,AN$1,明细!$AL:$AL,"网点超23H未关闭"))*20=0,"-",(COUNTIFS(明细!$R:$R,$AK293,明细!$C:$C,AN$1,明细!$AK:$AK,"网点超50分钟未响应")+COUNTIFS(明细!$R:$R,$AK293,明细!$C:$C,AN$1,明细!$AL:$AL,"网点超23H未关闭"))*20)</f>
        <v>-</v>
      </c>
      <c r="AO293" s="12" t="str">
        <f>IF((COUNTIFS(明细!$R:$R,$AK293,明细!$C:$C,AO$1,明细!$AK:$AK,"网点超50分钟未响应")+COUNTIFS(明细!$R:$R,$AK293,明细!$C:$C,AO$1,明细!$AL:$AL,"网点超23H未关闭"))*20=0,"-",(COUNTIFS(明细!$R:$R,$AK293,明细!$C:$C,AO$1,明细!$AK:$AK,"网点超50分钟未响应")+COUNTIFS(明细!$R:$R,$AK293,明细!$C:$C,AO$1,明细!$AL:$AL,"网点超23H未关闭"))*20)</f>
        <v>-</v>
      </c>
      <c r="AP293" s="12" t="str">
        <f>IF((COUNTIFS(明细!$R:$R,$AK293,明细!$C:$C,AP$1,明细!$AK:$AK,"网点超50分钟未响应")+COUNTIFS(明细!$R:$R,$AK293,明细!$C:$C,AP$1,明细!$AL:$AL,"网点超23H未关闭"))*20=0,"-",(COUNTIFS(明细!$R:$R,$AK293,明细!$C:$C,AP$1,明细!$AK:$AK,"网点超50分钟未响应")+COUNTIFS(明细!$R:$R,$AK293,明细!$C:$C,AP$1,明细!$AL:$AL,"网点超23H未关闭"))*20)</f>
        <v>-</v>
      </c>
      <c r="AQ293" s="12" t="str">
        <f>IF((COUNTIFS(明细!$R:$R,$AK293,明细!$C:$C,AQ$1,明细!$AK:$AK,"网点超50分钟未响应")+COUNTIFS(明细!$R:$R,$AK293,明细!$C:$C,AQ$1,明细!$AL:$AL,"网点超23H未关闭"))*20=0,"-",(COUNTIFS(明细!$R:$R,$AK293,明细!$C:$C,AQ$1,明细!$AK:$AK,"网点超50分钟未响应")+COUNTIFS(明细!$R:$R,$AK293,明细!$C:$C,AQ$1,明细!$AL:$AL,"网点超23H未关闭"))*20)</f>
        <v>-</v>
      </c>
      <c r="AR293" s="12" t="str">
        <f>IF((COUNTIFS(明细!$R:$R,$AK293,明细!$C:$C,AR$1,明细!$AK:$AK,"网点超50分钟未响应")+COUNTIFS(明细!$R:$R,$AK293,明细!$C:$C,AR$1,明细!$AL:$AL,"网点超23H未关闭"))*20=0,"-",(COUNTIFS(明细!$R:$R,$AK293,明细!$C:$C,AR$1,明细!$AK:$AK,"网点超50分钟未响应")+COUNTIFS(明细!$R:$R,$AK293,明细!$C:$C,AR$1,明细!$AL:$AL,"网点超23H未关闭"))*20)</f>
        <v>-</v>
      </c>
      <c r="AS293" s="12" t="str">
        <f>IF((COUNTIFS(明细!$R:$R,$AK293,明细!$C:$C,AS$1,明细!$AK:$AK,"网点超50分钟未响应")+COUNTIFS(明细!$R:$R,$AK293,明细!$C:$C,AS$1,明细!$AL:$AL,"网点超23H未关闭"))*20=0,"-",(COUNTIFS(明细!$R:$R,$AK293,明细!$C:$C,AS$1,明细!$AK:$AK,"网点超50分钟未响应")+COUNTIFS(明细!$R:$R,$AK293,明细!$C:$C,AS$1,明细!$AL:$AL,"网点超23H未关闭"))*20)</f>
        <v>-</v>
      </c>
      <c r="AT293" s="12" t="str">
        <f>IF((COUNTIFS(明细!$R:$R,$AK293,明细!$C:$C,AT$1,明细!$AK:$AK,"网点超50分钟未响应")+COUNTIFS(明细!$R:$R,$AK293,明细!$C:$C,AT$1,明细!$AL:$AL,"网点超23H未关闭"))*20=0,"-",(COUNTIFS(明细!$R:$R,$AK293,明细!$C:$C,AT$1,明细!$AK:$AK,"网点超50分钟未响应")+COUNTIFS(明细!$R:$R,$AK293,明细!$C:$C,AT$1,明细!$AL:$AL,"网点超23H未关闭"))*20)</f>
        <v>-</v>
      </c>
      <c r="AU293" s="12" t="str">
        <f>IF((COUNTIFS(明细!$R:$R,$AK293,明细!$C:$C,AU$1,明细!$AK:$AK,"网点超50分钟未响应")+COUNTIFS(明细!$R:$R,$AK293,明细!$C:$C,AU$1,明细!$AL:$AL,"网点超23H未关闭"))*20=0,"-",(COUNTIFS(明细!$R:$R,$AK293,明细!$C:$C,AU$1,明细!$AK:$AK,"网点超50分钟未响应")+COUNTIFS(明细!$R:$R,$AK293,明细!$C:$C,AU$1,明细!$AL:$AL,"网点超23H未关闭"))*20)</f>
        <v>-</v>
      </c>
      <c r="AV293" s="12" t="str">
        <f>IF((COUNTIFS(明细!$R:$R,$AK293,明细!$C:$C,AV$1,明细!$AK:$AK,"网点超50分钟未响应")+COUNTIFS(明细!$R:$R,$AK293,明细!$C:$C,AV$1,明细!$AL:$AL,"网点超23H未关闭"))*20=0,"-",(COUNTIFS(明细!$R:$R,$AK293,明细!$C:$C,AV$1,明细!$AK:$AK,"网点超50分钟未响应")+COUNTIFS(明细!$R:$R,$AK293,明细!$C:$C,AV$1,明细!$AL:$AL,"网点超23H未关闭"))*20)</f>
        <v>-</v>
      </c>
      <c r="AW293" s="12" t="str">
        <f>IF((COUNTIFS(明细!$R:$R,$AK293,明细!$C:$C,AW$1,明细!$AK:$AK,"网点超50分钟未响应")+COUNTIFS(明细!$R:$R,$AK293,明细!$C:$C,AW$1,明细!$AL:$AL,"网点超23H未关闭"))*20=0,"-",(COUNTIFS(明细!$R:$R,$AK293,明细!$C:$C,AW$1,明细!$AK:$AK,"网点超50分钟未响应")+COUNTIFS(明细!$R:$R,$AK293,明细!$C:$C,AW$1,明细!$AL:$AL,"网点超23H未关闭"))*20)</f>
        <v>-</v>
      </c>
      <c r="AX293" s="12" t="str">
        <f>IF((COUNTIFS(明细!$R:$R,$AK293,明细!$C:$C,AX$1,明细!$AK:$AK,"网点超50分钟未响应")+COUNTIFS(明细!$R:$R,$AK293,明细!$C:$C,AX$1,明细!$AL:$AL,"网点超23H未关闭"))*20=0,"-",(COUNTIFS(明细!$R:$R,$AK293,明细!$C:$C,AX$1,明细!$AK:$AK,"网点超50分钟未响应")+COUNTIFS(明细!$R:$R,$AK293,明细!$C:$C,AX$1,明细!$AL:$AL,"网点超23H未关闭"))*20)</f>
        <v>-</v>
      </c>
      <c r="AY293" s="12" t="str">
        <f>IF((COUNTIFS(明细!$R:$R,$AK293,明细!$C:$C,AY$1,明细!$AK:$AK,"网点超50分钟未响应")+COUNTIFS(明细!$R:$R,$AK293,明细!$C:$C,AY$1,明细!$AL:$AL,"网点超23H未关闭"))*20=0,"-",(COUNTIFS(明细!$R:$R,$AK293,明细!$C:$C,AY$1,明细!$AK:$AK,"网点超50分钟未响应")+COUNTIFS(明细!$R:$R,$AK293,明细!$C:$C,AY$1,明细!$AL:$AL,"网点超23H未关闭"))*20)</f>
        <v>-</v>
      </c>
      <c r="AZ293" s="12" t="str">
        <f>IF((COUNTIFS(明细!$R:$R,$AK293,明细!$C:$C,AZ$1,明细!$AK:$AK,"网点超50分钟未响应")+COUNTIFS(明细!$R:$R,$AK293,明细!$C:$C,AZ$1,明细!$AL:$AL,"网点超23H未关闭"))*20=0,"-",(COUNTIFS(明细!$R:$R,$AK293,明细!$C:$C,AZ$1,明细!$AK:$AK,"网点超50分钟未响应")+COUNTIFS(明细!$R:$R,$AK293,明细!$C:$C,AZ$1,明细!$AL:$AL,"网点超23H未关闭"))*20)</f>
        <v>-</v>
      </c>
      <c r="BA293" s="12" t="str">
        <f>IF((COUNTIFS(明细!$R:$R,$AK293,明细!$C:$C,BA$1,明细!$AK:$AK,"网点超50分钟未响应")+COUNTIFS(明细!$R:$R,$AK293,明细!$C:$C,BA$1,明细!$AL:$AL,"网点超23H未关闭"))*20=0,"-",(COUNTIFS(明细!$R:$R,$AK293,明细!$C:$C,BA$1,明细!$AK:$AK,"网点超50分钟未响应")+COUNTIFS(明细!$R:$R,$AK293,明细!$C:$C,BA$1,明细!$AL:$AL,"网点超23H未关闭"))*20)</f>
        <v>-</v>
      </c>
      <c r="BB293" s="12" t="str">
        <f>IF((COUNTIFS(明细!$R:$R,$AK293,明细!$C:$C,BB$1,明细!$AK:$AK,"网点超50分钟未响应")+COUNTIFS(明细!$R:$R,$AK293,明细!$C:$C,BB$1,明细!$AL:$AL,"网点超23H未关闭"))*20=0,"-",(COUNTIFS(明细!$R:$R,$AK293,明细!$C:$C,BB$1,明细!$AK:$AK,"网点超50分钟未响应")+COUNTIFS(明细!$R:$R,$AK293,明细!$C:$C,BB$1,明细!$AL:$AL,"网点超23H未关闭"))*20)</f>
        <v>-</v>
      </c>
      <c r="BC293" s="12" t="str">
        <f>IF((COUNTIFS(明细!$R:$R,$AK293,明细!$C:$C,BC$1,明细!$AK:$AK,"网点超50分钟未响应")+COUNTIFS(明细!$R:$R,$AK293,明细!$C:$C,BC$1,明细!$AL:$AL,"网点超23H未关闭"))*20=0,"-",(COUNTIFS(明细!$R:$R,$AK293,明细!$C:$C,BC$1,明细!$AK:$AK,"网点超50分钟未响应")+COUNTIFS(明细!$R:$R,$AK293,明细!$C:$C,BC$1,明细!$AL:$AL,"网点超23H未关闭"))*20)</f>
        <v>-</v>
      </c>
      <c r="BD293" s="12" t="str">
        <f>IF((COUNTIFS(明细!$R:$R,$AK293,明细!$C:$C,BD$1,明细!$AK:$AK,"网点超50分钟未响应")+COUNTIFS(明细!$R:$R,$AK293,明细!$C:$C,BD$1,明细!$AL:$AL,"网点超23H未关闭"))*20=0,"-",(COUNTIFS(明细!$R:$R,$AK293,明细!$C:$C,BD$1,明细!$AK:$AK,"网点超50分钟未响应")+COUNTIFS(明细!$R:$R,$AK293,明细!$C:$C,BD$1,明细!$AL:$AL,"网点超23H未关闭"))*20)</f>
        <v>-</v>
      </c>
      <c r="BE293" s="12" t="str">
        <f>IF((COUNTIFS(明细!$R:$R,$AK293,明细!$C:$C,BE$1,明细!$AK:$AK,"网点超50分钟未响应")+COUNTIFS(明细!$R:$R,$AK293,明细!$C:$C,BE$1,明细!$AL:$AL,"网点超23H未关闭"))*20=0,"-",(COUNTIFS(明细!$R:$R,$AK293,明细!$C:$C,BE$1,明细!$AK:$AK,"网点超50分钟未响应")+COUNTIFS(明细!$R:$R,$AK293,明细!$C:$C,BE$1,明细!$AL:$AL,"网点超23H未关闭"))*20)</f>
        <v>-</v>
      </c>
      <c r="BF293" s="12" t="str">
        <f>IF((COUNTIFS(明细!$R:$R,$AK293,明细!$C:$C,BF$1,明细!$AK:$AK,"网点超50分钟未响应")+COUNTIFS(明细!$R:$R,$AK293,明细!$C:$C,BF$1,明细!$AL:$AL,"网点超23H未关闭"))*20=0,"-",(COUNTIFS(明细!$R:$R,$AK293,明细!$C:$C,BF$1,明细!$AK:$AK,"网点超50分钟未响应")+COUNTIFS(明细!$R:$R,$AK293,明细!$C:$C,BF$1,明细!$AL:$AL,"网点超23H未关闭"))*20)</f>
        <v>-</v>
      </c>
      <c r="BG293" s="12" t="str">
        <f>IF((COUNTIFS(明细!$R:$R,$AK293,明细!$C:$C,BG$1,明细!$AK:$AK,"网点超50分钟未响应")+COUNTIFS(明细!$R:$R,$AK293,明细!$C:$C,BG$1,明细!$AL:$AL,"网点超23H未关闭"))*20=0,"-",(COUNTIFS(明细!$R:$R,$AK293,明细!$C:$C,BG$1,明细!$AK:$AK,"网点超50分钟未响应")+COUNTIFS(明细!$R:$R,$AK293,明细!$C:$C,BG$1,明细!$AL:$AL,"网点超23H未关闭"))*20)</f>
        <v>-</v>
      </c>
      <c r="BH293" s="12" t="str">
        <f>IF((COUNTIFS(明细!$R:$R,$AK293,明细!$C:$C,BH$1,明细!$AK:$AK,"网点超50分钟未响应")+COUNTIFS(明细!$R:$R,$AK293,明细!$C:$C,BH$1,明细!$AL:$AL,"网点超23H未关闭"))*20=0,"-",(COUNTIFS(明细!$R:$R,$AK293,明细!$C:$C,BH$1,明细!$AK:$AK,"网点超50分钟未响应")+COUNTIFS(明细!$R:$R,$AK293,明细!$C:$C,BH$1,明细!$AL:$AL,"网点超23H未关闭"))*20)</f>
        <v>-</v>
      </c>
      <c r="BI293" s="12" t="str">
        <f>IF((COUNTIFS(明细!$R:$R,$AK293,明细!$C:$C,BI$1,明细!$AK:$AK,"网点超50分钟未响应")+COUNTIFS(明细!$R:$R,$AK293,明细!$C:$C,BI$1,明细!$AL:$AL,"网点超23H未关闭"))*20=0,"-",(COUNTIFS(明细!$R:$R,$AK293,明细!$C:$C,BI$1,明细!$AK:$AK,"网点超50分钟未响应")+COUNTIFS(明细!$R:$R,$AK293,明细!$C:$C,BI$1,明细!$AL:$AL,"网点超23H未关闭"))*20)</f>
        <v>-</v>
      </c>
      <c r="BJ293" s="12" t="str">
        <f>IF((COUNTIFS(明细!$R:$R,$AK293,明细!$C:$C,BJ$1,明细!$AK:$AK,"网点超50分钟未响应")+COUNTIFS(明细!$R:$R,$AK293,明细!$C:$C,BJ$1,明细!$AL:$AL,"网点超23H未关闭"))*20=0,"-",(COUNTIFS(明细!$R:$R,$AK293,明细!$C:$C,BJ$1,明细!$AK:$AK,"网点超50分钟未响应")+COUNTIFS(明细!$R:$R,$AK293,明细!$C:$C,BJ$1,明细!$AL:$AL,"网点超23H未关闭"))*20)</f>
        <v>-</v>
      </c>
      <c r="BK293" s="12" t="str">
        <f>IF((COUNTIFS(明细!$R:$R,$AK293,明细!$C:$C,BK$1,明细!$AK:$AK,"网点超50分钟未响应")+COUNTIFS(明细!$R:$R,$AK293,明细!$C:$C,BK$1,明细!$AL:$AL,"网点超23H未关闭"))*20=0,"-",(COUNTIFS(明细!$R:$R,$AK293,明细!$C:$C,BK$1,明细!$AK:$AK,"网点超50分钟未响应")+COUNTIFS(明细!$R:$R,$AK293,明细!$C:$C,BK$1,明细!$AL:$AL,"网点超23H未关闭"))*20)</f>
        <v>-</v>
      </c>
      <c r="BL293" s="12" t="str">
        <f>IF((COUNTIFS(明细!$R:$R,$AK293,明细!$C:$C,BL$1,明细!$AK:$AK,"网点超50分钟未响应")+COUNTIFS(明细!$R:$R,$AK293,明细!$C:$C,BL$1,明细!$AL:$AL,"网点超23H未关闭"))*20=0,"-",(COUNTIFS(明细!$R:$R,$AK293,明细!$C:$C,BL$1,明细!$AK:$AK,"网点超50分钟未响应")+COUNTIFS(明细!$R:$R,$AK293,明细!$C:$C,BL$1,明细!$AL:$AL,"网点超23H未关闭"))*20)</f>
        <v>-</v>
      </c>
      <c r="BM293" s="12" t="str">
        <f>IF((COUNTIFS(明细!$R:$R,$AK293,明细!$C:$C,BM$1,明细!$AK:$AK,"网点超50分钟未响应")+COUNTIFS(明细!$R:$R,$AK293,明细!$C:$C,BM$1,明细!$AL:$AL,"网点超23H未关闭"))*20=0,"-",(COUNTIFS(明细!$R:$R,$AK293,明细!$C:$C,BM$1,明细!$AK:$AK,"网点超50分钟未响应")+COUNTIFS(明细!$R:$R,$AK293,明细!$C:$C,BM$1,明细!$AL:$AL,"网点超23H未关闭"))*20)</f>
        <v>-</v>
      </c>
      <c r="BN293" s="12" t="str">
        <f>IF((COUNTIFS(明细!$R:$R,$AK293,明细!$C:$C,BN$1,明细!$AK:$AK,"网点超50分钟未响应")+COUNTIFS(明细!$R:$R,$AK293,明细!$C:$C,BN$1,明细!$AL:$AL,"网点超23H未关闭"))*20=0,"-",(COUNTIFS(明细!$R:$R,$AK293,明细!$C:$C,BN$1,明细!$AK:$AK,"网点超50分钟未响应")+COUNTIFS(明细!$R:$R,$AK293,明细!$C:$C,BN$1,明细!$AL:$AL,"网点超23H未关闭"))*20)</f>
        <v>-</v>
      </c>
      <c r="BO293" s="12" t="str">
        <f>IF((COUNTIFS(明细!$R:$R,$AK293,明细!$C:$C,BO$1,明细!$AK:$AK,"网点超50分钟未响应")+COUNTIFS(明细!$R:$R,$AK293,明细!$C:$C,BO$1,明细!$AL:$AL,"网点超23H未关闭"))*20=0,"-",(COUNTIFS(明细!$R:$R,$AK293,明细!$C:$C,BO$1,明细!$AK:$AK,"网点超50分钟未响应")+COUNTIFS(明细!$R:$R,$AK293,明细!$C:$C,BO$1,明细!$AL:$AL,"网点超23H未关闭"))*20)</f>
        <v>-</v>
      </c>
      <c r="BP293" s="12" t="str">
        <f>IF((COUNTIFS(明细!$R:$R,$AK293,明细!$C:$C,BP$1,明细!$AK:$AK,"网点超50分钟未响应")+COUNTIFS(明细!$R:$R,$AK293,明细!$C:$C,BP$1,明细!$AL:$AL,"网点超23H未关闭"))*20=0,"-",(COUNTIFS(明细!$R:$R,$AK293,明细!$C:$C,BP$1,明细!$AK:$AK,"网点超50分钟未响应")+COUNTIFS(明细!$R:$R,$AK293,明细!$C:$C,BP$1,明细!$AL:$AL,"网点超23H未关闭"))*20)</f>
        <v>-</v>
      </c>
    </row>
    <row r="294" customHeight="1" spans="36:68">
      <c r="AJ294" s="12">
        <f>RANK(AL294,AL$3:AL$356)</f>
        <v>147</v>
      </c>
      <c r="AK294" s="4" t="s">
        <v>330</v>
      </c>
      <c r="AL294" s="12">
        <f t="shared" si="2"/>
        <v>0</v>
      </c>
      <c r="AM294" s="12" t="str">
        <f>IF((COUNTIFS(明细!$R:$R,$AK294,明细!$C:$C,AM$1,明细!$AK:$AK,"网点超50分钟未响应")+COUNTIFS(明细!$R:$R,$AK294,明细!$C:$C,AM$1,明细!$AL:$AL,"网点超23H未关闭"))*20=0,"-",(COUNTIFS(明细!$R:$R,$AK294,明细!$C:$C,AM$1,明细!$AK:$AK,"网点超50分钟未响应")+COUNTIFS(明细!$R:$R,$AK294,明细!$C:$C,AM$1,明细!$AL:$AL,"网点超23H未关闭"))*20)</f>
        <v>-</v>
      </c>
      <c r="AN294" s="12" t="str">
        <f>IF((COUNTIFS(明细!$R:$R,$AK294,明细!$C:$C,AN$1,明细!$AK:$AK,"网点超50分钟未响应")+COUNTIFS(明细!$R:$R,$AK294,明细!$C:$C,AN$1,明细!$AL:$AL,"网点超23H未关闭"))*20=0,"-",(COUNTIFS(明细!$R:$R,$AK294,明细!$C:$C,AN$1,明细!$AK:$AK,"网点超50分钟未响应")+COUNTIFS(明细!$R:$R,$AK294,明细!$C:$C,AN$1,明细!$AL:$AL,"网点超23H未关闭"))*20)</f>
        <v>-</v>
      </c>
      <c r="AO294" s="12" t="str">
        <f>IF((COUNTIFS(明细!$R:$R,$AK294,明细!$C:$C,AO$1,明细!$AK:$AK,"网点超50分钟未响应")+COUNTIFS(明细!$R:$R,$AK294,明细!$C:$C,AO$1,明细!$AL:$AL,"网点超23H未关闭"))*20=0,"-",(COUNTIFS(明细!$R:$R,$AK294,明细!$C:$C,AO$1,明细!$AK:$AK,"网点超50分钟未响应")+COUNTIFS(明细!$R:$R,$AK294,明细!$C:$C,AO$1,明细!$AL:$AL,"网点超23H未关闭"))*20)</f>
        <v>-</v>
      </c>
      <c r="AP294" s="12" t="str">
        <f>IF((COUNTIFS(明细!$R:$R,$AK294,明细!$C:$C,AP$1,明细!$AK:$AK,"网点超50分钟未响应")+COUNTIFS(明细!$R:$R,$AK294,明细!$C:$C,AP$1,明细!$AL:$AL,"网点超23H未关闭"))*20=0,"-",(COUNTIFS(明细!$R:$R,$AK294,明细!$C:$C,AP$1,明细!$AK:$AK,"网点超50分钟未响应")+COUNTIFS(明细!$R:$R,$AK294,明细!$C:$C,AP$1,明细!$AL:$AL,"网点超23H未关闭"))*20)</f>
        <v>-</v>
      </c>
      <c r="AQ294" s="12" t="str">
        <f>IF((COUNTIFS(明细!$R:$R,$AK294,明细!$C:$C,AQ$1,明细!$AK:$AK,"网点超50分钟未响应")+COUNTIFS(明细!$R:$R,$AK294,明细!$C:$C,AQ$1,明细!$AL:$AL,"网点超23H未关闭"))*20=0,"-",(COUNTIFS(明细!$R:$R,$AK294,明细!$C:$C,AQ$1,明细!$AK:$AK,"网点超50分钟未响应")+COUNTIFS(明细!$R:$R,$AK294,明细!$C:$C,AQ$1,明细!$AL:$AL,"网点超23H未关闭"))*20)</f>
        <v>-</v>
      </c>
      <c r="AR294" s="12" t="str">
        <f>IF((COUNTIFS(明细!$R:$R,$AK294,明细!$C:$C,AR$1,明细!$AK:$AK,"网点超50分钟未响应")+COUNTIFS(明细!$R:$R,$AK294,明细!$C:$C,AR$1,明细!$AL:$AL,"网点超23H未关闭"))*20=0,"-",(COUNTIFS(明细!$R:$R,$AK294,明细!$C:$C,AR$1,明细!$AK:$AK,"网点超50分钟未响应")+COUNTIFS(明细!$R:$R,$AK294,明细!$C:$C,AR$1,明细!$AL:$AL,"网点超23H未关闭"))*20)</f>
        <v>-</v>
      </c>
      <c r="AS294" s="12" t="str">
        <f>IF((COUNTIFS(明细!$R:$R,$AK294,明细!$C:$C,AS$1,明细!$AK:$AK,"网点超50分钟未响应")+COUNTIFS(明细!$R:$R,$AK294,明细!$C:$C,AS$1,明细!$AL:$AL,"网点超23H未关闭"))*20=0,"-",(COUNTIFS(明细!$R:$R,$AK294,明细!$C:$C,AS$1,明细!$AK:$AK,"网点超50分钟未响应")+COUNTIFS(明细!$R:$R,$AK294,明细!$C:$C,AS$1,明细!$AL:$AL,"网点超23H未关闭"))*20)</f>
        <v>-</v>
      </c>
      <c r="AT294" s="12" t="str">
        <f>IF((COUNTIFS(明细!$R:$R,$AK294,明细!$C:$C,AT$1,明细!$AK:$AK,"网点超50分钟未响应")+COUNTIFS(明细!$R:$R,$AK294,明细!$C:$C,AT$1,明细!$AL:$AL,"网点超23H未关闭"))*20=0,"-",(COUNTIFS(明细!$R:$R,$AK294,明细!$C:$C,AT$1,明细!$AK:$AK,"网点超50分钟未响应")+COUNTIFS(明细!$R:$R,$AK294,明细!$C:$C,AT$1,明细!$AL:$AL,"网点超23H未关闭"))*20)</f>
        <v>-</v>
      </c>
      <c r="AU294" s="12" t="str">
        <f>IF((COUNTIFS(明细!$R:$R,$AK294,明细!$C:$C,AU$1,明细!$AK:$AK,"网点超50分钟未响应")+COUNTIFS(明细!$R:$R,$AK294,明细!$C:$C,AU$1,明细!$AL:$AL,"网点超23H未关闭"))*20=0,"-",(COUNTIFS(明细!$R:$R,$AK294,明细!$C:$C,AU$1,明细!$AK:$AK,"网点超50分钟未响应")+COUNTIFS(明细!$R:$R,$AK294,明细!$C:$C,AU$1,明细!$AL:$AL,"网点超23H未关闭"))*20)</f>
        <v>-</v>
      </c>
      <c r="AV294" s="12" t="str">
        <f>IF((COUNTIFS(明细!$R:$R,$AK294,明细!$C:$C,AV$1,明细!$AK:$AK,"网点超50分钟未响应")+COUNTIFS(明细!$R:$R,$AK294,明细!$C:$C,AV$1,明细!$AL:$AL,"网点超23H未关闭"))*20=0,"-",(COUNTIFS(明细!$R:$R,$AK294,明细!$C:$C,AV$1,明细!$AK:$AK,"网点超50分钟未响应")+COUNTIFS(明细!$R:$R,$AK294,明细!$C:$C,AV$1,明细!$AL:$AL,"网点超23H未关闭"))*20)</f>
        <v>-</v>
      </c>
      <c r="AW294" s="12" t="str">
        <f>IF((COUNTIFS(明细!$R:$R,$AK294,明细!$C:$C,AW$1,明细!$AK:$AK,"网点超50分钟未响应")+COUNTIFS(明细!$R:$R,$AK294,明细!$C:$C,AW$1,明细!$AL:$AL,"网点超23H未关闭"))*20=0,"-",(COUNTIFS(明细!$R:$R,$AK294,明细!$C:$C,AW$1,明细!$AK:$AK,"网点超50分钟未响应")+COUNTIFS(明细!$R:$R,$AK294,明细!$C:$C,AW$1,明细!$AL:$AL,"网点超23H未关闭"))*20)</f>
        <v>-</v>
      </c>
      <c r="AX294" s="12" t="str">
        <f>IF((COUNTIFS(明细!$R:$R,$AK294,明细!$C:$C,AX$1,明细!$AK:$AK,"网点超50分钟未响应")+COUNTIFS(明细!$R:$R,$AK294,明细!$C:$C,AX$1,明细!$AL:$AL,"网点超23H未关闭"))*20=0,"-",(COUNTIFS(明细!$R:$R,$AK294,明细!$C:$C,AX$1,明细!$AK:$AK,"网点超50分钟未响应")+COUNTIFS(明细!$R:$R,$AK294,明细!$C:$C,AX$1,明细!$AL:$AL,"网点超23H未关闭"))*20)</f>
        <v>-</v>
      </c>
      <c r="AY294" s="12" t="str">
        <f>IF((COUNTIFS(明细!$R:$R,$AK294,明细!$C:$C,AY$1,明细!$AK:$AK,"网点超50分钟未响应")+COUNTIFS(明细!$R:$R,$AK294,明细!$C:$C,AY$1,明细!$AL:$AL,"网点超23H未关闭"))*20=0,"-",(COUNTIFS(明细!$R:$R,$AK294,明细!$C:$C,AY$1,明细!$AK:$AK,"网点超50分钟未响应")+COUNTIFS(明细!$R:$R,$AK294,明细!$C:$C,AY$1,明细!$AL:$AL,"网点超23H未关闭"))*20)</f>
        <v>-</v>
      </c>
      <c r="AZ294" s="12" t="str">
        <f>IF((COUNTIFS(明细!$R:$R,$AK294,明细!$C:$C,AZ$1,明细!$AK:$AK,"网点超50分钟未响应")+COUNTIFS(明细!$R:$R,$AK294,明细!$C:$C,AZ$1,明细!$AL:$AL,"网点超23H未关闭"))*20=0,"-",(COUNTIFS(明细!$R:$R,$AK294,明细!$C:$C,AZ$1,明细!$AK:$AK,"网点超50分钟未响应")+COUNTIFS(明细!$R:$R,$AK294,明细!$C:$C,AZ$1,明细!$AL:$AL,"网点超23H未关闭"))*20)</f>
        <v>-</v>
      </c>
      <c r="BA294" s="12" t="str">
        <f>IF((COUNTIFS(明细!$R:$R,$AK294,明细!$C:$C,BA$1,明细!$AK:$AK,"网点超50分钟未响应")+COUNTIFS(明细!$R:$R,$AK294,明细!$C:$C,BA$1,明细!$AL:$AL,"网点超23H未关闭"))*20=0,"-",(COUNTIFS(明细!$R:$R,$AK294,明细!$C:$C,BA$1,明细!$AK:$AK,"网点超50分钟未响应")+COUNTIFS(明细!$R:$R,$AK294,明细!$C:$C,BA$1,明细!$AL:$AL,"网点超23H未关闭"))*20)</f>
        <v>-</v>
      </c>
      <c r="BB294" s="12" t="str">
        <f>IF((COUNTIFS(明细!$R:$R,$AK294,明细!$C:$C,BB$1,明细!$AK:$AK,"网点超50分钟未响应")+COUNTIFS(明细!$R:$R,$AK294,明细!$C:$C,BB$1,明细!$AL:$AL,"网点超23H未关闭"))*20=0,"-",(COUNTIFS(明细!$R:$R,$AK294,明细!$C:$C,BB$1,明细!$AK:$AK,"网点超50分钟未响应")+COUNTIFS(明细!$R:$R,$AK294,明细!$C:$C,BB$1,明细!$AL:$AL,"网点超23H未关闭"))*20)</f>
        <v>-</v>
      </c>
      <c r="BC294" s="12" t="str">
        <f>IF((COUNTIFS(明细!$R:$R,$AK294,明细!$C:$C,BC$1,明细!$AK:$AK,"网点超50分钟未响应")+COUNTIFS(明细!$R:$R,$AK294,明细!$C:$C,BC$1,明细!$AL:$AL,"网点超23H未关闭"))*20=0,"-",(COUNTIFS(明细!$R:$R,$AK294,明细!$C:$C,BC$1,明细!$AK:$AK,"网点超50分钟未响应")+COUNTIFS(明细!$R:$R,$AK294,明细!$C:$C,BC$1,明细!$AL:$AL,"网点超23H未关闭"))*20)</f>
        <v>-</v>
      </c>
      <c r="BD294" s="12" t="str">
        <f>IF((COUNTIFS(明细!$R:$R,$AK294,明细!$C:$C,BD$1,明细!$AK:$AK,"网点超50分钟未响应")+COUNTIFS(明细!$R:$R,$AK294,明细!$C:$C,BD$1,明细!$AL:$AL,"网点超23H未关闭"))*20=0,"-",(COUNTIFS(明细!$R:$R,$AK294,明细!$C:$C,BD$1,明细!$AK:$AK,"网点超50分钟未响应")+COUNTIFS(明细!$R:$R,$AK294,明细!$C:$C,BD$1,明细!$AL:$AL,"网点超23H未关闭"))*20)</f>
        <v>-</v>
      </c>
      <c r="BE294" s="12" t="str">
        <f>IF((COUNTIFS(明细!$R:$R,$AK294,明细!$C:$C,BE$1,明细!$AK:$AK,"网点超50分钟未响应")+COUNTIFS(明细!$R:$R,$AK294,明细!$C:$C,BE$1,明细!$AL:$AL,"网点超23H未关闭"))*20=0,"-",(COUNTIFS(明细!$R:$R,$AK294,明细!$C:$C,BE$1,明细!$AK:$AK,"网点超50分钟未响应")+COUNTIFS(明细!$R:$R,$AK294,明细!$C:$C,BE$1,明细!$AL:$AL,"网点超23H未关闭"))*20)</f>
        <v>-</v>
      </c>
      <c r="BF294" s="12" t="str">
        <f>IF((COUNTIFS(明细!$R:$R,$AK294,明细!$C:$C,BF$1,明细!$AK:$AK,"网点超50分钟未响应")+COUNTIFS(明细!$R:$R,$AK294,明细!$C:$C,BF$1,明细!$AL:$AL,"网点超23H未关闭"))*20=0,"-",(COUNTIFS(明细!$R:$R,$AK294,明细!$C:$C,BF$1,明细!$AK:$AK,"网点超50分钟未响应")+COUNTIFS(明细!$R:$R,$AK294,明细!$C:$C,BF$1,明细!$AL:$AL,"网点超23H未关闭"))*20)</f>
        <v>-</v>
      </c>
      <c r="BG294" s="12" t="str">
        <f>IF((COUNTIFS(明细!$R:$R,$AK294,明细!$C:$C,BG$1,明细!$AK:$AK,"网点超50分钟未响应")+COUNTIFS(明细!$R:$R,$AK294,明细!$C:$C,BG$1,明细!$AL:$AL,"网点超23H未关闭"))*20=0,"-",(COUNTIFS(明细!$R:$R,$AK294,明细!$C:$C,BG$1,明细!$AK:$AK,"网点超50分钟未响应")+COUNTIFS(明细!$R:$R,$AK294,明细!$C:$C,BG$1,明细!$AL:$AL,"网点超23H未关闭"))*20)</f>
        <v>-</v>
      </c>
      <c r="BH294" s="12" t="str">
        <f>IF((COUNTIFS(明细!$R:$R,$AK294,明细!$C:$C,BH$1,明细!$AK:$AK,"网点超50分钟未响应")+COUNTIFS(明细!$R:$R,$AK294,明细!$C:$C,BH$1,明细!$AL:$AL,"网点超23H未关闭"))*20=0,"-",(COUNTIFS(明细!$R:$R,$AK294,明细!$C:$C,BH$1,明细!$AK:$AK,"网点超50分钟未响应")+COUNTIFS(明细!$R:$R,$AK294,明细!$C:$C,BH$1,明细!$AL:$AL,"网点超23H未关闭"))*20)</f>
        <v>-</v>
      </c>
      <c r="BI294" s="12" t="str">
        <f>IF((COUNTIFS(明细!$R:$R,$AK294,明细!$C:$C,BI$1,明细!$AK:$AK,"网点超50分钟未响应")+COUNTIFS(明细!$R:$R,$AK294,明细!$C:$C,BI$1,明细!$AL:$AL,"网点超23H未关闭"))*20=0,"-",(COUNTIFS(明细!$R:$R,$AK294,明细!$C:$C,BI$1,明细!$AK:$AK,"网点超50分钟未响应")+COUNTIFS(明细!$R:$R,$AK294,明细!$C:$C,BI$1,明细!$AL:$AL,"网点超23H未关闭"))*20)</f>
        <v>-</v>
      </c>
      <c r="BJ294" s="12" t="str">
        <f>IF((COUNTIFS(明细!$R:$R,$AK294,明细!$C:$C,BJ$1,明细!$AK:$AK,"网点超50分钟未响应")+COUNTIFS(明细!$R:$R,$AK294,明细!$C:$C,BJ$1,明细!$AL:$AL,"网点超23H未关闭"))*20=0,"-",(COUNTIFS(明细!$R:$R,$AK294,明细!$C:$C,BJ$1,明细!$AK:$AK,"网点超50分钟未响应")+COUNTIFS(明细!$R:$R,$AK294,明细!$C:$C,BJ$1,明细!$AL:$AL,"网点超23H未关闭"))*20)</f>
        <v>-</v>
      </c>
      <c r="BK294" s="12" t="str">
        <f>IF((COUNTIFS(明细!$R:$R,$AK294,明细!$C:$C,BK$1,明细!$AK:$AK,"网点超50分钟未响应")+COUNTIFS(明细!$R:$R,$AK294,明细!$C:$C,BK$1,明细!$AL:$AL,"网点超23H未关闭"))*20=0,"-",(COUNTIFS(明细!$R:$R,$AK294,明细!$C:$C,BK$1,明细!$AK:$AK,"网点超50分钟未响应")+COUNTIFS(明细!$R:$R,$AK294,明细!$C:$C,BK$1,明细!$AL:$AL,"网点超23H未关闭"))*20)</f>
        <v>-</v>
      </c>
      <c r="BL294" s="12" t="str">
        <f>IF((COUNTIFS(明细!$R:$R,$AK294,明细!$C:$C,BL$1,明细!$AK:$AK,"网点超50分钟未响应")+COUNTIFS(明细!$R:$R,$AK294,明细!$C:$C,BL$1,明细!$AL:$AL,"网点超23H未关闭"))*20=0,"-",(COUNTIFS(明细!$R:$R,$AK294,明细!$C:$C,BL$1,明细!$AK:$AK,"网点超50分钟未响应")+COUNTIFS(明细!$R:$R,$AK294,明细!$C:$C,BL$1,明细!$AL:$AL,"网点超23H未关闭"))*20)</f>
        <v>-</v>
      </c>
      <c r="BM294" s="12" t="str">
        <f>IF((COUNTIFS(明细!$R:$R,$AK294,明细!$C:$C,BM$1,明细!$AK:$AK,"网点超50分钟未响应")+COUNTIFS(明细!$R:$R,$AK294,明细!$C:$C,BM$1,明细!$AL:$AL,"网点超23H未关闭"))*20=0,"-",(COUNTIFS(明细!$R:$R,$AK294,明细!$C:$C,BM$1,明细!$AK:$AK,"网点超50分钟未响应")+COUNTIFS(明细!$R:$R,$AK294,明细!$C:$C,BM$1,明细!$AL:$AL,"网点超23H未关闭"))*20)</f>
        <v>-</v>
      </c>
      <c r="BN294" s="12" t="str">
        <f>IF((COUNTIFS(明细!$R:$R,$AK294,明细!$C:$C,BN$1,明细!$AK:$AK,"网点超50分钟未响应")+COUNTIFS(明细!$R:$R,$AK294,明细!$C:$C,BN$1,明细!$AL:$AL,"网点超23H未关闭"))*20=0,"-",(COUNTIFS(明细!$R:$R,$AK294,明细!$C:$C,BN$1,明细!$AK:$AK,"网点超50分钟未响应")+COUNTIFS(明细!$R:$R,$AK294,明细!$C:$C,BN$1,明细!$AL:$AL,"网点超23H未关闭"))*20)</f>
        <v>-</v>
      </c>
      <c r="BO294" s="12" t="str">
        <f>IF((COUNTIFS(明细!$R:$R,$AK294,明细!$C:$C,BO$1,明细!$AK:$AK,"网点超50分钟未响应")+COUNTIFS(明细!$R:$R,$AK294,明细!$C:$C,BO$1,明细!$AL:$AL,"网点超23H未关闭"))*20=0,"-",(COUNTIFS(明细!$R:$R,$AK294,明细!$C:$C,BO$1,明细!$AK:$AK,"网点超50分钟未响应")+COUNTIFS(明细!$R:$R,$AK294,明细!$C:$C,BO$1,明细!$AL:$AL,"网点超23H未关闭"))*20)</f>
        <v>-</v>
      </c>
      <c r="BP294" s="12" t="str">
        <f>IF((COUNTIFS(明细!$R:$R,$AK294,明细!$C:$C,BP$1,明细!$AK:$AK,"网点超50分钟未响应")+COUNTIFS(明细!$R:$R,$AK294,明细!$C:$C,BP$1,明细!$AL:$AL,"网点超23H未关闭"))*20=0,"-",(COUNTIFS(明细!$R:$R,$AK294,明细!$C:$C,BP$1,明细!$AK:$AK,"网点超50分钟未响应")+COUNTIFS(明细!$R:$R,$AK294,明细!$C:$C,BP$1,明细!$AL:$AL,"网点超23H未关闭"))*20)</f>
        <v>-</v>
      </c>
    </row>
    <row r="295" customHeight="1" spans="36:68">
      <c r="AJ295" s="12">
        <f>RANK(AL295,AL$3:AL$356)</f>
        <v>147</v>
      </c>
      <c r="AK295" s="37" t="s">
        <v>331</v>
      </c>
      <c r="AL295" s="12">
        <f t="shared" si="2"/>
        <v>0</v>
      </c>
      <c r="AM295" s="12" t="str">
        <f>IF((COUNTIFS(明细!$R:$R,$AK295,明细!$C:$C,AM$1,明细!$AK:$AK,"网点超50分钟未响应")+COUNTIFS(明细!$R:$R,$AK295,明细!$C:$C,AM$1,明细!$AL:$AL,"网点超23H未关闭"))*20=0,"-",(COUNTIFS(明细!$R:$R,$AK295,明细!$C:$C,AM$1,明细!$AK:$AK,"网点超50分钟未响应")+COUNTIFS(明细!$R:$R,$AK295,明细!$C:$C,AM$1,明细!$AL:$AL,"网点超23H未关闭"))*20)</f>
        <v>-</v>
      </c>
      <c r="AN295" s="12" t="str">
        <f>IF((COUNTIFS(明细!$R:$R,$AK295,明细!$C:$C,AN$1,明细!$AK:$AK,"网点超50分钟未响应")+COUNTIFS(明细!$R:$R,$AK295,明细!$C:$C,AN$1,明细!$AL:$AL,"网点超23H未关闭"))*20=0,"-",(COUNTIFS(明细!$R:$R,$AK295,明细!$C:$C,AN$1,明细!$AK:$AK,"网点超50分钟未响应")+COUNTIFS(明细!$R:$R,$AK295,明细!$C:$C,AN$1,明细!$AL:$AL,"网点超23H未关闭"))*20)</f>
        <v>-</v>
      </c>
      <c r="AO295" s="12" t="str">
        <f>IF((COUNTIFS(明细!$R:$R,$AK295,明细!$C:$C,AO$1,明细!$AK:$AK,"网点超50分钟未响应")+COUNTIFS(明细!$R:$R,$AK295,明细!$C:$C,AO$1,明细!$AL:$AL,"网点超23H未关闭"))*20=0,"-",(COUNTIFS(明细!$R:$R,$AK295,明细!$C:$C,AO$1,明细!$AK:$AK,"网点超50分钟未响应")+COUNTIFS(明细!$R:$R,$AK295,明细!$C:$C,AO$1,明细!$AL:$AL,"网点超23H未关闭"))*20)</f>
        <v>-</v>
      </c>
      <c r="AP295" s="12" t="str">
        <f>IF((COUNTIFS(明细!$R:$R,$AK295,明细!$C:$C,AP$1,明细!$AK:$AK,"网点超50分钟未响应")+COUNTIFS(明细!$R:$R,$AK295,明细!$C:$C,AP$1,明细!$AL:$AL,"网点超23H未关闭"))*20=0,"-",(COUNTIFS(明细!$R:$R,$AK295,明细!$C:$C,AP$1,明细!$AK:$AK,"网点超50分钟未响应")+COUNTIFS(明细!$R:$R,$AK295,明细!$C:$C,AP$1,明细!$AL:$AL,"网点超23H未关闭"))*20)</f>
        <v>-</v>
      </c>
      <c r="AQ295" s="12" t="str">
        <f>IF((COUNTIFS(明细!$R:$R,$AK295,明细!$C:$C,AQ$1,明细!$AK:$AK,"网点超50分钟未响应")+COUNTIFS(明细!$R:$R,$AK295,明细!$C:$C,AQ$1,明细!$AL:$AL,"网点超23H未关闭"))*20=0,"-",(COUNTIFS(明细!$R:$R,$AK295,明细!$C:$C,AQ$1,明细!$AK:$AK,"网点超50分钟未响应")+COUNTIFS(明细!$R:$R,$AK295,明细!$C:$C,AQ$1,明细!$AL:$AL,"网点超23H未关闭"))*20)</f>
        <v>-</v>
      </c>
      <c r="AR295" s="12" t="str">
        <f>IF((COUNTIFS(明细!$R:$R,$AK295,明细!$C:$C,AR$1,明细!$AK:$AK,"网点超50分钟未响应")+COUNTIFS(明细!$R:$R,$AK295,明细!$C:$C,AR$1,明细!$AL:$AL,"网点超23H未关闭"))*20=0,"-",(COUNTIFS(明细!$R:$R,$AK295,明细!$C:$C,AR$1,明细!$AK:$AK,"网点超50分钟未响应")+COUNTIFS(明细!$R:$R,$AK295,明细!$C:$C,AR$1,明细!$AL:$AL,"网点超23H未关闭"))*20)</f>
        <v>-</v>
      </c>
      <c r="AS295" s="12" t="str">
        <f>IF((COUNTIFS(明细!$R:$R,$AK295,明细!$C:$C,AS$1,明细!$AK:$AK,"网点超50分钟未响应")+COUNTIFS(明细!$R:$R,$AK295,明细!$C:$C,AS$1,明细!$AL:$AL,"网点超23H未关闭"))*20=0,"-",(COUNTIFS(明细!$R:$R,$AK295,明细!$C:$C,AS$1,明细!$AK:$AK,"网点超50分钟未响应")+COUNTIFS(明细!$R:$R,$AK295,明细!$C:$C,AS$1,明细!$AL:$AL,"网点超23H未关闭"))*20)</f>
        <v>-</v>
      </c>
      <c r="AT295" s="12" t="str">
        <f>IF((COUNTIFS(明细!$R:$R,$AK295,明细!$C:$C,AT$1,明细!$AK:$AK,"网点超50分钟未响应")+COUNTIFS(明细!$R:$R,$AK295,明细!$C:$C,AT$1,明细!$AL:$AL,"网点超23H未关闭"))*20=0,"-",(COUNTIFS(明细!$R:$R,$AK295,明细!$C:$C,AT$1,明细!$AK:$AK,"网点超50分钟未响应")+COUNTIFS(明细!$R:$R,$AK295,明细!$C:$C,AT$1,明细!$AL:$AL,"网点超23H未关闭"))*20)</f>
        <v>-</v>
      </c>
      <c r="AU295" s="12" t="str">
        <f>IF((COUNTIFS(明细!$R:$R,$AK295,明细!$C:$C,AU$1,明细!$AK:$AK,"网点超50分钟未响应")+COUNTIFS(明细!$R:$R,$AK295,明细!$C:$C,AU$1,明细!$AL:$AL,"网点超23H未关闭"))*20=0,"-",(COUNTIFS(明细!$R:$R,$AK295,明细!$C:$C,AU$1,明细!$AK:$AK,"网点超50分钟未响应")+COUNTIFS(明细!$R:$R,$AK295,明细!$C:$C,AU$1,明细!$AL:$AL,"网点超23H未关闭"))*20)</f>
        <v>-</v>
      </c>
      <c r="AV295" s="12" t="str">
        <f>IF((COUNTIFS(明细!$R:$R,$AK295,明细!$C:$C,AV$1,明细!$AK:$AK,"网点超50分钟未响应")+COUNTIFS(明细!$R:$R,$AK295,明细!$C:$C,AV$1,明细!$AL:$AL,"网点超23H未关闭"))*20=0,"-",(COUNTIFS(明细!$R:$R,$AK295,明细!$C:$C,AV$1,明细!$AK:$AK,"网点超50分钟未响应")+COUNTIFS(明细!$R:$R,$AK295,明细!$C:$C,AV$1,明细!$AL:$AL,"网点超23H未关闭"))*20)</f>
        <v>-</v>
      </c>
      <c r="AW295" s="12" t="str">
        <f>IF((COUNTIFS(明细!$R:$R,$AK295,明细!$C:$C,AW$1,明细!$AK:$AK,"网点超50分钟未响应")+COUNTIFS(明细!$R:$R,$AK295,明细!$C:$C,AW$1,明细!$AL:$AL,"网点超23H未关闭"))*20=0,"-",(COUNTIFS(明细!$R:$R,$AK295,明细!$C:$C,AW$1,明细!$AK:$AK,"网点超50分钟未响应")+COUNTIFS(明细!$R:$R,$AK295,明细!$C:$C,AW$1,明细!$AL:$AL,"网点超23H未关闭"))*20)</f>
        <v>-</v>
      </c>
      <c r="AX295" s="12" t="str">
        <f>IF((COUNTIFS(明细!$R:$R,$AK295,明细!$C:$C,AX$1,明细!$AK:$AK,"网点超50分钟未响应")+COUNTIFS(明细!$R:$R,$AK295,明细!$C:$C,AX$1,明细!$AL:$AL,"网点超23H未关闭"))*20=0,"-",(COUNTIFS(明细!$R:$R,$AK295,明细!$C:$C,AX$1,明细!$AK:$AK,"网点超50分钟未响应")+COUNTIFS(明细!$R:$R,$AK295,明细!$C:$C,AX$1,明细!$AL:$AL,"网点超23H未关闭"))*20)</f>
        <v>-</v>
      </c>
      <c r="AY295" s="12" t="str">
        <f>IF((COUNTIFS(明细!$R:$R,$AK295,明细!$C:$C,AY$1,明细!$AK:$AK,"网点超50分钟未响应")+COUNTIFS(明细!$R:$R,$AK295,明细!$C:$C,AY$1,明细!$AL:$AL,"网点超23H未关闭"))*20=0,"-",(COUNTIFS(明细!$R:$R,$AK295,明细!$C:$C,AY$1,明细!$AK:$AK,"网点超50分钟未响应")+COUNTIFS(明细!$R:$R,$AK295,明细!$C:$C,AY$1,明细!$AL:$AL,"网点超23H未关闭"))*20)</f>
        <v>-</v>
      </c>
      <c r="AZ295" s="12" t="str">
        <f>IF((COUNTIFS(明细!$R:$R,$AK295,明细!$C:$C,AZ$1,明细!$AK:$AK,"网点超50分钟未响应")+COUNTIFS(明细!$R:$R,$AK295,明细!$C:$C,AZ$1,明细!$AL:$AL,"网点超23H未关闭"))*20=0,"-",(COUNTIFS(明细!$R:$R,$AK295,明细!$C:$C,AZ$1,明细!$AK:$AK,"网点超50分钟未响应")+COUNTIFS(明细!$R:$R,$AK295,明细!$C:$C,AZ$1,明细!$AL:$AL,"网点超23H未关闭"))*20)</f>
        <v>-</v>
      </c>
      <c r="BA295" s="12" t="str">
        <f>IF((COUNTIFS(明细!$R:$R,$AK295,明细!$C:$C,BA$1,明细!$AK:$AK,"网点超50分钟未响应")+COUNTIFS(明细!$R:$R,$AK295,明细!$C:$C,BA$1,明细!$AL:$AL,"网点超23H未关闭"))*20=0,"-",(COUNTIFS(明细!$R:$R,$AK295,明细!$C:$C,BA$1,明细!$AK:$AK,"网点超50分钟未响应")+COUNTIFS(明细!$R:$R,$AK295,明细!$C:$C,BA$1,明细!$AL:$AL,"网点超23H未关闭"))*20)</f>
        <v>-</v>
      </c>
      <c r="BB295" s="12" t="str">
        <f>IF((COUNTIFS(明细!$R:$R,$AK295,明细!$C:$C,BB$1,明细!$AK:$AK,"网点超50分钟未响应")+COUNTIFS(明细!$R:$R,$AK295,明细!$C:$C,BB$1,明细!$AL:$AL,"网点超23H未关闭"))*20=0,"-",(COUNTIFS(明细!$R:$R,$AK295,明细!$C:$C,BB$1,明细!$AK:$AK,"网点超50分钟未响应")+COUNTIFS(明细!$R:$R,$AK295,明细!$C:$C,BB$1,明细!$AL:$AL,"网点超23H未关闭"))*20)</f>
        <v>-</v>
      </c>
      <c r="BC295" s="12" t="str">
        <f>IF((COUNTIFS(明细!$R:$R,$AK295,明细!$C:$C,BC$1,明细!$AK:$AK,"网点超50分钟未响应")+COUNTIFS(明细!$R:$R,$AK295,明细!$C:$C,BC$1,明细!$AL:$AL,"网点超23H未关闭"))*20=0,"-",(COUNTIFS(明细!$R:$R,$AK295,明细!$C:$C,BC$1,明细!$AK:$AK,"网点超50分钟未响应")+COUNTIFS(明细!$R:$R,$AK295,明细!$C:$C,BC$1,明细!$AL:$AL,"网点超23H未关闭"))*20)</f>
        <v>-</v>
      </c>
      <c r="BD295" s="12" t="str">
        <f>IF((COUNTIFS(明细!$R:$R,$AK295,明细!$C:$C,BD$1,明细!$AK:$AK,"网点超50分钟未响应")+COUNTIFS(明细!$R:$R,$AK295,明细!$C:$C,BD$1,明细!$AL:$AL,"网点超23H未关闭"))*20=0,"-",(COUNTIFS(明细!$R:$R,$AK295,明细!$C:$C,BD$1,明细!$AK:$AK,"网点超50分钟未响应")+COUNTIFS(明细!$R:$R,$AK295,明细!$C:$C,BD$1,明细!$AL:$AL,"网点超23H未关闭"))*20)</f>
        <v>-</v>
      </c>
      <c r="BE295" s="12" t="str">
        <f>IF((COUNTIFS(明细!$R:$R,$AK295,明细!$C:$C,BE$1,明细!$AK:$AK,"网点超50分钟未响应")+COUNTIFS(明细!$R:$R,$AK295,明细!$C:$C,BE$1,明细!$AL:$AL,"网点超23H未关闭"))*20=0,"-",(COUNTIFS(明细!$R:$R,$AK295,明细!$C:$C,BE$1,明细!$AK:$AK,"网点超50分钟未响应")+COUNTIFS(明细!$R:$R,$AK295,明细!$C:$C,BE$1,明细!$AL:$AL,"网点超23H未关闭"))*20)</f>
        <v>-</v>
      </c>
      <c r="BF295" s="12" t="str">
        <f>IF((COUNTIFS(明细!$R:$R,$AK295,明细!$C:$C,BF$1,明细!$AK:$AK,"网点超50分钟未响应")+COUNTIFS(明细!$R:$R,$AK295,明细!$C:$C,BF$1,明细!$AL:$AL,"网点超23H未关闭"))*20=0,"-",(COUNTIFS(明细!$R:$R,$AK295,明细!$C:$C,BF$1,明细!$AK:$AK,"网点超50分钟未响应")+COUNTIFS(明细!$R:$R,$AK295,明细!$C:$C,BF$1,明细!$AL:$AL,"网点超23H未关闭"))*20)</f>
        <v>-</v>
      </c>
      <c r="BG295" s="12" t="str">
        <f>IF((COUNTIFS(明细!$R:$R,$AK295,明细!$C:$C,BG$1,明细!$AK:$AK,"网点超50分钟未响应")+COUNTIFS(明细!$R:$R,$AK295,明细!$C:$C,BG$1,明细!$AL:$AL,"网点超23H未关闭"))*20=0,"-",(COUNTIFS(明细!$R:$R,$AK295,明细!$C:$C,BG$1,明细!$AK:$AK,"网点超50分钟未响应")+COUNTIFS(明细!$R:$R,$AK295,明细!$C:$C,BG$1,明细!$AL:$AL,"网点超23H未关闭"))*20)</f>
        <v>-</v>
      </c>
      <c r="BH295" s="12" t="str">
        <f>IF((COUNTIFS(明细!$R:$R,$AK295,明细!$C:$C,BH$1,明细!$AK:$AK,"网点超50分钟未响应")+COUNTIFS(明细!$R:$R,$AK295,明细!$C:$C,BH$1,明细!$AL:$AL,"网点超23H未关闭"))*20=0,"-",(COUNTIFS(明细!$R:$R,$AK295,明细!$C:$C,BH$1,明细!$AK:$AK,"网点超50分钟未响应")+COUNTIFS(明细!$R:$R,$AK295,明细!$C:$C,BH$1,明细!$AL:$AL,"网点超23H未关闭"))*20)</f>
        <v>-</v>
      </c>
      <c r="BI295" s="12" t="str">
        <f>IF((COUNTIFS(明细!$R:$R,$AK295,明细!$C:$C,BI$1,明细!$AK:$AK,"网点超50分钟未响应")+COUNTIFS(明细!$R:$R,$AK295,明细!$C:$C,BI$1,明细!$AL:$AL,"网点超23H未关闭"))*20=0,"-",(COUNTIFS(明细!$R:$R,$AK295,明细!$C:$C,BI$1,明细!$AK:$AK,"网点超50分钟未响应")+COUNTIFS(明细!$R:$R,$AK295,明细!$C:$C,BI$1,明细!$AL:$AL,"网点超23H未关闭"))*20)</f>
        <v>-</v>
      </c>
      <c r="BJ295" s="12" t="str">
        <f>IF((COUNTIFS(明细!$R:$R,$AK295,明细!$C:$C,BJ$1,明细!$AK:$AK,"网点超50分钟未响应")+COUNTIFS(明细!$R:$R,$AK295,明细!$C:$C,BJ$1,明细!$AL:$AL,"网点超23H未关闭"))*20=0,"-",(COUNTIFS(明细!$R:$R,$AK295,明细!$C:$C,BJ$1,明细!$AK:$AK,"网点超50分钟未响应")+COUNTIFS(明细!$R:$R,$AK295,明细!$C:$C,BJ$1,明细!$AL:$AL,"网点超23H未关闭"))*20)</f>
        <v>-</v>
      </c>
      <c r="BK295" s="12" t="str">
        <f>IF((COUNTIFS(明细!$R:$R,$AK295,明细!$C:$C,BK$1,明细!$AK:$AK,"网点超50分钟未响应")+COUNTIFS(明细!$R:$R,$AK295,明细!$C:$C,BK$1,明细!$AL:$AL,"网点超23H未关闭"))*20=0,"-",(COUNTIFS(明细!$R:$R,$AK295,明细!$C:$C,BK$1,明细!$AK:$AK,"网点超50分钟未响应")+COUNTIFS(明细!$R:$R,$AK295,明细!$C:$C,BK$1,明细!$AL:$AL,"网点超23H未关闭"))*20)</f>
        <v>-</v>
      </c>
      <c r="BL295" s="12" t="str">
        <f>IF((COUNTIFS(明细!$R:$R,$AK295,明细!$C:$C,BL$1,明细!$AK:$AK,"网点超50分钟未响应")+COUNTIFS(明细!$R:$R,$AK295,明细!$C:$C,BL$1,明细!$AL:$AL,"网点超23H未关闭"))*20=0,"-",(COUNTIFS(明细!$R:$R,$AK295,明细!$C:$C,BL$1,明细!$AK:$AK,"网点超50分钟未响应")+COUNTIFS(明细!$R:$R,$AK295,明细!$C:$C,BL$1,明细!$AL:$AL,"网点超23H未关闭"))*20)</f>
        <v>-</v>
      </c>
      <c r="BM295" s="12" t="str">
        <f>IF((COUNTIFS(明细!$R:$R,$AK295,明细!$C:$C,BM$1,明细!$AK:$AK,"网点超50分钟未响应")+COUNTIFS(明细!$R:$R,$AK295,明细!$C:$C,BM$1,明细!$AL:$AL,"网点超23H未关闭"))*20=0,"-",(COUNTIFS(明细!$R:$R,$AK295,明细!$C:$C,BM$1,明细!$AK:$AK,"网点超50分钟未响应")+COUNTIFS(明细!$R:$R,$AK295,明细!$C:$C,BM$1,明细!$AL:$AL,"网点超23H未关闭"))*20)</f>
        <v>-</v>
      </c>
      <c r="BN295" s="12" t="str">
        <f>IF((COUNTIFS(明细!$R:$R,$AK295,明细!$C:$C,BN$1,明细!$AK:$AK,"网点超50分钟未响应")+COUNTIFS(明细!$R:$R,$AK295,明细!$C:$C,BN$1,明细!$AL:$AL,"网点超23H未关闭"))*20=0,"-",(COUNTIFS(明细!$R:$R,$AK295,明细!$C:$C,BN$1,明细!$AK:$AK,"网点超50分钟未响应")+COUNTIFS(明细!$R:$R,$AK295,明细!$C:$C,BN$1,明细!$AL:$AL,"网点超23H未关闭"))*20)</f>
        <v>-</v>
      </c>
      <c r="BO295" s="12" t="str">
        <f>IF((COUNTIFS(明细!$R:$R,$AK295,明细!$C:$C,BO$1,明细!$AK:$AK,"网点超50分钟未响应")+COUNTIFS(明细!$R:$R,$AK295,明细!$C:$C,BO$1,明细!$AL:$AL,"网点超23H未关闭"))*20=0,"-",(COUNTIFS(明细!$R:$R,$AK295,明细!$C:$C,BO$1,明细!$AK:$AK,"网点超50分钟未响应")+COUNTIFS(明细!$R:$R,$AK295,明细!$C:$C,BO$1,明细!$AL:$AL,"网点超23H未关闭"))*20)</f>
        <v>-</v>
      </c>
      <c r="BP295" s="12" t="str">
        <f>IF((COUNTIFS(明细!$R:$R,$AK295,明细!$C:$C,BP$1,明细!$AK:$AK,"网点超50分钟未响应")+COUNTIFS(明细!$R:$R,$AK295,明细!$C:$C,BP$1,明细!$AL:$AL,"网点超23H未关闭"))*20=0,"-",(COUNTIFS(明细!$R:$R,$AK295,明细!$C:$C,BP$1,明细!$AK:$AK,"网点超50分钟未响应")+COUNTIFS(明细!$R:$R,$AK295,明细!$C:$C,BP$1,明细!$AL:$AL,"网点超23H未关闭"))*20)</f>
        <v>-</v>
      </c>
    </row>
    <row r="296" customHeight="1" spans="36:68">
      <c r="AJ296" s="12">
        <f>RANK(AL296,AL$3:AL$356)</f>
        <v>147</v>
      </c>
      <c r="AK296" s="4" t="s">
        <v>332</v>
      </c>
      <c r="AL296" s="12">
        <f t="shared" si="2"/>
        <v>0</v>
      </c>
      <c r="AM296" s="12" t="str">
        <f>IF((COUNTIFS(明细!$R:$R,$AK296,明细!$C:$C,AM$1,明细!$AK:$AK,"网点超50分钟未响应")+COUNTIFS(明细!$R:$R,$AK296,明细!$C:$C,AM$1,明细!$AL:$AL,"网点超23H未关闭"))*20=0,"-",(COUNTIFS(明细!$R:$R,$AK296,明细!$C:$C,AM$1,明细!$AK:$AK,"网点超50分钟未响应")+COUNTIFS(明细!$R:$R,$AK296,明细!$C:$C,AM$1,明细!$AL:$AL,"网点超23H未关闭"))*20)</f>
        <v>-</v>
      </c>
      <c r="AN296" s="12" t="str">
        <f>IF((COUNTIFS(明细!$R:$R,$AK296,明细!$C:$C,AN$1,明细!$AK:$AK,"网点超50分钟未响应")+COUNTIFS(明细!$R:$R,$AK296,明细!$C:$C,AN$1,明细!$AL:$AL,"网点超23H未关闭"))*20=0,"-",(COUNTIFS(明细!$R:$R,$AK296,明细!$C:$C,AN$1,明细!$AK:$AK,"网点超50分钟未响应")+COUNTIFS(明细!$R:$R,$AK296,明细!$C:$C,AN$1,明细!$AL:$AL,"网点超23H未关闭"))*20)</f>
        <v>-</v>
      </c>
      <c r="AO296" s="12" t="str">
        <f>IF((COUNTIFS(明细!$R:$R,$AK296,明细!$C:$C,AO$1,明细!$AK:$AK,"网点超50分钟未响应")+COUNTIFS(明细!$R:$R,$AK296,明细!$C:$C,AO$1,明细!$AL:$AL,"网点超23H未关闭"))*20=0,"-",(COUNTIFS(明细!$R:$R,$AK296,明细!$C:$C,AO$1,明细!$AK:$AK,"网点超50分钟未响应")+COUNTIFS(明细!$R:$R,$AK296,明细!$C:$C,AO$1,明细!$AL:$AL,"网点超23H未关闭"))*20)</f>
        <v>-</v>
      </c>
      <c r="AP296" s="12" t="str">
        <f>IF((COUNTIFS(明细!$R:$R,$AK296,明细!$C:$C,AP$1,明细!$AK:$AK,"网点超50分钟未响应")+COUNTIFS(明细!$R:$R,$AK296,明细!$C:$C,AP$1,明细!$AL:$AL,"网点超23H未关闭"))*20=0,"-",(COUNTIFS(明细!$R:$R,$AK296,明细!$C:$C,AP$1,明细!$AK:$AK,"网点超50分钟未响应")+COUNTIFS(明细!$R:$R,$AK296,明细!$C:$C,AP$1,明细!$AL:$AL,"网点超23H未关闭"))*20)</f>
        <v>-</v>
      </c>
      <c r="AQ296" s="12" t="str">
        <f>IF((COUNTIFS(明细!$R:$R,$AK296,明细!$C:$C,AQ$1,明细!$AK:$AK,"网点超50分钟未响应")+COUNTIFS(明细!$R:$R,$AK296,明细!$C:$C,AQ$1,明细!$AL:$AL,"网点超23H未关闭"))*20=0,"-",(COUNTIFS(明细!$R:$R,$AK296,明细!$C:$C,AQ$1,明细!$AK:$AK,"网点超50分钟未响应")+COUNTIFS(明细!$R:$R,$AK296,明细!$C:$C,AQ$1,明细!$AL:$AL,"网点超23H未关闭"))*20)</f>
        <v>-</v>
      </c>
      <c r="AR296" s="12" t="str">
        <f>IF((COUNTIFS(明细!$R:$R,$AK296,明细!$C:$C,AR$1,明细!$AK:$AK,"网点超50分钟未响应")+COUNTIFS(明细!$R:$R,$AK296,明细!$C:$C,AR$1,明细!$AL:$AL,"网点超23H未关闭"))*20=0,"-",(COUNTIFS(明细!$R:$R,$AK296,明细!$C:$C,AR$1,明细!$AK:$AK,"网点超50分钟未响应")+COUNTIFS(明细!$R:$R,$AK296,明细!$C:$C,AR$1,明细!$AL:$AL,"网点超23H未关闭"))*20)</f>
        <v>-</v>
      </c>
      <c r="AS296" s="12" t="str">
        <f>IF((COUNTIFS(明细!$R:$R,$AK296,明细!$C:$C,AS$1,明细!$AK:$AK,"网点超50分钟未响应")+COUNTIFS(明细!$R:$R,$AK296,明细!$C:$C,AS$1,明细!$AL:$AL,"网点超23H未关闭"))*20=0,"-",(COUNTIFS(明细!$R:$R,$AK296,明细!$C:$C,AS$1,明细!$AK:$AK,"网点超50分钟未响应")+COUNTIFS(明细!$R:$R,$AK296,明细!$C:$C,AS$1,明细!$AL:$AL,"网点超23H未关闭"))*20)</f>
        <v>-</v>
      </c>
      <c r="AT296" s="12" t="str">
        <f>IF((COUNTIFS(明细!$R:$R,$AK296,明细!$C:$C,AT$1,明细!$AK:$AK,"网点超50分钟未响应")+COUNTIFS(明细!$R:$R,$AK296,明细!$C:$C,AT$1,明细!$AL:$AL,"网点超23H未关闭"))*20=0,"-",(COUNTIFS(明细!$R:$R,$AK296,明细!$C:$C,AT$1,明细!$AK:$AK,"网点超50分钟未响应")+COUNTIFS(明细!$R:$R,$AK296,明细!$C:$C,AT$1,明细!$AL:$AL,"网点超23H未关闭"))*20)</f>
        <v>-</v>
      </c>
      <c r="AU296" s="12" t="str">
        <f>IF((COUNTIFS(明细!$R:$R,$AK296,明细!$C:$C,AU$1,明细!$AK:$AK,"网点超50分钟未响应")+COUNTIFS(明细!$R:$R,$AK296,明细!$C:$C,AU$1,明细!$AL:$AL,"网点超23H未关闭"))*20=0,"-",(COUNTIFS(明细!$R:$R,$AK296,明细!$C:$C,AU$1,明细!$AK:$AK,"网点超50分钟未响应")+COUNTIFS(明细!$R:$R,$AK296,明细!$C:$C,AU$1,明细!$AL:$AL,"网点超23H未关闭"))*20)</f>
        <v>-</v>
      </c>
      <c r="AV296" s="12" t="str">
        <f>IF((COUNTIFS(明细!$R:$R,$AK296,明细!$C:$C,AV$1,明细!$AK:$AK,"网点超50分钟未响应")+COUNTIFS(明细!$R:$R,$AK296,明细!$C:$C,AV$1,明细!$AL:$AL,"网点超23H未关闭"))*20=0,"-",(COUNTIFS(明细!$R:$R,$AK296,明细!$C:$C,AV$1,明细!$AK:$AK,"网点超50分钟未响应")+COUNTIFS(明细!$R:$R,$AK296,明细!$C:$C,AV$1,明细!$AL:$AL,"网点超23H未关闭"))*20)</f>
        <v>-</v>
      </c>
      <c r="AW296" s="12" t="str">
        <f>IF((COUNTIFS(明细!$R:$R,$AK296,明细!$C:$C,AW$1,明细!$AK:$AK,"网点超50分钟未响应")+COUNTIFS(明细!$R:$R,$AK296,明细!$C:$C,AW$1,明细!$AL:$AL,"网点超23H未关闭"))*20=0,"-",(COUNTIFS(明细!$R:$R,$AK296,明细!$C:$C,AW$1,明细!$AK:$AK,"网点超50分钟未响应")+COUNTIFS(明细!$R:$R,$AK296,明细!$C:$C,AW$1,明细!$AL:$AL,"网点超23H未关闭"))*20)</f>
        <v>-</v>
      </c>
      <c r="AX296" s="12" t="str">
        <f>IF((COUNTIFS(明细!$R:$R,$AK296,明细!$C:$C,AX$1,明细!$AK:$AK,"网点超50分钟未响应")+COUNTIFS(明细!$R:$R,$AK296,明细!$C:$C,AX$1,明细!$AL:$AL,"网点超23H未关闭"))*20=0,"-",(COUNTIFS(明细!$R:$R,$AK296,明细!$C:$C,AX$1,明细!$AK:$AK,"网点超50分钟未响应")+COUNTIFS(明细!$R:$R,$AK296,明细!$C:$C,AX$1,明细!$AL:$AL,"网点超23H未关闭"))*20)</f>
        <v>-</v>
      </c>
      <c r="AY296" s="12" t="str">
        <f>IF((COUNTIFS(明细!$R:$R,$AK296,明细!$C:$C,AY$1,明细!$AK:$AK,"网点超50分钟未响应")+COUNTIFS(明细!$R:$R,$AK296,明细!$C:$C,AY$1,明细!$AL:$AL,"网点超23H未关闭"))*20=0,"-",(COUNTIFS(明细!$R:$R,$AK296,明细!$C:$C,AY$1,明细!$AK:$AK,"网点超50分钟未响应")+COUNTIFS(明细!$R:$R,$AK296,明细!$C:$C,AY$1,明细!$AL:$AL,"网点超23H未关闭"))*20)</f>
        <v>-</v>
      </c>
      <c r="AZ296" s="12" t="str">
        <f>IF((COUNTIFS(明细!$R:$R,$AK296,明细!$C:$C,AZ$1,明细!$AK:$AK,"网点超50分钟未响应")+COUNTIFS(明细!$R:$R,$AK296,明细!$C:$C,AZ$1,明细!$AL:$AL,"网点超23H未关闭"))*20=0,"-",(COUNTIFS(明细!$R:$R,$AK296,明细!$C:$C,AZ$1,明细!$AK:$AK,"网点超50分钟未响应")+COUNTIFS(明细!$R:$R,$AK296,明细!$C:$C,AZ$1,明细!$AL:$AL,"网点超23H未关闭"))*20)</f>
        <v>-</v>
      </c>
      <c r="BA296" s="12" t="str">
        <f>IF((COUNTIFS(明细!$R:$R,$AK296,明细!$C:$C,BA$1,明细!$AK:$AK,"网点超50分钟未响应")+COUNTIFS(明细!$R:$R,$AK296,明细!$C:$C,BA$1,明细!$AL:$AL,"网点超23H未关闭"))*20=0,"-",(COUNTIFS(明细!$R:$R,$AK296,明细!$C:$C,BA$1,明细!$AK:$AK,"网点超50分钟未响应")+COUNTIFS(明细!$R:$R,$AK296,明细!$C:$C,BA$1,明细!$AL:$AL,"网点超23H未关闭"))*20)</f>
        <v>-</v>
      </c>
      <c r="BB296" s="12" t="str">
        <f>IF((COUNTIFS(明细!$R:$R,$AK296,明细!$C:$C,BB$1,明细!$AK:$AK,"网点超50分钟未响应")+COUNTIFS(明细!$R:$R,$AK296,明细!$C:$C,BB$1,明细!$AL:$AL,"网点超23H未关闭"))*20=0,"-",(COUNTIFS(明细!$R:$R,$AK296,明细!$C:$C,BB$1,明细!$AK:$AK,"网点超50分钟未响应")+COUNTIFS(明细!$R:$R,$AK296,明细!$C:$C,BB$1,明细!$AL:$AL,"网点超23H未关闭"))*20)</f>
        <v>-</v>
      </c>
      <c r="BC296" s="12" t="str">
        <f>IF((COUNTIFS(明细!$R:$R,$AK296,明细!$C:$C,BC$1,明细!$AK:$AK,"网点超50分钟未响应")+COUNTIFS(明细!$R:$R,$AK296,明细!$C:$C,BC$1,明细!$AL:$AL,"网点超23H未关闭"))*20=0,"-",(COUNTIFS(明细!$R:$R,$AK296,明细!$C:$C,BC$1,明细!$AK:$AK,"网点超50分钟未响应")+COUNTIFS(明细!$R:$R,$AK296,明细!$C:$C,BC$1,明细!$AL:$AL,"网点超23H未关闭"))*20)</f>
        <v>-</v>
      </c>
      <c r="BD296" s="12" t="str">
        <f>IF((COUNTIFS(明细!$R:$R,$AK296,明细!$C:$C,BD$1,明细!$AK:$AK,"网点超50分钟未响应")+COUNTIFS(明细!$R:$R,$AK296,明细!$C:$C,BD$1,明细!$AL:$AL,"网点超23H未关闭"))*20=0,"-",(COUNTIFS(明细!$R:$R,$AK296,明细!$C:$C,BD$1,明细!$AK:$AK,"网点超50分钟未响应")+COUNTIFS(明细!$R:$R,$AK296,明细!$C:$C,BD$1,明细!$AL:$AL,"网点超23H未关闭"))*20)</f>
        <v>-</v>
      </c>
      <c r="BE296" s="12" t="str">
        <f>IF((COUNTIFS(明细!$R:$R,$AK296,明细!$C:$C,BE$1,明细!$AK:$AK,"网点超50分钟未响应")+COUNTIFS(明细!$R:$R,$AK296,明细!$C:$C,BE$1,明细!$AL:$AL,"网点超23H未关闭"))*20=0,"-",(COUNTIFS(明细!$R:$R,$AK296,明细!$C:$C,BE$1,明细!$AK:$AK,"网点超50分钟未响应")+COUNTIFS(明细!$R:$R,$AK296,明细!$C:$C,BE$1,明细!$AL:$AL,"网点超23H未关闭"))*20)</f>
        <v>-</v>
      </c>
      <c r="BF296" s="12" t="str">
        <f>IF((COUNTIFS(明细!$R:$R,$AK296,明细!$C:$C,BF$1,明细!$AK:$AK,"网点超50分钟未响应")+COUNTIFS(明细!$R:$R,$AK296,明细!$C:$C,BF$1,明细!$AL:$AL,"网点超23H未关闭"))*20=0,"-",(COUNTIFS(明细!$R:$R,$AK296,明细!$C:$C,BF$1,明细!$AK:$AK,"网点超50分钟未响应")+COUNTIFS(明细!$R:$R,$AK296,明细!$C:$C,BF$1,明细!$AL:$AL,"网点超23H未关闭"))*20)</f>
        <v>-</v>
      </c>
      <c r="BG296" s="12" t="str">
        <f>IF((COUNTIFS(明细!$R:$R,$AK296,明细!$C:$C,BG$1,明细!$AK:$AK,"网点超50分钟未响应")+COUNTIFS(明细!$R:$R,$AK296,明细!$C:$C,BG$1,明细!$AL:$AL,"网点超23H未关闭"))*20=0,"-",(COUNTIFS(明细!$R:$R,$AK296,明细!$C:$C,BG$1,明细!$AK:$AK,"网点超50分钟未响应")+COUNTIFS(明细!$R:$R,$AK296,明细!$C:$C,BG$1,明细!$AL:$AL,"网点超23H未关闭"))*20)</f>
        <v>-</v>
      </c>
      <c r="BH296" s="12" t="str">
        <f>IF((COUNTIFS(明细!$R:$R,$AK296,明细!$C:$C,BH$1,明细!$AK:$AK,"网点超50分钟未响应")+COUNTIFS(明细!$R:$R,$AK296,明细!$C:$C,BH$1,明细!$AL:$AL,"网点超23H未关闭"))*20=0,"-",(COUNTIFS(明细!$R:$R,$AK296,明细!$C:$C,BH$1,明细!$AK:$AK,"网点超50分钟未响应")+COUNTIFS(明细!$R:$R,$AK296,明细!$C:$C,BH$1,明细!$AL:$AL,"网点超23H未关闭"))*20)</f>
        <v>-</v>
      </c>
      <c r="BI296" s="12" t="str">
        <f>IF((COUNTIFS(明细!$R:$R,$AK296,明细!$C:$C,BI$1,明细!$AK:$AK,"网点超50分钟未响应")+COUNTIFS(明细!$R:$R,$AK296,明细!$C:$C,BI$1,明细!$AL:$AL,"网点超23H未关闭"))*20=0,"-",(COUNTIFS(明细!$R:$R,$AK296,明细!$C:$C,BI$1,明细!$AK:$AK,"网点超50分钟未响应")+COUNTIFS(明细!$R:$R,$AK296,明细!$C:$C,BI$1,明细!$AL:$AL,"网点超23H未关闭"))*20)</f>
        <v>-</v>
      </c>
      <c r="BJ296" s="12" t="str">
        <f>IF((COUNTIFS(明细!$R:$R,$AK296,明细!$C:$C,BJ$1,明细!$AK:$AK,"网点超50分钟未响应")+COUNTIFS(明细!$R:$R,$AK296,明细!$C:$C,BJ$1,明细!$AL:$AL,"网点超23H未关闭"))*20=0,"-",(COUNTIFS(明细!$R:$R,$AK296,明细!$C:$C,BJ$1,明细!$AK:$AK,"网点超50分钟未响应")+COUNTIFS(明细!$R:$R,$AK296,明细!$C:$C,BJ$1,明细!$AL:$AL,"网点超23H未关闭"))*20)</f>
        <v>-</v>
      </c>
      <c r="BK296" s="12" t="str">
        <f>IF((COUNTIFS(明细!$R:$R,$AK296,明细!$C:$C,BK$1,明细!$AK:$AK,"网点超50分钟未响应")+COUNTIFS(明细!$R:$R,$AK296,明细!$C:$C,BK$1,明细!$AL:$AL,"网点超23H未关闭"))*20=0,"-",(COUNTIFS(明细!$R:$R,$AK296,明细!$C:$C,BK$1,明细!$AK:$AK,"网点超50分钟未响应")+COUNTIFS(明细!$R:$R,$AK296,明细!$C:$C,BK$1,明细!$AL:$AL,"网点超23H未关闭"))*20)</f>
        <v>-</v>
      </c>
      <c r="BL296" s="12" t="str">
        <f>IF((COUNTIFS(明细!$R:$R,$AK296,明细!$C:$C,BL$1,明细!$AK:$AK,"网点超50分钟未响应")+COUNTIFS(明细!$R:$R,$AK296,明细!$C:$C,BL$1,明细!$AL:$AL,"网点超23H未关闭"))*20=0,"-",(COUNTIFS(明细!$R:$R,$AK296,明细!$C:$C,BL$1,明细!$AK:$AK,"网点超50分钟未响应")+COUNTIFS(明细!$R:$R,$AK296,明细!$C:$C,BL$1,明细!$AL:$AL,"网点超23H未关闭"))*20)</f>
        <v>-</v>
      </c>
      <c r="BM296" s="12" t="str">
        <f>IF((COUNTIFS(明细!$R:$R,$AK296,明细!$C:$C,BM$1,明细!$AK:$AK,"网点超50分钟未响应")+COUNTIFS(明细!$R:$R,$AK296,明细!$C:$C,BM$1,明细!$AL:$AL,"网点超23H未关闭"))*20=0,"-",(COUNTIFS(明细!$R:$R,$AK296,明细!$C:$C,BM$1,明细!$AK:$AK,"网点超50分钟未响应")+COUNTIFS(明细!$R:$R,$AK296,明细!$C:$C,BM$1,明细!$AL:$AL,"网点超23H未关闭"))*20)</f>
        <v>-</v>
      </c>
      <c r="BN296" s="12" t="str">
        <f>IF((COUNTIFS(明细!$R:$R,$AK296,明细!$C:$C,BN$1,明细!$AK:$AK,"网点超50分钟未响应")+COUNTIFS(明细!$R:$R,$AK296,明细!$C:$C,BN$1,明细!$AL:$AL,"网点超23H未关闭"))*20=0,"-",(COUNTIFS(明细!$R:$R,$AK296,明细!$C:$C,BN$1,明细!$AK:$AK,"网点超50分钟未响应")+COUNTIFS(明细!$R:$R,$AK296,明细!$C:$C,BN$1,明细!$AL:$AL,"网点超23H未关闭"))*20)</f>
        <v>-</v>
      </c>
      <c r="BO296" s="12" t="str">
        <f>IF((COUNTIFS(明细!$R:$R,$AK296,明细!$C:$C,BO$1,明细!$AK:$AK,"网点超50分钟未响应")+COUNTIFS(明细!$R:$R,$AK296,明细!$C:$C,BO$1,明细!$AL:$AL,"网点超23H未关闭"))*20=0,"-",(COUNTIFS(明细!$R:$R,$AK296,明细!$C:$C,BO$1,明细!$AK:$AK,"网点超50分钟未响应")+COUNTIFS(明细!$R:$R,$AK296,明细!$C:$C,BO$1,明细!$AL:$AL,"网点超23H未关闭"))*20)</f>
        <v>-</v>
      </c>
      <c r="BP296" s="12" t="str">
        <f>IF((COUNTIFS(明细!$R:$R,$AK296,明细!$C:$C,BP$1,明细!$AK:$AK,"网点超50分钟未响应")+COUNTIFS(明细!$R:$R,$AK296,明细!$C:$C,BP$1,明细!$AL:$AL,"网点超23H未关闭"))*20=0,"-",(COUNTIFS(明细!$R:$R,$AK296,明细!$C:$C,BP$1,明细!$AK:$AK,"网点超50分钟未响应")+COUNTIFS(明细!$R:$R,$AK296,明细!$C:$C,BP$1,明细!$AL:$AL,"网点超23H未关闭"))*20)</f>
        <v>-</v>
      </c>
    </row>
    <row r="297" customHeight="1" spans="36:68">
      <c r="AJ297" s="12">
        <f>RANK(AL297,AL$3:AL$356)</f>
        <v>147</v>
      </c>
      <c r="AK297" s="4" t="s">
        <v>333</v>
      </c>
      <c r="AL297" s="12">
        <f t="shared" si="2"/>
        <v>0</v>
      </c>
      <c r="AM297" s="12" t="str">
        <f>IF((COUNTIFS(明细!$R:$R,$AK297,明细!$C:$C,AM$1,明细!$AK:$AK,"网点超50分钟未响应")+COUNTIFS(明细!$R:$R,$AK297,明细!$C:$C,AM$1,明细!$AL:$AL,"网点超23H未关闭"))*20=0,"-",(COUNTIFS(明细!$R:$R,$AK297,明细!$C:$C,AM$1,明细!$AK:$AK,"网点超50分钟未响应")+COUNTIFS(明细!$R:$R,$AK297,明细!$C:$C,AM$1,明细!$AL:$AL,"网点超23H未关闭"))*20)</f>
        <v>-</v>
      </c>
      <c r="AN297" s="12" t="str">
        <f>IF((COUNTIFS(明细!$R:$R,$AK297,明细!$C:$C,AN$1,明细!$AK:$AK,"网点超50分钟未响应")+COUNTIFS(明细!$R:$R,$AK297,明细!$C:$C,AN$1,明细!$AL:$AL,"网点超23H未关闭"))*20=0,"-",(COUNTIFS(明细!$R:$R,$AK297,明细!$C:$C,AN$1,明细!$AK:$AK,"网点超50分钟未响应")+COUNTIFS(明细!$R:$R,$AK297,明细!$C:$C,AN$1,明细!$AL:$AL,"网点超23H未关闭"))*20)</f>
        <v>-</v>
      </c>
      <c r="AO297" s="12" t="str">
        <f>IF((COUNTIFS(明细!$R:$R,$AK297,明细!$C:$C,AO$1,明细!$AK:$AK,"网点超50分钟未响应")+COUNTIFS(明细!$R:$R,$AK297,明细!$C:$C,AO$1,明细!$AL:$AL,"网点超23H未关闭"))*20=0,"-",(COUNTIFS(明细!$R:$R,$AK297,明细!$C:$C,AO$1,明细!$AK:$AK,"网点超50分钟未响应")+COUNTIFS(明细!$R:$R,$AK297,明细!$C:$C,AO$1,明细!$AL:$AL,"网点超23H未关闭"))*20)</f>
        <v>-</v>
      </c>
      <c r="AP297" s="12" t="str">
        <f>IF((COUNTIFS(明细!$R:$R,$AK297,明细!$C:$C,AP$1,明细!$AK:$AK,"网点超50分钟未响应")+COUNTIFS(明细!$R:$R,$AK297,明细!$C:$C,AP$1,明细!$AL:$AL,"网点超23H未关闭"))*20=0,"-",(COUNTIFS(明细!$R:$R,$AK297,明细!$C:$C,AP$1,明细!$AK:$AK,"网点超50分钟未响应")+COUNTIFS(明细!$R:$R,$AK297,明细!$C:$C,AP$1,明细!$AL:$AL,"网点超23H未关闭"))*20)</f>
        <v>-</v>
      </c>
      <c r="AQ297" s="12" t="str">
        <f>IF((COUNTIFS(明细!$R:$R,$AK297,明细!$C:$C,AQ$1,明细!$AK:$AK,"网点超50分钟未响应")+COUNTIFS(明细!$R:$R,$AK297,明细!$C:$C,AQ$1,明细!$AL:$AL,"网点超23H未关闭"))*20=0,"-",(COUNTIFS(明细!$R:$R,$AK297,明细!$C:$C,AQ$1,明细!$AK:$AK,"网点超50分钟未响应")+COUNTIFS(明细!$R:$R,$AK297,明细!$C:$C,AQ$1,明细!$AL:$AL,"网点超23H未关闭"))*20)</f>
        <v>-</v>
      </c>
      <c r="AR297" s="12" t="str">
        <f>IF((COUNTIFS(明细!$R:$R,$AK297,明细!$C:$C,AR$1,明细!$AK:$AK,"网点超50分钟未响应")+COUNTIFS(明细!$R:$R,$AK297,明细!$C:$C,AR$1,明细!$AL:$AL,"网点超23H未关闭"))*20=0,"-",(COUNTIFS(明细!$R:$R,$AK297,明细!$C:$C,AR$1,明细!$AK:$AK,"网点超50分钟未响应")+COUNTIFS(明细!$R:$R,$AK297,明细!$C:$C,AR$1,明细!$AL:$AL,"网点超23H未关闭"))*20)</f>
        <v>-</v>
      </c>
      <c r="AS297" s="12" t="str">
        <f>IF((COUNTIFS(明细!$R:$R,$AK297,明细!$C:$C,AS$1,明细!$AK:$AK,"网点超50分钟未响应")+COUNTIFS(明细!$R:$R,$AK297,明细!$C:$C,AS$1,明细!$AL:$AL,"网点超23H未关闭"))*20=0,"-",(COUNTIFS(明细!$R:$R,$AK297,明细!$C:$C,AS$1,明细!$AK:$AK,"网点超50分钟未响应")+COUNTIFS(明细!$R:$R,$AK297,明细!$C:$C,AS$1,明细!$AL:$AL,"网点超23H未关闭"))*20)</f>
        <v>-</v>
      </c>
      <c r="AT297" s="12" t="str">
        <f>IF((COUNTIFS(明细!$R:$R,$AK297,明细!$C:$C,AT$1,明细!$AK:$AK,"网点超50分钟未响应")+COUNTIFS(明细!$R:$R,$AK297,明细!$C:$C,AT$1,明细!$AL:$AL,"网点超23H未关闭"))*20=0,"-",(COUNTIFS(明细!$R:$R,$AK297,明细!$C:$C,AT$1,明细!$AK:$AK,"网点超50分钟未响应")+COUNTIFS(明细!$R:$R,$AK297,明细!$C:$C,AT$1,明细!$AL:$AL,"网点超23H未关闭"))*20)</f>
        <v>-</v>
      </c>
      <c r="AU297" s="12" t="str">
        <f>IF((COUNTIFS(明细!$R:$R,$AK297,明细!$C:$C,AU$1,明细!$AK:$AK,"网点超50分钟未响应")+COUNTIFS(明细!$R:$R,$AK297,明细!$C:$C,AU$1,明细!$AL:$AL,"网点超23H未关闭"))*20=0,"-",(COUNTIFS(明细!$R:$R,$AK297,明细!$C:$C,AU$1,明细!$AK:$AK,"网点超50分钟未响应")+COUNTIFS(明细!$R:$R,$AK297,明细!$C:$C,AU$1,明细!$AL:$AL,"网点超23H未关闭"))*20)</f>
        <v>-</v>
      </c>
      <c r="AV297" s="12" t="str">
        <f>IF((COUNTIFS(明细!$R:$R,$AK297,明细!$C:$C,AV$1,明细!$AK:$AK,"网点超50分钟未响应")+COUNTIFS(明细!$R:$R,$AK297,明细!$C:$C,AV$1,明细!$AL:$AL,"网点超23H未关闭"))*20=0,"-",(COUNTIFS(明细!$R:$R,$AK297,明细!$C:$C,AV$1,明细!$AK:$AK,"网点超50分钟未响应")+COUNTIFS(明细!$R:$R,$AK297,明细!$C:$C,AV$1,明细!$AL:$AL,"网点超23H未关闭"))*20)</f>
        <v>-</v>
      </c>
      <c r="AW297" s="12" t="str">
        <f>IF((COUNTIFS(明细!$R:$R,$AK297,明细!$C:$C,AW$1,明细!$AK:$AK,"网点超50分钟未响应")+COUNTIFS(明细!$R:$R,$AK297,明细!$C:$C,AW$1,明细!$AL:$AL,"网点超23H未关闭"))*20=0,"-",(COUNTIFS(明细!$R:$R,$AK297,明细!$C:$C,AW$1,明细!$AK:$AK,"网点超50分钟未响应")+COUNTIFS(明细!$R:$R,$AK297,明细!$C:$C,AW$1,明细!$AL:$AL,"网点超23H未关闭"))*20)</f>
        <v>-</v>
      </c>
      <c r="AX297" s="12" t="str">
        <f>IF((COUNTIFS(明细!$R:$R,$AK297,明细!$C:$C,AX$1,明细!$AK:$AK,"网点超50分钟未响应")+COUNTIFS(明细!$R:$R,$AK297,明细!$C:$C,AX$1,明细!$AL:$AL,"网点超23H未关闭"))*20=0,"-",(COUNTIFS(明细!$R:$R,$AK297,明细!$C:$C,AX$1,明细!$AK:$AK,"网点超50分钟未响应")+COUNTIFS(明细!$R:$R,$AK297,明细!$C:$C,AX$1,明细!$AL:$AL,"网点超23H未关闭"))*20)</f>
        <v>-</v>
      </c>
      <c r="AY297" s="12" t="str">
        <f>IF((COUNTIFS(明细!$R:$R,$AK297,明细!$C:$C,AY$1,明细!$AK:$AK,"网点超50分钟未响应")+COUNTIFS(明细!$R:$R,$AK297,明细!$C:$C,AY$1,明细!$AL:$AL,"网点超23H未关闭"))*20=0,"-",(COUNTIFS(明细!$R:$R,$AK297,明细!$C:$C,AY$1,明细!$AK:$AK,"网点超50分钟未响应")+COUNTIFS(明细!$R:$R,$AK297,明细!$C:$C,AY$1,明细!$AL:$AL,"网点超23H未关闭"))*20)</f>
        <v>-</v>
      </c>
      <c r="AZ297" s="12" t="str">
        <f>IF((COUNTIFS(明细!$R:$R,$AK297,明细!$C:$C,AZ$1,明细!$AK:$AK,"网点超50分钟未响应")+COUNTIFS(明细!$R:$R,$AK297,明细!$C:$C,AZ$1,明细!$AL:$AL,"网点超23H未关闭"))*20=0,"-",(COUNTIFS(明细!$R:$R,$AK297,明细!$C:$C,AZ$1,明细!$AK:$AK,"网点超50分钟未响应")+COUNTIFS(明细!$R:$R,$AK297,明细!$C:$C,AZ$1,明细!$AL:$AL,"网点超23H未关闭"))*20)</f>
        <v>-</v>
      </c>
      <c r="BA297" s="12" t="str">
        <f>IF((COUNTIFS(明细!$R:$R,$AK297,明细!$C:$C,BA$1,明细!$AK:$AK,"网点超50分钟未响应")+COUNTIFS(明细!$R:$R,$AK297,明细!$C:$C,BA$1,明细!$AL:$AL,"网点超23H未关闭"))*20=0,"-",(COUNTIFS(明细!$R:$R,$AK297,明细!$C:$C,BA$1,明细!$AK:$AK,"网点超50分钟未响应")+COUNTIFS(明细!$R:$R,$AK297,明细!$C:$C,BA$1,明细!$AL:$AL,"网点超23H未关闭"))*20)</f>
        <v>-</v>
      </c>
      <c r="BB297" s="12" t="str">
        <f>IF((COUNTIFS(明细!$R:$R,$AK297,明细!$C:$C,BB$1,明细!$AK:$AK,"网点超50分钟未响应")+COUNTIFS(明细!$R:$R,$AK297,明细!$C:$C,BB$1,明细!$AL:$AL,"网点超23H未关闭"))*20=0,"-",(COUNTIFS(明细!$R:$R,$AK297,明细!$C:$C,BB$1,明细!$AK:$AK,"网点超50分钟未响应")+COUNTIFS(明细!$R:$R,$AK297,明细!$C:$C,BB$1,明细!$AL:$AL,"网点超23H未关闭"))*20)</f>
        <v>-</v>
      </c>
      <c r="BC297" s="12" t="str">
        <f>IF((COUNTIFS(明细!$R:$R,$AK297,明细!$C:$C,BC$1,明细!$AK:$AK,"网点超50分钟未响应")+COUNTIFS(明细!$R:$R,$AK297,明细!$C:$C,BC$1,明细!$AL:$AL,"网点超23H未关闭"))*20=0,"-",(COUNTIFS(明细!$R:$R,$AK297,明细!$C:$C,BC$1,明细!$AK:$AK,"网点超50分钟未响应")+COUNTIFS(明细!$R:$R,$AK297,明细!$C:$C,BC$1,明细!$AL:$AL,"网点超23H未关闭"))*20)</f>
        <v>-</v>
      </c>
      <c r="BD297" s="12" t="str">
        <f>IF((COUNTIFS(明细!$R:$R,$AK297,明细!$C:$C,BD$1,明细!$AK:$AK,"网点超50分钟未响应")+COUNTIFS(明细!$R:$R,$AK297,明细!$C:$C,BD$1,明细!$AL:$AL,"网点超23H未关闭"))*20=0,"-",(COUNTIFS(明细!$R:$R,$AK297,明细!$C:$C,BD$1,明细!$AK:$AK,"网点超50分钟未响应")+COUNTIFS(明细!$R:$R,$AK297,明细!$C:$C,BD$1,明细!$AL:$AL,"网点超23H未关闭"))*20)</f>
        <v>-</v>
      </c>
      <c r="BE297" s="12" t="str">
        <f>IF((COUNTIFS(明细!$R:$R,$AK297,明细!$C:$C,BE$1,明细!$AK:$AK,"网点超50分钟未响应")+COUNTIFS(明细!$R:$R,$AK297,明细!$C:$C,BE$1,明细!$AL:$AL,"网点超23H未关闭"))*20=0,"-",(COUNTIFS(明细!$R:$R,$AK297,明细!$C:$C,BE$1,明细!$AK:$AK,"网点超50分钟未响应")+COUNTIFS(明细!$R:$R,$AK297,明细!$C:$C,BE$1,明细!$AL:$AL,"网点超23H未关闭"))*20)</f>
        <v>-</v>
      </c>
      <c r="BF297" s="12" t="str">
        <f>IF((COUNTIFS(明细!$R:$R,$AK297,明细!$C:$C,BF$1,明细!$AK:$AK,"网点超50分钟未响应")+COUNTIFS(明细!$R:$R,$AK297,明细!$C:$C,BF$1,明细!$AL:$AL,"网点超23H未关闭"))*20=0,"-",(COUNTIFS(明细!$R:$R,$AK297,明细!$C:$C,BF$1,明细!$AK:$AK,"网点超50分钟未响应")+COUNTIFS(明细!$R:$R,$AK297,明细!$C:$C,BF$1,明细!$AL:$AL,"网点超23H未关闭"))*20)</f>
        <v>-</v>
      </c>
      <c r="BG297" s="12" t="str">
        <f>IF((COUNTIFS(明细!$R:$R,$AK297,明细!$C:$C,BG$1,明细!$AK:$AK,"网点超50分钟未响应")+COUNTIFS(明细!$R:$R,$AK297,明细!$C:$C,BG$1,明细!$AL:$AL,"网点超23H未关闭"))*20=0,"-",(COUNTIFS(明细!$R:$R,$AK297,明细!$C:$C,BG$1,明细!$AK:$AK,"网点超50分钟未响应")+COUNTIFS(明细!$R:$R,$AK297,明细!$C:$C,BG$1,明细!$AL:$AL,"网点超23H未关闭"))*20)</f>
        <v>-</v>
      </c>
      <c r="BH297" s="12" t="str">
        <f>IF((COUNTIFS(明细!$R:$R,$AK297,明细!$C:$C,BH$1,明细!$AK:$AK,"网点超50分钟未响应")+COUNTIFS(明细!$R:$R,$AK297,明细!$C:$C,BH$1,明细!$AL:$AL,"网点超23H未关闭"))*20=0,"-",(COUNTIFS(明细!$R:$R,$AK297,明细!$C:$C,BH$1,明细!$AK:$AK,"网点超50分钟未响应")+COUNTIFS(明细!$R:$R,$AK297,明细!$C:$C,BH$1,明细!$AL:$AL,"网点超23H未关闭"))*20)</f>
        <v>-</v>
      </c>
      <c r="BI297" s="12" t="str">
        <f>IF((COUNTIFS(明细!$R:$R,$AK297,明细!$C:$C,BI$1,明细!$AK:$AK,"网点超50分钟未响应")+COUNTIFS(明细!$R:$R,$AK297,明细!$C:$C,BI$1,明细!$AL:$AL,"网点超23H未关闭"))*20=0,"-",(COUNTIFS(明细!$R:$R,$AK297,明细!$C:$C,BI$1,明细!$AK:$AK,"网点超50分钟未响应")+COUNTIFS(明细!$R:$R,$AK297,明细!$C:$C,BI$1,明细!$AL:$AL,"网点超23H未关闭"))*20)</f>
        <v>-</v>
      </c>
      <c r="BJ297" s="12" t="str">
        <f>IF((COUNTIFS(明细!$R:$R,$AK297,明细!$C:$C,BJ$1,明细!$AK:$AK,"网点超50分钟未响应")+COUNTIFS(明细!$R:$R,$AK297,明细!$C:$C,BJ$1,明细!$AL:$AL,"网点超23H未关闭"))*20=0,"-",(COUNTIFS(明细!$R:$R,$AK297,明细!$C:$C,BJ$1,明细!$AK:$AK,"网点超50分钟未响应")+COUNTIFS(明细!$R:$R,$AK297,明细!$C:$C,BJ$1,明细!$AL:$AL,"网点超23H未关闭"))*20)</f>
        <v>-</v>
      </c>
      <c r="BK297" s="12" t="str">
        <f>IF((COUNTIFS(明细!$R:$R,$AK297,明细!$C:$C,BK$1,明细!$AK:$AK,"网点超50分钟未响应")+COUNTIFS(明细!$R:$R,$AK297,明细!$C:$C,BK$1,明细!$AL:$AL,"网点超23H未关闭"))*20=0,"-",(COUNTIFS(明细!$R:$R,$AK297,明细!$C:$C,BK$1,明细!$AK:$AK,"网点超50分钟未响应")+COUNTIFS(明细!$R:$R,$AK297,明细!$C:$C,BK$1,明细!$AL:$AL,"网点超23H未关闭"))*20)</f>
        <v>-</v>
      </c>
      <c r="BL297" s="12" t="str">
        <f>IF((COUNTIFS(明细!$R:$R,$AK297,明细!$C:$C,BL$1,明细!$AK:$AK,"网点超50分钟未响应")+COUNTIFS(明细!$R:$R,$AK297,明细!$C:$C,BL$1,明细!$AL:$AL,"网点超23H未关闭"))*20=0,"-",(COUNTIFS(明细!$R:$R,$AK297,明细!$C:$C,BL$1,明细!$AK:$AK,"网点超50分钟未响应")+COUNTIFS(明细!$R:$R,$AK297,明细!$C:$C,BL$1,明细!$AL:$AL,"网点超23H未关闭"))*20)</f>
        <v>-</v>
      </c>
      <c r="BM297" s="12" t="str">
        <f>IF((COUNTIFS(明细!$R:$R,$AK297,明细!$C:$C,BM$1,明细!$AK:$AK,"网点超50分钟未响应")+COUNTIFS(明细!$R:$R,$AK297,明细!$C:$C,BM$1,明细!$AL:$AL,"网点超23H未关闭"))*20=0,"-",(COUNTIFS(明细!$R:$R,$AK297,明细!$C:$C,BM$1,明细!$AK:$AK,"网点超50分钟未响应")+COUNTIFS(明细!$R:$R,$AK297,明细!$C:$C,BM$1,明细!$AL:$AL,"网点超23H未关闭"))*20)</f>
        <v>-</v>
      </c>
      <c r="BN297" s="12" t="str">
        <f>IF((COUNTIFS(明细!$R:$R,$AK297,明细!$C:$C,BN$1,明细!$AK:$AK,"网点超50分钟未响应")+COUNTIFS(明细!$R:$R,$AK297,明细!$C:$C,BN$1,明细!$AL:$AL,"网点超23H未关闭"))*20=0,"-",(COUNTIFS(明细!$R:$R,$AK297,明细!$C:$C,BN$1,明细!$AK:$AK,"网点超50分钟未响应")+COUNTIFS(明细!$R:$R,$AK297,明细!$C:$C,BN$1,明细!$AL:$AL,"网点超23H未关闭"))*20)</f>
        <v>-</v>
      </c>
      <c r="BO297" s="12" t="str">
        <f>IF((COUNTIFS(明细!$R:$R,$AK297,明细!$C:$C,BO$1,明细!$AK:$AK,"网点超50分钟未响应")+COUNTIFS(明细!$R:$R,$AK297,明细!$C:$C,BO$1,明细!$AL:$AL,"网点超23H未关闭"))*20=0,"-",(COUNTIFS(明细!$R:$R,$AK297,明细!$C:$C,BO$1,明细!$AK:$AK,"网点超50分钟未响应")+COUNTIFS(明细!$R:$R,$AK297,明细!$C:$C,BO$1,明细!$AL:$AL,"网点超23H未关闭"))*20)</f>
        <v>-</v>
      </c>
      <c r="BP297" s="12" t="str">
        <f>IF((COUNTIFS(明细!$R:$R,$AK297,明细!$C:$C,BP$1,明细!$AK:$AK,"网点超50分钟未响应")+COUNTIFS(明细!$R:$R,$AK297,明细!$C:$C,BP$1,明细!$AL:$AL,"网点超23H未关闭"))*20=0,"-",(COUNTIFS(明细!$R:$R,$AK297,明细!$C:$C,BP$1,明细!$AK:$AK,"网点超50分钟未响应")+COUNTIFS(明细!$R:$R,$AK297,明细!$C:$C,BP$1,明细!$AL:$AL,"网点超23H未关闭"))*20)</f>
        <v>-</v>
      </c>
    </row>
    <row r="298" customHeight="1" spans="36:68">
      <c r="AJ298" s="12">
        <f>RANK(AL298,AL$3:AL$356)</f>
        <v>147</v>
      </c>
      <c r="AK298" s="4" t="s">
        <v>334</v>
      </c>
      <c r="AL298" s="12">
        <f t="shared" si="2"/>
        <v>0</v>
      </c>
      <c r="AM298" s="12" t="str">
        <f>IF((COUNTIFS(明细!$R:$R,$AK298,明细!$C:$C,AM$1,明细!$AK:$AK,"网点超50分钟未响应")+COUNTIFS(明细!$R:$R,$AK298,明细!$C:$C,AM$1,明细!$AL:$AL,"网点超23H未关闭"))*20=0,"-",(COUNTIFS(明细!$R:$R,$AK298,明细!$C:$C,AM$1,明细!$AK:$AK,"网点超50分钟未响应")+COUNTIFS(明细!$R:$R,$AK298,明细!$C:$C,AM$1,明细!$AL:$AL,"网点超23H未关闭"))*20)</f>
        <v>-</v>
      </c>
      <c r="AN298" s="12" t="str">
        <f>IF((COUNTIFS(明细!$R:$R,$AK298,明细!$C:$C,AN$1,明细!$AK:$AK,"网点超50分钟未响应")+COUNTIFS(明细!$R:$R,$AK298,明细!$C:$C,AN$1,明细!$AL:$AL,"网点超23H未关闭"))*20=0,"-",(COUNTIFS(明细!$R:$R,$AK298,明细!$C:$C,AN$1,明细!$AK:$AK,"网点超50分钟未响应")+COUNTIFS(明细!$R:$R,$AK298,明细!$C:$C,AN$1,明细!$AL:$AL,"网点超23H未关闭"))*20)</f>
        <v>-</v>
      </c>
      <c r="AO298" s="12" t="str">
        <f>IF((COUNTIFS(明细!$R:$R,$AK298,明细!$C:$C,AO$1,明细!$AK:$AK,"网点超50分钟未响应")+COUNTIFS(明细!$R:$R,$AK298,明细!$C:$C,AO$1,明细!$AL:$AL,"网点超23H未关闭"))*20=0,"-",(COUNTIFS(明细!$R:$R,$AK298,明细!$C:$C,AO$1,明细!$AK:$AK,"网点超50分钟未响应")+COUNTIFS(明细!$R:$R,$AK298,明细!$C:$C,AO$1,明细!$AL:$AL,"网点超23H未关闭"))*20)</f>
        <v>-</v>
      </c>
      <c r="AP298" s="12" t="str">
        <f>IF((COUNTIFS(明细!$R:$R,$AK298,明细!$C:$C,AP$1,明细!$AK:$AK,"网点超50分钟未响应")+COUNTIFS(明细!$R:$R,$AK298,明细!$C:$C,AP$1,明细!$AL:$AL,"网点超23H未关闭"))*20=0,"-",(COUNTIFS(明细!$R:$R,$AK298,明细!$C:$C,AP$1,明细!$AK:$AK,"网点超50分钟未响应")+COUNTIFS(明细!$R:$R,$AK298,明细!$C:$C,AP$1,明细!$AL:$AL,"网点超23H未关闭"))*20)</f>
        <v>-</v>
      </c>
      <c r="AQ298" s="12" t="str">
        <f>IF((COUNTIFS(明细!$R:$R,$AK298,明细!$C:$C,AQ$1,明细!$AK:$AK,"网点超50分钟未响应")+COUNTIFS(明细!$R:$R,$AK298,明细!$C:$C,AQ$1,明细!$AL:$AL,"网点超23H未关闭"))*20=0,"-",(COUNTIFS(明细!$R:$R,$AK298,明细!$C:$C,AQ$1,明细!$AK:$AK,"网点超50分钟未响应")+COUNTIFS(明细!$R:$R,$AK298,明细!$C:$C,AQ$1,明细!$AL:$AL,"网点超23H未关闭"))*20)</f>
        <v>-</v>
      </c>
      <c r="AR298" s="12" t="str">
        <f>IF((COUNTIFS(明细!$R:$R,$AK298,明细!$C:$C,AR$1,明细!$AK:$AK,"网点超50分钟未响应")+COUNTIFS(明细!$R:$R,$AK298,明细!$C:$C,AR$1,明细!$AL:$AL,"网点超23H未关闭"))*20=0,"-",(COUNTIFS(明细!$R:$R,$AK298,明细!$C:$C,AR$1,明细!$AK:$AK,"网点超50分钟未响应")+COUNTIFS(明细!$R:$R,$AK298,明细!$C:$C,AR$1,明细!$AL:$AL,"网点超23H未关闭"))*20)</f>
        <v>-</v>
      </c>
      <c r="AS298" s="12" t="str">
        <f>IF((COUNTIFS(明细!$R:$R,$AK298,明细!$C:$C,AS$1,明细!$AK:$AK,"网点超50分钟未响应")+COUNTIFS(明细!$R:$R,$AK298,明细!$C:$C,AS$1,明细!$AL:$AL,"网点超23H未关闭"))*20=0,"-",(COUNTIFS(明细!$R:$R,$AK298,明细!$C:$C,AS$1,明细!$AK:$AK,"网点超50分钟未响应")+COUNTIFS(明细!$R:$R,$AK298,明细!$C:$C,AS$1,明细!$AL:$AL,"网点超23H未关闭"))*20)</f>
        <v>-</v>
      </c>
      <c r="AT298" s="12" t="str">
        <f>IF((COUNTIFS(明细!$R:$R,$AK298,明细!$C:$C,AT$1,明细!$AK:$AK,"网点超50分钟未响应")+COUNTIFS(明细!$R:$R,$AK298,明细!$C:$C,AT$1,明细!$AL:$AL,"网点超23H未关闭"))*20=0,"-",(COUNTIFS(明细!$R:$R,$AK298,明细!$C:$C,AT$1,明细!$AK:$AK,"网点超50分钟未响应")+COUNTIFS(明细!$R:$R,$AK298,明细!$C:$C,AT$1,明细!$AL:$AL,"网点超23H未关闭"))*20)</f>
        <v>-</v>
      </c>
      <c r="AU298" s="12" t="str">
        <f>IF((COUNTIFS(明细!$R:$R,$AK298,明细!$C:$C,AU$1,明细!$AK:$AK,"网点超50分钟未响应")+COUNTIFS(明细!$R:$R,$AK298,明细!$C:$C,AU$1,明细!$AL:$AL,"网点超23H未关闭"))*20=0,"-",(COUNTIFS(明细!$R:$R,$AK298,明细!$C:$C,AU$1,明细!$AK:$AK,"网点超50分钟未响应")+COUNTIFS(明细!$R:$R,$AK298,明细!$C:$C,AU$1,明细!$AL:$AL,"网点超23H未关闭"))*20)</f>
        <v>-</v>
      </c>
      <c r="AV298" s="12" t="str">
        <f>IF((COUNTIFS(明细!$R:$R,$AK298,明细!$C:$C,AV$1,明细!$AK:$AK,"网点超50分钟未响应")+COUNTIFS(明细!$R:$R,$AK298,明细!$C:$C,AV$1,明细!$AL:$AL,"网点超23H未关闭"))*20=0,"-",(COUNTIFS(明细!$R:$R,$AK298,明细!$C:$C,AV$1,明细!$AK:$AK,"网点超50分钟未响应")+COUNTIFS(明细!$R:$R,$AK298,明细!$C:$C,AV$1,明细!$AL:$AL,"网点超23H未关闭"))*20)</f>
        <v>-</v>
      </c>
      <c r="AW298" s="12" t="str">
        <f>IF((COUNTIFS(明细!$R:$R,$AK298,明细!$C:$C,AW$1,明细!$AK:$AK,"网点超50分钟未响应")+COUNTIFS(明细!$R:$R,$AK298,明细!$C:$C,AW$1,明细!$AL:$AL,"网点超23H未关闭"))*20=0,"-",(COUNTIFS(明细!$R:$R,$AK298,明细!$C:$C,AW$1,明细!$AK:$AK,"网点超50分钟未响应")+COUNTIFS(明细!$R:$R,$AK298,明细!$C:$C,AW$1,明细!$AL:$AL,"网点超23H未关闭"))*20)</f>
        <v>-</v>
      </c>
      <c r="AX298" s="12" t="str">
        <f>IF((COUNTIFS(明细!$R:$R,$AK298,明细!$C:$C,AX$1,明细!$AK:$AK,"网点超50分钟未响应")+COUNTIFS(明细!$R:$R,$AK298,明细!$C:$C,AX$1,明细!$AL:$AL,"网点超23H未关闭"))*20=0,"-",(COUNTIFS(明细!$R:$R,$AK298,明细!$C:$C,AX$1,明细!$AK:$AK,"网点超50分钟未响应")+COUNTIFS(明细!$R:$R,$AK298,明细!$C:$C,AX$1,明细!$AL:$AL,"网点超23H未关闭"))*20)</f>
        <v>-</v>
      </c>
      <c r="AY298" s="12" t="str">
        <f>IF((COUNTIFS(明细!$R:$R,$AK298,明细!$C:$C,AY$1,明细!$AK:$AK,"网点超50分钟未响应")+COUNTIFS(明细!$R:$R,$AK298,明细!$C:$C,AY$1,明细!$AL:$AL,"网点超23H未关闭"))*20=0,"-",(COUNTIFS(明细!$R:$R,$AK298,明细!$C:$C,AY$1,明细!$AK:$AK,"网点超50分钟未响应")+COUNTIFS(明细!$R:$R,$AK298,明细!$C:$C,AY$1,明细!$AL:$AL,"网点超23H未关闭"))*20)</f>
        <v>-</v>
      </c>
      <c r="AZ298" s="12" t="str">
        <f>IF((COUNTIFS(明细!$R:$R,$AK298,明细!$C:$C,AZ$1,明细!$AK:$AK,"网点超50分钟未响应")+COUNTIFS(明细!$R:$R,$AK298,明细!$C:$C,AZ$1,明细!$AL:$AL,"网点超23H未关闭"))*20=0,"-",(COUNTIFS(明细!$R:$R,$AK298,明细!$C:$C,AZ$1,明细!$AK:$AK,"网点超50分钟未响应")+COUNTIFS(明细!$R:$R,$AK298,明细!$C:$C,AZ$1,明细!$AL:$AL,"网点超23H未关闭"))*20)</f>
        <v>-</v>
      </c>
      <c r="BA298" s="12" t="str">
        <f>IF((COUNTIFS(明细!$R:$R,$AK298,明细!$C:$C,BA$1,明细!$AK:$AK,"网点超50分钟未响应")+COUNTIFS(明细!$R:$R,$AK298,明细!$C:$C,BA$1,明细!$AL:$AL,"网点超23H未关闭"))*20=0,"-",(COUNTIFS(明细!$R:$R,$AK298,明细!$C:$C,BA$1,明细!$AK:$AK,"网点超50分钟未响应")+COUNTIFS(明细!$R:$R,$AK298,明细!$C:$C,BA$1,明细!$AL:$AL,"网点超23H未关闭"))*20)</f>
        <v>-</v>
      </c>
      <c r="BB298" s="12" t="str">
        <f>IF((COUNTIFS(明细!$R:$R,$AK298,明细!$C:$C,BB$1,明细!$AK:$AK,"网点超50分钟未响应")+COUNTIFS(明细!$R:$R,$AK298,明细!$C:$C,BB$1,明细!$AL:$AL,"网点超23H未关闭"))*20=0,"-",(COUNTIFS(明细!$R:$R,$AK298,明细!$C:$C,BB$1,明细!$AK:$AK,"网点超50分钟未响应")+COUNTIFS(明细!$R:$R,$AK298,明细!$C:$C,BB$1,明细!$AL:$AL,"网点超23H未关闭"))*20)</f>
        <v>-</v>
      </c>
      <c r="BC298" s="12" t="str">
        <f>IF((COUNTIFS(明细!$R:$R,$AK298,明细!$C:$C,BC$1,明细!$AK:$AK,"网点超50分钟未响应")+COUNTIFS(明细!$R:$R,$AK298,明细!$C:$C,BC$1,明细!$AL:$AL,"网点超23H未关闭"))*20=0,"-",(COUNTIFS(明细!$R:$R,$AK298,明细!$C:$C,BC$1,明细!$AK:$AK,"网点超50分钟未响应")+COUNTIFS(明细!$R:$R,$AK298,明细!$C:$C,BC$1,明细!$AL:$AL,"网点超23H未关闭"))*20)</f>
        <v>-</v>
      </c>
      <c r="BD298" s="12" t="str">
        <f>IF((COUNTIFS(明细!$R:$R,$AK298,明细!$C:$C,BD$1,明细!$AK:$AK,"网点超50分钟未响应")+COUNTIFS(明细!$R:$R,$AK298,明细!$C:$C,BD$1,明细!$AL:$AL,"网点超23H未关闭"))*20=0,"-",(COUNTIFS(明细!$R:$R,$AK298,明细!$C:$C,BD$1,明细!$AK:$AK,"网点超50分钟未响应")+COUNTIFS(明细!$R:$R,$AK298,明细!$C:$C,BD$1,明细!$AL:$AL,"网点超23H未关闭"))*20)</f>
        <v>-</v>
      </c>
      <c r="BE298" s="12" t="str">
        <f>IF((COUNTIFS(明细!$R:$R,$AK298,明细!$C:$C,BE$1,明细!$AK:$AK,"网点超50分钟未响应")+COUNTIFS(明细!$R:$R,$AK298,明细!$C:$C,BE$1,明细!$AL:$AL,"网点超23H未关闭"))*20=0,"-",(COUNTIFS(明细!$R:$R,$AK298,明细!$C:$C,BE$1,明细!$AK:$AK,"网点超50分钟未响应")+COUNTIFS(明细!$R:$R,$AK298,明细!$C:$C,BE$1,明细!$AL:$AL,"网点超23H未关闭"))*20)</f>
        <v>-</v>
      </c>
      <c r="BF298" s="12" t="str">
        <f>IF((COUNTIFS(明细!$R:$R,$AK298,明细!$C:$C,BF$1,明细!$AK:$AK,"网点超50分钟未响应")+COUNTIFS(明细!$R:$R,$AK298,明细!$C:$C,BF$1,明细!$AL:$AL,"网点超23H未关闭"))*20=0,"-",(COUNTIFS(明细!$R:$R,$AK298,明细!$C:$C,BF$1,明细!$AK:$AK,"网点超50分钟未响应")+COUNTIFS(明细!$R:$R,$AK298,明细!$C:$C,BF$1,明细!$AL:$AL,"网点超23H未关闭"))*20)</f>
        <v>-</v>
      </c>
      <c r="BG298" s="12" t="str">
        <f>IF((COUNTIFS(明细!$R:$R,$AK298,明细!$C:$C,BG$1,明细!$AK:$AK,"网点超50分钟未响应")+COUNTIFS(明细!$R:$R,$AK298,明细!$C:$C,BG$1,明细!$AL:$AL,"网点超23H未关闭"))*20=0,"-",(COUNTIFS(明细!$R:$R,$AK298,明细!$C:$C,BG$1,明细!$AK:$AK,"网点超50分钟未响应")+COUNTIFS(明细!$R:$R,$AK298,明细!$C:$C,BG$1,明细!$AL:$AL,"网点超23H未关闭"))*20)</f>
        <v>-</v>
      </c>
      <c r="BH298" s="12" t="str">
        <f>IF((COUNTIFS(明细!$R:$R,$AK298,明细!$C:$C,BH$1,明细!$AK:$AK,"网点超50分钟未响应")+COUNTIFS(明细!$R:$R,$AK298,明细!$C:$C,BH$1,明细!$AL:$AL,"网点超23H未关闭"))*20=0,"-",(COUNTIFS(明细!$R:$R,$AK298,明细!$C:$C,BH$1,明细!$AK:$AK,"网点超50分钟未响应")+COUNTIFS(明细!$R:$R,$AK298,明细!$C:$C,BH$1,明细!$AL:$AL,"网点超23H未关闭"))*20)</f>
        <v>-</v>
      </c>
      <c r="BI298" s="12" t="str">
        <f>IF((COUNTIFS(明细!$R:$R,$AK298,明细!$C:$C,BI$1,明细!$AK:$AK,"网点超50分钟未响应")+COUNTIFS(明细!$R:$R,$AK298,明细!$C:$C,BI$1,明细!$AL:$AL,"网点超23H未关闭"))*20=0,"-",(COUNTIFS(明细!$R:$R,$AK298,明细!$C:$C,BI$1,明细!$AK:$AK,"网点超50分钟未响应")+COUNTIFS(明细!$R:$R,$AK298,明细!$C:$C,BI$1,明细!$AL:$AL,"网点超23H未关闭"))*20)</f>
        <v>-</v>
      </c>
      <c r="BJ298" s="12" t="str">
        <f>IF((COUNTIFS(明细!$R:$R,$AK298,明细!$C:$C,BJ$1,明细!$AK:$AK,"网点超50分钟未响应")+COUNTIFS(明细!$R:$R,$AK298,明细!$C:$C,BJ$1,明细!$AL:$AL,"网点超23H未关闭"))*20=0,"-",(COUNTIFS(明细!$R:$R,$AK298,明细!$C:$C,BJ$1,明细!$AK:$AK,"网点超50分钟未响应")+COUNTIFS(明细!$R:$R,$AK298,明细!$C:$C,BJ$1,明细!$AL:$AL,"网点超23H未关闭"))*20)</f>
        <v>-</v>
      </c>
      <c r="BK298" s="12" t="str">
        <f>IF((COUNTIFS(明细!$R:$R,$AK298,明细!$C:$C,BK$1,明细!$AK:$AK,"网点超50分钟未响应")+COUNTIFS(明细!$R:$R,$AK298,明细!$C:$C,BK$1,明细!$AL:$AL,"网点超23H未关闭"))*20=0,"-",(COUNTIFS(明细!$R:$R,$AK298,明细!$C:$C,BK$1,明细!$AK:$AK,"网点超50分钟未响应")+COUNTIFS(明细!$R:$R,$AK298,明细!$C:$C,BK$1,明细!$AL:$AL,"网点超23H未关闭"))*20)</f>
        <v>-</v>
      </c>
      <c r="BL298" s="12" t="str">
        <f>IF((COUNTIFS(明细!$R:$R,$AK298,明细!$C:$C,BL$1,明细!$AK:$AK,"网点超50分钟未响应")+COUNTIFS(明细!$R:$R,$AK298,明细!$C:$C,BL$1,明细!$AL:$AL,"网点超23H未关闭"))*20=0,"-",(COUNTIFS(明细!$R:$R,$AK298,明细!$C:$C,BL$1,明细!$AK:$AK,"网点超50分钟未响应")+COUNTIFS(明细!$R:$R,$AK298,明细!$C:$C,BL$1,明细!$AL:$AL,"网点超23H未关闭"))*20)</f>
        <v>-</v>
      </c>
      <c r="BM298" s="12" t="str">
        <f>IF((COUNTIFS(明细!$R:$R,$AK298,明细!$C:$C,BM$1,明细!$AK:$AK,"网点超50分钟未响应")+COUNTIFS(明细!$R:$R,$AK298,明细!$C:$C,BM$1,明细!$AL:$AL,"网点超23H未关闭"))*20=0,"-",(COUNTIFS(明细!$R:$R,$AK298,明细!$C:$C,BM$1,明细!$AK:$AK,"网点超50分钟未响应")+COUNTIFS(明细!$R:$R,$AK298,明细!$C:$C,BM$1,明细!$AL:$AL,"网点超23H未关闭"))*20)</f>
        <v>-</v>
      </c>
      <c r="BN298" s="12" t="str">
        <f>IF((COUNTIFS(明细!$R:$R,$AK298,明细!$C:$C,BN$1,明细!$AK:$AK,"网点超50分钟未响应")+COUNTIFS(明细!$R:$R,$AK298,明细!$C:$C,BN$1,明细!$AL:$AL,"网点超23H未关闭"))*20=0,"-",(COUNTIFS(明细!$R:$R,$AK298,明细!$C:$C,BN$1,明细!$AK:$AK,"网点超50分钟未响应")+COUNTIFS(明细!$R:$R,$AK298,明细!$C:$C,BN$1,明细!$AL:$AL,"网点超23H未关闭"))*20)</f>
        <v>-</v>
      </c>
      <c r="BO298" s="12" t="str">
        <f>IF((COUNTIFS(明细!$R:$R,$AK298,明细!$C:$C,BO$1,明细!$AK:$AK,"网点超50分钟未响应")+COUNTIFS(明细!$R:$R,$AK298,明细!$C:$C,BO$1,明细!$AL:$AL,"网点超23H未关闭"))*20=0,"-",(COUNTIFS(明细!$R:$R,$AK298,明细!$C:$C,BO$1,明细!$AK:$AK,"网点超50分钟未响应")+COUNTIFS(明细!$R:$R,$AK298,明细!$C:$C,BO$1,明细!$AL:$AL,"网点超23H未关闭"))*20)</f>
        <v>-</v>
      </c>
      <c r="BP298" s="12" t="str">
        <f>IF((COUNTIFS(明细!$R:$R,$AK298,明细!$C:$C,BP$1,明细!$AK:$AK,"网点超50分钟未响应")+COUNTIFS(明细!$R:$R,$AK298,明细!$C:$C,BP$1,明细!$AL:$AL,"网点超23H未关闭"))*20=0,"-",(COUNTIFS(明细!$R:$R,$AK298,明细!$C:$C,BP$1,明细!$AK:$AK,"网点超50分钟未响应")+COUNTIFS(明细!$R:$R,$AK298,明细!$C:$C,BP$1,明细!$AL:$AL,"网点超23H未关闭"))*20)</f>
        <v>-</v>
      </c>
    </row>
    <row r="299" customHeight="1" spans="36:68">
      <c r="AJ299" s="12">
        <f>RANK(AL299,AL$3:AL$356)</f>
        <v>147</v>
      </c>
      <c r="AK299" s="4" t="s">
        <v>335</v>
      </c>
      <c r="AL299" s="12">
        <f t="shared" si="2"/>
        <v>0</v>
      </c>
      <c r="AM299" s="12" t="str">
        <f>IF((COUNTIFS(明细!$R:$R,$AK299,明细!$C:$C,AM$1,明细!$AK:$AK,"网点超50分钟未响应")+COUNTIFS(明细!$R:$R,$AK299,明细!$C:$C,AM$1,明细!$AL:$AL,"网点超23H未关闭"))*20=0,"-",(COUNTIFS(明细!$R:$R,$AK299,明细!$C:$C,AM$1,明细!$AK:$AK,"网点超50分钟未响应")+COUNTIFS(明细!$R:$R,$AK299,明细!$C:$C,AM$1,明细!$AL:$AL,"网点超23H未关闭"))*20)</f>
        <v>-</v>
      </c>
      <c r="AN299" s="12" t="str">
        <f>IF((COUNTIFS(明细!$R:$R,$AK299,明细!$C:$C,AN$1,明细!$AK:$AK,"网点超50分钟未响应")+COUNTIFS(明细!$R:$R,$AK299,明细!$C:$C,AN$1,明细!$AL:$AL,"网点超23H未关闭"))*20=0,"-",(COUNTIFS(明细!$R:$R,$AK299,明细!$C:$C,AN$1,明细!$AK:$AK,"网点超50分钟未响应")+COUNTIFS(明细!$R:$R,$AK299,明细!$C:$C,AN$1,明细!$AL:$AL,"网点超23H未关闭"))*20)</f>
        <v>-</v>
      </c>
      <c r="AO299" s="12" t="str">
        <f>IF((COUNTIFS(明细!$R:$R,$AK299,明细!$C:$C,AO$1,明细!$AK:$AK,"网点超50分钟未响应")+COUNTIFS(明细!$R:$R,$AK299,明细!$C:$C,AO$1,明细!$AL:$AL,"网点超23H未关闭"))*20=0,"-",(COUNTIFS(明细!$R:$R,$AK299,明细!$C:$C,AO$1,明细!$AK:$AK,"网点超50分钟未响应")+COUNTIFS(明细!$R:$R,$AK299,明细!$C:$C,AO$1,明细!$AL:$AL,"网点超23H未关闭"))*20)</f>
        <v>-</v>
      </c>
      <c r="AP299" s="12" t="str">
        <f>IF((COUNTIFS(明细!$R:$R,$AK299,明细!$C:$C,AP$1,明细!$AK:$AK,"网点超50分钟未响应")+COUNTIFS(明细!$R:$R,$AK299,明细!$C:$C,AP$1,明细!$AL:$AL,"网点超23H未关闭"))*20=0,"-",(COUNTIFS(明细!$R:$R,$AK299,明细!$C:$C,AP$1,明细!$AK:$AK,"网点超50分钟未响应")+COUNTIFS(明细!$R:$R,$AK299,明细!$C:$C,AP$1,明细!$AL:$AL,"网点超23H未关闭"))*20)</f>
        <v>-</v>
      </c>
      <c r="AQ299" s="12" t="str">
        <f>IF((COUNTIFS(明细!$R:$R,$AK299,明细!$C:$C,AQ$1,明细!$AK:$AK,"网点超50分钟未响应")+COUNTIFS(明细!$R:$R,$AK299,明细!$C:$C,AQ$1,明细!$AL:$AL,"网点超23H未关闭"))*20=0,"-",(COUNTIFS(明细!$R:$R,$AK299,明细!$C:$C,AQ$1,明细!$AK:$AK,"网点超50分钟未响应")+COUNTIFS(明细!$R:$R,$AK299,明细!$C:$C,AQ$1,明细!$AL:$AL,"网点超23H未关闭"))*20)</f>
        <v>-</v>
      </c>
      <c r="AR299" s="12" t="str">
        <f>IF((COUNTIFS(明细!$R:$R,$AK299,明细!$C:$C,AR$1,明细!$AK:$AK,"网点超50分钟未响应")+COUNTIFS(明细!$R:$R,$AK299,明细!$C:$C,AR$1,明细!$AL:$AL,"网点超23H未关闭"))*20=0,"-",(COUNTIFS(明细!$R:$R,$AK299,明细!$C:$C,AR$1,明细!$AK:$AK,"网点超50分钟未响应")+COUNTIFS(明细!$R:$R,$AK299,明细!$C:$C,AR$1,明细!$AL:$AL,"网点超23H未关闭"))*20)</f>
        <v>-</v>
      </c>
      <c r="AS299" s="12" t="str">
        <f>IF((COUNTIFS(明细!$R:$R,$AK299,明细!$C:$C,AS$1,明细!$AK:$AK,"网点超50分钟未响应")+COUNTIFS(明细!$R:$R,$AK299,明细!$C:$C,AS$1,明细!$AL:$AL,"网点超23H未关闭"))*20=0,"-",(COUNTIFS(明细!$R:$R,$AK299,明细!$C:$C,AS$1,明细!$AK:$AK,"网点超50分钟未响应")+COUNTIFS(明细!$R:$R,$AK299,明细!$C:$C,AS$1,明细!$AL:$AL,"网点超23H未关闭"))*20)</f>
        <v>-</v>
      </c>
      <c r="AT299" s="12" t="str">
        <f>IF((COUNTIFS(明细!$R:$R,$AK299,明细!$C:$C,AT$1,明细!$AK:$AK,"网点超50分钟未响应")+COUNTIFS(明细!$R:$R,$AK299,明细!$C:$C,AT$1,明细!$AL:$AL,"网点超23H未关闭"))*20=0,"-",(COUNTIFS(明细!$R:$R,$AK299,明细!$C:$C,AT$1,明细!$AK:$AK,"网点超50分钟未响应")+COUNTIFS(明细!$R:$R,$AK299,明细!$C:$C,AT$1,明细!$AL:$AL,"网点超23H未关闭"))*20)</f>
        <v>-</v>
      </c>
      <c r="AU299" s="12" t="str">
        <f>IF((COUNTIFS(明细!$R:$R,$AK299,明细!$C:$C,AU$1,明细!$AK:$AK,"网点超50分钟未响应")+COUNTIFS(明细!$R:$R,$AK299,明细!$C:$C,AU$1,明细!$AL:$AL,"网点超23H未关闭"))*20=0,"-",(COUNTIFS(明细!$R:$R,$AK299,明细!$C:$C,AU$1,明细!$AK:$AK,"网点超50分钟未响应")+COUNTIFS(明细!$R:$R,$AK299,明细!$C:$C,AU$1,明细!$AL:$AL,"网点超23H未关闭"))*20)</f>
        <v>-</v>
      </c>
      <c r="AV299" s="12" t="str">
        <f>IF((COUNTIFS(明细!$R:$R,$AK299,明细!$C:$C,AV$1,明细!$AK:$AK,"网点超50分钟未响应")+COUNTIFS(明细!$R:$R,$AK299,明细!$C:$C,AV$1,明细!$AL:$AL,"网点超23H未关闭"))*20=0,"-",(COUNTIFS(明细!$R:$R,$AK299,明细!$C:$C,AV$1,明细!$AK:$AK,"网点超50分钟未响应")+COUNTIFS(明细!$R:$R,$AK299,明细!$C:$C,AV$1,明细!$AL:$AL,"网点超23H未关闭"))*20)</f>
        <v>-</v>
      </c>
      <c r="AW299" s="12" t="str">
        <f>IF((COUNTIFS(明细!$R:$R,$AK299,明细!$C:$C,AW$1,明细!$AK:$AK,"网点超50分钟未响应")+COUNTIFS(明细!$R:$R,$AK299,明细!$C:$C,AW$1,明细!$AL:$AL,"网点超23H未关闭"))*20=0,"-",(COUNTIFS(明细!$R:$R,$AK299,明细!$C:$C,AW$1,明细!$AK:$AK,"网点超50分钟未响应")+COUNTIFS(明细!$R:$R,$AK299,明细!$C:$C,AW$1,明细!$AL:$AL,"网点超23H未关闭"))*20)</f>
        <v>-</v>
      </c>
      <c r="AX299" s="12" t="str">
        <f>IF((COUNTIFS(明细!$R:$R,$AK299,明细!$C:$C,AX$1,明细!$AK:$AK,"网点超50分钟未响应")+COUNTIFS(明细!$R:$R,$AK299,明细!$C:$C,AX$1,明细!$AL:$AL,"网点超23H未关闭"))*20=0,"-",(COUNTIFS(明细!$R:$R,$AK299,明细!$C:$C,AX$1,明细!$AK:$AK,"网点超50分钟未响应")+COUNTIFS(明细!$R:$R,$AK299,明细!$C:$C,AX$1,明细!$AL:$AL,"网点超23H未关闭"))*20)</f>
        <v>-</v>
      </c>
      <c r="AY299" s="12" t="str">
        <f>IF((COUNTIFS(明细!$R:$R,$AK299,明细!$C:$C,AY$1,明细!$AK:$AK,"网点超50分钟未响应")+COUNTIFS(明细!$R:$R,$AK299,明细!$C:$C,AY$1,明细!$AL:$AL,"网点超23H未关闭"))*20=0,"-",(COUNTIFS(明细!$R:$R,$AK299,明细!$C:$C,AY$1,明细!$AK:$AK,"网点超50分钟未响应")+COUNTIFS(明细!$R:$R,$AK299,明细!$C:$C,AY$1,明细!$AL:$AL,"网点超23H未关闭"))*20)</f>
        <v>-</v>
      </c>
      <c r="AZ299" s="12" t="str">
        <f>IF((COUNTIFS(明细!$R:$R,$AK299,明细!$C:$C,AZ$1,明细!$AK:$AK,"网点超50分钟未响应")+COUNTIFS(明细!$R:$R,$AK299,明细!$C:$C,AZ$1,明细!$AL:$AL,"网点超23H未关闭"))*20=0,"-",(COUNTIFS(明细!$R:$R,$AK299,明细!$C:$C,AZ$1,明细!$AK:$AK,"网点超50分钟未响应")+COUNTIFS(明细!$R:$R,$AK299,明细!$C:$C,AZ$1,明细!$AL:$AL,"网点超23H未关闭"))*20)</f>
        <v>-</v>
      </c>
      <c r="BA299" s="12" t="str">
        <f>IF((COUNTIFS(明细!$R:$R,$AK299,明细!$C:$C,BA$1,明细!$AK:$AK,"网点超50分钟未响应")+COUNTIFS(明细!$R:$R,$AK299,明细!$C:$C,BA$1,明细!$AL:$AL,"网点超23H未关闭"))*20=0,"-",(COUNTIFS(明细!$R:$R,$AK299,明细!$C:$C,BA$1,明细!$AK:$AK,"网点超50分钟未响应")+COUNTIFS(明细!$R:$R,$AK299,明细!$C:$C,BA$1,明细!$AL:$AL,"网点超23H未关闭"))*20)</f>
        <v>-</v>
      </c>
      <c r="BB299" s="12" t="str">
        <f>IF((COUNTIFS(明细!$R:$R,$AK299,明细!$C:$C,BB$1,明细!$AK:$AK,"网点超50分钟未响应")+COUNTIFS(明细!$R:$R,$AK299,明细!$C:$C,BB$1,明细!$AL:$AL,"网点超23H未关闭"))*20=0,"-",(COUNTIFS(明细!$R:$R,$AK299,明细!$C:$C,BB$1,明细!$AK:$AK,"网点超50分钟未响应")+COUNTIFS(明细!$R:$R,$AK299,明细!$C:$C,BB$1,明细!$AL:$AL,"网点超23H未关闭"))*20)</f>
        <v>-</v>
      </c>
      <c r="BC299" s="12" t="str">
        <f>IF((COUNTIFS(明细!$R:$R,$AK299,明细!$C:$C,BC$1,明细!$AK:$AK,"网点超50分钟未响应")+COUNTIFS(明细!$R:$R,$AK299,明细!$C:$C,BC$1,明细!$AL:$AL,"网点超23H未关闭"))*20=0,"-",(COUNTIFS(明细!$R:$R,$AK299,明细!$C:$C,BC$1,明细!$AK:$AK,"网点超50分钟未响应")+COUNTIFS(明细!$R:$R,$AK299,明细!$C:$C,BC$1,明细!$AL:$AL,"网点超23H未关闭"))*20)</f>
        <v>-</v>
      </c>
      <c r="BD299" s="12" t="str">
        <f>IF((COUNTIFS(明细!$R:$R,$AK299,明细!$C:$C,BD$1,明细!$AK:$AK,"网点超50分钟未响应")+COUNTIFS(明细!$R:$R,$AK299,明细!$C:$C,BD$1,明细!$AL:$AL,"网点超23H未关闭"))*20=0,"-",(COUNTIFS(明细!$R:$R,$AK299,明细!$C:$C,BD$1,明细!$AK:$AK,"网点超50分钟未响应")+COUNTIFS(明细!$R:$R,$AK299,明细!$C:$C,BD$1,明细!$AL:$AL,"网点超23H未关闭"))*20)</f>
        <v>-</v>
      </c>
      <c r="BE299" s="12" t="str">
        <f>IF((COUNTIFS(明细!$R:$R,$AK299,明细!$C:$C,BE$1,明细!$AK:$AK,"网点超50分钟未响应")+COUNTIFS(明细!$R:$R,$AK299,明细!$C:$C,BE$1,明细!$AL:$AL,"网点超23H未关闭"))*20=0,"-",(COUNTIFS(明细!$R:$R,$AK299,明细!$C:$C,BE$1,明细!$AK:$AK,"网点超50分钟未响应")+COUNTIFS(明细!$R:$R,$AK299,明细!$C:$C,BE$1,明细!$AL:$AL,"网点超23H未关闭"))*20)</f>
        <v>-</v>
      </c>
      <c r="BF299" s="12" t="str">
        <f>IF((COUNTIFS(明细!$R:$R,$AK299,明细!$C:$C,BF$1,明细!$AK:$AK,"网点超50分钟未响应")+COUNTIFS(明细!$R:$R,$AK299,明细!$C:$C,BF$1,明细!$AL:$AL,"网点超23H未关闭"))*20=0,"-",(COUNTIFS(明细!$R:$R,$AK299,明细!$C:$C,BF$1,明细!$AK:$AK,"网点超50分钟未响应")+COUNTIFS(明细!$R:$R,$AK299,明细!$C:$C,BF$1,明细!$AL:$AL,"网点超23H未关闭"))*20)</f>
        <v>-</v>
      </c>
      <c r="BG299" s="12" t="str">
        <f>IF((COUNTIFS(明细!$R:$R,$AK299,明细!$C:$C,BG$1,明细!$AK:$AK,"网点超50分钟未响应")+COUNTIFS(明细!$R:$R,$AK299,明细!$C:$C,BG$1,明细!$AL:$AL,"网点超23H未关闭"))*20=0,"-",(COUNTIFS(明细!$R:$R,$AK299,明细!$C:$C,BG$1,明细!$AK:$AK,"网点超50分钟未响应")+COUNTIFS(明细!$R:$R,$AK299,明细!$C:$C,BG$1,明细!$AL:$AL,"网点超23H未关闭"))*20)</f>
        <v>-</v>
      </c>
      <c r="BH299" s="12" t="str">
        <f>IF((COUNTIFS(明细!$R:$R,$AK299,明细!$C:$C,BH$1,明细!$AK:$AK,"网点超50分钟未响应")+COUNTIFS(明细!$R:$R,$AK299,明细!$C:$C,BH$1,明细!$AL:$AL,"网点超23H未关闭"))*20=0,"-",(COUNTIFS(明细!$R:$R,$AK299,明细!$C:$C,BH$1,明细!$AK:$AK,"网点超50分钟未响应")+COUNTIFS(明细!$R:$R,$AK299,明细!$C:$C,BH$1,明细!$AL:$AL,"网点超23H未关闭"))*20)</f>
        <v>-</v>
      </c>
      <c r="BI299" s="12" t="str">
        <f>IF((COUNTIFS(明细!$R:$R,$AK299,明细!$C:$C,BI$1,明细!$AK:$AK,"网点超50分钟未响应")+COUNTIFS(明细!$R:$R,$AK299,明细!$C:$C,BI$1,明细!$AL:$AL,"网点超23H未关闭"))*20=0,"-",(COUNTIFS(明细!$R:$R,$AK299,明细!$C:$C,BI$1,明细!$AK:$AK,"网点超50分钟未响应")+COUNTIFS(明细!$R:$R,$AK299,明细!$C:$C,BI$1,明细!$AL:$AL,"网点超23H未关闭"))*20)</f>
        <v>-</v>
      </c>
      <c r="BJ299" s="12" t="str">
        <f>IF((COUNTIFS(明细!$R:$R,$AK299,明细!$C:$C,BJ$1,明细!$AK:$AK,"网点超50分钟未响应")+COUNTIFS(明细!$R:$R,$AK299,明细!$C:$C,BJ$1,明细!$AL:$AL,"网点超23H未关闭"))*20=0,"-",(COUNTIFS(明细!$R:$R,$AK299,明细!$C:$C,BJ$1,明细!$AK:$AK,"网点超50分钟未响应")+COUNTIFS(明细!$R:$R,$AK299,明细!$C:$C,BJ$1,明细!$AL:$AL,"网点超23H未关闭"))*20)</f>
        <v>-</v>
      </c>
      <c r="BK299" s="12" t="str">
        <f>IF((COUNTIFS(明细!$R:$R,$AK299,明细!$C:$C,BK$1,明细!$AK:$AK,"网点超50分钟未响应")+COUNTIFS(明细!$R:$R,$AK299,明细!$C:$C,BK$1,明细!$AL:$AL,"网点超23H未关闭"))*20=0,"-",(COUNTIFS(明细!$R:$R,$AK299,明细!$C:$C,BK$1,明细!$AK:$AK,"网点超50分钟未响应")+COUNTIFS(明细!$R:$R,$AK299,明细!$C:$C,BK$1,明细!$AL:$AL,"网点超23H未关闭"))*20)</f>
        <v>-</v>
      </c>
      <c r="BL299" s="12" t="str">
        <f>IF((COUNTIFS(明细!$R:$R,$AK299,明细!$C:$C,BL$1,明细!$AK:$AK,"网点超50分钟未响应")+COUNTIFS(明细!$R:$R,$AK299,明细!$C:$C,BL$1,明细!$AL:$AL,"网点超23H未关闭"))*20=0,"-",(COUNTIFS(明细!$R:$R,$AK299,明细!$C:$C,BL$1,明细!$AK:$AK,"网点超50分钟未响应")+COUNTIFS(明细!$R:$R,$AK299,明细!$C:$C,BL$1,明细!$AL:$AL,"网点超23H未关闭"))*20)</f>
        <v>-</v>
      </c>
      <c r="BM299" s="12" t="str">
        <f>IF((COUNTIFS(明细!$R:$R,$AK299,明细!$C:$C,BM$1,明细!$AK:$AK,"网点超50分钟未响应")+COUNTIFS(明细!$R:$R,$AK299,明细!$C:$C,BM$1,明细!$AL:$AL,"网点超23H未关闭"))*20=0,"-",(COUNTIFS(明细!$R:$R,$AK299,明细!$C:$C,BM$1,明细!$AK:$AK,"网点超50分钟未响应")+COUNTIFS(明细!$R:$R,$AK299,明细!$C:$C,BM$1,明细!$AL:$AL,"网点超23H未关闭"))*20)</f>
        <v>-</v>
      </c>
      <c r="BN299" s="12" t="str">
        <f>IF((COUNTIFS(明细!$R:$R,$AK299,明细!$C:$C,BN$1,明细!$AK:$AK,"网点超50分钟未响应")+COUNTIFS(明细!$R:$R,$AK299,明细!$C:$C,BN$1,明细!$AL:$AL,"网点超23H未关闭"))*20=0,"-",(COUNTIFS(明细!$R:$R,$AK299,明细!$C:$C,BN$1,明细!$AK:$AK,"网点超50分钟未响应")+COUNTIFS(明细!$R:$R,$AK299,明细!$C:$C,BN$1,明细!$AL:$AL,"网点超23H未关闭"))*20)</f>
        <v>-</v>
      </c>
      <c r="BO299" s="12" t="str">
        <f>IF((COUNTIFS(明细!$R:$R,$AK299,明细!$C:$C,BO$1,明细!$AK:$AK,"网点超50分钟未响应")+COUNTIFS(明细!$R:$R,$AK299,明细!$C:$C,BO$1,明细!$AL:$AL,"网点超23H未关闭"))*20=0,"-",(COUNTIFS(明细!$R:$R,$AK299,明细!$C:$C,BO$1,明细!$AK:$AK,"网点超50分钟未响应")+COUNTIFS(明细!$R:$R,$AK299,明细!$C:$C,BO$1,明细!$AL:$AL,"网点超23H未关闭"))*20)</f>
        <v>-</v>
      </c>
      <c r="BP299" s="12" t="str">
        <f>IF((COUNTIFS(明细!$R:$R,$AK299,明细!$C:$C,BP$1,明细!$AK:$AK,"网点超50分钟未响应")+COUNTIFS(明细!$R:$R,$AK299,明细!$C:$C,BP$1,明细!$AL:$AL,"网点超23H未关闭"))*20=0,"-",(COUNTIFS(明细!$R:$R,$AK299,明细!$C:$C,BP$1,明细!$AK:$AK,"网点超50分钟未响应")+COUNTIFS(明细!$R:$R,$AK299,明细!$C:$C,BP$1,明细!$AL:$AL,"网点超23H未关闭"))*20)</f>
        <v>-</v>
      </c>
    </row>
    <row r="300" customHeight="1" spans="36:68">
      <c r="AJ300" s="12">
        <f>RANK(AL300,AL$3:AL$356)</f>
        <v>147</v>
      </c>
      <c r="AK300" s="4" t="s">
        <v>336</v>
      </c>
      <c r="AL300" s="12">
        <f t="shared" si="2"/>
        <v>0</v>
      </c>
      <c r="AM300" s="12" t="str">
        <f>IF((COUNTIFS(明细!$R:$R,$AK300,明细!$C:$C,AM$1,明细!$AK:$AK,"网点超50分钟未响应")+COUNTIFS(明细!$R:$R,$AK300,明细!$C:$C,AM$1,明细!$AL:$AL,"网点超23H未关闭"))*20=0,"-",(COUNTIFS(明细!$R:$R,$AK300,明细!$C:$C,AM$1,明细!$AK:$AK,"网点超50分钟未响应")+COUNTIFS(明细!$R:$R,$AK300,明细!$C:$C,AM$1,明细!$AL:$AL,"网点超23H未关闭"))*20)</f>
        <v>-</v>
      </c>
      <c r="AN300" s="12" t="str">
        <f>IF((COUNTIFS(明细!$R:$R,$AK300,明细!$C:$C,AN$1,明细!$AK:$AK,"网点超50分钟未响应")+COUNTIFS(明细!$R:$R,$AK300,明细!$C:$C,AN$1,明细!$AL:$AL,"网点超23H未关闭"))*20=0,"-",(COUNTIFS(明细!$R:$R,$AK300,明细!$C:$C,AN$1,明细!$AK:$AK,"网点超50分钟未响应")+COUNTIFS(明细!$R:$R,$AK300,明细!$C:$C,AN$1,明细!$AL:$AL,"网点超23H未关闭"))*20)</f>
        <v>-</v>
      </c>
      <c r="AO300" s="12" t="str">
        <f>IF((COUNTIFS(明细!$R:$R,$AK300,明细!$C:$C,AO$1,明细!$AK:$AK,"网点超50分钟未响应")+COUNTIFS(明细!$R:$R,$AK300,明细!$C:$C,AO$1,明细!$AL:$AL,"网点超23H未关闭"))*20=0,"-",(COUNTIFS(明细!$R:$R,$AK300,明细!$C:$C,AO$1,明细!$AK:$AK,"网点超50分钟未响应")+COUNTIFS(明细!$R:$R,$AK300,明细!$C:$C,AO$1,明细!$AL:$AL,"网点超23H未关闭"))*20)</f>
        <v>-</v>
      </c>
      <c r="AP300" s="12" t="str">
        <f>IF((COUNTIFS(明细!$R:$R,$AK300,明细!$C:$C,AP$1,明细!$AK:$AK,"网点超50分钟未响应")+COUNTIFS(明细!$R:$R,$AK300,明细!$C:$C,AP$1,明细!$AL:$AL,"网点超23H未关闭"))*20=0,"-",(COUNTIFS(明细!$R:$R,$AK300,明细!$C:$C,AP$1,明细!$AK:$AK,"网点超50分钟未响应")+COUNTIFS(明细!$R:$R,$AK300,明细!$C:$C,AP$1,明细!$AL:$AL,"网点超23H未关闭"))*20)</f>
        <v>-</v>
      </c>
      <c r="AQ300" s="12" t="str">
        <f>IF((COUNTIFS(明细!$R:$R,$AK300,明细!$C:$C,AQ$1,明细!$AK:$AK,"网点超50分钟未响应")+COUNTIFS(明细!$R:$R,$AK300,明细!$C:$C,AQ$1,明细!$AL:$AL,"网点超23H未关闭"))*20=0,"-",(COUNTIFS(明细!$R:$R,$AK300,明细!$C:$C,AQ$1,明细!$AK:$AK,"网点超50分钟未响应")+COUNTIFS(明细!$R:$R,$AK300,明细!$C:$C,AQ$1,明细!$AL:$AL,"网点超23H未关闭"))*20)</f>
        <v>-</v>
      </c>
      <c r="AR300" s="12" t="str">
        <f>IF((COUNTIFS(明细!$R:$R,$AK300,明细!$C:$C,AR$1,明细!$AK:$AK,"网点超50分钟未响应")+COUNTIFS(明细!$R:$R,$AK300,明细!$C:$C,AR$1,明细!$AL:$AL,"网点超23H未关闭"))*20=0,"-",(COUNTIFS(明细!$R:$R,$AK300,明细!$C:$C,AR$1,明细!$AK:$AK,"网点超50分钟未响应")+COUNTIFS(明细!$R:$R,$AK300,明细!$C:$C,AR$1,明细!$AL:$AL,"网点超23H未关闭"))*20)</f>
        <v>-</v>
      </c>
      <c r="AS300" s="12" t="str">
        <f>IF((COUNTIFS(明细!$R:$R,$AK300,明细!$C:$C,AS$1,明细!$AK:$AK,"网点超50分钟未响应")+COUNTIFS(明细!$R:$R,$AK300,明细!$C:$C,AS$1,明细!$AL:$AL,"网点超23H未关闭"))*20=0,"-",(COUNTIFS(明细!$R:$R,$AK300,明细!$C:$C,AS$1,明细!$AK:$AK,"网点超50分钟未响应")+COUNTIFS(明细!$R:$R,$AK300,明细!$C:$C,AS$1,明细!$AL:$AL,"网点超23H未关闭"))*20)</f>
        <v>-</v>
      </c>
      <c r="AT300" s="12" t="str">
        <f>IF((COUNTIFS(明细!$R:$R,$AK300,明细!$C:$C,AT$1,明细!$AK:$AK,"网点超50分钟未响应")+COUNTIFS(明细!$R:$R,$AK300,明细!$C:$C,AT$1,明细!$AL:$AL,"网点超23H未关闭"))*20=0,"-",(COUNTIFS(明细!$R:$R,$AK300,明细!$C:$C,AT$1,明细!$AK:$AK,"网点超50分钟未响应")+COUNTIFS(明细!$R:$R,$AK300,明细!$C:$C,AT$1,明细!$AL:$AL,"网点超23H未关闭"))*20)</f>
        <v>-</v>
      </c>
      <c r="AU300" s="12" t="str">
        <f>IF((COUNTIFS(明细!$R:$R,$AK300,明细!$C:$C,AU$1,明细!$AK:$AK,"网点超50分钟未响应")+COUNTIFS(明细!$R:$R,$AK300,明细!$C:$C,AU$1,明细!$AL:$AL,"网点超23H未关闭"))*20=0,"-",(COUNTIFS(明细!$R:$R,$AK300,明细!$C:$C,AU$1,明细!$AK:$AK,"网点超50分钟未响应")+COUNTIFS(明细!$R:$R,$AK300,明细!$C:$C,AU$1,明细!$AL:$AL,"网点超23H未关闭"))*20)</f>
        <v>-</v>
      </c>
      <c r="AV300" s="12" t="str">
        <f>IF((COUNTIFS(明细!$R:$R,$AK300,明细!$C:$C,AV$1,明细!$AK:$AK,"网点超50分钟未响应")+COUNTIFS(明细!$R:$R,$AK300,明细!$C:$C,AV$1,明细!$AL:$AL,"网点超23H未关闭"))*20=0,"-",(COUNTIFS(明细!$R:$R,$AK300,明细!$C:$C,AV$1,明细!$AK:$AK,"网点超50分钟未响应")+COUNTIFS(明细!$R:$R,$AK300,明细!$C:$C,AV$1,明细!$AL:$AL,"网点超23H未关闭"))*20)</f>
        <v>-</v>
      </c>
      <c r="AW300" s="12" t="str">
        <f>IF((COUNTIFS(明细!$R:$R,$AK300,明细!$C:$C,AW$1,明细!$AK:$AK,"网点超50分钟未响应")+COUNTIFS(明细!$R:$R,$AK300,明细!$C:$C,AW$1,明细!$AL:$AL,"网点超23H未关闭"))*20=0,"-",(COUNTIFS(明细!$R:$R,$AK300,明细!$C:$C,AW$1,明细!$AK:$AK,"网点超50分钟未响应")+COUNTIFS(明细!$R:$R,$AK300,明细!$C:$C,AW$1,明细!$AL:$AL,"网点超23H未关闭"))*20)</f>
        <v>-</v>
      </c>
      <c r="AX300" s="12" t="str">
        <f>IF((COUNTIFS(明细!$R:$R,$AK300,明细!$C:$C,AX$1,明细!$AK:$AK,"网点超50分钟未响应")+COUNTIFS(明细!$R:$R,$AK300,明细!$C:$C,AX$1,明细!$AL:$AL,"网点超23H未关闭"))*20=0,"-",(COUNTIFS(明细!$R:$R,$AK300,明细!$C:$C,AX$1,明细!$AK:$AK,"网点超50分钟未响应")+COUNTIFS(明细!$R:$R,$AK300,明细!$C:$C,AX$1,明细!$AL:$AL,"网点超23H未关闭"))*20)</f>
        <v>-</v>
      </c>
      <c r="AY300" s="12" t="str">
        <f>IF((COUNTIFS(明细!$R:$R,$AK300,明细!$C:$C,AY$1,明细!$AK:$AK,"网点超50分钟未响应")+COUNTIFS(明细!$R:$R,$AK300,明细!$C:$C,AY$1,明细!$AL:$AL,"网点超23H未关闭"))*20=0,"-",(COUNTIFS(明细!$R:$R,$AK300,明细!$C:$C,AY$1,明细!$AK:$AK,"网点超50分钟未响应")+COUNTIFS(明细!$R:$R,$AK300,明细!$C:$C,AY$1,明细!$AL:$AL,"网点超23H未关闭"))*20)</f>
        <v>-</v>
      </c>
      <c r="AZ300" s="12" t="str">
        <f>IF((COUNTIFS(明细!$R:$R,$AK300,明细!$C:$C,AZ$1,明细!$AK:$AK,"网点超50分钟未响应")+COUNTIFS(明细!$R:$R,$AK300,明细!$C:$C,AZ$1,明细!$AL:$AL,"网点超23H未关闭"))*20=0,"-",(COUNTIFS(明细!$R:$R,$AK300,明细!$C:$C,AZ$1,明细!$AK:$AK,"网点超50分钟未响应")+COUNTIFS(明细!$R:$R,$AK300,明细!$C:$C,AZ$1,明细!$AL:$AL,"网点超23H未关闭"))*20)</f>
        <v>-</v>
      </c>
      <c r="BA300" s="12" t="str">
        <f>IF((COUNTIFS(明细!$R:$R,$AK300,明细!$C:$C,BA$1,明细!$AK:$AK,"网点超50分钟未响应")+COUNTIFS(明细!$R:$R,$AK300,明细!$C:$C,BA$1,明细!$AL:$AL,"网点超23H未关闭"))*20=0,"-",(COUNTIFS(明细!$R:$R,$AK300,明细!$C:$C,BA$1,明细!$AK:$AK,"网点超50分钟未响应")+COUNTIFS(明细!$R:$R,$AK300,明细!$C:$C,BA$1,明细!$AL:$AL,"网点超23H未关闭"))*20)</f>
        <v>-</v>
      </c>
      <c r="BB300" s="12" t="str">
        <f>IF((COUNTIFS(明细!$R:$R,$AK300,明细!$C:$C,BB$1,明细!$AK:$AK,"网点超50分钟未响应")+COUNTIFS(明细!$R:$R,$AK300,明细!$C:$C,BB$1,明细!$AL:$AL,"网点超23H未关闭"))*20=0,"-",(COUNTIFS(明细!$R:$R,$AK300,明细!$C:$C,BB$1,明细!$AK:$AK,"网点超50分钟未响应")+COUNTIFS(明细!$R:$R,$AK300,明细!$C:$C,BB$1,明细!$AL:$AL,"网点超23H未关闭"))*20)</f>
        <v>-</v>
      </c>
      <c r="BC300" s="12" t="str">
        <f>IF((COUNTIFS(明细!$R:$R,$AK300,明细!$C:$C,BC$1,明细!$AK:$AK,"网点超50分钟未响应")+COUNTIFS(明细!$R:$R,$AK300,明细!$C:$C,BC$1,明细!$AL:$AL,"网点超23H未关闭"))*20=0,"-",(COUNTIFS(明细!$R:$R,$AK300,明细!$C:$C,BC$1,明细!$AK:$AK,"网点超50分钟未响应")+COUNTIFS(明细!$R:$R,$AK300,明细!$C:$C,BC$1,明细!$AL:$AL,"网点超23H未关闭"))*20)</f>
        <v>-</v>
      </c>
      <c r="BD300" s="12" t="str">
        <f>IF((COUNTIFS(明细!$R:$R,$AK300,明细!$C:$C,BD$1,明细!$AK:$AK,"网点超50分钟未响应")+COUNTIFS(明细!$R:$R,$AK300,明细!$C:$C,BD$1,明细!$AL:$AL,"网点超23H未关闭"))*20=0,"-",(COUNTIFS(明细!$R:$R,$AK300,明细!$C:$C,BD$1,明细!$AK:$AK,"网点超50分钟未响应")+COUNTIFS(明细!$R:$R,$AK300,明细!$C:$C,BD$1,明细!$AL:$AL,"网点超23H未关闭"))*20)</f>
        <v>-</v>
      </c>
      <c r="BE300" s="12" t="str">
        <f>IF((COUNTIFS(明细!$R:$R,$AK300,明细!$C:$C,BE$1,明细!$AK:$AK,"网点超50分钟未响应")+COUNTIFS(明细!$R:$R,$AK300,明细!$C:$C,BE$1,明细!$AL:$AL,"网点超23H未关闭"))*20=0,"-",(COUNTIFS(明细!$R:$R,$AK300,明细!$C:$C,BE$1,明细!$AK:$AK,"网点超50分钟未响应")+COUNTIFS(明细!$R:$R,$AK300,明细!$C:$C,BE$1,明细!$AL:$AL,"网点超23H未关闭"))*20)</f>
        <v>-</v>
      </c>
      <c r="BF300" s="12" t="str">
        <f>IF((COUNTIFS(明细!$R:$R,$AK300,明细!$C:$C,BF$1,明细!$AK:$AK,"网点超50分钟未响应")+COUNTIFS(明细!$R:$R,$AK300,明细!$C:$C,BF$1,明细!$AL:$AL,"网点超23H未关闭"))*20=0,"-",(COUNTIFS(明细!$R:$R,$AK300,明细!$C:$C,BF$1,明细!$AK:$AK,"网点超50分钟未响应")+COUNTIFS(明细!$R:$R,$AK300,明细!$C:$C,BF$1,明细!$AL:$AL,"网点超23H未关闭"))*20)</f>
        <v>-</v>
      </c>
      <c r="BG300" s="12" t="str">
        <f>IF((COUNTIFS(明细!$R:$R,$AK300,明细!$C:$C,BG$1,明细!$AK:$AK,"网点超50分钟未响应")+COUNTIFS(明细!$R:$R,$AK300,明细!$C:$C,BG$1,明细!$AL:$AL,"网点超23H未关闭"))*20=0,"-",(COUNTIFS(明细!$R:$R,$AK300,明细!$C:$C,BG$1,明细!$AK:$AK,"网点超50分钟未响应")+COUNTIFS(明细!$R:$R,$AK300,明细!$C:$C,BG$1,明细!$AL:$AL,"网点超23H未关闭"))*20)</f>
        <v>-</v>
      </c>
      <c r="BH300" s="12" t="str">
        <f>IF((COUNTIFS(明细!$R:$R,$AK300,明细!$C:$C,BH$1,明细!$AK:$AK,"网点超50分钟未响应")+COUNTIFS(明细!$R:$R,$AK300,明细!$C:$C,BH$1,明细!$AL:$AL,"网点超23H未关闭"))*20=0,"-",(COUNTIFS(明细!$R:$R,$AK300,明细!$C:$C,BH$1,明细!$AK:$AK,"网点超50分钟未响应")+COUNTIFS(明细!$R:$R,$AK300,明细!$C:$C,BH$1,明细!$AL:$AL,"网点超23H未关闭"))*20)</f>
        <v>-</v>
      </c>
      <c r="BI300" s="12" t="str">
        <f>IF((COUNTIFS(明细!$R:$R,$AK300,明细!$C:$C,BI$1,明细!$AK:$AK,"网点超50分钟未响应")+COUNTIFS(明细!$R:$R,$AK300,明细!$C:$C,BI$1,明细!$AL:$AL,"网点超23H未关闭"))*20=0,"-",(COUNTIFS(明细!$R:$R,$AK300,明细!$C:$C,BI$1,明细!$AK:$AK,"网点超50分钟未响应")+COUNTIFS(明细!$R:$R,$AK300,明细!$C:$C,BI$1,明细!$AL:$AL,"网点超23H未关闭"))*20)</f>
        <v>-</v>
      </c>
      <c r="BJ300" s="12" t="str">
        <f>IF((COUNTIFS(明细!$R:$R,$AK300,明细!$C:$C,BJ$1,明细!$AK:$AK,"网点超50分钟未响应")+COUNTIFS(明细!$R:$R,$AK300,明细!$C:$C,BJ$1,明细!$AL:$AL,"网点超23H未关闭"))*20=0,"-",(COUNTIFS(明细!$R:$R,$AK300,明细!$C:$C,BJ$1,明细!$AK:$AK,"网点超50分钟未响应")+COUNTIFS(明细!$R:$R,$AK300,明细!$C:$C,BJ$1,明细!$AL:$AL,"网点超23H未关闭"))*20)</f>
        <v>-</v>
      </c>
      <c r="BK300" s="12" t="str">
        <f>IF((COUNTIFS(明细!$R:$R,$AK300,明细!$C:$C,BK$1,明细!$AK:$AK,"网点超50分钟未响应")+COUNTIFS(明细!$R:$R,$AK300,明细!$C:$C,BK$1,明细!$AL:$AL,"网点超23H未关闭"))*20=0,"-",(COUNTIFS(明细!$R:$R,$AK300,明细!$C:$C,BK$1,明细!$AK:$AK,"网点超50分钟未响应")+COUNTIFS(明细!$R:$R,$AK300,明细!$C:$C,BK$1,明细!$AL:$AL,"网点超23H未关闭"))*20)</f>
        <v>-</v>
      </c>
      <c r="BL300" s="12" t="str">
        <f>IF((COUNTIFS(明细!$R:$R,$AK300,明细!$C:$C,BL$1,明细!$AK:$AK,"网点超50分钟未响应")+COUNTIFS(明细!$R:$R,$AK300,明细!$C:$C,BL$1,明细!$AL:$AL,"网点超23H未关闭"))*20=0,"-",(COUNTIFS(明细!$R:$R,$AK300,明细!$C:$C,BL$1,明细!$AK:$AK,"网点超50分钟未响应")+COUNTIFS(明细!$R:$R,$AK300,明细!$C:$C,BL$1,明细!$AL:$AL,"网点超23H未关闭"))*20)</f>
        <v>-</v>
      </c>
      <c r="BM300" s="12" t="str">
        <f>IF((COUNTIFS(明细!$R:$R,$AK300,明细!$C:$C,BM$1,明细!$AK:$AK,"网点超50分钟未响应")+COUNTIFS(明细!$R:$R,$AK300,明细!$C:$C,BM$1,明细!$AL:$AL,"网点超23H未关闭"))*20=0,"-",(COUNTIFS(明细!$R:$R,$AK300,明细!$C:$C,BM$1,明细!$AK:$AK,"网点超50分钟未响应")+COUNTIFS(明细!$R:$R,$AK300,明细!$C:$C,BM$1,明细!$AL:$AL,"网点超23H未关闭"))*20)</f>
        <v>-</v>
      </c>
      <c r="BN300" s="12" t="str">
        <f>IF((COUNTIFS(明细!$R:$R,$AK300,明细!$C:$C,BN$1,明细!$AK:$AK,"网点超50分钟未响应")+COUNTIFS(明细!$R:$R,$AK300,明细!$C:$C,BN$1,明细!$AL:$AL,"网点超23H未关闭"))*20=0,"-",(COUNTIFS(明细!$R:$R,$AK300,明细!$C:$C,BN$1,明细!$AK:$AK,"网点超50分钟未响应")+COUNTIFS(明细!$R:$R,$AK300,明细!$C:$C,BN$1,明细!$AL:$AL,"网点超23H未关闭"))*20)</f>
        <v>-</v>
      </c>
      <c r="BO300" s="12" t="str">
        <f>IF((COUNTIFS(明细!$R:$R,$AK300,明细!$C:$C,BO$1,明细!$AK:$AK,"网点超50分钟未响应")+COUNTIFS(明细!$R:$R,$AK300,明细!$C:$C,BO$1,明细!$AL:$AL,"网点超23H未关闭"))*20=0,"-",(COUNTIFS(明细!$R:$R,$AK300,明细!$C:$C,BO$1,明细!$AK:$AK,"网点超50分钟未响应")+COUNTIFS(明细!$R:$R,$AK300,明细!$C:$C,BO$1,明细!$AL:$AL,"网点超23H未关闭"))*20)</f>
        <v>-</v>
      </c>
      <c r="BP300" s="12" t="str">
        <f>IF((COUNTIFS(明细!$R:$R,$AK300,明细!$C:$C,BP$1,明细!$AK:$AK,"网点超50分钟未响应")+COUNTIFS(明细!$R:$R,$AK300,明细!$C:$C,BP$1,明细!$AL:$AL,"网点超23H未关闭"))*20=0,"-",(COUNTIFS(明细!$R:$R,$AK300,明细!$C:$C,BP$1,明细!$AK:$AK,"网点超50分钟未响应")+COUNTIFS(明细!$R:$R,$AK300,明细!$C:$C,BP$1,明细!$AL:$AL,"网点超23H未关闭"))*20)</f>
        <v>-</v>
      </c>
    </row>
    <row r="301" customHeight="1" spans="36:68">
      <c r="AJ301" s="12">
        <f>RANK(AL301,AL$3:AL$356)</f>
        <v>147</v>
      </c>
      <c r="AK301" s="43" t="s">
        <v>337</v>
      </c>
      <c r="AL301" s="12">
        <f t="shared" si="2"/>
        <v>0</v>
      </c>
      <c r="AM301" s="12" t="str">
        <f>IF((COUNTIFS(明细!$R:$R,$AK301,明细!$C:$C,AM$1,明细!$AK:$AK,"网点超50分钟未响应")+COUNTIFS(明细!$R:$R,$AK301,明细!$C:$C,AM$1,明细!$AL:$AL,"网点超23H未关闭"))*20=0,"-",(COUNTIFS(明细!$R:$R,$AK301,明细!$C:$C,AM$1,明细!$AK:$AK,"网点超50分钟未响应")+COUNTIFS(明细!$R:$R,$AK301,明细!$C:$C,AM$1,明细!$AL:$AL,"网点超23H未关闭"))*20)</f>
        <v>-</v>
      </c>
      <c r="AN301" s="12" t="str">
        <f>IF((COUNTIFS(明细!$R:$R,$AK301,明细!$C:$C,AN$1,明细!$AK:$AK,"网点超50分钟未响应")+COUNTIFS(明细!$R:$R,$AK301,明细!$C:$C,AN$1,明细!$AL:$AL,"网点超23H未关闭"))*20=0,"-",(COUNTIFS(明细!$R:$R,$AK301,明细!$C:$C,AN$1,明细!$AK:$AK,"网点超50分钟未响应")+COUNTIFS(明细!$R:$R,$AK301,明细!$C:$C,AN$1,明细!$AL:$AL,"网点超23H未关闭"))*20)</f>
        <v>-</v>
      </c>
      <c r="AO301" s="12" t="str">
        <f>IF((COUNTIFS(明细!$R:$R,$AK301,明细!$C:$C,AO$1,明细!$AK:$AK,"网点超50分钟未响应")+COUNTIFS(明细!$R:$R,$AK301,明细!$C:$C,AO$1,明细!$AL:$AL,"网点超23H未关闭"))*20=0,"-",(COUNTIFS(明细!$R:$R,$AK301,明细!$C:$C,AO$1,明细!$AK:$AK,"网点超50分钟未响应")+COUNTIFS(明细!$R:$R,$AK301,明细!$C:$C,AO$1,明细!$AL:$AL,"网点超23H未关闭"))*20)</f>
        <v>-</v>
      </c>
      <c r="AP301" s="12" t="str">
        <f>IF((COUNTIFS(明细!$R:$R,$AK301,明细!$C:$C,AP$1,明细!$AK:$AK,"网点超50分钟未响应")+COUNTIFS(明细!$R:$R,$AK301,明细!$C:$C,AP$1,明细!$AL:$AL,"网点超23H未关闭"))*20=0,"-",(COUNTIFS(明细!$R:$R,$AK301,明细!$C:$C,AP$1,明细!$AK:$AK,"网点超50分钟未响应")+COUNTIFS(明细!$R:$R,$AK301,明细!$C:$C,AP$1,明细!$AL:$AL,"网点超23H未关闭"))*20)</f>
        <v>-</v>
      </c>
      <c r="AQ301" s="12" t="str">
        <f>IF((COUNTIFS(明细!$R:$R,$AK301,明细!$C:$C,AQ$1,明细!$AK:$AK,"网点超50分钟未响应")+COUNTIFS(明细!$R:$R,$AK301,明细!$C:$C,AQ$1,明细!$AL:$AL,"网点超23H未关闭"))*20=0,"-",(COUNTIFS(明细!$R:$R,$AK301,明细!$C:$C,AQ$1,明细!$AK:$AK,"网点超50分钟未响应")+COUNTIFS(明细!$R:$R,$AK301,明细!$C:$C,AQ$1,明细!$AL:$AL,"网点超23H未关闭"))*20)</f>
        <v>-</v>
      </c>
      <c r="AR301" s="12" t="str">
        <f>IF((COUNTIFS(明细!$R:$R,$AK301,明细!$C:$C,AR$1,明细!$AK:$AK,"网点超50分钟未响应")+COUNTIFS(明细!$R:$R,$AK301,明细!$C:$C,AR$1,明细!$AL:$AL,"网点超23H未关闭"))*20=0,"-",(COUNTIFS(明细!$R:$R,$AK301,明细!$C:$C,AR$1,明细!$AK:$AK,"网点超50分钟未响应")+COUNTIFS(明细!$R:$R,$AK301,明细!$C:$C,AR$1,明细!$AL:$AL,"网点超23H未关闭"))*20)</f>
        <v>-</v>
      </c>
      <c r="AS301" s="12" t="str">
        <f>IF((COUNTIFS(明细!$R:$R,$AK301,明细!$C:$C,AS$1,明细!$AK:$AK,"网点超50分钟未响应")+COUNTIFS(明细!$R:$R,$AK301,明细!$C:$C,AS$1,明细!$AL:$AL,"网点超23H未关闭"))*20=0,"-",(COUNTIFS(明细!$R:$R,$AK301,明细!$C:$C,AS$1,明细!$AK:$AK,"网点超50分钟未响应")+COUNTIFS(明细!$R:$R,$AK301,明细!$C:$C,AS$1,明细!$AL:$AL,"网点超23H未关闭"))*20)</f>
        <v>-</v>
      </c>
      <c r="AT301" s="12" t="str">
        <f>IF((COUNTIFS(明细!$R:$R,$AK301,明细!$C:$C,AT$1,明细!$AK:$AK,"网点超50分钟未响应")+COUNTIFS(明细!$R:$R,$AK301,明细!$C:$C,AT$1,明细!$AL:$AL,"网点超23H未关闭"))*20=0,"-",(COUNTIFS(明细!$R:$R,$AK301,明细!$C:$C,AT$1,明细!$AK:$AK,"网点超50分钟未响应")+COUNTIFS(明细!$R:$R,$AK301,明细!$C:$C,AT$1,明细!$AL:$AL,"网点超23H未关闭"))*20)</f>
        <v>-</v>
      </c>
      <c r="AU301" s="12" t="str">
        <f>IF((COUNTIFS(明细!$R:$R,$AK301,明细!$C:$C,AU$1,明细!$AK:$AK,"网点超50分钟未响应")+COUNTIFS(明细!$R:$R,$AK301,明细!$C:$C,AU$1,明细!$AL:$AL,"网点超23H未关闭"))*20=0,"-",(COUNTIFS(明细!$R:$R,$AK301,明细!$C:$C,AU$1,明细!$AK:$AK,"网点超50分钟未响应")+COUNTIFS(明细!$R:$R,$AK301,明细!$C:$C,AU$1,明细!$AL:$AL,"网点超23H未关闭"))*20)</f>
        <v>-</v>
      </c>
      <c r="AV301" s="12" t="str">
        <f>IF((COUNTIFS(明细!$R:$R,$AK301,明细!$C:$C,AV$1,明细!$AK:$AK,"网点超50分钟未响应")+COUNTIFS(明细!$R:$R,$AK301,明细!$C:$C,AV$1,明细!$AL:$AL,"网点超23H未关闭"))*20=0,"-",(COUNTIFS(明细!$R:$R,$AK301,明细!$C:$C,AV$1,明细!$AK:$AK,"网点超50分钟未响应")+COUNTIFS(明细!$R:$R,$AK301,明细!$C:$C,AV$1,明细!$AL:$AL,"网点超23H未关闭"))*20)</f>
        <v>-</v>
      </c>
      <c r="AW301" s="12" t="str">
        <f>IF((COUNTIFS(明细!$R:$R,$AK301,明细!$C:$C,AW$1,明细!$AK:$AK,"网点超50分钟未响应")+COUNTIFS(明细!$R:$R,$AK301,明细!$C:$C,AW$1,明细!$AL:$AL,"网点超23H未关闭"))*20=0,"-",(COUNTIFS(明细!$R:$R,$AK301,明细!$C:$C,AW$1,明细!$AK:$AK,"网点超50分钟未响应")+COUNTIFS(明细!$R:$R,$AK301,明细!$C:$C,AW$1,明细!$AL:$AL,"网点超23H未关闭"))*20)</f>
        <v>-</v>
      </c>
      <c r="AX301" s="12" t="str">
        <f>IF((COUNTIFS(明细!$R:$R,$AK301,明细!$C:$C,AX$1,明细!$AK:$AK,"网点超50分钟未响应")+COUNTIFS(明细!$R:$R,$AK301,明细!$C:$C,AX$1,明细!$AL:$AL,"网点超23H未关闭"))*20=0,"-",(COUNTIFS(明细!$R:$R,$AK301,明细!$C:$C,AX$1,明细!$AK:$AK,"网点超50分钟未响应")+COUNTIFS(明细!$R:$R,$AK301,明细!$C:$C,AX$1,明细!$AL:$AL,"网点超23H未关闭"))*20)</f>
        <v>-</v>
      </c>
      <c r="AY301" s="12" t="str">
        <f>IF((COUNTIFS(明细!$R:$R,$AK301,明细!$C:$C,AY$1,明细!$AK:$AK,"网点超50分钟未响应")+COUNTIFS(明细!$R:$R,$AK301,明细!$C:$C,AY$1,明细!$AL:$AL,"网点超23H未关闭"))*20=0,"-",(COUNTIFS(明细!$R:$R,$AK301,明细!$C:$C,AY$1,明细!$AK:$AK,"网点超50分钟未响应")+COUNTIFS(明细!$R:$R,$AK301,明细!$C:$C,AY$1,明细!$AL:$AL,"网点超23H未关闭"))*20)</f>
        <v>-</v>
      </c>
      <c r="AZ301" s="12" t="str">
        <f>IF((COUNTIFS(明细!$R:$R,$AK301,明细!$C:$C,AZ$1,明细!$AK:$AK,"网点超50分钟未响应")+COUNTIFS(明细!$R:$R,$AK301,明细!$C:$C,AZ$1,明细!$AL:$AL,"网点超23H未关闭"))*20=0,"-",(COUNTIFS(明细!$R:$R,$AK301,明细!$C:$C,AZ$1,明细!$AK:$AK,"网点超50分钟未响应")+COUNTIFS(明细!$R:$R,$AK301,明细!$C:$C,AZ$1,明细!$AL:$AL,"网点超23H未关闭"))*20)</f>
        <v>-</v>
      </c>
      <c r="BA301" s="12" t="str">
        <f>IF((COUNTIFS(明细!$R:$R,$AK301,明细!$C:$C,BA$1,明细!$AK:$AK,"网点超50分钟未响应")+COUNTIFS(明细!$R:$R,$AK301,明细!$C:$C,BA$1,明细!$AL:$AL,"网点超23H未关闭"))*20=0,"-",(COUNTIFS(明细!$R:$R,$AK301,明细!$C:$C,BA$1,明细!$AK:$AK,"网点超50分钟未响应")+COUNTIFS(明细!$R:$R,$AK301,明细!$C:$C,BA$1,明细!$AL:$AL,"网点超23H未关闭"))*20)</f>
        <v>-</v>
      </c>
      <c r="BB301" s="12" t="str">
        <f>IF((COUNTIFS(明细!$R:$R,$AK301,明细!$C:$C,BB$1,明细!$AK:$AK,"网点超50分钟未响应")+COUNTIFS(明细!$R:$R,$AK301,明细!$C:$C,BB$1,明细!$AL:$AL,"网点超23H未关闭"))*20=0,"-",(COUNTIFS(明细!$R:$R,$AK301,明细!$C:$C,BB$1,明细!$AK:$AK,"网点超50分钟未响应")+COUNTIFS(明细!$R:$R,$AK301,明细!$C:$C,BB$1,明细!$AL:$AL,"网点超23H未关闭"))*20)</f>
        <v>-</v>
      </c>
      <c r="BC301" s="12" t="str">
        <f>IF((COUNTIFS(明细!$R:$R,$AK301,明细!$C:$C,BC$1,明细!$AK:$AK,"网点超50分钟未响应")+COUNTIFS(明细!$R:$R,$AK301,明细!$C:$C,BC$1,明细!$AL:$AL,"网点超23H未关闭"))*20=0,"-",(COUNTIFS(明细!$R:$R,$AK301,明细!$C:$C,BC$1,明细!$AK:$AK,"网点超50分钟未响应")+COUNTIFS(明细!$R:$R,$AK301,明细!$C:$C,BC$1,明细!$AL:$AL,"网点超23H未关闭"))*20)</f>
        <v>-</v>
      </c>
      <c r="BD301" s="12" t="str">
        <f>IF((COUNTIFS(明细!$R:$R,$AK301,明细!$C:$C,BD$1,明细!$AK:$AK,"网点超50分钟未响应")+COUNTIFS(明细!$R:$R,$AK301,明细!$C:$C,BD$1,明细!$AL:$AL,"网点超23H未关闭"))*20=0,"-",(COUNTIFS(明细!$R:$R,$AK301,明细!$C:$C,BD$1,明细!$AK:$AK,"网点超50分钟未响应")+COUNTIFS(明细!$R:$R,$AK301,明细!$C:$C,BD$1,明细!$AL:$AL,"网点超23H未关闭"))*20)</f>
        <v>-</v>
      </c>
      <c r="BE301" s="12" t="str">
        <f>IF((COUNTIFS(明细!$R:$R,$AK301,明细!$C:$C,BE$1,明细!$AK:$AK,"网点超50分钟未响应")+COUNTIFS(明细!$R:$R,$AK301,明细!$C:$C,BE$1,明细!$AL:$AL,"网点超23H未关闭"))*20=0,"-",(COUNTIFS(明细!$R:$R,$AK301,明细!$C:$C,BE$1,明细!$AK:$AK,"网点超50分钟未响应")+COUNTIFS(明细!$R:$R,$AK301,明细!$C:$C,BE$1,明细!$AL:$AL,"网点超23H未关闭"))*20)</f>
        <v>-</v>
      </c>
      <c r="BF301" s="12" t="str">
        <f>IF((COUNTIFS(明细!$R:$R,$AK301,明细!$C:$C,BF$1,明细!$AK:$AK,"网点超50分钟未响应")+COUNTIFS(明细!$R:$R,$AK301,明细!$C:$C,BF$1,明细!$AL:$AL,"网点超23H未关闭"))*20=0,"-",(COUNTIFS(明细!$R:$R,$AK301,明细!$C:$C,BF$1,明细!$AK:$AK,"网点超50分钟未响应")+COUNTIFS(明细!$R:$R,$AK301,明细!$C:$C,BF$1,明细!$AL:$AL,"网点超23H未关闭"))*20)</f>
        <v>-</v>
      </c>
      <c r="BG301" s="12" t="str">
        <f>IF((COUNTIFS(明细!$R:$R,$AK301,明细!$C:$C,BG$1,明细!$AK:$AK,"网点超50分钟未响应")+COUNTIFS(明细!$R:$R,$AK301,明细!$C:$C,BG$1,明细!$AL:$AL,"网点超23H未关闭"))*20=0,"-",(COUNTIFS(明细!$R:$R,$AK301,明细!$C:$C,BG$1,明细!$AK:$AK,"网点超50分钟未响应")+COUNTIFS(明细!$R:$R,$AK301,明细!$C:$C,BG$1,明细!$AL:$AL,"网点超23H未关闭"))*20)</f>
        <v>-</v>
      </c>
      <c r="BH301" s="12" t="str">
        <f>IF((COUNTIFS(明细!$R:$R,$AK301,明细!$C:$C,BH$1,明细!$AK:$AK,"网点超50分钟未响应")+COUNTIFS(明细!$R:$R,$AK301,明细!$C:$C,BH$1,明细!$AL:$AL,"网点超23H未关闭"))*20=0,"-",(COUNTIFS(明细!$R:$R,$AK301,明细!$C:$C,BH$1,明细!$AK:$AK,"网点超50分钟未响应")+COUNTIFS(明细!$R:$R,$AK301,明细!$C:$C,BH$1,明细!$AL:$AL,"网点超23H未关闭"))*20)</f>
        <v>-</v>
      </c>
      <c r="BI301" s="12" t="str">
        <f>IF((COUNTIFS(明细!$R:$R,$AK301,明细!$C:$C,BI$1,明细!$AK:$AK,"网点超50分钟未响应")+COUNTIFS(明细!$R:$R,$AK301,明细!$C:$C,BI$1,明细!$AL:$AL,"网点超23H未关闭"))*20=0,"-",(COUNTIFS(明细!$R:$R,$AK301,明细!$C:$C,BI$1,明细!$AK:$AK,"网点超50分钟未响应")+COUNTIFS(明细!$R:$R,$AK301,明细!$C:$C,BI$1,明细!$AL:$AL,"网点超23H未关闭"))*20)</f>
        <v>-</v>
      </c>
      <c r="BJ301" s="12" t="str">
        <f>IF((COUNTIFS(明细!$R:$R,$AK301,明细!$C:$C,BJ$1,明细!$AK:$AK,"网点超50分钟未响应")+COUNTIFS(明细!$R:$R,$AK301,明细!$C:$C,BJ$1,明细!$AL:$AL,"网点超23H未关闭"))*20=0,"-",(COUNTIFS(明细!$R:$R,$AK301,明细!$C:$C,BJ$1,明细!$AK:$AK,"网点超50分钟未响应")+COUNTIFS(明细!$R:$R,$AK301,明细!$C:$C,BJ$1,明细!$AL:$AL,"网点超23H未关闭"))*20)</f>
        <v>-</v>
      </c>
      <c r="BK301" s="12" t="str">
        <f>IF((COUNTIFS(明细!$R:$R,$AK301,明细!$C:$C,BK$1,明细!$AK:$AK,"网点超50分钟未响应")+COUNTIFS(明细!$R:$R,$AK301,明细!$C:$C,BK$1,明细!$AL:$AL,"网点超23H未关闭"))*20=0,"-",(COUNTIFS(明细!$R:$R,$AK301,明细!$C:$C,BK$1,明细!$AK:$AK,"网点超50分钟未响应")+COUNTIFS(明细!$R:$R,$AK301,明细!$C:$C,BK$1,明细!$AL:$AL,"网点超23H未关闭"))*20)</f>
        <v>-</v>
      </c>
      <c r="BL301" s="12" t="str">
        <f>IF((COUNTIFS(明细!$R:$R,$AK301,明细!$C:$C,BL$1,明细!$AK:$AK,"网点超50分钟未响应")+COUNTIFS(明细!$R:$R,$AK301,明细!$C:$C,BL$1,明细!$AL:$AL,"网点超23H未关闭"))*20=0,"-",(COUNTIFS(明细!$R:$R,$AK301,明细!$C:$C,BL$1,明细!$AK:$AK,"网点超50分钟未响应")+COUNTIFS(明细!$R:$R,$AK301,明细!$C:$C,BL$1,明细!$AL:$AL,"网点超23H未关闭"))*20)</f>
        <v>-</v>
      </c>
      <c r="BM301" s="12" t="str">
        <f>IF((COUNTIFS(明细!$R:$R,$AK301,明细!$C:$C,BM$1,明细!$AK:$AK,"网点超50分钟未响应")+COUNTIFS(明细!$R:$R,$AK301,明细!$C:$C,BM$1,明细!$AL:$AL,"网点超23H未关闭"))*20=0,"-",(COUNTIFS(明细!$R:$R,$AK301,明细!$C:$C,BM$1,明细!$AK:$AK,"网点超50分钟未响应")+COUNTIFS(明细!$R:$R,$AK301,明细!$C:$C,BM$1,明细!$AL:$AL,"网点超23H未关闭"))*20)</f>
        <v>-</v>
      </c>
      <c r="BN301" s="12" t="str">
        <f>IF((COUNTIFS(明细!$R:$R,$AK301,明细!$C:$C,BN$1,明细!$AK:$AK,"网点超50分钟未响应")+COUNTIFS(明细!$R:$R,$AK301,明细!$C:$C,BN$1,明细!$AL:$AL,"网点超23H未关闭"))*20=0,"-",(COUNTIFS(明细!$R:$R,$AK301,明细!$C:$C,BN$1,明细!$AK:$AK,"网点超50分钟未响应")+COUNTIFS(明细!$R:$R,$AK301,明细!$C:$C,BN$1,明细!$AL:$AL,"网点超23H未关闭"))*20)</f>
        <v>-</v>
      </c>
      <c r="BO301" s="12" t="str">
        <f>IF((COUNTIFS(明细!$R:$R,$AK301,明细!$C:$C,BO$1,明细!$AK:$AK,"网点超50分钟未响应")+COUNTIFS(明细!$R:$R,$AK301,明细!$C:$C,BO$1,明细!$AL:$AL,"网点超23H未关闭"))*20=0,"-",(COUNTIFS(明细!$R:$R,$AK301,明细!$C:$C,BO$1,明细!$AK:$AK,"网点超50分钟未响应")+COUNTIFS(明细!$R:$R,$AK301,明细!$C:$C,BO$1,明细!$AL:$AL,"网点超23H未关闭"))*20)</f>
        <v>-</v>
      </c>
      <c r="BP301" s="12" t="str">
        <f>IF((COUNTIFS(明细!$R:$R,$AK301,明细!$C:$C,BP$1,明细!$AK:$AK,"网点超50分钟未响应")+COUNTIFS(明细!$R:$R,$AK301,明细!$C:$C,BP$1,明细!$AL:$AL,"网点超23H未关闭"))*20=0,"-",(COUNTIFS(明细!$R:$R,$AK301,明细!$C:$C,BP$1,明细!$AK:$AK,"网点超50分钟未响应")+COUNTIFS(明细!$R:$R,$AK301,明细!$C:$C,BP$1,明细!$AL:$AL,"网点超23H未关闭"))*20)</f>
        <v>-</v>
      </c>
    </row>
    <row r="302" customHeight="1" spans="36:68">
      <c r="AJ302" s="12">
        <f>RANK(AL302,AL$3:AL$356)</f>
        <v>147</v>
      </c>
      <c r="AK302" s="4" t="s">
        <v>338</v>
      </c>
      <c r="AL302" s="12">
        <f t="shared" si="2"/>
        <v>0</v>
      </c>
      <c r="AM302" s="12" t="str">
        <f>IF((COUNTIFS(明细!$R:$R,$AK302,明细!$C:$C,AM$1,明细!$AK:$AK,"网点超50分钟未响应")+COUNTIFS(明细!$R:$R,$AK302,明细!$C:$C,AM$1,明细!$AL:$AL,"网点超23H未关闭"))*20=0,"-",(COUNTIFS(明细!$R:$R,$AK302,明细!$C:$C,AM$1,明细!$AK:$AK,"网点超50分钟未响应")+COUNTIFS(明细!$R:$R,$AK302,明细!$C:$C,AM$1,明细!$AL:$AL,"网点超23H未关闭"))*20)</f>
        <v>-</v>
      </c>
      <c r="AN302" s="12" t="str">
        <f>IF((COUNTIFS(明细!$R:$R,$AK302,明细!$C:$C,AN$1,明细!$AK:$AK,"网点超50分钟未响应")+COUNTIFS(明细!$R:$R,$AK302,明细!$C:$C,AN$1,明细!$AL:$AL,"网点超23H未关闭"))*20=0,"-",(COUNTIFS(明细!$R:$R,$AK302,明细!$C:$C,AN$1,明细!$AK:$AK,"网点超50分钟未响应")+COUNTIFS(明细!$R:$R,$AK302,明细!$C:$C,AN$1,明细!$AL:$AL,"网点超23H未关闭"))*20)</f>
        <v>-</v>
      </c>
      <c r="AO302" s="12" t="str">
        <f>IF((COUNTIFS(明细!$R:$R,$AK302,明细!$C:$C,AO$1,明细!$AK:$AK,"网点超50分钟未响应")+COUNTIFS(明细!$R:$R,$AK302,明细!$C:$C,AO$1,明细!$AL:$AL,"网点超23H未关闭"))*20=0,"-",(COUNTIFS(明细!$R:$R,$AK302,明细!$C:$C,AO$1,明细!$AK:$AK,"网点超50分钟未响应")+COUNTIFS(明细!$R:$R,$AK302,明细!$C:$C,AO$1,明细!$AL:$AL,"网点超23H未关闭"))*20)</f>
        <v>-</v>
      </c>
      <c r="AP302" s="12" t="str">
        <f>IF((COUNTIFS(明细!$R:$R,$AK302,明细!$C:$C,AP$1,明细!$AK:$AK,"网点超50分钟未响应")+COUNTIFS(明细!$R:$R,$AK302,明细!$C:$C,AP$1,明细!$AL:$AL,"网点超23H未关闭"))*20=0,"-",(COUNTIFS(明细!$R:$R,$AK302,明细!$C:$C,AP$1,明细!$AK:$AK,"网点超50分钟未响应")+COUNTIFS(明细!$R:$R,$AK302,明细!$C:$C,AP$1,明细!$AL:$AL,"网点超23H未关闭"))*20)</f>
        <v>-</v>
      </c>
      <c r="AQ302" s="12" t="str">
        <f>IF((COUNTIFS(明细!$R:$R,$AK302,明细!$C:$C,AQ$1,明细!$AK:$AK,"网点超50分钟未响应")+COUNTIFS(明细!$R:$R,$AK302,明细!$C:$C,AQ$1,明细!$AL:$AL,"网点超23H未关闭"))*20=0,"-",(COUNTIFS(明细!$R:$R,$AK302,明细!$C:$C,AQ$1,明细!$AK:$AK,"网点超50分钟未响应")+COUNTIFS(明细!$R:$R,$AK302,明细!$C:$C,AQ$1,明细!$AL:$AL,"网点超23H未关闭"))*20)</f>
        <v>-</v>
      </c>
      <c r="AR302" s="12" t="str">
        <f>IF((COUNTIFS(明细!$R:$R,$AK302,明细!$C:$C,AR$1,明细!$AK:$AK,"网点超50分钟未响应")+COUNTIFS(明细!$R:$R,$AK302,明细!$C:$C,AR$1,明细!$AL:$AL,"网点超23H未关闭"))*20=0,"-",(COUNTIFS(明细!$R:$R,$AK302,明细!$C:$C,AR$1,明细!$AK:$AK,"网点超50分钟未响应")+COUNTIFS(明细!$R:$R,$AK302,明细!$C:$C,AR$1,明细!$AL:$AL,"网点超23H未关闭"))*20)</f>
        <v>-</v>
      </c>
      <c r="AS302" s="12" t="str">
        <f>IF((COUNTIFS(明细!$R:$R,$AK302,明细!$C:$C,AS$1,明细!$AK:$AK,"网点超50分钟未响应")+COUNTIFS(明细!$R:$R,$AK302,明细!$C:$C,AS$1,明细!$AL:$AL,"网点超23H未关闭"))*20=0,"-",(COUNTIFS(明细!$R:$R,$AK302,明细!$C:$C,AS$1,明细!$AK:$AK,"网点超50分钟未响应")+COUNTIFS(明细!$R:$R,$AK302,明细!$C:$C,AS$1,明细!$AL:$AL,"网点超23H未关闭"))*20)</f>
        <v>-</v>
      </c>
      <c r="AT302" s="12" t="str">
        <f>IF((COUNTIFS(明细!$R:$R,$AK302,明细!$C:$C,AT$1,明细!$AK:$AK,"网点超50分钟未响应")+COUNTIFS(明细!$R:$R,$AK302,明细!$C:$C,AT$1,明细!$AL:$AL,"网点超23H未关闭"))*20=0,"-",(COUNTIFS(明细!$R:$R,$AK302,明细!$C:$C,AT$1,明细!$AK:$AK,"网点超50分钟未响应")+COUNTIFS(明细!$R:$R,$AK302,明细!$C:$C,AT$1,明细!$AL:$AL,"网点超23H未关闭"))*20)</f>
        <v>-</v>
      </c>
      <c r="AU302" s="12" t="str">
        <f>IF((COUNTIFS(明细!$R:$R,$AK302,明细!$C:$C,AU$1,明细!$AK:$AK,"网点超50分钟未响应")+COUNTIFS(明细!$R:$R,$AK302,明细!$C:$C,AU$1,明细!$AL:$AL,"网点超23H未关闭"))*20=0,"-",(COUNTIFS(明细!$R:$R,$AK302,明细!$C:$C,AU$1,明细!$AK:$AK,"网点超50分钟未响应")+COUNTIFS(明细!$R:$R,$AK302,明细!$C:$C,AU$1,明细!$AL:$AL,"网点超23H未关闭"))*20)</f>
        <v>-</v>
      </c>
      <c r="AV302" s="12" t="str">
        <f>IF((COUNTIFS(明细!$R:$R,$AK302,明细!$C:$C,AV$1,明细!$AK:$AK,"网点超50分钟未响应")+COUNTIFS(明细!$R:$R,$AK302,明细!$C:$C,AV$1,明细!$AL:$AL,"网点超23H未关闭"))*20=0,"-",(COUNTIFS(明细!$R:$R,$AK302,明细!$C:$C,AV$1,明细!$AK:$AK,"网点超50分钟未响应")+COUNTIFS(明细!$R:$R,$AK302,明细!$C:$C,AV$1,明细!$AL:$AL,"网点超23H未关闭"))*20)</f>
        <v>-</v>
      </c>
      <c r="AW302" s="12" t="str">
        <f>IF((COUNTIFS(明细!$R:$R,$AK302,明细!$C:$C,AW$1,明细!$AK:$AK,"网点超50分钟未响应")+COUNTIFS(明细!$R:$R,$AK302,明细!$C:$C,AW$1,明细!$AL:$AL,"网点超23H未关闭"))*20=0,"-",(COUNTIFS(明细!$R:$R,$AK302,明细!$C:$C,AW$1,明细!$AK:$AK,"网点超50分钟未响应")+COUNTIFS(明细!$R:$R,$AK302,明细!$C:$C,AW$1,明细!$AL:$AL,"网点超23H未关闭"))*20)</f>
        <v>-</v>
      </c>
      <c r="AX302" s="12" t="str">
        <f>IF((COUNTIFS(明细!$R:$R,$AK302,明细!$C:$C,AX$1,明细!$AK:$AK,"网点超50分钟未响应")+COUNTIFS(明细!$R:$R,$AK302,明细!$C:$C,AX$1,明细!$AL:$AL,"网点超23H未关闭"))*20=0,"-",(COUNTIFS(明细!$R:$R,$AK302,明细!$C:$C,AX$1,明细!$AK:$AK,"网点超50分钟未响应")+COUNTIFS(明细!$R:$R,$AK302,明细!$C:$C,AX$1,明细!$AL:$AL,"网点超23H未关闭"))*20)</f>
        <v>-</v>
      </c>
      <c r="AY302" s="12" t="str">
        <f>IF((COUNTIFS(明细!$R:$R,$AK302,明细!$C:$C,AY$1,明细!$AK:$AK,"网点超50分钟未响应")+COUNTIFS(明细!$R:$R,$AK302,明细!$C:$C,AY$1,明细!$AL:$AL,"网点超23H未关闭"))*20=0,"-",(COUNTIFS(明细!$R:$R,$AK302,明细!$C:$C,AY$1,明细!$AK:$AK,"网点超50分钟未响应")+COUNTIFS(明细!$R:$R,$AK302,明细!$C:$C,AY$1,明细!$AL:$AL,"网点超23H未关闭"))*20)</f>
        <v>-</v>
      </c>
      <c r="AZ302" s="12" t="str">
        <f>IF((COUNTIFS(明细!$R:$R,$AK302,明细!$C:$C,AZ$1,明细!$AK:$AK,"网点超50分钟未响应")+COUNTIFS(明细!$R:$R,$AK302,明细!$C:$C,AZ$1,明细!$AL:$AL,"网点超23H未关闭"))*20=0,"-",(COUNTIFS(明细!$R:$R,$AK302,明细!$C:$C,AZ$1,明细!$AK:$AK,"网点超50分钟未响应")+COUNTIFS(明细!$R:$R,$AK302,明细!$C:$C,AZ$1,明细!$AL:$AL,"网点超23H未关闭"))*20)</f>
        <v>-</v>
      </c>
      <c r="BA302" s="12" t="str">
        <f>IF((COUNTIFS(明细!$R:$R,$AK302,明细!$C:$C,BA$1,明细!$AK:$AK,"网点超50分钟未响应")+COUNTIFS(明细!$R:$R,$AK302,明细!$C:$C,BA$1,明细!$AL:$AL,"网点超23H未关闭"))*20=0,"-",(COUNTIFS(明细!$R:$R,$AK302,明细!$C:$C,BA$1,明细!$AK:$AK,"网点超50分钟未响应")+COUNTIFS(明细!$R:$R,$AK302,明细!$C:$C,BA$1,明细!$AL:$AL,"网点超23H未关闭"))*20)</f>
        <v>-</v>
      </c>
      <c r="BB302" s="12" t="str">
        <f>IF((COUNTIFS(明细!$R:$R,$AK302,明细!$C:$C,BB$1,明细!$AK:$AK,"网点超50分钟未响应")+COUNTIFS(明细!$R:$R,$AK302,明细!$C:$C,BB$1,明细!$AL:$AL,"网点超23H未关闭"))*20=0,"-",(COUNTIFS(明细!$R:$R,$AK302,明细!$C:$C,BB$1,明细!$AK:$AK,"网点超50分钟未响应")+COUNTIFS(明细!$R:$R,$AK302,明细!$C:$C,BB$1,明细!$AL:$AL,"网点超23H未关闭"))*20)</f>
        <v>-</v>
      </c>
      <c r="BC302" s="12" t="str">
        <f>IF((COUNTIFS(明细!$R:$R,$AK302,明细!$C:$C,BC$1,明细!$AK:$AK,"网点超50分钟未响应")+COUNTIFS(明细!$R:$R,$AK302,明细!$C:$C,BC$1,明细!$AL:$AL,"网点超23H未关闭"))*20=0,"-",(COUNTIFS(明细!$R:$R,$AK302,明细!$C:$C,BC$1,明细!$AK:$AK,"网点超50分钟未响应")+COUNTIFS(明细!$R:$R,$AK302,明细!$C:$C,BC$1,明细!$AL:$AL,"网点超23H未关闭"))*20)</f>
        <v>-</v>
      </c>
      <c r="BD302" s="12" t="str">
        <f>IF((COUNTIFS(明细!$R:$R,$AK302,明细!$C:$C,BD$1,明细!$AK:$AK,"网点超50分钟未响应")+COUNTIFS(明细!$R:$R,$AK302,明细!$C:$C,BD$1,明细!$AL:$AL,"网点超23H未关闭"))*20=0,"-",(COUNTIFS(明细!$R:$R,$AK302,明细!$C:$C,BD$1,明细!$AK:$AK,"网点超50分钟未响应")+COUNTIFS(明细!$R:$R,$AK302,明细!$C:$C,BD$1,明细!$AL:$AL,"网点超23H未关闭"))*20)</f>
        <v>-</v>
      </c>
      <c r="BE302" s="12" t="str">
        <f>IF((COUNTIFS(明细!$R:$R,$AK302,明细!$C:$C,BE$1,明细!$AK:$AK,"网点超50分钟未响应")+COUNTIFS(明细!$R:$R,$AK302,明细!$C:$C,BE$1,明细!$AL:$AL,"网点超23H未关闭"))*20=0,"-",(COUNTIFS(明细!$R:$R,$AK302,明细!$C:$C,BE$1,明细!$AK:$AK,"网点超50分钟未响应")+COUNTIFS(明细!$R:$R,$AK302,明细!$C:$C,BE$1,明细!$AL:$AL,"网点超23H未关闭"))*20)</f>
        <v>-</v>
      </c>
      <c r="BF302" s="12" t="str">
        <f>IF((COUNTIFS(明细!$R:$R,$AK302,明细!$C:$C,BF$1,明细!$AK:$AK,"网点超50分钟未响应")+COUNTIFS(明细!$R:$R,$AK302,明细!$C:$C,BF$1,明细!$AL:$AL,"网点超23H未关闭"))*20=0,"-",(COUNTIFS(明细!$R:$R,$AK302,明细!$C:$C,BF$1,明细!$AK:$AK,"网点超50分钟未响应")+COUNTIFS(明细!$R:$R,$AK302,明细!$C:$C,BF$1,明细!$AL:$AL,"网点超23H未关闭"))*20)</f>
        <v>-</v>
      </c>
      <c r="BG302" s="12" t="str">
        <f>IF((COUNTIFS(明细!$R:$R,$AK302,明细!$C:$C,BG$1,明细!$AK:$AK,"网点超50分钟未响应")+COUNTIFS(明细!$R:$R,$AK302,明细!$C:$C,BG$1,明细!$AL:$AL,"网点超23H未关闭"))*20=0,"-",(COUNTIFS(明细!$R:$R,$AK302,明细!$C:$C,BG$1,明细!$AK:$AK,"网点超50分钟未响应")+COUNTIFS(明细!$R:$R,$AK302,明细!$C:$C,BG$1,明细!$AL:$AL,"网点超23H未关闭"))*20)</f>
        <v>-</v>
      </c>
      <c r="BH302" s="12" t="str">
        <f>IF((COUNTIFS(明细!$R:$R,$AK302,明细!$C:$C,BH$1,明细!$AK:$AK,"网点超50分钟未响应")+COUNTIFS(明细!$R:$R,$AK302,明细!$C:$C,BH$1,明细!$AL:$AL,"网点超23H未关闭"))*20=0,"-",(COUNTIFS(明细!$R:$R,$AK302,明细!$C:$C,BH$1,明细!$AK:$AK,"网点超50分钟未响应")+COUNTIFS(明细!$R:$R,$AK302,明细!$C:$C,BH$1,明细!$AL:$AL,"网点超23H未关闭"))*20)</f>
        <v>-</v>
      </c>
      <c r="BI302" s="12" t="str">
        <f>IF((COUNTIFS(明细!$R:$R,$AK302,明细!$C:$C,BI$1,明细!$AK:$AK,"网点超50分钟未响应")+COUNTIFS(明细!$R:$R,$AK302,明细!$C:$C,BI$1,明细!$AL:$AL,"网点超23H未关闭"))*20=0,"-",(COUNTIFS(明细!$R:$R,$AK302,明细!$C:$C,BI$1,明细!$AK:$AK,"网点超50分钟未响应")+COUNTIFS(明细!$R:$R,$AK302,明细!$C:$C,BI$1,明细!$AL:$AL,"网点超23H未关闭"))*20)</f>
        <v>-</v>
      </c>
      <c r="BJ302" s="12" t="str">
        <f>IF((COUNTIFS(明细!$R:$R,$AK302,明细!$C:$C,BJ$1,明细!$AK:$AK,"网点超50分钟未响应")+COUNTIFS(明细!$R:$R,$AK302,明细!$C:$C,BJ$1,明细!$AL:$AL,"网点超23H未关闭"))*20=0,"-",(COUNTIFS(明细!$R:$R,$AK302,明细!$C:$C,BJ$1,明细!$AK:$AK,"网点超50分钟未响应")+COUNTIFS(明细!$R:$R,$AK302,明细!$C:$C,BJ$1,明细!$AL:$AL,"网点超23H未关闭"))*20)</f>
        <v>-</v>
      </c>
      <c r="BK302" s="12" t="str">
        <f>IF((COUNTIFS(明细!$R:$R,$AK302,明细!$C:$C,BK$1,明细!$AK:$AK,"网点超50分钟未响应")+COUNTIFS(明细!$R:$R,$AK302,明细!$C:$C,BK$1,明细!$AL:$AL,"网点超23H未关闭"))*20=0,"-",(COUNTIFS(明细!$R:$R,$AK302,明细!$C:$C,BK$1,明细!$AK:$AK,"网点超50分钟未响应")+COUNTIFS(明细!$R:$R,$AK302,明细!$C:$C,BK$1,明细!$AL:$AL,"网点超23H未关闭"))*20)</f>
        <v>-</v>
      </c>
      <c r="BL302" s="12" t="str">
        <f>IF((COUNTIFS(明细!$R:$R,$AK302,明细!$C:$C,BL$1,明细!$AK:$AK,"网点超50分钟未响应")+COUNTIFS(明细!$R:$R,$AK302,明细!$C:$C,BL$1,明细!$AL:$AL,"网点超23H未关闭"))*20=0,"-",(COUNTIFS(明细!$R:$R,$AK302,明细!$C:$C,BL$1,明细!$AK:$AK,"网点超50分钟未响应")+COUNTIFS(明细!$R:$R,$AK302,明细!$C:$C,BL$1,明细!$AL:$AL,"网点超23H未关闭"))*20)</f>
        <v>-</v>
      </c>
      <c r="BM302" s="12" t="str">
        <f>IF((COUNTIFS(明细!$R:$R,$AK302,明细!$C:$C,BM$1,明细!$AK:$AK,"网点超50分钟未响应")+COUNTIFS(明细!$R:$R,$AK302,明细!$C:$C,BM$1,明细!$AL:$AL,"网点超23H未关闭"))*20=0,"-",(COUNTIFS(明细!$R:$R,$AK302,明细!$C:$C,BM$1,明细!$AK:$AK,"网点超50分钟未响应")+COUNTIFS(明细!$R:$R,$AK302,明细!$C:$C,BM$1,明细!$AL:$AL,"网点超23H未关闭"))*20)</f>
        <v>-</v>
      </c>
      <c r="BN302" s="12" t="str">
        <f>IF((COUNTIFS(明细!$R:$R,$AK302,明细!$C:$C,BN$1,明细!$AK:$AK,"网点超50分钟未响应")+COUNTIFS(明细!$R:$R,$AK302,明细!$C:$C,BN$1,明细!$AL:$AL,"网点超23H未关闭"))*20=0,"-",(COUNTIFS(明细!$R:$R,$AK302,明细!$C:$C,BN$1,明细!$AK:$AK,"网点超50分钟未响应")+COUNTIFS(明细!$R:$R,$AK302,明细!$C:$C,BN$1,明细!$AL:$AL,"网点超23H未关闭"))*20)</f>
        <v>-</v>
      </c>
      <c r="BO302" s="12" t="str">
        <f>IF((COUNTIFS(明细!$R:$R,$AK302,明细!$C:$C,BO$1,明细!$AK:$AK,"网点超50分钟未响应")+COUNTIFS(明细!$R:$R,$AK302,明细!$C:$C,BO$1,明细!$AL:$AL,"网点超23H未关闭"))*20=0,"-",(COUNTIFS(明细!$R:$R,$AK302,明细!$C:$C,BO$1,明细!$AK:$AK,"网点超50分钟未响应")+COUNTIFS(明细!$R:$R,$AK302,明细!$C:$C,BO$1,明细!$AL:$AL,"网点超23H未关闭"))*20)</f>
        <v>-</v>
      </c>
      <c r="BP302" s="12" t="str">
        <f>IF((COUNTIFS(明细!$R:$R,$AK302,明细!$C:$C,BP$1,明细!$AK:$AK,"网点超50分钟未响应")+COUNTIFS(明细!$R:$R,$AK302,明细!$C:$C,BP$1,明细!$AL:$AL,"网点超23H未关闭"))*20=0,"-",(COUNTIFS(明细!$R:$R,$AK302,明细!$C:$C,BP$1,明细!$AK:$AK,"网点超50分钟未响应")+COUNTIFS(明细!$R:$R,$AK302,明细!$C:$C,BP$1,明细!$AL:$AL,"网点超23H未关闭"))*20)</f>
        <v>-</v>
      </c>
    </row>
    <row r="303" customHeight="1" spans="36:68">
      <c r="AJ303" s="12">
        <f>RANK(AL303,AL$3:AL$356)</f>
        <v>147</v>
      </c>
      <c r="AK303" s="36" t="s">
        <v>339</v>
      </c>
      <c r="AL303" s="12">
        <f t="shared" si="2"/>
        <v>0</v>
      </c>
      <c r="AM303" s="12" t="str">
        <f>IF((COUNTIFS(明细!$R:$R,$AK303,明细!$C:$C,AM$1,明细!$AK:$AK,"网点超50分钟未响应")+COUNTIFS(明细!$R:$R,$AK303,明细!$C:$C,AM$1,明细!$AL:$AL,"网点超23H未关闭"))*20=0,"-",(COUNTIFS(明细!$R:$R,$AK303,明细!$C:$C,AM$1,明细!$AK:$AK,"网点超50分钟未响应")+COUNTIFS(明细!$R:$R,$AK303,明细!$C:$C,AM$1,明细!$AL:$AL,"网点超23H未关闭"))*20)</f>
        <v>-</v>
      </c>
      <c r="AN303" s="12" t="str">
        <f>IF((COUNTIFS(明细!$R:$R,$AK303,明细!$C:$C,AN$1,明细!$AK:$AK,"网点超50分钟未响应")+COUNTIFS(明细!$R:$R,$AK303,明细!$C:$C,AN$1,明细!$AL:$AL,"网点超23H未关闭"))*20=0,"-",(COUNTIFS(明细!$R:$R,$AK303,明细!$C:$C,AN$1,明细!$AK:$AK,"网点超50分钟未响应")+COUNTIFS(明细!$R:$R,$AK303,明细!$C:$C,AN$1,明细!$AL:$AL,"网点超23H未关闭"))*20)</f>
        <v>-</v>
      </c>
      <c r="AO303" s="12" t="str">
        <f>IF((COUNTIFS(明细!$R:$R,$AK303,明细!$C:$C,AO$1,明细!$AK:$AK,"网点超50分钟未响应")+COUNTIFS(明细!$R:$R,$AK303,明细!$C:$C,AO$1,明细!$AL:$AL,"网点超23H未关闭"))*20=0,"-",(COUNTIFS(明细!$R:$R,$AK303,明细!$C:$C,AO$1,明细!$AK:$AK,"网点超50分钟未响应")+COUNTIFS(明细!$R:$R,$AK303,明细!$C:$C,AO$1,明细!$AL:$AL,"网点超23H未关闭"))*20)</f>
        <v>-</v>
      </c>
      <c r="AP303" s="12" t="str">
        <f>IF((COUNTIFS(明细!$R:$R,$AK303,明细!$C:$C,AP$1,明细!$AK:$AK,"网点超50分钟未响应")+COUNTIFS(明细!$R:$R,$AK303,明细!$C:$C,AP$1,明细!$AL:$AL,"网点超23H未关闭"))*20=0,"-",(COUNTIFS(明细!$R:$R,$AK303,明细!$C:$C,AP$1,明细!$AK:$AK,"网点超50分钟未响应")+COUNTIFS(明细!$R:$R,$AK303,明细!$C:$C,AP$1,明细!$AL:$AL,"网点超23H未关闭"))*20)</f>
        <v>-</v>
      </c>
      <c r="AQ303" s="12" t="str">
        <f>IF((COUNTIFS(明细!$R:$R,$AK303,明细!$C:$C,AQ$1,明细!$AK:$AK,"网点超50分钟未响应")+COUNTIFS(明细!$R:$R,$AK303,明细!$C:$C,AQ$1,明细!$AL:$AL,"网点超23H未关闭"))*20=0,"-",(COUNTIFS(明细!$R:$R,$AK303,明细!$C:$C,AQ$1,明细!$AK:$AK,"网点超50分钟未响应")+COUNTIFS(明细!$R:$R,$AK303,明细!$C:$C,AQ$1,明细!$AL:$AL,"网点超23H未关闭"))*20)</f>
        <v>-</v>
      </c>
      <c r="AR303" s="12" t="str">
        <f>IF((COUNTIFS(明细!$R:$R,$AK303,明细!$C:$C,AR$1,明细!$AK:$AK,"网点超50分钟未响应")+COUNTIFS(明细!$R:$R,$AK303,明细!$C:$C,AR$1,明细!$AL:$AL,"网点超23H未关闭"))*20=0,"-",(COUNTIFS(明细!$R:$R,$AK303,明细!$C:$C,AR$1,明细!$AK:$AK,"网点超50分钟未响应")+COUNTIFS(明细!$R:$R,$AK303,明细!$C:$C,AR$1,明细!$AL:$AL,"网点超23H未关闭"))*20)</f>
        <v>-</v>
      </c>
      <c r="AS303" s="12" t="str">
        <f>IF((COUNTIFS(明细!$R:$R,$AK303,明细!$C:$C,AS$1,明细!$AK:$AK,"网点超50分钟未响应")+COUNTIFS(明细!$R:$R,$AK303,明细!$C:$C,AS$1,明细!$AL:$AL,"网点超23H未关闭"))*20=0,"-",(COUNTIFS(明细!$R:$R,$AK303,明细!$C:$C,AS$1,明细!$AK:$AK,"网点超50分钟未响应")+COUNTIFS(明细!$R:$R,$AK303,明细!$C:$C,AS$1,明细!$AL:$AL,"网点超23H未关闭"))*20)</f>
        <v>-</v>
      </c>
      <c r="AT303" s="12" t="str">
        <f>IF((COUNTIFS(明细!$R:$R,$AK303,明细!$C:$C,AT$1,明细!$AK:$AK,"网点超50分钟未响应")+COUNTIFS(明细!$R:$R,$AK303,明细!$C:$C,AT$1,明细!$AL:$AL,"网点超23H未关闭"))*20=0,"-",(COUNTIFS(明细!$R:$R,$AK303,明细!$C:$C,AT$1,明细!$AK:$AK,"网点超50分钟未响应")+COUNTIFS(明细!$R:$R,$AK303,明细!$C:$C,AT$1,明细!$AL:$AL,"网点超23H未关闭"))*20)</f>
        <v>-</v>
      </c>
      <c r="AU303" s="12" t="str">
        <f>IF((COUNTIFS(明细!$R:$R,$AK303,明细!$C:$C,AU$1,明细!$AK:$AK,"网点超50分钟未响应")+COUNTIFS(明细!$R:$R,$AK303,明细!$C:$C,AU$1,明细!$AL:$AL,"网点超23H未关闭"))*20=0,"-",(COUNTIFS(明细!$R:$R,$AK303,明细!$C:$C,AU$1,明细!$AK:$AK,"网点超50分钟未响应")+COUNTIFS(明细!$R:$R,$AK303,明细!$C:$C,AU$1,明细!$AL:$AL,"网点超23H未关闭"))*20)</f>
        <v>-</v>
      </c>
      <c r="AV303" s="12" t="str">
        <f>IF((COUNTIFS(明细!$R:$R,$AK303,明细!$C:$C,AV$1,明细!$AK:$AK,"网点超50分钟未响应")+COUNTIFS(明细!$R:$R,$AK303,明细!$C:$C,AV$1,明细!$AL:$AL,"网点超23H未关闭"))*20=0,"-",(COUNTIFS(明细!$R:$R,$AK303,明细!$C:$C,AV$1,明细!$AK:$AK,"网点超50分钟未响应")+COUNTIFS(明细!$R:$R,$AK303,明细!$C:$C,AV$1,明细!$AL:$AL,"网点超23H未关闭"))*20)</f>
        <v>-</v>
      </c>
      <c r="AW303" s="12" t="str">
        <f>IF((COUNTIFS(明细!$R:$R,$AK303,明细!$C:$C,AW$1,明细!$AK:$AK,"网点超50分钟未响应")+COUNTIFS(明细!$R:$R,$AK303,明细!$C:$C,AW$1,明细!$AL:$AL,"网点超23H未关闭"))*20=0,"-",(COUNTIFS(明细!$R:$R,$AK303,明细!$C:$C,AW$1,明细!$AK:$AK,"网点超50分钟未响应")+COUNTIFS(明细!$R:$R,$AK303,明细!$C:$C,AW$1,明细!$AL:$AL,"网点超23H未关闭"))*20)</f>
        <v>-</v>
      </c>
      <c r="AX303" s="12" t="str">
        <f>IF((COUNTIFS(明细!$R:$R,$AK303,明细!$C:$C,AX$1,明细!$AK:$AK,"网点超50分钟未响应")+COUNTIFS(明细!$R:$R,$AK303,明细!$C:$C,AX$1,明细!$AL:$AL,"网点超23H未关闭"))*20=0,"-",(COUNTIFS(明细!$R:$R,$AK303,明细!$C:$C,AX$1,明细!$AK:$AK,"网点超50分钟未响应")+COUNTIFS(明细!$R:$R,$AK303,明细!$C:$C,AX$1,明细!$AL:$AL,"网点超23H未关闭"))*20)</f>
        <v>-</v>
      </c>
      <c r="AY303" s="12" t="str">
        <f>IF((COUNTIFS(明细!$R:$R,$AK303,明细!$C:$C,AY$1,明细!$AK:$AK,"网点超50分钟未响应")+COUNTIFS(明细!$R:$R,$AK303,明细!$C:$C,AY$1,明细!$AL:$AL,"网点超23H未关闭"))*20=0,"-",(COUNTIFS(明细!$R:$R,$AK303,明细!$C:$C,AY$1,明细!$AK:$AK,"网点超50分钟未响应")+COUNTIFS(明细!$R:$R,$AK303,明细!$C:$C,AY$1,明细!$AL:$AL,"网点超23H未关闭"))*20)</f>
        <v>-</v>
      </c>
      <c r="AZ303" s="12" t="str">
        <f>IF((COUNTIFS(明细!$R:$R,$AK303,明细!$C:$C,AZ$1,明细!$AK:$AK,"网点超50分钟未响应")+COUNTIFS(明细!$R:$R,$AK303,明细!$C:$C,AZ$1,明细!$AL:$AL,"网点超23H未关闭"))*20=0,"-",(COUNTIFS(明细!$R:$R,$AK303,明细!$C:$C,AZ$1,明细!$AK:$AK,"网点超50分钟未响应")+COUNTIFS(明细!$R:$R,$AK303,明细!$C:$C,AZ$1,明细!$AL:$AL,"网点超23H未关闭"))*20)</f>
        <v>-</v>
      </c>
      <c r="BA303" s="12" t="str">
        <f>IF((COUNTIFS(明细!$R:$R,$AK303,明细!$C:$C,BA$1,明细!$AK:$AK,"网点超50分钟未响应")+COUNTIFS(明细!$R:$R,$AK303,明细!$C:$C,BA$1,明细!$AL:$AL,"网点超23H未关闭"))*20=0,"-",(COUNTIFS(明细!$R:$R,$AK303,明细!$C:$C,BA$1,明细!$AK:$AK,"网点超50分钟未响应")+COUNTIFS(明细!$R:$R,$AK303,明细!$C:$C,BA$1,明细!$AL:$AL,"网点超23H未关闭"))*20)</f>
        <v>-</v>
      </c>
      <c r="BB303" s="12" t="str">
        <f>IF((COUNTIFS(明细!$R:$R,$AK303,明细!$C:$C,BB$1,明细!$AK:$AK,"网点超50分钟未响应")+COUNTIFS(明细!$R:$R,$AK303,明细!$C:$C,BB$1,明细!$AL:$AL,"网点超23H未关闭"))*20=0,"-",(COUNTIFS(明细!$R:$R,$AK303,明细!$C:$C,BB$1,明细!$AK:$AK,"网点超50分钟未响应")+COUNTIFS(明细!$R:$R,$AK303,明细!$C:$C,BB$1,明细!$AL:$AL,"网点超23H未关闭"))*20)</f>
        <v>-</v>
      </c>
      <c r="BC303" s="12" t="str">
        <f>IF((COUNTIFS(明细!$R:$R,$AK303,明细!$C:$C,BC$1,明细!$AK:$AK,"网点超50分钟未响应")+COUNTIFS(明细!$R:$R,$AK303,明细!$C:$C,BC$1,明细!$AL:$AL,"网点超23H未关闭"))*20=0,"-",(COUNTIFS(明细!$R:$R,$AK303,明细!$C:$C,BC$1,明细!$AK:$AK,"网点超50分钟未响应")+COUNTIFS(明细!$R:$R,$AK303,明细!$C:$C,BC$1,明细!$AL:$AL,"网点超23H未关闭"))*20)</f>
        <v>-</v>
      </c>
      <c r="BD303" s="12" t="str">
        <f>IF((COUNTIFS(明细!$R:$R,$AK303,明细!$C:$C,BD$1,明细!$AK:$AK,"网点超50分钟未响应")+COUNTIFS(明细!$R:$R,$AK303,明细!$C:$C,BD$1,明细!$AL:$AL,"网点超23H未关闭"))*20=0,"-",(COUNTIFS(明细!$R:$R,$AK303,明细!$C:$C,BD$1,明细!$AK:$AK,"网点超50分钟未响应")+COUNTIFS(明细!$R:$R,$AK303,明细!$C:$C,BD$1,明细!$AL:$AL,"网点超23H未关闭"))*20)</f>
        <v>-</v>
      </c>
      <c r="BE303" s="12" t="str">
        <f>IF((COUNTIFS(明细!$R:$R,$AK303,明细!$C:$C,BE$1,明细!$AK:$AK,"网点超50分钟未响应")+COUNTIFS(明细!$R:$R,$AK303,明细!$C:$C,BE$1,明细!$AL:$AL,"网点超23H未关闭"))*20=0,"-",(COUNTIFS(明细!$R:$R,$AK303,明细!$C:$C,BE$1,明细!$AK:$AK,"网点超50分钟未响应")+COUNTIFS(明细!$R:$R,$AK303,明细!$C:$C,BE$1,明细!$AL:$AL,"网点超23H未关闭"))*20)</f>
        <v>-</v>
      </c>
      <c r="BF303" s="12" t="str">
        <f>IF((COUNTIFS(明细!$R:$R,$AK303,明细!$C:$C,BF$1,明细!$AK:$AK,"网点超50分钟未响应")+COUNTIFS(明细!$R:$R,$AK303,明细!$C:$C,BF$1,明细!$AL:$AL,"网点超23H未关闭"))*20=0,"-",(COUNTIFS(明细!$R:$R,$AK303,明细!$C:$C,BF$1,明细!$AK:$AK,"网点超50分钟未响应")+COUNTIFS(明细!$R:$R,$AK303,明细!$C:$C,BF$1,明细!$AL:$AL,"网点超23H未关闭"))*20)</f>
        <v>-</v>
      </c>
      <c r="BG303" s="12" t="str">
        <f>IF((COUNTIFS(明细!$R:$R,$AK303,明细!$C:$C,BG$1,明细!$AK:$AK,"网点超50分钟未响应")+COUNTIFS(明细!$R:$R,$AK303,明细!$C:$C,BG$1,明细!$AL:$AL,"网点超23H未关闭"))*20=0,"-",(COUNTIFS(明细!$R:$R,$AK303,明细!$C:$C,BG$1,明细!$AK:$AK,"网点超50分钟未响应")+COUNTIFS(明细!$R:$R,$AK303,明细!$C:$C,BG$1,明细!$AL:$AL,"网点超23H未关闭"))*20)</f>
        <v>-</v>
      </c>
      <c r="BH303" s="12" t="str">
        <f>IF((COUNTIFS(明细!$R:$R,$AK303,明细!$C:$C,BH$1,明细!$AK:$AK,"网点超50分钟未响应")+COUNTIFS(明细!$R:$R,$AK303,明细!$C:$C,BH$1,明细!$AL:$AL,"网点超23H未关闭"))*20=0,"-",(COUNTIFS(明细!$R:$R,$AK303,明细!$C:$C,BH$1,明细!$AK:$AK,"网点超50分钟未响应")+COUNTIFS(明细!$R:$R,$AK303,明细!$C:$C,BH$1,明细!$AL:$AL,"网点超23H未关闭"))*20)</f>
        <v>-</v>
      </c>
      <c r="BI303" s="12" t="str">
        <f>IF((COUNTIFS(明细!$R:$R,$AK303,明细!$C:$C,BI$1,明细!$AK:$AK,"网点超50分钟未响应")+COUNTIFS(明细!$R:$R,$AK303,明细!$C:$C,BI$1,明细!$AL:$AL,"网点超23H未关闭"))*20=0,"-",(COUNTIFS(明细!$R:$R,$AK303,明细!$C:$C,BI$1,明细!$AK:$AK,"网点超50分钟未响应")+COUNTIFS(明细!$R:$R,$AK303,明细!$C:$C,BI$1,明细!$AL:$AL,"网点超23H未关闭"))*20)</f>
        <v>-</v>
      </c>
      <c r="BJ303" s="12" t="str">
        <f>IF((COUNTIFS(明细!$R:$R,$AK303,明细!$C:$C,BJ$1,明细!$AK:$AK,"网点超50分钟未响应")+COUNTIFS(明细!$R:$R,$AK303,明细!$C:$C,BJ$1,明细!$AL:$AL,"网点超23H未关闭"))*20=0,"-",(COUNTIFS(明细!$R:$R,$AK303,明细!$C:$C,BJ$1,明细!$AK:$AK,"网点超50分钟未响应")+COUNTIFS(明细!$R:$R,$AK303,明细!$C:$C,BJ$1,明细!$AL:$AL,"网点超23H未关闭"))*20)</f>
        <v>-</v>
      </c>
      <c r="BK303" s="12" t="str">
        <f>IF((COUNTIFS(明细!$R:$R,$AK303,明细!$C:$C,BK$1,明细!$AK:$AK,"网点超50分钟未响应")+COUNTIFS(明细!$R:$R,$AK303,明细!$C:$C,BK$1,明细!$AL:$AL,"网点超23H未关闭"))*20=0,"-",(COUNTIFS(明细!$R:$R,$AK303,明细!$C:$C,BK$1,明细!$AK:$AK,"网点超50分钟未响应")+COUNTIFS(明细!$R:$R,$AK303,明细!$C:$C,BK$1,明细!$AL:$AL,"网点超23H未关闭"))*20)</f>
        <v>-</v>
      </c>
      <c r="BL303" s="12" t="str">
        <f>IF((COUNTIFS(明细!$R:$R,$AK303,明细!$C:$C,BL$1,明细!$AK:$AK,"网点超50分钟未响应")+COUNTIFS(明细!$R:$R,$AK303,明细!$C:$C,BL$1,明细!$AL:$AL,"网点超23H未关闭"))*20=0,"-",(COUNTIFS(明细!$R:$R,$AK303,明细!$C:$C,BL$1,明细!$AK:$AK,"网点超50分钟未响应")+COUNTIFS(明细!$R:$R,$AK303,明细!$C:$C,BL$1,明细!$AL:$AL,"网点超23H未关闭"))*20)</f>
        <v>-</v>
      </c>
      <c r="BM303" s="12" t="str">
        <f>IF((COUNTIFS(明细!$R:$R,$AK303,明细!$C:$C,BM$1,明细!$AK:$AK,"网点超50分钟未响应")+COUNTIFS(明细!$R:$R,$AK303,明细!$C:$C,BM$1,明细!$AL:$AL,"网点超23H未关闭"))*20=0,"-",(COUNTIFS(明细!$R:$R,$AK303,明细!$C:$C,BM$1,明细!$AK:$AK,"网点超50分钟未响应")+COUNTIFS(明细!$R:$R,$AK303,明细!$C:$C,BM$1,明细!$AL:$AL,"网点超23H未关闭"))*20)</f>
        <v>-</v>
      </c>
      <c r="BN303" s="12" t="str">
        <f>IF((COUNTIFS(明细!$R:$R,$AK303,明细!$C:$C,BN$1,明细!$AK:$AK,"网点超50分钟未响应")+COUNTIFS(明细!$R:$R,$AK303,明细!$C:$C,BN$1,明细!$AL:$AL,"网点超23H未关闭"))*20=0,"-",(COUNTIFS(明细!$R:$R,$AK303,明细!$C:$C,BN$1,明细!$AK:$AK,"网点超50分钟未响应")+COUNTIFS(明细!$R:$R,$AK303,明细!$C:$C,BN$1,明细!$AL:$AL,"网点超23H未关闭"))*20)</f>
        <v>-</v>
      </c>
      <c r="BO303" s="12" t="str">
        <f>IF((COUNTIFS(明细!$R:$R,$AK303,明细!$C:$C,BO$1,明细!$AK:$AK,"网点超50分钟未响应")+COUNTIFS(明细!$R:$R,$AK303,明细!$C:$C,BO$1,明细!$AL:$AL,"网点超23H未关闭"))*20=0,"-",(COUNTIFS(明细!$R:$R,$AK303,明细!$C:$C,BO$1,明细!$AK:$AK,"网点超50分钟未响应")+COUNTIFS(明细!$R:$R,$AK303,明细!$C:$C,BO$1,明细!$AL:$AL,"网点超23H未关闭"))*20)</f>
        <v>-</v>
      </c>
      <c r="BP303" s="12" t="str">
        <f>IF((COUNTIFS(明细!$R:$R,$AK303,明细!$C:$C,BP$1,明细!$AK:$AK,"网点超50分钟未响应")+COUNTIFS(明细!$R:$R,$AK303,明细!$C:$C,BP$1,明细!$AL:$AL,"网点超23H未关闭"))*20=0,"-",(COUNTIFS(明细!$R:$R,$AK303,明细!$C:$C,BP$1,明细!$AK:$AK,"网点超50分钟未响应")+COUNTIFS(明细!$R:$R,$AK303,明细!$C:$C,BP$1,明细!$AL:$AL,"网点超23H未关闭"))*20)</f>
        <v>-</v>
      </c>
    </row>
    <row r="304" customHeight="1" spans="36:68">
      <c r="AJ304" s="12">
        <f>RANK(AL304,AL$3:AL$356)</f>
        <v>147</v>
      </c>
      <c r="AK304" s="44" t="s">
        <v>340</v>
      </c>
      <c r="AL304" s="12">
        <f t="shared" si="2"/>
        <v>0</v>
      </c>
      <c r="AM304" s="12" t="str">
        <f>IF((COUNTIFS(明细!$R:$R,$AK304,明细!$C:$C,AM$1,明细!$AK:$AK,"网点超50分钟未响应")+COUNTIFS(明细!$R:$R,$AK304,明细!$C:$C,AM$1,明细!$AL:$AL,"网点超23H未关闭"))*20=0,"-",(COUNTIFS(明细!$R:$R,$AK304,明细!$C:$C,AM$1,明细!$AK:$AK,"网点超50分钟未响应")+COUNTIFS(明细!$R:$R,$AK304,明细!$C:$C,AM$1,明细!$AL:$AL,"网点超23H未关闭"))*20)</f>
        <v>-</v>
      </c>
      <c r="AN304" s="12" t="str">
        <f>IF((COUNTIFS(明细!$R:$R,$AK304,明细!$C:$C,AN$1,明细!$AK:$AK,"网点超50分钟未响应")+COUNTIFS(明细!$R:$R,$AK304,明细!$C:$C,AN$1,明细!$AL:$AL,"网点超23H未关闭"))*20=0,"-",(COUNTIFS(明细!$R:$R,$AK304,明细!$C:$C,AN$1,明细!$AK:$AK,"网点超50分钟未响应")+COUNTIFS(明细!$R:$R,$AK304,明细!$C:$C,AN$1,明细!$AL:$AL,"网点超23H未关闭"))*20)</f>
        <v>-</v>
      </c>
      <c r="AO304" s="12" t="str">
        <f>IF((COUNTIFS(明细!$R:$R,$AK304,明细!$C:$C,AO$1,明细!$AK:$AK,"网点超50分钟未响应")+COUNTIFS(明细!$R:$R,$AK304,明细!$C:$C,AO$1,明细!$AL:$AL,"网点超23H未关闭"))*20=0,"-",(COUNTIFS(明细!$R:$R,$AK304,明细!$C:$C,AO$1,明细!$AK:$AK,"网点超50分钟未响应")+COUNTIFS(明细!$R:$R,$AK304,明细!$C:$C,AO$1,明细!$AL:$AL,"网点超23H未关闭"))*20)</f>
        <v>-</v>
      </c>
      <c r="AP304" s="12" t="str">
        <f>IF((COUNTIFS(明细!$R:$R,$AK304,明细!$C:$C,AP$1,明细!$AK:$AK,"网点超50分钟未响应")+COUNTIFS(明细!$R:$R,$AK304,明细!$C:$C,AP$1,明细!$AL:$AL,"网点超23H未关闭"))*20=0,"-",(COUNTIFS(明细!$R:$R,$AK304,明细!$C:$C,AP$1,明细!$AK:$AK,"网点超50分钟未响应")+COUNTIFS(明细!$R:$R,$AK304,明细!$C:$C,AP$1,明细!$AL:$AL,"网点超23H未关闭"))*20)</f>
        <v>-</v>
      </c>
      <c r="AQ304" s="12" t="str">
        <f>IF((COUNTIFS(明细!$R:$R,$AK304,明细!$C:$C,AQ$1,明细!$AK:$AK,"网点超50分钟未响应")+COUNTIFS(明细!$R:$R,$AK304,明细!$C:$C,AQ$1,明细!$AL:$AL,"网点超23H未关闭"))*20=0,"-",(COUNTIFS(明细!$R:$R,$AK304,明细!$C:$C,AQ$1,明细!$AK:$AK,"网点超50分钟未响应")+COUNTIFS(明细!$R:$R,$AK304,明细!$C:$C,AQ$1,明细!$AL:$AL,"网点超23H未关闭"))*20)</f>
        <v>-</v>
      </c>
      <c r="AR304" s="12" t="str">
        <f>IF((COUNTIFS(明细!$R:$R,$AK304,明细!$C:$C,AR$1,明细!$AK:$AK,"网点超50分钟未响应")+COUNTIFS(明细!$R:$R,$AK304,明细!$C:$C,AR$1,明细!$AL:$AL,"网点超23H未关闭"))*20=0,"-",(COUNTIFS(明细!$R:$R,$AK304,明细!$C:$C,AR$1,明细!$AK:$AK,"网点超50分钟未响应")+COUNTIFS(明细!$R:$R,$AK304,明细!$C:$C,AR$1,明细!$AL:$AL,"网点超23H未关闭"))*20)</f>
        <v>-</v>
      </c>
      <c r="AS304" s="12" t="str">
        <f>IF((COUNTIFS(明细!$R:$R,$AK304,明细!$C:$C,AS$1,明细!$AK:$AK,"网点超50分钟未响应")+COUNTIFS(明细!$R:$R,$AK304,明细!$C:$C,AS$1,明细!$AL:$AL,"网点超23H未关闭"))*20=0,"-",(COUNTIFS(明细!$R:$R,$AK304,明细!$C:$C,AS$1,明细!$AK:$AK,"网点超50分钟未响应")+COUNTIFS(明细!$R:$R,$AK304,明细!$C:$C,AS$1,明细!$AL:$AL,"网点超23H未关闭"))*20)</f>
        <v>-</v>
      </c>
      <c r="AT304" s="12" t="str">
        <f>IF((COUNTIFS(明细!$R:$R,$AK304,明细!$C:$C,AT$1,明细!$AK:$AK,"网点超50分钟未响应")+COUNTIFS(明细!$R:$R,$AK304,明细!$C:$C,AT$1,明细!$AL:$AL,"网点超23H未关闭"))*20=0,"-",(COUNTIFS(明细!$R:$R,$AK304,明细!$C:$C,AT$1,明细!$AK:$AK,"网点超50分钟未响应")+COUNTIFS(明细!$R:$R,$AK304,明细!$C:$C,AT$1,明细!$AL:$AL,"网点超23H未关闭"))*20)</f>
        <v>-</v>
      </c>
      <c r="AU304" s="12" t="str">
        <f>IF((COUNTIFS(明细!$R:$R,$AK304,明细!$C:$C,AU$1,明细!$AK:$AK,"网点超50分钟未响应")+COUNTIFS(明细!$R:$R,$AK304,明细!$C:$C,AU$1,明细!$AL:$AL,"网点超23H未关闭"))*20=0,"-",(COUNTIFS(明细!$R:$R,$AK304,明细!$C:$C,AU$1,明细!$AK:$AK,"网点超50分钟未响应")+COUNTIFS(明细!$R:$R,$AK304,明细!$C:$C,AU$1,明细!$AL:$AL,"网点超23H未关闭"))*20)</f>
        <v>-</v>
      </c>
      <c r="AV304" s="12" t="str">
        <f>IF((COUNTIFS(明细!$R:$R,$AK304,明细!$C:$C,AV$1,明细!$AK:$AK,"网点超50分钟未响应")+COUNTIFS(明细!$R:$R,$AK304,明细!$C:$C,AV$1,明细!$AL:$AL,"网点超23H未关闭"))*20=0,"-",(COUNTIFS(明细!$R:$R,$AK304,明细!$C:$C,AV$1,明细!$AK:$AK,"网点超50分钟未响应")+COUNTIFS(明细!$R:$R,$AK304,明细!$C:$C,AV$1,明细!$AL:$AL,"网点超23H未关闭"))*20)</f>
        <v>-</v>
      </c>
      <c r="AW304" s="12" t="str">
        <f>IF((COUNTIFS(明细!$R:$R,$AK304,明细!$C:$C,AW$1,明细!$AK:$AK,"网点超50分钟未响应")+COUNTIFS(明细!$R:$R,$AK304,明细!$C:$C,AW$1,明细!$AL:$AL,"网点超23H未关闭"))*20=0,"-",(COUNTIFS(明细!$R:$R,$AK304,明细!$C:$C,AW$1,明细!$AK:$AK,"网点超50分钟未响应")+COUNTIFS(明细!$R:$R,$AK304,明细!$C:$C,AW$1,明细!$AL:$AL,"网点超23H未关闭"))*20)</f>
        <v>-</v>
      </c>
      <c r="AX304" s="12" t="str">
        <f>IF((COUNTIFS(明细!$R:$R,$AK304,明细!$C:$C,AX$1,明细!$AK:$AK,"网点超50分钟未响应")+COUNTIFS(明细!$R:$R,$AK304,明细!$C:$C,AX$1,明细!$AL:$AL,"网点超23H未关闭"))*20=0,"-",(COUNTIFS(明细!$R:$R,$AK304,明细!$C:$C,AX$1,明细!$AK:$AK,"网点超50分钟未响应")+COUNTIFS(明细!$R:$R,$AK304,明细!$C:$C,AX$1,明细!$AL:$AL,"网点超23H未关闭"))*20)</f>
        <v>-</v>
      </c>
      <c r="AY304" s="12" t="str">
        <f>IF((COUNTIFS(明细!$R:$R,$AK304,明细!$C:$C,AY$1,明细!$AK:$AK,"网点超50分钟未响应")+COUNTIFS(明细!$R:$R,$AK304,明细!$C:$C,AY$1,明细!$AL:$AL,"网点超23H未关闭"))*20=0,"-",(COUNTIFS(明细!$R:$R,$AK304,明细!$C:$C,AY$1,明细!$AK:$AK,"网点超50分钟未响应")+COUNTIFS(明细!$R:$R,$AK304,明细!$C:$C,AY$1,明细!$AL:$AL,"网点超23H未关闭"))*20)</f>
        <v>-</v>
      </c>
      <c r="AZ304" s="12" t="str">
        <f>IF((COUNTIFS(明细!$R:$R,$AK304,明细!$C:$C,AZ$1,明细!$AK:$AK,"网点超50分钟未响应")+COUNTIFS(明细!$R:$R,$AK304,明细!$C:$C,AZ$1,明细!$AL:$AL,"网点超23H未关闭"))*20=0,"-",(COUNTIFS(明细!$R:$R,$AK304,明细!$C:$C,AZ$1,明细!$AK:$AK,"网点超50分钟未响应")+COUNTIFS(明细!$R:$R,$AK304,明细!$C:$C,AZ$1,明细!$AL:$AL,"网点超23H未关闭"))*20)</f>
        <v>-</v>
      </c>
      <c r="BA304" s="12" t="str">
        <f>IF((COUNTIFS(明细!$R:$R,$AK304,明细!$C:$C,BA$1,明细!$AK:$AK,"网点超50分钟未响应")+COUNTIFS(明细!$R:$R,$AK304,明细!$C:$C,BA$1,明细!$AL:$AL,"网点超23H未关闭"))*20=0,"-",(COUNTIFS(明细!$R:$R,$AK304,明细!$C:$C,BA$1,明细!$AK:$AK,"网点超50分钟未响应")+COUNTIFS(明细!$R:$R,$AK304,明细!$C:$C,BA$1,明细!$AL:$AL,"网点超23H未关闭"))*20)</f>
        <v>-</v>
      </c>
      <c r="BB304" s="12" t="str">
        <f>IF((COUNTIFS(明细!$R:$R,$AK304,明细!$C:$C,BB$1,明细!$AK:$AK,"网点超50分钟未响应")+COUNTIFS(明细!$R:$R,$AK304,明细!$C:$C,BB$1,明细!$AL:$AL,"网点超23H未关闭"))*20=0,"-",(COUNTIFS(明细!$R:$R,$AK304,明细!$C:$C,BB$1,明细!$AK:$AK,"网点超50分钟未响应")+COUNTIFS(明细!$R:$R,$AK304,明细!$C:$C,BB$1,明细!$AL:$AL,"网点超23H未关闭"))*20)</f>
        <v>-</v>
      </c>
      <c r="BC304" s="12" t="str">
        <f>IF((COUNTIFS(明细!$R:$R,$AK304,明细!$C:$C,BC$1,明细!$AK:$AK,"网点超50分钟未响应")+COUNTIFS(明细!$R:$R,$AK304,明细!$C:$C,BC$1,明细!$AL:$AL,"网点超23H未关闭"))*20=0,"-",(COUNTIFS(明细!$R:$R,$AK304,明细!$C:$C,BC$1,明细!$AK:$AK,"网点超50分钟未响应")+COUNTIFS(明细!$R:$R,$AK304,明细!$C:$C,BC$1,明细!$AL:$AL,"网点超23H未关闭"))*20)</f>
        <v>-</v>
      </c>
      <c r="BD304" s="12" t="str">
        <f>IF((COUNTIFS(明细!$R:$R,$AK304,明细!$C:$C,BD$1,明细!$AK:$AK,"网点超50分钟未响应")+COUNTIFS(明细!$R:$R,$AK304,明细!$C:$C,BD$1,明细!$AL:$AL,"网点超23H未关闭"))*20=0,"-",(COUNTIFS(明细!$R:$R,$AK304,明细!$C:$C,BD$1,明细!$AK:$AK,"网点超50分钟未响应")+COUNTIFS(明细!$R:$R,$AK304,明细!$C:$C,BD$1,明细!$AL:$AL,"网点超23H未关闭"))*20)</f>
        <v>-</v>
      </c>
      <c r="BE304" s="12" t="str">
        <f>IF((COUNTIFS(明细!$R:$R,$AK304,明细!$C:$C,BE$1,明细!$AK:$AK,"网点超50分钟未响应")+COUNTIFS(明细!$R:$R,$AK304,明细!$C:$C,BE$1,明细!$AL:$AL,"网点超23H未关闭"))*20=0,"-",(COUNTIFS(明细!$R:$R,$AK304,明细!$C:$C,BE$1,明细!$AK:$AK,"网点超50分钟未响应")+COUNTIFS(明细!$R:$R,$AK304,明细!$C:$C,BE$1,明细!$AL:$AL,"网点超23H未关闭"))*20)</f>
        <v>-</v>
      </c>
      <c r="BF304" s="12" t="str">
        <f>IF((COUNTIFS(明细!$R:$R,$AK304,明细!$C:$C,BF$1,明细!$AK:$AK,"网点超50分钟未响应")+COUNTIFS(明细!$R:$R,$AK304,明细!$C:$C,BF$1,明细!$AL:$AL,"网点超23H未关闭"))*20=0,"-",(COUNTIFS(明细!$R:$R,$AK304,明细!$C:$C,BF$1,明细!$AK:$AK,"网点超50分钟未响应")+COUNTIFS(明细!$R:$R,$AK304,明细!$C:$C,BF$1,明细!$AL:$AL,"网点超23H未关闭"))*20)</f>
        <v>-</v>
      </c>
      <c r="BG304" s="12" t="str">
        <f>IF((COUNTIFS(明细!$R:$R,$AK304,明细!$C:$C,BG$1,明细!$AK:$AK,"网点超50分钟未响应")+COUNTIFS(明细!$R:$R,$AK304,明细!$C:$C,BG$1,明细!$AL:$AL,"网点超23H未关闭"))*20=0,"-",(COUNTIFS(明细!$R:$R,$AK304,明细!$C:$C,BG$1,明细!$AK:$AK,"网点超50分钟未响应")+COUNTIFS(明细!$R:$R,$AK304,明细!$C:$C,BG$1,明细!$AL:$AL,"网点超23H未关闭"))*20)</f>
        <v>-</v>
      </c>
      <c r="BH304" s="12" t="str">
        <f>IF((COUNTIFS(明细!$R:$R,$AK304,明细!$C:$C,BH$1,明细!$AK:$AK,"网点超50分钟未响应")+COUNTIFS(明细!$R:$R,$AK304,明细!$C:$C,BH$1,明细!$AL:$AL,"网点超23H未关闭"))*20=0,"-",(COUNTIFS(明细!$R:$R,$AK304,明细!$C:$C,BH$1,明细!$AK:$AK,"网点超50分钟未响应")+COUNTIFS(明细!$R:$R,$AK304,明细!$C:$C,BH$1,明细!$AL:$AL,"网点超23H未关闭"))*20)</f>
        <v>-</v>
      </c>
      <c r="BI304" s="12" t="str">
        <f>IF((COUNTIFS(明细!$R:$R,$AK304,明细!$C:$C,BI$1,明细!$AK:$AK,"网点超50分钟未响应")+COUNTIFS(明细!$R:$R,$AK304,明细!$C:$C,BI$1,明细!$AL:$AL,"网点超23H未关闭"))*20=0,"-",(COUNTIFS(明细!$R:$R,$AK304,明细!$C:$C,BI$1,明细!$AK:$AK,"网点超50分钟未响应")+COUNTIFS(明细!$R:$R,$AK304,明细!$C:$C,BI$1,明细!$AL:$AL,"网点超23H未关闭"))*20)</f>
        <v>-</v>
      </c>
      <c r="BJ304" s="12" t="str">
        <f>IF((COUNTIFS(明细!$R:$R,$AK304,明细!$C:$C,BJ$1,明细!$AK:$AK,"网点超50分钟未响应")+COUNTIFS(明细!$R:$R,$AK304,明细!$C:$C,BJ$1,明细!$AL:$AL,"网点超23H未关闭"))*20=0,"-",(COUNTIFS(明细!$R:$R,$AK304,明细!$C:$C,BJ$1,明细!$AK:$AK,"网点超50分钟未响应")+COUNTIFS(明细!$R:$R,$AK304,明细!$C:$C,BJ$1,明细!$AL:$AL,"网点超23H未关闭"))*20)</f>
        <v>-</v>
      </c>
      <c r="BK304" s="12" t="str">
        <f>IF((COUNTIFS(明细!$R:$R,$AK304,明细!$C:$C,BK$1,明细!$AK:$AK,"网点超50分钟未响应")+COUNTIFS(明细!$R:$R,$AK304,明细!$C:$C,BK$1,明细!$AL:$AL,"网点超23H未关闭"))*20=0,"-",(COUNTIFS(明细!$R:$R,$AK304,明细!$C:$C,BK$1,明细!$AK:$AK,"网点超50分钟未响应")+COUNTIFS(明细!$R:$R,$AK304,明细!$C:$C,BK$1,明细!$AL:$AL,"网点超23H未关闭"))*20)</f>
        <v>-</v>
      </c>
      <c r="BL304" s="12" t="str">
        <f>IF((COUNTIFS(明细!$R:$R,$AK304,明细!$C:$C,BL$1,明细!$AK:$AK,"网点超50分钟未响应")+COUNTIFS(明细!$R:$R,$AK304,明细!$C:$C,BL$1,明细!$AL:$AL,"网点超23H未关闭"))*20=0,"-",(COUNTIFS(明细!$R:$R,$AK304,明细!$C:$C,BL$1,明细!$AK:$AK,"网点超50分钟未响应")+COUNTIFS(明细!$R:$R,$AK304,明细!$C:$C,BL$1,明细!$AL:$AL,"网点超23H未关闭"))*20)</f>
        <v>-</v>
      </c>
      <c r="BM304" s="12" t="str">
        <f>IF((COUNTIFS(明细!$R:$R,$AK304,明细!$C:$C,BM$1,明细!$AK:$AK,"网点超50分钟未响应")+COUNTIFS(明细!$R:$R,$AK304,明细!$C:$C,BM$1,明细!$AL:$AL,"网点超23H未关闭"))*20=0,"-",(COUNTIFS(明细!$R:$R,$AK304,明细!$C:$C,BM$1,明细!$AK:$AK,"网点超50分钟未响应")+COUNTIFS(明细!$R:$R,$AK304,明细!$C:$C,BM$1,明细!$AL:$AL,"网点超23H未关闭"))*20)</f>
        <v>-</v>
      </c>
      <c r="BN304" s="12" t="str">
        <f>IF((COUNTIFS(明细!$R:$R,$AK304,明细!$C:$C,BN$1,明细!$AK:$AK,"网点超50分钟未响应")+COUNTIFS(明细!$R:$R,$AK304,明细!$C:$C,BN$1,明细!$AL:$AL,"网点超23H未关闭"))*20=0,"-",(COUNTIFS(明细!$R:$R,$AK304,明细!$C:$C,BN$1,明细!$AK:$AK,"网点超50分钟未响应")+COUNTIFS(明细!$R:$R,$AK304,明细!$C:$C,BN$1,明细!$AL:$AL,"网点超23H未关闭"))*20)</f>
        <v>-</v>
      </c>
      <c r="BO304" s="12" t="str">
        <f>IF((COUNTIFS(明细!$R:$R,$AK304,明细!$C:$C,BO$1,明细!$AK:$AK,"网点超50分钟未响应")+COUNTIFS(明细!$R:$R,$AK304,明细!$C:$C,BO$1,明细!$AL:$AL,"网点超23H未关闭"))*20=0,"-",(COUNTIFS(明细!$R:$R,$AK304,明细!$C:$C,BO$1,明细!$AK:$AK,"网点超50分钟未响应")+COUNTIFS(明细!$R:$R,$AK304,明细!$C:$C,BO$1,明细!$AL:$AL,"网点超23H未关闭"))*20)</f>
        <v>-</v>
      </c>
      <c r="BP304" s="12" t="str">
        <f>IF((COUNTIFS(明细!$R:$R,$AK304,明细!$C:$C,BP$1,明细!$AK:$AK,"网点超50分钟未响应")+COUNTIFS(明细!$R:$R,$AK304,明细!$C:$C,BP$1,明细!$AL:$AL,"网点超23H未关闭"))*20=0,"-",(COUNTIFS(明细!$R:$R,$AK304,明细!$C:$C,BP$1,明细!$AK:$AK,"网点超50分钟未响应")+COUNTIFS(明细!$R:$R,$AK304,明细!$C:$C,BP$1,明细!$AL:$AL,"网点超23H未关闭"))*20)</f>
        <v>-</v>
      </c>
    </row>
    <row r="305" customHeight="1" spans="36:68">
      <c r="AJ305" s="12">
        <f>RANK(AL305,AL$3:AL$356)</f>
        <v>147</v>
      </c>
      <c r="AK305" s="4" t="s">
        <v>341</v>
      </c>
      <c r="AL305" s="12">
        <f t="shared" si="2"/>
        <v>0</v>
      </c>
      <c r="AM305" s="12" t="str">
        <f>IF((COUNTIFS(明细!$R:$R,$AK305,明细!$C:$C,AM$1,明细!$AK:$AK,"网点超50分钟未响应")+COUNTIFS(明细!$R:$R,$AK305,明细!$C:$C,AM$1,明细!$AL:$AL,"网点超23H未关闭"))*20=0,"-",(COUNTIFS(明细!$R:$R,$AK305,明细!$C:$C,AM$1,明细!$AK:$AK,"网点超50分钟未响应")+COUNTIFS(明细!$R:$R,$AK305,明细!$C:$C,AM$1,明细!$AL:$AL,"网点超23H未关闭"))*20)</f>
        <v>-</v>
      </c>
      <c r="AN305" s="12" t="str">
        <f>IF((COUNTIFS(明细!$R:$R,$AK305,明细!$C:$C,AN$1,明细!$AK:$AK,"网点超50分钟未响应")+COUNTIFS(明细!$R:$R,$AK305,明细!$C:$C,AN$1,明细!$AL:$AL,"网点超23H未关闭"))*20=0,"-",(COUNTIFS(明细!$R:$R,$AK305,明细!$C:$C,AN$1,明细!$AK:$AK,"网点超50分钟未响应")+COUNTIFS(明细!$R:$R,$AK305,明细!$C:$C,AN$1,明细!$AL:$AL,"网点超23H未关闭"))*20)</f>
        <v>-</v>
      </c>
      <c r="AO305" s="12" t="str">
        <f>IF((COUNTIFS(明细!$R:$R,$AK305,明细!$C:$C,AO$1,明细!$AK:$AK,"网点超50分钟未响应")+COUNTIFS(明细!$R:$R,$AK305,明细!$C:$C,AO$1,明细!$AL:$AL,"网点超23H未关闭"))*20=0,"-",(COUNTIFS(明细!$R:$R,$AK305,明细!$C:$C,AO$1,明细!$AK:$AK,"网点超50分钟未响应")+COUNTIFS(明细!$R:$R,$AK305,明细!$C:$C,AO$1,明细!$AL:$AL,"网点超23H未关闭"))*20)</f>
        <v>-</v>
      </c>
      <c r="AP305" s="12" t="str">
        <f>IF((COUNTIFS(明细!$R:$R,$AK305,明细!$C:$C,AP$1,明细!$AK:$AK,"网点超50分钟未响应")+COUNTIFS(明细!$R:$R,$AK305,明细!$C:$C,AP$1,明细!$AL:$AL,"网点超23H未关闭"))*20=0,"-",(COUNTIFS(明细!$R:$R,$AK305,明细!$C:$C,AP$1,明细!$AK:$AK,"网点超50分钟未响应")+COUNTIFS(明细!$R:$R,$AK305,明细!$C:$C,AP$1,明细!$AL:$AL,"网点超23H未关闭"))*20)</f>
        <v>-</v>
      </c>
      <c r="AQ305" s="12" t="str">
        <f>IF((COUNTIFS(明细!$R:$R,$AK305,明细!$C:$C,AQ$1,明细!$AK:$AK,"网点超50分钟未响应")+COUNTIFS(明细!$R:$R,$AK305,明细!$C:$C,AQ$1,明细!$AL:$AL,"网点超23H未关闭"))*20=0,"-",(COUNTIFS(明细!$R:$R,$AK305,明细!$C:$C,AQ$1,明细!$AK:$AK,"网点超50分钟未响应")+COUNTIFS(明细!$R:$R,$AK305,明细!$C:$C,AQ$1,明细!$AL:$AL,"网点超23H未关闭"))*20)</f>
        <v>-</v>
      </c>
      <c r="AR305" s="12" t="str">
        <f>IF((COUNTIFS(明细!$R:$R,$AK305,明细!$C:$C,AR$1,明细!$AK:$AK,"网点超50分钟未响应")+COUNTIFS(明细!$R:$R,$AK305,明细!$C:$C,AR$1,明细!$AL:$AL,"网点超23H未关闭"))*20=0,"-",(COUNTIFS(明细!$R:$R,$AK305,明细!$C:$C,AR$1,明细!$AK:$AK,"网点超50分钟未响应")+COUNTIFS(明细!$R:$R,$AK305,明细!$C:$C,AR$1,明细!$AL:$AL,"网点超23H未关闭"))*20)</f>
        <v>-</v>
      </c>
      <c r="AS305" s="12" t="str">
        <f>IF((COUNTIFS(明细!$R:$R,$AK305,明细!$C:$C,AS$1,明细!$AK:$AK,"网点超50分钟未响应")+COUNTIFS(明细!$R:$R,$AK305,明细!$C:$C,AS$1,明细!$AL:$AL,"网点超23H未关闭"))*20=0,"-",(COUNTIFS(明细!$R:$R,$AK305,明细!$C:$C,AS$1,明细!$AK:$AK,"网点超50分钟未响应")+COUNTIFS(明细!$R:$R,$AK305,明细!$C:$C,AS$1,明细!$AL:$AL,"网点超23H未关闭"))*20)</f>
        <v>-</v>
      </c>
      <c r="AT305" s="12" t="str">
        <f>IF((COUNTIFS(明细!$R:$R,$AK305,明细!$C:$C,AT$1,明细!$AK:$AK,"网点超50分钟未响应")+COUNTIFS(明细!$R:$R,$AK305,明细!$C:$C,AT$1,明细!$AL:$AL,"网点超23H未关闭"))*20=0,"-",(COUNTIFS(明细!$R:$R,$AK305,明细!$C:$C,AT$1,明细!$AK:$AK,"网点超50分钟未响应")+COUNTIFS(明细!$R:$R,$AK305,明细!$C:$C,AT$1,明细!$AL:$AL,"网点超23H未关闭"))*20)</f>
        <v>-</v>
      </c>
      <c r="AU305" s="12" t="str">
        <f>IF((COUNTIFS(明细!$R:$R,$AK305,明细!$C:$C,AU$1,明细!$AK:$AK,"网点超50分钟未响应")+COUNTIFS(明细!$R:$R,$AK305,明细!$C:$C,AU$1,明细!$AL:$AL,"网点超23H未关闭"))*20=0,"-",(COUNTIFS(明细!$R:$R,$AK305,明细!$C:$C,AU$1,明细!$AK:$AK,"网点超50分钟未响应")+COUNTIFS(明细!$R:$R,$AK305,明细!$C:$C,AU$1,明细!$AL:$AL,"网点超23H未关闭"))*20)</f>
        <v>-</v>
      </c>
      <c r="AV305" s="12" t="str">
        <f>IF((COUNTIFS(明细!$R:$R,$AK305,明细!$C:$C,AV$1,明细!$AK:$AK,"网点超50分钟未响应")+COUNTIFS(明细!$R:$R,$AK305,明细!$C:$C,AV$1,明细!$AL:$AL,"网点超23H未关闭"))*20=0,"-",(COUNTIFS(明细!$R:$R,$AK305,明细!$C:$C,AV$1,明细!$AK:$AK,"网点超50分钟未响应")+COUNTIFS(明细!$R:$R,$AK305,明细!$C:$C,AV$1,明细!$AL:$AL,"网点超23H未关闭"))*20)</f>
        <v>-</v>
      </c>
      <c r="AW305" s="12" t="str">
        <f>IF((COUNTIFS(明细!$R:$R,$AK305,明细!$C:$C,AW$1,明细!$AK:$AK,"网点超50分钟未响应")+COUNTIFS(明细!$R:$R,$AK305,明细!$C:$C,AW$1,明细!$AL:$AL,"网点超23H未关闭"))*20=0,"-",(COUNTIFS(明细!$R:$R,$AK305,明细!$C:$C,AW$1,明细!$AK:$AK,"网点超50分钟未响应")+COUNTIFS(明细!$R:$R,$AK305,明细!$C:$C,AW$1,明细!$AL:$AL,"网点超23H未关闭"))*20)</f>
        <v>-</v>
      </c>
      <c r="AX305" s="12" t="str">
        <f>IF((COUNTIFS(明细!$R:$R,$AK305,明细!$C:$C,AX$1,明细!$AK:$AK,"网点超50分钟未响应")+COUNTIFS(明细!$R:$R,$AK305,明细!$C:$C,AX$1,明细!$AL:$AL,"网点超23H未关闭"))*20=0,"-",(COUNTIFS(明细!$R:$R,$AK305,明细!$C:$C,AX$1,明细!$AK:$AK,"网点超50分钟未响应")+COUNTIFS(明细!$R:$R,$AK305,明细!$C:$C,AX$1,明细!$AL:$AL,"网点超23H未关闭"))*20)</f>
        <v>-</v>
      </c>
      <c r="AY305" s="12" t="str">
        <f>IF((COUNTIFS(明细!$R:$R,$AK305,明细!$C:$C,AY$1,明细!$AK:$AK,"网点超50分钟未响应")+COUNTIFS(明细!$R:$R,$AK305,明细!$C:$C,AY$1,明细!$AL:$AL,"网点超23H未关闭"))*20=0,"-",(COUNTIFS(明细!$R:$R,$AK305,明细!$C:$C,AY$1,明细!$AK:$AK,"网点超50分钟未响应")+COUNTIFS(明细!$R:$R,$AK305,明细!$C:$C,AY$1,明细!$AL:$AL,"网点超23H未关闭"))*20)</f>
        <v>-</v>
      </c>
      <c r="AZ305" s="12" t="str">
        <f>IF((COUNTIFS(明细!$R:$R,$AK305,明细!$C:$C,AZ$1,明细!$AK:$AK,"网点超50分钟未响应")+COUNTIFS(明细!$R:$R,$AK305,明细!$C:$C,AZ$1,明细!$AL:$AL,"网点超23H未关闭"))*20=0,"-",(COUNTIFS(明细!$R:$R,$AK305,明细!$C:$C,AZ$1,明细!$AK:$AK,"网点超50分钟未响应")+COUNTIFS(明细!$R:$R,$AK305,明细!$C:$C,AZ$1,明细!$AL:$AL,"网点超23H未关闭"))*20)</f>
        <v>-</v>
      </c>
      <c r="BA305" s="12" t="str">
        <f>IF((COUNTIFS(明细!$R:$R,$AK305,明细!$C:$C,BA$1,明细!$AK:$AK,"网点超50分钟未响应")+COUNTIFS(明细!$R:$R,$AK305,明细!$C:$C,BA$1,明细!$AL:$AL,"网点超23H未关闭"))*20=0,"-",(COUNTIFS(明细!$R:$R,$AK305,明细!$C:$C,BA$1,明细!$AK:$AK,"网点超50分钟未响应")+COUNTIFS(明细!$R:$R,$AK305,明细!$C:$C,BA$1,明细!$AL:$AL,"网点超23H未关闭"))*20)</f>
        <v>-</v>
      </c>
      <c r="BB305" s="12" t="str">
        <f>IF((COUNTIFS(明细!$R:$R,$AK305,明细!$C:$C,BB$1,明细!$AK:$AK,"网点超50分钟未响应")+COUNTIFS(明细!$R:$R,$AK305,明细!$C:$C,BB$1,明细!$AL:$AL,"网点超23H未关闭"))*20=0,"-",(COUNTIFS(明细!$R:$R,$AK305,明细!$C:$C,BB$1,明细!$AK:$AK,"网点超50分钟未响应")+COUNTIFS(明细!$R:$R,$AK305,明细!$C:$C,BB$1,明细!$AL:$AL,"网点超23H未关闭"))*20)</f>
        <v>-</v>
      </c>
      <c r="BC305" s="12" t="str">
        <f>IF((COUNTIFS(明细!$R:$R,$AK305,明细!$C:$C,BC$1,明细!$AK:$AK,"网点超50分钟未响应")+COUNTIFS(明细!$R:$R,$AK305,明细!$C:$C,BC$1,明细!$AL:$AL,"网点超23H未关闭"))*20=0,"-",(COUNTIFS(明细!$R:$R,$AK305,明细!$C:$C,BC$1,明细!$AK:$AK,"网点超50分钟未响应")+COUNTIFS(明细!$R:$R,$AK305,明细!$C:$C,BC$1,明细!$AL:$AL,"网点超23H未关闭"))*20)</f>
        <v>-</v>
      </c>
      <c r="BD305" s="12" t="str">
        <f>IF((COUNTIFS(明细!$R:$R,$AK305,明细!$C:$C,BD$1,明细!$AK:$AK,"网点超50分钟未响应")+COUNTIFS(明细!$R:$R,$AK305,明细!$C:$C,BD$1,明细!$AL:$AL,"网点超23H未关闭"))*20=0,"-",(COUNTIFS(明细!$R:$R,$AK305,明细!$C:$C,BD$1,明细!$AK:$AK,"网点超50分钟未响应")+COUNTIFS(明细!$R:$R,$AK305,明细!$C:$C,BD$1,明细!$AL:$AL,"网点超23H未关闭"))*20)</f>
        <v>-</v>
      </c>
      <c r="BE305" s="12" t="str">
        <f>IF((COUNTIFS(明细!$R:$R,$AK305,明细!$C:$C,BE$1,明细!$AK:$AK,"网点超50分钟未响应")+COUNTIFS(明细!$R:$R,$AK305,明细!$C:$C,BE$1,明细!$AL:$AL,"网点超23H未关闭"))*20=0,"-",(COUNTIFS(明细!$R:$R,$AK305,明细!$C:$C,BE$1,明细!$AK:$AK,"网点超50分钟未响应")+COUNTIFS(明细!$R:$R,$AK305,明细!$C:$C,BE$1,明细!$AL:$AL,"网点超23H未关闭"))*20)</f>
        <v>-</v>
      </c>
      <c r="BF305" s="12" t="str">
        <f>IF((COUNTIFS(明细!$R:$R,$AK305,明细!$C:$C,BF$1,明细!$AK:$AK,"网点超50分钟未响应")+COUNTIFS(明细!$R:$R,$AK305,明细!$C:$C,BF$1,明细!$AL:$AL,"网点超23H未关闭"))*20=0,"-",(COUNTIFS(明细!$R:$R,$AK305,明细!$C:$C,BF$1,明细!$AK:$AK,"网点超50分钟未响应")+COUNTIFS(明细!$R:$R,$AK305,明细!$C:$C,BF$1,明细!$AL:$AL,"网点超23H未关闭"))*20)</f>
        <v>-</v>
      </c>
      <c r="BG305" s="12" t="str">
        <f>IF((COUNTIFS(明细!$R:$R,$AK305,明细!$C:$C,BG$1,明细!$AK:$AK,"网点超50分钟未响应")+COUNTIFS(明细!$R:$R,$AK305,明细!$C:$C,BG$1,明细!$AL:$AL,"网点超23H未关闭"))*20=0,"-",(COUNTIFS(明细!$R:$R,$AK305,明细!$C:$C,BG$1,明细!$AK:$AK,"网点超50分钟未响应")+COUNTIFS(明细!$R:$R,$AK305,明细!$C:$C,BG$1,明细!$AL:$AL,"网点超23H未关闭"))*20)</f>
        <v>-</v>
      </c>
      <c r="BH305" s="12" t="str">
        <f>IF((COUNTIFS(明细!$R:$R,$AK305,明细!$C:$C,BH$1,明细!$AK:$AK,"网点超50分钟未响应")+COUNTIFS(明细!$R:$R,$AK305,明细!$C:$C,BH$1,明细!$AL:$AL,"网点超23H未关闭"))*20=0,"-",(COUNTIFS(明细!$R:$R,$AK305,明细!$C:$C,BH$1,明细!$AK:$AK,"网点超50分钟未响应")+COUNTIFS(明细!$R:$R,$AK305,明细!$C:$C,BH$1,明细!$AL:$AL,"网点超23H未关闭"))*20)</f>
        <v>-</v>
      </c>
      <c r="BI305" s="12" t="str">
        <f>IF((COUNTIFS(明细!$R:$R,$AK305,明细!$C:$C,BI$1,明细!$AK:$AK,"网点超50分钟未响应")+COUNTIFS(明细!$R:$R,$AK305,明细!$C:$C,BI$1,明细!$AL:$AL,"网点超23H未关闭"))*20=0,"-",(COUNTIFS(明细!$R:$R,$AK305,明细!$C:$C,BI$1,明细!$AK:$AK,"网点超50分钟未响应")+COUNTIFS(明细!$R:$R,$AK305,明细!$C:$C,BI$1,明细!$AL:$AL,"网点超23H未关闭"))*20)</f>
        <v>-</v>
      </c>
      <c r="BJ305" s="12" t="str">
        <f>IF((COUNTIFS(明细!$R:$R,$AK305,明细!$C:$C,BJ$1,明细!$AK:$AK,"网点超50分钟未响应")+COUNTIFS(明细!$R:$R,$AK305,明细!$C:$C,BJ$1,明细!$AL:$AL,"网点超23H未关闭"))*20=0,"-",(COUNTIFS(明细!$R:$R,$AK305,明细!$C:$C,BJ$1,明细!$AK:$AK,"网点超50分钟未响应")+COUNTIFS(明细!$R:$R,$AK305,明细!$C:$C,BJ$1,明细!$AL:$AL,"网点超23H未关闭"))*20)</f>
        <v>-</v>
      </c>
      <c r="BK305" s="12" t="str">
        <f>IF((COUNTIFS(明细!$R:$R,$AK305,明细!$C:$C,BK$1,明细!$AK:$AK,"网点超50分钟未响应")+COUNTIFS(明细!$R:$R,$AK305,明细!$C:$C,BK$1,明细!$AL:$AL,"网点超23H未关闭"))*20=0,"-",(COUNTIFS(明细!$R:$R,$AK305,明细!$C:$C,BK$1,明细!$AK:$AK,"网点超50分钟未响应")+COUNTIFS(明细!$R:$R,$AK305,明细!$C:$C,BK$1,明细!$AL:$AL,"网点超23H未关闭"))*20)</f>
        <v>-</v>
      </c>
      <c r="BL305" s="12" t="str">
        <f>IF((COUNTIFS(明细!$R:$R,$AK305,明细!$C:$C,BL$1,明细!$AK:$AK,"网点超50分钟未响应")+COUNTIFS(明细!$R:$R,$AK305,明细!$C:$C,BL$1,明细!$AL:$AL,"网点超23H未关闭"))*20=0,"-",(COUNTIFS(明细!$R:$R,$AK305,明细!$C:$C,BL$1,明细!$AK:$AK,"网点超50分钟未响应")+COUNTIFS(明细!$R:$R,$AK305,明细!$C:$C,BL$1,明细!$AL:$AL,"网点超23H未关闭"))*20)</f>
        <v>-</v>
      </c>
      <c r="BM305" s="12" t="str">
        <f>IF((COUNTIFS(明细!$R:$R,$AK305,明细!$C:$C,BM$1,明细!$AK:$AK,"网点超50分钟未响应")+COUNTIFS(明细!$R:$R,$AK305,明细!$C:$C,BM$1,明细!$AL:$AL,"网点超23H未关闭"))*20=0,"-",(COUNTIFS(明细!$R:$R,$AK305,明细!$C:$C,BM$1,明细!$AK:$AK,"网点超50分钟未响应")+COUNTIFS(明细!$R:$R,$AK305,明细!$C:$C,BM$1,明细!$AL:$AL,"网点超23H未关闭"))*20)</f>
        <v>-</v>
      </c>
      <c r="BN305" s="12" t="str">
        <f>IF((COUNTIFS(明细!$R:$R,$AK305,明细!$C:$C,BN$1,明细!$AK:$AK,"网点超50分钟未响应")+COUNTIFS(明细!$R:$R,$AK305,明细!$C:$C,BN$1,明细!$AL:$AL,"网点超23H未关闭"))*20=0,"-",(COUNTIFS(明细!$R:$R,$AK305,明细!$C:$C,BN$1,明细!$AK:$AK,"网点超50分钟未响应")+COUNTIFS(明细!$R:$R,$AK305,明细!$C:$C,BN$1,明细!$AL:$AL,"网点超23H未关闭"))*20)</f>
        <v>-</v>
      </c>
      <c r="BO305" s="12" t="str">
        <f>IF((COUNTIFS(明细!$R:$R,$AK305,明细!$C:$C,BO$1,明细!$AK:$AK,"网点超50分钟未响应")+COUNTIFS(明细!$R:$R,$AK305,明细!$C:$C,BO$1,明细!$AL:$AL,"网点超23H未关闭"))*20=0,"-",(COUNTIFS(明细!$R:$R,$AK305,明细!$C:$C,BO$1,明细!$AK:$AK,"网点超50分钟未响应")+COUNTIFS(明细!$R:$R,$AK305,明细!$C:$C,BO$1,明细!$AL:$AL,"网点超23H未关闭"))*20)</f>
        <v>-</v>
      </c>
      <c r="BP305" s="12" t="str">
        <f>IF((COUNTIFS(明细!$R:$R,$AK305,明细!$C:$C,BP$1,明细!$AK:$AK,"网点超50分钟未响应")+COUNTIFS(明细!$R:$R,$AK305,明细!$C:$C,BP$1,明细!$AL:$AL,"网点超23H未关闭"))*20=0,"-",(COUNTIFS(明细!$R:$R,$AK305,明细!$C:$C,BP$1,明细!$AK:$AK,"网点超50分钟未响应")+COUNTIFS(明细!$R:$R,$AK305,明细!$C:$C,BP$1,明细!$AL:$AL,"网点超23H未关闭"))*20)</f>
        <v>-</v>
      </c>
    </row>
    <row r="306" customHeight="1" spans="36:68">
      <c r="AJ306" s="12">
        <f>RANK(AL306,AL$3:AL$356)</f>
        <v>147</v>
      </c>
      <c r="AK306" s="4" t="s">
        <v>342</v>
      </c>
      <c r="AL306" s="12">
        <f t="shared" si="2"/>
        <v>0</v>
      </c>
      <c r="AM306" s="12" t="str">
        <f>IF((COUNTIFS(明细!$R:$R,$AK306,明细!$C:$C,AM$1,明细!$AK:$AK,"网点超50分钟未响应")+COUNTIFS(明细!$R:$R,$AK306,明细!$C:$C,AM$1,明细!$AL:$AL,"网点超23H未关闭"))*20=0,"-",(COUNTIFS(明细!$R:$R,$AK306,明细!$C:$C,AM$1,明细!$AK:$AK,"网点超50分钟未响应")+COUNTIFS(明细!$R:$R,$AK306,明细!$C:$C,AM$1,明细!$AL:$AL,"网点超23H未关闭"))*20)</f>
        <v>-</v>
      </c>
      <c r="AN306" s="12" t="str">
        <f>IF((COUNTIFS(明细!$R:$R,$AK306,明细!$C:$C,AN$1,明细!$AK:$AK,"网点超50分钟未响应")+COUNTIFS(明细!$R:$R,$AK306,明细!$C:$C,AN$1,明细!$AL:$AL,"网点超23H未关闭"))*20=0,"-",(COUNTIFS(明细!$R:$R,$AK306,明细!$C:$C,AN$1,明细!$AK:$AK,"网点超50分钟未响应")+COUNTIFS(明细!$R:$R,$AK306,明细!$C:$C,AN$1,明细!$AL:$AL,"网点超23H未关闭"))*20)</f>
        <v>-</v>
      </c>
      <c r="AO306" s="12" t="str">
        <f>IF((COUNTIFS(明细!$R:$R,$AK306,明细!$C:$C,AO$1,明细!$AK:$AK,"网点超50分钟未响应")+COUNTIFS(明细!$R:$R,$AK306,明细!$C:$C,AO$1,明细!$AL:$AL,"网点超23H未关闭"))*20=0,"-",(COUNTIFS(明细!$R:$R,$AK306,明细!$C:$C,AO$1,明细!$AK:$AK,"网点超50分钟未响应")+COUNTIFS(明细!$R:$R,$AK306,明细!$C:$C,AO$1,明细!$AL:$AL,"网点超23H未关闭"))*20)</f>
        <v>-</v>
      </c>
      <c r="AP306" s="12" t="str">
        <f>IF((COUNTIFS(明细!$R:$R,$AK306,明细!$C:$C,AP$1,明细!$AK:$AK,"网点超50分钟未响应")+COUNTIFS(明细!$R:$R,$AK306,明细!$C:$C,AP$1,明细!$AL:$AL,"网点超23H未关闭"))*20=0,"-",(COUNTIFS(明细!$R:$R,$AK306,明细!$C:$C,AP$1,明细!$AK:$AK,"网点超50分钟未响应")+COUNTIFS(明细!$R:$R,$AK306,明细!$C:$C,AP$1,明细!$AL:$AL,"网点超23H未关闭"))*20)</f>
        <v>-</v>
      </c>
      <c r="AQ306" s="12" t="str">
        <f>IF((COUNTIFS(明细!$R:$R,$AK306,明细!$C:$C,AQ$1,明细!$AK:$AK,"网点超50分钟未响应")+COUNTIFS(明细!$R:$R,$AK306,明细!$C:$C,AQ$1,明细!$AL:$AL,"网点超23H未关闭"))*20=0,"-",(COUNTIFS(明细!$R:$R,$AK306,明细!$C:$C,AQ$1,明细!$AK:$AK,"网点超50分钟未响应")+COUNTIFS(明细!$R:$R,$AK306,明细!$C:$C,AQ$1,明细!$AL:$AL,"网点超23H未关闭"))*20)</f>
        <v>-</v>
      </c>
      <c r="AR306" s="12" t="str">
        <f>IF((COUNTIFS(明细!$R:$R,$AK306,明细!$C:$C,AR$1,明细!$AK:$AK,"网点超50分钟未响应")+COUNTIFS(明细!$R:$R,$AK306,明细!$C:$C,AR$1,明细!$AL:$AL,"网点超23H未关闭"))*20=0,"-",(COUNTIFS(明细!$R:$R,$AK306,明细!$C:$C,AR$1,明细!$AK:$AK,"网点超50分钟未响应")+COUNTIFS(明细!$R:$R,$AK306,明细!$C:$C,AR$1,明细!$AL:$AL,"网点超23H未关闭"))*20)</f>
        <v>-</v>
      </c>
      <c r="AS306" s="12" t="str">
        <f>IF((COUNTIFS(明细!$R:$R,$AK306,明细!$C:$C,AS$1,明细!$AK:$AK,"网点超50分钟未响应")+COUNTIFS(明细!$R:$R,$AK306,明细!$C:$C,AS$1,明细!$AL:$AL,"网点超23H未关闭"))*20=0,"-",(COUNTIFS(明细!$R:$R,$AK306,明细!$C:$C,AS$1,明细!$AK:$AK,"网点超50分钟未响应")+COUNTIFS(明细!$R:$R,$AK306,明细!$C:$C,AS$1,明细!$AL:$AL,"网点超23H未关闭"))*20)</f>
        <v>-</v>
      </c>
      <c r="AT306" s="12" t="str">
        <f>IF((COUNTIFS(明细!$R:$R,$AK306,明细!$C:$C,AT$1,明细!$AK:$AK,"网点超50分钟未响应")+COUNTIFS(明细!$R:$R,$AK306,明细!$C:$C,AT$1,明细!$AL:$AL,"网点超23H未关闭"))*20=0,"-",(COUNTIFS(明细!$R:$R,$AK306,明细!$C:$C,AT$1,明细!$AK:$AK,"网点超50分钟未响应")+COUNTIFS(明细!$R:$R,$AK306,明细!$C:$C,AT$1,明细!$AL:$AL,"网点超23H未关闭"))*20)</f>
        <v>-</v>
      </c>
      <c r="AU306" s="12" t="str">
        <f>IF((COUNTIFS(明细!$R:$R,$AK306,明细!$C:$C,AU$1,明细!$AK:$AK,"网点超50分钟未响应")+COUNTIFS(明细!$R:$R,$AK306,明细!$C:$C,AU$1,明细!$AL:$AL,"网点超23H未关闭"))*20=0,"-",(COUNTIFS(明细!$R:$R,$AK306,明细!$C:$C,AU$1,明细!$AK:$AK,"网点超50分钟未响应")+COUNTIFS(明细!$R:$R,$AK306,明细!$C:$C,AU$1,明细!$AL:$AL,"网点超23H未关闭"))*20)</f>
        <v>-</v>
      </c>
      <c r="AV306" s="12" t="str">
        <f>IF((COUNTIFS(明细!$R:$R,$AK306,明细!$C:$C,AV$1,明细!$AK:$AK,"网点超50分钟未响应")+COUNTIFS(明细!$R:$R,$AK306,明细!$C:$C,AV$1,明细!$AL:$AL,"网点超23H未关闭"))*20=0,"-",(COUNTIFS(明细!$R:$R,$AK306,明细!$C:$C,AV$1,明细!$AK:$AK,"网点超50分钟未响应")+COUNTIFS(明细!$R:$R,$AK306,明细!$C:$C,AV$1,明细!$AL:$AL,"网点超23H未关闭"))*20)</f>
        <v>-</v>
      </c>
      <c r="AW306" s="12" t="str">
        <f>IF((COUNTIFS(明细!$R:$R,$AK306,明细!$C:$C,AW$1,明细!$AK:$AK,"网点超50分钟未响应")+COUNTIFS(明细!$R:$R,$AK306,明细!$C:$C,AW$1,明细!$AL:$AL,"网点超23H未关闭"))*20=0,"-",(COUNTIFS(明细!$R:$R,$AK306,明细!$C:$C,AW$1,明细!$AK:$AK,"网点超50分钟未响应")+COUNTIFS(明细!$R:$R,$AK306,明细!$C:$C,AW$1,明细!$AL:$AL,"网点超23H未关闭"))*20)</f>
        <v>-</v>
      </c>
      <c r="AX306" s="12" t="str">
        <f>IF((COUNTIFS(明细!$R:$R,$AK306,明细!$C:$C,AX$1,明细!$AK:$AK,"网点超50分钟未响应")+COUNTIFS(明细!$R:$R,$AK306,明细!$C:$C,AX$1,明细!$AL:$AL,"网点超23H未关闭"))*20=0,"-",(COUNTIFS(明细!$R:$R,$AK306,明细!$C:$C,AX$1,明细!$AK:$AK,"网点超50分钟未响应")+COUNTIFS(明细!$R:$R,$AK306,明细!$C:$C,AX$1,明细!$AL:$AL,"网点超23H未关闭"))*20)</f>
        <v>-</v>
      </c>
      <c r="AY306" s="12" t="str">
        <f>IF((COUNTIFS(明细!$R:$R,$AK306,明细!$C:$C,AY$1,明细!$AK:$AK,"网点超50分钟未响应")+COUNTIFS(明细!$R:$R,$AK306,明细!$C:$C,AY$1,明细!$AL:$AL,"网点超23H未关闭"))*20=0,"-",(COUNTIFS(明细!$R:$R,$AK306,明细!$C:$C,AY$1,明细!$AK:$AK,"网点超50分钟未响应")+COUNTIFS(明细!$R:$R,$AK306,明细!$C:$C,AY$1,明细!$AL:$AL,"网点超23H未关闭"))*20)</f>
        <v>-</v>
      </c>
      <c r="AZ306" s="12" t="str">
        <f>IF((COUNTIFS(明细!$R:$R,$AK306,明细!$C:$C,AZ$1,明细!$AK:$AK,"网点超50分钟未响应")+COUNTIFS(明细!$R:$R,$AK306,明细!$C:$C,AZ$1,明细!$AL:$AL,"网点超23H未关闭"))*20=0,"-",(COUNTIFS(明细!$R:$R,$AK306,明细!$C:$C,AZ$1,明细!$AK:$AK,"网点超50分钟未响应")+COUNTIFS(明细!$R:$R,$AK306,明细!$C:$C,AZ$1,明细!$AL:$AL,"网点超23H未关闭"))*20)</f>
        <v>-</v>
      </c>
      <c r="BA306" s="12" t="str">
        <f>IF((COUNTIFS(明细!$R:$R,$AK306,明细!$C:$C,BA$1,明细!$AK:$AK,"网点超50分钟未响应")+COUNTIFS(明细!$R:$R,$AK306,明细!$C:$C,BA$1,明细!$AL:$AL,"网点超23H未关闭"))*20=0,"-",(COUNTIFS(明细!$R:$R,$AK306,明细!$C:$C,BA$1,明细!$AK:$AK,"网点超50分钟未响应")+COUNTIFS(明细!$R:$R,$AK306,明细!$C:$C,BA$1,明细!$AL:$AL,"网点超23H未关闭"))*20)</f>
        <v>-</v>
      </c>
      <c r="BB306" s="12" t="str">
        <f>IF((COUNTIFS(明细!$R:$R,$AK306,明细!$C:$C,BB$1,明细!$AK:$AK,"网点超50分钟未响应")+COUNTIFS(明细!$R:$R,$AK306,明细!$C:$C,BB$1,明细!$AL:$AL,"网点超23H未关闭"))*20=0,"-",(COUNTIFS(明细!$R:$R,$AK306,明细!$C:$C,BB$1,明细!$AK:$AK,"网点超50分钟未响应")+COUNTIFS(明细!$R:$R,$AK306,明细!$C:$C,BB$1,明细!$AL:$AL,"网点超23H未关闭"))*20)</f>
        <v>-</v>
      </c>
      <c r="BC306" s="12" t="str">
        <f>IF((COUNTIFS(明细!$R:$R,$AK306,明细!$C:$C,BC$1,明细!$AK:$AK,"网点超50分钟未响应")+COUNTIFS(明细!$R:$R,$AK306,明细!$C:$C,BC$1,明细!$AL:$AL,"网点超23H未关闭"))*20=0,"-",(COUNTIFS(明细!$R:$R,$AK306,明细!$C:$C,BC$1,明细!$AK:$AK,"网点超50分钟未响应")+COUNTIFS(明细!$R:$R,$AK306,明细!$C:$C,BC$1,明细!$AL:$AL,"网点超23H未关闭"))*20)</f>
        <v>-</v>
      </c>
      <c r="BD306" s="12" t="str">
        <f>IF((COUNTIFS(明细!$R:$R,$AK306,明细!$C:$C,BD$1,明细!$AK:$AK,"网点超50分钟未响应")+COUNTIFS(明细!$R:$R,$AK306,明细!$C:$C,BD$1,明细!$AL:$AL,"网点超23H未关闭"))*20=0,"-",(COUNTIFS(明细!$R:$R,$AK306,明细!$C:$C,BD$1,明细!$AK:$AK,"网点超50分钟未响应")+COUNTIFS(明细!$R:$R,$AK306,明细!$C:$C,BD$1,明细!$AL:$AL,"网点超23H未关闭"))*20)</f>
        <v>-</v>
      </c>
      <c r="BE306" s="12" t="str">
        <f>IF((COUNTIFS(明细!$R:$R,$AK306,明细!$C:$C,BE$1,明细!$AK:$AK,"网点超50分钟未响应")+COUNTIFS(明细!$R:$R,$AK306,明细!$C:$C,BE$1,明细!$AL:$AL,"网点超23H未关闭"))*20=0,"-",(COUNTIFS(明细!$R:$R,$AK306,明细!$C:$C,BE$1,明细!$AK:$AK,"网点超50分钟未响应")+COUNTIFS(明细!$R:$R,$AK306,明细!$C:$C,BE$1,明细!$AL:$AL,"网点超23H未关闭"))*20)</f>
        <v>-</v>
      </c>
      <c r="BF306" s="12" t="str">
        <f>IF((COUNTIFS(明细!$R:$R,$AK306,明细!$C:$C,BF$1,明细!$AK:$AK,"网点超50分钟未响应")+COUNTIFS(明细!$R:$R,$AK306,明细!$C:$C,BF$1,明细!$AL:$AL,"网点超23H未关闭"))*20=0,"-",(COUNTIFS(明细!$R:$R,$AK306,明细!$C:$C,BF$1,明细!$AK:$AK,"网点超50分钟未响应")+COUNTIFS(明细!$R:$R,$AK306,明细!$C:$C,BF$1,明细!$AL:$AL,"网点超23H未关闭"))*20)</f>
        <v>-</v>
      </c>
      <c r="BG306" s="12" t="str">
        <f>IF((COUNTIFS(明细!$R:$R,$AK306,明细!$C:$C,BG$1,明细!$AK:$AK,"网点超50分钟未响应")+COUNTIFS(明细!$R:$R,$AK306,明细!$C:$C,BG$1,明细!$AL:$AL,"网点超23H未关闭"))*20=0,"-",(COUNTIFS(明细!$R:$R,$AK306,明细!$C:$C,BG$1,明细!$AK:$AK,"网点超50分钟未响应")+COUNTIFS(明细!$R:$R,$AK306,明细!$C:$C,BG$1,明细!$AL:$AL,"网点超23H未关闭"))*20)</f>
        <v>-</v>
      </c>
      <c r="BH306" s="12" t="str">
        <f>IF((COUNTIFS(明细!$R:$R,$AK306,明细!$C:$C,BH$1,明细!$AK:$AK,"网点超50分钟未响应")+COUNTIFS(明细!$R:$R,$AK306,明细!$C:$C,BH$1,明细!$AL:$AL,"网点超23H未关闭"))*20=0,"-",(COUNTIFS(明细!$R:$R,$AK306,明细!$C:$C,BH$1,明细!$AK:$AK,"网点超50分钟未响应")+COUNTIFS(明细!$R:$R,$AK306,明细!$C:$C,BH$1,明细!$AL:$AL,"网点超23H未关闭"))*20)</f>
        <v>-</v>
      </c>
      <c r="BI306" s="12" t="str">
        <f>IF((COUNTIFS(明细!$R:$R,$AK306,明细!$C:$C,BI$1,明细!$AK:$AK,"网点超50分钟未响应")+COUNTIFS(明细!$R:$R,$AK306,明细!$C:$C,BI$1,明细!$AL:$AL,"网点超23H未关闭"))*20=0,"-",(COUNTIFS(明细!$R:$R,$AK306,明细!$C:$C,BI$1,明细!$AK:$AK,"网点超50分钟未响应")+COUNTIFS(明细!$R:$R,$AK306,明细!$C:$C,BI$1,明细!$AL:$AL,"网点超23H未关闭"))*20)</f>
        <v>-</v>
      </c>
      <c r="BJ306" s="12" t="str">
        <f>IF((COUNTIFS(明细!$R:$R,$AK306,明细!$C:$C,BJ$1,明细!$AK:$AK,"网点超50分钟未响应")+COUNTIFS(明细!$R:$R,$AK306,明细!$C:$C,BJ$1,明细!$AL:$AL,"网点超23H未关闭"))*20=0,"-",(COUNTIFS(明细!$R:$R,$AK306,明细!$C:$C,BJ$1,明细!$AK:$AK,"网点超50分钟未响应")+COUNTIFS(明细!$R:$R,$AK306,明细!$C:$C,BJ$1,明细!$AL:$AL,"网点超23H未关闭"))*20)</f>
        <v>-</v>
      </c>
      <c r="BK306" s="12" t="str">
        <f>IF((COUNTIFS(明细!$R:$R,$AK306,明细!$C:$C,BK$1,明细!$AK:$AK,"网点超50分钟未响应")+COUNTIFS(明细!$R:$R,$AK306,明细!$C:$C,BK$1,明细!$AL:$AL,"网点超23H未关闭"))*20=0,"-",(COUNTIFS(明细!$R:$R,$AK306,明细!$C:$C,BK$1,明细!$AK:$AK,"网点超50分钟未响应")+COUNTIFS(明细!$R:$R,$AK306,明细!$C:$C,BK$1,明细!$AL:$AL,"网点超23H未关闭"))*20)</f>
        <v>-</v>
      </c>
      <c r="BL306" s="12" t="str">
        <f>IF((COUNTIFS(明细!$R:$R,$AK306,明细!$C:$C,BL$1,明细!$AK:$AK,"网点超50分钟未响应")+COUNTIFS(明细!$R:$R,$AK306,明细!$C:$C,BL$1,明细!$AL:$AL,"网点超23H未关闭"))*20=0,"-",(COUNTIFS(明细!$R:$R,$AK306,明细!$C:$C,BL$1,明细!$AK:$AK,"网点超50分钟未响应")+COUNTIFS(明细!$R:$R,$AK306,明细!$C:$C,BL$1,明细!$AL:$AL,"网点超23H未关闭"))*20)</f>
        <v>-</v>
      </c>
      <c r="BM306" s="12" t="str">
        <f>IF((COUNTIFS(明细!$R:$R,$AK306,明细!$C:$C,BM$1,明细!$AK:$AK,"网点超50分钟未响应")+COUNTIFS(明细!$R:$R,$AK306,明细!$C:$C,BM$1,明细!$AL:$AL,"网点超23H未关闭"))*20=0,"-",(COUNTIFS(明细!$R:$R,$AK306,明细!$C:$C,BM$1,明细!$AK:$AK,"网点超50分钟未响应")+COUNTIFS(明细!$R:$R,$AK306,明细!$C:$C,BM$1,明细!$AL:$AL,"网点超23H未关闭"))*20)</f>
        <v>-</v>
      </c>
      <c r="BN306" s="12" t="str">
        <f>IF((COUNTIFS(明细!$R:$R,$AK306,明细!$C:$C,BN$1,明细!$AK:$AK,"网点超50分钟未响应")+COUNTIFS(明细!$R:$R,$AK306,明细!$C:$C,BN$1,明细!$AL:$AL,"网点超23H未关闭"))*20=0,"-",(COUNTIFS(明细!$R:$R,$AK306,明细!$C:$C,BN$1,明细!$AK:$AK,"网点超50分钟未响应")+COUNTIFS(明细!$R:$R,$AK306,明细!$C:$C,BN$1,明细!$AL:$AL,"网点超23H未关闭"))*20)</f>
        <v>-</v>
      </c>
      <c r="BO306" s="12" t="str">
        <f>IF((COUNTIFS(明细!$R:$R,$AK306,明细!$C:$C,BO$1,明细!$AK:$AK,"网点超50分钟未响应")+COUNTIFS(明细!$R:$R,$AK306,明细!$C:$C,BO$1,明细!$AL:$AL,"网点超23H未关闭"))*20=0,"-",(COUNTIFS(明细!$R:$R,$AK306,明细!$C:$C,BO$1,明细!$AK:$AK,"网点超50分钟未响应")+COUNTIFS(明细!$R:$R,$AK306,明细!$C:$C,BO$1,明细!$AL:$AL,"网点超23H未关闭"))*20)</f>
        <v>-</v>
      </c>
      <c r="BP306" s="12" t="str">
        <f>IF((COUNTIFS(明细!$R:$R,$AK306,明细!$C:$C,BP$1,明细!$AK:$AK,"网点超50分钟未响应")+COUNTIFS(明细!$R:$R,$AK306,明细!$C:$C,BP$1,明细!$AL:$AL,"网点超23H未关闭"))*20=0,"-",(COUNTIFS(明细!$R:$R,$AK306,明细!$C:$C,BP$1,明细!$AK:$AK,"网点超50分钟未响应")+COUNTIFS(明细!$R:$R,$AK306,明细!$C:$C,BP$1,明细!$AL:$AL,"网点超23H未关闭"))*20)</f>
        <v>-</v>
      </c>
    </row>
    <row r="307" customHeight="1" spans="36:68">
      <c r="AJ307" s="12">
        <f>RANK(AL307,AL$3:AL$356)</f>
        <v>147</v>
      </c>
      <c r="AK307" s="37" t="s">
        <v>343</v>
      </c>
      <c r="AL307" s="12">
        <f t="shared" si="2"/>
        <v>0</v>
      </c>
      <c r="AM307" s="12" t="str">
        <f>IF((COUNTIFS(明细!$R:$R,$AK307,明细!$C:$C,AM$1,明细!$AK:$AK,"网点超50分钟未响应")+COUNTIFS(明细!$R:$R,$AK307,明细!$C:$C,AM$1,明细!$AL:$AL,"网点超23H未关闭"))*20=0,"-",(COUNTIFS(明细!$R:$R,$AK307,明细!$C:$C,AM$1,明细!$AK:$AK,"网点超50分钟未响应")+COUNTIFS(明细!$R:$R,$AK307,明细!$C:$C,AM$1,明细!$AL:$AL,"网点超23H未关闭"))*20)</f>
        <v>-</v>
      </c>
      <c r="AN307" s="12" t="str">
        <f>IF((COUNTIFS(明细!$R:$R,$AK307,明细!$C:$C,AN$1,明细!$AK:$AK,"网点超50分钟未响应")+COUNTIFS(明细!$R:$R,$AK307,明细!$C:$C,AN$1,明细!$AL:$AL,"网点超23H未关闭"))*20=0,"-",(COUNTIFS(明细!$R:$R,$AK307,明细!$C:$C,AN$1,明细!$AK:$AK,"网点超50分钟未响应")+COUNTIFS(明细!$R:$R,$AK307,明细!$C:$C,AN$1,明细!$AL:$AL,"网点超23H未关闭"))*20)</f>
        <v>-</v>
      </c>
      <c r="AO307" s="12" t="str">
        <f>IF((COUNTIFS(明细!$R:$R,$AK307,明细!$C:$C,AO$1,明细!$AK:$AK,"网点超50分钟未响应")+COUNTIFS(明细!$R:$R,$AK307,明细!$C:$C,AO$1,明细!$AL:$AL,"网点超23H未关闭"))*20=0,"-",(COUNTIFS(明细!$R:$R,$AK307,明细!$C:$C,AO$1,明细!$AK:$AK,"网点超50分钟未响应")+COUNTIFS(明细!$R:$R,$AK307,明细!$C:$C,AO$1,明细!$AL:$AL,"网点超23H未关闭"))*20)</f>
        <v>-</v>
      </c>
      <c r="AP307" s="12" t="str">
        <f>IF((COUNTIFS(明细!$R:$R,$AK307,明细!$C:$C,AP$1,明细!$AK:$AK,"网点超50分钟未响应")+COUNTIFS(明细!$R:$R,$AK307,明细!$C:$C,AP$1,明细!$AL:$AL,"网点超23H未关闭"))*20=0,"-",(COUNTIFS(明细!$R:$R,$AK307,明细!$C:$C,AP$1,明细!$AK:$AK,"网点超50分钟未响应")+COUNTIFS(明细!$R:$R,$AK307,明细!$C:$C,AP$1,明细!$AL:$AL,"网点超23H未关闭"))*20)</f>
        <v>-</v>
      </c>
      <c r="AQ307" s="12" t="str">
        <f>IF((COUNTIFS(明细!$R:$R,$AK307,明细!$C:$C,AQ$1,明细!$AK:$AK,"网点超50分钟未响应")+COUNTIFS(明细!$R:$R,$AK307,明细!$C:$C,AQ$1,明细!$AL:$AL,"网点超23H未关闭"))*20=0,"-",(COUNTIFS(明细!$R:$R,$AK307,明细!$C:$C,AQ$1,明细!$AK:$AK,"网点超50分钟未响应")+COUNTIFS(明细!$R:$R,$AK307,明细!$C:$C,AQ$1,明细!$AL:$AL,"网点超23H未关闭"))*20)</f>
        <v>-</v>
      </c>
      <c r="AR307" s="12" t="str">
        <f>IF((COUNTIFS(明细!$R:$R,$AK307,明细!$C:$C,AR$1,明细!$AK:$AK,"网点超50分钟未响应")+COUNTIFS(明细!$R:$R,$AK307,明细!$C:$C,AR$1,明细!$AL:$AL,"网点超23H未关闭"))*20=0,"-",(COUNTIFS(明细!$R:$R,$AK307,明细!$C:$C,AR$1,明细!$AK:$AK,"网点超50分钟未响应")+COUNTIFS(明细!$R:$R,$AK307,明细!$C:$C,AR$1,明细!$AL:$AL,"网点超23H未关闭"))*20)</f>
        <v>-</v>
      </c>
      <c r="AS307" s="12" t="str">
        <f>IF((COUNTIFS(明细!$R:$R,$AK307,明细!$C:$C,AS$1,明细!$AK:$AK,"网点超50分钟未响应")+COUNTIFS(明细!$R:$R,$AK307,明细!$C:$C,AS$1,明细!$AL:$AL,"网点超23H未关闭"))*20=0,"-",(COUNTIFS(明细!$R:$R,$AK307,明细!$C:$C,AS$1,明细!$AK:$AK,"网点超50分钟未响应")+COUNTIFS(明细!$R:$R,$AK307,明细!$C:$C,AS$1,明细!$AL:$AL,"网点超23H未关闭"))*20)</f>
        <v>-</v>
      </c>
      <c r="AT307" s="12" t="str">
        <f>IF((COUNTIFS(明细!$R:$R,$AK307,明细!$C:$C,AT$1,明细!$AK:$AK,"网点超50分钟未响应")+COUNTIFS(明细!$R:$R,$AK307,明细!$C:$C,AT$1,明细!$AL:$AL,"网点超23H未关闭"))*20=0,"-",(COUNTIFS(明细!$R:$R,$AK307,明细!$C:$C,AT$1,明细!$AK:$AK,"网点超50分钟未响应")+COUNTIFS(明细!$R:$R,$AK307,明细!$C:$C,AT$1,明细!$AL:$AL,"网点超23H未关闭"))*20)</f>
        <v>-</v>
      </c>
      <c r="AU307" s="12" t="str">
        <f>IF((COUNTIFS(明细!$R:$R,$AK307,明细!$C:$C,AU$1,明细!$AK:$AK,"网点超50分钟未响应")+COUNTIFS(明细!$R:$R,$AK307,明细!$C:$C,AU$1,明细!$AL:$AL,"网点超23H未关闭"))*20=0,"-",(COUNTIFS(明细!$R:$R,$AK307,明细!$C:$C,AU$1,明细!$AK:$AK,"网点超50分钟未响应")+COUNTIFS(明细!$R:$R,$AK307,明细!$C:$C,AU$1,明细!$AL:$AL,"网点超23H未关闭"))*20)</f>
        <v>-</v>
      </c>
      <c r="AV307" s="12" t="str">
        <f>IF((COUNTIFS(明细!$R:$R,$AK307,明细!$C:$C,AV$1,明细!$AK:$AK,"网点超50分钟未响应")+COUNTIFS(明细!$R:$R,$AK307,明细!$C:$C,AV$1,明细!$AL:$AL,"网点超23H未关闭"))*20=0,"-",(COUNTIFS(明细!$R:$R,$AK307,明细!$C:$C,AV$1,明细!$AK:$AK,"网点超50分钟未响应")+COUNTIFS(明细!$R:$R,$AK307,明细!$C:$C,AV$1,明细!$AL:$AL,"网点超23H未关闭"))*20)</f>
        <v>-</v>
      </c>
      <c r="AW307" s="12" t="str">
        <f>IF((COUNTIFS(明细!$R:$R,$AK307,明细!$C:$C,AW$1,明细!$AK:$AK,"网点超50分钟未响应")+COUNTIFS(明细!$R:$R,$AK307,明细!$C:$C,AW$1,明细!$AL:$AL,"网点超23H未关闭"))*20=0,"-",(COUNTIFS(明细!$R:$R,$AK307,明细!$C:$C,AW$1,明细!$AK:$AK,"网点超50分钟未响应")+COUNTIFS(明细!$R:$R,$AK307,明细!$C:$C,AW$1,明细!$AL:$AL,"网点超23H未关闭"))*20)</f>
        <v>-</v>
      </c>
      <c r="AX307" s="12" t="str">
        <f>IF((COUNTIFS(明细!$R:$R,$AK307,明细!$C:$C,AX$1,明细!$AK:$AK,"网点超50分钟未响应")+COUNTIFS(明细!$R:$R,$AK307,明细!$C:$C,AX$1,明细!$AL:$AL,"网点超23H未关闭"))*20=0,"-",(COUNTIFS(明细!$R:$R,$AK307,明细!$C:$C,AX$1,明细!$AK:$AK,"网点超50分钟未响应")+COUNTIFS(明细!$R:$R,$AK307,明细!$C:$C,AX$1,明细!$AL:$AL,"网点超23H未关闭"))*20)</f>
        <v>-</v>
      </c>
      <c r="AY307" s="12" t="str">
        <f>IF((COUNTIFS(明细!$R:$R,$AK307,明细!$C:$C,AY$1,明细!$AK:$AK,"网点超50分钟未响应")+COUNTIFS(明细!$R:$R,$AK307,明细!$C:$C,AY$1,明细!$AL:$AL,"网点超23H未关闭"))*20=0,"-",(COUNTIFS(明细!$R:$R,$AK307,明细!$C:$C,AY$1,明细!$AK:$AK,"网点超50分钟未响应")+COUNTIFS(明细!$R:$R,$AK307,明细!$C:$C,AY$1,明细!$AL:$AL,"网点超23H未关闭"))*20)</f>
        <v>-</v>
      </c>
      <c r="AZ307" s="12" t="str">
        <f>IF((COUNTIFS(明细!$R:$R,$AK307,明细!$C:$C,AZ$1,明细!$AK:$AK,"网点超50分钟未响应")+COUNTIFS(明细!$R:$R,$AK307,明细!$C:$C,AZ$1,明细!$AL:$AL,"网点超23H未关闭"))*20=0,"-",(COUNTIFS(明细!$R:$R,$AK307,明细!$C:$C,AZ$1,明细!$AK:$AK,"网点超50分钟未响应")+COUNTIFS(明细!$R:$R,$AK307,明细!$C:$C,AZ$1,明细!$AL:$AL,"网点超23H未关闭"))*20)</f>
        <v>-</v>
      </c>
      <c r="BA307" s="12" t="str">
        <f>IF((COUNTIFS(明细!$R:$R,$AK307,明细!$C:$C,BA$1,明细!$AK:$AK,"网点超50分钟未响应")+COUNTIFS(明细!$R:$R,$AK307,明细!$C:$C,BA$1,明细!$AL:$AL,"网点超23H未关闭"))*20=0,"-",(COUNTIFS(明细!$R:$R,$AK307,明细!$C:$C,BA$1,明细!$AK:$AK,"网点超50分钟未响应")+COUNTIFS(明细!$R:$R,$AK307,明细!$C:$C,BA$1,明细!$AL:$AL,"网点超23H未关闭"))*20)</f>
        <v>-</v>
      </c>
      <c r="BB307" s="12" t="str">
        <f>IF((COUNTIFS(明细!$R:$R,$AK307,明细!$C:$C,BB$1,明细!$AK:$AK,"网点超50分钟未响应")+COUNTIFS(明细!$R:$R,$AK307,明细!$C:$C,BB$1,明细!$AL:$AL,"网点超23H未关闭"))*20=0,"-",(COUNTIFS(明细!$R:$R,$AK307,明细!$C:$C,BB$1,明细!$AK:$AK,"网点超50分钟未响应")+COUNTIFS(明细!$R:$R,$AK307,明细!$C:$C,BB$1,明细!$AL:$AL,"网点超23H未关闭"))*20)</f>
        <v>-</v>
      </c>
      <c r="BC307" s="12" t="str">
        <f>IF((COUNTIFS(明细!$R:$R,$AK307,明细!$C:$C,BC$1,明细!$AK:$AK,"网点超50分钟未响应")+COUNTIFS(明细!$R:$R,$AK307,明细!$C:$C,BC$1,明细!$AL:$AL,"网点超23H未关闭"))*20=0,"-",(COUNTIFS(明细!$R:$R,$AK307,明细!$C:$C,BC$1,明细!$AK:$AK,"网点超50分钟未响应")+COUNTIFS(明细!$R:$R,$AK307,明细!$C:$C,BC$1,明细!$AL:$AL,"网点超23H未关闭"))*20)</f>
        <v>-</v>
      </c>
      <c r="BD307" s="12" t="str">
        <f>IF((COUNTIFS(明细!$R:$R,$AK307,明细!$C:$C,BD$1,明细!$AK:$AK,"网点超50分钟未响应")+COUNTIFS(明细!$R:$R,$AK307,明细!$C:$C,BD$1,明细!$AL:$AL,"网点超23H未关闭"))*20=0,"-",(COUNTIFS(明细!$R:$R,$AK307,明细!$C:$C,BD$1,明细!$AK:$AK,"网点超50分钟未响应")+COUNTIFS(明细!$R:$R,$AK307,明细!$C:$C,BD$1,明细!$AL:$AL,"网点超23H未关闭"))*20)</f>
        <v>-</v>
      </c>
      <c r="BE307" s="12" t="str">
        <f>IF((COUNTIFS(明细!$R:$R,$AK307,明细!$C:$C,BE$1,明细!$AK:$AK,"网点超50分钟未响应")+COUNTIFS(明细!$R:$R,$AK307,明细!$C:$C,BE$1,明细!$AL:$AL,"网点超23H未关闭"))*20=0,"-",(COUNTIFS(明细!$R:$R,$AK307,明细!$C:$C,BE$1,明细!$AK:$AK,"网点超50分钟未响应")+COUNTIFS(明细!$R:$R,$AK307,明细!$C:$C,BE$1,明细!$AL:$AL,"网点超23H未关闭"))*20)</f>
        <v>-</v>
      </c>
      <c r="BF307" s="12" t="str">
        <f>IF((COUNTIFS(明细!$R:$R,$AK307,明细!$C:$C,BF$1,明细!$AK:$AK,"网点超50分钟未响应")+COUNTIFS(明细!$R:$R,$AK307,明细!$C:$C,BF$1,明细!$AL:$AL,"网点超23H未关闭"))*20=0,"-",(COUNTIFS(明细!$R:$R,$AK307,明细!$C:$C,BF$1,明细!$AK:$AK,"网点超50分钟未响应")+COUNTIFS(明细!$R:$R,$AK307,明细!$C:$C,BF$1,明细!$AL:$AL,"网点超23H未关闭"))*20)</f>
        <v>-</v>
      </c>
      <c r="BG307" s="12" t="str">
        <f>IF((COUNTIFS(明细!$R:$R,$AK307,明细!$C:$C,BG$1,明细!$AK:$AK,"网点超50分钟未响应")+COUNTIFS(明细!$R:$R,$AK307,明细!$C:$C,BG$1,明细!$AL:$AL,"网点超23H未关闭"))*20=0,"-",(COUNTIFS(明细!$R:$R,$AK307,明细!$C:$C,BG$1,明细!$AK:$AK,"网点超50分钟未响应")+COUNTIFS(明细!$R:$R,$AK307,明细!$C:$C,BG$1,明细!$AL:$AL,"网点超23H未关闭"))*20)</f>
        <v>-</v>
      </c>
      <c r="BH307" s="12" t="str">
        <f>IF((COUNTIFS(明细!$R:$R,$AK307,明细!$C:$C,BH$1,明细!$AK:$AK,"网点超50分钟未响应")+COUNTIFS(明细!$R:$R,$AK307,明细!$C:$C,BH$1,明细!$AL:$AL,"网点超23H未关闭"))*20=0,"-",(COUNTIFS(明细!$R:$R,$AK307,明细!$C:$C,BH$1,明细!$AK:$AK,"网点超50分钟未响应")+COUNTIFS(明细!$R:$R,$AK307,明细!$C:$C,BH$1,明细!$AL:$AL,"网点超23H未关闭"))*20)</f>
        <v>-</v>
      </c>
      <c r="BI307" s="12" t="str">
        <f>IF((COUNTIFS(明细!$R:$R,$AK307,明细!$C:$C,BI$1,明细!$AK:$AK,"网点超50分钟未响应")+COUNTIFS(明细!$R:$R,$AK307,明细!$C:$C,BI$1,明细!$AL:$AL,"网点超23H未关闭"))*20=0,"-",(COUNTIFS(明细!$R:$R,$AK307,明细!$C:$C,BI$1,明细!$AK:$AK,"网点超50分钟未响应")+COUNTIFS(明细!$R:$R,$AK307,明细!$C:$C,BI$1,明细!$AL:$AL,"网点超23H未关闭"))*20)</f>
        <v>-</v>
      </c>
      <c r="BJ307" s="12" t="str">
        <f>IF((COUNTIFS(明细!$R:$R,$AK307,明细!$C:$C,BJ$1,明细!$AK:$AK,"网点超50分钟未响应")+COUNTIFS(明细!$R:$R,$AK307,明细!$C:$C,BJ$1,明细!$AL:$AL,"网点超23H未关闭"))*20=0,"-",(COUNTIFS(明细!$R:$R,$AK307,明细!$C:$C,BJ$1,明细!$AK:$AK,"网点超50分钟未响应")+COUNTIFS(明细!$R:$R,$AK307,明细!$C:$C,BJ$1,明细!$AL:$AL,"网点超23H未关闭"))*20)</f>
        <v>-</v>
      </c>
      <c r="BK307" s="12" t="str">
        <f>IF((COUNTIFS(明细!$R:$R,$AK307,明细!$C:$C,BK$1,明细!$AK:$AK,"网点超50分钟未响应")+COUNTIFS(明细!$R:$R,$AK307,明细!$C:$C,BK$1,明细!$AL:$AL,"网点超23H未关闭"))*20=0,"-",(COUNTIFS(明细!$R:$R,$AK307,明细!$C:$C,BK$1,明细!$AK:$AK,"网点超50分钟未响应")+COUNTIFS(明细!$R:$R,$AK307,明细!$C:$C,BK$1,明细!$AL:$AL,"网点超23H未关闭"))*20)</f>
        <v>-</v>
      </c>
      <c r="BL307" s="12" t="str">
        <f>IF((COUNTIFS(明细!$R:$R,$AK307,明细!$C:$C,BL$1,明细!$AK:$AK,"网点超50分钟未响应")+COUNTIFS(明细!$R:$R,$AK307,明细!$C:$C,BL$1,明细!$AL:$AL,"网点超23H未关闭"))*20=0,"-",(COUNTIFS(明细!$R:$R,$AK307,明细!$C:$C,BL$1,明细!$AK:$AK,"网点超50分钟未响应")+COUNTIFS(明细!$R:$R,$AK307,明细!$C:$C,BL$1,明细!$AL:$AL,"网点超23H未关闭"))*20)</f>
        <v>-</v>
      </c>
      <c r="BM307" s="12" t="str">
        <f>IF((COUNTIFS(明细!$R:$R,$AK307,明细!$C:$C,BM$1,明细!$AK:$AK,"网点超50分钟未响应")+COUNTIFS(明细!$R:$R,$AK307,明细!$C:$C,BM$1,明细!$AL:$AL,"网点超23H未关闭"))*20=0,"-",(COUNTIFS(明细!$R:$R,$AK307,明细!$C:$C,BM$1,明细!$AK:$AK,"网点超50分钟未响应")+COUNTIFS(明细!$R:$R,$AK307,明细!$C:$C,BM$1,明细!$AL:$AL,"网点超23H未关闭"))*20)</f>
        <v>-</v>
      </c>
      <c r="BN307" s="12" t="str">
        <f>IF((COUNTIFS(明细!$R:$R,$AK307,明细!$C:$C,BN$1,明细!$AK:$AK,"网点超50分钟未响应")+COUNTIFS(明细!$R:$R,$AK307,明细!$C:$C,BN$1,明细!$AL:$AL,"网点超23H未关闭"))*20=0,"-",(COUNTIFS(明细!$R:$R,$AK307,明细!$C:$C,BN$1,明细!$AK:$AK,"网点超50分钟未响应")+COUNTIFS(明细!$R:$R,$AK307,明细!$C:$C,BN$1,明细!$AL:$AL,"网点超23H未关闭"))*20)</f>
        <v>-</v>
      </c>
      <c r="BO307" s="12" t="str">
        <f>IF((COUNTIFS(明细!$R:$R,$AK307,明细!$C:$C,BO$1,明细!$AK:$AK,"网点超50分钟未响应")+COUNTIFS(明细!$R:$R,$AK307,明细!$C:$C,BO$1,明细!$AL:$AL,"网点超23H未关闭"))*20=0,"-",(COUNTIFS(明细!$R:$R,$AK307,明细!$C:$C,BO$1,明细!$AK:$AK,"网点超50分钟未响应")+COUNTIFS(明细!$R:$R,$AK307,明细!$C:$C,BO$1,明细!$AL:$AL,"网点超23H未关闭"))*20)</f>
        <v>-</v>
      </c>
      <c r="BP307" s="12" t="str">
        <f>IF((COUNTIFS(明细!$R:$R,$AK307,明细!$C:$C,BP$1,明细!$AK:$AK,"网点超50分钟未响应")+COUNTIFS(明细!$R:$R,$AK307,明细!$C:$C,BP$1,明细!$AL:$AL,"网点超23H未关闭"))*20=0,"-",(COUNTIFS(明细!$R:$R,$AK307,明细!$C:$C,BP$1,明细!$AK:$AK,"网点超50分钟未响应")+COUNTIFS(明细!$R:$R,$AK307,明细!$C:$C,BP$1,明细!$AL:$AL,"网点超23H未关闭"))*20)</f>
        <v>-</v>
      </c>
    </row>
    <row r="308" customHeight="1" spans="36:68">
      <c r="AJ308" s="12">
        <f>RANK(AL308,AL$3:AL$356)</f>
        <v>147</v>
      </c>
      <c r="AK308" s="4" t="s">
        <v>344</v>
      </c>
      <c r="AL308" s="12">
        <f t="shared" si="2"/>
        <v>0</v>
      </c>
      <c r="AM308" s="12" t="str">
        <f>IF((COUNTIFS(明细!$R:$R,$AK308,明细!$C:$C,AM$1,明细!$AK:$AK,"网点超50分钟未响应")+COUNTIFS(明细!$R:$R,$AK308,明细!$C:$C,AM$1,明细!$AL:$AL,"网点超23H未关闭"))*20=0,"-",(COUNTIFS(明细!$R:$R,$AK308,明细!$C:$C,AM$1,明细!$AK:$AK,"网点超50分钟未响应")+COUNTIFS(明细!$R:$R,$AK308,明细!$C:$C,AM$1,明细!$AL:$AL,"网点超23H未关闭"))*20)</f>
        <v>-</v>
      </c>
      <c r="AN308" s="12" t="str">
        <f>IF((COUNTIFS(明细!$R:$R,$AK308,明细!$C:$C,AN$1,明细!$AK:$AK,"网点超50分钟未响应")+COUNTIFS(明细!$R:$R,$AK308,明细!$C:$C,AN$1,明细!$AL:$AL,"网点超23H未关闭"))*20=0,"-",(COUNTIFS(明细!$R:$R,$AK308,明细!$C:$C,AN$1,明细!$AK:$AK,"网点超50分钟未响应")+COUNTIFS(明细!$R:$R,$AK308,明细!$C:$C,AN$1,明细!$AL:$AL,"网点超23H未关闭"))*20)</f>
        <v>-</v>
      </c>
      <c r="AO308" s="12" t="str">
        <f>IF((COUNTIFS(明细!$R:$R,$AK308,明细!$C:$C,AO$1,明细!$AK:$AK,"网点超50分钟未响应")+COUNTIFS(明细!$R:$R,$AK308,明细!$C:$C,AO$1,明细!$AL:$AL,"网点超23H未关闭"))*20=0,"-",(COUNTIFS(明细!$R:$R,$AK308,明细!$C:$C,AO$1,明细!$AK:$AK,"网点超50分钟未响应")+COUNTIFS(明细!$R:$R,$AK308,明细!$C:$C,AO$1,明细!$AL:$AL,"网点超23H未关闭"))*20)</f>
        <v>-</v>
      </c>
      <c r="AP308" s="12" t="str">
        <f>IF((COUNTIFS(明细!$R:$R,$AK308,明细!$C:$C,AP$1,明细!$AK:$AK,"网点超50分钟未响应")+COUNTIFS(明细!$R:$R,$AK308,明细!$C:$C,AP$1,明细!$AL:$AL,"网点超23H未关闭"))*20=0,"-",(COUNTIFS(明细!$R:$R,$AK308,明细!$C:$C,AP$1,明细!$AK:$AK,"网点超50分钟未响应")+COUNTIFS(明细!$R:$R,$AK308,明细!$C:$C,AP$1,明细!$AL:$AL,"网点超23H未关闭"))*20)</f>
        <v>-</v>
      </c>
      <c r="AQ308" s="12" t="str">
        <f>IF((COUNTIFS(明细!$R:$R,$AK308,明细!$C:$C,AQ$1,明细!$AK:$AK,"网点超50分钟未响应")+COUNTIFS(明细!$R:$R,$AK308,明细!$C:$C,AQ$1,明细!$AL:$AL,"网点超23H未关闭"))*20=0,"-",(COUNTIFS(明细!$R:$R,$AK308,明细!$C:$C,AQ$1,明细!$AK:$AK,"网点超50分钟未响应")+COUNTIFS(明细!$R:$R,$AK308,明细!$C:$C,AQ$1,明细!$AL:$AL,"网点超23H未关闭"))*20)</f>
        <v>-</v>
      </c>
      <c r="AR308" s="12" t="str">
        <f>IF((COUNTIFS(明细!$R:$R,$AK308,明细!$C:$C,AR$1,明细!$AK:$AK,"网点超50分钟未响应")+COUNTIFS(明细!$R:$R,$AK308,明细!$C:$C,AR$1,明细!$AL:$AL,"网点超23H未关闭"))*20=0,"-",(COUNTIFS(明细!$R:$R,$AK308,明细!$C:$C,AR$1,明细!$AK:$AK,"网点超50分钟未响应")+COUNTIFS(明细!$R:$R,$AK308,明细!$C:$C,AR$1,明细!$AL:$AL,"网点超23H未关闭"))*20)</f>
        <v>-</v>
      </c>
      <c r="AS308" s="12" t="str">
        <f>IF((COUNTIFS(明细!$R:$R,$AK308,明细!$C:$C,AS$1,明细!$AK:$AK,"网点超50分钟未响应")+COUNTIFS(明细!$R:$R,$AK308,明细!$C:$C,AS$1,明细!$AL:$AL,"网点超23H未关闭"))*20=0,"-",(COUNTIFS(明细!$R:$R,$AK308,明细!$C:$C,AS$1,明细!$AK:$AK,"网点超50分钟未响应")+COUNTIFS(明细!$R:$R,$AK308,明细!$C:$C,AS$1,明细!$AL:$AL,"网点超23H未关闭"))*20)</f>
        <v>-</v>
      </c>
      <c r="AT308" s="12" t="str">
        <f>IF((COUNTIFS(明细!$R:$R,$AK308,明细!$C:$C,AT$1,明细!$AK:$AK,"网点超50分钟未响应")+COUNTIFS(明细!$R:$R,$AK308,明细!$C:$C,AT$1,明细!$AL:$AL,"网点超23H未关闭"))*20=0,"-",(COUNTIFS(明细!$R:$R,$AK308,明细!$C:$C,AT$1,明细!$AK:$AK,"网点超50分钟未响应")+COUNTIFS(明细!$R:$R,$AK308,明细!$C:$C,AT$1,明细!$AL:$AL,"网点超23H未关闭"))*20)</f>
        <v>-</v>
      </c>
      <c r="AU308" s="12" t="str">
        <f>IF((COUNTIFS(明细!$R:$R,$AK308,明细!$C:$C,AU$1,明细!$AK:$AK,"网点超50分钟未响应")+COUNTIFS(明细!$R:$R,$AK308,明细!$C:$C,AU$1,明细!$AL:$AL,"网点超23H未关闭"))*20=0,"-",(COUNTIFS(明细!$R:$R,$AK308,明细!$C:$C,AU$1,明细!$AK:$AK,"网点超50分钟未响应")+COUNTIFS(明细!$R:$R,$AK308,明细!$C:$C,AU$1,明细!$AL:$AL,"网点超23H未关闭"))*20)</f>
        <v>-</v>
      </c>
      <c r="AV308" s="12" t="str">
        <f>IF((COUNTIFS(明细!$R:$R,$AK308,明细!$C:$C,AV$1,明细!$AK:$AK,"网点超50分钟未响应")+COUNTIFS(明细!$R:$R,$AK308,明细!$C:$C,AV$1,明细!$AL:$AL,"网点超23H未关闭"))*20=0,"-",(COUNTIFS(明细!$R:$R,$AK308,明细!$C:$C,AV$1,明细!$AK:$AK,"网点超50分钟未响应")+COUNTIFS(明细!$R:$R,$AK308,明细!$C:$C,AV$1,明细!$AL:$AL,"网点超23H未关闭"))*20)</f>
        <v>-</v>
      </c>
      <c r="AW308" s="12" t="str">
        <f>IF((COUNTIFS(明细!$R:$R,$AK308,明细!$C:$C,AW$1,明细!$AK:$AK,"网点超50分钟未响应")+COUNTIFS(明细!$R:$R,$AK308,明细!$C:$C,AW$1,明细!$AL:$AL,"网点超23H未关闭"))*20=0,"-",(COUNTIFS(明细!$R:$R,$AK308,明细!$C:$C,AW$1,明细!$AK:$AK,"网点超50分钟未响应")+COUNTIFS(明细!$R:$R,$AK308,明细!$C:$C,AW$1,明细!$AL:$AL,"网点超23H未关闭"))*20)</f>
        <v>-</v>
      </c>
      <c r="AX308" s="12" t="str">
        <f>IF((COUNTIFS(明细!$R:$R,$AK308,明细!$C:$C,AX$1,明细!$AK:$AK,"网点超50分钟未响应")+COUNTIFS(明细!$R:$R,$AK308,明细!$C:$C,AX$1,明细!$AL:$AL,"网点超23H未关闭"))*20=0,"-",(COUNTIFS(明细!$R:$R,$AK308,明细!$C:$C,AX$1,明细!$AK:$AK,"网点超50分钟未响应")+COUNTIFS(明细!$R:$R,$AK308,明细!$C:$C,AX$1,明细!$AL:$AL,"网点超23H未关闭"))*20)</f>
        <v>-</v>
      </c>
      <c r="AY308" s="12" t="str">
        <f>IF((COUNTIFS(明细!$R:$R,$AK308,明细!$C:$C,AY$1,明细!$AK:$AK,"网点超50分钟未响应")+COUNTIFS(明细!$R:$R,$AK308,明细!$C:$C,AY$1,明细!$AL:$AL,"网点超23H未关闭"))*20=0,"-",(COUNTIFS(明细!$R:$R,$AK308,明细!$C:$C,AY$1,明细!$AK:$AK,"网点超50分钟未响应")+COUNTIFS(明细!$R:$R,$AK308,明细!$C:$C,AY$1,明细!$AL:$AL,"网点超23H未关闭"))*20)</f>
        <v>-</v>
      </c>
      <c r="AZ308" s="12" t="str">
        <f>IF((COUNTIFS(明细!$R:$R,$AK308,明细!$C:$C,AZ$1,明细!$AK:$AK,"网点超50分钟未响应")+COUNTIFS(明细!$R:$R,$AK308,明细!$C:$C,AZ$1,明细!$AL:$AL,"网点超23H未关闭"))*20=0,"-",(COUNTIFS(明细!$R:$R,$AK308,明细!$C:$C,AZ$1,明细!$AK:$AK,"网点超50分钟未响应")+COUNTIFS(明细!$R:$R,$AK308,明细!$C:$C,AZ$1,明细!$AL:$AL,"网点超23H未关闭"))*20)</f>
        <v>-</v>
      </c>
      <c r="BA308" s="12" t="str">
        <f>IF((COUNTIFS(明细!$R:$R,$AK308,明细!$C:$C,BA$1,明细!$AK:$AK,"网点超50分钟未响应")+COUNTIFS(明细!$R:$R,$AK308,明细!$C:$C,BA$1,明细!$AL:$AL,"网点超23H未关闭"))*20=0,"-",(COUNTIFS(明细!$R:$R,$AK308,明细!$C:$C,BA$1,明细!$AK:$AK,"网点超50分钟未响应")+COUNTIFS(明细!$R:$R,$AK308,明细!$C:$C,BA$1,明细!$AL:$AL,"网点超23H未关闭"))*20)</f>
        <v>-</v>
      </c>
      <c r="BB308" s="12" t="str">
        <f>IF((COUNTIFS(明细!$R:$R,$AK308,明细!$C:$C,BB$1,明细!$AK:$AK,"网点超50分钟未响应")+COUNTIFS(明细!$R:$R,$AK308,明细!$C:$C,BB$1,明细!$AL:$AL,"网点超23H未关闭"))*20=0,"-",(COUNTIFS(明细!$R:$R,$AK308,明细!$C:$C,BB$1,明细!$AK:$AK,"网点超50分钟未响应")+COUNTIFS(明细!$R:$R,$AK308,明细!$C:$C,BB$1,明细!$AL:$AL,"网点超23H未关闭"))*20)</f>
        <v>-</v>
      </c>
      <c r="BC308" s="12" t="str">
        <f>IF((COUNTIFS(明细!$R:$R,$AK308,明细!$C:$C,BC$1,明细!$AK:$AK,"网点超50分钟未响应")+COUNTIFS(明细!$R:$R,$AK308,明细!$C:$C,BC$1,明细!$AL:$AL,"网点超23H未关闭"))*20=0,"-",(COUNTIFS(明细!$R:$R,$AK308,明细!$C:$C,BC$1,明细!$AK:$AK,"网点超50分钟未响应")+COUNTIFS(明细!$R:$R,$AK308,明细!$C:$C,BC$1,明细!$AL:$AL,"网点超23H未关闭"))*20)</f>
        <v>-</v>
      </c>
      <c r="BD308" s="12" t="str">
        <f>IF((COUNTIFS(明细!$R:$R,$AK308,明细!$C:$C,BD$1,明细!$AK:$AK,"网点超50分钟未响应")+COUNTIFS(明细!$R:$R,$AK308,明细!$C:$C,BD$1,明细!$AL:$AL,"网点超23H未关闭"))*20=0,"-",(COUNTIFS(明细!$R:$R,$AK308,明细!$C:$C,BD$1,明细!$AK:$AK,"网点超50分钟未响应")+COUNTIFS(明细!$R:$R,$AK308,明细!$C:$C,BD$1,明细!$AL:$AL,"网点超23H未关闭"))*20)</f>
        <v>-</v>
      </c>
      <c r="BE308" s="12" t="str">
        <f>IF((COUNTIFS(明细!$R:$R,$AK308,明细!$C:$C,BE$1,明细!$AK:$AK,"网点超50分钟未响应")+COUNTIFS(明细!$R:$R,$AK308,明细!$C:$C,BE$1,明细!$AL:$AL,"网点超23H未关闭"))*20=0,"-",(COUNTIFS(明细!$R:$R,$AK308,明细!$C:$C,BE$1,明细!$AK:$AK,"网点超50分钟未响应")+COUNTIFS(明细!$R:$R,$AK308,明细!$C:$C,BE$1,明细!$AL:$AL,"网点超23H未关闭"))*20)</f>
        <v>-</v>
      </c>
      <c r="BF308" s="12" t="str">
        <f>IF((COUNTIFS(明细!$R:$R,$AK308,明细!$C:$C,BF$1,明细!$AK:$AK,"网点超50分钟未响应")+COUNTIFS(明细!$R:$R,$AK308,明细!$C:$C,BF$1,明细!$AL:$AL,"网点超23H未关闭"))*20=0,"-",(COUNTIFS(明细!$R:$R,$AK308,明细!$C:$C,BF$1,明细!$AK:$AK,"网点超50分钟未响应")+COUNTIFS(明细!$R:$R,$AK308,明细!$C:$C,BF$1,明细!$AL:$AL,"网点超23H未关闭"))*20)</f>
        <v>-</v>
      </c>
      <c r="BG308" s="12" t="str">
        <f>IF((COUNTIFS(明细!$R:$R,$AK308,明细!$C:$C,BG$1,明细!$AK:$AK,"网点超50分钟未响应")+COUNTIFS(明细!$R:$R,$AK308,明细!$C:$C,BG$1,明细!$AL:$AL,"网点超23H未关闭"))*20=0,"-",(COUNTIFS(明细!$R:$R,$AK308,明细!$C:$C,BG$1,明细!$AK:$AK,"网点超50分钟未响应")+COUNTIFS(明细!$R:$R,$AK308,明细!$C:$C,BG$1,明细!$AL:$AL,"网点超23H未关闭"))*20)</f>
        <v>-</v>
      </c>
      <c r="BH308" s="12" t="str">
        <f>IF((COUNTIFS(明细!$R:$R,$AK308,明细!$C:$C,BH$1,明细!$AK:$AK,"网点超50分钟未响应")+COUNTIFS(明细!$R:$R,$AK308,明细!$C:$C,BH$1,明细!$AL:$AL,"网点超23H未关闭"))*20=0,"-",(COUNTIFS(明细!$R:$R,$AK308,明细!$C:$C,BH$1,明细!$AK:$AK,"网点超50分钟未响应")+COUNTIFS(明细!$R:$R,$AK308,明细!$C:$C,BH$1,明细!$AL:$AL,"网点超23H未关闭"))*20)</f>
        <v>-</v>
      </c>
      <c r="BI308" s="12" t="str">
        <f>IF((COUNTIFS(明细!$R:$R,$AK308,明细!$C:$C,BI$1,明细!$AK:$AK,"网点超50分钟未响应")+COUNTIFS(明细!$R:$R,$AK308,明细!$C:$C,BI$1,明细!$AL:$AL,"网点超23H未关闭"))*20=0,"-",(COUNTIFS(明细!$R:$R,$AK308,明细!$C:$C,BI$1,明细!$AK:$AK,"网点超50分钟未响应")+COUNTIFS(明细!$R:$R,$AK308,明细!$C:$C,BI$1,明细!$AL:$AL,"网点超23H未关闭"))*20)</f>
        <v>-</v>
      </c>
      <c r="BJ308" s="12" t="str">
        <f>IF((COUNTIFS(明细!$R:$R,$AK308,明细!$C:$C,BJ$1,明细!$AK:$AK,"网点超50分钟未响应")+COUNTIFS(明细!$R:$R,$AK308,明细!$C:$C,BJ$1,明细!$AL:$AL,"网点超23H未关闭"))*20=0,"-",(COUNTIFS(明细!$R:$R,$AK308,明细!$C:$C,BJ$1,明细!$AK:$AK,"网点超50分钟未响应")+COUNTIFS(明细!$R:$R,$AK308,明细!$C:$C,BJ$1,明细!$AL:$AL,"网点超23H未关闭"))*20)</f>
        <v>-</v>
      </c>
      <c r="BK308" s="12" t="str">
        <f>IF((COUNTIFS(明细!$R:$R,$AK308,明细!$C:$C,BK$1,明细!$AK:$AK,"网点超50分钟未响应")+COUNTIFS(明细!$R:$R,$AK308,明细!$C:$C,BK$1,明细!$AL:$AL,"网点超23H未关闭"))*20=0,"-",(COUNTIFS(明细!$R:$R,$AK308,明细!$C:$C,BK$1,明细!$AK:$AK,"网点超50分钟未响应")+COUNTIFS(明细!$R:$R,$AK308,明细!$C:$C,BK$1,明细!$AL:$AL,"网点超23H未关闭"))*20)</f>
        <v>-</v>
      </c>
      <c r="BL308" s="12" t="str">
        <f>IF((COUNTIFS(明细!$R:$R,$AK308,明细!$C:$C,BL$1,明细!$AK:$AK,"网点超50分钟未响应")+COUNTIFS(明细!$R:$R,$AK308,明细!$C:$C,BL$1,明细!$AL:$AL,"网点超23H未关闭"))*20=0,"-",(COUNTIFS(明细!$R:$R,$AK308,明细!$C:$C,BL$1,明细!$AK:$AK,"网点超50分钟未响应")+COUNTIFS(明细!$R:$R,$AK308,明细!$C:$C,BL$1,明细!$AL:$AL,"网点超23H未关闭"))*20)</f>
        <v>-</v>
      </c>
      <c r="BM308" s="12" t="str">
        <f>IF((COUNTIFS(明细!$R:$R,$AK308,明细!$C:$C,BM$1,明细!$AK:$AK,"网点超50分钟未响应")+COUNTIFS(明细!$R:$R,$AK308,明细!$C:$C,BM$1,明细!$AL:$AL,"网点超23H未关闭"))*20=0,"-",(COUNTIFS(明细!$R:$R,$AK308,明细!$C:$C,BM$1,明细!$AK:$AK,"网点超50分钟未响应")+COUNTIFS(明细!$R:$R,$AK308,明细!$C:$C,BM$1,明细!$AL:$AL,"网点超23H未关闭"))*20)</f>
        <v>-</v>
      </c>
      <c r="BN308" s="12" t="str">
        <f>IF((COUNTIFS(明细!$R:$R,$AK308,明细!$C:$C,BN$1,明细!$AK:$AK,"网点超50分钟未响应")+COUNTIFS(明细!$R:$R,$AK308,明细!$C:$C,BN$1,明细!$AL:$AL,"网点超23H未关闭"))*20=0,"-",(COUNTIFS(明细!$R:$R,$AK308,明细!$C:$C,BN$1,明细!$AK:$AK,"网点超50分钟未响应")+COUNTIFS(明细!$R:$R,$AK308,明细!$C:$C,BN$1,明细!$AL:$AL,"网点超23H未关闭"))*20)</f>
        <v>-</v>
      </c>
      <c r="BO308" s="12" t="str">
        <f>IF((COUNTIFS(明细!$R:$R,$AK308,明细!$C:$C,BO$1,明细!$AK:$AK,"网点超50分钟未响应")+COUNTIFS(明细!$R:$R,$AK308,明细!$C:$C,BO$1,明细!$AL:$AL,"网点超23H未关闭"))*20=0,"-",(COUNTIFS(明细!$R:$R,$AK308,明细!$C:$C,BO$1,明细!$AK:$AK,"网点超50分钟未响应")+COUNTIFS(明细!$R:$R,$AK308,明细!$C:$C,BO$1,明细!$AL:$AL,"网点超23H未关闭"))*20)</f>
        <v>-</v>
      </c>
      <c r="BP308" s="12" t="str">
        <f>IF((COUNTIFS(明细!$R:$R,$AK308,明细!$C:$C,BP$1,明细!$AK:$AK,"网点超50分钟未响应")+COUNTIFS(明细!$R:$R,$AK308,明细!$C:$C,BP$1,明细!$AL:$AL,"网点超23H未关闭"))*20=0,"-",(COUNTIFS(明细!$R:$R,$AK308,明细!$C:$C,BP$1,明细!$AK:$AK,"网点超50分钟未响应")+COUNTIFS(明细!$R:$R,$AK308,明细!$C:$C,BP$1,明细!$AL:$AL,"网点超23H未关闭"))*20)</f>
        <v>-</v>
      </c>
    </row>
    <row r="309" customHeight="1" spans="36:68">
      <c r="AJ309" s="12">
        <f>RANK(AL309,AL$3:AL$356)</f>
        <v>147</v>
      </c>
      <c r="AK309" s="37" t="s">
        <v>345</v>
      </c>
      <c r="AL309" s="12">
        <f t="shared" si="2"/>
        <v>0</v>
      </c>
      <c r="AM309" s="12" t="str">
        <f>IF((COUNTIFS(明细!$R:$R,$AK309,明细!$C:$C,AM$1,明细!$AK:$AK,"网点超50分钟未响应")+COUNTIFS(明细!$R:$R,$AK309,明细!$C:$C,AM$1,明细!$AL:$AL,"网点超23H未关闭"))*20=0,"-",(COUNTIFS(明细!$R:$R,$AK309,明细!$C:$C,AM$1,明细!$AK:$AK,"网点超50分钟未响应")+COUNTIFS(明细!$R:$R,$AK309,明细!$C:$C,AM$1,明细!$AL:$AL,"网点超23H未关闭"))*20)</f>
        <v>-</v>
      </c>
      <c r="AN309" s="12" t="str">
        <f>IF((COUNTIFS(明细!$R:$R,$AK309,明细!$C:$C,AN$1,明细!$AK:$AK,"网点超50分钟未响应")+COUNTIFS(明细!$R:$R,$AK309,明细!$C:$C,AN$1,明细!$AL:$AL,"网点超23H未关闭"))*20=0,"-",(COUNTIFS(明细!$R:$R,$AK309,明细!$C:$C,AN$1,明细!$AK:$AK,"网点超50分钟未响应")+COUNTIFS(明细!$R:$R,$AK309,明细!$C:$C,AN$1,明细!$AL:$AL,"网点超23H未关闭"))*20)</f>
        <v>-</v>
      </c>
      <c r="AO309" s="12" t="str">
        <f>IF((COUNTIFS(明细!$R:$R,$AK309,明细!$C:$C,AO$1,明细!$AK:$AK,"网点超50分钟未响应")+COUNTIFS(明细!$R:$R,$AK309,明细!$C:$C,AO$1,明细!$AL:$AL,"网点超23H未关闭"))*20=0,"-",(COUNTIFS(明细!$R:$R,$AK309,明细!$C:$C,AO$1,明细!$AK:$AK,"网点超50分钟未响应")+COUNTIFS(明细!$R:$R,$AK309,明细!$C:$C,AO$1,明细!$AL:$AL,"网点超23H未关闭"))*20)</f>
        <v>-</v>
      </c>
      <c r="AP309" s="12" t="str">
        <f>IF((COUNTIFS(明细!$R:$R,$AK309,明细!$C:$C,AP$1,明细!$AK:$AK,"网点超50分钟未响应")+COUNTIFS(明细!$R:$R,$AK309,明细!$C:$C,AP$1,明细!$AL:$AL,"网点超23H未关闭"))*20=0,"-",(COUNTIFS(明细!$R:$R,$AK309,明细!$C:$C,AP$1,明细!$AK:$AK,"网点超50分钟未响应")+COUNTIFS(明细!$R:$R,$AK309,明细!$C:$C,AP$1,明细!$AL:$AL,"网点超23H未关闭"))*20)</f>
        <v>-</v>
      </c>
      <c r="AQ309" s="12" t="str">
        <f>IF((COUNTIFS(明细!$R:$R,$AK309,明细!$C:$C,AQ$1,明细!$AK:$AK,"网点超50分钟未响应")+COUNTIFS(明细!$R:$R,$AK309,明细!$C:$C,AQ$1,明细!$AL:$AL,"网点超23H未关闭"))*20=0,"-",(COUNTIFS(明细!$R:$R,$AK309,明细!$C:$C,AQ$1,明细!$AK:$AK,"网点超50分钟未响应")+COUNTIFS(明细!$R:$R,$AK309,明细!$C:$C,AQ$1,明细!$AL:$AL,"网点超23H未关闭"))*20)</f>
        <v>-</v>
      </c>
      <c r="AR309" s="12" t="str">
        <f>IF((COUNTIFS(明细!$R:$R,$AK309,明细!$C:$C,AR$1,明细!$AK:$AK,"网点超50分钟未响应")+COUNTIFS(明细!$R:$R,$AK309,明细!$C:$C,AR$1,明细!$AL:$AL,"网点超23H未关闭"))*20=0,"-",(COUNTIFS(明细!$R:$R,$AK309,明细!$C:$C,AR$1,明细!$AK:$AK,"网点超50分钟未响应")+COUNTIFS(明细!$R:$R,$AK309,明细!$C:$C,AR$1,明细!$AL:$AL,"网点超23H未关闭"))*20)</f>
        <v>-</v>
      </c>
      <c r="AS309" s="12" t="str">
        <f>IF((COUNTIFS(明细!$R:$R,$AK309,明细!$C:$C,AS$1,明细!$AK:$AK,"网点超50分钟未响应")+COUNTIFS(明细!$R:$R,$AK309,明细!$C:$C,AS$1,明细!$AL:$AL,"网点超23H未关闭"))*20=0,"-",(COUNTIFS(明细!$R:$R,$AK309,明细!$C:$C,AS$1,明细!$AK:$AK,"网点超50分钟未响应")+COUNTIFS(明细!$R:$R,$AK309,明细!$C:$C,AS$1,明细!$AL:$AL,"网点超23H未关闭"))*20)</f>
        <v>-</v>
      </c>
      <c r="AT309" s="12" t="str">
        <f>IF((COUNTIFS(明细!$R:$R,$AK309,明细!$C:$C,AT$1,明细!$AK:$AK,"网点超50分钟未响应")+COUNTIFS(明细!$R:$R,$AK309,明细!$C:$C,AT$1,明细!$AL:$AL,"网点超23H未关闭"))*20=0,"-",(COUNTIFS(明细!$R:$R,$AK309,明细!$C:$C,AT$1,明细!$AK:$AK,"网点超50分钟未响应")+COUNTIFS(明细!$R:$R,$AK309,明细!$C:$C,AT$1,明细!$AL:$AL,"网点超23H未关闭"))*20)</f>
        <v>-</v>
      </c>
      <c r="AU309" s="12" t="str">
        <f>IF((COUNTIFS(明细!$R:$R,$AK309,明细!$C:$C,AU$1,明细!$AK:$AK,"网点超50分钟未响应")+COUNTIFS(明细!$R:$R,$AK309,明细!$C:$C,AU$1,明细!$AL:$AL,"网点超23H未关闭"))*20=0,"-",(COUNTIFS(明细!$R:$R,$AK309,明细!$C:$C,AU$1,明细!$AK:$AK,"网点超50分钟未响应")+COUNTIFS(明细!$R:$R,$AK309,明细!$C:$C,AU$1,明细!$AL:$AL,"网点超23H未关闭"))*20)</f>
        <v>-</v>
      </c>
      <c r="AV309" s="12" t="str">
        <f>IF((COUNTIFS(明细!$R:$R,$AK309,明细!$C:$C,AV$1,明细!$AK:$AK,"网点超50分钟未响应")+COUNTIFS(明细!$R:$R,$AK309,明细!$C:$C,AV$1,明细!$AL:$AL,"网点超23H未关闭"))*20=0,"-",(COUNTIFS(明细!$R:$R,$AK309,明细!$C:$C,AV$1,明细!$AK:$AK,"网点超50分钟未响应")+COUNTIFS(明细!$R:$R,$AK309,明细!$C:$C,AV$1,明细!$AL:$AL,"网点超23H未关闭"))*20)</f>
        <v>-</v>
      </c>
      <c r="AW309" s="12" t="str">
        <f>IF((COUNTIFS(明细!$R:$R,$AK309,明细!$C:$C,AW$1,明细!$AK:$AK,"网点超50分钟未响应")+COUNTIFS(明细!$R:$R,$AK309,明细!$C:$C,AW$1,明细!$AL:$AL,"网点超23H未关闭"))*20=0,"-",(COUNTIFS(明细!$R:$R,$AK309,明细!$C:$C,AW$1,明细!$AK:$AK,"网点超50分钟未响应")+COUNTIFS(明细!$R:$R,$AK309,明细!$C:$C,AW$1,明细!$AL:$AL,"网点超23H未关闭"))*20)</f>
        <v>-</v>
      </c>
      <c r="AX309" s="12" t="str">
        <f>IF((COUNTIFS(明细!$R:$R,$AK309,明细!$C:$C,AX$1,明细!$AK:$AK,"网点超50分钟未响应")+COUNTIFS(明细!$R:$R,$AK309,明细!$C:$C,AX$1,明细!$AL:$AL,"网点超23H未关闭"))*20=0,"-",(COUNTIFS(明细!$R:$R,$AK309,明细!$C:$C,AX$1,明细!$AK:$AK,"网点超50分钟未响应")+COUNTIFS(明细!$R:$R,$AK309,明细!$C:$C,AX$1,明细!$AL:$AL,"网点超23H未关闭"))*20)</f>
        <v>-</v>
      </c>
      <c r="AY309" s="12" t="str">
        <f>IF((COUNTIFS(明细!$R:$R,$AK309,明细!$C:$C,AY$1,明细!$AK:$AK,"网点超50分钟未响应")+COUNTIFS(明细!$R:$R,$AK309,明细!$C:$C,AY$1,明细!$AL:$AL,"网点超23H未关闭"))*20=0,"-",(COUNTIFS(明细!$R:$R,$AK309,明细!$C:$C,AY$1,明细!$AK:$AK,"网点超50分钟未响应")+COUNTIFS(明细!$R:$R,$AK309,明细!$C:$C,AY$1,明细!$AL:$AL,"网点超23H未关闭"))*20)</f>
        <v>-</v>
      </c>
      <c r="AZ309" s="12" t="str">
        <f>IF((COUNTIFS(明细!$R:$R,$AK309,明细!$C:$C,AZ$1,明细!$AK:$AK,"网点超50分钟未响应")+COUNTIFS(明细!$R:$R,$AK309,明细!$C:$C,AZ$1,明细!$AL:$AL,"网点超23H未关闭"))*20=0,"-",(COUNTIFS(明细!$R:$R,$AK309,明细!$C:$C,AZ$1,明细!$AK:$AK,"网点超50分钟未响应")+COUNTIFS(明细!$R:$R,$AK309,明细!$C:$C,AZ$1,明细!$AL:$AL,"网点超23H未关闭"))*20)</f>
        <v>-</v>
      </c>
      <c r="BA309" s="12" t="str">
        <f>IF((COUNTIFS(明细!$R:$R,$AK309,明细!$C:$C,BA$1,明细!$AK:$AK,"网点超50分钟未响应")+COUNTIFS(明细!$R:$R,$AK309,明细!$C:$C,BA$1,明细!$AL:$AL,"网点超23H未关闭"))*20=0,"-",(COUNTIFS(明细!$R:$R,$AK309,明细!$C:$C,BA$1,明细!$AK:$AK,"网点超50分钟未响应")+COUNTIFS(明细!$R:$R,$AK309,明细!$C:$C,BA$1,明细!$AL:$AL,"网点超23H未关闭"))*20)</f>
        <v>-</v>
      </c>
      <c r="BB309" s="12" t="str">
        <f>IF((COUNTIFS(明细!$R:$R,$AK309,明细!$C:$C,BB$1,明细!$AK:$AK,"网点超50分钟未响应")+COUNTIFS(明细!$R:$R,$AK309,明细!$C:$C,BB$1,明细!$AL:$AL,"网点超23H未关闭"))*20=0,"-",(COUNTIFS(明细!$R:$R,$AK309,明细!$C:$C,BB$1,明细!$AK:$AK,"网点超50分钟未响应")+COUNTIFS(明细!$R:$R,$AK309,明细!$C:$C,BB$1,明细!$AL:$AL,"网点超23H未关闭"))*20)</f>
        <v>-</v>
      </c>
      <c r="BC309" s="12" t="str">
        <f>IF((COUNTIFS(明细!$R:$R,$AK309,明细!$C:$C,BC$1,明细!$AK:$AK,"网点超50分钟未响应")+COUNTIFS(明细!$R:$R,$AK309,明细!$C:$C,BC$1,明细!$AL:$AL,"网点超23H未关闭"))*20=0,"-",(COUNTIFS(明细!$R:$R,$AK309,明细!$C:$C,BC$1,明细!$AK:$AK,"网点超50分钟未响应")+COUNTIFS(明细!$R:$R,$AK309,明细!$C:$C,BC$1,明细!$AL:$AL,"网点超23H未关闭"))*20)</f>
        <v>-</v>
      </c>
      <c r="BD309" s="12" t="str">
        <f>IF((COUNTIFS(明细!$R:$R,$AK309,明细!$C:$C,BD$1,明细!$AK:$AK,"网点超50分钟未响应")+COUNTIFS(明细!$R:$R,$AK309,明细!$C:$C,BD$1,明细!$AL:$AL,"网点超23H未关闭"))*20=0,"-",(COUNTIFS(明细!$R:$R,$AK309,明细!$C:$C,BD$1,明细!$AK:$AK,"网点超50分钟未响应")+COUNTIFS(明细!$R:$R,$AK309,明细!$C:$C,BD$1,明细!$AL:$AL,"网点超23H未关闭"))*20)</f>
        <v>-</v>
      </c>
      <c r="BE309" s="12" t="str">
        <f>IF((COUNTIFS(明细!$R:$R,$AK309,明细!$C:$C,BE$1,明细!$AK:$AK,"网点超50分钟未响应")+COUNTIFS(明细!$R:$R,$AK309,明细!$C:$C,BE$1,明细!$AL:$AL,"网点超23H未关闭"))*20=0,"-",(COUNTIFS(明细!$R:$R,$AK309,明细!$C:$C,BE$1,明细!$AK:$AK,"网点超50分钟未响应")+COUNTIFS(明细!$R:$R,$AK309,明细!$C:$C,BE$1,明细!$AL:$AL,"网点超23H未关闭"))*20)</f>
        <v>-</v>
      </c>
      <c r="BF309" s="12" t="str">
        <f>IF((COUNTIFS(明细!$R:$R,$AK309,明细!$C:$C,BF$1,明细!$AK:$AK,"网点超50分钟未响应")+COUNTIFS(明细!$R:$R,$AK309,明细!$C:$C,BF$1,明细!$AL:$AL,"网点超23H未关闭"))*20=0,"-",(COUNTIFS(明细!$R:$R,$AK309,明细!$C:$C,BF$1,明细!$AK:$AK,"网点超50分钟未响应")+COUNTIFS(明细!$R:$R,$AK309,明细!$C:$C,BF$1,明细!$AL:$AL,"网点超23H未关闭"))*20)</f>
        <v>-</v>
      </c>
      <c r="BG309" s="12" t="str">
        <f>IF((COUNTIFS(明细!$R:$R,$AK309,明细!$C:$C,BG$1,明细!$AK:$AK,"网点超50分钟未响应")+COUNTIFS(明细!$R:$R,$AK309,明细!$C:$C,BG$1,明细!$AL:$AL,"网点超23H未关闭"))*20=0,"-",(COUNTIFS(明细!$R:$R,$AK309,明细!$C:$C,BG$1,明细!$AK:$AK,"网点超50分钟未响应")+COUNTIFS(明细!$R:$R,$AK309,明细!$C:$C,BG$1,明细!$AL:$AL,"网点超23H未关闭"))*20)</f>
        <v>-</v>
      </c>
      <c r="BH309" s="12" t="str">
        <f>IF((COUNTIFS(明细!$R:$R,$AK309,明细!$C:$C,BH$1,明细!$AK:$AK,"网点超50分钟未响应")+COUNTIFS(明细!$R:$R,$AK309,明细!$C:$C,BH$1,明细!$AL:$AL,"网点超23H未关闭"))*20=0,"-",(COUNTIFS(明细!$R:$R,$AK309,明细!$C:$C,BH$1,明细!$AK:$AK,"网点超50分钟未响应")+COUNTIFS(明细!$R:$R,$AK309,明细!$C:$C,BH$1,明细!$AL:$AL,"网点超23H未关闭"))*20)</f>
        <v>-</v>
      </c>
      <c r="BI309" s="12" t="str">
        <f>IF((COUNTIFS(明细!$R:$R,$AK309,明细!$C:$C,BI$1,明细!$AK:$AK,"网点超50分钟未响应")+COUNTIFS(明细!$R:$R,$AK309,明细!$C:$C,BI$1,明细!$AL:$AL,"网点超23H未关闭"))*20=0,"-",(COUNTIFS(明细!$R:$R,$AK309,明细!$C:$C,BI$1,明细!$AK:$AK,"网点超50分钟未响应")+COUNTIFS(明细!$R:$R,$AK309,明细!$C:$C,BI$1,明细!$AL:$AL,"网点超23H未关闭"))*20)</f>
        <v>-</v>
      </c>
      <c r="BJ309" s="12" t="str">
        <f>IF((COUNTIFS(明细!$R:$R,$AK309,明细!$C:$C,BJ$1,明细!$AK:$AK,"网点超50分钟未响应")+COUNTIFS(明细!$R:$R,$AK309,明细!$C:$C,BJ$1,明细!$AL:$AL,"网点超23H未关闭"))*20=0,"-",(COUNTIFS(明细!$R:$R,$AK309,明细!$C:$C,BJ$1,明细!$AK:$AK,"网点超50分钟未响应")+COUNTIFS(明细!$R:$R,$AK309,明细!$C:$C,BJ$1,明细!$AL:$AL,"网点超23H未关闭"))*20)</f>
        <v>-</v>
      </c>
      <c r="BK309" s="12" t="str">
        <f>IF((COUNTIFS(明细!$R:$R,$AK309,明细!$C:$C,BK$1,明细!$AK:$AK,"网点超50分钟未响应")+COUNTIFS(明细!$R:$R,$AK309,明细!$C:$C,BK$1,明细!$AL:$AL,"网点超23H未关闭"))*20=0,"-",(COUNTIFS(明细!$R:$R,$AK309,明细!$C:$C,BK$1,明细!$AK:$AK,"网点超50分钟未响应")+COUNTIFS(明细!$R:$R,$AK309,明细!$C:$C,BK$1,明细!$AL:$AL,"网点超23H未关闭"))*20)</f>
        <v>-</v>
      </c>
      <c r="BL309" s="12" t="str">
        <f>IF((COUNTIFS(明细!$R:$R,$AK309,明细!$C:$C,BL$1,明细!$AK:$AK,"网点超50分钟未响应")+COUNTIFS(明细!$R:$R,$AK309,明细!$C:$C,BL$1,明细!$AL:$AL,"网点超23H未关闭"))*20=0,"-",(COUNTIFS(明细!$R:$R,$AK309,明细!$C:$C,BL$1,明细!$AK:$AK,"网点超50分钟未响应")+COUNTIFS(明细!$R:$R,$AK309,明细!$C:$C,BL$1,明细!$AL:$AL,"网点超23H未关闭"))*20)</f>
        <v>-</v>
      </c>
      <c r="BM309" s="12" t="str">
        <f>IF((COUNTIFS(明细!$R:$R,$AK309,明细!$C:$C,BM$1,明细!$AK:$AK,"网点超50分钟未响应")+COUNTIFS(明细!$R:$R,$AK309,明细!$C:$C,BM$1,明细!$AL:$AL,"网点超23H未关闭"))*20=0,"-",(COUNTIFS(明细!$R:$R,$AK309,明细!$C:$C,BM$1,明细!$AK:$AK,"网点超50分钟未响应")+COUNTIFS(明细!$R:$R,$AK309,明细!$C:$C,BM$1,明细!$AL:$AL,"网点超23H未关闭"))*20)</f>
        <v>-</v>
      </c>
      <c r="BN309" s="12" t="str">
        <f>IF((COUNTIFS(明细!$R:$R,$AK309,明细!$C:$C,BN$1,明细!$AK:$AK,"网点超50分钟未响应")+COUNTIFS(明细!$R:$R,$AK309,明细!$C:$C,BN$1,明细!$AL:$AL,"网点超23H未关闭"))*20=0,"-",(COUNTIFS(明细!$R:$R,$AK309,明细!$C:$C,BN$1,明细!$AK:$AK,"网点超50分钟未响应")+COUNTIFS(明细!$R:$R,$AK309,明细!$C:$C,BN$1,明细!$AL:$AL,"网点超23H未关闭"))*20)</f>
        <v>-</v>
      </c>
      <c r="BO309" s="12" t="str">
        <f>IF((COUNTIFS(明细!$R:$R,$AK309,明细!$C:$C,BO$1,明细!$AK:$AK,"网点超50分钟未响应")+COUNTIFS(明细!$R:$R,$AK309,明细!$C:$C,BO$1,明细!$AL:$AL,"网点超23H未关闭"))*20=0,"-",(COUNTIFS(明细!$R:$R,$AK309,明细!$C:$C,BO$1,明细!$AK:$AK,"网点超50分钟未响应")+COUNTIFS(明细!$R:$R,$AK309,明细!$C:$C,BO$1,明细!$AL:$AL,"网点超23H未关闭"))*20)</f>
        <v>-</v>
      </c>
      <c r="BP309" s="12" t="str">
        <f>IF((COUNTIFS(明细!$R:$R,$AK309,明细!$C:$C,BP$1,明细!$AK:$AK,"网点超50分钟未响应")+COUNTIFS(明细!$R:$R,$AK309,明细!$C:$C,BP$1,明细!$AL:$AL,"网点超23H未关闭"))*20=0,"-",(COUNTIFS(明细!$R:$R,$AK309,明细!$C:$C,BP$1,明细!$AK:$AK,"网点超50分钟未响应")+COUNTIFS(明细!$R:$R,$AK309,明细!$C:$C,BP$1,明细!$AL:$AL,"网点超23H未关闭"))*20)</f>
        <v>-</v>
      </c>
    </row>
    <row r="310" customHeight="1" spans="36:68">
      <c r="AJ310" s="12">
        <f>RANK(AL310,AL$3:AL$356)</f>
        <v>147</v>
      </c>
      <c r="AK310" s="4" t="s">
        <v>346</v>
      </c>
      <c r="AL310" s="12">
        <f t="shared" si="2"/>
        <v>0</v>
      </c>
      <c r="AM310" s="12" t="str">
        <f>IF((COUNTIFS(明细!$R:$R,$AK310,明细!$C:$C,AM$1,明细!$AK:$AK,"网点超50分钟未响应")+COUNTIFS(明细!$R:$R,$AK310,明细!$C:$C,AM$1,明细!$AL:$AL,"网点超23H未关闭"))*20=0,"-",(COUNTIFS(明细!$R:$R,$AK310,明细!$C:$C,AM$1,明细!$AK:$AK,"网点超50分钟未响应")+COUNTIFS(明细!$R:$R,$AK310,明细!$C:$C,AM$1,明细!$AL:$AL,"网点超23H未关闭"))*20)</f>
        <v>-</v>
      </c>
      <c r="AN310" s="12" t="str">
        <f>IF((COUNTIFS(明细!$R:$R,$AK310,明细!$C:$C,AN$1,明细!$AK:$AK,"网点超50分钟未响应")+COUNTIFS(明细!$R:$R,$AK310,明细!$C:$C,AN$1,明细!$AL:$AL,"网点超23H未关闭"))*20=0,"-",(COUNTIFS(明细!$R:$R,$AK310,明细!$C:$C,AN$1,明细!$AK:$AK,"网点超50分钟未响应")+COUNTIFS(明细!$R:$R,$AK310,明细!$C:$C,AN$1,明细!$AL:$AL,"网点超23H未关闭"))*20)</f>
        <v>-</v>
      </c>
      <c r="AO310" s="12" t="str">
        <f>IF((COUNTIFS(明细!$R:$R,$AK310,明细!$C:$C,AO$1,明细!$AK:$AK,"网点超50分钟未响应")+COUNTIFS(明细!$R:$R,$AK310,明细!$C:$C,AO$1,明细!$AL:$AL,"网点超23H未关闭"))*20=0,"-",(COUNTIFS(明细!$R:$R,$AK310,明细!$C:$C,AO$1,明细!$AK:$AK,"网点超50分钟未响应")+COUNTIFS(明细!$R:$R,$AK310,明细!$C:$C,AO$1,明细!$AL:$AL,"网点超23H未关闭"))*20)</f>
        <v>-</v>
      </c>
      <c r="AP310" s="12" t="str">
        <f>IF((COUNTIFS(明细!$R:$R,$AK310,明细!$C:$C,AP$1,明细!$AK:$AK,"网点超50分钟未响应")+COUNTIFS(明细!$R:$R,$AK310,明细!$C:$C,AP$1,明细!$AL:$AL,"网点超23H未关闭"))*20=0,"-",(COUNTIFS(明细!$R:$R,$AK310,明细!$C:$C,AP$1,明细!$AK:$AK,"网点超50分钟未响应")+COUNTIFS(明细!$R:$R,$AK310,明细!$C:$C,AP$1,明细!$AL:$AL,"网点超23H未关闭"))*20)</f>
        <v>-</v>
      </c>
      <c r="AQ310" s="12" t="str">
        <f>IF((COUNTIFS(明细!$R:$R,$AK310,明细!$C:$C,AQ$1,明细!$AK:$AK,"网点超50分钟未响应")+COUNTIFS(明细!$R:$R,$AK310,明细!$C:$C,AQ$1,明细!$AL:$AL,"网点超23H未关闭"))*20=0,"-",(COUNTIFS(明细!$R:$R,$AK310,明细!$C:$C,AQ$1,明细!$AK:$AK,"网点超50分钟未响应")+COUNTIFS(明细!$R:$R,$AK310,明细!$C:$C,AQ$1,明细!$AL:$AL,"网点超23H未关闭"))*20)</f>
        <v>-</v>
      </c>
      <c r="AR310" s="12" t="str">
        <f>IF((COUNTIFS(明细!$R:$R,$AK310,明细!$C:$C,AR$1,明细!$AK:$AK,"网点超50分钟未响应")+COUNTIFS(明细!$R:$R,$AK310,明细!$C:$C,AR$1,明细!$AL:$AL,"网点超23H未关闭"))*20=0,"-",(COUNTIFS(明细!$R:$R,$AK310,明细!$C:$C,AR$1,明细!$AK:$AK,"网点超50分钟未响应")+COUNTIFS(明细!$R:$R,$AK310,明细!$C:$C,AR$1,明细!$AL:$AL,"网点超23H未关闭"))*20)</f>
        <v>-</v>
      </c>
      <c r="AS310" s="12" t="str">
        <f>IF((COUNTIFS(明细!$R:$R,$AK310,明细!$C:$C,AS$1,明细!$AK:$AK,"网点超50分钟未响应")+COUNTIFS(明细!$R:$R,$AK310,明细!$C:$C,AS$1,明细!$AL:$AL,"网点超23H未关闭"))*20=0,"-",(COUNTIFS(明细!$R:$R,$AK310,明细!$C:$C,AS$1,明细!$AK:$AK,"网点超50分钟未响应")+COUNTIFS(明细!$R:$R,$AK310,明细!$C:$C,AS$1,明细!$AL:$AL,"网点超23H未关闭"))*20)</f>
        <v>-</v>
      </c>
      <c r="AT310" s="12" t="str">
        <f>IF((COUNTIFS(明细!$R:$R,$AK310,明细!$C:$C,AT$1,明细!$AK:$AK,"网点超50分钟未响应")+COUNTIFS(明细!$R:$R,$AK310,明细!$C:$C,AT$1,明细!$AL:$AL,"网点超23H未关闭"))*20=0,"-",(COUNTIFS(明细!$R:$R,$AK310,明细!$C:$C,AT$1,明细!$AK:$AK,"网点超50分钟未响应")+COUNTIFS(明细!$R:$R,$AK310,明细!$C:$C,AT$1,明细!$AL:$AL,"网点超23H未关闭"))*20)</f>
        <v>-</v>
      </c>
      <c r="AU310" s="12" t="str">
        <f>IF((COUNTIFS(明细!$R:$R,$AK310,明细!$C:$C,AU$1,明细!$AK:$AK,"网点超50分钟未响应")+COUNTIFS(明细!$R:$R,$AK310,明细!$C:$C,AU$1,明细!$AL:$AL,"网点超23H未关闭"))*20=0,"-",(COUNTIFS(明细!$R:$R,$AK310,明细!$C:$C,AU$1,明细!$AK:$AK,"网点超50分钟未响应")+COUNTIFS(明细!$R:$R,$AK310,明细!$C:$C,AU$1,明细!$AL:$AL,"网点超23H未关闭"))*20)</f>
        <v>-</v>
      </c>
      <c r="AV310" s="12" t="str">
        <f>IF((COUNTIFS(明细!$R:$R,$AK310,明细!$C:$C,AV$1,明细!$AK:$AK,"网点超50分钟未响应")+COUNTIFS(明细!$R:$R,$AK310,明细!$C:$C,AV$1,明细!$AL:$AL,"网点超23H未关闭"))*20=0,"-",(COUNTIFS(明细!$R:$R,$AK310,明细!$C:$C,AV$1,明细!$AK:$AK,"网点超50分钟未响应")+COUNTIFS(明细!$R:$R,$AK310,明细!$C:$C,AV$1,明细!$AL:$AL,"网点超23H未关闭"))*20)</f>
        <v>-</v>
      </c>
      <c r="AW310" s="12" t="str">
        <f>IF((COUNTIFS(明细!$R:$R,$AK310,明细!$C:$C,AW$1,明细!$AK:$AK,"网点超50分钟未响应")+COUNTIFS(明细!$R:$R,$AK310,明细!$C:$C,AW$1,明细!$AL:$AL,"网点超23H未关闭"))*20=0,"-",(COUNTIFS(明细!$R:$R,$AK310,明细!$C:$C,AW$1,明细!$AK:$AK,"网点超50分钟未响应")+COUNTIFS(明细!$R:$R,$AK310,明细!$C:$C,AW$1,明细!$AL:$AL,"网点超23H未关闭"))*20)</f>
        <v>-</v>
      </c>
      <c r="AX310" s="12" t="str">
        <f>IF((COUNTIFS(明细!$R:$R,$AK310,明细!$C:$C,AX$1,明细!$AK:$AK,"网点超50分钟未响应")+COUNTIFS(明细!$R:$R,$AK310,明细!$C:$C,AX$1,明细!$AL:$AL,"网点超23H未关闭"))*20=0,"-",(COUNTIFS(明细!$R:$R,$AK310,明细!$C:$C,AX$1,明细!$AK:$AK,"网点超50分钟未响应")+COUNTIFS(明细!$R:$R,$AK310,明细!$C:$C,AX$1,明细!$AL:$AL,"网点超23H未关闭"))*20)</f>
        <v>-</v>
      </c>
      <c r="AY310" s="12" t="str">
        <f>IF((COUNTIFS(明细!$R:$R,$AK310,明细!$C:$C,AY$1,明细!$AK:$AK,"网点超50分钟未响应")+COUNTIFS(明细!$R:$R,$AK310,明细!$C:$C,AY$1,明细!$AL:$AL,"网点超23H未关闭"))*20=0,"-",(COUNTIFS(明细!$R:$R,$AK310,明细!$C:$C,AY$1,明细!$AK:$AK,"网点超50分钟未响应")+COUNTIFS(明细!$R:$R,$AK310,明细!$C:$C,AY$1,明细!$AL:$AL,"网点超23H未关闭"))*20)</f>
        <v>-</v>
      </c>
      <c r="AZ310" s="12" t="str">
        <f>IF((COUNTIFS(明细!$R:$R,$AK310,明细!$C:$C,AZ$1,明细!$AK:$AK,"网点超50分钟未响应")+COUNTIFS(明细!$R:$R,$AK310,明细!$C:$C,AZ$1,明细!$AL:$AL,"网点超23H未关闭"))*20=0,"-",(COUNTIFS(明细!$R:$R,$AK310,明细!$C:$C,AZ$1,明细!$AK:$AK,"网点超50分钟未响应")+COUNTIFS(明细!$R:$R,$AK310,明细!$C:$C,AZ$1,明细!$AL:$AL,"网点超23H未关闭"))*20)</f>
        <v>-</v>
      </c>
      <c r="BA310" s="12" t="str">
        <f>IF((COUNTIFS(明细!$R:$R,$AK310,明细!$C:$C,BA$1,明细!$AK:$AK,"网点超50分钟未响应")+COUNTIFS(明细!$R:$R,$AK310,明细!$C:$C,BA$1,明细!$AL:$AL,"网点超23H未关闭"))*20=0,"-",(COUNTIFS(明细!$R:$R,$AK310,明细!$C:$C,BA$1,明细!$AK:$AK,"网点超50分钟未响应")+COUNTIFS(明细!$R:$R,$AK310,明细!$C:$C,BA$1,明细!$AL:$AL,"网点超23H未关闭"))*20)</f>
        <v>-</v>
      </c>
      <c r="BB310" s="12" t="str">
        <f>IF((COUNTIFS(明细!$R:$R,$AK310,明细!$C:$C,BB$1,明细!$AK:$AK,"网点超50分钟未响应")+COUNTIFS(明细!$R:$R,$AK310,明细!$C:$C,BB$1,明细!$AL:$AL,"网点超23H未关闭"))*20=0,"-",(COUNTIFS(明细!$R:$R,$AK310,明细!$C:$C,BB$1,明细!$AK:$AK,"网点超50分钟未响应")+COUNTIFS(明细!$R:$R,$AK310,明细!$C:$C,BB$1,明细!$AL:$AL,"网点超23H未关闭"))*20)</f>
        <v>-</v>
      </c>
      <c r="BC310" s="12" t="str">
        <f>IF((COUNTIFS(明细!$R:$R,$AK310,明细!$C:$C,BC$1,明细!$AK:$AK,"网点超50分钟未响应")+COUNTIFS(明细!$R:$R,$AK310,明细!$C:$C,BC$1,明细!$AL:$AL,"网点超23H未关闭"))*20=0,"-",(COUNTIFS(明细!$R:$R,$AK310,明细!$C:$C,BC$1,明细!$AK:$AK,"网点超50分钟未响应")+COUNTIFS(明细!$R:$R,$AK310,明细!$C:$C,BC$1,明细!$AL:$AL,"网点超23H未关闭"))*20)</f>
        <v>-</v>
      </c>
      <c r="BD310" s="12" t="str">
        <f>IF((COUNTIFS(明细!$R:$R,$AK310,明细!$C:$C,BD$1,明细!$AK:$AK,"网点超50分钟未响应")+COUNTIFS(明细!$R:$R,$AK310,明细!$C:$C,BD$1,明细!$AL:$AL,"网点超23H未关闭"))*20=0,"-",(COUNTIFS(明细!$R:$R,$AK310,明细!$C:$C,BD$1,明细!$AK:$AK,"网点超50分钟未响应")+COUNTIFS(明细!$R:$R,$AK310,明细!$C:$C,BD$1,明细!$AL:$AL,"网点超23H未关闭"))*20)</f>
        <v>-</v>
      </c>
      <c r="BE310" s="12" t="str">
        <f>IF((COUNTIFS(明细!$R:$R,$AK310,明细!$C:$C,BE$1,明细!$AK:$AK,"网点超50分钟未响应")+COUNTIFS(明细!$R:$R,$AK310,明细!$C:$C,BE$1,明细!$AL:$AL,"网点超23H未关闭"))*20=0,"-",(COUNTIFS(明细!$R:$R,$AK310,明细!$C:$C,BE$1,明细!$AK:$AK,"网点超50分钟未响应")+COUNTIFS(明细!$R:$R,$AK310,明细!$C:$C,BE$1,明细!$AL:$AL,"网点超23H未关闭"))*20)</f>
        <v>-</v>
      </c>
      <c r="BF310" s="12" t="str">
        <f>IF((COUNTIFS(明细!$R:$R,$AK310,明细!$C:$C,BF$1,明细!$AK:$AK,"网点超50分钟未响应")+COUNTIFS(明细!$R:$R,$AK310,明细!$C:$C,BF$1,明细!$AL:$AL,"网点超23H未关闭"))*20=0,"-",(COUNTIFS(明细!$R:$R,$AK310,明细!$C:$C,BF$1,明细!$AK:$AK,"网点超50分钟未响应")+COUNTIFS(明细!$R:$R,$AK310,明细!$C:$C,BF$1,明细!$AL:$AL,"网点超23H未关闭"))*20)</f>
        <v>-</v>
      </c>
      <c r="BG310" s="12" t="str">
        <f>IF((COUNTIFS(明细!$R:$R,$AK310,明细!$C:$C,BG$1,明细!$AK:$AK,"网点超50分钟未响应")+COUNTIFS(明细!$R:$R,$AK310,明细!$C:$C,BG$1,明细!$AL:$AL,"网点超23H未关闭"))*20=0,"-",(COUNTIFS(明细!$R:$R,$AK310,明细!$C:$C,BG$1,明细!$AK:$AK,"网点超50分钟未响应")+COUNTIFS(明细!$R:$R,$AK310,明细!$C:$C,BG$1,明细!$AL:$AL,"网点超23H未关闭"))*20)</f>
        <v>-</v>
      </c>
      <c r="BH310" s="12" t="str">
        <f>IF((COUNTIFS(明细!$R:$R,$AK310,明细!$C:$C,BH$1,明细!$AK:$AK,"网点超50分钟未响应")+COUNTIFS(明细!$R:$R,$AK310,明细!$C:$C,BH$1,明细!$AL:$AL,"网点超23H未关闭"))*20=0,"-",(COUNTIFS(明细!$R:$R,$AK310,明细!$C:$C,BH$1,明细!$AK:$AK,"网点超50分钟未响应")+COUNTIFS(明细!$R:$R,$AK310,明细!$C:$C,BH$1,明细!$AL:$AL,"网点超23H未关闭"))*20)</f>
        <v>-</v>
      </c>
      <c r="BI310" s="12" t="str">
        <f>IF((COUNTIFS(明细!$R:$R,$AK310,明细!$C:$C,BI$1,明细!$AK:$AK,"网点超50分钟未响应")+COUNTIFS(明细!$R:$R,$AK310,明细!$C:$C,BI$1,明细!$AL:$AL,"网点超23H未关闭"))*20=0,"-",(COUNTIFS(明细!$R:$R,$AK310,明细!$C:$C,BI$1,明细!$AK:$AK,"网点超50分钟未响应")+COUNTIFS(明细!$R:$R,$AK310,明细!$C:$C,BI$1,明细!$AL:$AL,"网点超23H未关闭"))*20)</f>
        <v>-</v>
      </c>
      <c r="BJ310" s="12" t="str">
        <f>IF((COUNTIFS(明细!$R:$R,$AK310,明细!$C:$C,BJ$1,明细!$AK:$AK,"网点超50分钟未响应")+COUNTIFS(明细!$R:$R,$AK310,明细!$C:$C,BJ$1,明细!$AL:$AL,"网点超23H未关闭"))*20=0,"-",(COUNTIFS(明细!$R:$R,$AK310,明细!$C:$C,BJ$1,明细!$AK:$AK,"网点超50分钟未响应")+COUNTIFS(明细!$R:$R,$AK310,明细!$C:$C,BJ$1,明细!$AL:$AL,"网点超23H未关闭"))*20)</f>
        <v>-</v>
      </c>
      <c r="BK310" s="12" t="str">
        <f>IF((COUNTIFS(明细!$R:$R,$AK310,明细!$C:$C,BK$1,明细!$AK:$AK,"网点超50分钟未响应")+COUNTIFS(明细!$R:$R,$AK310,明细!$C:$C,BK$1,明细!$AL:$AL,"网点超23H未关闭"))*20=0,"-",(COUNTIFS(明细!$R:$R,$AK310,明细!$C:$C,BK$1,明细!$AK:$AK,"网点超50分钟未响应")+COUNTIFS(明细!$R:$R,$AK310,明细!$C:$C,BK$1,明细!$AL:$AL,"网点超23H未关闭"))*20)</f>
        <v>-</v>
      </c>
      <c r="BL310" s="12" t="str">
        <f>IF((COUNTIFS(明细!$R:$R,$AK310,明细!$C:$C,BL$1,明细!$AK:$AK,"网点超50分钟未响应")+COUNTIFS(明细!$R:$R,$AK310,明细!$C:$C,BL$1,明细!$AL:$AL,"网点超23H未关闭"))*20=0,"-",(COUNTIFS(明细!$R:$R,$AK310,明细!$C:$C,BL$1,明细!$AK:$AK,"网点超50分钟未响应")+COUNTIFS(明细!$R:$R,$AK310,明细!$C:$C,BL$1,明细!$AL:$AL,"网点超23H未关闭"))*20)</f>
        <v>-</v>
      </c>
      <c r="BM310" s="12" t="str">
        <f>IF((COUNTIFS(明细!$R:$R,$AK310,明细!$C:$C,BM$1,明细!$AK:$AK,"网点超50分钟未响应")+COUNTIFS(明细!$R:$R,$AK310,明细!$C:$C,BM$1,明细!$AL:$AL,"网点超23H未关闭"))*20=0,"-",(COUNTIFS(明细!$R:$R,$AK310,明细!$C:$C,BM$1,明细!$AK:$AK,"网点超50分钟未响应")+COUNTIFS(明细!$R:$R,$AK310,明细!$C:$C,BM$1,明细!$AL:$AL,"网点超23H未关闭"))*20)</f>
        <v>-</v>
      </c>
      <c r="BN310" s="12" t="str">
        <f>IF((COUNTIFS(明细!$R:$R,$AK310,明细!$C:$C,BN$1,明细!$AK:$AK,"网点超50分钟未响应")+COUNTIFS(明细!$R:$R,$AK310,明细!$C:$C,BN$1,明细!$AL:$AL,"网点超23H未关闭"))*20=0,"-",(COUNTIFS(明细!$R:$R,$AK310,明细!$C:$C,BN$1,明细!$AK:$AK,"网点超50分钟未响应")+COUNTIFS(明细!$R:$R,$AK310,明细!$C:$C,BN$1,明细!$AL:$AL,"网点超23H未关闭"))*20)</f>
        <v>-</v>
      </c>
      <c r="BO310" s="12" t="str">
        <f>IF((COUNTIFS(明细!$R:$R,$AK310,明细!$C:$C,BO$1,明细!$AK:$AK,"网点超50分钟未响应")+COUNTIFS(明细!$R:$R,$AK310,明细!$C:$C,BO$1,明细!$AL:$AL,"网点超23H未关闭"))*20=0,"-",(COUNTIFS(明细!$R:$R,$AK310,明细!$C:$C,BO$1,明细!$AK:$AK,"网点超50分钟未响应")+COUNTIFS(明细!$R:$R,$AK310,明细!$C:$C,BO$1,明细!$AL:$AL,"网点超23H未关闭"))*20)</f>
        <v>-</v>
      </c>
      <c r="BP310" s="12" t="str">
        <f>IF((COUNTIFS(明细!$R:$R,$AK310,明细!$C:$C,BP$1,明细!$AK:$AK,"网点超50分钟未响应")+COUNTIFS(明细!$R:$R,$AK310,明细!$C:$C,BP$1,明细!$AL:$AL,"网点超23H未关闭"))*20=0,"-",(COUNTIFS(明细!$R:$R,$AK310,明细!$C:$C,BP$1,明细!$AK:$AK,"网点超50分钟未响应")+COUNTIFS(明细!$R:$R,$AK310,明细!$C:$C,BP$1,明细!$AL:$AL,"网点超23H未关闭"))*20)</f>
        <v>-</v>
      </c>
    </row>
    <row r="311" customHeight="1" spans="36:68">
      <c r="AJ311" s="12">
        <f>RANK(AL311,AL$3:AL$356)</f>
        <v>147</v>
      </c>
      <c r="AK311" s="38" t="s">
        <v>347</v>
      </c>
      <c r="AL311" s="12">
        <f t="shared" si="2"/>
        <v>0</v>
      </c>
      <c r="AM311" s="12" t="str">
        <f>IF((COUNTIFS(明细!$R:$R,$AK311,明细!$C:$C,AM$1,明细!$AK:$AK,"网点超50分钟未响应")+COUNTIFS(明细!$R:$R,$AK311,明细!$C:$C,AM$1,明细!$AL:$AL,"网点超23H未关闭"))*20=0,"-",(COUNTIFS(明细!$R:$R,$AK311,明细!$C:$C,AM$1,明细!$AK:$AK,"网点超50分钟未响应")+COUNTIFS(明细!$R:$R,$AK311,明细!$C:$C,AM$1,明细!$AL:$AL,"网点超23H未关闭"))*20)</f>
        <v>-</v>
      </c>
      <c r="AN311" s="12" t="str">
        <f>IF((COUNTIFS(明细!$R:$R,$AK311,明细!$C:$C,AN$1,明细!$AK:$AK,"网点超50分钟未响应")+COUNTIFS(明细!$R:$R,$AK311,明细!$C:$C,AN$1,明细!$AL:$AL,"网点超23H未关闭"))*20=0,"-",(COUNTIFS(明细!$R:$R,$AK311,明细!$C:$C,AN$1,明细!$AK:$AK,"网点超50分钟未响应")+COUNTIFS(明细!$R:$R,$AK311,明细!$C:$C,AN$1,明细!$AL:$AL,"网点超23H未关闭"))*20)</f>
        <v>-</v>
      </c>
      <c r="AO311" s="12" t="str">
        <f>IF((COUNTIFS(明细!$R:$R,$AK311,明细!$C:$C,AO$1,明细!$AK:$AK,"网点超50分钟未响应")+COUNTIFS(明细!$R:$R,$AK311,明细!$C:$C,AO$1,明细!$AL:$AL,"网点超23H未关闭"))*20=0,"-",(COUNTIFS(明细!$R:$R,$AK311,明细!$C:$C,AO$1,明细!$AK:$AK,"网点超50分钟未响应")+COUNTIFS(明细!$R:$R,$AK311,明细!$C:$C,AO$1,明细!$AL:$AL,"网点超23H未关闭"))*20)</f>
        <v>-</v>
      </c>
      <c r="AP311" s="12" t="str">
        <f>IF((COUNTIFS(明细!$R:$R,$AK311,明细!$C:$C,AP$1,明细!$AK:$AK,"网点超50分钟未响应")+COUNTIFS(明细!$R:$R,$AK311,明细!$C:$C,AP$1,明细!$AL:$AL,"网点超23H未关闭"))*20=0,"-",(COUNTIFS(明细!$R:$R,$AK311,明细!$C:$C,AP$1,明细!$AK:$AK,"网点超50分钟未响应")+COUNTIFS(明细!$R:$R,$AK311,明细!$C:$C,AP$1,明细!$AL:$AL,"网点超23H未关闭"))*20)</f>
        <v>-</v>
      </c>
      <c r="AQ311" s="12" t="str">
        <f>IF((COUNTIFS(明细!$R:$R,$AK311,明细!$C:$C,AQ$1,明细!$AK:$AK,"网点超50分钟未响应")+COUNTIFS(明细!$R:$R,$AK311,明细!$C:$C,AQ$1,明细!$AL:$AL,"网点超23H未关闭"))*20=0,"-",(COUNTIFS(明细!$R:$R,$AK311,明细!$C:$C,AQ$1,明细!$AK:$AK,"网点超50分钟未响应")+COUNTIFS(明细!$R:$R,$AK311,明细!$C:$C,AQ$1,明细!$AL:$AL,"网点超23H未关闭"))*20)</f>
        <v>-</v>
      </c>
      <c r="AR311" s="12" t="str">
        <f>IF((COUNTIFS(明细!$R:$R,$AK311,明细!$C:$C,AR$1,明细!$AK:$AK,"网点超50分钟未响应")+COUNTIFS(明细!$R:$R,$AK311,明细!$C:$C,AR$1,明细!$AL:$AL,"网点超23H未关闭"))*20=0,"-",(COUNTIFS(明细!$R:$R,$AK311,明细!$C:$C,AR$1,明细!$AK:$AK,"网点超50分钟未响应")+COUNTIFS(明细!$R:$R,$AK311,明细!$C:$C,AR$1,明细!$AL:$AL,"网点超23H未关闭"))*20)</f>
        <v>-</v>
      </c>
      <c r="AS311" s="12" t="str">
        <f>IF((COUNTIFS(明细!$R:$R,$AK311,明细!$C:$C,AS$1,明细!$AK:$AK,"网点超50分钟未响应")+COUNTIFS(明细!$R:$R,$AK311,明细!$C:$C,AS$1,明细!$AL:$AL,"网点超23H未关闭"))*20=0,"-",(COUNTIFS(明细!$R:$R,$AK311,明细!$C:$C,AS$1,明细!$AK:$AK,"网点超50分钟未响应")+COUNTIFS(明细!$R:$R,$AK311,明细!$C:$C,AS$1,明细!$AL:$AL,"网点超23H未关闭"))*20)</f>
        <v>-</v>
      </c>
      <c r="AT311" s="12" t="str">
        <f>IF((COUNTIFS(明细!$R:$R,$AK311,明细!$C:$C,AT$1,明细!$AK:$AK,"网点超50分钟未响应")+COUNTIFS(明细!$R:$R,$AK311,明细!$C:$C,AT$1,明细!$AL:$AL,"网点超23H未关闭"))*20=0,"-",(COUNTIFS(明细!$R:$R,$AK311,明细!$C:$C,AT$1,明细!$AK:$AK,"网点超50分钟未响应")+COUNTIFS(明细!$R:$R,$AK311,明细!$C:$C,AT$1,明细!$AL:$AL,"网点超23H未关闭"))*20)</f>
        <v>-</v>
      </c>
      <c r="AU311" s="12" t="str">
        <f>IF((COUNTIFS(明细!$R:$R,$AK311,明细!$C:$C,AU$1,明细!$AK:$AK,"网点超50分钟未响应")+COUNTIFS(明细!$R:$R,$AK311,明细!$C:$C,AU$1,明细!$AL:$AL,"网点超23H未关闭"))*20=0,"-",(COUNTIFS(明细!$R:$R,$AK311,明细!$C:$C,AU$1,明细!$AK:$AK,"网点超50分钟未响应")+COUNTIFS(明细!$R:$R,$AK311,明细!$C:$C,AU$1,明细!$AL:$AL,"网点超23H未关闭"))*20)</f>
        <v>-</v>
      </c>
      <c r="AV311" s="12" t="str">
        <f>IF((COUNTIFS(明细!$R:$R,$AK311,明细!$C:$C,AV$1,明细!$AK:$AK,"网点超50分钟未响应")+COUNTIFS(明细!$R:$R,$AK311,明细!$C:$C,AV$1,明细!$AL:$AL,"网点超23H未关闭"))*20=0,"-",(COUNTIFS(明细!$R:$R,$AK311,明细!$C:$C,AV$1,明细!$AK:$AK,"网点超50分钟未响应")+COUNTIFS(明细!$R:$R,$AK311,明细!$C:$C,AV$1,明细!$AL:$AL,"网点超23H未关闭"))*20)</f>
        <v>-</v>
      </c>
      <c r="AW311" s="12" t="str">
        <f>IF((COUNTIFS(明细!$R:$R,$AK311,明细!$C:$C,AW$1,明细!$AK:$AK,"网点超50分钟未响应")+COUNTIFS(明细!$R:$R,$AK311,明细!$C:$C,AW$1,明细!$AL:$AL,"网点超23H未关闭"))*20=0,"-",(COUNTIFS(明细!$R:$R,$AK311,明细!$C:$C,AW$1,明细!$AK:$AK,"网点超50分钟未响应")+COUNTIFS(明细!$R:$R,$AK311,明细!$C:$C,AW$1,明细!$AL:$AL,"网点超23H未关闭"))*20)</f>
        <v>-</v>
      </c>
      <c r="AX311" s="12" t="str">
        <f>IF((COUNTIFS(明细!$R:$R,$AK311,明细!$C:$C,AX$1,明细!$AK:$AK,"网点超50分钟未响应")+COUNTIFS(明细!$R:$R,$AK311,明细!$C:$C,AX$1,明细!$AL:$AL,"网点超23H未关闭"))*20=0,"-",(COUNTIFS(明细!$R:$R,$AK311,明细!$C:$C,AX$1,明细!$AK:$AK,"网点超50分钟未响应")+COUNTIFS(明细!$R:$R,$AK311,明细!$C:$C,AX$1,明细!$AL:$AL,"网点超23H未关闭"))*20)</f>
        <v>-</v>
      </c>
      <c r="AY311" s="12" t="str">
        <f>IF((COUNTIFS(明细!$R:$R,$AK311,明细!$C:$C,AY$1,明细!$AK:$AK,"网点超50分钟未响应")+COUNTIFS(明细!$R:$R,$AK311,明细!$C:$C,AY$1,明细!$AL:$AL,"网点超23H未关闭"))*20=0,"-",(COUNTIFS(明细!$R:$R,$AK311,明细!$C:$C,AY$1,明细!$AK:$AK,"网点超50分钟未响应")+COUNTIFS(明细!$R:$R,$AK311,明细!$C:$C,AY$1,明细!$AL:$AL,"网点超23H未关闭"))*20)</f>
        <v>-</v>
      </c>
      <c r="AZ311" s="12" t="str">
        <f>IF((COUNTIFS(明细!$R:$R,$AK311,明细!$C:$C,AZ$1,明细!$AK:$AK,"网点超50分钟未响应")+COUNTIFS(明细!$R:$R,$AK311,明细!$C:$C,AZ$1,明细!$AL:$AL,"网点超23H未关闭"))*20=0,"-",(COUNTIFS(明细!$R:$R,$AK311,明细!$C:$C,AZ$1,明细!$AK:$AK,"网点超50分钟未响应")+COUNTIFS(明细!$R:$R,$AK311,明细!$C:$C,AZ$1,明细!$AL:$AL,"网点超23H未关闭"))*20)</f>
        <v>-</v>
      </c>
      <c r="BA311" s="12" t="str">
        <f>IF((COUNTIFS(明细!$R:$R,$AK311,明细!$C:$C,BA$1,明细!$AK:$AK,"网点超50分钟未响应")+COUNTIFS(明细!$R:$R,$AK311,明细!$C:$C,BA$1,明细!$AL:$AL,"网点超23H未关闭"))*20=0,"-",(COUNTIFS(明细!$R:$R,$AK311,明细!$C:$C,BA$1,明细!$AK:$AK,"网点超50分钟未响应")+COUNTIFS(明细!$R:$R,$AK311,明细!$C:$C,BA$1,明细!$AL:$AL,"网点超23H未关闭"))*20)</f>
        <v>-</v>
      </c>
      <c r="BB311" s="12" t="str">
        <f>IF((COUNTIFS(明细!$R:$R,$AK311,明细!$C:$C,BB$1,明细!$AK:$AK,"网点超50分钟未响应")+COUNTIFS(明细!$R:$R,$AK311,明细!$C:$C,BB$1,明细!$AL:$AL,"网点超23H未关闭"))*20=0,"-",(COUNTIFS(明细!$R:$R,$AK311,明细!$C:$C,BB$1,明细!$AK:$AK,"网点超50分钟未响应")+COUNTIFS(明细!$R:$R,$AK311,明细!$C:$C,BB$1,明细!$AL:$AL,"网点超23H未关闭"))*20)</f>
        <v>-</v>
      </c>
      <c r="BC311" s="12" t="str">
        <f>IF((COUNTIFS(明细!$R:$R,$AK311,明细!$C:$C,BC$1,明细!$AK:$AK,"网点超50分钟未响应")+COUNTIFS(明细!$R:$R,$AK311,明细!$C:$C,BC$1,明细!$AL:$AL,"网点超23H未关闭"))*20=0,"-",(COUNTIFS(明细!$R:$R,$AK311,明细!$C:$C,BC$1,明细!$AK:$AK,"网点超50分钟未响应")+COUNTIFS(明细!$R:$R,$AK311,明细!$C:$C,BC$1,明细!$AL:$AL,"网点超23H未关闭"))*20)</f>
        <v>-</v>
      </c>
      <c r="BD311" s="12" t="str">
        <f>IF((COUNTIFS(明细!$R:$R,$AK311,明细!$C:$C,BD$1,明细!$AK:$AK,"网点超50分钟未响应")+COUNTIFS(明细!$R:$R,$AK311,明细!$C:$C,BD$1,明细!$AL:$AL,"网点超23H未关闭"))*20=0,"-",(COUNTIFS(明细!$R:$R,$AK311,明细!$C:$C,BD$1,明细!$AK:$AK,"网点超50分钟未响应")+COUNTIFS(明细!$R:$R,$AK311,明细!$C:$C,BD$1,明细!$AL:$AL,"网点超23H未关闭"))*20)</f>
        <v>-</v>
      </c>
      <c r="BE311" s="12" t="str">
        <f>IF((COUNTIFS(明细!$R:$R,$AK311,明细!$C:$C,BE$1,明细!$AK:$AK,"网点超50分钟未响应")+COUNTIFS(明细!$R:$R,$AK311,明细!$C:$C,BE$1,明细!$AL:$AL,"网点超23H未关闭"))*20=0,"-",(COUNTIFS(明细!$R:$R,$AK311,明细!$C:$C,BE$1,明细!$AK:$AK,"网点超50分钟未响应")+COUNTIFS(明细!$R:$R,$AK311,明细!$C:$C,BE$1,明细!$AL:$AL,"网点超23H未关闭"))*20)</f>
        <v>-</v>
      </c>
      <c r="BF311" s="12" t="str">
        <f>IF((COUNTIFS(明细!$R:$R,$AK311,明细!$C:$C,BF$1,明细!$AK:$AK,"网点超50分钟未响应")+COUNTIFS(明细!$R:$R,$AK311,明细!$C:$C,BF$1,明细!$AL:$AL,"网点超23H未关闭"))*20=0,"-",(COUNTIFS(明细!$R:$R,$AK311,明细!$C:$C,BF$1,明细!$AK:$AK,"网点超50分钟未响应")+COUNTIFS(明细!$R:$R,$AK311,明细!$C:$C,BF$1,明细!$AL:$AL,"网点超23H未关闭"))*20)</f>
        <v>-</v>
      </c>
      <c r="BG311" s="12" t="str">
        <f>IF((COUNTIFS(明细!$R:$R,$AK311,明细!$C:$C,BG$1,明细!$AK:$AK,"网点超50分钟未响应")+COUNTIFS(明细!$R:$R,$AK311,明细!$C:$C,BG$1,明细!$AL:$AL,"网点超23H未关闭"))*20=0,"-",(COUNTIFS(明细!$R:$R,$AK311,明细!$C:$C,BG$1,明细!$AK:$AK,"网点超50分钟未响应")+COUNTIFS(明细!$R:$R,$AK311,明细!$C:$C,BG$1,明细!$AL:$AL,"网点超23H未关闭"))*20)</f>
        <v>-</v>
      </c>
      <c r="BH311" s="12" t="str">
        <f>IF((COUNTIFS(明细!$R:$R,$AK311,明细!$C:$C,BH$1,明细!$AK:$AK,"网点超50分钟未响应")+COUNTIFS(明细!$R:$R,$AK311,明细!$C:$C,BH$1,明细!$AL:$AL,"网点超23H未关闭"))*20=0,"-",(COUNTIFS(明细!$R:$R,$AK311,明细!$C:$C,BH$1,明细!$AK:$AK,"网点超50分钟未响应")+COUNTIFS(明细!$R:$R,$AK311,明细!$C:$C,BH$1,明细!$AL:$AL,"网点超23H未关闭"))*20)</f>
        <v>-</v>
      </c>
      <c r="BI311" s="12" t="str">
        <f>IF((COUNTIFS(明细!$R:$R,$AK311,明细!$C:$C,BI$1,明细!$AK:$AK,"网点超50分钟未响应")+COUNTIFS(明细!$R:$R,$AK311,明细!$C:$C,BI$1,明细!$AL:$AL,"网点超23H未关闭"))*20=0,"-",(COUNTIFS(明细!$R:$R,$AK311,明细!$C:$C,BI$1,明细!$AK:$AK,"网点超50分钟未响应")+COUNTIFS(明细!$R:$R,$AK311,明细!$C:$C,BI$1,明细!$AL:$AL,"网点超23H未关闭"))*20)</f>
        <v>-</v>
      </c>
      <c r="BJ311" s="12" t="str">
        <f>IF((COUNTIFS(明细!$R:$R,$AK311,明细!$C:$C,BJ$1,明细!$AK:$AK,"网点超50分钟未响应")+COUNTIFS(明细!$R:$R,$AK311,明细!$C:$C,BJ$1,明细!$AL:$AL,"网点超23H未关闭"))*20=0,"-",(COUNTIFS(明细!$R:$R,$AK311,明细!$C:$C,BJ$1,明细!$AK:$AK,"网点超50分钟未响应")+COUNTIFS(明细!$R:$R,$AK311,明细!$C:$C,BJ$1,明细!$AL:$AL,"网点超23H未关闭"))*20)</f>
        <v>-</v>
      </c>
      <c r="BK311" s="12" t="str">
        <f>IF((COUNTIFS(明细!$R:$R,$AK311,明细!$C:$C,BK$1,明细!$AK:$AK,"网点超50分钟未响应")+COUNTIFS(明细!$R:$R,$AK311,明细!$C:$C,BK$1,明细!$AL:$AL,"网点超23H未关闭"))*20=0,"-",(COUNTIFS(明细!$R:$R,$AK311,明细!$C:$C,BK$1,明细!$AK:$AK,"网点超50分钟未响应")+COUNTIFS(明细!$R:$R,$AK311,明细!$C:$C,BK$1,明细!$AL:$AL,"网点超23H未关闭"))*20)</f>
        <v>-</v>
      </c>
      <c r="BL311" s="12" t="str">
        <f>IF((COUNTIFS(明细!$R:$R,$AK311,明细!$C:$C,BL$1,明细!$AK:$AK,"网点超50分钟未响应")+COUNTIFS(明细!$R:$R,$AK311,明细!$C:$C,BL$1,明细!$AL:$AL,"网点超23H未关闭"))*20=0,"-",(COUNTIFS(明细!$R:$R,$AK311,明细!$C:$C,BL$1,明细!$AK:$AK,"网点超50分钟未响应")+COUNTIFS(明细!$R:$R,$AK311,明细!$C:$C,BL$1,明细!$AL:$AL,"网点超23H未关闭"))*20)</f>
        <v>-</v>
      </c>
      <c r="BM311" s="12" t="str">
        <f>IF((COUNTIFS(明细!$R:$R,$AK311,明细!$C:$C,BM$1,明细!$AK:$AK,"网点超50分钟未响应")+COUNTIFS(明细!$R:$R,$AK311,明细!$C:$C,BM$1,明细!$AL:$AL,"网点超23H未关闭"))*20=0,"-",(COUNTIFS(明细!$R:$R,$AK311,明细!$C:$C,BM$1,明细!$AK:$AK,"网点超50分钟未响应")+COUNTIFS(明细!$R:$R,$AK311,明细!$C:$C,BM$1,明细!$AL:$AL,"网点超23H未关闭"))*20)</f>
        <v>-</v>
      </c>
      <c r="BN311" s="12" t="str">
        <f>IF((COUNTIFS(明细!$R:$R,$AK311,明细!$C:$C,BN$1,明细!$AK:$AK,"网点超50分钟未响应")+COUNTIFS(明细!$R:$R,$AK311,明细!$C:$C,BN$1,明细!$AL:$AL,"网点超23H未关闭"))*20=0,"-",(COUNTIFS(明细!$R:$R,$AK311,明细!$C:$C,BN$1,明细!$AK:$AK,"网点超50分钟未响应")+COUNTIFS(明细!$R:$R,$AK311,明细!$C:$C,BN$1,明细!$AL:$AL,"网点超23H未关闭"))*20)</f>
        <v>-</v>
      </c>
      <c r="BO311" s="12" t="str">
        <f>IF((COUNTIFS(明细!$R:$R,$AK311,明细!$C:$C,BO$1,明细!$AK:$AK,"网点超50分钟未响应")+COUNTIFS(明细!$R:$R,$AK311,明细!$C:$C,BO$1,明细!$AL:$AL,"网点超23H未关闭"))*20=0,"-",(COUNTIFS(明细!$R:$R,$AK311,明细!$C:$C,BO$1,明细!$AK:$AK,"网点超50分钟未响应")+COUNTIFS(明细!$R:$R,$AK311,明细!$C:$C,BO$1,明细!$AL:$AL,"网点超23H未关闭"))*20)</f>
        <v>-</v>
      </c>
      <c r="BP311" s="12" t="str">
        <f>IF((COUNTIFS(明细!$R:$R,$AK311,明细!$C:$C,BP$1,明细!$AK:$AK,"网点超50分钟未响应")+COUNTIFS(明细!$R:$R,$AK311,明细!$C:$C,BP$1,明细!$AL:$AL,"网点超23H未关闭"))*20=0,"-",(COUNTIFS(明细!$R:$R,$AK311,明细!$C:$C,BP$1,明细!$AK:$AK,"网点超50分钟未响应")+COUNTIFS(明细!$R:$R,$AK311,明细!$C:$C,BP$1,明细!$AL:$AL,"网点超23H未关闭"))*20)</f>
        <v>-</v>
      </c>
    </row>
    <row r="312" customHeight="1" spans="36:68">
      <c r="AJ312" s="12">
        <f>RANK(AL312,AL$3:AL$356)</f>
        <v>147</v>
      </c>
      <c r="AK312" s="4" t="s">
        <v>348</v>
      </c>
      <c r="AL312" s="12">
        <f t="shared" si="2"/>
        <v>0</v>
      </c>
      <c r="AM312" s="12" t="str">
        <f>IF((COUNTIFS(明细!$R:$R,$AK312,明细!$C:$C,AM$1,明细!$AK:$AK,"网点超50分钟未响应")+COUNTIFS(明细!$R:$R,$AK312,明细!$C:$C,AM$1,明细!$AL:$AL,"网点超23H未关闭"))*20=0,"-",(COUNTIFS(明细!$R:$R,$AK312,明细!$C:$C,AM$1,明细!$AK:$AK,"网点超50分钟未响应")+COUNTIFS(明细!$R:$R,$AK312,明细!$C:$C,AM$1,明细!$AL:$AL,"网点超23H未关闭"))*20)</f>
        <v>-</v>
      </c>
      <c r="AN312" s="12" t="str">
        <f>IF((COUNTIFS(明细!$R:$R,$AK312,明细!$C:$C,AN$1,明细!$AK:$AK,"网点超50分钟未响应")+COUNTIFS(明细!$R:$R,$AK312,明细!$C:$C,AN$1,明细!$AL:$AL,"网点超23H未关闭"))*20=0,"-",(COUNTIFS(明细!$R:$R,$AK312,明细!$C:$C,AN$1,明细!$AK:$AK,"网点超50分钟未响应")+COUNTIFS(明细!$R:$R,$AK312,明细!$C:$C,AN$1,明细!$AL:$AL,"网点超23H未关闭"))*20)</f>
        <v>-</v>
      </c>
      <c r="AO312" s="12" t="str">
        <f>IF((COUNTIFS(明细!$R:$R,$AK312,明细!$C:$C,AO$1,明细!$AK:$AK,"网点超50分钟未响应")+COUNTIFS(明细!$R:$R,$AK312,明细!$C:$C,AO$1,明细!$AL:$AL,"网点超23H未关闭"))*20=0,"-",(COUNTIFS(明细!$R:$R,$AK312,明细!$C:$C,AO$1,明细!$AK:$AK,"网点超50分钟未响应")+COUNTIFS(明细!$R:$R,$AK312,明细!$C:$C,AO$1,明细!$AL:$AL,"网点超23H未关闭"))*20)</f>
        <v>-</v>
      </c>
      <c r="AP312" s="12" t="str">
        <f>IF((COUNTIFS(明细!$R:$R,$AK312,明细!$C:$C,AP$1,明细!$AK:$AK,"网点超50分钟未响应")+COUNTIFS(明细!$R:$R,$AK312,明细!$C:$C,AP$1,明细!$AL:$AL,"网点超23H未关闭"))*20=0,"-",(COUNTIFS(明细!$R:$R,$AK312,明细!$C:$C,AP$1,明细!$AK:$AK,"网点超50分钟未响应")+COUNTIFS(明细!$R:$R,$AK312,明细!$C:$C,AP$1,明细!$AL:$AL,"网点超23H未关闭"))*20)</f>
        <v>-</v>
      </c>
      <c r="AQ312" s="12" t="str">
        <f>IF((COUNTIFS(明细!$R:$R,$AK312,明细!$C:$C,AQ$1,明细!$AK:$AK,"网点超50分钟未响应")+COUNTIFS(明细!$R:$R,$AK312,明细!$C:$C,AQ$1,明细!$AL:$AL,"网点超23H未关闭"))*20=0,"-",(COUNTIFS(明细!$R:$R,$AK312,明细!$C:$C,AQ$1,明细!$AK:$AK,"网点超50分钟未响应")+COUNTIFS(明细!$R:$R,$AK312,明细!$C:$C,AQ$1,明细!$AL:$AL,"网点超23H未关闭"))*20)</f>
        <v>-</v>
      </c>
      <c r="AR312" s="12" t="str">
        <f>IF((COUNTIFS(明细!$R:$R,$AK312,明细!$C:$C,AR$1,明细!$AK:$AK,"网点超50分钟未响应")+COUNTIFS(明细!$R:$R,$AK312,明细!$C:$C,AR$1,明细!$AL:$AL,"网点超23H未关闭"))*20=0,"-",(COUNTIFS(明细!$R:$R,$AK312,明细!$C:$C,AR$1,明细!$AK:$AK,"网点超50分钟未响应")+COUNTIFS(明细!$R:$R,$AK312,明细!$C:$C,AR$1,明细!$AL:$AL,"网点超23H未关闭"))*20)</f>
        <v>-</v>
      </c>
      <c r="AS312" s="12" t="str">
        <f>IF((COUNTIFS(明细!$R:$R,$AK312,明细!$C:$C,AS$1,明细!$AK:$AK,"网点超50分钟未响应")+COUNTIFS(明细!$R:$R,$AK312,明细!$C:$C,AS$1,明细!$AL:$AL,"网点超23H未关闭"))*20=0,"-",(COUNTIFS(明细!$R:$R,$AK312,明细!$C:$C,AS$1,明细!$AK:$AK,"网点超50分钟未响应")+COUNTIFS(明细!$R:$R,$AK312,明细!$C:$C,AS$1,明细!$AL:$AL,"网点超23H未关闭"))*20)</f>
        <v>-</v>
      </c>
      <c r="AT312" s="12" t="str">
        <f>IF((COUNTIFS(明细!$R:$R,$AK312,明细!$C:$C,AT$1,明细!$AK:$AK,"网点超50分钟未响应")+COUNTIFS(明细!$R:$R,$AK312,明细!$C:$C,AT$1,明细!$AL:$AL,"网点超23H未关闭"))*20=0,"-",(COUNTIFS(明细!$R:$R,$AK312,明细!$C:$C,AT$1,明细!$AK:$AK,"网点超50分钟未响应")+COUNTIFS(明细!$R:$R,$AK312,明细!$C:$C,AT$1,明细!$AL:$AL,"网点超23H未关闭"))*20)</f>
        <v>-</v>
      </c>
      <c r="AU312" s="12" t="str">
        <f>IF((COUNTIFS(明细!$R:$R,$AK312,明细!$C:$C,AU$1,明细!$AK:$AK,"网点超50分钟未响应")+COUNTIFS(明细!$R:$R,$AK312,明细!$C:$C,AU$1,明细!$AL:$AL,"网点超23H未关闭"))*20=0,"-",(COUNTIFS(明细!$R:$R,$AK312,明细!$C:$C,AU$1,明细!$AK:$AK,"网点超50分钟未响应")+COUNTIFS(明细!$R:$R,$AK312,明细!$C:$C,AU$1,明细!$AL:$AL,"网点超23H未关闭"))*20)</f>
        <v>-</v>
      </c>
      <c r="AV312" s="12" t="str">
        <f>IF((COUNTIFS(明细!$R:$R,$AK312,明细!$C:$C,AV$1,明细!$AK:$AK,"网点超50分钟未响应")+COUNTIFS(明细!$R:$R,$AK312,明细!$C:$C,AV$1,明细!$AL:$AL,"网点超23H未关闭"))*20=0,"-",(COUNTIFS(明细!$R:$R,$AK312,明细!$C:$C,AV$1,明细!$AK:$AK,"网点超50分钟未响应")+COUNTIFS(明细!$R:$R,$AK312,明细!$C:$C,AV$1,明细!$AL:$AL,"网点超23H未关闭"))*20)</f>
        <v>-</v>
      </c>
      <c r="AW312" s="12" t="str">
        <f>IF((COUNTIFS(明细!$R:$R,$AK312,明细!$C:$C,AW$1,明细!$AK:$AK,"网点超50分钟未响应")+COUNTIFS(明细!$R:$R,$AK312,明细!$C:$C,AW$1,明细!$AL:$AL,"网点超23H未关闭"))*20=0,"-",(COUNTIFS(明细!$R:$R,$AK312,明细!$C:$C,AW$1,明细!$AK:$AK,"网点超50分钟未响应")+COUNTIFS(明细!$R:$R,$AK312,明细!$C:$C,AW$1,明细!$AL:$AL,"网点超23H未关闭"))*20)</f>
        <v>-</v>
      </c>
      <c r="AX312" s="12" t="str">
        <f>IF((COUNTIFS(明细!$R:$R,$AK312,明细!$C:$C,AX$1,明细!$AK:$AK,"网点超50分钟未响应")+COUNTIFS(明细!$R:$R,$AK312,明细!$C:$C,AX$1,明细!$AL:$AL,"网点超23H未关闭"))*20=0,"-",(COUNTIFS(明细!$R:$R,$AK312,明细!$C:$C,AX$1,明细!$AK:$AK,"网点超50分钟未响应")+COUNTIFS(明细!$R:$R,$AK312,明细!$C:$C,AX$1,明细!$AL:$AL,"网点超23H未关闭"))*20)</f>
        <v>-</v>
      </c>
      <c r="AY312" s="12" t="str">
        <f>IF((COUNTIFS(明细!$R:$R,$AK312,明细!$C:$C,AY$1,明细!$AK:$AK,"网点超50分钟未响应")+COUNTIFS(明细!$R:$R,$AK312,明细!$C:$C,AY$1,明细!$AL:$AL,"网点超23H未关闭"))*20=0,"-",(COUNTIFS(明细!$R:$R,$AK312,明细!$C:$C,AY$1,明细!$AK:$AK,"网点超50分钟未响应")+COUNTIFS(明细!$R:$R,$AK312,明细!$C:$C,AY$1,明细!$AL:$AL,"网点超23H未关闭"))*20)</f>
        <v>-</v>
      </c>
      <c r="AZ312" s="12" t="str">
        <f>IF((COUNTIFS(明细!$R:$R,$AK312,明细!$C:$C,AZ$1,明细!$AK:$AK,"网点超50分钟未响应")+COUNTIFS(明细!$R:$R,$AK312,明细!$C:$C,AZ$1,明细!$AL:$AL,"网点超23H未关闭"))*20=0,"-",(COUNTIFS(明细!$R:$R,$AK312,明细!$C:$C,AZ$1,明细!$AK:$AK,"网点超50分钟未响应")+COUNTIFS(明细!$R:$R,$AK312,明细!$C:$C,AZ$1,明细!$AL:$AL,"网点超23H未关闭"))*20)</f>
        <v>-</v>
      </c>
      <c r="BA312" s="12" t="str">
        <f>IF((COUNTIFS(明细!$R:$R,$AK312,明细!$C:$C,BA$1,明细!$AK:$AK,"网点超50分钟未响应")+COUNTIFS(明细!$R:$R,$AK312,明细!$C:$C,BA$1,明细!$AL:$AL,"网点超23H未关闭"))*20=0,"-",(COUNTIFS(明细!$R:$R,$AK312,明细!$C:$C,BA$1,明细!$AK:$AK,"网点超50分钟未响应")+COUNTIFS(明细!$R:$R,$AK312,明细!$C:$C,BA$1,明细!$AL:$AL,"网点超23H未关闭"))*20)</f>
        <v>-</v>
      </c>
      <c r="BB312" s="12" t="str">
        <f>IF((COUNTIFS(明细!$R:$R,$AK312,明细!$C:$C,BB$1,明细!$AK:$AK,"网点超50分钟未响应")+COUNTIFS(明细!$R:$R,$AK312,明细!$C:$C,BB$1,明细!$AL:$AL,"网点超23H未关闭"))*20=0,"-",(COUNTIFS(明细!$R:$R,$AK312,明细!$C:$C,BB$1,明细!$AK:$AK,"网点超50分钟未响应")+COUNTIFS(明细!$R:$R,$AK312,明细!$C:$C,BB$1,明细!$AL:$AL,"网点超23H未关闭"))*20)</f>
        <v>-</v>
      </c>
      <c r="BC312" s="12" t="str">
        <f>IF((COUNTIFS(明细!$R:$R,$AK312,明细!$C:$C,BC$1,明细!$AK:$AK,"网点超50分钟未响应")+COUNTIFS(明细!$R:$R,$AK312,明细!$C:$C,BC$1,明细!$AL:$AL,"网点超23H未关闭"))*20=0,"-",(COUNTIFS(明细!$R:$R,$AK312,明细!$C:$C,BC$1,明细!$AK:$AK,"网点超50分钟未响应")+COUNTIFS(明细!$R:$R,$AK312,明细!$C:$C,BC$1,明细!$AL:$AL,"网点超23H未关闭"))*20)</f>
        <v>-</v>
      </c>
      <c r="BD312" s="12" t="str">
        <f>IF((COUNTIFS(明细!$R:$R,$AK312,明细!$C:$C,BD$1,明细!$AK:$AK,"网点超50分钟未响应")+COUNTIFS(明细!$R:$R,$AK312,明细!$C:$C,BD$1,明细!$AL:$AL,"网点超23H未关闭"))*20=0,"-",(COUNTIFS(明细!$R:$R,$AK312,明细!$C:$C,BD$1,明细!$AK:$AK,"网点超50分钟未响应")+COUNTIFS(明细!$R:$R,$AK312,明细!$C:$C,BD$1,明细!$AL:$AL,"网点超23H未关闭"))*20)</f>
        <v>-</v>
      </c>
      <c r="BE312" s="12" t="str">
        <f>IF((COUNTIFS(明细!$R:$R,$AK312,明细!$C:$C,BE$1,明细!$AK:$AK,"网点超50分钟未响应")+COUNTIFS(明细!$R:$R,$AK312,明细!$C:$C,BE$1,明细!$AL:$AL,"网点超23H未关闭"))*20=0,"-",(COUNTIFS(明细!$R:$R,$AK312,明细!$C:$C,BE$1,明细!$AK:$AK,"网点超50分钟未响应")+COUNTIFS(明细!$R:$R,$AK312,明细!$C:$C,BE$1,明细!$AL:$AL,"网点超23H未关闭"))*20)</f>
        <v>-</v>
      </c>
      <c r="BF312" s="12" t="str">
        <f>IF((COUNTIFS(明细!$R:$R,$AK312,明细!$C:$C,BF$1,明细!$AK:$AK,"网点超50分钟未响应")+COUNTIFS(明细!$R:$R,$AK312,明细!$C:$C,BF$1,明细!$AL:$AL,"网点超23H未关闭"))*20=0,"-",(COUNTIFS(明细!$R:$R,$AK312,明细!$C:$C,BF$1,明细!$AK:$AK,"网点超50分钟未响应")+COUNTIFS(明细!$R:$R,$AK312,明细!$C:$C,BF$1,明细!$AL:$AL,"网点超23H未关闭"))*20)</f>
        <v>-</v>
      </c>
      <c r="BG312" s="12" t="str">
        <f>IF((COUNTIFS(明细!$R:$R,$AK312,明细!$C:$C,BG$1,明细!$AK:$AK,"网点超50分钟未响应")+COUNTIFS(明细!$R:$R,$AK312,明细!$C:$C,BG$1,明细!$AL:$AL,"网点超23H未关闭"))*20=0,"-",(COUNTIFS(明细!$R:$R,$AK312,明细!$C:$C,BG$1,明细!$AK:$AK,"网点超50分钟未响应")+COUNTIFS(明细!$R:$R,$AK312,明细!$C:$C,BG$1,明细!$AL:$AL,"网点超23H未关闭"))*20)</f>
        <v>-</v>
      </c>
      <c r="BH312" s="12" t="str">
        <f>IF((COUNTIFS(明细!$R:$R,$AK312,明细!$C:$C,BH$1,明细!$AK:$AK,"网点超50分钟未响应")+COUNTIFS(明细!$R:$R,$AK312,明细!$C:$C,BH$1,明细!$AL:$AL,"网点超23H未关闭"))*20=0,"-",(COUNTIFS(明细!$R:$R,$AK312,明细!$C:$C,BH$1,明细!$AK:$AK,"网点超50分钟未响应")+COUNTIFS(明细!$R:$R,$AK312,明细!$C:$C,BH$1,明细!$AL:$AL,"网点超23H未关闭"))*20)</f>
        <v>-</v>
      </c>
      <c r="BI312" s="12" t="str">
        <f>IF((COUNTIFS(明细!$R:$R,$AK312,明细!$C:$C,BI$1,明细!$AK:$AK,"网点超50分钟未响应")+COUNTIFS(明细!$R:$R,$AK312,明细!$C:$C,BI$1,明细!$AL:$AL,"网点超23H未关闭"))*20=0,"-",(COUNTIFS(明细!$R:$R,$AK312,明细!$C:$C,BI$1,明细!$AK:$AK,"网点超50分钟未响应")+COUNTIFS(明细!$R:$R,$AK312,明细!$C:$C,BI$1,明细!$AL:$AL,"网点超23H未关闭"))*20)</f>
        <v>-</v>
      </c>
      <c r="BJ312" s="12" t="str">
        <f>IF((COUNTIFS(明细!$R:$R,$AK312,明细!$C:$C,BJ$1,明细!$AK:$AK,"网点超50分钟未响应")+COUNTIFS(明细!$R:$R,$AK312,明细!$C:$C,BJ$1,明细!$AL:$AL,"网点超23H未关闭"))*20=0,"-",(COUNTIFS(明细!$R:$R,$AK312,明细!$C:$C,BJ$1,明细!$AK:$AK,"网点超50分钟未响应")+COUNTIFS(明细!$R:$R,$AK312,明细!$C:$C,BJ$1,明细!$AL:$AL,"网点超23H未关闭"))*20)</f>
        <v>-</v>
      </c>
      <c r="BK312" s="12" t="str">
        <f>IF((COUNTIFS(明细!$R:$R,$AK312,明细!$C:$C,BK$1,明细!$AK:$AK,"网点超50分钟未响应")+COUNTIFS(明细!$R:$R,$AK312,明细!$C:$C,BK$1,明细!$AL:$AL,"网点超23H未关闭"))*20=0,"-",(COUNTIFS(明细!$R:$R,$AK312,明细!$C:$C,BK$1,明细!$AK:$AK,"网点超50分钟未响应")+COUNTIFS(明细!$R:$R,$AK312,明细!$C:$C,BK$1,明细!$AL:$AL,"网点超23H未关闭"))*20)</f>
        <v>-</v>
      </c>
      <c r="BL312" s="12" t="str">
        <f>IF((COUNTIFS(明细!$R:$R,$AK312,明细!$C:$C,BL$1,明细!$AK:$AK,"网点超50分钟未响应")+COUNTIFS(明细!$R:$R,$AK312,明细!$C:$C,BL$1,明细!$AL:$AL,"网点超23H未关闭"))*20=0,"-",(COUNTIFS(明细!$R:$R,$AK312,明细!$C:$C,BL$1,明细!$AK:$AK,"网点超50分钟未响应")+COUNTIFS(明细!$R:$R,$AK312,明细!$C:$C,BL$1,明细!$AL:$AL,"网点超23H未关闭"))*20)</f>
        <v>-</v>
      </c>
      <c r="BM312" s="12" t="str">
        <f>IF((COUNTIFS(明细!$R:$R,$AK312,明细!$C:$C,BM$1,明细!$AK:$AK,"网点超50分钟未响应")+COUNTIFS(明细!$R:$R,$AK312,明细!$C:$C,BM$1,明细!$AL:$AL,"网点超23H未关闭"))*20=0,"-",(COUNTIFS(明细!$R:$R,$AK312,明细!$C:$C,BM$1,明细!$AK:$AK,"网点超50分钟未响应")+COUNTIFS(明细!$R:$R,$AK312,明细!$C:$C,BM$1,明细!$AL:$AL,"网点超23H未关闭"))*20)</f>
        <v>-</v>
      </c>
      <c r="BN312" s="12" t="str">
        <f>IF((COUNTIFS(明细!$R:$R,$AK312,明细!$C:$C,BN$1,明细!$AK:$AK,"网点超50分钟未响应")+COUNTIFS(明细!$R:$R,$AK312,明细!$C:$C,BN$1,明细!$AL:$AL,"网点超23H未关闭"))*20=0,"-",(COUNTIFS(明细!$R:$R,$AK312,明细!$C:$C,BN$1,明细!$AK:$AK,"网点超50分钟未响应")+COUNTIFS(明细!$R:$R,$AK312,明细!$C:$C,BN$1,明细!$AL:$AL,"网点超23H未关闭"))*20)</f>
        <v>-</v>
      </c>
      <c r="BO312" s="12" t="str">
        <f>IF((COUNTIFS(明细!$R:$R,$AK312,明细!$C:$C,BO$1,明细!$AK:$AK,"网点超50分钟未响应")+COUNTIFS(明细!$R:$R,$AK312,明细!$C:$C,BO$1,明细!$AL:$AL,"网点超23H未关闭"))*20=0,"-",(COUNTIFS(明细!$R:$R,$AK312,明细!$C:$C,BO$1,明细!$AK:$AK,"网点超50分钟未响应")+COUNTIFS(明细!$R:$R,$AK312,明细!$C:$C,BO$1,明细!$AL:$AL,"网点超23H未关闭"))*20)</f>
        <v>-</v>
      </c>
      <c r="BP312" s="12" t="str">
        <f>IF((COUNTIFS(明细!$R:$R,$AK312,明细!$C:$C,BP$1,明细!$AK:$AK,"网点超50分钟未响应")+COUNTIFS(明细!$R:$R,$AK312,明细!$C:$C,BP$1,明细!$AL:$AL,"网点超23H未关闭"))*20=0,"-",(COUNTIFS(明细!$R:$R,$AK312,明细!$C:$C,BP$1,明细!$AK:$AK,"网点超50分钟未响应")+COUNTIFS(明细!$R:$R,$AK312,明细!$C:$C,BP$1,明细!$AL:$AL,"网点超23H未关闭"))*20)</f>
        <v>-</v>
      </c>
    </row>
    <row r="313" customHeight="1" spans="36:68">
      <c r="AJ313" s="12">
        <f>RANK(AL313,AL$3:AL$356)</f>
        <v>147</v>
      </c>
      <c r="AK313" s="4" t="s">
        <v>349</v>
      </c>
      <c r="AL313" s="12">
        <f t="shared" si="2"/>
        <v>0</v>
      </c>
      <c r="AM313" s="12" t="str">
        <f>IF((COUNTIFS(明细!$R:$R,$AK313,明细!$C:$C,AM$1,明细!$AK:$AK,"网点超50分钟未响应")+COUNTIFS(明细!$R:$R,$AK313,明细!$C:$C,AM$1,明细!$AL:$AL,"网点超23H未关闭"))*20=0,"-",(COUNTIFS(明细!$R:$R,$AK313,明细!$C:$C,AM$1,明细!$AK:$AK,"网点超50分钟未响应")+COUNTIFS(明细!$R:$R,$AK313,明细!$C:$C,AM$1,明细!$AL:$AL,"网点超23H未关闭"))*20)</f>
        <v>-</v>
      </c>
      <c r="AN313" s="12" t="str">
        <f>IF((COUNTIFS(明细!$R:$R,$AK313,明细!$C:$C,AN$1,明细!$AK:$AK,"网点超50分钟未响应")+COUNTIFS(明细!$R:$R,$AK313,明细!$C:$C,AN$1,明细!$AL:$AL,"网点超23H未关闭"))*20=0,"-",(COUNTIFS(明细!$R:$R,$AK313,明细!$C:$C,AN$1,明细!$AK:$AK,"网点超50分钟未响应")+COUNTIFS(明细!$R:$R,$AK313,明细!$C:$C,AN$1,明细!$AL:$AL,"网点超23H未关闭"))*20)</f>
        <v>-</v>
      </c>
      <c r="AO313" s="12" t="str">
        <f>IF((COUNTIFS(明细!$R:$R,$AK313,明细!$C:$C,AO$1,明细!$AK:$AK,"网点超50分钟未响应")+COUNTIFS(明细!$R:$R,$AK313,明细!$C:$C,AO$1,明细!$AL:$AL,"网点超23H未关闭"))*20=0,"-",(COUNTIFS(明细!$R:$R,$AK313,明细!$C:$C,AO$1,明细!$AK:$AK,"网点超50分钟未响应")+COUNTIFS(明细!$R:$R,$AK313,明细!$C:$C,AO$1,明细!$AL:$AL,"网点超23H未关闭"))*20)</f>
        <v>-</v>
      </c>
      <c r="AP313" s="12" t="str">
        <f>IF((COUNTIFS(明细!$R:$R,$AK313,明细!$C:$C,AP$1,明细!$AK:$AK,"网点超50分钟未响应")+COUNTIFS(明细!$R:$R,$AK313,明细!$C:$C,AP$1,明细!$AL:$AL,"网点超23H未关闭"))*20=0,"-",(COUNTIFS(明细!$R:$R,$AK313,明细!$C:$C,AP$1,明细!$AK:$AK,"网点超50分钟未响应")+COUNTIFS(明细!$R:$R,$AK313,明细!$C:$C,AP$1,明细!$AL:$AL,"网点超23H未关闭"))*20)</f>
        <v>-</v>
      </c>
      <c r="AQ313" s="12" t="str">
        <f>IF((COUNTIFS(明细!$R:$R,$AK313,明细!$C:$C,AQ$1,明细!$AK:$AK,"网点超50分钟未响应")+COUNTIFS(明细!$R:$R,$AK313,明细!$C:$C,AQ$1,明细!$AL:$AL,"网点超23H未关闭"))*20=0,"-",(COUNTIFS(明细!$R:$R,$AK313,明细!$C:$C,AQ$1,明细!$AK:$AK,"网点超50分钟未响应")+COUNTIFS(明细!$R:$R,$AK313,明细!$C:$C,AQ$1,明细!$AL:$AL,"网点超23H未关闭"))*20)</f>
        <v>-</v>
      </c>
      <c r="AR313" s="12" t="str">
        <f>IF((COUNTIFS(明细!$R:$R,$AK313,明细!$C:$C,AR$1,明细!$AK:$AK,"网点超50分钟未响应")+COUNTIFS(明细!$R:$R,$AK313,明细!$C:$C,AR$1,明细!$AL:$AL,"网点超23H未关闭"))*20=0,"-",(COUNTIFS(明细!$R:$R,$AK313,明细!$C:$C,AR$1,明细!$AK:$AK,"网点超50分钟未响应")+COUNTIFS(明细!$R:$R,$AK313,明细!$C:$C,AR$1,明细!$AL:$AL,"网点超23H未关闭"))*20)</f>
        <v>-</v>
      </c>
      <c r="AS313" s="12" t="str">
        <f>IF((COUNTIFS(明细!$R:$R,$AK313,明细!$C:$C,AS$1,明细!$AK:$AK,"网点超50分钟未响应")+COUNTIFS(明细!$R:$R,$AK313,明细!$C:$C,AS$1,明细!$AL:$AL,"网点超23H未关闭"))*20=0,"-",(COUNTIFS(明细!$R:$R,$AK313,明细!$C:$C,AS$1,明细!$AK:$AK,"网点超50分钟未响应")+COUNTIFS(明细!$R:$R,$AK313,明细!$C:$C,AS$1,明细!$AL:$AL,"网点超23H未关闭"))*20)</f>
        <v>-</v>
      </c>
      <c r="AT313" s="12" t="str">
        <f>IF((COUNTIFS(明细!$R:$R,$AK313,明细!$C:$C,AT$1,明细!$AK:$AK,"网点超50分钟未响应")+COUNTIFS(明细!$R:$R,$AK313,明细!$C:$C,AT$1,明细!$AL:$AL,"网点超23H未关闭"))*20=0,"-",(COUNTIFS(明细!$R:$R,$AK313,明细!$C:$C,AT$1,明细!$AK:$AK,"网点超50分钟未响应")+COUNTIFS(明细!$R:$R,$AK313,明细!$C:$C,AT$1,明细!$AL:$AL,"网点超23H未关闭"))*20)</f>
        <v>-</v>
      </c>
      <c r="AU313" s="12" t="str">
        <f>IF((COUNTIFS(明细!$R:$R,$AK313,明细!$C:$C,AU$1,明细!$AK:$AK,"网点超50分钟未响应")+COUNTIFS(明细!$R:$R,$AK313,明细!$C:$C,AU$1,明细!$AL:$AL,"网点超23H未关闭"))*20=0,"-",(COUNTIFS(明细!$R:$R,$AK313,明细!$C:$C,AU$1,明细!$AK:$AK,"网点超50分钟未响应")+COUNTIFS(明细!$R:$R,$AK313,明细!$C:$C,AU$1,明细!$AL:$AL,"网点超23H未关闭"))*20)</f>
        <v>-</v>
      </c>
      <c r="AV313" s="12" t="str">
        <f>IF((COUNTIFS(明细!$R:$R,$AK313,明细!$C:$C,AV$1,明细!$AK:$AK,"网点超50分钟未响应")+COUNTIFS(明细!$R:$R,$AK313,明细!$C:$C,AV$1,明细!$AL:$AL,"网点超23H未关闭"))*20=0,"-",(COUNTIFS(明细!$R:$R,$AK313,明细!$C:$C,AV$1,明细!$AK:$AK,"网点超50分钟未响应")+COUNTIFS(明细!$R:$R,$AK313,明细!$C:$C,AV$1,明细!$AL:$AL,"网点超23H未关闭"))*20)</f>
        <v>-</v>
      </c>
      <c r="AW313" s="12" t="str">
        <f>IF((COUNTIFS(明细!$R:$R,$AK313,明细!$C:$C,AW$1,明细!$AK:$AK,"网点超50分钟未响应")+COUNTIFS(明细!$R:$R,$AK313,明细!$C:$C,AW$1,明细!$AL:$AL,"网点超23H未关闭"))*20=0,"-",(COUNTIFS(明细!$R:$R,$AK313,明细!$C:$C,AW$1,明细!$AK:$AK,"网点超50分钟未响应")+COUNTIFS(明细!$R:$R,$AK313,明细!$C:$C,AW$1,明细!$AL:$AL,"网点超23H未关闭"))*20)</f>
        <v>-</v>
      </c>
      <c r="AX313" s="12" t="str">
        <f>IF((COUNTIFS(明细!$R:$R,$AK313,明细!$C:$C,AX$1,明细!$AK:$AK,"网点超50分钟未响应")+COUNTIFS(明细!$R:$R,$AK313,明细!$C:$C,AX$1,明细!$AL:$AL,"网点超23H未关闭"))*20=0,"-",(COUNTIFS(明细!$R:$R,$AK313,明细!$C:$C,AX$1,明细!$AK:$AK,"网点超50分钟未响应")+COUNTIFS(明细!$R:$R,$AK313,明细!$C:$C,AX$1,明细!$AL:$AL,"网点超23H未关闭"))*20)</f>
        <v>-</v>
      </c>
      <c r="AY313" s="12" t="str">
        <f>IF((COUNTIFS(明细!$R:$R,$AK313,明细!$C:$C,AY$1,明细!$AK:$AK,"网点超50分钟未响应")+COUNTIFS(明细!$R:$R,$AK313,明细!$C:$C,AY$1,明细!$AL:$AL,"网点超23H未关闭"))*20=0,"-",(COUNTIFS(明细!$R:$R,$AK313,明细!$C:$C,AY$1,明细!$AK:$AK,"网点超50分钟未响应")+COUNTIFS(明细!$R:$R,$AK313,明细!$C:$C,AY$1,明细!$AL:$AL,"网点超23H未关闭"))*20)</f>
        <v>-</v>
      </c>
      <c r="AZ313" s="12" t="str">
        <f>IF((COUNTIFS(明细!$R:$R,$AK313,明细!$C:$C,AZ$1,明细!$AK:$AK,"网点超50分钟未响应")+COUNTIFS(明细!$R:$R,$AK313,明细!$C:$C,AZ$1,明细!$AL:$AL,"网点超23H未关闭"))*20=0,"-",(COUNTIFS(明细!$R:$R,$AK313,明细!$C:$C,AZ$1,明细!$AK:$AK,"网点超50分钟未响应")+COUNTIFS(明细!$R:$R,$AK313,明细!$C:$C,AZ$1,明细!$AL:$AL,"网点超23H未关闭"))*20)</f>
        <v>-</v>
      </c>
      <c r="BA313" s="12" t="str">
        <f>IF((COUNTIFS(明细!$R:$R,$AK313,明细!$C:$C,BA$1,明细!$AK:$AK,"网点超50分钟未响应")+COUNTIFS(明细!$R:$R,$AK313,明细!$C:$C,BA$1,明细!$AL:$AL,"网点超23H未关闭"))*20=0,"-",(COUNTIFS(明细!$R:$R,$AK313,明细!$C:$C,BA$1,明细!$AK:$AK,"网点超50分钟未响应")+COUNTIFS(明细!$R:$R,$AK313,明细!$C:$C,BA$1,明细!$AL:$AL,"网点超23H未关闭"))*20)</f>
        <v>-</v>
      </c>
      <c r="BB313" s="12" t="str">
        <f>IF((COUNTIFS(明细!$R:$R,$AK313,明细!$C:$C,BB$1,明细!$AK:$AK,"网点超50分钟未响应")+COUNTIFS(明细!$R:$R,$AK313,明细!$C:$C,BB$1,明细!$AL:$AL,"网点超23H未关闭"))*20=0,"-",(COUNTIFS(明细!$R:$R,$AK313,明细!$C:$C,BB$1,明细!$AK:$AK,"网点超50分钟未响应")+COUNTIFS(明细!$R:$R,$AK313,明细!$C:$C,BB$1,明细!$AL:$AL,"网点超23H未关闭"))*20)</f>
        <v>-</v>
      </c>
      <c r="BC313" s="12" t="str">
        <f>IF((COUNTIFS(明细!$R:$R,$AK313,明细!$C:$C,BC$1,明细!$AK:$AK,"网点超50分钟未响应")+COUNTIFS(明细!$R:$R,$AK313,明细!$C:$C,BC$1,明细!$AL:$AL,"网点超23H未关闭"))*20=0,"-",(COUNTIFS(明细!$R:$R,$AK313,明细!$C:$C,BC$1,明细!$AK:$AK,"网点超50分钟未响应")+COUNTIFS(明细!$R:$R,$AK313,明细!$C:$C,BC$1,明细!$AL:$AL,"网点超23H未关闭"))*20)</f>
        <v>-</v>
      </c>
      <c r="BD313" s="12" t="str">
        <f>IF((COUNTIFS(明细!$R:$R,$AK313,明细!$C:$C,BD$1,明细!$AK:$AK,"网点超50分钟未响应")+COUNTIFS(明细!$R:$R,$AK313,明细!$C:$C,BD$1,明细!$AL:$AL,"网点超23H未关闭"))*20=0,"-",(COUNTIFS(明细!$R:$R,$AK313,明细!$C:$C,BD$1,明细!$AK:$AK,"网点超50分钟未响应")+COUNTIFS(明细!$R:$R,$AK313,明细!$C:$C,BD$1,明细!$AL:$AL,"网点超23H未关闭"))*20)</f>
        <v>-</v>
      </c>
      <c r="BE313" s="12" t="str">
        <f>IF((COUNTIFS(明细!$R:$R,$AK313,明细!$C:$C,BE$1,明细!$AK:$AK,"网点超50分钟未响应")+COUNTIFS(明细!$R:$R,$AK313,明细!$C:$C,BE$1,明细!$AL:$AL,"网点超23H未关闭"))*20=0,"-",(COUNTIFS(明细!$R:$R,$AK313,明细!$C:$C,BE$1,明细!$AK:$AK,"网点超50分钟未响应")+COUNTIFS(明细!$R:$R,$AK313,明细!$C:$C,BE$1,明细!$AL:$AL,"网点超23H未关闭"))*20)</f>
        <v>-</v>
      </c>
      <c r="BF313" s="12" t="str">
        <f>IF((COUNTIFS(明细!$R:$R,$AK313,明细!$C:$C,BF$1,明细!$AK:$AK,"网点超50分钟未响应")+COUNTIFS(明细!$R:$R,$AK313,明细!$C:$C,BF$1,明细!$AL:$AL,"网点超23H未关闭"))*20=0,"-",(COUNTIFS(明细!$R:$R,$AK313,明细!$C:$C,BF$1,明细!$AK:$AK,"网点超50分钟未响应")+COUNTIFS(明细!$R:$R,$AK313,明细!$C:$C,BF$1,明细!$AL:$AL,"网点超23H未关闭"))*20)</f>
        <v>-</v>
      </c>
      <c r="BG313" s="12" t="str">
        <f>IF((COUNTIFS(明细!$R:$R,$AK313,明细!$C:$C,BG$1,明细!$AK:$AK,"网点超50分钟未响应")+COUNTIFS(明细!$R:$R,$AK313,明细!$C:$C,BG$1,明细!$AL:$AL,"网点超23H未关闭"))*20=0,"-",(COUNTIFS(明细!$R:$R,$AK313,明细!$C:$C,BG$1,明细!$AK:$AK,"网点超50分钟未响应")+COUNTIFS(明细!$R:$R,$AK313,明细!$C:$C,BG$1,明细!$AL:$AL,"网点超23H未关闭"))*20)</f>
        <v>-</v>
      </c>
      <c r="BH313" s="12" t="str">
        <f>IF((COUNTIFS(明细!$R:$R,$AK313,明细!$C:$C,BH$1,明细!$AK:$AK,"网点超50分钟未响应")+COUNTIFS(明细!$R:$R,$AK313,明细!$C:$C,BH$1,明细!$AL:$AL,"网点超23H未关闭"))*20=0,"-",(COUNTIFS(明细!$R:$R,$AK313,明细!$C:$C,BH$1,明细!$AK:$AK,"网点超50分钟未响应")+COUNTIFS(明细!$R:$R,$AK313,明细!$C:$C,BH$1,明细!$AL:$AL,"网点超23H未关闭"))*20)</f>
        <v>-</v>
      </c>
      <c r="BI313" s="12" t="str">
        <f>IF((COUNTIFS(明细!$R:$R,$AK313,明细!$C:$C,BI$1,明细!$AK:$AK,"网点超50分钟未响应")+COUNTIFS(明细!$R:$R,$AK313,明细!$C:$C,BI$1,明细!$AL:$AL,"网点超23H未关闭"))*20=0,"-",(COUNTIFS(明细!$R:$R,$AK313,明细!$C:$C,BI$1,明细!$AK:$AK,"网点超50分钟未响应")+COUNTIFS(明细!$R:$R,$AK313,明细!$C:$C,BI$1,明细!$AL:$AL,"网点超23H未关闭"))*20)</f>
        <v>-</v>
      </c>
      <c r="BJ313" s="12" t="str">
        <f>IF((COUNTIFS(明细!$R:$R,$AK313,明细!$C:$C,BJ$1,明细!$AK:$AK,"网点超50分钟未响应")+COUNTIFS(明细!$R:$R,$AK313,明细!$C:$C,BJ$1,明细!$AL:$AL,"网点超23H未关闭"))*20=0,"-",(COUNTIFS(明细!$R:$R,$AK313,明细!$C:$C,BJ$1,明细!$AK:$AK,"网点超50分钟未响应")+COUNTIFS(明细!$R:$R,$AK313,明细!$C:$C,BJ$1,明细!$AL:$AL,"网点超23H未关闭"))*20)</f>
        <v>-</v>
      </c>
      <c r="BK313" s="12" t="str">
        <f>IF((COUNTIFS(明细!$R:$R,$AK313,明细!$C:$C,BK$1,明细!$AK:$AK,"网点超50分钟未响应")+COUNTIFS(明细!$R:$R,$AK313,明细!$C:$C,BK$1,明细!$AL:$AL,"网点超23H未关闭"))*20=0,"-",(COUNTIFS(明细!$R:$R,$AK313,明细!$C:$C,BK$1,明细!$AK:$AK,"网点超50分钟未响应")+COUNTIFS(明细!$R:$R,$AK313,明细!$C:$C,BK$1,明细!$AL:$AL,"网点超23H未关闭"))*20)</f>
        <v>-</v>
      </c>
      <c r="BL313" s="12" t="str">
        <f>IF((COUNTIFS(明细!$R:$R,$AK313,明细!$C:$C,BL$1,明细!$AK:$AK,"网点超50分钟未响应")+COUNTIFS(明细!$R:$R,$AK313,明细!$C:$C,BL$1,明细!$AL:$AL,"网点超23H未关闭"))*20=0,"-",(COUNTIFS(明细!$R:$R,$AK313,明细!$C:$C,BL$1,明细!$AK:$AK,"网点超50分钟未响应")+COUNTIFS(明细!$R:$R,$AK313,明细!$C:$C,BL$1,明细!$AL:$AL,"网点超23H未关闭"))*20)</f>
        <v>-</v>
      </c>
      <c r="BM313" s="12" t="str">
        <f>IF((COUNTIFS(明细!$R:$R,$AK313,明细!$C:$C,BM$1,明细!$AK:$AK,"网点超50分钟未响应")+COUNTIFS(明细!$R:$R,$AK313,明细!$C:$C,BM$1,明细!$AL:$AL,"网点超23H未关闭"))*20=0,"-",(COUNTIFS(明细!$R:$R,$AK313,明细!$C:$C,BM$1,明细!$AK:$AK,"网点超50分钟未响应")+COUNTIFS(明细!$R:$R,$AK313,明细!$C:$C,BM$1,明细!$AL:$AL,"网点超23H未关闭"))*20)</f>
        <v>-</v>
      </c>
      <c r="BN313" s="12" t="str">
        <f>IF((COUNTIFS(明细!$R:$R,$AK313,明细!$C:$C,BN$1,明细!$AK:$AK,"网点超50分钟未响应")+COUNTIFS(明细!$R:$R,$AK313,明细!$C:$C,BN$1,明细!$AL:$AL,"网点超23H未关闭"))*20=0,"-",(COUNTIFS(明细!$R:$R,$AK313,明细!$C:$C,BN$1,明细!$AK:$AK,"网点超50分钟未响应")+COUNTIFS(明细!$R:$R,$AK313,明细!$C:$C,BN$1,明细!$AL:$AL,"网点超23H未关闭"))*20)</f>
        <v>-</v>
      </c>
      <c r="BO313" s="12" t="str">
        <f>IF((COUNTIFS(明细!$R:$R,$AK313,明细!$C:$C,BO$1,明细!$AK:$AK,"网点超50分钟未响应")+COUNTIFS(明细!$R:$R,$AK313,明细!$C:$C,BO$1,明细!$AL:$AL,"网点超23H未关闭"))*20=0,"-",(COUNTIFS(明细!$R:$R,$AK313,明细!$C:$C,BO$1,明细!$AK:$AK,"网点超50分钟未响应")+COUNTIFS(明细!$R:$R,$AK313,明细!$C:$C,BO$1,明细!$AL:$AL,"网点超23H未关闭"))*20)</f>
        <v>-</v>
      </c>
      <c r="BP313" s="12" t="str">
        <f>IF((COUNTIFS(明细!$R:$R,$AK313,明细!$C:$C,BP$1,明细!$AK:$AK,"网点超50分钟未响应")+COUNTIFS(明细!$R:$R,$AK313,明细!$C:$C,BP$1,明细!$AL:$AL,"网点超23H未关闭"))*20=0,"-",(COUNTIFS(明细!$R:$R,$AK313,明细!$C:$C,BP$1,明细!$AK:$AK,"网点超50分钟未响应")+COUNTIFS(明细!$R:$R,$AK313,明细!$C:$C,BP$1,明细!$AL:$AL,"网点超23H未关闭"))*20)</f>
        <v>-</v>
      </c>
    </row>
    <row r="314" customHeight="1" spans="36:68">
      <c r="AJ314" s="12">
        <f>RANK(AL314,AL$3:AL$356)</f>
        <v>147</v>
      </c>
      <c r="AK314" s="4" t="s">
        <v>350</v>
      </c>
      <c r="AL314" s="12">
        <f t="shared" si="2"/>
        <v>0</v>
      </c>
      <c r="AM314" s="12" t="str">
        <f>IF((COUNTIFS(明细!$R:$R,$AK314,明细!$C:$C,AM$1,明细!$AK:$AK,"网点超50分钟未响应")+COUNTIFS(明细!$R:$R,$AK314,明细!$C:$C,AM$1,明细!$AL:$AL,"网点超23H未关闭"))*20=0,"-",(COUNTIFS(明细!$R:$R,$AK314,明细!$C:$C,AM$1,明细!$AK:$AK,"网点超50分钟未响应")+COUNTIFS(明细!$R:$R,$AK314,明细!$C:$C,AM$1,明细!$AL:$AL,"网点超23H未关闭"))*20)</f>
        <v>-</v>
      </c>
      <c r="AN314" s="12" t="str">
        <f>IF((COUNTIFS(明细!$R:$R,$AK314,明细!$C:$C,AN$1,明细!$AK:$AK,"网点超50分钟未响应")+COUNTIFS(明细!$R:$R,$AK314,明细!$C:$C,AN$1,明细!$AL:$AL,"网点超23H未关闭"))*20=0,"-",(COUNTIFS(明细!$R:$R,$AK314,明细!$C:$C,AN$1,明细!$AK:$AK,"网点超50分钟未响应")+COUNTIFS(明细!$R:$R,$AK314,明细!$C:$C,AN$1,明细!$AL:$AL,"网点超23H未关闭"))*20)</f>
        <v>-</v>
      </c>
      <c r="AO314" s="12" t="str">
        <f>IF((COUNTIFS(明细!$R:$R,$AK314,明细!$C:$C,AO$1,明细!$AK:$AK,"网点超50分钟未响应")+COUNTIFS(明细!$R:$R,$AK314,明细!$C:$C,AO$1,明细!$AL:$AL,"网点超23H未关闭"))*20=0,"-",(COUNTIFS(明细!$R:$R,$AK314,明细!$C:$C,AO$1,明细!$AK:$AK,"网点超50分钟未响应")+COUNTIFS(明细!$R:$R,$AK314,明细!$C:$C,AO$1,明细!$AL:$AL,"网点超23H未关闭"))*20)</f>
        <v>-</v>
      </c>
      <c r="AP314" s="12" t="str">
        <f>IF((COUNTIFS(明细!$R:$R,$AK314,明细!$C:$C,AP$1,明细!$AK:$AK,"网点超50分钟未响应")+COUNTIFS(明细!$R:$R,$AK314,明细!$C:$C,AP$1,明细!$AL:$AL,"网点超23H未关闭"))*20=0,"-",(COUNTIFS(明细!$R:$R,$AK314,明细!$C:$C,AP$1,明细!$AK:$AK,"网点超50分钟未响应")+COUNTIFS(明细!$R:$R,$AK314,明细!$C:$C,AP$1,明细!$AL:$AL,"网点超23H未关闭"))*20)</f>
        <v>-</v>
      </c>
      <c r="AQ314" s="12" t="str">
        <f>IF((COUNTIFS(明细!$R:$R,$AK314,明细!$C:$C,AQ$1,明细!$AK:$AK,"网点超50分钟未响应")+COUNTIFS(明细!$R:$R,$AK314,明细!$C:$C,AQ$1,明细!$AL:$AL,"网点超23H未关闭"))*20=0,"-",(COUNTIFS(明细!$R:$R,$AK314,明细!$C:$C,AQ$1,明细!$AK:$AK,"网点超50分钟未响应")+COUNTIFS(明细!$R:$R,$AK314,明细!$C:$C,AQ$1,明细!$AL:$AL,"网点超23H未关闭"))*20)</f>
        <v>-</v>
      </c>
      <c r="AR314" s="12" t="str">
        <f>IF((COUNTIFS(明细!$R:$R,$AK314,明细!$C:$C,AR$1,明细!$AK:$AK,"网点超50分钟未响应")+COUNTIFS(明细!$R:$R,$AK314,明细!$C:$C,AR$1,明细!$AL:$AL,"网点超23H未关闭"))*20=0,"-",(COUNTIFS(明细!$R:$R,$AK314,明细!$C:$C,AR$1,明细!$AK:$AK,"网点超50分钟未响应")+COUNTIFS(明细!$R:$R,$AK314,明细!$C:$C,AR$1,明细!$AL:$AL,"网点超23H未关闭"))*20)</f>
        <v>-</v>
      </c>
      <c r="AS314" s="12" t="str">
        <f>IF((COUNTIFS(明细!$R:$R,$AK314,明细!$C:$C,AS$1,明细!$AK:$AK,"网点超50分钟未响应")+COUNTIFS(明细!$R:$R,$AK314,明细!$C:$C,AS$1,明细!$AL:$AL,"网点超23H未关闭"))*20=0,"-",(COUNTIFS(明细!$R:$R,$AK314,明细!$C:$C,AS$1,明细!$AK:$AK,"网点超50分钟未响应")+COUNTIFS(明细!$R:$R,$AK314,明细!$C:$C,AS$1,明细!$AL:$AL,"网点超23H未关闭"))*20)</f>
        <v>-</v>
      </c>
      <c r="AT314" s="12" t="str">
        <f>IF((COUNTIFS(明细!$R:$R,$AK314,明细!$C:$C,AT$1,明细!$AK:$AK,"网点超50分钟未响应")+COUNTIFS(明细!$R:$R,$AK314,明细!$C:$C,AT$1,明细!$AL:$AL,"网点超23H未关闭"))*20=0,"-",(COUNTIFS(明细!$R:$R,$AK314,明细!$C:$C,AT$1,明细!$AK:$AK,"网点超50分钟未响应")+COUNTIFS(明细!$R:$R,$AK314,明细!$C:$C,AT$1,明细!$AL:$AL,"网点超23H未关闭"))*20)</f>
        <v>-</v>
      </c>
      <c r="AU314" s="12" t="str">
        <f>IF((COUNTIFS(明细!$R:$R,$AK314,明细!$C:$C,AU$1,明细!$AK:$AK,"网点超50分钟未响应")+COUNTIFS(明细!$R:$R,$AK314,明细!$C:$C,AU$1,明细!$AL:$AL,"网点超23H未关闭"))*20=0,"-",(COUNTIFS(明细!$R:$R,$AK314,明细!$C:$C,AU$1,明细!$AK:$AK,"网点超50分钟未响应")+COUNTIFS(明细!$R:$R,$AK314,明细!$C:$C,AU$1,明细!$AL:$AL,"网点超23H未关闭"))*20)</f>
        <v>-</v>
      </c>
      <c r="AV314" s="12" t="str">
        <f>IF((COUNTIFS(明细!$R:$R,$AK314,明细!$C:$C,AV$1,明细!$AK:$AK,"网点超50分钟未响应")+COUNTIFS(明细!$R:$R,$AK314,明细!$C:$C,AV$1,明细!$AL:$AL,"网点超23H未关闭"))*20=0,"-",(COUNTIFS(明细!$R:$R,$AK314,明细!$C:$C,AV$1,明细!$AK:$AK,"网点超50分钟未响应")+COUNTIFS(明细!$R:$R,$AK314,明细!$C:$C,AV$1,明细!$AL:$AL,"网点超23H未关闭"))*20)</f>
        <v>-</v>
      </c>
      <c r="AW314" s="12" t="str">
        <f>IF((COUNTIFS(明细!$R:$R,$AK314,明细!$C:$C,AW$1,明细!$AK:$AK,"网点超50分钟未响应")+COUNTIFS(明细!$R:$R,$AK314,明细!$C:$C,AW$1,明细!$AL:$AL,"网点超23H未关闭"))*20=0,"-",(COUNTIFS(明细!$R:$R,$AK314,明细!$C:$C,AW$1,明细!$AK:$AK,"网点超50分钟未响应")+COUNTIFS(明细!$R:$R,$AK314,明细!$C:$C,AW$1,明细!$AL:$AL,"网点超23H未关闭"))*20)</f>
        <v>-</v>
      </c>
      <c r="AX314" s="12" t="str">
        <f>IF((COUNTIFS(明细!$R:$R,$AK314,明细!$C:$C,AX$1,明细!$AK:$AK,"网点超50分钟未响应")+COUNTIFS(明细!$R:$R,$AK314,明细!$C:$C,AX$1,明细!$AL:$AL,"网点超23H未关闭"))*20=0,"-",(COUNTIFS(明细!$R:$R,$AK314,明细!$C:$C,AX$1,明细!$AK:$AK,"网点超50分钟未响应")+COUNTIFS(明细!$R:$R,$AK314,明细!$C:$C,AX$1,明细!$AL:$AL,"网点超23H未关闭"))*20)</f>
        <v>-</v>
      </c>
      <c r="AY314" s="12" t="str">
        <f>IF((COUNTIFS(明细!$R:$R,$AK314,明细!$C:$C,AY$1,明细!$AK:$AK,"网点超50分钟未响应")+COUNTIFS(明细!$R:$R,$AK314,明细!$C:$C,AY$1,明细!$AL:$AL,"网点超23H未关闭"))*20=0,"-",(COUNTIFS(明细!$R:$R,$AK314,明细!$C:$C,AY$1,明细!$AK:$AK,"网点超50分钟未响应")+COUNTIFS(明细!$R:$R,$AK314,明细!$C:$C,AY$1,明细!$AL:$AL,"网点超23H未关闭"))*20)</f>
        <v>-</v>
      </c>
      <c r="AZ314" s="12" t="str">
        <f>IF((COUNTIFS(明细!$R:$R,$AK314,明细!$C:$C,AZ$1,明细!$AK:$AK,"网点超50分钟未响应")+COUNTIFS(明细!$R:$R,$AK314,明细!$C:$C,AZ$1,明细!$AL:$AL,"网点超23H未关闭"))*20=0,"-",(COUNTIFS(明细!$R:$R,$AK314,明细!$C:$C,AZ$1,明细!$AK:$AK,"网点超50分钟未响应")+COUNTIFS(明细!$R:$R,$AK314,明细!$C:$C,AZ$1,明细!$AL:$AL,"网点超23H未关闭"))*20)</f>
        <v>-</v>
      </c>
      <c r="BA314" s="12" t="str">
        <f>IF((COUNTIFS(明细!$R:$R,$AK314,明细!$C:$C,BA$1,明细!$AK:$AK,"网点超50分钟未响应")+COUNTIFS(明细!$R:$R,$AK314,明细!$C:$C,BA$1,明细!$AL:$AL,"网点超23H未关闭"))*20=0,"-",(COUNTIFS(明细!$R:$R,$AK314,明细!$C:$C,BA$1,明细!$AK:$AK,"网点超50分钟未响应")+COUNTIFS(明细!$R:$R,$AK314,明细!$C:$C,BA$1,明细!$AL:$AL,"网点超23H未关闭"))*20)</f>
        <v>-</v>
      </c>
      <c r="BB314" s="12" t="str">
        <f>IF((COUNTIFS(明细!$R:$R,$AK314,明细!$C:$C,BB$1,明细!$AK:$AK,"网点超50分钟未响应")+COUNTIFS(明细!$R:$R,$AK314,明细!$C:$C,BB$1,明细!$AL:$AL,"网点超23H未关闭"))*20=0,"-",(COUNTIFS(明细!$R:$R,$AK314,明细!$C:$C,BB$1,明细!$AK:$AK,"网点超50分钟未响应")+COUNTIFS(明细!$R:$R,$AK314,明细!$C:$C,BB$1,明细!$AL:$AL,"网点超23H未关闭"))*20)</f>
        <v>-</v>
      </c>
      <c r="BC314" s="12" t="str">
        <f>IF((COUNTIFS(明细!$R:$R,$AK314,明细!$C:$C,BC$1,明细!$AK:$AK,"网点超50分钟未响应")+COUNTIFS(明细!$R:$R,$AK314,明细!$C:$C,BC$1,明细!$AL:$AL,"网点超23H未关闭"))*20=0,"-",(COUNTIFS(明细!$R:$R,$AK314,明细!$C:$C,BC$1,明细!$AK:$AK,"网点超50分钟未响应")+COUNTIFS(明细!$R:$R,$AK314,明细!$C:$C,BC$1,明细!$AL:$AL,"网点超23H未关闭"))*20)</f>
        <v>-</v>
      </c>
      <c r="BD314" s="12" t="str">
        <f>IF((COUNTIFS(明细!$R:$R,$AK314,明细!$C:$C,BD$1,明细!$AK:$AK,"网点超50分钟未响应")+COUNTIFS(明细!$R:$R,$AK314,明细!$C:$C,BD$1,明细!$AL:$AL,"网点超23H未关闭"))*20=0,"-",(COUNTIFS(明细!$R:$R,$AK314,明细!$C:$C,BD$1,明细!$AK:$AK,"网点超50分钟未响应")+COUNTIFS(明细!$R:$R,$AK314,明细!$C:$C,BD$1,明细!$AL:$AL,"网点超23H未关闭"))*20)</f>
        <v>-</v>
      </c>
      <c r="BE314" s="12" t="str">
        <f>IF((COUNTIFS(明细!$R:$R,$AK314,明细!$C:$C,BE$1,明细!$AK:$AK,"网点超50分钟未响应")+COUNTIFS(明细!$R:$R,$AK314,明细!$C:$C,BE$1,明细!$AL:$AL,"网点超23H未关闭"))*20=0,"-",(COUNTIFS(明细!$R:$R,$AK314,明细!$C:$C,BE$1,明细!$AK:$AK,"网点超50分钟未响应")+COUNTIFS(明细!$R:$R,$AK314,明细!$C:$C,BE$1,明细!$AL:$AL,"网点超23H未关闭"))*20)</f>
        <v>-</v>
      </c>
      <c r="BF314" s="12" t="str">
        <f>IF((COUNTIFS(明细!$R:$R,$AK314,明细!$C:$C,BF$1,明细!$AK:$AK,"网点超50分钟未响应")+COUNTIFS(明细!$R:$R,$AK314,明细!$C:$C,BF$1,明细!$AL:$AL,"网点超23H未关闭"))*20=0,"-",(COUNTIFS(明细!$R:$R,$AK314,明细!$C:$C,BF$1,明细!$AK:$AK,"网点超50分钟未响应")+COUNTIFS(明细!$R:$R,$AK314,明细!$C:$C,BF$1,明细!$AL:$AL,"网点超23H未关闭"))*20)</f>
        <v>-</v>
      </c>
      <c r="BG314" s="12" t="str">
        <f>IF((COUNTIFS(明细!$R:$R,$AK314,明细!$C:$C,BG$1,明细!$AK:$AK,"网点超50分钟未响应")+COUNTIFS(明细!$R:$R,$AK314,明细!$C:$C,BG$1,明细!$AL:$AL,"网点超23H未关闭"))*20=0,"-",(COUNTIFS(明细!$R:$R,$AK314,明细!$C:$C,BG$1,明细!$AK:$AK,"网点超50分钟未响应")+COUNTIFS(明细!$R:$R,$AK314,明细!$C:$C,BG$1,明细!$AL:$AL,"网点超23H未关闭"))*20)</f>
        <v>-</v>
      </c>
      <c r="BH314" s="12" t="str">
        <f>IF((COUNTIFS(明细!$R:$R,$AK314,明细!$C:$C,BH$1,明细!$AK:$AK,"网点超50分钟未响应")+COUNTIFS(明细!$R:$R,$AK314,明细!$C:$C,BH$1,明细!$AL:$AL,"网点超23H未关闭"))*20=0,"-",(COUNTIFS(明细!$R:$R,$AK314,明细!$C:$C,BH$1,明细!$AK:$AK,"网点超50分钟未响应")+COUNTIFS(明细!$R:$R,$AK314,明细!$C:$C,BH$1,明细!$AL:$AL,"网点超23H未关闭"))*20)</f>
        <v>-</v>
      </c>
      <c r="BI314" s="12" t="str">
        <f>IF((COUNTIFS(明细!$R:$R,$AK314,明细!$C:$C,BI$1,明细!$AK:$AK,"网点超50分钟未响应")+COUNTIFS(明细!$R:$R,$AK314,明细!$C:$C,BI$1,明细!$AL:$AL,"网点超23H未关闭"))*20=0,"-",(COUNTIFS(明细!$R:$R,$AK314,明细!$C:$C,BI$1,明细!$AK:$AK,"网点超50分钟未响应")+COUNTIFS(明细!$R:$R,$AK314,明细!$C:$C,BI$1,明细!$AL:$AL,"网点超23H未关闭"))*20)</f>
        <v>-</v>
      </c>
      <c r="BJ314" s="12" t="str">
        <f>IF((COUNTIFS(明细!$R:$R,$AK314,明细!$C:$C,BJ$1,明细!$AK:$AK,"网点超50分钟未响应")+COUNTIFS(明细!$R:$R,$AK314,明细!$C:$C,BJ$1,明细!$AL:$AL,"网点超23H未关闭"))*20=0,"-",(COUNTIFS(明细!$R:$R,$AK314,明细!$C:$C,BJ$1,明细!$AK:$AK,"网点超50分钟未响应")+COUNTIFS(明细!$R:$R,$AK314,明细!$C:$C,BJ$1,明细!$AL:$AL,"网点超23H未关闭"))*20)</f>
        <v>-</v>
      </c>
      <c r="BK314" s="12" t="str">
        <f>IF((COUNTIFS(明细!$R:$R,$AK314,明细!$C:$C,BK$1,明细!$AK:$AK,"网点超50分钟未响应")+COUNTIFS(明细!$R:$R,$AK314,明细!$C:$C,BK$1,明细!$AL:$AL,"网点超23H未关闭"))*20=0,"-",(COUNTIFS(明细!$R:$R,$AK314,明细!$C:$C,BK$1,明细!$AK:$AK,"网点超50分钟未响应")+COUNTIFS(明细!$R:$R,$AK314,明细!$C:$C,BK$1,明细!$AL:$AL,"网点超23H未关闭"))*20)</f>
        <v>-</v>
      </c>
      <c r="BL314" s="12" t="str">
        <f>IF((COUNTIFS(明细!$R:$R,$AK314,明细!$C:$C,BL$1,明细!$AK:$AK,"网点超50分钟未响应")+COUNTIFS(明细!$R:$R,$AK314,明细!$C:$C,BL$1,明细!$AL:$AL,"网点超23H未关闭"))*20=0,"-",(COUNTIFS(明细!$R:$R,$AK314,明细!$C:$C,BL$1,明细!$AK:$AK,"网点超50分钟未响应")+COUNTIFS(明细!$R:$R,$AK314,明细!$C:$C,BL$1,明细!$AL:$AL,"网点超23H未关闭"))*20)</f>
        <v>-</v>
      </c>
      <c r="BM314" s="12" t="str">
        <f>IF((COUNTIFS(明细!$R:$R,$AK314,明细!$C:$C,BM$1,明细!$AK:$AK,"网点超50分钟未响应")+COUNTIFS(明细!$R:$R,$AK314,明细!$C:$C,BM$1,明细!$AL:$AL,"网点超23H未关闭"))*20=0,"-",(COUNTIFS(明细!$R:$R,$AK314,明细!$C:$C,BM$1,明细!$AK:$AK,"网点超50分钟未响应")+COUNTIFS(明细!$R:$R,$AK314,明细!$C:$C,BM$1,明细!$AL:$AL,"网点超23H未关闭"))*20)</f>
        <v>-</v>
      </c>
      <c r="BN314" s="12" t="str">
        <f>IF((COUNTIFS(明细!$R:$R,$AK314,明细!$C:$C,BN$1,明细!$AK:$AK,"网点超50分钟未响应")+COUNTIFS(明细!$R:$R,$AK314,明细!$C:$C,BN$1,明细!$AL:$AL,"网点超23H未关闭"))*20=0,"-",(COUNTIFS(明细!$R:$R,$AK314,明细!$C:$C,BN$1,明细!$AK:$AK,"网点超50分钟未响应")+COUNTIFS(明细!$R:$R,$AK314,明细!$C:$C,BN$1,明细!$AL:$AL,"网点超23H未关闭"))*20)</f>
        <v>-</v>
      </c>
      <c r="BO314" s="12" t="str">
        <f>IF((COUNTIFS(明细!$R:$R,$AK314,明细!$C:$C,BO$1,明细!$AK:$AK,"网点超50分钟未响应")+COUNTIFS(明细!$R:$R,$AK314,明细!$C:$C,BO$1,明细!$AL:$AL,"网点超23H未关闭"))*20=0,"-",(COUNTIFS(明细!$R:$R,$AK314,明细!$C:$C,BO$1,明细!$AK:$AK,"网点超50分钟未响应")+COUNTIFS(明细!$R:$R,$AK314,明细!$C:$C,BO$1,明细!$AL:$AL,"网点超23H未关闭"))*20)</f>
        <v>-</v>
      </c>
      <c r="BP314" s="12" t="str">
        <f>IF((COUNTIFS(明细!$R:$R,$AK314,明细!$C:$C,BP$1,明细!$AK:$AK,"网点超50分钟未响应")+COUNTIFS(明细!$R:$R,$AK314,明细!$C:$C,BP$1,明细!$AL:$AL,"网点超23H未关闭"))*20=0,"-",(COUNTIFS(明细!$R:$R,$AK314,明细!$C:$C,BP$1,明细!$AK:$AK,"网点超50分钟未响应")+COUNTIFS(明细!$R:$R,$AK314,明细!$C:$C,BP$1,明细!$AL:$AL,"网点超23H未关闭"))*20)</f>
        <v>-</v>
      </c>
    </row>
    <row r="315" customHeight="1" spans="36:68">
      <c r="AJ315" s="12">
        <f>RANK(AL315,AL$3:AL$356)</f>
        <v>147</v>
      </c>
      <c r="AK315" s="4" t="s">
        <v>351</v>
      </c>
      <c r="AL315" s="12">
        <f t="shared" si="2"/>
        <v>0</v>
      </c>
      <c r="AM315" s="12" t="str">
        <f>IF((COUNTIFS(明细!$R:$R,$AK315,明细!$C:$C,AM$1,明细!$AK:$AK,"网点超50分钟未响应")+COUNTIFS(明细!$R:$R,$AK315,明细!$C:$C,AM$1,明细!$AL:$AL,"网点超23H未关闭"))*20=0,"-",(COUNTIFS(明细!$R:$R,$AK315,明细!$C:$C,AM$1,明细!$AK:$AK,"网点超50分钟未响应")+COUNTIFS(明细!$R:$R,$AK315,明细!$C:$C,AM$1,明细!$AL:$AL,"网点超23H未关闭"))*20)</f>
        <v>-</v>
      </c>
      <c r="AN315" s="12" t="str">
        <f>IF((COUNTIFS(明细!$R:$R,$AK315,明细!$C:$C,AN$1,明细!$AK:$AK,"网点超50分钟未响应")+COUNTIFS(明细!$R:$R,$AK315,明细!$C:$C,AN$1,明细!$AL:$AL,"网点超23H未关闭"))*20=0,"-",(COUNTIFS(明细!$R:$R,$AK315,明细!$C:$C,AN$1,明细!$AK:$AK,"网点超50分钟未响应")+COUNTIFS(明细!$R:$R,$AK315,明细!$C:$C,AN$1,明细!$AL:$AL,"网点超23H未关闭"))*20)</f>
        <v>-</v>
      </c>
      <c r="AO315" s="12" t="str">
        <f>IF((COUNTIFS(明细!$R:$R,$AK315,明细!$C:$C,AO$1,明细!$AK:$AK,"网点超50分钟未响应")+COUNTIFS(明细!$R:$R,$AK315,明细!$C:$C,AO$1,明细!$AL:$AL,"网点超23H未关闭"))*20=0,"-",(COUNTIFS(明细!$R:$R,$AK315,明细!$C:$C,AO$1,明细!$AK:$AK,"网点超50分钟未响应")+COUNTIFS(明细!$R:$R,$AK315,明细!$C:$C,AO$1,明细!$AL:$AL,"网点超23H未关闭"))*20)</f>
        <v>-</v>
      </c>
      <c r="AP315" s="12" t="str">
        <f>IF((COUNTIFS(明细!$R:$R,$AK315,明细!$C:$C,AP$1,明细!$AK:$AK,"网点超50分钟未响应")+COUNTIFS(明细!$R:$R,$AK315,明细!$C:$C,AP$1,明细!$AL:$AL,"网点超23H未关闭"))*20=0,"-",(COUNTIFS(明细!$R:$R,$AK315,明细!$C:$C,AP$1,明细!$AK:$AK,"网点超50分钟未响应")+COUNTIFS(明细!$R:$R,$AK315,明细!$C:$C,AP$1,明细!$AL:$AL,"网点超23H未关闭"))*20)</f>
        <v>-</v>
      </c>
      <c r="AQ315" s="12" t="str">
        <f>IF((COUNTIFS(明细!$R:$R,$AK315,明细!$C:$C,AQ$1,明细!$AK:$AK,"网点超50分钟未响应")+COUNTIFS(明细!$R:$R,$AK315,明细!$C:$C,AQ$1,明细!$AL:$AL,"网点超23H未关闭"))*20=0,"-",(COUNTIFS(明细!$R:$R,$AK315,明细!$C:$C,AQ$1,明细!$AK:$AK,"网点超50分钟未响应")+COUNTIFS(明细!$R:$R,$AK315,明细!$C:$C,AQ$1,明细!$AL:$AL,"网点超23H未关闭"))*20)</f>
        <v>-</v>
      </c>
      <c r="AR315" s="12" t="str">
        <f>IF((COUNTIFS(明细!$R:$R,$AK315,明细!$C:$C,AR$1,明细!$AK:$AK,"网点超50分钟未响应")+COUNTIFS(明细!$R:$R,$AK315,明细!$C:$C,AR$1,明细!$AL:$AL,"网点超23H未关闭"))*20=0,"-",(COUNTIFS(明细!$R:$R,$AK315,明细!$C:$C,AR$1,明细!$AK:$AK,"网点超50分钟未响应")+COUNTIFS(明细!$R:$R,$AK315,明细!$C:$C,AR$1,明细!$AL:$AL,"网点超23H未关闭"))*20)</f>
        <v>-</v>
      </c>
      <c r="AS315" s="12" t="str">
        <f>IF((COUNTIFS(明细!$R:$R,$AK315,明细!$C:$C,AS$1,明细!$AK:$AK,"网点超50分钟未响应")+COUNTIFS(明细!$R:$R,$AK315,明细!$C:$C,AS$1,明细!$AL:$AL,"网点超23H未关闭"))*20=0,"-",(COUNTIFS(明细!$R:$R,$AK315,明细!$C:$C,AS$1,明细!$AK:$AK,"网点超50分钟未响应")+COUNTIFS(明细!$R:$R,$AK315,明细!$C:$C,AS$1,明细!$AL:$AL,"网点超23H未关闭"))*20)</f>
        <v>-</v>
      </c>
      <c r="AT315" s="12" t="str">
        <f>IF((COUNTIFS(明细!$R:$R,$AK315,明细!$C:$C,AT$1,明细!$AK:$AK,"网点超50分钟未响应")+COUNTIFS(明细!$R:$R,$AK315,明细!$C:$C,AT$1,明细!$AL:$AL,"网点超23H未关闭"))*20=0,"-",(COUNTIFS(明细!$R:$R,$AK315,明细!$C:$C,AT$1,明细!$AK:$AK,"网点超50分钟未响应")+COUNTIFS(明细!$R:$R,$AK315,明细!$C:$C,AT$1,明细!$AL:$AL,"网点超23H未关闭"))*20)</f>
        <v>-</v>
      </c>
      <c r="AU315" s="12" t="str">
        <f>IF((COUNTIFS(明细!$R:$R,$AK315,明细!$C:$C,AU$1,明细!$AK:$AK,"网点超50分钟未响应")+COUNTIFS(明细!$R:$R,$AK315,明细!$C:$C,AU$1,明细!$AL:$AL,"网点超23H未关闭"))*20=0,"-",(COUNTIFS(明细!$R:$R,$AK315,明细!$C:$C,AU$1,明细!$AK:$AK,"网点超50分钟未响应")+COUNTIFS(明细!$R:$R,$AK315,明细!$C:$C,AU$1,明细!$AL:$AL,"网点超23H未关闭"))*20)</f>
        <v>-</v>
      </c>
      <c r="AV315" s="12" t="str">
        <f>IF((COUNTIFS(明细!$R:$R,$AK315,明细!$C:$C,AV$1,明细!$AK:$AK,"网点超50分钟未响应")+COUNTIFS(明细!$R:$R,$AK315,明细!$C:$C,AV$1,明细!$AL:$AL,"网点超23H未关闭"))*20=0,"-",(COUNTIFS(明细!$R:$R,$AK315,明细!$C:$C,AV$1,明细!$AK:$AK,"网点超50分钟未响应")+COUNTIFS(明细!$R:$R,$AK315,明细!$C:$C,AV$1,明细!$AL:$AL,"网点超23H未关闭"))*20)</f>
        <v>-</v>
      </c>
      <c r="AW315" s="12" t="str">
        <f>IF((COUNTIFS(明细!$R:$R,$AK315,明细!$C:$C,AW$1,明细!$AK:$AK,"网点超50分钟未响应")+COUNTIFS(明细!$R:$R,$AK315,明细!$C:$C,AW$1,明细!$AL:$AL,"网点超23H未关闭"))*20=0,"-",(COUNTIFS(明细!$R:$R,$AK315,明细!$C:$C,AW$1,明细!$AK:$AK,"网点超50分钟未响应")+COUNTIFS(明细!$R:$R,$AK315,明细!$C:$C,AW$1,明细!$AL:$AL,"网点超23H未关闭"))*20)</f>
        <v>-</v>
      </c>
      <c r="AX315" s="12" t="str">
        <f>IF((COUNTIFS(明细!$R:$R,$AK315,明细!$C:$C,AX$1,明细!$AK:$AK,"网点超50分钟未响应")+COUNTIFS(明细!$R:$R,$AK315,明细!$C:$C,AX$1,明细!$AL:$AL,"网点超23H未关闭"))*20=0,"-",(COUNTIFS(明细!$R:$R,$AK315,明细!$C:$C,AX$1,明细!$AK:$AK,"网点超50分钟未响应")+COUNTIFS(明细!$R:$R,$AK315,明细!$C:$C,AX$1,明细!$AL:$AL,"网点超23H未关闭"))*20)</f>
        <v>-</v>
      </c>
      <c r="AY315" s="12" t="str">
        <f>IF((COUNTIFS(明细!$R:$R,$AK315,明细!$C:$C,AY$1,明细!$AK:$AK,"网点超50分钟未响应")+COUNTIFS(明细!$R:$R,$AK315,明细!$C:$C,AY$1,明细!$AL:$AL,"网点超23H未关闭"))*20=0,"-",(COUNTIFS(明细!$R:$R,$AK315,明细!$C:$C,AY$1,明细!$AK:$AK,"网点超50分钟未响应")+COUNTIFS(明细!$R:$R,$AK315,明细!$C:$C,AY$1,明细!$AL:$AL,"网点超23H未关闭"))*20)</f>
        <v>-</v>
      </c>
      <c r="AZ315" s="12" t="str">
        <f>IF((COUNTIFS(明细!$R:$R,$AK315,明细!$C:$C,AZ$1,明细!$AK:$AK,"网点超50分钟未响应")+COUNTIFS(明细!$R:$R,$AK315,明细!$C:$C,AZ$1,明细!$AL:$AL,"网点超23H未关闭"))*20=0,"-",(COUNTIFS(明细!$R:$R,$AK315,明细!$C:$C,AZ$1,明细!$AK:$AK,"网点超50分钟未响应")+COUNTIFS(明细!$R:$R,$AK315,明细!$C:$C,AZ$1,明细!$AL:$AL,"网点超23H未关闭"))*20)</f>
        <v>-</v>
      </c>
      <c r="BA315" s="12" t="str">
        <f>IF((COUNTIFS(明细!$R:$R,$AK315,明细!$C:$C,BA$1,明细!$AK:$AK,"网点超50分钟未响应")+COUNTIFS(明细!$R:$R,$AK315,明细!$C:$C,BA$1,明细!$AL:$AL,"网点超23H未关闭"))*20=0,"-",(COUNTIFS(明细!$R:$R,$AK315,明细!$C:$C,BA$1,明细!$AK:$AK,"网点超50分钟未响应")+COUNTIFS(明细!$R:$R,$AK315,明细!$C:$C,BA$1,明细!$AL:$AL,"网点超23H未关闭"))*20)</f>
        <v>-</v>
      </c>
      <c r="BB315" s="12" t="str">
        <f>IF((COUNTIFS(明细!$R:$R,$AK315,明细!$C:$C,BB$1,明细!$AK:$AK,"网点超50分钟未响应")+COUNTIFS(明细!$R:$R,$AK315,明细!$C:$C,BB$1,明细!$AL:$AL,"网点超23H未关闭"))*20=0,"-",(COUNTIFS(明细!$R:$R,$AK315,明细!$C:$C,BB$1,明细!$AK:$AK,"网点超50分钟未响应")+COUNTIFS(明细!$R:$R,$AK315,明细!$C:$C,BB$1,明细!$AL:$AL,"网点超23H未关闭"))*20)</f>
        <v>-</v>
      </c>
      <c r="BC315" s="12" t="str">
        <f>IF((COUNTIFS(明细!$R:$R,$AK315,明细!$C:$C,BC$1,明细!$AK:$AK,"网点超50分钟未响应")+COUNTIFS(明细!$R:$R,$AK315,明细!$C:$C,BC$1,明细!$AL:$AL,"网点超23H未关闭"))*20=0,"-",(COUNTIFS(明细!$R:$R,$AK315,明细!$C:$C,BC$1,明细!$AK:$AK,"网点超50分钟未响应")+COUNTIFS(明细!$R:$R,$AK315,明细!$C:$C,BC$1,明细!$AL:$AL,"网点超23H未关闭"))*20)</f>
        <v>-</v>
      </c>
      <c r="BD315" s="12" t="str">
        <f>IF((COUNTIFS(明细!$R:$R,$AK315,明细!$C:$C,BD$1,明细!$AK:$AK,"网点超50分钟未响应")+COUNTIFS(明细!$R:$R,$AK315,明细!$C:$C,BD$1,明细!$AL:$AL,"网点超23H未关闭"))*20=0,"-",(COUNTIFS(明细!$R:$R,$AK315,明细!$C:$C,BD$1,明细!$AK:$AK,"网点超50分钟未响应")+COUNTIFS(明细!$R:$R,$AK315,明细!$C:$C,BD$1,明细!$AL:$AL,"网点超23H未关闭"))*20)</f>
        <v>-</v>
      </c>
      <c r="BE315" s="12" t="str">
        <f>IF((COUNTIFS(明细!$R:$R,$AK315,明细!$C:$C,BE$1,明细!$AK:$AK,"网点超50分钟未响应")+COUNTIFS(明细!$R:$R,$AK315,明细!$C:$C,BE$1,明细!$AL:$AL,"网点超23H未关闭"))*20=0,"-",(COUNTIFS(明细!$R:$R,$AK315,明细!$C:$C,BE$1,明细!$AK:$AK,"网点超50分钟未响应")+COUNTIFS(明细!$R:$R,$AK315,明细!$C:$C,BE$1,明细!$AL:$AL,"网点超23H未关闭"))*20)</f>
        <v>-</v>
      </c>
      <c r="BF315" s="12" t="str">
        <f>IF((COUNTIFS(明细!$R:$R,$AK315,明细!$C:$C,BF$1,明细!$AK:$AK,"网点超50分钟未响应")+COUNTIFS(明细!$R:$R,$AK315,明细!$C:$C,BF$1,明细!$AL:$AL,"网点超23H未关闭"))*20=0,"-",(COUNTIFS(明细!$R:$R,$AK315,明细!$C:$C,BF$1,明细!$AK:$AK,"网点超50分钟未响应")+COUNTIFS(明细!$R:$R,$AK315,明细!$C:$C,BF$1,明细!$AL:$AL,"网点超23H未关闭"))*20)</f>
        <v>-</v>
      </c>
      <c r="BG315" s="12" t="str">
        <f>IF((COUNTIFS(明细!$R:$R,$AK315,明细!$C:$C,BG$1,明细!$AK:$AK,"网点超50分钟未响应")+COUNTIFS(明细!$R:$R,$AK315,明细!$C:$C,BG$1,明细!$AL:$AL,"网点超23H未关闭"))*20=0,"-",(COUNTIFS(明细!$R:$R,$AK315,明细!$C:$C,BG$1,明细!$AK:$AK,"网点超50分钟未响应")+COUNTIFS(明细!$R:$R,$AK315,明细!$C:$C,BG$1,明细!$AL:$AL,"网点超23H未关闭"))*20)</f>
        <v>-</v>
      </c>
      <c r="BH315" s="12" t="str">
        <f>IF((COUNTIFS(明细!$R:$R,$AK315,明细!$C:$C,BH$1,明细!$AK:$AK,"网点超50分钟未响应")+COUNTIFS(明细!$R:$R,$AK315,明细!$C:$C,BH$1,明细!$AL:$AL,"网点超23H未关闭"))*20=0,"-",(COUNTIFS(明细!$R:$R,$AK315,明细!$C:$C,BH$1,明细!$AK:$AK,"网点超50分钟未响应")+COUNTIFS(明细!$R:$R,$AK315,明细!$C:$C,BH$1,明细!$AL:$AL,"网点超23H未关闭"))*20)</f>
        <v>-</v>
      </c>
      <c r="BI315" s="12" t="str">
        <f>IF((COUNTIFS(明细!$R:$R,$AK315,明细!$C:$C,BI$1,明细!$AK:$AK,"网点超50分钟未响应")+COUNTIFS(明细!$R:$R,$AK315,明细!$C:$C,BI$1,明细!$AL:$AL,"网点超23H未关闭"))*20=0,"-",(COUNTIFS(明细!$R:$R,$AK315,明细!$C:$C,BI$1,明细!$AK:$AK,"网点超50分钟未响应")+COUNTIFS(明细!$R:$R,$AK315,明细!$C:$C,BI$1,明细!$AL:$AL,"网点超23H未关闭"))*20)</f>
        <v>-</v>
      </c>
      <c r="BJ315" s="12" t="str">
        <f>IF((COUNTIFS(明细!$R:$R,$AK315,明细!$C:$C,BJ$1,明细!$AK:$AK,"网点超50分钟未响应")+COUNTIFS(明细!$R:$R,$AK315,明细!$C:$C,BJ$1,明细!$AL:$AL,"网点超23H未关闭"))*20=0,"-",(COUNTIFS(明细!$R:$R,$AK315,明细!$C:$C,BJ$1,明细!$AK:$AK,"网点超50分钟未响应")+COUNTIFS(明细!$R:$R,$AK315,明细!$C:$C,BJ$1,明细!$AL:$AL,"网点超23H未关闭"))*20)</f>
        <v>-</v>
      </c>
      <c r="BK315" s="12" t="str">
        <f>IF((COUNTIFS(明细!$R:$R,$AK315,明细!$C:$C,BK$1,明细!$AK:$AK,"网点超50分钟未响应")+COUNTIFS(明细!$R:$R,$AK315,明细!$C:$C,BK$1,明细!$AL:$AL,"网点超23H未关闭"))*20=0,"-",(COUNTIFS(明细!$R:$R,$AK315,明细!$C:$C,BK$1,明细!$AK:$AK,"网点超50分钟未响应")+COUNTIFS(明细!$R:$R,$AK315,明细!$C:$C,BK$1,明细!$AL:$AL,"网点超23H未关闭"))*20)</f>
        <v>-</v>
      </c>
      <c r="BL315" s="12" t="str">
        <f>IF((COUNTIFS(明细!$R:$R,$AK315,明细!$C:$C,BL$1,明细!$AK:$AK,"网点超50分钟未响应")+COUNTIFS(明细!$R:$R,$AK315,明细!$C:$C,BL$1,明细!$AL:$AL,"网点超23H未关闭"))*20=0,"-",(COUNTIFS(明细!$R:$R,$AK315,明细!$C:$C,BL$1,明细!$AK:$AK,"网点超50分钟未响应")+COUNTIFS(明细!$R:$R,$AK315,明细!$C:$C,BL$1,明细!$AL:$AL,"网点超23H未关闭"))*20)</f>
        <v>-</v>
      </c>
      <c r="BM315" s="12" t="str">
        <f>IF((COUNTIFS(明细!$R:$R,$AK315,明细!$C:$C,BM$1,明细!$AK:$AK,"网点超50分钟未响应")+COUNTIFS(明细!$R:$R,$AK315,明细!$C:$C,BM$1,明细!$AL:$AL,"网点超23H未关闭"))*20=0,"-",(COUNTIFS(明细!$R:$R,$AK315,明细!$C:$C,BM$1,明细!$AK:$AK,"网点超50分钟未响应")+COUNTIFS(明细!$R:$R,$AK315,明细!$C:$C,BM$1,明细!$AL:$AL,"网点超23H未关闭"))*20)</f>
        <v>-</v>
      </c>
      <c r="BN315" s="12" t="str">
        <f>IF((COUNTIFS(明细!$R:$R,$AK315,明细!$C:$C,BN$1,明细!$AK:$AK,"网点超50分钟未响应")+COUNTIFS(明细!$R:$R,$AK315,明细!$C:$C,BN$1,明细!$AL:$AL,"网点超23H未关闭"))*20=0,"-",(COUNTIFS(明细!$R:$R,$AK315,明细!$C:$C,BN$1,明细!$AK:$AK,"网点超50分钟未响应")+COUNTIFS(明细!$R:$R,$AK315,明细!$C:$C,BN$1,明细!$AL:$AL,"网点超23H未关闭"))*20)</f>
        <v>-</v>
      </c>
      <c r="BO315" s="12" t="str">
        <f>IF((COUNTIFS(明细!$R:$R,$AK315,明细!$C:$C,BO$1,明细!$AK:$AK,"网点超50分钟未响应")+COUNTIFS(明细!$R:$R,$AK315,明细!$C:$C,BO$1,明细!$AL:$AL,"网点超23H未关闭"))*20=0,"-",(COUNTIFS(明细!$R:$R,$AK315,明细!$C:$C,BO$1,明细!$AK:$AK,"网点超50分钟未响应")+COUNTIFS(明细!$R:$R,$AK315,明细!$C:$C,BO$1,明细!$AL:$AL,"网点超23H未关闭"))*20)</f>
        <v>-</v>
      </c>
      <c r="BP315" s="12" t="str">
        <f>IF((COUNTIFS(明细!$R:$R,$AK315,明细!$C:$C,BP$1,明细!$AK:$AK,"网点超50分钟未响应")+COUNTIFS(明细!$R:$R,$AK315,明细!$C:$C,BP$1,明细!$AL:$AL,"网点超23H未关闭"))*20=0,"-",(COUNTIFS(明细!$R:$R,$AK315,明细!$C:$C,BP$1,明细!$AK:$AK,"网点超50分钟未响应")+COUNTIFS(明细!$R:$R,$AK315,明细!$C:$C,BP$1,明细!$AL:$AL,"网点超23H未关闭"))*20)</f>
        <v>-</v>
      </c>
    </row>
    <row r="316" customHeight="1" spans="36:68">
      <c r="AJ316" s="12">
        <f>RANK(AL316,AL$3:AL$356)</f>
        <v>147</v>
      </c>
      <c r="AK316" s="39" t="s">
        <v>352</v>
      </c>
      <c r="AL316" s="12">
        <f t="shared" si="2"/>
        <v>0</v>
      </c>
      <c r="AM316" s="12" t="str">
        <f>IF((COUNTIFS(明细!$R:$R,$AK316,明细!$C:$C,AM$1,明细!$AK:$AK,"网点超50分钟未响应")+COUNTIFS(明细!$R:$R,$AK316,明细!$C:$C,AM$1,明细!$AL:$AL,"网点超23H未关闭"))*20=0,"-",(COUNTIFS(明细!$R:$R,$AK316,明细!$C:$C,AM$1,明细!$AK:$AK,"网点超50分钟未响应")+COUNTIFS(明细!$R:$R,$AK316,明细!$C:$C,AM$1,明细!$AL:$AL,"网点超23H未关闭"))*20)</f>
        <v>-</v>
      </c>
      <c r="AN316" s="12" t="str">
        <f>IF((COUNTIFS(明细!$R:$R,$AK316,明细!$C:$C,AN$1,明细!$AK:$AK,"网点超50分钟未响应")+COUNTIFS(明细!$R:$R,$AK316,明细!$C:$C,AN$1,明细!$AL:$AL,"网点超23H未关闭"))*20=0,"-",(COUNTIFS(明细!$R:$R,$AK316,明细!$C:$C,AN$1,明细!$AK:$AK,"网点超50分钟未响应")+COUNTIFS(明细!$R:$R,$AK316,明细!$C:$C,AN$1,明细!$AL:$AL,"网点超23H未关闭"))*20)</f>
        <v>-</v>
      </c>
      <c r="AO316" s="12" t="str">
        <f>IF((COUNTIFS(明细!$R:$R,$AK316,明细!$C:$C,AO$1,明细!$AK:$AK,"网点超50分钟未响应")+COUNTIFS(明细!$R:$R,$AK316,明细!$C:$C,AO$1,明细!$AL:$AL,"网点超23H未关闭"))*20=0,"-",(COUNTIFS(明细!$R:$R,$AK316,明细!$C:$C,AO$1,明细!$AK:$AK,"网点超50分钟未响应")+COUNTIFS(明细!$R:$R,$AK316,明细!$C:$C,AO$1,明细!$AL:$AL,"网点超23H未关闭"))*20)</f>
        <v>-</v>
      </c>
      <c r="AP316" s="12" t="str">
        <f>IF((COUNTIFS(明细!$R:$R,$AK316,明细!$C:$C,AP$1,明细!$AK:$AK,"网点超50分钟未响应")+COUNTIFS(明细!$R:$R,$AK316,明细!$C:$C,AP$1,明细!$AL:$AL,"网点超23H未关闭"))*20=0,"-",(COUNTIFS(明细!$R:$R,$AK316,明细!$C:$C,AP$1,明细!$AK:$AK,"网点超50分钟未响应")+COUNTIFS(明细!$R:$R,$AK316,明细!$C:$C,AP$1,明细!$AL:$AL,"网点超23H未关闭"))*20)</f>
        <v>-</v>
      </c>
      <c r="AQ316" s="12" t="str">
        <f>IF((COUNTIFS(明细!$R:$R,$AK316,明细!$C:$C,AQ$1,明细!$AK:$AK,"网点超50分钟未响应")+COUNTIFS(明细!$R:$R,$AK316,明细!$C:$C,AQ$1,明细!$AL:$AL,"网点超23H未关闭"))*20=0,"-",(COUNTIFS(明细!$R:$R,$AK316,明细!$C:$C,AQ$1,明细!$AK:$AK,"网点超50分钟未响应")+COUNTIFS(明细!$R:$R,$AK316,明细!$C:$C,AQ$1,明细!$AL:$AL,"网点超23H未关闭"))*20)</f>
        <v>-</v>
      </c>
      <c r="AR316" s="12" t="str">
        <f>IF((COUNTIFS(明细!$R:$R,$AK316,明细!$C:$C,AR$1,明细!$AK:$AK,"网点超50分钟未响应")+COUNTIFS(明细!$R:$R,$AK316,明细!$C:$C,AR$1,明细!$AL:$AL,"网点超23H未关闭"))*20=0,"-",(COUNTIFS(明细!$R:$R,$AK316,明细!$C:$C,AR$1,明细!$AK:$AK,"网点超50分钟未响应")+COUNTIFS(明细!$R:$R,$AK316,明细!$C:$C,AR$1,明细!$AL:$AL,"网点超23H未关闭"))*20)</f>
        <v>-</v>
      </c>
      <c r="AS316" s="12" t="str">
        <f>IF((COUNTIFS(明细!$R:$R,$AK316,明细!$C:$C,AS$1,明细!$AK:$AK,"网点超50分钟未响应")+COUNTIFS(明细!$R:$R,$AK316,明细!$C:$C,AS$1,明细!$AL:$AL,"网点超23H未关闭"))*20=0,"-",(COUNTIFS(明细!$R:$R,$AK316,明细!$C:$C,AS$1,明细!$AK:$AK,"网点超50分钟未响应")+COUNTIFS(明细!$R:$R,$AK316,明细!$C:$C,AS$1,明细!$AL:$AL,"网点超23H未关闭"))*20)</f>
        <v>-</v>
      </c>
      <c r="AT316" s="12" t="str">
        <f>IF((COUNTIFS(明细!$R:$R,$AK316,明细!$C:$C,AT$1,明细!$AK:$AK,"网点超50分钟未响应")+COUNTIFS(明细!$R:$R,$AK316,明细!$C:$C,AT$1,明细!$AL:$AL,"网点超23H未关闭"))*20=0,"-",(COUNTIFS(明细!$R:$R,$AK316,明细!$C:$C,AT$1,明细!$AK:$AK,"网点超50分钟未响应")+COUNTIFS(明细!$R:$R,$AK316,明细!$C:$C,AT$1,明细!$AL:$AL,"网点超23H未关闭"))*20)</f>
        <v>-</v>
      </c>
      <c r="AU316" s="12" t="str">
        <f>IF((COUNTIFS(明细!$R:$R,$AK316,明细!$C:$C,AU$1,明细!$AK:$AK,"网点超50分钟未响应")+COUNTIFS(明细!$R:$R,$AK316,明细!$C:$C,AU$1,明细!$AL:$AL,"网点超23H未关闭"))*20=0,"-",(COUNTIFS(明细!$R:$R,$AK316,明细!$C:$C,AU$1,明细!$AK:$AK,"网点超50分钟未响应")+COUNTIFS(明细!$R:$R,$AK316,明细!$C:$C,AU$1,明细!$AL:$AL,"网点超23H未关闭"))*20)</f>
        <v>-</v>
      </c>
      <c r="AV316" s="12" t="str">
        <f>IF((COUNTIFS(明细!$R:$R,$AK316,明细!$C:$C,AV$1,明细!$AK:$AK,"网点超50分钟未响应")+COUNTIFS(明细!$R:$R,$AK316,明细!$C:$C,AV$1,明细!$AL:$AL,"网点超23H未关闭"))*20=0,"-",(COUNTIFS(明细!$R:$R,$AK316,明细!$C:$C,AV$1,明细!$AK:$AK,"网点超50分钟未响应")+COUNTIFS(明细!$R:$R,$AK316,明细!$C:$C,AV$1,明细!$AL:$AL,"网点超23H未关闭"))*20)</f>
        <v>-</v>
      </c>
      <c r="AW316" s="12" t="str">
        <f>IF((COUNTIFS(明细!$R:$R,$AK316,明细!$C:$C,AW$1,明细!$AK:$AK,"网点超50分钟未响应")+COUNTIFS(明细!$R:$R,$AK316,明细!$C:$C,AW$1,明细!$AL:$AL,"网点超23H未关闭"))*20=0,"-",(COUNTIFS(明细!$R:$R,$AK316,明细!$C:$C,AW$1,明细!$AK:$AK,"网点超50分钟未响应")+COUNTIFS(明细!$R:$R,$AK316,明细!$C:$C,AW$1,明细!$AL:$AL,"网点超23H未关闭"))*20)</f>
        <v>-</v>
      </c>
      <c r="AX316" s="12" t="str">
        <f>IF((COUNTIFS(明细!$R:$R,$AK316,明细!$C:$C,AX$1,明细!$AK:$AK,"网点超50分钟未响应")+COUNTIFS(明细!$R:$R,$AK316,明细!$C:$C,AX$1,明细!$AL:$AL,"网点超23H未关闭"))*20=0,"-",(COUNTIFS(明细!$R:$R,$AK316,明细!$C:$C,AX$1,明细!$AK:$AK,"网点超50分钟未响应")+COUNTIFS(明细!$R:$R,$AK316,明细!$C:$C,AX$1,明细!$AL:$AL,"网点超23H未关闭"))*20)</f>
        <v>-</v>
      </c>
      <c r="AY316" s="12" t="str">
        <f>IF((COUNTIFS(明细!$R:$R,$AK316,明细!$C:$C,AY$1,明细!$AK:$AK,"网点超50分钟未响应")+COUNTIFS(明细!$R:$R,$AK316,明细!$C:$C,AY$1,明细!$AL:$AL,"网点超23H未关闭"))*20=0,"-",(COUNTIFS(明细!$R:$R,$AK316,明细!$C:$C,AY$1,明细!$AK:$AK,"网点超50分钟未响应")+COUNTIFS(明细!$R:$R,$AK316,明细!$C:$C,AY$1,明细!$AL:$AL,"网点超23H未关闭"))*20)</f>
        <v>-</v>
      </c>
      <c r="AZ316" s="12" t="str">
        <f>IF((COUNTIFS(明细!$R:$R,$AK316,明细!$C:$C,AZ$1,明细!$AK:$AK,"网点超50分钟未响应")+COUNTIFS(明细!$R:$R,$AK316,明细!$C:$C,AZ$1,明细!$AL:$AL,"网点超23H未关闭"))*20=0,"-",(COUNTIFS(明细!$R:$R,$AK316,明细!$C:$C,AZ$1,明细!$AK:$AK,"网点超50分钟未响应")+COUNTIFS(明细!$R:$R,$AK316,明细!$C:$C,AZ$1,明细!$AL:$AL,"网点超23H未关闭"))*20)</f>
        <v>-</v>
      </c>
      <c r="BA316" s="12" t="str">
        <f>IF((COUNTIFS(明细!$R:$R,$AK316,明细!$C:$C,BA$1,明细!$AK:$AK,"网点超50分钟未响应")+COUNTIFS(明细!$R:$R,$AK316,明细!$C:$C,BA$1,明细!$AL:$AL,"网点超23H未关闭"))*20=0,"-",(COUNTIFS(明细!$R:$R,$AK316,明细!$C:$C,BA$1,明细!$AK:$AK,"网点超50分钟未响应")+COUNTIFS(明细!$R:$R,$AK316,明细!$C:$C,BA$1,明细!$AL:$AL,"网点超23H未关闭"))*20)</f>
        <v>-</v>
      </c>
      <c r="BB316" s="12" t="str">
        <f>IF((COUNTIFS(明细!$R:$R,$AK316,明细!$C:$C,BB$1,明细!$AK:$AK,"网点超50分钟未响应")+COUNTIFS(明细!$R:$R,$AK316,明细!$C:$C,BB$1,明细!$AL:$AL,"网点超23H未关闭"))*20=0,"-",(COUNTIFS(明细!$R:$R,$AK316,明细!$C:$C,BB$1,明细!$AK:$AK,"网点超50分钟未响应")+COUNTIFS(明细!$R:$R,$AK316,明细!$C:$C,BB$1,明细!$AL:$AL,"网点超23H未关闭"))*20)</f>
        <v>-</v>
      </c>
      <c r="BC316" s="12" t="str">
        <f>IF((COUNTIFS(明细!$R:$R,$AK316,明细!$C:$C,BC$1,明细!$AK:$AK,"网点超50分钟未响应")+COUNTIFS(明细!$R:$R,$AK316,明细!$C:$C,BC$1,明细!$AL:$AL,"网点超23H未关闭"))*20=0,"-",(COUNTIFS(明细!$R:$R,$AK316,明细!$C:$C,BC$1,明细!$AK:$AK,"网点超50分钟未响应")+COUNTIFS(明细!$R:$R,$AK316,明细!$C:$C,BC$1,明细!$AL:$AL,"网点超23H未关闭"))*20)</f>
        <v>-</v>
      </c>
      <c r="BD316" s="12" t="str">
        <f>IF((COUNTIFS(明细!$R:$R,$AK316,明细!$C:$C,BD$1,明细!$AK:$AK,"网点超50分钟未响应")+COUNTIFS(明细!$R:$R,$AK316,明细!$C:$C,BD$1,明细!$AL:$AL,"网点超23H未关闭"))*20=0,"-",(COUNTIFS(明细!$R:$R,$AK316,明细!$C:$C,BD$1,明细!$AK:$AK,"网点超50分钟未响应")+COUNTIFS(明细!$R:$R,$AK316,明细!$C:$C,BD$1,明细!$AL:$AL,"网点超23H未关闭"))*20)</f>
        <v>-</v>
      </c>
      <c r="BE316" s="12" t="str">
        <f>IF((COUNTIFS(明细!$R:$R,$AK316,明细!$C:$C,BE$1,明细!$AK:$AK,"网点超50分钟未响应")+COUNTIFS(明细!$R:$R,$AK316,明细!$C:$C,BE$1,明细!$AL:$AL,"网点超23H未关闭"))*20=0,"-",(COUNTIFS(明细!$R:$R,$AK316,明细!$C:$C,BE$1,明细!$AK:$AK,"网点超50分钟未响应")+COUNTIFS(明细!$R:$R,$AK316,明细!$C:$C,BE$1,明细!$AL:$AL,"网点超23H未关闭"))*20)</f>
        <v>-</v>
      </c>
      <c r="BF316" s="12" t="str">
        <f>IF((COUNTIFS(明细!$R:$R,$AK316,明细!$C:$C,BF$1,明细!$AK:$AK,"网点超50分钟未响应")+COUNTIFS(明细!$R:$R,$AK316,明细!$C:$C,BF$1,明细!$AL:$AL,"网点超23H未关闭"))*20=0,"-",(COUNTIFS(明细!$R:$R,$AK316,明细!$C:$C,BF$1,明细!$AK:$AK,"网点超50分钟未响应")+COUNTIFS(明细!$R:$R,$AK316,明细!$C:$C,BF$1,明细!$AL:$AL,"网点超23H未关闭"))*20)</f>
        <v>-</v>
      </c>
      <c r="BG316" s="12" t="str">
        <f>IF((COUNTIFS(明细!$R:$R,$AK316,明细!$C:$C,BG$1,明细!$AK:$AK,"网点超50分钟未响应")+COUNTIFS(明细!$R:$R,$AK316,明细!$C:$C,BG$1,明细!$AL:$AL,"网点超23H未关闭"))*20=0,"-",(COUNTIFS(明细!$R:$R,$AK316,明细!$C:$C,BG$1,明细!$AK:$AK,"网点超50分钟未响应")+COUNTIFS(明细!$R:$R,$AK316,明细!$C:$C,BG$1,明细!$AL:$AL,"网点超23H未关闭"))*20)</f>
        <v>-</v>
      </c>
      <c r="BH316" s="12" t="str">
        <f>IF((COUNTIFS(明细!$R:$R,$AK316,明细!$C:$C,BH$1,明细!$AK:$AK,"网点超50分钟未响应")+COUNTIFS(明细!$R:$R,$AK316,明细!$C:$C,BH$1,明细!$AL:$AL,"网点超23H未关闭"))*20=0,"-",(COUNTIFS(明细!$R:$R,$AK316,明细!$C:$C,BH$1,明细!$AK:$AK,"网点超50分钟未响应")+COUNTIFS(明细!$R:$R,$AK316,明细!$C:$C,BH$1,明细!$AL:$AL,"网点超23H未关闭"))*20)</f>
        <v>-</v>
      </c>
      <c r="BI316" s="12" t="str">
        <f>IF((COUNTIFS(明细!$R:$R,$AK316,明细!$C:$C,BI$1,明细!$AK:$AK,"网点超50分钟未响应")+COUNTIFS(明细!$R:$R,$AK316,明细!$C:$C,BI$1,明细!$AL:$AL,"网点超23H未关闭"))*20=0,"-",(COUNTIFS(明细!$R:$R,$AK316,明细!$C:$C,BI$1,明细!$AK:$AK,"网点超50分钟未响应")+COUNTIFS(明细!$R:$R,$AK316,明细!$C:$C,BI$1,明细!$AL:$AL,"网点超23H未关闭"))*20)</f>
        <v>-</v>
      </c>
      <c r="BJ316" s="12" t="str">
        <f>IF((COUNTIFS(明细!$R:$R,$AK316,明细!$C:$C,BJ$1,明细!$AK:$AK,"网点超50分钟未响应")+COUNTIFS(明细!$R:$R,$AK316,明细!$C:$C,BJ$1,明细!$AL:$AL,"网点超23H未关闭"))*20=0,"-",(COUNTIFS(明细!$R:$R,$AK316,明细!$C:$C,BJ$1,明细!$AK:$AK,"网点超50分钟未响应")+COUNTIFS(明细!$R:$R,$AK316,明细!$C:$C,BJ$1,明细!$AL:$AL,"网点超23H未关闭"))*20)</f>
        <v>-</v>
      </c>
      <c r="BK316" s="12" t="str">
        <f>IF((COUNTIFS(明细!$R:$R,$AK316,明细!$C:$C,BK$1,明细!$AK:$AK,"网点超50分钟未响应")+COUNTIFS(明细!$R:$R,$AK316,明细!$C:$C,BK$1,明细!$AL:$AL,"网点超23H未关闭"))*20=0,"-",(COUNTIFS(明细!$R:$R,$AK316,明细!$C:$C,BK$1,明细!$AK:$AK,"网点超50分钟未响应")+COUNTIFS(明细!$R:$R,$AK316,明细!$C:$C,BK$1,明细!$AL:$AL,"网点超23H未关闭"))*20)</f>
        <v>-</v>
      </c>
      <c r="BL316" s="12" t="str">
        <f>IF((COUNTIFS(明细!$R:$R,$AK316,明细!$C:$C,BL$1,明细!$AK:$AK,"网点超50分钟未响应")+COUNTIFS(明细!$R:$R,$AK316,明细!$C:$C,BL$1,明细!$AL:$AL,"网点超23H未关闭"))*20=0,"-",(COUNTIFS(明细!$R:$R,$AK316,明细!$C:$C,BL$1,明细!$AK:$AK,"网点超50分钟未响应")+COUNTIFS(明细!$R:$R,$AK316,明细!$C:$C,BL$1,明细!$AL:$AL,"网点超23H未关闭"))*20)</f>
        <v>-</v>
      </c>
      <c r="BM316" s="12" t="str">
        <f>IF((COUNTIFS(明细!$R:$R,$AK316,明细!$C:$C,BM$1,明细!$AK:$AK,"网点超50分钟未响应")+COUNTIFS(明细!$R:$R,$AK316,明细!$C:$C,BM$1,明细!$AL:$AL,"网点超23H未关闭"))*20=0,"-",(COUNTIFS(明细!$R:$R,$AK316,明细!$C:$C,BM$1,明细!$AK:$AK,"网点超50分钟未响应")+COUNTIFS(明细!$R:$R,$AK316,明细!$C:$C,BM$1,明细!$AL:$AL,"网点超23H未关闭"))*20)</f>
        <v>-</v>
      </c>
      <c r="BN316" s="12" t="str">
        <f>IF((COUNTIFS(明细!$R:$R,$AK316,明细!$C:$C,BN$1,明细!$AK:$AK,"网点超50分钟未响应")+COUNTIFS(明细!$R:$R,$AK316,明细!$C:$C,BN$1,明细!$AL:$AL,"网点超23H未关闭"))*20=0,"-",(COUNTIFS(明细!$R:$R,$AK316,明细!$C:$C,BN$1,明细!$AK:$AK,"网点超50分钟未响应")+COUNTIFS(明细!$R:$R,$AK316,明细!$C:$C,BN$1,明细!$AL:$AL,"网点超23H未关闭"))*20)</f>
        <v>-</v>
      </c>
      <c r="BO316" s="12" t="str">
        <f>IF((COUNTIFS(明细!$R:$R,$AK316,明细!$C:$C,BO$1,明细!$AK:$AK,"网点超50分钟未响应")+COUNTIFS(明细!$R:$R,$AK316,明细!$C:$C,BO$1,明细!$AL:$AL,"网点超23H未关闭"))*20=0,"-",(COUNTIFS(明细!$R:$R,$AK316,明细!$C:$C,BO$1,明细!$AK:$AK,"网点超50分钟未响应")+COUNTIFS(明细!$R:$R,$AK316,明细!$C:$C,BO$1,明细!$AL:$AL,"网点超23H未关闭"))*20)</f>
        <v>-</v>
      </c>
      <c r="BP316" s="12" t="str">
        <f>IF((COUNTIFS(明细!$R:$R,$AK316,明细!$C:$C,BP$1,明细!$AK:$AK,"网点超50分钟未响应")+COUNTIFS(明细!$R:$R,$AK316,明细!$C:$C,BP$1,明细!$AL:$AL,"网点超23H未关闭"))*20=0,"-",(COUNTIFS(明细!$R:$R,$AK316,明细!$C:$C,BP$1,明细!$AK:$AK,"网点超50分钟未响应")+COUNTIFS(明细!$R:$R,$AK316,明细!$C:$C,BP$1,明细!$AL:$AL,"网点超23H未关闭"))*20)</f>
        <v>-</v>
      </c>
    </row>
    <row r="317" customHeight="1" spans="36:68">
      <c r="AJ317" s="12">
        <f>RANK(AL317,AL$3:AL$356)</f>
        <v>147</v>
      </c>
      <c r="AK317" s="4" t="s">
        <v>353</v>
      </c>
      <c r="AL317" s="12">
        <f t="shared" si="2"/>
        <v>0</v>
      </c>
      <c r="AM317" s="12" t="str">
        <f>IF((COUNTIFS(明细!$R:$R,$AK317,明细!$C:$C,AM$1,明细!$AK:$AK,"网点超50分钟未响应")+COUNTIFS(明细!$R:$R,$AK317,明细!$C:$C,AM$1,明细!$AL:$AL,"网点超23H未关闭"))*20=0,"-",(COUNTIFS(明细!$R:$R,$AK317,明细!$C:$C,AM$1,明细!$AK:$AK,"网点超50分钟未响应")+COUNTIFS(明细!$R:$R,$AK317,明细!$C:$C,AM$1,明细!$AL:$AL,"网点超23H未关闭"))*20)</f>
        <v>-</v>
      </c>
      <c r="AN317" s="12" t="str">
        <f>IF((COUNTIFS(明细!$R:$R,$AK317,明细!$C:$C,AN$1,明细!$AK:$AK,"网点超50分钟未响应")+COUNTIFS(明细!$R:$R,$AK317,明细!$C:$C,AN$1,明细!$AL:$AL,"网点超23H未关闭"))*20=0,"-",(COUNTIFS(明细!$R:$R,$AK317,明细!$C:$C,AN$1,明细!$AK:$AK,"网点超50分钟未响应")+COUNTIFS(明细!$R:$R,$AK317,明细!$C:$C,AN$1,明细!$AL:$AL,"网点超23H未关闭"))*20)</f>
        <v>-</v>
      </c>
      <c r="AO317" s="12" t="str">
        <f>IF((COUNTIFS(明细!$R:$R,$AK317,明细!$C:$C,AO$1,明细!$AK:$AK,"网点超50分钟未响应")+COUNTIFS(明细!$R:$R,$AK317,明细!$C:$C,AO$1,明细!$AL:$AL,"网点超23H未关闭"))*20=0,"-",(COUNTIFS(明细!$R:$R,$AK317,明细!$C:$C,AO$1,明细!$AK:$AK,"网点超50分钟未响应")+COUNTIFS(明细!$R:$R,$AK317,明细!$C:$C,AO$1,明细!$AL:$AL,"网点超23H未关闭"))*20)</f>
        <v>-</v>
      </c>
      <c r="AP317" s="12" t="str">
        <f>IF((COUNTIFS(明细!$R:$R,$AK317,明细!$C:$C,AP$1,明细!$AK:$AK,"网点超50分钟未响应")+COUNTIFS(明细!$R:$R,$AK317,明细!$C:$C,AP$1,明细!$AL:$AL,"网点超23H未关闭"))*20=0,"-",(COUNTIFS(明细!$R:$R,$AK317,明细!$C:$C,AP$1,明细!$AK:$AK,"网点超50分钟未响应")+COUNTIFS(明细!$R:$R,$AK317,明细!$C:$C,AP$1,明细!$AL:$AL,"网点超23H未关闭"))*20)</f>
        <v>-</v>
      </c>
      <c r="AQ317" s="12" t="str">
        <f>IF((COUNTIFS(明细!$R:$R,$AK317,明细!$C:$C,AQ$1,明细!$AK:$AK,"网点超50分钟未响应")+COUNTIFS(明细!$R:$R,$AK317,明细!$C:$C,AQ$1,明细!$AL:$AL,"网点超23H未关闭"))*20=0,"-",(COUNTIFS(明细!$R:$R,$AK317,明细!$C:$C,AQ$1,明细!$AK:$AK,"网点超50分钟未响应")+COUNTIFS(明细!$R:$R,$AK317,明细!$C:$C,AQ$1,明细!$AL:$AL,"网点超23H未关闭"))*20)</f>
        <v>-</v>
      </c>
      <c r="AR317" s="12" t="str">
        <f>IF((COUNTIFS(明细!$R:$R,$AK317,明细!$C:$C,AR$1,明细!$AK:$AK,"网点超50分钟未响应")+COUNTIFS(明细!$R:$R,$AK317,明细!$C:$C,AR$1,明细!$AL:$AL,"网点超23H未关闭"))*20=0,"-",(COUNTIFS(明细!$R:$R,$AK317,明细!$C:$C,AR$1,明细!$AK:$AK,"网点超50分钟未响应")+COUNTIFS(明细!$R:$R,$AK317,明细!$C:$C,AR$1,明细!$AL:$AL,"网点超23H未关闭"))*20)</f>
        <v>-</v>
      </c>
      <c r="AS317" s="12" t="str">
        <f>IF((COUNTIFS(明细!$R:$R,$AK317,明细!$C:$C,AS$1,明细!$AK:$AK,"网点超50分钟未响应")+COUNTIFS(明细!$R:$R,$AK317,明细!$C:$C,AS$1,明细!$AL:$AL,"网点超23H未关闭"))*20=0,"-",(COUNTIFS(明细!$R:$R,$AK317,明细!$C:$C,AS$1,明细!$AK:$AK,"网点超50分钟未响应")+COUNTIFS(明细!$R:$R,$AK317,明细!$C:$C,AS$1,明细!$AL:$AL,"网点超23H未关闭"))*20)</f>
        <v>-</v>
      </c>
      <c r="AT317" s="12" t="str">
        <f>IF((COUNTIFS(明细!$R:$R,$AK317,明细!$C:$C,AT$1,明细!$AK:$AK,"网点超50分钟未响应")+COUNTIFS(明细!$R:$R,$AK317,明细!$C:$C,AT$1,明细!$AL:$AL,"网点超23H未关闭"))*20=0,"-",(COUNTIFS(明细!$R:$R,$AK317,明细!$C:$C,AT$1,明细!$AK:$AK,"网点超50分钟未响应")+COUNTIFS(明细!$R:$R,$AK317,明细!$C:$C,AT$1,明细!$AL:$AL,"网点超23H未关闭"))*20)</f>
        <v>-</v>
      </c>
      <c r="AU317" s="12" t="str">
        <f>IF((COUNTIFS(明细!$R:$R,$AK317,明细!$C:$C,AU$1,明细!$AK:$AK,"网点超50分钟未响应")+COUNTIFS(明细!$R:$R,$AK317,明细!$C:$C,AU$1,明细!$AL:$AL,"网点超23H未关闭"))*20=0,"-",(COUNTIFS(明细!$R:$R,$AK317,明细!$C:$C,AU$1,明细!$AK:$AK,"网点超50分钟未响应")+COUNTIFS(明细!$R:$R,$AK317,明细!$C:$C,AU$1,明细!$AL:$AL,"网点超23H未关闭"))*20)</f>
        <v>-</v>
      </c>
      <c r="AV317" s="12" t="str">
        <f>IF((COUNTIFS(明细!$R:$R,$AK317,明细!$C:$C,AV$1,明细!$AK:$AK,"网点超50分钟未响应")+COUNTIFS(明细!$R:$R,$AK317,明细!$C:$C,AV$1,明细!$AL:$AL,"网点超23H未关闭"))*20=0,"-",(COUNTIFS(明细!$R:$R,$AK317,明细!$C:$C,AV$1,明细!$AK:$AK,"网点超50分钟未响应")+COUNTIFS(明细!$R:$R,$AK317,明细!$C:$C,AV$1,明细!$AL:$AL,"网点超23H未关闭"))*20)</f>
        <v>-</v>
      </c>
      <c r="AW317" s="12" t="str">
        <f>IF((COUNTIFS(明细!$R:$R,$AK317,明细!$C:$C,AW$1,明细!$AK:$AK,"网点超50分钟未响应")+COUNTIFS(明细!$R:$R,$AK317,明细!$C:$C,AW$1,明细!$AL:$AL,"网点超23H未关闭"))*20=0,"-",(COUNTIFS(明细!$R:$R,$AK317,明细!$C:$C,AW$1,明细!$AK:$AK,"网点超50分钟未响应")+COUNTIFS(明细!$R:$R,$AK317,明细!$C:$C,AW$1,明细!$AL:$AL,"网点超23H未关闭"))*20)</f>
        <v>-</v>
      </c>
      <c r="AX317" s="12" t="str">
        <f>IF((COUNTIFS(明细!$R:$R,$AK317,明细!$C:$C,AX$1,明细!$AK:$AK,"网点超50分钟未响应")+COUNTIFS(明细!$R:$R,$AK317,明细!$C:$C,AX$1,明细!$AL:$AL,"网点超23H未关闭"))*20=0,"-",(COUNTIFS(明细!$R:$R,$AK317,明细!$C:$C,AX$1,明细!$AK:$AK,"网点超50分钟未响应")+COUNTIFS(明细!$R:$R,$AK317,明细!$C:$C,AX$1,明细!$AL:$AL,"网点超23H未关闭"))*20)</f>
        <v>-</v>
      </c>
      <c r="AY317" s="12" t="str">
        <f>IF((COUNTIFS(明细!$R:$R,$AK317,明细!$C:$C,AY$1,明细!$AK:$AK,"网点超50分钟未响应")+COUNTIFS(明细!$R:$R,$AK317,明细!$C:$C,AY$1,明细!$AL:$AL,"网点超23H未关闭"))*20=0,"-",(COUNTIFS(明细!$R:$R,$AK317,明细!$C:$C,AY$1,明细!$AK:$AK,"网点超50分钟未响应")+COUNTIFS(明细!$R:$R,$AK317,明细!$C:$C,AY$1,明细!$AL:$AL,"网点超23H未关闭"))*20)</f>
        <v>-</v>
      </c>
      <c r="AZ317" s="12" t="str">
        <f>IF((COUNTIFS(明细!$R:$R,$AK317,明细!$C:$C,AZ$1,明细!$AK:$AK,"网点超50分钟未响应")+COUNTIFS(明细!$R:$R,$AK317,明细!$C:$C,AZ$1,明细!$AL:$AL,"网点超23H未关闭"))*20=0,"-",(COUNTIFS(明细!$R:$R,$AK317,明细!$C:$C,AZ$1,明细!$AK:$AK,"网点超50分钟未响应")+COUNTIFS(明细!$R:$R,$AK317,明细!$C:$C,AZ$1,明细!$AL:$AL,"网点超23H未关闭"))*20)</f>
        <v>-</v>
      </c>
      <c r="BA317" s="12" t="str">
        <f>IF((COUNTIFS(明细!$R:$R,$AK317,明细!$C:$C,BA$1,明细!$AK:$AK,"网点超50分钟未响应")+COUNTIFS(明细!$R:$R,$AK317,明细!$C:$C,BA$1,明细!$AL:$AL,"网点超23H未关闭"))*20=0,"-",(COUNTIFS(明细!$R:$R,$AK317,明细!$C:$C,BA$1,明细!$AK:$AK,"网点超50分钟未响应")+COUNTIFS(明细!$R:$R,$AK317,明细!$C:$C,BA$1,明细!$AL:$AL,"网点超23H未关闭"))*20)</f>
        <v>-</v>
      </c>
      <c r="BB317" s="12" t="str">
        <f>IF((COUNTIFS(明细!$R:$R,$AK317,明细!$C:$C,BB$1,明细!$AK:$AK,"网点超50分钟未响应")+COUNTIFS(明细!$R:$R,$AK317,明细!$C:$C,BB$1,明细!$AL:$AL,"网点超23H未关闭"))*20=0,"-",(COUNTIFS(明细!$R:$R,$AK317,明细!$C:$C,BB$1,明细!$AK:$AK,"网点超50分钟未响应")+COUNTIFS(明细!$R:$R,$AK317,明细!$C:$C,BB$1,明细!$AL:$AL,"网点超23H未关闭"))*20)</f>
        <v>-</v>
      </c>
      <c r="BC317" s="12" t="str">
        <f>IF((COUNTIFS(明细!$R:$R,$AK317,明细!$C:$C,BC$1,明细!$AK:$AK,"网点超50分钟未响应")+COUNTIFS(明细!$R:$R,$AK317,明细!$C:$C,BC$1,明细!$AL:$AL,"网点超23H未关闭"))*20=0,"-",(COUNTIFS(明细!$R:$R,$AK317,明细!$C:$C,BC$1,明细!$AK:$AK,"网点超50分钟未响应")+COUNTIFS(明细!$R:$R,$AK317,明细!$C:$C,BC$1,明细!$AL:$AL,"网点超23H未关闭"))*20)</f>
        <v>-</v>
      </c>
      <c r="BD317" s="12" t="str">
        <f>IF((COUNTIFS(明细!$R:$R,$AK317,明细!$C:$C,BD$1,明细!$AK:$AK,"网点超50分钟未响应")+COUNTIFS(明细!$R:$R,$AK317,明细!$C:$C,BD$1,明细!$AL:$AL,"网点超23H未关闭"))*20=0,"-",(COUNTIFS(明细!$R:$R,$AK317,明细!$C:$C,BD$1,明细!$AK:$AK,"网点超50分钟未响应")+COUNTIFS(明细!$R:$R,$AK317,明细!$C:$C,BD$1,明细!$AL:$AL,"网点超23H未关闭"))*20)</f>
        <v>-</v>
      </c>
      <c r="BE317" s="12" t="str">
        <f>IF((COUNTIFS(明细!$R:$R,$AK317,明细!$C:$C,BE$1,明细!$AK:$AK,"网点超50分钟未响应")+COUNTIFS(明细!$R:$R,$AK317,明细!$C:$C,BE$1,明细!$AL:$AL,"网点超23H未关闭"))*20=0,"-",(COUNTIFS(明细!$R:$R,$AK317,明细!$C:$C,BE$1,明细!$AK:$AK,"网点超50分钟未响应")+COUNTIFS(明细!$R:$R,$AK317,明细!$C:$C,BE$1,明细!$AL:$AL,"网点超23H未关闭"))*20)</f>
        <v>-</v>
      </c>
      <c r="BF317" s="12" t="str">
        <f>IF((COUNTIFS(明细!$R:$R,$AK317,明细!$C:$C,BF$1,明细!$AK:$AK,"网点超50分钟未响应")+COUNTIFS(明细!$R:$R,$AK317,明细!$C:$C,BF$1,明细!$AL:$AL,"网点超23H未关闭"))*20=0,"-",(COUNTIFS(明细!$R:$R,$AK317,明细!$C:$C,BF$1,明细!$AK:$AK,"网点超50分钟未响应")+COUNTIFS(明细!$R:$R,$AK317,明细!$C:$C,BF$1,明细!$AL:$AL,"网点超23H未关闭"))*20)</f>
        <v>-</v>
      </c>
      <c r="BG317" s="12" t="str">
        <f>IF((COUNTIFS(明细!$R:$R,$AK317,明细!$C:$C,BG$1,明细!$AK:$AK,"网点超50分钟未响应")+COUNTIFS(明细!$R:$R,$AK317,明细!$C:$C,BG$1,明细!$AL:$AL,"网点超23H未关闭"))*20=0,"-",(COUNTIFS(明细!$R:$R,$AK317,明细!$C:$C,BG$1,明细!$AK:$AK,"网点超50分钟未响应")+COUNTIFS(明细!$R:$R,$AK317,明细!$C:$C,BG$1,明细!$AL:$AL,"网点超23H未关闭"))*20)</f>
        <v>-</v>
      </c>
      <c r="BH317" s="12" t="str">
        <f>IF((COUNTIFS(明细!$R:$R,$AK317,明细!$C:$C,BH$1,明细!$AK:$AK,"网点超50分钟未响应")+COUNTIFS(明细!$R:$R,$AK317,明细!$C:$C,BH$1,明细!$AL:$AL,"网点超23H未关闭"))*20=0,"-",(COUNTIFS(明细!$R:$R,$AK317,明细!$C:$C,BH$1,明细!$AK:$AK,"网点超50分钟未响应")+COUNTIFS(明细!$R:$R,$AK317,明细!$C:$C,BH$1,明细!$AL:$AL,"网点超23H未关闭"))*20)</f>
        <v>-</v>
      </c>
      <c r="BI317" s="12" t="str">
        <f>IF((COUNTIFS(明细!$R:$R,$AK317,明细!$C:$C,BI$1,明细!$AK:$AK,"网点超50分钟未响应")+COUNTIFS(明细!$R:$R,$AK317,明细!$C:$C,BI$1,明细!$AL:$AL,"网点超23H未关闭"))*20=0,"-",(COUNTIFS(明细!$R:$R,$AK317,明细!$C:$C,BI$1,明细!$AK:$AK,"网点超50分钟未响应")+COUNTIFS(明细!$R:$R,$AK317,明细!$C:$C,BI$1,明细!$AL:$AL,"网点超23H未关闭"))*20)</f>
        <v>-</v>
      </c>
      <c r="BJ317" s="12" t="str">
        <f>IF((COUNTIFS(明细!$R:$R,$AK317,明细!$C:$C,BJ$1,明细!$AK:$AK,"网点超50分钟未响应")+COUNTIFS(明细!$R:$R,$AK317,明细!$C:$C,BJ$1,明细!$AL:$AL,"网点超23H未关闭"))*20=0,"-",(COUNTIFS(明细!$R:$R,$AK317,明细!$C:$C,BJ$1,明细!$AK:$AK,"网点超50分钟未响应")+COUNTIFS(明细!$R:$R,$AK317,明细!$C:$C,BJ$1,明细!$AL:$AL,"网点超23H未关闭"))*20)</f>
        <v>-</v>
      </c>
      <c r="BK317" s="12" t="str">
        <f>IF((COUNTIFS(明细!$R:$R,$AK317,明细!$C:$C,BK$1,明细!$AK:$AK,"网点超50分钟未响应")+COUNTIFS(明细!$R:$R,$AK317,明细!$C:$C,BK$1,明细!$AL:$AL,"网点超23H未关闭"))*20=0,"-",(COUNTIFS(明细!$R:$R,$AK317,明细!$C:$C,BK$1,明细!$AK:$AK,"网点超50分钟未响应")+COUNTIFS(明细!$R:$R,$AK317,明细!$C:$C,BK$1,明细!$AL:$AL,"网点超23H未关闭"))*20)</f>
        <v>-</v>
      </c>
      <c r="BL317" s="12" t="str">
        <f>IF((COUNTIFS(明细!$R:$R,$AK317,明细!$C:$C,BL$1,明细!$AK:$AK,"网点超50分钟未响应")+COUNTIFS(明细!$R:$R,$AK317,明细!$C:$C,BL$1,明细!$AL:$AL,"网点超23H未关闭"))*20=0,"-",(COUNTIFS(明细!$R:$R,$AK317,明细!$C:$C,BL$1,明细!$AK:$AK,"网点超50分钟未响应")+COUNTIFS(明细!$R:$R,$AK317,明细!$C:$C,BL$1,明细!$AL:$AL,"网点超23H未关闭"))*20)</f>
        <v>-</v>
      </c>
      <c r="BM317" s="12" t="str">
        <f>IF((COUNTIFS(明细!$R:$R,$AK317,明细!$C:$C,BM$1,明细!$AK:$AK,"网点超50分钟未响应")+COUNTIFS(明细!$R:$R,$AK317,明细!$C:$C,BM$1,明细!$AL:$AL,"网点超23H未关闭"))*20=0,"-",(COUNTIFS(明细!$R:$R,$AK317,明细!$C:$C,BM$1,明细!$AK:$AK,"网点超50分钟未响应")+COUNTIFS(明细!$R:$R,$AK317,明细!$C:$C,BM$1,明细!$AL:$AL,"网点超23H未关闭"))*20)</f>
        <v>-</v>
      </c>
      <c r="BN317" s="12" t="str">
        <f>IF((COUNTIFS(明细!$R:$R,$AK317,明细!$C:$C,BN$1,明细!$AK:$AK,"网点超50分钟未响应")+COUNTIFS(明细!$R:$R,$AK317,明细!$C:$C,BN$1,明细!$AL:$AL,"网点超23H未关闭"))*20=0,"-",(COUNTIFS(明细!$R:$R,$AK317,明细!$C:$C,BN$1,明细!$AK:$AK,"网点超50分钟未响应")+COUNTIFS(明细!$R:$R,$AK317,明细!$C:$C,BN$1,明细!$AL:$AL,"网点超23H未关闭"))*20)</f>
        <v>-</v>
      </c>
      <c r="BO317" s="12" t="str">
        <f>IF((COUNTIFS(明细!$R:$R,$AK317,明细!$C:$C,BO$1,明细!$AK:$AK,"网点超50分钟未响应")+COUNTIFS(明细!$R:$R,$AK317,明细!$C:$C,BO$1,明细!$AL:$AL,"网点超23H未关闭"))*20=0,"-",(COUNTIFS(明细!$R:$R,$AK317,明细!$C:$C,BO$1,明细!$AK:$AK,"网点超50分钟未响应")+COUNTIFS(明细!$R:$R,$AK317,明细!$C:$C,BO$1,明细!$AL:$AL,"网点超23H未关闭"))*20)</f>
        <v>-</v>
      </c>
      <c r="BP317" s="12" t="str">
        <f>IF((COUNTIFS(明细!$R:$R,$AK317,明细!$C:$C,BP$1,明细!$AK:$AK,"网点超50分钟未响应")+COUNTIFS(明细!$R:$R,$AK317,明细!$C:$C,BP$1,明细!$AL:$AL,"网点超23H未关闭"))*20=0,"-",(COUNTIFS(明细!$R:$R,$AK317,明细!$C:$C,BP$1,明细!$AK:$AK,"网点超50分钟未响应")+COUNTIFS(明细!$R:$R,$AK317,明细!$C:$C,BP$1,明细!$AL:$AL,"网点超23H未关闭"))*20)</f>
        <v>-</v>
      </c>
    </row>
    <row r="318" customHeight="1" spans="36:68">
      <c r="AJ318" s="12">
        <f>RANK(AL318,AL$3:AL$356)</f>
        <v>147</v>
      </c>
      <c r="AK318" s="38" t="s">
        <v>354</v>
      </c>
      <c r="AL318" s="12">
        <f t="shared" si="2"/>
        <v>0</v>
      </c>
      <c r="AM318" s="12" t="str">
        <f>IF((COUNTIFS(明细!$R:$R,$AK318,明细!$C:$C,AM$1,明细!$AK:$AK,"网点超50分钟未响应")+COUNTIFS(明细!$R:$R,$AK318,明细!$C:$C,AM$1,明细!$AL:$AL,"网点超23H未关闭"))*20=0,"-",(COUNTIFS(明细!$R:$R,$AK318,明细!$C:$C,AM$1,明细!$AK:$AK,"网点超50分钟未响应")+COUNTIFS(明细!$R:$R,$AK318,明细!$C:$C,AM$1,明细!$AL:$AL,"网点超23H未关闭"))*20)</f>
        <v>-</v>
      </c>
      <c r="AN318" s="12" t="str">
        <f>IF((COUNTIFS(明细!$R:$R,$AK318,明细!$C:$C,AN$1,明细!$AK:$AK,"网点超50分钟未响应")+COUNTIFS(明细!$R:$R,$AK318,明细!$C:$C,AN$1,明细!$AL:$AL,"网点超23H未关闭"))*20=0,"-",(COUNTIFS(明细!$R:$R,$AK318,明细!$C:$C,AN$1,明细!$AK:$AK,"网点超50分钟未响应")+COUNTIFS(明细!$R:$R,$AK318,明细!$C:$C,AN$1,明细!$AL:$AL,"网点超23H未关闭"))*20)</f>
        <v>-</v>
      </c>
      <c r="AO318" s="12" t="str">
        <f>IF((COUNTIFS(明细!$R:$R,$AK318,明细!$C:$C,AO$1,明细!$AK:$AK,"网点超50分钟未响应")+COUNTIFS(明细!$R:$R,$AK318,明细!$C:$C,AO$1,明细!$AL:$AL,"网点超23H未关闭"))*20=0,"-",(COUNTIFS(明细!$R:$R,$AK318,明细!$C:$C,AO$1,明细!$AK:$AK,"网点超50分钟未响应")+COUNTIFS(明细!$R:$R,$AK318,明细!$C:$C,AO$1,明细!$AL:$AL,"网点超23H未关闭"))*20)</f>
        <v>-</v>
      </c>
      <c r="AP318" s="12" t="str">
        <f>IF((COUNTIFS(明细!$R:$R,$AK318,明细!$C:$C,AP$1,明细!$AK:$AK,"网点超50分钟未响应")+COUNTIFS(明细!$R:$R,$AK318,明细!$C:$C,AP$1,明细!$AL:$AL,"网点超23H未关闭"))*20=0,"-",(COUNTIFS(明细!$R:$R,$AK318,明细!$C:$C,AP$1,明细!$AK:$AK,"网点超50分钟未响应")+COUNTIFS(明细!$R:$R,$AK318,明细!$C:$C,AP$1,明细!$AL:$AL,"网点超23H未关闭"))*20)</f>
        <v>-</v>
      </c>
      <c r="AQ318" s="12" t="str">
        <f>IF((COUNTIFS(明细!$R:$R,$AK318,明细!$C:$C,AQ$1,明细!$AK:$AK,"网点超50分钟未响应")+COUNTIFS(明细!$R:$R,$AK318,明细!$C:$C,AQ$1,明细!$AL:$AL,"网点超23H未关闭"))*20=0,"-",(COUNTIFS(明细!$R:$R,$AK318,明细!$C:$C,AQ$1,明细!$AK:$AK,"网点超50分钟未响应")+COUNTIFS(明细!$R:$R,$AK318,明细!$C:$C,AQ$1,明细!$AL:$AL,"网点超23H未关闭"))*20)</f>
        <v>-</v>
      </c>
      <c r="AR318" s="12" t="str">
        <f>IF((COUNTIFS(明细!$R:$R,$AK318,明细!$C:$C,AR$1,明细!$AK:$AK,"网点超50分钟未响应")+COUNTIFS(明细!$R:$R,$AK318,明细!$C:$C,AR$1,明细!$AL:$AL,"网点超23H未关闭"))*20=0,"-",(COUNTIFS(明细!$R:$R,$AK318,明细!$C:$C,AR$1,明细!$AK:$AK,"网点超50分钟未响应")+COUNTIFS(明细!$R:$R,$AK318,明细!$C:$C,AR$1,明细!$AL:$AL,"网点超23H未关闭"))*20)</f>
        <v>-</v>
      </c>
      <c r="AS318" s="12" t="str">
        <f>IF((COUNTIFS(明细!$R:$R,$AK318,明细!$C:$C,AS$1,明细!$AK:$AK,"网点超50分钟未响应")+COUNTIFS(明细!$R:$R,$AK318,明细!$C:$C,AS$1,明细!$AL:$AL,"网点超23H未关闭"))*20=0,"-",(COUNTIFS(明细!$R:$R,$AK318,明细!$C:$C,AS$1,明细!$AK:$AK,"网点超50分钟未响应")+COUNTIFS(明细!$R:$R,$AK318,明细!$C:$C,AS$1,明细!$AL:$AL,"网点超23H未关闭"))*20)</f>
        <v>-</v>
      </c>
      <c r="AT318" s="12" t="str">
        <f>IF((COUNTIFS(明细!$R:$R,$AK318,明细!$C:$C,AT$1,明细!$AK:$AK,"网点超50分钟未响应")+COUNTIFS(明细!$R:$R,$AK318,明细!$C:$C,AT$1,明细!$AL:$AL,"网点超23H未关闭"))*20=0,"-",(COUNTIFS(明细!$R:$R,$AK318,明细!$C:$C,AT$1,明细!$AK:$AK,"网点超50分钟未响应")+COUNTIFS(明细!$R:$R,$AK318,明细!$C:$C,AT$1,明细!$AL:$AL,"网点超23H未关闭"))*20)</f>
        <v>-</v>
      </c>
      <c r="AU318" s="12" t="str">
        <f>IF((COUNTIFS(明细!$R:$R,$AK318,明细!$C:$C,AU$1,明细!$AK:$AK,"网点超50分钟未响应")+COUNTIFS(明细!$R:$R,$AK318,明细!$C:$C,AU$1,明细!$AL:$AL,"网点超23H未关闭"))*20=0,"-",(COUNTIFS(明细!$R:$R,$AK318,明细!$C:$C,AU$1,明细!$AK:$AK,"网点超50分钟未响应")+COUNTIFS(明细!$R:$R,$AK318,明细!$C:$C,AU$1,明细!$AL:$AL,"网点超23H未关闭"))*20)</f>
        <v>-</v>
      </c>
      <c r="AV318" s="12" t="str">
        <f>IF((COUNTIFS(明细!$R:$R,$AK318,明细!$C:$C,AV$1,明细!$AK:$AK,"网点超50分钟未响应")+COUNTIFS(明细!$R:$R,$AK318,明细!$C:$C,AV$1,明细!$AL:$AL,"网点超23H未关闭"))*20=0,"-",(COUNTIFS(明细!$R:$R,$AK318,明细!$C:$C,AV$1,明细!$AK:$AK,"网点超50分钟未响应")+COUNTIFS(明细!$R:$R,$AK318,明细!$C:$C,AV$1,明细!$AL:$AL,"网点超23H未关闭"))*20)</f>
        <v>-</v>
      </c>
      <c r="AW318" s="12" t="str">
        <f>IF((COUNTIFS(明细!$R:$R,$AK318,明细!$C:$C,AW$1,明细!$AK:$AK,"网点超50分钟未响应")+COUNTIFS(明细!$R:$R,$AK318,明细!$C:$C,AW$1,明细!$AL:$AL,"网点超23H未关闭"))*20=0,"-",(COUNTIFS(明细!$R:$R,$AK318,明细!$C:$C,AW$1,明细!$AK:$AK,"网点超50分钟未响应")+COUNTIFS(明细!$R:$R,$AK318,明细!$C:$C,AW$1,明细!$AL:$AL,"网点超23H未关闭"))*20)</f>
        <v>-</v>
      </c>
      <c r="AX318" s="12" t="str">
        <f>IF((COUNTIFS(明细!$R:$R,$AK318,明细!$C:$C,AX$1,明细!$AK:$AK,"网点超50分钟未响应")+COUNTIFS(明细!$R:$R,$AK318,明细!$C:$C,AX$1,明细!$AL:$AL,"网点超23H未关闭"))*20=0,"-",(COUNTIFS(明细!$R:$R,$AK318,明细!$C:$C,AX$1,明细!$AK:$AK,"网点超50分钟未响应")+COUNTIFS(明细!$R:$R,$AK318,明细!$C:$C,AX$1,明细!$AL:$AL,"网点超23H未关闭"))*20)</f>
        <v>-</v>
      </c>
      <c r="AY318" s="12" t="str">
        <f>IF((COUNTIFS(明细!$R:$R,$AK318,明细!$C:$C,AY$1,明细!$AK:$AK,"网点超50分钟未响应")+COUNTIFS(明细!$R:$R,$AK318,明细!$C:$C,AY$1,明细!$AL:$AL,"网点超23H未关闭"))*20=0,"-",(COUNTIFS(明细!$R:$R,$AK318,明细!$C:$C,AY$1,明细!$AK:$AK,"网点超50分钟未响应")+COUNTIFS(明细!$R:$R,$AK318,明细!$C:$C,AY$1,明细!$AL:$AL,"网点超23H未关闭"))*20)</f>
        <v>-</v>
      </c>
      <c r="AZ318" s="12" t="str">
        <f>IF((COUNTIFS(明细!$R:$R,$AK318,明细!$C:$C,AZ$1,明细!$AK:$AK,"网点超50分钟未响应")+COUNTIFS(明细!$R:$R,$AK318,明细!$C:$C,AZ$1,明细!$AL:$AL,"网点超23H未关闭"))*20=0,"-",(COUNTIFS(明细!$R:$R,$AK318,明细!$C:$C,AZ$1,明细!$AK:$AK,"网点超50分钟未响应")+COUNTIFS(明细!$R:$R,$AK318,明细!$C:$C,AZ$1,明细!$AL:$AL,"网点超23H未关闭"))*20)</f>
        <v>-</v>
      </c>
      <c r="BA318" s="12" t="str">
        <f>IF((COUNTIFS(明细!$R:$R,$AK318,明细!$C:$C,BA$1,明细!$AK:$AK,"网点超50分钟未响应")+COUNTIFS(明细!$R:$R,$AK318,明细!$C:$C,BA$1,明细!$AL:$AL,"网点超23H未关闭"))*20=0,"-",(COUNTIFS(明细!$R:$R,$AK318,明细!$C:$C,BA$1,明细!$AK:$AK,"网点超50分钟未响应")+COUNTIFS(明细!$R:$R,$AK318,明细!$C:$C,BA$1,明细!$AL:$AL,"网点超23H未关闭"))*20)</f>
        <v>-</v>
      </c>
      <c r="BB318" s="12" t="str">
        <f>IF((COUNTIFS(明细!$R:$R,$AK318,明细!$C:$C,BB$1,明细!$AK:$AK,"网点超50分钟未响应")+COUNTIFS(明细!$R:$R,$AK318,明细!$C:$C,BB$1,明细!$AL:$AL,"网点超23H未关闭"))*20=0,"-",(COUNTIFS(明细!$R:$R,$AK318,明细!$C:$C,BB$1,明细!$AK:$AK,"网点超50分钟未响应")+COUNTIFS(明细!$R:$R,$AK318,明细!$C:$C,BB$1,明细!$AL:$AL,"网点超23H未关闭"))*20)</f>
        <v>-</v>
      </c>
      <c r="BC318" s="12" t="str">
        <f>IF((COUNTIFS(明细!$R:$R,$AK318,明细!$C:$C,BC$1,明细!$AK:$AK,"网点超50分钟未响应")+COUNTIFS(明细!$R:$R,$AK318,明细!$C:$C,BC$1,明细!$AL:$AL,"网点超23H未关闭"))*20=0,"-",(COUNTIFS(明细!$R:$R,$AK318,明细!$C:$C,BC$1,明细!$AK:$AK,"网点超50分钟未响应")+COUNTIFS(明细!$R:$R,$AK318,明细!$C:$C,BC$1,明细!$AL:$AL,"网点超23H未关闭"))*20)</f>
        <v>-</v>
      </c>
      <c r="BD318" s="12" t="str">
        <f>IF((COUNTIFS(明细!$R:$R,$AK318,明细!$C:$C,BD$1,明细!$AK:$AK,"网点超50分钟未响应")+COUNTIFS(明细!$R:$R,$AK318,明细!$C:$C,BD$1,明细!$AL:$AL,"网点超23H未关闭"))*20=0,"-",(COUNTIFS(明细!$R:$R,$AK318,明细!$C:$C,BD$1,明细!$AK:$AK,"网点超50分钟未响应")+COUNTIFS(明细!$R:$R,$AK318,明细!$C:$C,BD$1,明细!$AL:$AL,"网点超23H未关闭"))*20)</f>
        <v>-</v>
      </c>
      <c r="BE318" s="12" t="str">
        <f>IF((COUNTIFS(明细!$R:$R,$AK318,明细!$C:$C,BE$1,明细!$AK:$AK,"网点超50分钟未响应")+COUNTIFS(明细!$R:$R,$AK318,明细!$C:$C,BE$1,明细!$AL:$AL,"网点超23H未关闭"))*20=0,"-",(COUNTIFS(明细!$R:$R,$AK318,明细!$C:$C,BE$1,明细!$AK:$AK,"网点超50分钟未响应")+COUNTIFS(明细!$R:$R,$AK318,明细!$C:$C,BE$1,明细!$AL:$AL,"网点超23H未关闭"))*20)</f>
        <v>-</v>
      </c>
      <c r="BF318" s="12" t="str">
        <f>IF((COUNTIFS(明细!$R:$R,$AK318,明细!$C:$C,BF$1,明细!$AK:$AK,"网点超50分钟未响应")+COUNTIFS(明细!$R:$R,$AK318,明细!$C:$C,BF$1,明细!$AL:$AL,"网点超23H未关闭"))*20=0,"-",(COUNTIFS(明细!$R:$R,$AK318,明细!$C:$C,BF$1,明细!$AK:$AK,"网点超50分钟未响应")+COUNTIFS(明细!$R:$R,$AK318,明细!$C:$C,BF$1,明细!$AL:$AL,"网点超23H未关闭"))*20)</f>
        <v>-</v>
      </c>
      <c r="BG318" s="12" t="str">
        <f>IF((COUNTIFS(明细!$R:$R,$AK318,明细!$C:$C,BG$1,明细!$AK:$AK,"网点超50分钟未响应")+COUNTIFS(明细!$R:$R,$AK318,明细!$C:$C,BG$1,明细!$AL:$AL,"网点超23H未关闭"))*20=0,"-",(COUNTIFS(明细!$R:$R,$AK318,明细!$C:$C,BG$1,明细!$AK:$AK,"网点超50分钟未响应")+COUNTIFS(明细!$R:$R,$AK318,明细!$C:$C,BG$1,明细!$AL:$AL,"网点超23H未关闭"))*20)</f>
        <v>-</v>
      </c>
      <c r="BH318" s="12" t="str">
        <f>IF((COUNTIFS(明细!$R:$R,$AK318,明细!$C:$C,BH$1,明细!$AK:$AK,"网点超50分钟未响应")+COUNTIFS(明细!$R:$R,$AK318,明细!$C:$C,BH$1,明细!$AL:$AL,"网点超23H未关闭"))*20=0,"-",(COUNTIFS(明细!$R:$R,$AK318,明细!$C:$C,BH$1,明细!$AK:$AK,"网点超50分钟未响应")+COUNTIFS(明细!$R:$R,$AK318,明细!$C:$C,BH$1,明细!$AL:$AL,"网点超23H未关闭"))*20)</f>
        <v>-</v>
      </c>
      <c r="BI318" s="12" t="str">
        <f>IF((COUNTIFS(明细!$R:$R,$AK318,明细!$C:$C,BI$1,明细!$AK:$AK,"网点超50分钟未响应")+COUNTIFS(明细!$R:$R,$AK318,明细!$C:$C,BI$1,明细!$AL:$AL,"网点超23H未关闭"))*20=0,"-",(COUNTIFS(明细!$R:$R,$AK318,明细!$C:$C,BI$1,明细!$AK:$AK,"网点超50分钟未响应")+COUNTIFS(明细!$R:$R,$AK318,明细!$C:$C,BI$1,明细!$AL:$AL,"网点超23H未关闭"))*20)</f>
        <v>-</v>
      </c>
      <c r="BJ318" s="12" t="str">
        <f>IF((COUNTIFS(明细!$R:$R,$AK318,明细!$C:$C,BJ$1,明细!$AK:$AK,"网点超50分钟未响应")+COUNTIFS(明细!$R:$R,$AK318,明细!$C:$C,BJ$1,明细!$AL:$AL,"网点超23H未关闭"))*20=0,"-",(COUNTIFS(明细!$R:$R,$AK318,明细!$C:$C,BJ$1,明细!$AK:$AK,"网点超50分钟未响应")+COUNTIFS(明细!$R:$R,$AK318,明细!$C:$C,BJ$1,明细!$AL:$AL,"网点超23H未关闭"))*20)</f>
        <v>-</v>
      </c>
      <c r="BK318" s="12" t="str">
        <f>IF((COUNTIFS(明细!$R:$R,$AK318,明细!$C:$C,BK$1,明细!$AK:$AK,"网点超50分钟未响应")+COUNTIFS(明细!$R:$R,$AK318,明细!$C:$C,BK$1,明细!$AL:$AL,"网点超23H未关闭"))*20=0,"-",(COUNTIFS(明细!$R:$R,$AK318,明细!$C:$C,BK$1,明细!$AK:$AK,"网点超50分钟未响应")+COUNTIFS(明细!$R:$R,$AK318,明细!$C:$C,BK$1,明细!$AL:$AL,"网点超23H未关闭"))*20)</f>
        <v>-</v>
      </c>
      <c r="BL318" s="12" t="str">
        <f>IF((COUNTIFS(明细!$R:$R,$AK318,明细!$C:$C,BL$1,明细!$AK:$AK,"网点超50分钟未响应")+COUNTIFS(明细!$R:$R,$AK318,明细!$C:$C,BL$1,明细!$AL:$AL,"网点超23H未关闭"))*20=0,"-",(COUNTIFS(明细!$R:$R,$AK318,明细!$C:$C,BL$1,明细!$AK:$AK,"网点超50分钟未响应")+COUNTIFS(明细!$R:$R,$AK318,明细!$C:$C,BL$1,明细!$AL:$AL,"网点超23H未关闭"))*20)</f>
        <v>-</v>
      </c>
      <c r="BM318" s="12" t="str">
        <f>IF((COUNTIFS(明细!$R:$R,$AK318,明细!$C:$C,BM$1,明细!$AK:$AK,"网点超50分钟未响应")+COUNTIFS(明细!$R:$R,$AK318,明细!$C:$C,BM$1,明细!$AL:$AL,"网点超23H未关闭"))*20=0,"-",(COUNTIFS(明细!$R:$R,$AK318,明细!$C:$C,BM$1,明细!$AK:$AK,"网点超50分钟未响应")+COUNTIFS(明细!$R:$R,$AK318,明细!$C:$C,BM$1,明细!$AL:$AL,"网点超23H未关闭"))*20)</f>
        <v>-</v>
      </c>
      <c r="BN318" s="12" t="str">
        <f>IF((COUNTIFS(明细!$R:$R,$AK318,明细!$C:$C,BN$1,明细!$AK:$AK,"网点超50分钟未响应")+COUNTIFS(明细!$R:$R,$AK318,明细!$C:$C,BN$1,明细!$AL:$AL,"网点超23H未关闭"))*20=0,"-",(COUNTIFS(明细!$R:$R,$AK318,明细!$C:$C,BN$1,明细!$AK:$AK,"网点超50分钟未响应")+COUNTIFS(明细!$R:$R,$AK318,明细!$C:$C,BN$1,明细!$AL:$AL,"网点超23H未关闭"))*20)</f>
        <v>-</v>
      </c>
      <c r="BO318" s="12" t="str">
        <f>IF((COUNTIFS(明细!$R:$R,$AK318,明细!$C:$C,BO$1,明细!$AK:$AK,"网点超50分钟未响应")+COUNTIFS(明细!$R:$R,$AK318,明细!$C:$C,BO$1,明细!$AL:$AL,"网点超23H未关闭"))*20=0,"-",(COUNTIFS(明细!$R:$R,$AK318,明细!$C:$C,BO$1,明细!$AK:$AK,"网点超50分钟未响应")+COUNTIFS(明细!$R:$R,$AK318,明细!$C:$C,BO$1,明细!$AL:$AL,"网点超23H未关闭"))*20)</f>
        <v>-</v>
      </c>
      <c r="BP318" s="12" t="str">
        <f>IF((COUNTIFS(明细!$R:$R,$AK318,明细!$C:$C,BP$1,明细!$AK:$AK,"网点超50分钟未响应")+COUNTIFS(明细!$R:$R,$AK318,明细!$C:$C,BP$1,明细!$AL:$AL,"网点超23H未关闭"))*20=0,"-",(COUNTIFS(明细!$R:$R,$AK318,明细!$C:$C,BP$1,明细!$AK:$AK,"网点超50分钟未响应")+COUNTIFS(明细!$R:$R,$AK318,明细!$C:$C,BP$1,明细!$AL:$AL,"网点超23H未关闭"))*20)</f>
        <v>-</v>
      </c>
    </row>
    <row r="319" customHeight="1" spans="36:68">
      <c r="AJ319" s="12">
        <f>RANK(AL319,AL$3:AL$356)</f>
        <v>147</v>
      </c>
      <c r="AK319" s="38" t="s">
        <v>355</v>
      </c>
      <c r="AL319" s="12">
        <f t="shared" si="2"/>
        <v>0</v>
      </c>
      <c r="AM319" s="12" t="str">
        <f>IF((COUNTIFS(明细!$R:$R,$AK319,明细!$C:$C,AM$1,明细!$AK:$AK,"网点超50分钟未响应")+COUNTIFS(明细!$R:$R,$AK319,明细!$C:$C,AM$1,明细!$AL:$AL,"网点超23H未关闭"))*20=0,"-",(COUNTIFS(明细!$R:$R,$AK319,明细!$C:$C,AM$1,明细!$AK:$AK,"网点超50分钟未响应")+COUNTIFS(明细!$R:$R,$AK319,明细!$C:$C,AM$1,明细!$AL:$AL,"网点超23H未关闭"))*20)</f>
        <v>-</v>
      </c>
      <c r="AN319" s="12" t="str">
        <f>IF((COUNTIFS(明细!$R:$R,$AK319,明细!$C:$C,AN$1,明细!$AK:$AK,"网点超50分钟未响应")+COUNTIFS(明细!$R:$R,$AK319,明细!$C:$C,AN$1,明细!$AL:$AL,"网点超23H未关闭"))*20=0,"-",(COUNTIFS(明细!$R:$R,$AK319,明细!$C:$C,AN$1,明细!$AK:$AK,"网点超50分钟未响应")+COUNTIFS(明细!$R:$R,$AK319,明细!$C:$C,AN$1,明细!$AL:$AL,"网点超23H未关闭"))*20)</f>
        <v>-</v>
      </c>
      <c r="AO319" s="12" t="str">
        <f>IF((COUNTIFS(明细!$R:$R,$AK319,明细!$C:$C,AO$1,明细!$AK:$AK,"网点超50分钟未响应")+COUNTIFS(明细!$R:$R,$AK319,明细!$C:$C,AO$1,明细!$AL:$AL,"网点超23H未关闭"))*20=0,"-",(COUNTIFS(明细!$R:$R,$AK319,明细!$C:$C,AO$1,明细!$AK:$AK,"网点超50分钟未响应")+COUNTIFS(明细!$R:$R,$AK319,明细!$C:$C,AO$1,明细!$AL:$AL,"网点超23H未关闭"))*20)</f>
        <v>-</v>
      </c>
      <c r="AP319" s="12" t="str">
        <f>IF((COUNTIFS(明细!$R:$R,$AK319,明细!$C:$C,AP$1,明细!$AK:$AK,"网点超50分钟未响应")+COUNTIFS(明细!$R:$R,$AK319,明细!$C:$C,AP$1,明细!$AL:$AL,"网点超23H未关闭"))*20=0,"-",(COUNTIFS(明细!$R:$R,$AK319,明细!$C:$C,AP$1,明细!$AK:$AK,"网点超50分钟未响应")+COUNTIFS(明细!$R:$R,$AK319,明细!$C:$C,AP$1,明细!$AL:$AL,"网点超23H未关闭"))*20)</f>
        <v>-</v>
      </c>
      <c r="AQ319" s="12" t="str">
        <f>IF((COUNTIFS(明细!$R:$R,$AK319,明细!$C:$C,AQ$1,明细!$AK:$AK,"网点超50分钟未响应")+COUNTIFS(明细!$R:$R,$AK319,明细!$C:$C,AQ$1,明细!$AL:$AL,"网点超23H未关闭"))*20=0,"-",(COUNTIFS(明细!$R:$R,$AK319,明细!$C:$C,AQ$1,明细!$AK:$AK,"网点超50分钟未响应")+COUNTIFS(明细!$R:$R,$AK319,明细!$C:$C,AQ$1,明细!$AL:$AL,"网点超23H未关闭"))*20)</f>
        <v>-</v>
      </c>
      <c r="AR319" s="12" t="str">
        <f>IF((COUNTIFS(明细!$R:$R,$AK319,明细!$C:$C,AR$1,明细!$AK:$AK,"网点超50分钟未响应")+COUNTIFS(明细!$R:$R,$AK319,明细!$C:$C,AR$1,明细!$AL:$AL,"网点超23H未关闭"))*20=0,"-",(COUNTIFS(明细!$R:$R,$AK319,明细!$C:$C,AR$1,明细!$AK:$AK,"网点超50分钟未响应")+COUNTIFS(明细!$R:$R,$AK319,明细!$C:$C,AR$1,明细!$AL:$AL,"网点超23H未关闭"))*20)</f>
        <v>-</v>
      </c>
      <c r="AS319" s="12" t="str">
        <f>IF((COUNTIFS(明细!$R:$R,$AK319,明细!$C:$C,AS$1,明细!$AK:$AK,"网点超50分钟未响应")+COUNTIFS(明细!$R:$R,$AK319,明细!$C:$C,AS$1,明细!$AL:$AL,"网点超23H未关闭"))*20=0,"-",(COUNTIFS(明细!$R:$R,$AK319,明细!$C:$C,AS$1,明细!$AK:$AK,"网点超50分钟未响应")+COUNTIFS(明细!$R:$R,$AK319,明细!$C:$C,AS$1,明细!$AL:$AL,"网点超23H未关闭"))*20)</f>
        <v>-</v>
      </c>
      <c r="AT319" s="12" t="str">
        <f>IF((COUNTIFS(明细!$R:$R,$AK319,明细!$C:$C,AT$1,明细!$AK:$AK,"网点超50分钟未响应")+COUNTIFS(明细!$R:$R,$AK319,明细!$C:$C,AT$1,明细!$AL:$AL,"网点超23H未关闭"))*20=0,"-",(COUNTIFS(明细!$R:$R,$AK319,明细!$C:$C,AT$1,明细!$AK:$AK,"网点超50分钟未响应")+COUNTIFS(明细!$R:$R,$AK319,明细!$C:$C,AT$1,明细!$AL:$AL,"网点超23H未关闭"))*20)</f>
        <v>-</v>
      </c>
      <c r="AU319" s="12" t="str">
        <f>IF((COUNTIFS(明细!$R:$R,$AK319,明细!$C:$C,AU$1,明细!$AK:$AK,"网点超50分钟未响应")+COUNTIFS(明细!$R:$R,$AK319,明细!$C:$C,AU$1,明细!$AL:$AL,"网点超23H未关闭"))*20=0,"-",(COUNTIFS(明细!$R:$R,$AK319,明细!$C:$C,AU$1,明细!$AK:$AK,"网点超50分钟未响应")+COUNTIFS(明细!$R:$R,$AK319,明细!$C:$C,AU$1,明细!$AL:$AL,"网点超23H未关闭"))*20)</f>
        <v>-</v>
      </c>
      <c r="AV319" s="12" t="str">
        <f>IF((COUNTIFS(明细!$R:$R,$AK319,明细!$C:$C,AV$1,明细!$AK:$AK,"网点超50分钟未响应")+COUNTIFS(明细!$R:$R,$AK319,明细!$C:$C,AV$1,明细!$AL:$AL,"网点超23H未关闭"))*20=0,"-",(COUNTIFS(明细!$R:$R,$AK319,明细!$C:$C,AV$1,明细!$AK:$AK,"网点超50分钟未响应")+COUNTIFS(明细!$R:$R,$AK319,明细!$C:$C,AV$1,明细!$AL:$AL,"网点超23H未关闭"))*20)</f>
        <v>-</v>
      </c>
      <c r="AW319" s="12" t="str">
        <f>IF((COUNTIFS(明细!$R:$R,$AK319,明细!$C:$C,AW$1,明细!$AK:$AK,"网点超50分钟未响应")+COUNTIFS(明细!$R:$R,$AK319,明细!$C:$C,AW$1,明细!$AL:$AL,"网点超23H未关闭"))*20=0,"-",(COUNTIFS(明细!$R:$R,$AK319,明细!$C:$C,AW$1,明细!$AK:$AK,"网点超50分钟未响应")+COUNTIFS(明细!$R:$R,$AK319,明细!$C:$C,AW$1,明细!$AL:$AL,"网点超23H未关闭"))*20)</f>
        <v>-</v>
      </c>
      <c r="AX319" s="12" t="str">
        <f>IF((COUNTIFS(明细!$R:$R,$AK319,明细!$C:$C,AX$1,明细!$AK:$AK,"网点超50分钟未响应")+COUNTIFS(明细!$R:$R,$AK319,明细!$C:$C,AX$1,明细!$AL:$AL,"网点超23H未关闭"))*20=0,"-",(COUNTIFS(明细!$R:$R,$AK319,明细!$C:$C,AX$1,明细!$AK:$AK,"网点超50分钟未响应")+COUNTIFS(明细!$R:$R,$AK319,明细!$C:$C,AX$1,明细!$AL:$AL,"网点超23H未关闭"))*20)</f>
        <v>-</v>
      </c>
      <c r="AY319" s="12" t="str">
        <f>IF((COUNTIFS(明细!$R:$R,$AK319,明细!$C:$C,AY$1,明细!$AK:$AK,"网点超50分钟未响应")+COUNTIFS(明细!$R:$R,$AK319,明细!$C:$C,AY$1,明细!$AL:$AL,"网点超23H未关闭"))*20=0,"-",(COUNTIFS(明细!$R:$R,$AK319,明细!$C:$C,AY$1,明细!$AK:$AK,"网点超50分钟未响应")+COUNTIFS(明细!$R:$R,$AK319,明细!$C:$C,AY$1,明细!$AL:$AL,"网点超23H未关闭"))*20)</f>
        <v>-</v>
      </c>
      <c r="AZ319" s="12" t="str">
        <f>IF((COUNTIFS(明细!$R:$R,$AK319,明细!$C:$C,AZ$1,明细!$AK:$AK,"网点超50分钟未响应")+COUNTIFS(明细!$R:$R,$AK319,明细!$C:$C,AZ$1,明细!$AL:$AL,"网点超23H未关闭"))*20=0,"-",(COUNTIFS(明细!$R:$R,$AK319,明细!$C:$C,AZ$1,明细!$AK:$AK,"网点超50分钟未响应")+COUNTIFS(明细!$R:$R,$AK319,明细!$C:$C,AZ$1,明细!$AL:$AL,"网点超23H未关闭"))*20)</f>
        <v>-</v>
      </c>
      <c r="BA319" s="12" t="str">
        <f>IF((COUNTIFS(明细!$R:$R,$AK319,明细!$C:$C,BA$1,明细!$AK:$AK,"网点超50分钟未响应")+COUNTIFS(明细!$R:$R,$AK319,明细!$C:$C,BA$1,明细!$AL:$AL,"网点超23H未关闭"))*20=0,"-",(COUNTIFS(明细!$R:$R,$AK319,明细!$C:$C,BA$1,明细!$AK:$AK,"网点超50分钟未响应")+COUNTIFS(明细!$R:$R,$AK319,明细!$C:$C,BA$1,明细!$AL:$AL,"网点超23H未关闭"))*20)</f>
        <v>-</v>
      </c>
      <c r="BB319" s="12" t="str">
        <f>IF((COUNTIFS(明细!$R:$R,$AK319,明细!$C:$C,BB$1,明细!$AK:$AK,"网点超50分钟未响应")+COUNTIFS(明细!$R:$R,$AK319,明细!$C:$C,BB$1,明细!$AL:$AL,"网点超23H未关闭"))*20=0,"-",(COUNTIFS(明细!$R:$R,$AK319,明细!$C:$C,BB$1,明细!$AK:$AK,"网点超50分钟未响应")+COUNTIFS(明细!$R:$R,$AK319,明细!$C:$C,BB$1,明细!$AL:$AL,"网点超23H未关闭"))*20)</f>
        <v>-</v>
      </c>
      <c r="BC319" s="12" t="str">
        <f>IF((COUNTIFS(明细!$R:$R,$AK319,明细!$C:$C,BC$1,明细!$AK:$AK,"网点超50分钟未响应")+COUNTIFS(明细!$R:$R,$AK319,明细!$C:$C,BC$1,明细!$AL:$AL,"网点超23H未关闭"))*20=0,"-",(COUNTIFS(明细!$R:$R,$AK319,明细!$C:$C,BC$1,明细!$AK:$AK,"网点超50分钟未响应")+COUNTIFS(明细!$R:$R,$AK319,明细!$C:$C,BC$1,明细!$AL:$AL,"网点超23H未关闭"))*20)</f>
        <v>-</v>
      </c>
      <c r="BD319" s="12" t="str">
        <f>IF((COUNTIFS(明细!$R:$R,$AK319,明细!$C:$C,BD$1,明细!$AK:$AK,"网点超50分钟未响应")+COUNTIFS(明细!$R:$R,$AK319,明细!$C:$C,BD$1,明细!$AL:$AL,"网点超23H未关闭"))*20=0,"-",(COUNTIFS(明细!$R:$R,$AK319,明细!$C:$C,BD$1,明细!$AK:$AK,"网点超50分钟未响应")+COUNTIFS(明细!$R:$R,$AK319,明细!$C:$C,BD$1,明细!$AL:$AL,"网点超23H未关闭"))*20)</f>
        <v>-</v>
      </c>
      <c r="BE319" s="12" t="str">
        <f>IF((COUNTIFS(明细!$R:$R,$AK319,明细!$C:$C,BE$1,明细!$AK:$AK,"网点超50分钟未响应")+COUNTIFS(明细!$R:$R,$AK319,明细!$C:$C,BE$1,明细!$AL:$AL,"网点超23H未关闭"))*20=0,"-",(COUNTIFS(明细!$R:$R,$AK319,明细!$C:$C,BE$1,明细!$AK:$AK,"网点超50分钟未响应")+COUNTIFS(明细!$R:$R,$AK319,明细!$C:$C,BE$1,明细!$AL:$AL,"网点超23H未关闭"))*20)</f>
        <v>-</v>
      </c>
      <c r="BF319" s="12" t="str">
        <f>IF((COUNTIFS(明细!$R:$R,$AK319,明细!$C:$C,BF$1,明细!$AK:$AK,"网点超50分钟未响应")+COUNTIFS(明细!$R:$R,$AK319,明细!$C:$C,BF$1,明细!$AL:$AL,"网点超23H未关闭"))*20=0,"-",(COUNTIFS(明细!$R:$R,$AK319,明细!$C:$C,BF$1,明细!$AK:$AK,"网点超50分钟未响应")+COUNTIFS(明细!$R:$R,$AK319,明细!$C:$C,BF$1,明细!$AL:$AL,"网点超23H未关闭"))*20)</f>
        <v>-</v>
      </c>
      <c r="BG319" s="12" t="str">
        <f>IF((COUNTIFS(明细!$R:$R,$AK319,明细!$C:$C,BG$1,明细!$AK:$AK,"网点超50分钟未响应")+COUNTIFS(明细!$R:$R,$AK319,明细!$C:$C,BG$1,明细!$AL:$AL,"网点超23H未关闭"))*20=0,"-",(COUNTIFS(明细!$R:$R,$AK319,明细!$C:$C,BG$1,明细!$AK:$AK,"网点超50分钟未响应")+COUNTIFS(明细!$R:$R,$AK319,明细!$C:$C,BG$1,明细!$AL:$AL,"网点超23H未关闭"))*20)</f>
        <v>-</v>
      </c>
      <c r="BH319" s="12" t="str">
        <f>IF((COUNTIFS(明细!$R:$R,$AK319,明细!$C:$C,BH$1,明细!$AK:$AK,"网点超50分钟未响应")+COUNTIFS(明细!$R:$R,$AK319,明细!$C:$C,BH$1,明细!$AL:$AL,"网点超23H未关闭"))*20=0,"-",(COUNTIFS(明细!$R:$R,$AK319,明细!$C:$C,BH$1,明细!$AK:$AK,"网点超50分钟未响应")+COUNTIFS(明细!$R:$R,$AK319,明细!$C:$C,BH$1,明细!$AL:$AL,"网点超23H未关闭"))*20)</f>
        <v>-</v>
      </c>
      <c r="BI319" s="12" t="str">
        <f>IF((COUNTIFS(明细!$R:$R,$AK319,明细!$C:$C,BI$1,明细!$AK:$AK,"网点超50分钟未响应")+COUNTIFS(明细!$R:$R,$AK319,明细!$C:$C,BI$1,明细!$AL:$AL,"网点超23H未关闭"))*20=0,"-",(COUNTIFS(明细!$R:$R,$AK319,明细!$C:$C,BI$1,明细!$AK:$AK,"网点超50分钟未响应")+COUNTIFS(明细!$R:$R,$AK319,明细!$C:$C,BI$1,明细!$AL:$AL,"网点超23H未关闭"))*20)</f>
        <v>-</v>
      </c>
      <c r="BJ319" s="12" t="str">
        <f>IF((COUNTIFS(明细!$R:$R,$AK319,明细!$C:$C,BJ$1,明细!$AK:$AK,"网点超50分钟未响应")+COUNTIFS(明细!$R:$R,$AK319,明细!$C:$C,BJ$1,明细!$AL:$AL,"网点超23H未关闭"))*20=0,"-",(COUNTIFS(明细!$R:$R,$AK319,明细!$C:$C,BJ$1,明细!$AK:$AK,"网点超50分钟未响应")+COUNTIFS(明细!$R:$R,$AK319,明细!$C:$C,BJ$1,明细!$AL:$AL,"网点超23H未关闭"))*20)</f>
        <v>-</v>
      </c>
      <c r="BK319" s="12" t="str">
        <f>IF((COUNTIFS(明细!$R:$R,$AK319,明细!$C:$C,BK$1,明细!$AK:$AK,"网点超50分钟未响应")+COUNTIFS(明细!$R:$R,$AK319,明细!$C:$C,BK$1,明细!$AL:$AL,"网点超23H未关闭"))*20=0,"-",(COUNTIFS(明细!$R:$R,$AK319,明细!$C:$C,BK$1,明细!$AK:$AK,"网点超50分钟未响应")+COUNTIFS(明细!$R:$R,$AK319,明细!$C:$C,BK$1,明细!$AL:$AL,"网点超23H未关闭"))*20)</f>
        <v>-</v>
      </c>
      <c r="BL319" s="12" t="str">
        <f>IF((COUNTIFS(明细!$R:$R,$AK319,明细!$C:$C,BL$1,明细!$AK:$AK,"网点超50分钟未响应")+COUNTIFS(明细!$R:$R,$AK319,明细!$C:$C,BL$1,明细!$AL:$AL,"网点超23H未关闭"))*20=0,"-",(COUNTIFS(明细!$R:$R,$AK319,明细!$C:$C,BL$1,明细!$AK:$AK,"网点超50分钟未响应")+COUNTIFS(明细!$R:$R,$AK319,明细!$C:$C,BL$1,明细!$AL:$AL,"网点超23H未关闭"))*20)</f>
        <v>-</v>
      </c>
      <c r="BM319" s="12" t="str">
        <f>IF((COUNTIFS(明细!$R:$R,$AK319,明细!$C:$C,BM$1,明细!$AK:$AK,"网点超50分钟未响应")+COUNTIFS(明细!$R:$R,$AK319,明细!$C:$C,BM$1,明细!$AL:$AL,"网点超23H未关闭"))*20=0,"-",(COUNTIFS(明细!$R:$R,$AK319,明细!$C:$C,BM$1,明细!$AK:$AK,"网点超50分钟未响应")+COUNTIFS(明细!$R:$R,$AK319,明细!$C:$C,BM$1,明细!$AL:$AL,"网点超23H未关闭"))*20)</f>
        <v>-</v>
      </c>
      <c r="BN319" s="12" t="str">
        <f>IF((COUNTIFS(明细!$R:$R,$AK319,明细!$C:$C,BN$1,明细!$AK:$AK,"网点超50分钟未响应")+COUNTIFS(明细!$R:$R,$AK319,明细!$C:$C,BN$1,明细!$AL:$AL,"网点超23H未关闭"))*20=0,"-",(COUNTIFS(明细!$R:$R,$AK319,明细!$C:$C,BN$1,明细!$AK:$AK,"网点超50分钟未响应")+COUNTIFS(明细!$R:$R,$AK319,明细!$C:$C,BN$1,明细!$AL:$AL,"网点超23H未关闭"))*20)</f>
        <v>-</v>
      </c>
      <c r="BO319" s="12" t="str">
        <f>IF((COUNTIFS(明细!$R:$R,$AK319,明细!$C:$C,BO$1,明细!$AK:$AK,"网点超50分钟未响应")+COUNTIFS(明细!$R:$R,$AK319,明细!$C:$C,BO$1,明细!$AL:$AL,"网点超23H未关闭"))*20=0,"-",(COUNTIFS(明细!$R:$R,$AK319,明细!$C:$C,BO$1,明细!$AK:$AK,"网点超50分钟未响应")+COUNTIFS(明细!$R:$R,$AK319,明细!$C:$C,BO$1,明细!$AL:$AL,"网点超23H未关闭"))*20)</f>
        <v>-</v>
      </c>
      <c r="BP319" s="12" t="str">
        <f>IF((COUNTIFS(明细!$R:$R,$AK319,明细!$C:$C,BP$1,明细!$AK:$AK,"网点超50分钟未响应")+COUNTIFS(明细!$R:$R,$AK319,明细!$C:$C,BP$1,明细!$AL:$AL,"网点超23H未关闭"))*20=0,"-",(COUNTIFS(明细!$R:$R,$AK319,明细!$C:$C,BP$1,明细!$AK:$AK,"网点超50分钟未响应")+COUNTIFS(明细!$R:$R,$AK319,明细!$C:$C,BP$1,明细!$AL:$AL,"网点超23H未关闭"))*20)</f>
        <v>-</v>
      </c>
    </row>
    <row r="320" customHeight="1" spans="36:68">
      <c r="AJ320" s="12">
        <f>RANK(AL320,AL$3:AL$356)</f>
        <v>147</v>
      </c>
      <c r="AK320" s="4" t="s">
        <v>356</v>
      </c>
      <c r="AL320" s="12">
        <f t="shared" si="2"/>
        <v>0</v>
      </c>
      <c r="AM320" s="12" t="str">
        <f>IF((COUNTIFS(明细!$R:$R,$AK320,明细!$C:$C,AM$1,明细!$AK:$AK,"网点超50分钟未响应")+COUNTIFS(明细!$R:$R,$AK320,明细!$C:$C,AM$1,明细!$AL:$AL,"网点超23H未关闭"))*20=0,"-",(COUNTIFS(明细!$R:$R,$AK320,明细!$C:$C,AM$1,明细!$AK:$AK,"网点超50分钟未响应")+COUNTIFS(明细!$R:$R,$AK320,明细!$C:$C,AM$1,明细!$AL:$AL,"网点超23H未关闭"))*20)</f>
        <v>-</v>
      </c>
      <c r="AN320" s="12" t="str">
        <f>IF((COUNTIFS(明细!$R:$R,$AK320,明细!$C:$C,AN$1,明细!$AK:$AK,"网点超50分钟未响应")+COUNTIFS(明细!$R:$R,$AK320,明细!$C:$C,AN$1,明细!$AL:$AL,"网点超23H未关闭"))*20=0,"-",(COUNTIFS(明细!$R:$R,$AK320,明细!$C:$C,AN$1,明细!$AK:$AK,"网点超50分钟未响应")+COUNTIFS(明细!$R:$R,$AK320,明细!$C:$C,AN$1,明细!$AL:$AL,"网点超23H未关闭"))*20)</f>
        <v>-</v>
      </c>
      <c r="AO320" s="12" t="str">
        <f>IF((COUNTIFS(明细!$R:$R,$AK320,明细!$C:$C,AO$1,明细!$AK:$AK,"网点超50分钟未响应")+COUNTIFS(明细!$R:$R,$AK320,明细!$C:$C,AO$1,明细!$AL:$AL,"网点超23H未关闭"))*20=0,"-",(COUNTIFS(明细!$R:$R,$AK320,明细!$C:$C,AO$1,明细!$AK:$AK,"网点超50分钟未响应")+COUNTIFS(明细!$R:$R,$AK320,明细!$C:$C,AO$1,明细!$AL:$AL,"网点超23H未关闭"))*20)</f>
        <v>-</v>
      </c>
      <c r="AP320" s="12" t="str">
        <f>IF((COUNTIFS(明细!$R:$R,$AK320,明细!$C:$C,AP$1,明细!$AK:$AK,"网点超50分钟未响应")+COUNTIFS(明细!$R:$R,$AK320,明细!$C:$C,AP$1,明细!$AL:$AL,"网点超23H未关闭"))*20=0,"-",(COUNTIFS(明细!$R:$R,$AK320,明细!$C:$C,AP$1,明细!$AK:$AK,"网点超50分钟未响应")+COUNTIFS(明细!$R:$R,$AK320,明细!$C:$C,AP$1,明细!$AL:$AL,"网点超23H未关闭"))*20)</f>
        <v>-</v>
      </c>
      <c r="AQ320" s="12" t="str">
        <f>IF((COUNTIFS(明细!$R:$R,$AK320,明细!$C:$C,AQ$1,明细!$AK:$AK,"网点超50分钟未响应")+COUNTIFS(明细!$R:$R,$AK320,明细!$C:$C,AQ$1,明细!$AL:$AL,"网点超23H未关闭"))*20=0,"-",(COUNTIFS(明细!$R:$R,$AK320,明细!$C:$C,AQ$1,明细!$AK:$AK,"网点超50分钟未响应")+COUNTIFS(明细!$R:$R,$AK320,明细!$C:$C,AQ$1,明细!$AL:$AL,"网点超23H未关闭"))*20)</f>
        <v>-</v>
      </c>
      <c r="AR320" s="12" t="str">
        <f>IF((COUNTIFS(明细!$R:$R,$AK320,明细!$C:$C,AR$1,明细!$AK:$AK,"网点超50分钟未响应")+COUNTIFS(明细!$R:$R,$AK320,明细!$C:$C,AR$1,明细!$AL:$AL,"网点超23H未关闭"))*20=0,"-",(COUNTIFS(明细!$R:$R,$AK320,明细!$C:$C,AR$1,明细!$AK:$AK,"网点超50分钟未响应")+COUNTIFS(明细!$R:$R,$AK320,明细!$C:$C,AR$1,明细!$AL:$AL,"网点超23H未关闭"))*20)</f>
        <v>-</v>
      </c>
      <c r="AS320" s="12" t="str">
        <f>IF((COUNTIFS(明细!$R:$R,$AK320,明细!$C:$C,AS$1,明细!$AK:$AK,"网点超50分钟未响应")+COUNTIFS(明细!$R:$R,$AK320,明细!$C:$C,AS$1,明细!$AL:$AL,"网点超23H未关闭"))*20=0,"-",(COUNTIFS(明细!$R:$R,$AK320,明细!$C:$C,AS$1,明细!$AK:$AK,"网点超50分钟未响应")+COUNTIFS(明细!$R:$R,$AK320,明细!$C:$C,AS$1,明细!$AL:$AL,"网点超23H未关闭"))*20)</f>
        <v>-</v>
      </c>
      <c r="AT320" s="12" t="str">
        <f>IF((COUNTIFS(明细!$R:$R,$AK320,明细!$C:$C,AT$1,明细!$AK:$AK,"网点超50分钟未响应")+COUNTIFS(明细!$R:$R,$AK320,明细!$C:$C,AT$1,明细!$AL:$AL,"网点超23H未关闭"))*20=0,"-",(COUNTIFS(明细!$R:$R,$AK320,明细!$C:$C,AT$1,明细!$AK:$AK,"网点超50分钟未响应")+COUNTIFS(明细!$R:$R,$AK320,明细!$C:$C,AT$1,明细!$AL:$AL,"网点超23H未关闭"))*20)</f>
        <v>-</v>
      </c>
      <c r="AU320" s="12" t="str">
        <f>IF((COUNTIFS(明细!$R:$R,$AK320,明细!$C:$C,AU$1,明细!$AK:$AK,"网点超50分钟未响应")+COUNTIFS(明细!$R:$R,$AK320,明细!$C:$C,AU$1,明细!$AL:$AL,"网点超23H未关闭"))*20=0,"-",(COUNTIFS(明细!$R:$R,$AK320,明细!$C:$C,AU$1,明细!$AK:$AK,"网点超50分钟未响应")+COUNTIFS(明细!$R:$R,$AK320,明细!$C:$C,AU$1,明细!$AL:$AL,"网点超23H未关闭"))*20)</f>
        <v>-</v>
      </c>
      <c r="AV320" s="12" t="str">
        <f>IF((COUNTIFS(明细!$R:$R,$AK320,明细!$C:$C,AV$1,明细!$AK:$AK,"网点超50分钟未响应")+COUNTIFS(明细!$R:$R,$AK320,明细!$C:$C,AV$1,明细!$AL:$AL,"网点超23H未关闭"))*20=0,"-",(COUNTIFS(明细!$R:$R,$AK320,明细!$C:$C,AV$1,明细!$AK:$AK,"网点超50分钟未响应")+COUNTIFS(明细!$R:$R,$AK320,明细!$C:$C,AV$1,明细!$AL:$AL,"网点超23H未关闭"))*20)</f>
        <v>-</v>
      </c>
      <c r="AW320" s="12" t="str">
        <f>IF((COUNTIFS(明细!$R:$R,$AK320,明细!$C:$C,AW$1,明细!$AK:$AK,"网点超50分钟未响应")+COUNTIFS(明细!$R:$R,$AK320,明细!$C:$C,AW$1,明细!$AL:$AL,"网点超23H未关闭"))*20=0,"-",(COUNTIFS(明细!$R:$R,$AK320,明细!$C:$C,AW$1,明细!$AK:$AK,"网点超50分钟未响应")+COUNTIFS(明细!$R:$R,$AK320,明细!$C:$C,AW$1,明细!$AL:$AL,"网点超23H未关闭"))*20)</f>
        <v>-</v>
      </c>
      <c r="AX320" s="12" t="str">
        <f>IF((COUNTIFS(明细!$R:$R,$AK320,明细!$C:$C,AX$1,明细!$AK:$AK,"网点超50分钟未响应")+COUNTIFS(明细!$R:$R,$AK320,明细!$C:$C,AX$1,明细!$AL:$AL,"网点超23H未关闭"))*20=0,"-",(COUNTIFS(明细!$R:$R,$AK320,明细!$C:$C,AX$1,明细!$AK:$AK,"网点超50分钟未响应")+COUNTIFS(明细!$R:$R,$AK320,明细!$C:$C,AX$1,明细!$AL:$AL,"网点超23H未关闭"))*20)</f>
        <v>-</v>
      </c>
      <c r="AY320" s="12" t="str">
        <f>IF((COUNTIFS(明细!$R:$R,$AK320,明细!$C:$C,AY$1,明细!$AK:$AK,"网点超50分钟未响应")+COUNTIFS(明细!$R:$R,$AK320,明细!$C:$C,AY$1,明细!$AL:$AL,"网点超23H未关闭"))*20=0,"-",(COUNTIFS(明细!$R:$R,$AK320,明细!$C:$C,AY$1,明细!$AK:$AK,"网点超50分钟未响应")+COUNTIFS(明细!$R:$R,$AK320,明细!$C:$C,AY$1,明细!$AL:$AL,"网点超23H未关闭"))*20)</f>
        <v>-</v>
      </c>
      <c r="AZ320" s="12" t="str">
        <f>IF((COUNTIFS(明细!$R:$R,$AK320,明细!$C:$C,AZ$1,明细!$AK:$AK,"网点超50分钟未响应")+COUNTIFS(明细!$R:$R,$AK320,明细!$C:$C,AZ$1,明细!$AL:$AL,"网点超23H未关闭"))*20=0,"-",(COUNTIFS(明细!$R:$R,$AK320,明细!$C:$C,AZ$1,明细!$AK:$AK,"网点超50分钟未响应")+COUNTIFS(明细!$R:$R,$AK320,明细!$C:$C,AZ$1,明细!$AL:$AL,"网点超23H未关闭"))*20)</f>
        <v>-</v>
      </c>
      <c r="BA320" s="12" t="str">
        <f>IF((COUNTIFS(明细!$R:$R,$AK320,明细!$C:$C,BA$1,明细!$AK:$AK,"网点超50分钟未响应")+COUNTIFS(明细!$R:$R,$AK320,明细!$C:$C,BA$1,明细!$AL:$AL,"网点超23H未关闭"))*20=0,"-",(COUNTIFS(明细!$R:$R,$AK320,明细!$C:$C,BA$1,明细!$AK:$AK,"网点超50分钟未响应")+COUNTIFS(明细!$R:$R,$AK320,明细!$C:$C,BA$1,明细!$AL:$AL,"网点超23H未关闭"))*20)</f>
        <v>-</v>
      </c>
      <c r="BB320" s="12" t="str">
        <f>IF((COUNTIFS(明细!$R:$R,$AK320,明细!$C:$C,BB$1,明细!$AK:$AK,"网点超50分钟未响应")+COUNTIFS(明细!$R:$R,$AK320,明细!$C:$C,BB$1,明细!$AL:$AL,"网点超23H未关闭"))*20=0,"-",(COUNTIFS(明细!$R:$R,$AK320,明细!$C:$C,BB$1,明细!$AK:$AK,"网点超50分钟未响应")+COUNTIFS(明细!$R:$R,$AK320,明细!$C:$C,BB$1,明细!$AL:$AL,"网点超23H未关闭"))*20)</f>
        <v>-</v>
      </c>
      <c r="BC320" s="12" t="str">
        <f>IF((COUNTIFS(明细!$R:$R,$AK320,明细!$C:$C,BC$1,明细!$AK:$AK,"网点超50分钟未响应")+COUNTIFS(明细!$R:$R,$AK320,明细!$C:$C,BC$1,明细!$AL:$AL,"网点超23H未关闭"))*20=0,"-",(COUNTIFS(明细!$R:$R,$AK320,明细!$C:$C,BC$1,明细!$AK:$AK,"网点超50分钟未响应")+COUNTIFS(明细!$R:$R,$AK320,明细!$C:$C,BC$1,明细!$AL:$AL,"网点超23H未关闭"))*20)</f>
        <v>-</v>
      </c>
      <c r="BD320" s="12" t="str">
        <f>IF((COUNTIFS(明细!$R:$R,$AK320,明细!$C:$C,BD$1,明细!$AK:$AK,"网点超50分钟未响应")+COUNTIFS(明细!$R:$R,$AK320,明细!$C:$C,BD$1,明细!$AL:$AL,"网点超23H未关闭"))*20=0,"-",(COUNTIFS(明细!$R:$R,$AK320,明细!$C:$C,BD$1,明细!$AK:$AK,"网点超50分钟未响应")+COUNTIFS(明细!$R:$R,$AK320,明细!$C:$C,BD$1,明细!$AL:$AL,"网点超23H未关闭"))*20)</f>
        <v>-</v>
      </c>
      <c r="BE320" s="12" t="str">
        <f>IF((COUNTIFS(明细!$R:$R,$AK320,明细!$C:$C,BE$1,明细!$AK:$AK,"网点超50分钟未响应")+COUNTIFS(明细!$R:$R,$AK320,明细!$C:$C,BE$1,明细!$AL:$AL,"网点超23H未关闭"))*20=0,"-",(COUNTIFS(明细!$R:$R,$AK320,明细!$C:$C,BE$1,明细!$AK:$AK,"网点超50分钟未响应")+COUNTIFS(明细!$R:$R,$AK320,明细!$C:$C,BE$1,明细!$AL:$AL,"网点超23H未关闭"))*20)</f>
        <v>-</v>
      </c>
      <c r="BF320" s="12" t="str">
        <f>IF((COUNTIFS(明细!$R:$R,$AK320,明细!$C:$C,BF$1,明细!$AK:$AK,"网点超50分钟未响应")+COUNTIFS(明细!$R:$R,$AK320,明细!$C:$C,BF$1,明细!$AL:$AL,"网点超23H未关闭"))*20=0,"-",(COUNTIFS(明细!$R:$R,$AK320,明细!$C:$C,BF$1,明细!$AK:$AK,"网点超50分钟未响应")+COUNTIFS(明细!$R:$R,$AK320,明细!$C:$C,BF$1,明细!$AL:$AL,"网点超23H未关闭"))*20)</f>
        <v>-</v>
      </c>
      <c r="BG320" s="12" t="str">
        <f>IF((COUNTIFS(明细!$R:$R,$AK320,明细!$C:$C,BG$1,明细!$AK:$AK,"网点超50分钟未响应")+COUNTIFS(明细!$R:$R,$AK320,明细!$C:$C,BG$1,明细!$AL:$AL,"网点超23H未关闭"))*20=0,"-",(COUNTIFS(明细!$R:$R,$AK320,明细!$C:$C,BG$1,明细!$AK:$AK,"网点超50分钟未响应")+COUNTIFS(明细!$R:$R,$AK320,明细!$C:$C,BG$1,明细!$AL:$AL,"网点超23H未关闭"))*20)</f>
        <v>-</v>
      </c>
      <c r="BH320" s="12" t="str">
        <f>IF((COUNTIFS(明细!$R:$R,$AK320,明细!$C:$C,BH$1,明细!$AK:$AK,"网点超50分钟未响应")+COUNTIFS(明细!$R:$R,$AK320,明细!$C:$C,BH$1,明细!$AL:$AL,"网点超23H未关闭"))*20=0,"-",(COUNTIFS(明细!$R:$R,$AK320,明细!$C:$C,BH$1,明细!$AK:$AK,"网点超50分钟未响应")+COUNTIFS(明细!$R:$R,$AK320,明细!$C:$C,BH$1,明细!$AL:$AL,"网点超23H未关闭"))*20)</f>
        <v>-</v>
      </c>
      <c r="BI320" s="12" t="str">
        <f>IF((COUNTIFS(明细!$R:$R,$AK320,明细!$C:$C,BI$1,明细!$AK:$AK,"网点超50分钟未响应")+COUNTIFS(明细!$R:$R,$AK320,明细!$C:$C,BI$1,明细!$AL:$AL,"网点超23H未关闭"))*20=0,"-",(COUNTIFS(明细!$R:$R,$AK320,明细!$C:$C,BI$1,明细!$AK:$AK,"网点超50分钟未响应")+COUNTIFS(明细!$R:$R,$AK320,明细!$C:$C,BI$1,明细!$AL:$AL,"网点超23H未关闭"))*20)</f>
        <v>-</v>
      </c>
      <c r="BJ320" s="12" t="str">
        <f>IF((COUNTIFS(明细!$R:$R,$AK320,明细!$C:$C,BJ$1,明细!$AK:$AK,"网点超50分钟未响应")+COUNTIFS(明细!$R:$R,$AK320,明细!$C:$C,BJ$1,明细!$AL:$AL,"网点超23H未关闭"))*20=0,"-",(COUNTIFS(明细!$R:$R,$AK320,明细!$C:$C,BJ$1,明细!$AK:$AK,"网点超50分钟未响应")+COUNTIFS(明细!$R:$R,$AK320,明细!$C:$C,BJ$1,明细!$AL:$AL,"网点超23H未关闭"))*20)</f>
        <v>-</v>
      </c>
      <c r="BK320" s="12" t="str">
        <f>IF((COUNTIFS(明细!$R:$R,$AK320,明细!$C:$C,BK$1,明细!$AK:$AK,"网点超50分钟未响应")+COUNTIFS(明细!$R:$R,$AK320,明细!$C:$C,BK$1,明细!$AL:$AL,"网点超23H未关闭"))*20=0,"-",(COUNTIFS(明细!$R:$R,$AK320,明细!$C:$C,BK$1,明细!$AK:$AK,"网点超50分钟未响应")+COUNTIFS(明细!$R:$R,$AK320,明细!$C:$C,BK$1,明细!$AL:$AL,"网点超23H未关闭"))*20)</f>
        <v>-</v>
      </c>
      <c r="BL320" s="12" t="str">
        <f>IF((COUNTIFS(明细!$R:$R,$AK320,明细!$C:$C,BL$1,明细!$AK:$AK,"网点超50分钟未响应")+COUNTIFS(明细!$R:$R,$AK320,明细!$C:$C,BL$1,明细!$AL:$AL,"网点超23H未关闭"))*20=0,"-",(COUNTIFS(明细!$R:$R,$AK320,明细!$C:$C,BL$1,明细!$AK:$AK,"网点超50分钟未响应")+COUNTIFS(明细!$R:$R,$AK320,明细!$C:$C,BL$1,明细!$AL:$AL,"网点超23H未关闭"))*20)</f>
        <v>-</v>
      </c>
      <c r="BM320" s="12" t="str">
        <f>IF((COUNTIFS(明细!$R:$R,$AK320,明细!$C:$C,BM$1,明细!$AK:$AK,"网点超50分钟未响应")+COUNTIFS(明细!$R:$R,$AK320,明细!$C:$C,BM$1,明细!$AL:$AL,"网点超23H未关闭"))*20=0,"-",(COUNTIFS(明细!$R:$R,$AK320,明细!$C:$C,BM$1,明细!$AK:$AK,"网点超50分钟未响应")+COUNTIFS(明细!$R:$R,$AK320,明细!$C:$C,BM$1,明细!$AL:$AL,"网点超23H未关闭"))*20)</f>
        <v>-</v>
      </c>
      <c r="BN320" s="12" t="str">
        <f>IF((COUNTIFS(明细!$R:$R,$AK320,明细!$C:$C,BN$1,明细!$AK:$AK,"网点超50分钟未响应")+COUNTIFS(明细!$R:$R,$AK320,明细!$C:$C,BN$1,明细!$AL:$AL,"网点超23H未关闭"))*20=0,"-",(COUNTIFS(明细!$R:$R,$AK320,明细!$C:$C,BN$1,明细!$AK:$AK,"网点超50分钟未响应")+COUNTIFS(明细!$R:$R,$AK320,明细!$C:$C,BN$1,明细!$AL:$AL,"网点超23H未关闭"))*20)</f>
        <v>-</v>
      </c>
      <c r="BO320" s="12" t="str">
        <f>IF((COUNTIFS(明细!$R:$R,$AK320,明细!$C:$C,BO$1,明细!$AK:$AK,"网点超50分钟未响应")+COUNTIFS(明细!$R:$R,$AK320,明细!$C:$C,BO$1,明细!$AL:$AL,"网点超23H未关闭"))*20=0,"-",(COUNTIFS(明细!$R:$R,$AK320,明细!$C:$C,BO$1,明细!$AK:$AK,"网点超50分钟未响应")+COUNTIFS(明细!$R:$R,$AK320,明细!$C:$C,BO$1,明细!$AL:$AL,"网点超23H未关闭"))*20)</f>
        <v>-</v>
      </c>
      <c r="BP320" s="12" t="str">
        <f>IF((COUNTIFS(明细!$R:$R,$AK320,明细!$C:$C,BP$1,明细!$AK:$AK,"网点超50分钟未响应")+COUNTIFS(明细!$R:$R,$AK320,明细!$C:$C,BP$1,明细!$AL:$AL,"网点超23H未关闭"))*20=0,"-",(COUNTIFS(明细!$R:$R,$AK320,明细!$C:$C,BP$1,明细!$AK:$AK,"网点超50分钟未响应")+COUNTIFS(明细!$R:$R,$AK320,明细!$C:$C,BP$1,明细!$AL:$AL,"网点超23H未关闭"))*20)</f>
        <v>-</v>
      </c>
    </row>
    <row r="321" customHeight="1" spans="36:68">
      <c r="AJ321" s="12">
        <f>RANK(AL321,AL$3:AL$356)</f>
        <v>147</v>
      </c>
      <c r="AK321" s="4" t="s">
        <v>357</v>
      </c>
      <c r="AL321" s="12">
        <f t="shared" si="2"/>
        <v>0</v>
      </c>
      <c r="AM321" s="12" t="str">
        <f>IF((COUNTIFS(明细!$R:$R,$AK321,明细!$C:$C,AM$1,明细!$AK:$AK,"网点超50分钟未响应")+COUNTIFS(明细!$R:$R,$AK321,明细!$C:$C,AM$1,明细!$AL:$AL,"网点超23H未关闭"))*20=0,"-",(COUNTIFS(明细!$R:$R,$AK321,明细!$C:$C,AM$1,明细!$AK:$AK,"网点超50分钟未响应")+COUNTIFS(明细!$R:$R,$AK321,明细!$C:$C,AM$1,明细!$AL:$AL,"网点超23H未关闭"))*20)</f>
        <v>-</v>
      </c>
      <c r="AN321" s="12" t="str">
        <f>IF((COUNTIFS(明细!$R:$R,$AK321,明细!$C:$C,AN$1,明细!$AK:$AK,"网点超50分钟未响应")+COUNTIFS(明细!$R:$R,$AK321,明细!$C:$C,AN$1,明细!$AL:$AL,"网点超23H未关闭"))*20=0,"-",(COUNTIFS(明细!$R:$R,$AK321,明细!$C:$C,AN$1,明细!$AK:$AK,"网点超50分钟未响应")+COUNTIFS(明细!$R:$R,$AK321,明细!$C:$C,AN$1,明细!$AL:$AL,"网点超23H未关闭"))*20)</f>
        <v>-</v>
      </c>
      <c r="AO321" s="12" t="str">
        <f>IF((COUNTIFS(明细!$R:$R,$AK321,明细!$C:$C,AO$1,明细!$AK:$AK,"网点超50分钟未响应")+COUNTIFS(明细!$R:$R,$AK321,明细!$C:$C,AO$1,明细!$AL:$AL,"网点超23H未关闭"))*20=0,"-",(COUNTIFS(明细!$R:$R,$AK321,明细!$C:$C,AO$1,明细!$AK:$AK,"网点超50分钟未响应")+COUNTIFS(明细!$R:$R,$AK321,明细!$C:$C,AO$1,明细!$AL:$AL,"网点超23H未关闭"))*20)</f>
        <v>-</v>
      </c>
      <c r="AP321" s="12" t="str">
        <f>IF((COUNTIFS(明细!$R:$R,$AK321,明细!$C:$C,AP$1,明细!$AK:$AK,"网点超50分钟未响应")+COUNTIFS(明细!$R:$R,$AK321,明细!$C:$C,AP$1,明细!$AL:$AL,"网点超23H未关闭"))*20=0,"-",(COUNTIFS(明细!$R:$R,$AK321,明细!$C:$C,AP$1,明细!$AK:$AK,"网点超50分钟未响应")+COUNTIFS(明细!$R:$R,$AK321,明细!$C:$C,AP$1,明细!$AL:$AL,"网点超23H未关闭"))*20)</f>
        <v>-</v>
      </c>
      <c r="AQ321" s="12" t="str">
        <f>IF((COUNTIFS(明细!$R:$R,$AK321,明细!$C:$C,AQ$1,明细!$AK:$AK,"网点超50分钟未响应")+COUNTIFS(明细!$R:$R,$AK321,明细!$C:$C,AQ$1,明细!$AL:$AL,"网点超23H未关闭"))*20=0,"-",(COUNTIFS(明细!$R:$R,$AK321,明细!$C:$C,AQ$1,明细!$AK:$AK,"网点超50分钟未响应")+COUNTIFS(明细!$R:$R,$AK321,明细!$C:$C,AQ$1,明细!$AL:$AL,"网点超23H未关闭"))*20)</f>
        <v>-</v>
      </c>
      <c r="AR321" s="12" t="str">
        <f>IF((COUNTIFS(明细!$R:$R,$AK321,明细!$C:$C,AR$1,明细!$AK:$AK,"网点超50分钟未响应")+COUNTIFS(明细!$R:$R,$AK321,明细!$C:$C,AR$1,明细!$AL:$AL,"网点超23H未关闭"))*20=0,"-",(COUNTIFS(明细!$R:$R,$AK321,明细!$C:$C,AR$1,明细!$AK:$AK,"网点超50分钟未响应")+COUNTIFS(明细!$R:$R,$AK321,明细!$C:$C,AR$1,明细!$AL:$AL,"网点超23H未关闭"))*20)</f>
        <v>-</v>
      </c>
      <c r="AS321" s="12" t="str">
        <f>IF((COUNTIFS(明细!$R:$R,$AK321,明细!$C:$C,AS$1,明细!$AK:$AK,"网点超50分钟未响应")+COUNTIFS(明细!$R:$R,$AK321,明细!$C:$C,AS$1,明细!$AL:$AL,"网点超23H未关闭"))*20=0,"-",(COUNTIFS(明细!$R:$R,$AK321,明细!$C:$C,AS$1,明细!$AK:$AK,"网点超50分钟未响应")+COUNTIFS(明细!$R:$R,$AK321,明细!$C:$C,AS$1,明细!$AL:$AL,"网点超23H未关闭"))*20)</f>
        <v>-</v>
      </c>
      <c r="AT321" s="12" t="str">
        <f>IF((COUNTIFS(明细!$R:$R,$AK321,明细!$C:$C,AT$1,明细!$AK:$AK,"网点超50分钟未响应")+COUNTIFS(明细!$R:$R,$AK321,明细!$C:$C,AT$1,明细!$AL:$AL,"网点超23H未关闭"))*20=0,"-",(COUNTIFS(明细!$R:$R,$AK321,明细!$C:$C,AT$1,明细!$AK:$AK,"网点超50分钟未响应")+COUNTIFS(明细!$R:$R,$AK321,明细!$C:$C,AT$1,明细!$AL:$AL,"网点超23H未关闭"))*20)</f>
        <v>-</v>
      </c>
      <c r="AU321" s="12" t="str">
        <f>IF((COUNTIFS(明细!$R:$R,$AK321,明细!$C:$C,AU$1,明细!$AK:$AK,"网点超50分钟未响应")+COUNTIFS(明细!$R:$R,$AK321,明细!$C:$C,AU$1,明细!$AL:$AL,"网点超23H未关闭"))*20=0,"-",(COUNTIFS(明细!$R:$R,$AK321,明细!$C:$C,AU$1,明细!$AK:$AK,"网点超50分钟未响应")+COUNTIFS(明细!$R:$R,$AK321,明细!$C:$C,AU$1,明细!$AL:$AL,"网点超23H未关闭"))*20)</f>
        <v>-</v>
      </c>
      <c r="AV321" s="12" t="str">
        <f>IF((COUNTIFS(明细!$R:$R,$AK321,明细!$C:$C,AV$1,明细!$AK:$AK,"网点超50分钟未响应")+COUNTIFS(明细!$R:$R,$AK321,明细!$C:$C,AV$1,明细!$AL:$AL,"网点超23H未关闭"))*20=0,"-",(COUNTIFS(明细!$R:$R,$AK321,明细!$C:$C,AV$1,明细!$AK:$AK,"网点超50分钟未响应")+COUNTIFS(明细!$R:$R,$AK321,明细!$C:$C,AV$1,明细!$AL:$AL,"网点超23H未关闭"))*20)</f>
        <v>-</v>
      </c>
      <c r="AW321" s="12" t="str">
        <f>IF((COUNTIFS(明细!$R:$R,$AK321,明细!$C:$C,AW$1,明细!$AK:$AK,"网点超50分钟未响应")+COUNTIFS(明细!$R:$R,$AK321,明细!$C:$C,AW$1,明细!$AL:$AL,"网点超23H未关闭"))*20=0,"-",(COUNTIFS(明细!$R:$R,$AK321,明细!$C:$C,AW$1,明细!$AK:$AK,"网点超50分钟未响应")+COUNTIFS(明细!$R:$R,$AK321,明细!$C:$C,AW$1,明细!$AL:$AL,"网点超23H未关闭"))*20)</f>
        <v>-</v>
      </c>
      <c r="AX321" s="12" t="str">
        <f>IF((COUNTIFS(明细!$R:$R,$AK321,明细!$C:$C,AX$1,明细!$AK:$AK,"网点超50分钟未响应")+COUNTIFS(明细!$R:$R,$AK321,明细!$C:$C,AX$1,明细!$AL:$AL,"网点超23H未关闭"))*20=0,"-",(COUNTIFS(明细!$R:$R,$AK321,明细!$C:$C,AX$1,明细!$AK:$AK,"网点超50分钟未响应")+COUNTIFS(明细!$R:$R,$AK321,明细!$C:$C,AX$1,明细!$AL:$AL,"网点超23H未关闭"))*20)</f>
        <v>-</v>
      </c>
      <c r="AY321" s="12" t="str">
        <f>IF((COUNTIFS(明细!$R:$R,$AK321,明细!$C:$C,AY$1,明细!$AK:$AK,"网点超50分钟未响应")+COUNTIFS(明细!$R:$R,$AK321,明细!$C:$C,AY$1,明细!$AL:$AL,"网点超23H未关闭"))*20=0,"-",(COUNTIFS(明细!$R:$R,$AK321,明细!$C:$C,AY$1,明细!$AK:$AK,"网点超50分钟未响应")+COUNTIFS(明细!$R:$R,$AK321,明细!$C:$C,AY$1,明细!$AL:$AL,"网点超23H未关闭"))*20)</f>
        <v>-</v>
      </c>
      <c r="AZ321" s="12" t="str">
        <f>IF((COUNTIFS(明细!$R:$R,$AK321,明细!$C:$C,AZ$1,明细!$AK:$AK,"网点超50分钟未响应")+COUNTIFS(明细!$R:$R,$AK321,明细!$C:$C,AZ$1,明细!$AL:$AL,"网点超23H未关闭"))*20=0,"-",(COUNTIFS(明细!$R:$R,$AK321,明细!$C:$C,AZ$1,明细!$AK:$AK,"网点超50分钟未响应")+COUNTIFS(明细!$R:$R,$AK321,明细!$C:$C,AZ$1,明细!$AL:$AL,"网点超23H未关闭"))*20)</f>
        <v>-</v>
      </c>
      <c r="BA321" s="12" t="str">
        <f>IF((COUNTIFS(明细!$R:$R,$AK321,明细!$C:$C,BA$1,明细!$AK:$AK,"网点超50分钟未响应")+COUNTIFS(明细!$R:$R,$AK321,明细!$C:$C,BA$1,明细!$AL:$AL,"网点超23H未关闭"))*20=0,"-",(COUNTIFS(明细!$R:$R,$AK321,明细!$C:$C,BA$1,明细!$AK:$AK,"网点超50分钟未响应")+COUNTIFS(明细!$R:$R,$AK321,明细!$C:$C,BA$1,明细!$AL:$AL,"网点超23H未关闭"))*20)</f>
        <v>-</v>
      </c>
      <c r="BB321" s="12" t="str">
        <f>IF((COUNTIFS(明细!$R:$R,$AK321,明细!$C:$C,BB$1,明细!$AK:$AK,"网点超50分钟未响应")+COUNTIFS(明细!$R:$R,$AK321,明细!$C:$C,BB$1,明细!$AL:$AL,"网点超23H未关闭"))*20=0,"-",(COUNTIFS(明细!$R:$R,$AK321,明细!$C:$C,BB$1,明细!$AK:$AK,"网点超50分钟未响应")+COUNTIFS(明细!$R:$R,$AK321,明细!$C:$C,BB$1,明细!$AL:$AL,"网点超23H未关闭"))*20)</f>
        <v>-</v>
      </c>
      <c r="BC321" s="12" t="str">
        <f>IF((COUNTIFS(明细!$R:$R,$AK321,明细!$C:$C,BC$1,明细!$AK:$AK,"网点超50分钟未响应")+COUNTIFS(明细!$R:$R,$AK321,明细!$C:$C,BC$1,明细!$AL:$AL,"网点超23H未关闭"))*20=0,"-",(COUNTIFS(明细!$R:$R,$AK321,明细!$C:$C,BC$1,明细!$AK:$AK,"网点超50分钟未响应")+COUNTIFS(明细!$R:$R,$AK321,明细!$C:$C,BC$1,明细!$AL:$AL,"网点超23H未关闭"))*20)</f>
        <v>-</v>
      </c>
      <c r="BD321" s="12" t="str">
        <f>IF((COUNTIFS(明细!$R:$R,$AK321,明细!$C:$C,BD$1,明细!$AK:$AK,"网点超50分钟未响应")+COUNTIFS(明细!$R:$R,$AK321,明细!$C:$C,BD$1,明细!$AL:$AL,"网点超23H未关闭"))*20=0,"-",(COUNTIFS(明细!$R:$R,$AK321,明细!$C:$C,BD$1,明细!$AK:$AK,"网点超50分钟未响应")+COUNTIFS(明细!$R:$R,$AK321,明细!$C:$C,BD$1,明细!$AL:$AL,"网点超23H未关闭"))*20)</f>
        <v>-</v>
      </c>
      <c r="BE321" s="12" t="str">
        <f>IF((COUNTIFS(明细!$R:$R,$AK321,明细!$C:$C,BE$1,明细!$AK:$AK,"网点超50分钟未响应")+COUNTIFS(明细!$R:$R,$AK321,明细!$C:$C,BE$1,明细!$AL:$AL,"网点超23H未关闭"))*20=0,"-",(COUNTIFS(明细!$R:$R,$AK321,明细!$C:$C,BE$1,明细!$AK:$AK,"网点超50分钟未响应")+COUNTIFS(明细!$R:$R,$AK321,明细!$C:$C,BE$1,明细!$AL:$AL,"网点超23H未关闭"))*20)</f>
        <v>-</v>
      </c>
      <c r="BF321" s="12" t="str">
        <f>IF((COUNTIFS(明细!$R:$R,$AK321,明细!$C:$C,BF$1,明细!$AK:$AK,"网点超50分钟未响应")+COUNTIFS(明细!$R:$R,$AK321,明细!$C:$C,BF$1,明细!$AL:$AL,"网点超23H未关闭"))*20=0,"-",(COUNTIFS(明细!$R:$R,$AK321,明细!$C:$C,BF$1,明细!$AK:$AK,"网点超50分钟未响应")+COUNTIFS(明细!$R:$R,$AK321,明细!$C:$C,BF$1,明细!$AL:$AL,"网点超23H未关闭"))*20)</f>
        <v>-</v>
      </c>
      <c r="BG321" s="12" t="str">
        <f>IF((COUNTIFS(明细!$R:$R,$AK321,明细!$C:$C,BG$1,明细!$AK:$AK,"网点超50分钟未响应")+COUNTIFS(明细!$R:$R,$AK321,明细!$C:$C,BG$1,明细!$AL:$AL,"网点超23H未关闭"))*20=0,"-",(COUNTIFS(明细!$R:$R,$AK321,明细!$C:$C,BG$1,明细!$AK:$AK,"网点超50分钟未响应")+COUNTIFS(明细!$R:$R,$AK321,明细!$C:$C,BG$1,明细!$AL:$AL,"网点超23H未关闭"))*20)</f>
        <v>-</v>
      </c>
      <c r="BH321" s="12" t="str">
        <f>IF((COUNTIFS(明细!$R:$R,$AK321,明细!$C:$C,BH$1,明细!$AK:$AK,"网点超50分钟未响应")+COUNTIFS(明细!$R:$R,$AK321,明细!$C:$C,BH$1,明细!$AL:$AL,"网点超23H未关闭"))*20=0,"-",(COUNTIFS(明细!$R:$R,$AK321,明细!$C:$C,BH$1,明细!$AK:$AK,"网点超50分钟未响应")+COUNTIFS(明细!$R:$R,$AK321,明细!$C:$C,BH$1,明细!$AL:$AL,"网点超23H未关闭"))*20)</f>
        <v>-</v>
      </c>
      <c r="BI321" s="12" t="str">
        <f>IF((COUNTIFS(明细!$R:$R,$AK321,明细!$C:$C,BI$1,明细!$AK:$AK,"网点超50分钟未响应")+COUNTIFS(明细!$R:$R,$AK321,明细!$C:$C,BI$1,明细!$AL:$AL,"网点超23H未关闭"))*20=0,"-",(COUNTIFS(明细!$R:$R,$AK321,明细!$C:$C,BI$1,明细!$AK:$AK,"网点超50分钟未响应")+COUNTIFS(明细!$R:$R,$AK321,明细!$C:$C,BI$1,明细!$AL:$AL,"网点超23H未关闭"))*20)</f>
        <v>-</v>
      </c>
      <c r="BJ321" s="12" t="str">
        <f>IF((COUNTIFS(明细!$R:$R,$AK321,明细!$C:$C,BJ$1,明细!$AK:$AK,"网点超50分钟未响应")+COUNTIFS(明细!$R:$R,$AK321,明细!$C:$C,BJ$1,明细!$AL:$AL,"网点超23H未关闭"))*20=0,"-",(COUNTIFS(明细!$R:$R,$AK321,明细!$C:$C,BJ$1,明细!$AK:$AK,"网点超50分钟未响应")+COUNTIFS(明细!$R:$R,$AK321,明细!$C:$C,BJ$1,明细!$AL:$AL,"网点超23H未关闭"))*20)</f>
        <v>-</v>
      </c>
      <c r="BK321" s="12" t="str">
        <f>IF((COUNTIFS(明细!$R:$R,$AK321,明细!$C:$C,BK$1,明细!$AK:$AK,"网点超50分钟未响应")+COUNTIFS(明细!$R:$R,$AK321,明细!$C:$C,BK$1,明细!$AL:$AL,"网点超23H未关闭"))*20=0,"-",(COUNTIFS(明细!$R:$R,$AK321,明细!$C:$C,BK$1,明细!$AK:$AK,"网点超50分钟未响应")+COUNTIFS(明细!$R:$R,$AK321,明细!$C:$C,BK$1,明细!$AL:$AL,"网点超23H未关闭"))*20)</f>
        <v>-</v>
      </c>
      <c r="BL321" s="12" t="str">
        <f>IF((COUNTIFS(明细!$R:$R,$AK321,明细!$C:$C,BL$1,明细!$AK:$AK,"网点超50分钟未响应")+COUNTIFS(明细!$R:$R,$AK321,明细!$C:$C,BL$1,明细!$AL:$AL,"网点超23H未关闭"))*20=0,"-",(COUNTIFS(明细!$R:$R,$AK321,明细!$C:$C,BL$1,明细!$AK:$AK,"网点超50分钟未响应")+COUNTIFS(明细!$R:$R,$AK321,明细!$C:$C,BL$1,明细!$AL:$AL,"网点超23H未关闭"))*20)</f>
        <v>-</v>
      </c>
      <c r="BM321" s="12" t="str">
        <f>IF((COUNTIFS(明细!$R:$R,$AK321,明细!$C:$C,BM$1,明细!$AK:$AK,"网点超50分钟未响应")+COUNTIFS(明细!$R:$R,$AK321,明细!$C:$C,BM$1,明细!$AL:$AL,"网点超23H未关闭"))*20=0,"-",(COUNTIFS(明细!$R:$R,$AK321,明细!$C:$C,BM$1,明细!$AK:$AK,"网点超50分钟未响应")+COUNTIFS(明细!$R:$R,$AK321,明细!$C:$C,BM$1,明细!$AL:$AL,"网点超23H未关闭"))*20)</f>
        <v>-</v>
      </c>
      <c r="BN321" s="12" t="str">
        <f>IF((COUNTIFS(明细!$R:$R,$AK321,明细!$C:$C,BN$1,明细!$AK:$AK,"网点超50分钟未响应")+COUNTIFS(明细!$R:$R,$AK321,明细!$C:$C,BN$1,明细!$AL:$AL,"网点超23H未关闭"))*20=0,"-",(COUNTIFS(明细!$R:$R,$AK321,明细!$C:$C,BN$1,明细!$AK:$AK,"网点超50分钟未响应")+COUNTIFS(明细!$R:$R,$AK321,明细!$C:$C,BN$1,明细!$AL:$AL,"网点超23H未关闭"))*20)</f>
        <v>-</v>
      </c>
      <c r="BO321" s="12" t="str">
        <f>IF((COUNTIFS(明细!$R:$R,$AK321,明细!$C:$C,BO$1,明细!$AK:$AK,"网点超50分钟未响应")+COUNTIFS(明细!$R:$R,$AK321,明细!$C:$C,BO$1,明细!$AL:$AL,"网点超23H未关闭"))*20=0,"-",(COUNTIFS(明细!$R:$R,$AK321,明细!$C:$C,BO$1,明细!$AK:$AK,"网点超50分钟未响应")+COUNTIFS(明细!$R:$R,$AK321,明细!$C:$C,BO$1,明细!$AL:$AL,"网点超23H未关闭"))*20)</f>
        <v>-</v>
      </c>
      <c r="BP321" s="12" t="str">
        <f>IF((COUNTIFS(明细!$R:$R,$AK321,明细!$C:$C,BP$1,明细!$AK:$AK,"网点超50分钟未响应")+COUNTIFS(明细!$R:$R,$AK321,明细!$C:$C,BP$1,明细!$AL:$AL,"网点超23H未关闭"))*20=0,"-",(COUNTIFS(明细!$R:$R,$AK321,明细!$C:$C,BP$1,明细!$AK:$AK,"网点超50分钟未响应")+COUNTIFS(明细!$R:$R,$AK321,明细!$C:$C,BP$1,明细!$AL:$AL,"网点超23H未关闭"))*20)</f>
        <v>-</v>
      </c>
    </row>
    <row r="322" customHeight="1" spans="36:68">
      <c r="AJ322" s="12">
        <f>RANK(AL322,AL$3:AL$356)</f>
        <v>147</v>
      </c>
      <c r="AK322" s="45" t="s">
        <v>358</v>
      </c>
      <c r="AL322" s="12">
        <f t="shared" si="2"/>
        <v>0</v>
      </c>
      <c r="AM322" s="12" t="str">
        <f>IF((COUNTIFS(明细!$R:$R,$AK322,明细!$C:$C,AM$1,明细!$AK:$AK,"网点超50分钟未响应")+COUNTIFS(明细!$R:$R,$AK322,明细!$C:$C,AM$1,明细!$AL:$AL,"网点超23H未关闭"))*20=0,"-",(COUNTIFS(明细!$R:$R,$AK322,明细!$C:$C,AM$1,明细!$AK:$AK,"网点超50分钟未响应")+COUNTIFS(明细!$R:$R,$AK322,明细!$C:$C,AM$1,明细!$AL:$AL,"网点超23H未关闭"))*20)</f>
        <v>-</v>
      </c>
      <c r="AN322" s="12" t="str">
        <f>IF((COUNTIFS(明细!$R:$R,$AK322,明细!$C:$C,AN$1,明细!$AK:$AK,"网点超50分钟未响应")+COUNTIFS(明细!$R:$R,$AK322,明细!$C:$C,AN$1,明细!$AL:$AL,"网点超23H未关闭"))*20=0,"-",(COUNTIFS(明细!$R:$R,$AK322,明细!$C:$C,AN$1,明细!$AK:$AK,"网点超50分钟未响应")+COUNTIFS(明细!$R:$R,$AK322,明细!$C:$C,AN$1,明细!$AL:$AL,"网点超23H未关闭"))*20)</f>
        <v>-</v>
      </c>
      <c r="AO322" s="12" t="str">
        <f>IF((COUNTIFS(明细!$R:$R,$AK322,明细!$C:$C,AO$1,明细!$AK:$AK,"网点超50分钟未响应")+COUNTIFS(明细!$R:$R,$AK322,明细!$C:$C,AO$1,明细!$AL:$AL,"网点超23H未关闭"))*20=0,"-",(COUNTIFS(明细!$R:$R,$AK322,明细!$C:$C,AO$1,明细!$AK:$AK,"网点超50分钟未响应")+COUNTIFS(明细!$R:$R,$AK322,明细!$C:$C,AO$1,明细!$AL:$AL,"网点超23H未关闭"))*20)</f>
        <v>-</v>
      </c>
      <c r="AP322" s="12" t="str">
        <f>IF((COUNTIFS(明细!$R:$R,$AK322,明细!$C:$C,AP$1,明细!$AK:$AK,"网点超50分钟未响应")+COUNTIFS(明细!$R:$R,$AK322,明细!$C:$C,AP$1,明细!$AL:$AL,"网点超23H未关闭"))*20=0,"-",(COUNTIFS(明细!$R:$R,$AK322,明细!$C:$C,AP$1,明细!$AK:$AK,"网点超50分钟未响应")+COUNTIFS(明细!$R:$R,$AK322,明细!$C:$C,AP$1,明细!$AL:$AL,"网点超23H未关闭"))*20)</f>
        <v>-</v>
      </c>
      <c r="AQ322" s="12" t="str">
        <f>IF((COUNTIFS(明细!$R:$R,$AK322,明细!$C:$C,AQ$1,明细!$AK:$AK,"网点超50分钟未响应")+COUNTIFS(明细!$R:$R,$AK322,明细!$C:$C,AQ$1,明细!$AL:$AL,"网点超23H未关闭"))*20=0,"-",(COUNTIFS(明细!$R:$R,$AK322,明细!$C:$C,AQ$1,明细!$AK:$AK,"网点超50分钟未响应")+COUNTIFS(明细!$R:$R,$AK322,明细!$C:$C,AQ$1,明细!$AL:$AL,"网点超23H未关闭"))*20)</f>
        <v>-</v>
      </c>
      <c r="AR322" s="12" t="str">
        <f>IF((COUNTIFS(明细!$R:$R,$AK322,明细!$C:$C,AR$1,明细!$AK:$AK,"网点超50分钟未响应")+COUNTIFS(明细!$R:$R,$AK322,明细!$C:$C,AR$1,明细!$AL:$AL,"网点超23H未关闭"))*20=0,"-",(COUNTIFS(明细!$R:$R,$AK322,明细!$C:$C,AR$1,明细!$AK:$AK,"网点超50分钟未响应")+COUNTIFS(明细!$R:$R,$AK322,明细!$C:$C,AR$1,明细!$AL:$AL,"网点超23H未关闭"))*20)</f>
        <v>-</v>
      </c>
      <c r="AS322" s="12" t="str">
        <f>IF((COUNTIFS(明细!$R:$R,$AK322,明细!$C:$C,AS$1,明细!$AK:$AK,"网点超50分钟未响应")+COUNTIFS(明细!$R:$R,$AK322,明细!$C:$C,AS$1,明细!$AL:$AL,"网点超23H未关闭"))*20=0,"-",(COUNTIFS(明细!$R:$R,$AK322,明细!$C:$C,AS$1,明细!$AK:$AK,"网点超50分钟未响应")+COUNTIFS(明细!$R:$R,$AK322,明细!$C:$C,AS$1,明细!$AL:$AL,"网点超23H未关闭"))*20)</f>
        <v>-</v>
      </c>
      <c r="AT322" s="12" t="str">
        <f>IF((COUNTIFS(明细!$R:$R,$AK322,明细!$C:$C,AT$1,明细!$AK:$AK,"网点超50分钟未响应")+COUNTIFS(明细!$R:$R,$AK322,明细!$C:$C,AT$1,明细!$AL:$AL,"网点超23H未关闭"))*20=0,"-",(COUNTIFS(明细!$R:$R,$AK322,明细!$C:$C,AT$1,明细!$AK:$AK,"网点超50分钟未响应")+COUNTIFS(明细!$R:$R,$AK322,明细!$C:$C,AT$1,明细!$AL:$AL,"网点超23H未关闭"))*20)</f>
        <v>-</v>
      </c>
      <c r="AU322" s="12" t="str">
        <f>IF((COUNTIFS(明细!$R:$R,$AK322,明细!$C:$C,AU$1,明细!$AK:$AK,"网点超50分钟未响应")+COUNTIFS(明细!$R:$R,$AK322,明细!$C:$C,AU$1,明细!$AL:$AL,"网点超23H未关闭"))*20=0,"-",(COUNTIFS(明细!$R:$R,$AK322,明细!$C:$C,AU$1,明细!$AK:$AK,"网点超50分钟未响应")+COUNTIFS(明细!$R:$R,$AK322,明细!$C:$C,AU$1,明细!$AL:$AL,"网点超23H未关闭"))*20)</f>
        <v>-</v>
      </c>
      <c r="AV322" s="12" t="str">
        <f>IF((COUNTIFS(明细!$R:$R,$AK322,明细!$C:$C,AV$1,明细!$AK:$AK,"网点超50分钟未响应")+COUNTIFS(明细!$R:$R,$AK322,明细!$C:$C,AV$1,明细!$AL:$AL,"网点超23H未关闭"))*20=0,"-",(COUNTIFS(明细!$R:$R,$AK322,明细!$C:$C,AV$1,明细!$AK:$AK,"网点超50分钟未响应")+COUNTIFS(明细!$R:$R,$AK322,明细!$C:$C,AV$1,明细!$AL:$AL,"网点超23H未关闭"))*20)</f>
        <v>-</v>
      </c>
      <c r="AW322" s="12" t="str">
        <f>IF((COUNTIFS(明细!$R:$R,$AK322,明细!$C:$C,AW$1,明细!$AK:$AK,"网点超50分钟未响应")+COUNTIFS(明细!$R:$R,$AK322,明细!$C:$C,AW$1,明细!$AL:$AL,"网点超23H未关闭"))*20=0,"-",(COUNTIFS(明细!$R:$R,$AK322,明细!$C:$C,AW$1,明细!$AK:$AK,"网点超50分钟未响应")+COUNTIFS(明细!$R:$R,$AK322,明细!$C:$C,AW$1,明细!$AL:$AL,"网点超23H未关闭"))*20)</f>
        <v>-</v>
      </c>
      <c r="AX322" s="12" t="str">
        <f>IF((COUNTIFS(明细!$R:$R,$AK322,明细!$C:$C,AX$1,明细!$AK:$AK,"网点超50分钟未响应")+COUNTIFS(明细!$R:$R,$AK322,明细!$C:$C,AX$1,明细!$AL:$AL,"网点超23H未关闭"))*20=0,"-",(COUNTIFS(明细!$R:$R,$AK322,明细!$C:$C,AX$1,明细!$AK:$AK,"网点超50分钟未响应")+COUNTIFS(明细!$R:$R,$AK322,明细!$C:$C,AX$1,明细!$AL:$AL,"网点超23H未关闭"))*20)</f>
        <v>-</v>
      </c>
      <c r="AY322" s="12" t="str">
        <f>IF((COUNTIFS(明细!$R:$R,$AK322,明细!$C:$C,AY$1,明细!$AK:$AK,"网点超50分钟未响应")+COUNTIFS(明细!$R:$R,$AK322,明细!$C:$C,AY$1,明细!$AL:$AL,"网点超23H未关闭"))*20=0,"-",(COUNTIFS(明细!$R:$R,$AK322,明细!$C:$C,AY$1,明细!$AK:$AK,"网点超50分钟未响应")+COUNTIFS(明细!$R:$R,$AK322,明细!$C:$C,AY$1,明细!$AL:$AL,"网点超23H未关闭"))*20)</f>
        <v>-</v>
      </c>
      <c r="AZ322" s="12" t="str">
        <f>IF((COUNTIFS(明细!$R:$R,$AK322,明细!$C:$C,AZ$1,明细!$AK:$AK,"网点超50分钟未响应")+COUNTIFS(明细!$R:$R,$AK322,明细!$C:$C,AZ$1,明细!$AL:$AL,"网点超23H未关闭"))*20=0,"-",(COUNTIFS(明细!$R:$R,$AK322,明细!$C:$C,AZ$1,明细!$AK:$AK,"网点超50分钟未响应")+COUNTIFS(明细!$R:$R,$AK322,明细!$C:$C,AZ$1,明细!$AL:$AL,"网点超23H未关闭"))*20)</f>
        <v>-</v>
      </c>
      <c r="BA322" s="12" t="str">
        <f>IF((COUNTIFS(明细!$R:$R,$AK322,明细!$C:$C,BA$1,明细!$AK:$AK,"网点超50分钟未响应")+COUNTIFS(明细!$R:$R,$AK322,明细!$C:$C,BA$1,明细!$AL:$AL,"网点超23H未关闭"))*20=0,"-",(COUNTIFS(明细!$R:$R,$AK322,明细!$C:$C,BA$1,明细!$AK:$AK,"网点超50分钟未响应")+COUNTIFS(明细!$R:$R,$AK322,明细!$C:$C,BA$1,明细!$AL:$AL,"网点超23H未关闭"))*20)</f>
        <v>-</v>
      </c>
      <c r="BB322" s="12" t="str">
        <f>IF((COUNTIFS(明细!$R:$R,$AK322,明细!$C:$C,BB$1,明细!$AK:$AK,"网点超50分钟未响应")+COUNTIFS(明细!$R:$R,$AK322,明细!$C:$C,BB$1,明细!$AL:$AL,"网点超23H未关闭"))*20=0,"-",(COUNTIFS(明细!$R:$R,$AK322,明细!$C:$C,BB$1,明细!$AK:$AK,"网点超50分钟未响应")+COUNTIFS(明细!$R:$R,$AK322,明细!$C:$C,BB$1,明细!$AL:$AL,"网点超23H未关闭"))*20)</f>
        <v>-</v>
      </c>
      <c r="BC322" s="12" t="str">
        <f>IF((COUNTIFS(明细!$R:$R,$AK322,明细!$C:$C,BC$1,明细!$AK:$AK,"网点超50分钟未响应")+COUNTIFS(明细!$R:$R,$AK322,明细!$C:$C,BC$1,明细!$AL:$AL,"网点超23H未关闭"))*20=0,"-",(COUNTIFS(明细!$R:$R,$AK322,明细!$C:$C,BC$1,明细!$AK:$AK,"网点超50分钟未响应")+COUNTIFS(明细!$R:$R,$AK322,明细!$C:$C,BC$1,明细!$AL:$AL,"网点超23H未关闭"))*20)</f>
        <v>-</v>
      </c>
      <c r="BD322" s="12" t="str">
        <f>IF((COUNTIFS(明细!$R:$R,$AK322,明细!$C:$C,BD$1,明细!$AK:$AK,"网点超50分钟未响应")+COUNTIFS(明细!$R:$R,$AK322,明细!$C:$C,BD$1,明细!$AL:$AL,"网点超23H未关闭"))*20=0,"-",(COUNTIFS(明细!$R:$R,$AK322,明细!$C:$C,BD$1,明细!$AK:$AK,"网点超50分钟未响应")+COUNTIFS(明细!$R:$R,$AK322,明细!$C:$C,BD$1,明细!$AL:$AL,"网点超23H未关闭"))*20)</f>
        <v>-</v>
      </c>
      <c r="BE322" s="12" t="str">
        <f>IF((COUNTIFS(明细!$R:$R,$AK322,明细!$C:$C,BE$1,明细!$AK:$AK,"网点超50分钟未响应")+COUNTIFS(明细!$R:$R,$AK322,明细!$C:$C,BE$1,明细!$AL:$AL,"网点超23H未关闭"))*20=0,"-",(COUNTIFS(明细!$R:$R,$AK322,明细!$C:$C,BE$1,明细!$AK:$AK,"网点超50分钟未响应")+COUNTIFS(明细!$R:$R,$AK322,明细!$C:$C,BE$1,明细!$AL:$AL,"网点超23H未关闭"))*20)</f>
        <v>-</v>
      </c>
      <c r="BF322" s="12" t="str">
        <f>IF((COUNTIFS(明细!$R:$R,$AK322,明细!$C:$C,BF$1,明细!$AK:$AK,"网点超50分钟未响应")+COUNTIFS(明细!$R:$R,$AK322,明细!$C:$C,BF$1,明细!$AL:$AL,"网点超23H未关闭"))*20=0,"-",(COUNTIFS(明细!$R:$R,$AK322,明细!$C:$C,BF$1,明细!$AK:$AK,"网点超50分钟未响应")+COUNTIFS(明细!$R:$R,$AK322,明细!$C:$C,BF$1,明细!$AL:$AL,"网点超23H未关闭"))*20)</f>
        <v>-</v>
      </c>
      <c r="BG322" s="12" t="str">
        <f>IF((COUNTIFS(明细!$R:$R,$AK322,明细!$C:$C,BG$1,明细!$AK:$AK,"网点超50分钟未响应")+COUNTIFS(明细!$R:$R,$AK322,明细!$C:$C,BG$1,明细!$AL:$AL,"网点超23H未关闭"))*20=0,"-",(COUNTIFS(明细!$R:$R,$AK322,明细!$C:$C,BG$1,明细!$AK:$AK,"网点超50分钟未响应")+COUNTIFS(明细!$R:$R,$AK322,明细!$C:$C,BG$1,明细!$AL:$AL,"网点超23H未关闭"))*20)</f>
        <v>-</v>
      </c>
      <c r="BH322" s="12" t="str">
        <f>IF((COUNTIFS(明细!$R:$R,$AK322,明细!$C:$C,BH$1,明细!$AK:$AK,"网点超50分钟未响应")+COUNTIFS(明细!$R:$R,$AK322,明细!$C:$C,BH$1,明细!$AL:$AL,"网点超23H未关闭"))*20=0,"-",(COUNTIFS(明细!$R:$R,$AK322,明细!$C:$C,BH$1,明细!$AK:$AK,"网点超50分钟未响应")+COUNTIFS(明细!$R:$R,$AK322,明细!$C:$C,BH$1,明细!$AL:$AL,"网点超23H未关闭"))*20)</f>
        <v>-</v>
      </c>
      <c r="BI322" s="12" t="str">
        <f>IF((COUNTIFS(明细!$R:$R,$AK322,明细!$C:$C,BI$1,明细!$AK:$AK,"网点超50分钟未响应")+COUNTIFS(明细!$R:$R,$AK322,明细!$C:$C,BI$1,明细!$AL:$AL,"网点超23H未关闭"))*20=0,"-",(COUNTIFS(明细!$R:$R,$AK322,明细!$C:$C,BI$1,明细!$AK:$AK,"网点超50分钟未响应")+COUNTIFS(明细!$R:$R,$AK322,明细!$C:$C,BI$1,明细!$AL:$AL,"网点超23H未关闭"))*20)</f>
        <v>-</v>
      </c>
      <c r="BJ322" s="12" t="str">
        <f>IF((COUNTIFS(明细!$R:$R,$AK322,明细!$C:$C,BJ$1,明细!$AK:$AK,"网点超50分钟未响应")+COUNTIFS(明细!$R:$R,$AK322,明细!$C:$C,BJ$1,明细!$AL:$AL,"网点超23H未关闭"))*20=0,"-",(COUNTIFS(明细!$R:$R,$AK322,明细!$C:$C,BJ$1,明细!$AK:$AK,"网点超50分钟未响应")+COUNTIFS(明细!$R:$R,$AK322,明细!$C:$C,BJ$1,明细!$AL:$AL,"网点超23H未关闭"))*20)</f>
        <v>-</v>
      </c>
      <c r="BK322" s="12" t="str">
        <f>IF((COUNTIFS(明细!$R:$R,$AK322,明细!$C:$C,BK$1,明细!$AK:$AK,"网点超50分钟未响应")+COUNTIFS(明细!$R:$R,$AK322,明细!$C:$C,BK$1,明细!$AL:$AL,"网点超23H未关闭"))*20=0,"-",(COUNTIFS(明细!$R:$R,$AK322,明细!$C:$C,BK$1,明细!$AK:$AK,"网点超50分钟未响应")+COUNTIFS(明细!$R:$R,$AK322,明细!$C:$C,BK$1,明细!$AL:$AL,"网点超23H未关闭"))*20)</f>
        <v>-</v>
      </c>
      <c r="BL322" s="12" t="str">
        <f>IF((COUNTIFS(明细!$R:$R,$AK322,明细!$C:$C,BL$1,明细!$AK:$AK,"网点超50分钟未响应")+COUNTIFS(明细!$R:$R,$AK322,明细!$C:$C,BL$1,明细!$AL:$AL,"网点超23H未关闭"))*20=0,"-",(COUNTIFS(明细!$R:$R,$AK322,明细!$C:$C,BL$1,明细!$AK:$AK,"网点超50分钟未响应")+COUNTIFS(明细!$R:$R,$AK322,明细!$C:$C,BL$1,明细!$AL:$AL,"网点超23H未关闭"))*20)</f>
        <v>-</v>
      </c>
      <c r="BM322" s="12" t="str">
        <f>IF((COUNTIFS(明细!$R:$R,$AK322,明细!$C:$C,BM$1,明细!$AK:$AK,"网点超50分钟未响应")+COUNTIFS(明细!$R:$R,$AK322,明细!$C:$C,BM$1,明细!$AL:$AL,"网点超23H未关闭"))*20=0,"-",(COUNTIFS(明细!$R:$R,$AK322,明细!$C:$C,BM$1,明细!$AK:$AK,"网点超50分钟未响应")+COUNTIFS(明细!$R:$R,$AK322,明细!$C:$C,BM$1,明细!$AL:$AL,"网点超23H未关闭"))*20)</f>
        <v>-</v>
      </c>
      <c r="BN322" s="12" t="str">
        <f>IF((COUNTIFS(明细!$R:$R,$AK322,明细!$C:$C,BN$1,明细!$AK:$AK,"网点超50分钟未响应")+COUNTIFS(明细!$R:$R,$AK322,明细!$C:$C,BN$1,明细!$AL:$AL,"网点超23H未关闭"))*20=0,"-",(COUNTIFS(明细!$R:$R,$AK322,明细!$C:$C,BN$1,明细!$AK:$AK,"网点超50分钟未响应")+COUNTIFS(明细!$R:$R,$AK322,明细!$C:$C,BN$1,明细!$AL:$AL,"网点超23H未关闭"))*20)</f>
        <v>-</v>
      </c>
      <c r="BO322" s="12" t="str">
        <f>IF((COUNTIFS(明细!$R:$R,$AK322,明细!$C:$C,BO$1,明细!$AK:$AK,"网点超50分钟未响应")+COUNTIFS(明细!$R:$R,$AK322,明细!$C:$C,BO$1,明细!$AL:$AL,"网点超23H未关闭"))*20=0,"-",(COUNTIFS(明细!$R:$R,$AK322,明细!$C:$C,BO$1,明细!$AK:$AK,"网点超50分钟未响应")+COUNTIFS(明细!$R:$R,$AK322,明细!$C:$C,BO$1,明细!$AL:$AL,"网点超23H未关闭"))*20)</f>
        <v>-</v>
      </c>
      <c r="BP322" s="12" t="str">
        <f>IF((COUNTIFS(明细!$R:$R,$AK322,明细!$C:$C,BP$1,明细!$AK:$AK,"网点超50分钟未响应")+COUNTIFS(明细!$R:$R,$AK322,明细!$C:$C,BP$1,明细!$AL:$AL,"网点超23H未关闭"))*20=0,"-",(COUNTIFS(明细!$R:$R,$AK322,明细!$C:$C,BP$1,明细!$AK:$AK,"网点超50分钟未响应")+COUNTIFS(明细!$R:$R,$AK322,明细!$C:$C,BP$1,明细!$AL:$AL,"网点超23H未关闭"))*20)</f>
        <v>-</v>
      </c>
    </row>
    <row r="323" customHeight="1" spans="36:68">
      <c r="AJ323" s="12">
        <f>RANK(AL323,AL$3:AL$356)</f>
        <v>147</v>
      </c>
      <c r="AK323" s="4" t="s">
        <v>359</v>
      </c>
      <c r="AL323" s="12">
        <f t="shared" ref="AL323:AL356" si="3">SUM(AM323:BP323)</f>
        <v>0</v>
      </c>
      <c r="AM323" s="12" t="str">
        <f>IF((COUNTIFS(明细!$R:$R,$AK323,明细!$C:$C,AM$1,明细!$AK:$AK,"网点超50分钟未响应")+COUNTIFS(明细!$R:$R,$AK323,明细!$C:$C,AM$1,明细!$AL:$AL,"网点超23H未关闭"))*20=0,"-",(COUNTIFS(明细!$R:$R,$AK323,明细!$C:$C,AM$1,明细!$AK:$AK,"网点超50分钟未响应")+COUNTIFS(明细!$R:$R,$AK323,明细!$C:$C,AM$1,明细!$AL:$AL,"网点超23H未关闭"))*20)</f>
        <v>-</v>
      </c>
      <c r="AN323" s="12" t="str">
        <f>IF((COUNTIFS(明细!$R:$R,$AK323,明细!$C:$C,AN$1,明细!$AK:$AK,"网点超50分钟未响应")+COUNTIFS(明细!$R:$R,$AK323,明细!$C:$C,AN$1,明细!$AL:$AL,"网点超23H未关闭"))*20=0,"-",(COUNTIFS(明细!$R:$R,$AK323,明细!$C:$C,AN$1,明细!$AK:$AK,"网点超50分钟未响应")+COUNTIFS(明细!$R:$R,$AK323,明细!$C:$C,AN$1,明细!$AL:$AL,"网点超23H未关闭"))*20)</f>
        <v>-</v>
      </c>
      <c r="AO323" s="12" t="str">
        <f>IF((COUNTIFS(明细!$R:$R,$AK323,明细!$C:$C,AO$1,明细!$AK:$AK,"网点超50分钟未响应")+COUNTIFS(明细!$R:$R,$AK323,明细!$C:$C,AO$1,明细!$AL:$AL,"网点超23H未关闭"))*20=0,"-",(COUNTIFS(明细!$R:$R,$AK323,明细!$C:$C,AO$1,明细!$AK:$AK,"网点超50分钟未响应")+COUNTIFS(明细!$R:$R,$AK323,明细!$C:$C,AO$1,明细!$AL:$AL,"网点超23H未关闭"))*20)</f>
        <v>-</v>
      </c>
      <c r="AP323" s="12" t="str">
        <f>IF((COUNTIFS(明细!$R:$R,$AK323,明细!$C:$C,AP$1,明细!$AK:$AK,"网点超50分钟未响应")+COUNTIFS(明细!$R:$R,$AK323,明细!$C:$C,AP$1,明细!$AL:$AL,"网点超23H未关闭"))*20=0,"-",(COUNTIFS(明细!$R:$R,$AK323,明细!$C:$C,AP$1,明细!$AK:$AK,"网点超50分钟未响应")+COUNTIFS(明细!$R:$R,$AK323,明细!$C:$C,AP$1,明细!$AL:$AL,"网点超23H未关闭"))*20)</f>
        <v>-</v>
      </c>
      <c r="AQ323" s="12" t="str">
        <f>IF((COUNTIFS(明细!$R:$R,$AK323,明细!$C:$C,AQ$1,明细!$AK:$AK,"网点超50分钟未响应")+COUNTIFS(明细!$R:$R,$AK323,明细!$C:$C,AQ$1,明细!$AL:$AL,"网点超23H未关闭"))*20=0,"-",(COUNTIFS(明细!$R:$R,$AK323,明细!$C:$C,AQ$1,明细!$AK:$AK,"网点超50分钟未响应")+COUNTIFS(明细!$R:$R,$AK323,明细!$C:$C,AQ$1,明细!$AL:$AL,"网点超23H未关闭"))*20)</f>
        <v>-</v>
      </c>
      <c r="AR323" s="12" t="str">
        <f>IF((COUNTIFS(明细!$R:$R,$AK323,明细!$C:$C,AR$1,明细!$AK:$AK,"网点超50分钟未响应")+COUNTIFS(明细!$R:$R,$AK323,明细!$C:$C,AR$1,明细!$AL:$AL,"网点超23H未关闭"))*20=0,"-",(COUNTIFS(明细!$R:$R,$AK323,明细!$C:$C,AR$1,明细!$AK:$AK,"网点超50分钟未响应")+COUNTIFS(明细!$R:$R,$AK323,明细!$C:$C,AR$1,明细!$AL:$AL,"网点超23H未关闭"))*20)</f>
        <v>-</v>
      </c>
      <c r="AS323" s="12" t="str">
        <f>IF((COUNTIFS(明细!$R:$R,$AK323,明细!$C:$C,AS$1,明细!$AK:$AK,"网点超50分钟未响应")+COUNTIFS(明细!$R:$R,$AK323,明细!$C:$C,AS$1,明细!$AL:$AL,"网点超23H未关闭"))*20=0,"-",(COUNTIFS(明细!$R:$R,$AK323,明细!$C:$C,AS$1,明细!$AK:$AK,"网点超50分钟未响应")+COUNTIFS(明细!$R:$R,$AK323,明细!$C:$C,AS$1,明细!$AL:$AL,"网点超23H未关闭"))*20)</f>
        <v>-</v>
      </c>
      <c r="AT323" s="12" t="str">
        <f>IF((COUNTIFS(明细!$R:$R,$AK323,明细!$C:$C,AT$1,明细!$AK:$AK,"网点超50分钟未响应")+COUNTIFS(明细!$R:$R,$AK323,明细!$C:$C,AT$1,明细!$AL:$AL,"网点超23H未关闭"))*20=0,"-",(COUNTIFS(明细!$R:$R,$AK323,明细!$C:$C,AT$1,明细!$AK:$AK,"网点超50分钟未响应")+COUNTIFS(明细!$R:$R,$AK323,明细!$C:$C,AT$1,明细!$AL:$AL,"网点超23H未关闭"))*20)</f>
        <v>-</v>
      </c>
      <c r="AU323" s="12" t="str">
        <f>IF((COUNTIFS(明细!$R:$R,$AK323,明细!$C:$C,AU$1,明细!$AK:$AK,"网点超50分钟未响应")+COUNTIFS(明细!$R:$R,$AK323,明细!$C:$C,AU$1,明细!$AL:$AL,"网点超23H未关闭"))*20=0,"-",(COUNTIFS(明细!$R:$R,$AK323,明细!$C:$C,AU$1,明细!$AK:$AK,"网点超50分钟未响应")+COUNTIFS(明细!$R:$R,$AK323,明细!$C:$C,AU$1,明细!$AL:$AL,"网点超23H未关闭"))*20)</f>
        <v>-</v>
      </c>
      <c r="AV323" s="12" t="str">
        <f>IF((COUNTIFS(明细!$R:$R,$AK323,明细!$C:$C,AV$1,明细!$AK:$AK,"网点超50分钟未响应")+COUNTIFS(明细!$R:$R,$AK323,明细!$C:$C,AV$1,明细!$AL:$AL,"网点超23H未关闭"))*20=0,"-",(COUNTIFS(明细!$R:$R,$AK323,明细!$C:$C,AV$1,明细!$AK:$AK,"网点超50分钟未响应")+COUNTIFS(明细!$R:$R,$AK323,明细!$C:$C,AV$1,明细!$AL:$AL,"网点超23H未关闭"))*20)</f>
        <v>-</v>
      </c>
      <c r="AW323" s="12" t="str">
        <f>IF((COUNTIFS(明细!$R:$R,$AK323,明细!$C:$C,AW$1,明细!$AK:$AK,"网点超50分钟未响应")+COUNTIFS(明细!$R:$R,$AK323,明细!$C:$C,AW$1,明细!$AL:$AL,"网点超23H未关闭"))*20=0,"-",(COUNTIFS(明细!$R:$R,$AK323,明细!$C:$C,AW$1,明细!$AK:$AK,"网点超50分钟未响应")+COUNTIFS(明细!$R:$R,$AK323,明细!$C:$C,AW$1,明细!$AL:$AL,"网点超23H未关闭"))*20)</f>
        <v>-</v>
      </c>
      <c r="AX323" s="12" t="str">
        <f>IF((COUNTIFS(明细!$R:$R,$AK323,明细!$C:$C,AX$1,明细!$AK:$AK,"网点超50分钟未响应")+COUNTIFS(明细!$R:$R,$AK323,明细!$C:$C,AX$1,明细!$AL:$AL,"网点超23H未关闭"))*20=0,"-",(COUNTIFS(明细!$R:$R,$AK323,明细!$C:$C,AX$1,明细!$AK:$AK,"网点超50分钟未响应")+COUNTIFS(明细!$R:$R,$AK323,明细!$C:$C,AX$1,明细!$AL:$AL,"网点超23H未关闭"))*20)</f>
        <v>-</v>
      </c>
      <c r="AY323" s="12" t="str">
        <f>IF((COUNTIFS(明细!$R:$R,$AK323,明细!$C:$C,AY$1,明细!$AK:$AK,"网点超50分钟未响应")+COUNTIFS(明细!$R:$R,$AK323,明细!$C:$C,AY$1,明细!$AL:$AL,"网点超23H未关闭"))*20=0,"-",(COUNTIFS(明细!$R:$R,$AK323,明细!$C:$C,AY$1,明细!$AK:$AK,"网点超50分钟未响应")+COUNTIFS(明细!$R:$R,$AK323,明细!$C:$C,AY$1,明细!$AL:$AL,"网点超23H未关闭"))*20)</f>
        <v>-</v>
      </c>
      <c r="AZ323" s="12" t="str">
        <f>IF((COUNTIFS(明细!$R:$R,$AK323,明细!$C:$C,AZ$1,明细!$AK:$AK,"网点超50分钟未响应")+COUNTIFS(明细!$R:$R,$AK323,明细!$C:$C,AZ$1,明细!$AL:$AL,"网点超23H未关闭"))*20=0,"-",(COUNTIFS(明细!$R:$R,$AK323,明细!$C:$C,AZ$1,明细!$AK:$AK,"网点超50分钟未响应")+COUNTIFS(明细!$R:$R,$AK323,明细!$C:$C,AZ$1,明细!$AL:$AL,"网点超23H未关闭"))*20)</f>
        <v>-</v>
      </c>
      <c r="BA323" s="12" t="str">
        <f>IF((COUNTIFS(明细!$R:$R,$AK323,明细!$C:$C,BA$1,明细!$AK:$AK,"网点超50分钟未响应")+COUNTIFS(明细!$R:$R,$AK323,明细!$C:$C,BA$1,明细!$AL:$AL,"网点超23H未关闭"))*20=0,"-",(COUNTIFS(明细!$R:$R,$AK323,明细!$C:$C,BA$1,明细!$AK:$AK,"网点超50分钟未响应")+COUNTIFS(明细!$R:$R,$AK323,明细!$C:$C,BA$1,明细!$AL:$AL,"网点超23H未关闭"))*20)</f>
        <v>-</v>
      </c>
      <c r="BB323" s="12" t="str">
        <f>IF((COUNTIFS(明细!$R:$R,$AK323,明细!$C:$C,BB$1,明细!$AK:$AK,"网点超50分钟未响应")+COUNTIFS(明细!$R:$R,$AK323,明细!$C:$C,BB$1,明细!$AL:$AL,"网点超23H未关闭"))*20=0,"-",(COUNTIFS(明细!$R:$R,$AK323,明细!$C:$C,BB$1,明细!$AK:$AK,"网点超50分钟未响应")+COUNTIFS(明细!$R:$R,$AK323,明细!$C:$C,BB$1,明细!$AL:$AL,"网点超23H未关闭"))*20)</f>
        <v>-</v>
      </c>
      <c r="BC323" s="12" t="str">
        <f>IF((COUNTIFS(明细!$R:$R,$AK323,明细!$C:$C,BC$1,明细!$AK:$AK,"网点超50分钟未响应")+COUNTIFS(明细!$R:$R,$AK323,明细!$C:$C,BC$1,明细!$AL:$AL,"网点超23H未关闭"))*20=0,"-",(COUNTIFS(明细!$R:$R,$AK323,明细!$C:$C,BC$1,明细!$AK:$AK,"网点超50分钟未响应")+COUNTIFS(明细!$R:$R,$AK323,明细!$C:$C,BC$1,明细!$AL:$AL,"网点超23H未关闭"))*20)</f>
        <v>-</v>
      </c>
      <c r="BD323" s="12" t="str">
        <f>IF((COUNTIFS(明细!$R:$R,$AK323,明细!$C:$C,BD$1,明细!$AK:$AK,"网点超50分钟未响应")+COUNTIFS(明细!$R:$R,$AK323,明细!$C:$C,BD$1,明细!$AL:$AL,"网点超23H未关闭"))*20=0,"-",(COUNTIFS(明细!$R:$R,$AK323,明细!$C:$C,BD$1,明细!$AK:$AK,"网点超50分钟未响应")+COUNTIFS(明细!$R:$R,$AK323,明细!$C:$C,BD$1,明细!$AL:$AL,"网点超23H未关闭"))*20)</f>
        <v>-</v>
      </c>
      <c r="BE323" s="12" t="str">
        <f>IF((COUNTIFS(明细!$R:$R,$AK323,明细!$C:$C,BE$1,明细!$AK:$AK,"网点超50分钟未响应")+COUNTIFS(明细!$R:$R,$AK323,明细!$C:$C,BE$1,明细!$AL:$AL,"网点超23H未关闭"))*20=0,"-",(COUNTIFS(明细!$R:$R,$AK323,明细!$C:$C,BE$1,明细!$AK:$AK,"网点超50分钟未响应")+COUNTIFS(明细!$R:$R,$AK323,明细!$C:$C,BE$1,明细!$AL:$AL,"网点超23H未关闭"))*20)</f>
        <v>-</v>
      </c>
      <c r="BF323" s="12" t="str">
        <f>IF((COUNTIFS(明细!$R:$R,$AK323,明细!$C:$C,BF$1,明细!$AK:$AK,"网点超50分钟未响应")+COUNTIFS(明细!$R:$R,$AK323,明细!$C:$C,BF$1,明细!$AL:$AL,"网点超23H未关闭"))*20=0,"-",(COUNTIFS(明细!$R:$R,$AK323,明细!$C:$C,BF$1,明细!$AK:$AK,"网点超50分钟未响应")+COUNTIFS(明细!$R:$R,$AK323,明细!$C:$C,BF$1,明细!$AL:$AL,"网点超23H未关闭"))*20)</f>
        <v>-</v>
      </c>
      <c r="BG323" s="12" t="str">
        <f>IF((COUNTIFS(明细!$R:$R,$AK323,明细!$C:$C,BG$1,明细!$AK:$AK,"网点超50分钟未响应")+COUNTIFS(明细!$R:$R,$AK323,明细!$C:$C,BG$1,明细!$AL:$AL,"网点超23H未关闭"))*20=0,"-",(COUNTIFS(明细!$R:$R,$AK323,明细!$C:$C,BG$1,明细!$AK:$AK,"网点超50分钟未响应")+COUNTIFS(明细!$R:$R,$AK323,明细!$C:$C,BG$1,明细!$AL:$AL,"网点超23H未关闭"))*20)</f>
        <v>-</v>
      </c>
      <c r="BH323" s="12" t="str">
        <f>IF((COUNTIFS(明细!$R:$R,$AK323,明细!$C:$C,BH$1,明细!$AK:$AK,"网点超50分钟未响应")+COUNTIFS(明细!$R:$R,$AK323,明细!$C:$C,BH$1,明细!$AL:$AL,"网点超23H未关闭"))*20=0,"-",(COUNTIFS(明细!$R:$R,$AK323,明细!$C:$C,BH$1,明细!$AK:$AK,"网点超50分钟未响应")+COUNTIFS(明细!$R:$R,$AK323,明细!$C:$C,BH$1,明细!$AL:$AL,"网点超23H未关闭"))*20)</f>
        <v>-</v>
      </c>
      <c r="BI323" s="12" t="str">
        <f>IF((COUNTIFS(明细!$R:$R,$AK323,明细!$C:$C,BI$1,明细!$AK:$AK,"网点超50分钟未响应")+COUNTIFS(明细!$R:$R,$AK323,明细!$C:$C,BI$1,明细!$AL:$AL,"网点超23H未关闭"))*20=0,"-",(COUNTIFS(明细!$R:$R,$AK323,明细!$C:$C,BI$1,明细!$AK:$AK,"网点超50分钟未响应")+COUNTIFS(明细!$R:$R,$AK323,明细!$C:$C,BI$1,明细!$AL:$AL,"网点超23H未关闭"))*20)</f>
        <v>-</v>
      </c>
      <c r="BJ323" s="12" t="str">
        <f>IF((COUNTIFS(明细!$R:$R,$AK323,明细!$C:$C,BJ$1,明细!$AK:$AK,"网点超50分钟未响应")+COUNTIFS(明细!$R:$R,$AK323,明细!$C:$C,BJ$1,明细!$AL:$AL,"网点超23H未关闭"))*20=0,"-",(COUNTIFS(明细!$R:$R,$AK323,明细!$C:$C,BJ$1,明细!$AK:$AK,"网点超50分钟未响应")+COUNTIFS(明细!$R:$R,$AK323,明细!$C:$C,BJ$1,明细!$AL:$AL,"网点超23H未关闭"))*20)</f>
        <v>-</v>
      </c>
      <c r="BK323" s="12" t="str">
        <f>IF((COUNTIFS(明细!$R:$R,$AK323,明细!$C:$C,BK$1,明细!$AK:$AK,"网点超50分钟未响应")+COUNTIFS(明细!$R:$R,$AK323,明细!$C:$C,BK$1,明细!$AL:$AL,"网点超23H未关闭"))*20=0,"-",(COUNTIFS(明细!$R:$R,$AK323,明细!$C:$C,BK$1,明细!$AK:$AK,"网点超50分钟未响应")+COUNTIFS(明细!$R:$R,$AK323,明细!$C:$C,BK$1,明细!$AL:$AL,"网点超23H未关闭"))*20)</f>
        <v>-</v>
      </c>
      <c r="BL323" s="12" t="str">
        <f>IF((COUNTIFS(明细!$R:$R,$AK323,明细!$C:$C,BL$1,明细!$AK:$AK,"网点超50分钟未响应")+COUNTIFS(明细!$R:$R,$AK323,明细!$C:$C,BL$1,明细!$AL:$AL,"网点超23H未关闭"))*20=0,"-",(COUNTIFS(明细!$R:$R,$AK323,明细!$C:$C,BL$1,明细!$AK:$AK,"网点超50分钟未响应")+COUNTIFS(明细!$R:$R,$AK323,明细!$C:$C,BL$1,明细!$AL:$AL,"网点超23H未关闭"))*20)</f>
        <v>-</v>
      </c>
      <c r="BM323" s="12" t="str">
        <f>IF((COUNTIFS(明细!$R:$R,$AK323,明细!$C:$C,BM$1,明细!$AK:$AK,"网点超50分钟未响应")+COUNTIFS(明细!$R:$R,$AK323,明细!$C:$C,BM$1,明细!$AL:$AL,"网点超23H未关闭"))*20=0,"-",(COUNTIFS(明细!$R:$R,$AK323,明细!$C:$C,BM$1,明细!$AK:$AK,"网点超50分钟未响应")+COUNTIFS(明细!$R:$R,$AK323,明细!$C:$C,BM$1,明细!$AL:$AL,"网点超23H未关闭"))*20)</f>
        <v>-</v>
      </c>
      <c r="BN323" s="12" t="str">
        <f>IF((COUNTIFS(明细!$R:$R,$AK323,明细!$C:$C,BN$1,明细!$AK:$AK,"网点超50分钟未响应")+COUNTIFS(明细!$R:$R,$AK323,明细!$C:$C,BN$1,明细!$AL:$AL,"网点超23H未关闭"))*20=0,"-",(COUNTIFS(明细!$R:$R,$AK323,明细!$C:$C,BN$1,明细!$AK:$AK,"网点超50分钟未响应")+COUNTIFS(明细!$R:$R,$AK323,明细!$C:$C,BN$1,明细!$AL:$AL,"网点超23H未关闭"))*20)</f>
        <v>-</v>
      </c>
      <c r="BO323" s="12" t="str">
        <f>IF((COUNTIFS(明细!$R:$R,$AK323,明细!$C:$C,BO$1,明细!$AK:$AK,"网点超50分钟未响应")+COUNTIFS(明细!$R:$R,$AK323,明细!$C:$C,BO$1,明细!$AL:$AL,"网点超23H未关闭"))*20=0,"-",(COUNTIFS(明细!$R:$R,$AK323,明细!$C:$C,BO$1,明细!$AK:$AK,"网点超50分钟未响应")+COUNTIFS(明细!$R:$R,$AK323,明细!$C:$C,BO$1,明细!$AL:$AL,"网点超23H未关闭"))*20)</f>
        <v>-</v>
      </c>
      <c r="BP323" s="12" t="str">
        <f>IF((COUNTIFS(明细!$R:$R,$AK323,明细!$C:$C,BP$1,明细!$AK:$AK,"网点超50分钟未响应")+COUNTIFS(明细!$R:$R,$AK323,明细!$C:$C,BP$1,明细!$AL:$AL,"网点超23H未关闭"))*20=0,"-",(COUNTIFS(明细!$R:$R,$AK323,明细!$C:$C,BP$1,明细!$AK:$AK,"网点超50分钟未响应")+COUNTIFS(明细!$R:$R,$AK323,明细!$C:$C,BP$1,明细!$AL:$AL,"网点超23H未关闭"))*20)</f>
        <v>-</v>
      </c>
    </row>
    <row r="324" customHeight="1" spans="36:68">
      <c r="AJ324" s="12">
        <f>RANK(AL324,AL$3:AL$356)</f>
        <v>147</v>
      </c>
      <c r="AK324" s="38" t="s">
        <v>360</v>
      </c>
      <c r="AL324" s="12">
        <f t="shared" si="3"/>
        <v>0</v>
      </c>
      <c r="AM324" s="12" t="str">
        <f>IF((COUNTIFS(明细!$R:$R,$AK324,明细!$C:$C,AM$1,明细!$AK:$AK,"网点超50分钟未响应")+COUNTIFS(明细!$R:$R,$AK324,明细!$C:$C,AM$1,明细!$AL:$AL,"网点超23H未关闭"))*20=0,"-",(COUNTIFS(明细!$R:$R,$AK324,明细!$C:$C,AM$1,明细!$AK:$AK,"网点超50分钟未响应")+COUNTIFS(明细!$R:$R,$AK324,明细!$C:$C,AM$1,明细!$AL:$AL,"网点超23H未关闭"))*20)</f>
        <v>-</v>
      </c>
      <c r="AN324" s="12" t="str">
        <f>IF((COUNTIFS(明细!$R:$R,$AK324,明细!$C:$C,AN$1,明细!$AK:$AK,"网点超50分钟未响应")+COUNTIFS(明细!$R:$R,$AK324,明细!$C:$C,AN$1,明细!$AL:$AL,"网点超23H未关闭"))*20=0,"-",(COUNTIFS(明细!$R:$R,$AK324,明细!$C:$C,AN$1,明细!$AK:$AK,"网点超50分钟未响应")+COUNTIFS(明细!$R:$R,$AK324,明细!$C:$C,AN$1,明细!$AL:$AL,"网点超23H未关闭"))*20)</f>
        <v>-</v>
      </c>
      <c r="AO324" s="12" t="str">
        <f>IF((COUNTIFS(明细!$R:$R,$AK324,明细!$C:$C,AO$1,明细!$AK:$AK,"网点超50分钟未响应")+COUNTIFS(明细!$R:$R,$AK324,明细!$C:$C,AO$1,明细!$AL:$AL,"网点超23H未关闭"))*20=0,"-",(COUNTIFS(明细!$R:$R,$AK324,明细!$C:$C,AO$1,明细!$AK:$AK,"网点超50分钟未响应")+COUNTIFS(明细!$R:$R,$AK324,明细!$C:$C,AO$1,明细!$AL:$AL,"网点超23H未关闭"))*20)</f>
        <v>-</v>
      </c>
      <c r="AP324" s="12" t="str">
        <f>IF((COUNTIFS(明细!$R:$R,$AK324,明细!$C:$C,AP$1,明细!$AK:$AK,"网点超50分钟未响应")+COUNTIFS(明细!$R:$R,$AK324,明细!$C:$C,AP$1,明细!$AL:$AL,"网点超23H未关闭"))*20=0,"-",(COUNTIFS(明细!$R:$R,$AK324,明细!$C:$C,AP$1,明细!$AK:$AK,"网点超50分钟未响应")+COUNTIFS(明细!$R:$R,$AK324,明细!$C:$C,AP$1,明细!$AL:$AL,"网点超23H未关闭"))*20)</f>
        <v>-</v>
      </c>
      <c r="AQ324" s="12" t="str">
        <f>IF((COUNTIFS(明细!$R:$R,$AK324,明细!$C:$C,AQ$1,明细!$AK:$AK,"网点超50分钟未响应")+COUNTIFS(明细!$R:$R,$AK324,明细!$C:$C,AQ$1,明细!$AL:$AL,"网点超23H未关闭"))*20=0,"-",(COUNTIFS(明细!$R:$R,$AK324,明细!$C:$C,AQ$1,明细!$AK:$AK,"网点超50分钟未响应")+COUNTIFS(明细!$R:$R,$AK324,明细!$C:$C,AQ$1,明细!$AL:$AL,"网点超23H未关闭"))*20)</f>
        <v>-</v>
      </c>
      <c r="AR324" s="12" t="str">
        <f>IF((COUNTIFS(明细!$R:$R,$AK324,明细!$C:$C,AR$1,明细!$AK:$AK,"网点超50分钟未响应")+COUNTIFS(明细!$R:$R,$AK324,明细!$C:$C,AR$1,明细!$AL:$AL,"网点超23H未关闭"))*20=0,"-",(COUNTIFS(明细!$R:$R,$AK324,明细!$C:$C,AR$1,明细!$AK:$AK,"网点超50分钟未响应")+COUNTIFS(明细!$R:$R,$AK324,明细!$C:$C,AR$1,明细!$AL:$AL,"网点超23H未关闭"))*20)</f>
        <v>-</v>
      </c>
      <c r="AS324" s="12" t="str">
        <f>IF((COUNTIFS(明细!$R:$R,$AK324,明细!$C:$C,AS$1,明细!$AK:$AK,"网点超50分钟未响应")+COUNTIFS(明细!$R:$R,$AK324,明细!$C:$C,AS$1,明细!$AL:$AL,"网点超23H未关闭"))*20=0,"-",(COUNTIFS(明细!$R:$R,$AK324,明细!$C:$C,AS$1,明细!$AK:$AK,"网点超50分钟未响应")+COUNTIFS(明细!$R:$R,$AK324,明细!$C:$C,AS$1,明细!$AL:$AL,"网点超23H未关闭"))*20)</f>
        <v>-</v>
      </c>
      <c r="AT324" s="12" t="str">
        <f>IF((COUNTIFS(明细!$R:$R,$AK324,明细!$C:$C,AT$1,明细!$AK:$AK,"网点超50分钟未响应")+COUNTIFS(明细!$R:$R,$AK324,明细!$C:$C,AT$1,明细!$AL:$AL,"网点超23H未关闭"))*20=0,"-",(COUNTIFS(明细!$R:$R,$AK324,明细!$C:$C,AT$1,明细!$AK:$AK,"网点超50分钟未响应")+COUNTIFS(明细!$R:$R,$AK324,明细!$C:$C,AT$1,明细!$AL:$AL,"网点超23H未关闭"))*20)</f>
        <v>-</v>
      </c>
      <c r="AU324" s="12" t="str">
        <f>IF((COUNTIFS(明细!$R:$R,$AK324,明细!$C:$C,AU$1,明细!$AK:$AK,"网点超50分钟未响应")+COUNTIFS(明细!$R:$R,$AK324,明细!$C:$C,AU$1,明细!$AL:$AL,"网点超23H未关闭"))*20=0,"-",(COUNTIFS(明细!$R:$R,$AK324,明细!$C:$C,AU$1,明细!$AK:$AK,"网点超50分钟未响应")+COUNTIFS(明细!$R:$R,$AK324,明细!$C:$C,AU$1,明细!$AL:$AL,"网点超23H未关闭"))*20)</f>
        <v>-</v>
      </c>
      <c r="AV324" s="12" t="str">
        <f>IF((COUNTIFS(明细!$R:$R,$AK324,明细!$C:$C,AV$1,明细!$AK:$AK,"网点超50分钟未响应")+COUNTIFS(明细!$R:$R,$AK324,明细!$C:$C,AV$1,明细!$AL:$AL,"网点超23H未关闭"))*20=0,"-",(COUNTIFS(明细!$R:$R,$AK324,明细!$C:$C,AV$1,明细!$AK:$AK,"网点超50分钟未响应")+COUNTIFS(明细!$R:$R,$AK324,明细!$C:$C,AV$1,明细!$AL:$AL,"网点超23H未关闭"))*20)</f>
        <v>-</v>
      </c>
      <c r="AW324" s="12" t="str">
        <f>IF((COUNTIFS(明细!$R:$R,$AK324,明细!$C:$C,AW$1,明细!$AK:$AK,"网点超50分钟未响应")+COUNTIFS(明细!$R:$R,$AK324,明细!$C:$C,AW$1,明细!$AL:$AL,"网点超23H未关闭"))*20=0,"-",(COUNTIFS(明细!$R:$R,$AK324,明细!$C:$C,AW$1,明细!$AK:$AK,"网点超50分钟未响应")+COUNTIFS(明细!$R:$R,$AK324,明细!$C:$C,AW$1,明细!$AL:$AL,"网点超23H未关闭"))*20)</f>
        <v>-</v>
      </c>
      <c r="AX324" s="12" t="str">
        <f>IF((COUNTIFS(明细!$R:$R,$AK324,明细!$C:$C,AX$1,明细!$AK:$AK,"网点超50分钟未响应")+COUNTIFS(明细!$R:$R,$AK324,明细!$C:$C,AX$1,明细!$AL:$AL,"网点超23H未关闭"))*20=0,"-",(COUNTIFS(明细!$R:$R,$AK324,明细!$C:$C,AX$1,明细!$AK:$AK,"网点超50分钟未响应")+COUNTIFS(明细!$R:$R,$AK324,明细!$C:$C,AX$1,明细!$AL:$AL,"网点超23H未关闭"))*20)</f>
        <v>-</v>
      </c>
      <c r="AY324" s="12" t="str">
        <f>IF((COUNTIFS(明细!$R:$R,$AK324,明细!$C:$C,AY$1,明细!$AK:$AK,"网点超50分钟未响应")+COUNTIFS(明细!$R:$R,$AK324,明细!$C:$C,AY$1,明细!$AL:$AL,"网点超23H未关闭"))*20=0,"-",(COUNTIFS(明细!$R:$R,$AK324,明细!$C:$C,AY$1,明细!$AK:$AK,"网点超50分钟未响应")+COUNTIFS(明细!$R:$R,$AK324,明细!$C:$C,AY$1,明细!$AL:$AL,"网点超23H未关闭"))*20)</f>
        <v>-</v>
      </c>
      <c r="AZ324" s="12" t="str">
        <f>IF((COUNTIFS(明细!$R:$R,$AK324,明细!$C:$C,AZ$1,明细!$AK:$AK,"网点超50分钟未响应")+COUNTIFS(明细!$R:$R,$AK324,明细!$C:$C,AZ$1,明细!$AL:$AL,"网点超23H未关闭"))*20=0,"-",(COUNTIFS(明细!$R:$R,$AK324,明细!$C:$C,AZ$1,明细!$AK:$AK,"网点超50分钟未响应")+COUNTIFS(明细!$R:$R,$AK324,明细!$C:$C,AZ$1,明细!$AL:$AL,"网点超23H未关闭"))*20)</f>
        <v>-</v>
      </c>
      <c r="BA324" s="12" t="str">
        <f>IF((COUNTIFS(明细!$R:$R,$AK324,明细!$C:$C,BA$1,明细!$AK:$AK,"网点超50分钟未响应")+COUNTIFS(明细!$R:$R,$AK324,明细!$C:$C,BA$1,明细!$AL:$AL,"网点超23H未关闭"))*20=0,"-",(COUNTIFS(明细!$R:$R,$AK324,明细!$C:$C,BA$1,明细!$AK:$AK,"网点超50分钟未响应")+COUNTIFS(明细!$R:$R,$AK324,明细!$C:$C,BA$1,明细!$AL:$AL,"网点超23H未关闭"))*20)</f>
        <v>-</v>
      </c>
      <c r="BB324" s="12" t="str">
        <f>IF((COUNTIFS(明细!$R:$R,$AK324,明细!$C:$C,BB$1,明细!$AK:$AK,"网点超50分钟未响应")+COUNTIFS(明细!$R:$R,$AK324,明细!$C:$C,BB$1,明细!$AL:$AL,"网点超23H未关闭"))*20=0,"-",(COUNTIFS(明细!$R:$R,$AK324,明细!$C:$C,BB$1,明细!$AK:$AK,"网点超50分钟未响应")+COUNTIFS(明细!$R:$R,$AK324,明细!$C:$C,BB$1,明细!$AL:$AL,"网点超23H未关闭"))*20)</f>
        <v>-</v>
      </c>
      <c r="BC324" s="12" t="str">
        <f>IF((COUNTIFS(明细!$R:$R,$AK324,明细!$C:$C,BC$1,明细!$AK:$AK,"网点超50分钟未响应")+COUNTIFS(明细!$R:$R,$AK324,明细!$C:$C,BC$1,明细!$AL:$AL,"网点超23H未关闭"))*20=0,"-",(COUNTIFS(明细!$R:$R,$AK324,明细!$C:$C,BC$1,明细!$AK:$AK,"网点超50分钟未响应")+COUNTIFS(明细!$R:$R,$AK324,明细!$C:$C,BC$1,明细!$AL:$AL,"网点超23H未关闭"))*20)</f>
        <v>-</v>
      </c>
      <c r="BD324" s="12" t="str">
        <f>IF((COUNTIFS(明细!$R:$R,$AK324,明细!$C:$C,BD$1,明细!$AK:$AK,"网点超50分钟未响应")+COUNTIFS(明细!$R:$R,$AK324,明细!$C:$C,BD$1,明细!$AL:$AL,"网点超23H未关闭"))*20=0,"-",(COUNTIFS(明细!$R:$R,$AK324,明细!$C:$C,BD$1,明细!$AK:$AK,"网点超50分钟未响应")+COUNTIFS(明细!$R:$R,$AK324,明细!$C:$C,BD$1,明细!$AL:$AL,"网点超23H未关闭"))*20)</f>
        <v>-</v>
      </c>
      <c r="BE324" s="12" t="str">
        <f>IF((COUNTIFS(明细!$R:$R,$AK324,明细!$C:$C,BE$1,明细!$AK:$AK,"网点超50分钟未响应")+COUNTIFS(明细!$R:$R,$AK324,明细!$C:$C,BE$1,明细!$AL:$AL,"网点超23H未关闭"))*20=0,"-",(COUNTIFS(明细!$R:$R,$AK324,明细!$C:$C,BE$1,明细!$AK:$AK,"网点超50分钟未响应")+COUNTIFS(明细!$R:$R,$AK324,明细!$C:$C,BE$1,明细!$AL:$AL,"网点超23H未关闭"))*20)</f>
        <v>-</v>
      </c>
      <c r="BF324" s="12" t="str">
        <f>IF((COUNTIFS(明细!$R:$R,$AK324,明细!$C:$C,BF$1,明细!$AK:$AK,"网点超50分钟未响应")+COUNTIFS(明细!$R:$R,$AK324,明细!$C:$C,BF$1,明细!$AL:$AL,"网点超23H未关闭"))*20=0,"-",(COUNTIFS(明细!$R:$R,$AK324,明细!$C:$C,BF$1,明细!$AK:$AK,"网点超50分钟未响应")+COUNTIFS(明细!$R:$R,$AK324,明细!$C:$C,BF$1,明细!$AL:$AL,"网点超23H未关闭"))*20)</f>
        <v>-</v>
      </c>
      <c r="BG324" s="12" t="str">
        <f>IF((COUNTIFS(明细!$R:$R,$AK324,明细!$C:$C,BG$1,明细!$AK:$AK,"网点超50分钟未响应")+COUNTIFS(明细!$R:$R,$AK324,明细!$C:$C,BG$1,明细!$AL:$AL,"网点超23H未关闭"))*20=0,"-",(COUNTIFS(明细!$R:$R,$AK324,明细!$C:$C,BG$1,明细!$AK:$AK,"网点超50分钟未响应")+COUNTIFS(明细!$R:$R,$AK324,明细!$C:$C,BG$1,明细!$AL:$AL,"网点超23H未关闭"))*20)</f>
        <v>-</v>
      </c>
      <c r="BH324" s="12" t="str">
        <f>IF((COUNTIFS(明细!$R:$R,$AK324,明细!$C:$C,BH$1,明细!$AK:$AK,"网点超50分钟未响应")+COUNTIFS(明细!$R:$R,$AK324,明细!$C:$C,BH$1,明细!$AL:$AL,"网点超23H未关闭"))*20=0,"-",(COUNTIFS(明细!$R:$R,$AK324,明细!$C:$C,BH$1,明细!$AK:$AK,"网点超50分钟未响应")+COUNTIFS(明细!$R:$R,$AK324,明细!$C:$C,BH$1,明细!$AL:$AL,"网点超23H未关闭"))*20)</f>
        <v>-</v>
      </c>
      <c r="BI324" s="12" t="str">
        <f>IF((COUNTIFS(明细!$R:$R,$AK324,明细!$C:$C,BI$1,明细!$AK:$AK,"网点超50分钟未响应")+COUNTIFS(明细!$R:$R,$AK324,明细!$C:$C,BI$1,明细!$AL:$AL,"网点超23H未关闭"))*20=0,"-",(COUNTIFS(明细!$R:$R,$AK324,明细!$C:$C,BI$1,明细!$AK:$AK,"网点超50分钟未响应")+COUNTIFS(明细!$R:$R,$AK324,明细!$C:$C,BI$1,明细!$AL:$AL,"网点超23H未关闭"))*20)</f>
        <v>-</v>
      </c>
      <c r="BJ324" s="12" t="str">
        <f>IF((COUNTIFS(明细!$R:$R,$AK324,明细!$C:$C,BJ$1,明细!$AK:$AK,"网点超50分钟未响应")+COUNTIFS(明细!$R:$R,$AK324,明细!$C:$C,BJ$1,明细!$AL:$AL,"网点超23H未关闭"))*20=0,"-",(COUNTIFS(明细!$R:$R,$AK324,明细!$C:$C,BJ$1,明细!$AK:$AK,"网点超50分钟未响应")+COUNTIFS(明细!$R:$R,$AK324,明细!$C:$C,BJ$1,明细!$AL:$AL,"网点超23H未关闭"))*20)</f>
        <v>-</v>
      </c>
      <c r="BK324" s="12" t="str">
        <f>IF((COUNTIFS(明细!$R:$R,$AK324,明细!$C:$C,BK$1,明细!$AK:$AK,"网点超50分钟未响应")+COUNTIFS(明细!$R:$R,$AK324,明细!$C:$C,BK$1,明细!$AL:$AL,"网点超23H未关闭"))*20=0,"-",(COUNTIFS(明细!$R:$R,$AK324,明细!$C:$C,BK$1,明细!$AK:$AK,"网点超50分钟未响应")+COUNTIFS(明细!$R:$R,$AK324,明细!$C:$C,BK$1,明细!$AL:$AL,"网点超23H未关闭"))*20)</f>
        <v>-</v>
      </c>
      <c r="BL324" s="12" t="str">
        <f>IF((COUNTIFS(明细!$R:$R,$AK324,明细!$C:$C,BL$1,明细!$AK:$AK,"网点超50分钟未响应")+COUNTIFS(明细!$R:$R,$AK324,明细!$C:$C,BL$1,明细!$AL:$AL,"网点超23H未关闭"))*20=0,"-",(COUNTIFS(明细!$R:$R,$AK324,明细!$C:$C,BL$1,明细!$AK:$AK,"网点超50分钟未响应")+COUNTIFS(明细!$R:$R,$AK324,明细!$C:$C,BL$1,明细!$AL:$AL,"网点超23H未关闭"))*20)</f>
        <v>-</v>
      </c>
      <c r="BM324" s="12" t="str">
        <f>IF((COUNTIFS(明细!$R:$R,$AK324,明细!$C:$C,BM$1,明细!$AK:$AK,"网点超50分钟未响应")+COUNTIFS(明细!$R:$R,$AK324,明细!$C:$C,BM$1,明细!$AL:$AL,"网点超23H未关闭"))*20=0,"-",(COUNTIFS(明细!$R:$R,$AK324,明细!$C:$C,BM$1,明细!$AK:$AK,"网点超50分钟未响应")+COUNTIFS(明细!$R:$R,$AK324,明细!$C:$C,BM$1,明细!$AL:$AL,"网点超23H未关闭"))*20)</f>
        <v>-</v>
      </c>
      <c r="BN324" s="12" t="str">
        <f>IF((COUNTIFS(明细!$R:$R,$AK324,明细!$C:$C,BN$1,明细!$AK:$AK,"网点超50分钟未响应")+COUNTIFS(明细!$R:$R,$AK324,明细!$C:$C,BN$1,明细!$AL:$AL,"网点超23H未关闭"))*20=0,"-",(COUNTIFS(明细!$R:$R,$AK324,明细!$C:$C,BN$1,明细!$AK:$AK,"网点超50分钟未响应")+COUNTIFS(明细!$R:$R,$AK324,明细!$C:$C,BN$1,明细!$AL:$AL,"网点超23H未关闭"))*20)</f>
        <v>-</v>
      </c>
      <c r="BO324" s="12" t="str">
        <f>IF((COUNTIFS(明细!$R:$R,$AK324,明细!$C:$C,BO$1,明细!$AK:$AK,"网点超50分钟未响应")+COUNTIFS(明细!$R:$R,$AK324,明细!$C:$C,BO$1,明细!$AL:$AL,"网点超23H未关闭"))*20=0,"-",(COUNTIFS(明细!$R:$R,$AK324,明细!$C:$C,BO$1,明细!$AK:$AK,"网点超50分钟未响应")+COUNTIFS(明细!$R:$R,$AK324,明细!$C:$C,BO$1,明细!$AL:$AL,"网点超23H未关闭"))*20)</f>
        <v>-</v>
      </c>
      <c r="BP324" s="12" t="str">
        <f>IF((COUNTIFS(明细!$R:$R,$AK324,明细!$C:$C,BP$1,明细!$AK:$AK,"网点超50分钟未响应")+COUNTIFS(明细!$R:$R,$AK324,明细!$C:$C,BP$1,明细!$AL:$AL,"网点超23H未关闭"))*20=0,"-",(COUNTIFS(明细!$R:$R,$AK324,明细!$C:$C,BP$1,明细!$AK:$AK,"网点超50分钟未响应")+COUNTIFS(明细!$R:$R,$AK324,明细!$C:$C,BP$1,明细!$AL:$AL,"网点超23H未关闭"))*20)</f>
        <v>-</v>
      </c>
    </row>
    <row r="325" customHeight="1" spans="36:68">
      <c r="AJ325" s="12">
        <f>RANK(AL325,AL$3:AL$356)</f>
        <v>147</v>
      </c>
      <c r="AK325" s="4" t="s">
        <v>361</v>
      </c>
      <c r="AL325" s="12">
        <f t="shared" si="3"/>
        <v>0</v>
      </c>
      <c r="AM325" s="12" t="str">
        <f>IF((COUNTIFS(明细!$R:$R,$AK325,明细!$C:$C,AM$1,明细!$AK:$AK,"网点超50分钟未响应")+COUNTIFS(明细!$R:$R,$AK325,明细!$C:$C,AM$1,明细!$AL:$AL,"网点超23H未关闭"))*20=0,"-",(COUNTIFS(明细!$R:$R,$AK325,明细!$C:$C,AM$1,明细!$AK:$AK,"网点超50分钟未响应")+COUNTIFS(明细!$R:$R,$AK325,明细!$C:$C,AM$1,明细!$AL:$AL,"网点超23H未关闭"))*20)</f>
        <v>-</v>
      </c>
      <c r="AN325" s="12" t="str">
        <f>IF((COUNTIFS(明细!$R:$R,$AK325,明细!$C:$C,AN$1,明细!$AK:$AK,"网点超50分钟未响应")+COUNTIFS(明细!$R:$R,$AK325,明细!$C:$C,AN$1,明细!$AL:$AL,"网点超23H未关闭"))*20=0,"-",(COUNTIFS(明细!$R:$R,$AK325,明细!$C:$C,AN$1,明细!$AK:$AK,"网点超50分钟未响应")+COUNTIFS(明细!$R:$R,$AK325,明细!$C:$C,AN$1,明细!$AL:$AL,"网点超23H未关闭"))*20)</f>
        <v>-</v>
      </c>
      <c r="AO325" s="12" t="str">
        <f>IF((COUNTIFS(明细!$R:$R,$AK325,明细!$C:$C,AO$1,明细!$AK:$AK,"网点超50分钟未响应")+COUNTIFS(明细!$R:$R,$AK325,明细!$C:$C,AO$1,明细!$AL:$AL,"网点超23H未关闭"))*20=0,"-",(COUNTIFS(明细!$R:$R,$AK325,明细!$C:$C,AO$1,明细!$AK:$AK,"网点超50分钟未响应")+COUNTIFS(明细!$R:$R,$AK325,明细!$C:$C,AO$1,明细!$AL:$AL,"网点超23H未关闭"))*20)</f>
        <v>-</v>
      </c>
      <c r="AP325" s="12" t="str">
        <f>IF((COUNTIFS(明细!$R:$R,$AK325,明细!$C:$C,AP$1,明细!$AK:$AK,"网点超50分钟未响应")+COUNTIFS(明细!$R:$R,$AK325,明细!$C:$C,AP$1,明细!$AL:$AL,"网点超23H未关闭"))*20=0,"-",(COUNTIFS(明细!$R:$R,$AK325,明细!$C:$C,AP$1,明细!$AK:$AK,"网点超50分钟未响应")+COUNTIFS(明细!$R:$R,$AK325,明细!$C:$C,AP$1,明细!$AL:$AL,"网点超23H未关闭"))*20)</f>
        <v>-</v>
      </c>
      <c r="AQ325" s="12" t="str">
        <f>IF((COUNTIFS(明细!$R:$R,$AK325,明细!$C:$C,AQ$1,明细!$AK:$AK,"网点超50分钟未响应")+COUNTIFS(明细!$R:$R,$AK325,明细!$C:$C,AQ$1,明细!$AL:$AL,"网点超23H未关闭"))*20=0,"-",(COUNTIFS(明细!$R:$R,$AK325,明细!$C:$C,AQ$1,明细!$AK:$AK,"网点超50分钟未响应")+COUNTIFS(明细!$R:$R,$AK325,明细!$C:$C,AQ$1,明细!$AL:$AL,"网点超23H未关闭"))*20)</f>
        <v>-</v>
      </c>
      <c r="AR325" s="12" t="str">
        <f>IF((COUNTIFS(明细!$R:$R,$AK325,明细!$C:$C,AR$1,明细!$AK:$AK,"网点超50分钟未响应")+COUNTIFS(明细!$R:$R,$AK325,明细!$C:$C,AR$1,明细!$AL:$AL,"网点超23H未关闭"))*20=0,"-",(COUNTIFS(明细!$R:$R,$AK325,明细!$C:$C,AR$1,明细!$AK:$AK,"网点超50分钟未响应")+COUNTIFS(明细!$R:$R,$AK325,明细!$C:$C,AR$1,明细!$AL:$AL,"网点超23H未关闭"))*20)</f>
        <v>-</v>
      </c>
      <c r="AS325" s="12" t="str">
        <f>IF((COUNTIFS(明细!$R:$R,$AK325,明细!$C:$C,AS$1,明细!$AK:$AK,"网点超50分钟未响应")+COUNTIFS(明细!$R:$R,$AK325,明细!$C:$C,AS$1,明细!$AL:$AL,"网点超23H未关闭"))*20=0,"-",(COUNTIFS(明细!$R:$R,$AK325,明细!$C:$C,AS$1,明细!$AK:$AK,"网点超50分钟未响应")+COUNTIFS(明细!$R:$R,$AK325,明细!$C:$C,AS$1,明细!$AL:$AL,"网点超23H未关闭"))*20)</f>
        <v>-</v>
      </c>
      <c r="AT325" s="12" t="str">
        <f>IF((COUNTIFS(明细!$R:$R,$AK325,明细!$C:$C,AT$1,明细!$AK:$AK,"网点超50分钟未响应")+COUNTIFS(明细!$R:$R,$AK325,明细!$C:$C,AT$1,明细!$AL:$AL,"网点超23H未关闭"))*20=0,"-",(COUNTIFS(明细!$R:$R,$AK325,明细!$C:$C,AT$1,明细!$AK:$AK,"网点超50分钟未响应")+COUNTIFS(明细!$R:$R,$AK325,明细!$C:$C,AT$1,明细!$AL:$AL,"网点超23H未关闭"))*20)</f>
        <v>-</v>
      </c>
      <c r="AU325" s="12" t="str">
        <f>IF((COUNTIFS(明细!$R:$R,$AK325,明细!$C:$C,AU$1,明细!$AK:$AK,"网点超50分钟未响应")+COUNTIFS(明细!$R:$R,$AK325,明细!$C:$C,AU$1,明细!$AL:$AL,"网点超23H未关闭"))*20=0,"-",(COUNTIFS(明细!$R:$R,$AK325,明细!$C:$C,AU$1,明细!$AK:$AK,"网点超50分钟未响应")+COUNTIFS(明细!$R:$R,$AK325,明细!$C:$C,AU$1,明细!$AL:$AL,"网点超23H未关闭"))*20)</f>
        <v>-</v>
      </c>
      <c r="AV325" s="12" t="str">
        <f>IF((COUNTIFS(明细!$R:$R,$AK325,明细!$C:$C,AV$1,明细!$AK:$AK,"网点超50分钟未响应")+COUNTIFS(明细!$R:$R,$AK325,明细!$C:$C,AV$1,明细!$AL:$AL,"网点超23H未关闭"))*20=0,"-",(COUNTIFS(明细!$R:$R,$AK325,明细!$C:$C,AV$1,明细!$AK:$AK,"网点超50分钟未响应")+COUNTIFS(明细!$R:$R,$AK325,明细!$C:$C,AV$1,明细!$AL:$AL,"网点超23H未关闭"))*20)</f>
        <v>-</v>
      </c>
      <c r="AW325" s="12" t="str">
        <f>IF((COUNTIFS(明细!$R:$R,$AK325,明细!$C:$C,AW$1,明细!$AK:$AK,"网点超50分钟未响应")+COUNTIFS(明细!$R:$R,$AK325,明细!$C:$C,AW$1,明细!$AL:$AL,"网点超23H未关闭"))*20=0,"-",(COUNTIFS(明细!$R:$R,$AK325,明细!$C:$C,AW$1,明细!$AK:$AK,"网点超50分钟未响应")+COUNTIFS(明细!$R:$R,$AK325,明细!$C:$C,AW$1,明细!$AL:$AL,"网点超23H未关闭"))*20)</f>
        <v>-</v>
      </c>
      <c r="AX325" s="12" t="str">
        <f>IF((COUNTIFS(明细!$R:$R,$AK325,明细!$C:$C,AX$1,明细!$AK:$AK,"网点超50分钟未响应")+COUNTIFS(明细!$R:$R,$AK325,明细!$C:$C,AX$1,明细!$AL:$AL,"网点超23H未关闭"))*20=0,"-",(COUNTIFS(明细!$R:$R,$AK325,明细!$C:$C,AX$1,明细!$AK:$AK,"网点超50分钟未响应")+COUNTIFS(明细!$R:$R,$AK325,明细!$C:$C,AX$1,明细!$AL:$AL,"网点超23H未关闭"))*20)</f>
        <v>-</v>
      </c>
      <c r="AY325" s="12" t="str">
        <f>IF((COUNTIFS(明细!$R:$R,$AK325,明细!$C:$C,AY$1,明细!$AK:$AK,"网点超50分钟未响应")+COUNTIFS(明细!$R:$R,$AK325,明细!$C:$C,AY$1,明细!$AL:$AL,"网点超23H未关闭"))*20=0,"-",(COUNTIFS(明细!$R:$R,$AK325,明细!$C:$C,AY$1,明细!$AK:$AK,"网点超50分钟未响应")+COUNTIFS(明细!$R:$R,$AK325,明细!$C:$C,AY$1,明细!$AL:$AL,"网点超23H未关闭"))*20)</f>
        <v>-</v>
      </c>
      <c r="AZ325" s="12" t="str">
        <f>IF((COUNTIFS(明细!$R:$R,$AK325,明细!$C:$C,AZ$1,明细!$AK:$AK,"网点超50分钟未响应")+COUNTIFS(明细!$R:$R,$AK325,明细!$C:$C,AZ$1,明细!$AL:$AL,"网点超23H未关闭"))*20=0,"-",(COUNTIFS(明细!$R:$R,$AK325,明细!$C:$C,AZ$1,明细!$AK:$AK,"网点超50分钟未响应")+COUNTIFS(明细!$R:$R,$AK325,明细!$C:$C,AZ$1,明细!$AL:$AL,"网点超23H未关闭"))*20)</f>
        <v>-</v>
      </c>
      <c r="BA325" s="12" t="str">
        <f>IF((COUNTIFS(明细!$R:$R,$AK325,明细!$C:$C,BA$1,明细!$AK:$AK,"网点超50分钟未响应")+COUNTIFS(明细!$R:$R,$AK325,明细!$C:$C,BA$1,明细!$AL:$AL,"网点超23H未关闭"))*20=0,"-",(COUNTIFS(明细!$R:$R,$AK325,明细!$C:$C,BA$1,明细!$AK:$AK,"网点超50分钟未响应")+COUNTIFS(明细!$R:$R,$AK325,明细!$C:$C,BA$1,明细!$AL:$AL,"网点超23H未关闭"))*20)</f>
        <v>-</v>
      </c>
      <c r="BB325" s="12" t="str">
        <f>IF((COUNTIFS(明细!$R:$R,$AK325,明细!$C:$C,BB$1,明细!$AK:$AK,"网点超50分钟未响应")+COUNTIFS(明细!$R:$R,$AK325,明细!$C:$C,BB$1,明细!$AL:$AL,"网点超23H未关闭"))*20=0,"-",(COUNTIFS(明细!$R:$R,$AK325,明细!$C:$C,BB$1,明细!$AK:$AK,"网点超50分钟未响应")+COUNTIFS(明细!$R:$R,$AK325,明细!$C:$C,BB$1,明细!$AL:$AL,"网点超23H未关闭"))*20)</f>
        <v>-</v>
      </c>
      <c r="BC325" s="12" t="str">
        <f>IF((COUNTIFS(明细!$R:$R,$AK325,明细!$C:$C,BC$1,明细!$AK:$AK,"网点超50分钟未响应")+COUNTIFS(明细!$R:$R,$AK325,明细!$C:$C,BC$1,明细!$AL:$AL,"网点超23H未关闭"))*20=0,"-",(COUNTIFS(明细!$R:$R,$AK325,明细!$C:$C,BC$1,明细!$AK:$AK,"网点超50分钟未响应")+COUNTIFS(明细!$R:$R,$AK325,明细!$C:$C,BC$1,明细!$AL:$AL,"网点超23H未关闭"))*20)</f>
        <v>-</v>
      </c>
      <c r="BD325" s="12" t="str">
        <f>IF((COUNTIFS(明细!$R:$R,$AK325,明细!$C:$C,BD$1,明细!$AK:$AK,"网点超50分钟未响应")+COUNTIFS(明细!$R:$R,$AK325,明细!$C:$C,BD$1,明细!$AL:$AL,"网点超23H未关闭"))*20=0,"-",(COUNTIFS(明细!$R:$R,$AK325,明细!$C:$C,BD$1,明细!$AK:$AK,"网点超50分钟未响应")+COUNTIFS(明细!$R:$R,$AK325,明细!$C:$C,BD$1,明细!$AL:$AL,"网点超23H未关闭"))*20)</f>
        <v>-</v>
      </c>
      <c r="BE325" s="12" t="str">
        <f>IF((COUNTIFS(明细!$R:$R,$AK325,明细!$C:$C,BE$1,明细!$AK:$AK,"网点超50分钟未响应")+COUNTIFS(明细!$R:$R,$AK325,明细!$C:$C,BE$1,明细!$AL:$AL,"网点超23H未关闭"))*20=0,"-",(COUNTIFS(明细!$R:$R,$AK325,明细!$C:$C,BE$1,明细!$AK:$AK,"网点超50分钟未响应")+COUNTIFS(明细!$R:$R,$AK325,明细!$C:$C,BE$1,明细!$AL:$AL,"网点超23H未关闭"))*20)</f>
        <v>-</v>
      </c>
      <c r="BF325" s="12" t="str">
        <f>IF((COUNTIFS(明细!$R:$R,$AK325,明细!$C:$C,BF$1,明细!$AK:$AK,"网点超50分钟未响应")+COUNTIFS(明细!$R:$R,$AK325,明细!$C:$C,BF$1,明细!$AL:$AL,"网点超23H未关闭"))*20=0,"-",(COUNTIFS(明细!$R:$R,$AK325,明细!$C:$C,BF$1,明细!$AK:$AK,"网点超50分钟未响应")+COUNTIFS(明细!$R:$R,$AK325,明细!$C:$C,BF$1,明细!$AL:$AL,"网点超23H未关闭"))*20)</f>
        <v>-</v>
      </c>
      <c r="BG325" s="12" t="str">
        <f>IF((COUNTIFS(明细!$R:$R,$AK325,明细!$C:$C,BG$1,明细!$AK:$AK,"网点超50分钟未响应")+COUNTIFS(明细!$R:$R,$AK325,明细!$C:$C,BG$1,明细!$AL:$AL,"网点超23H未关闭"))*20=0,"-",(COUNTIFS(明细!$R:$R,$AK325,明细!$C:$C,BG$1,明细!$AK:$AK,"网点超50分钟未响应")+COUNTIFS(明细!$R:$R,$AK325,明细!$C:$C,BG$1,明细!$AL:$AL,"网点超23H未关闭"))*20)</f>
        <v>-</v>
      </c>
      <c r="BH325" s="12" t="str">
        <f>IF((COUNTIFS(明细!$R:$R,$AK325,明细!$C:$C,BH$1,明细!$AK:$AK,"网点超50分钟未响应")+COUNTIFS(明细!$R:$R,$AK325,明细!$C:$C,BH$1,明细!$AL:$AL,"网点超23H未关闭"))*20=0,"-",(COUNTIFS(明细!$R:$R,$AK325,明细!$C:$C,BH$1,明细!$AK:$AK,"网点超50分钟未响应")+COUNTIFS(明细!$R:$R,$AK325,明细!$C:$C,BH$1,明细!$AL:$AL,"网点超23H未关闭"))*20)</f>
        <v>-</v>
      </c>
      <c r="BI325" s="12" t="str">
        <f>IF((COUNTIFS(明细!$R:$R,$AK325,明细!$C:$C,BI$1,明细!$AK:$AK,"网点超50分钟未响应")+COUNTIFS(明细!$R:$R,$AK325,明细!$C:$C,BI$1,明细!$AL:$AL,"网点超23H未关闭"))*20=0,"-",(COUNTIFS(明细!$R:$R,$AK325,明细!$C:$C,BI$1,明细!$AK:$AK,"网点超50分钟未响应")+COUNTIFS(明细!$R:$R,$AK325,明细!$C:$C,BI$1,明细!$AL:$AL,"网点超23H未关闭"))*20)</f>
        <v>-</v>
      </c>
      <c r="BJ325" s="12" t="str">
        <f>IF((COUNTIFS(明细!$R:$R,$AK325,明细!$C:$C,BJ$1,明细!$AK:$AK,"网点超50分钟未响应")+COUNTIFS(明细!$R:$R,$AK325,明细!$C:$C,BJ$1,明细!$AL:$AL,"网点超23H未关闭"))*20=0,"-",(COUNTIFS(明细!$R:$R,$AK325,明细!$C:$C,BJ$1,明细!$AK:$AK,"网点超50分钟未响应")+COUNTIFS(明细!$R:$R,$AK325,明细!$C:$C,BJ$1,明细!$AL:$AL,"网点超23H未关闭"))*20)</f>
        <v>-</v>
      </c>
      <c r="BK325" s="12" t="str">
        <f>IF((COUNTIFS(明细!$R:$R,$AK325,明细!$C:$C,BK$1,明细!$AK:$AK,"网点超50分钟未响应")+COUNTIFS(明细!$R:$R,$AK325,明细!$C:$C,BK$1,明细!$AL:$AL,"网点超23H未关闭"))*20=0,"-",(COUNTIFS(明细!$R:$R,$AK325,明细!$C:$C,BK$1,明细!$AK:$AK,"网点超50分钟未响应")+COUNTIFS(明细!$R:$R,$AK325,明细!$C:$C,BK$1,明细!$AL:$AL,"网点超23H未关闭"))*20)</f>
        <v>-</v>
      </c>
      <c r="BL325" s="12" t="str">
        <f>IF((COUNTIFS(明细!$R:$R,$AK325,明细!$C:$C,BL$1,明细!$AK:$AK,"网点超50分钟未响应")+COUNTIFS(明细!$R:$R,$AK325,明细!$C:$C,BL$1,明细!$AL:$AL,"网点超23H未关闭"))*20=0,"-",(COUNTIFS(明细!$R:$R,$AK325,明细!$C:$C,BL$1,明细!$AK:$AK,"网点超50分钟未响应")+COUNTIFS(明细!$R:$R,$AK325,明细!$C:$C,BL$1,明细!$AL:$AL,"网点超23H未关闭"))*20)</f>
        <v>-</v>
      </c>
      <c r="BM325" s="12" t="str">
        <f>IF((COUNTIFS(明细!$R:$R,$AK325,明细!$C:$C,BM$1,明细!$AK:$AK,"网点超50分钟未响应")+COUNTIFS(明细!$R:$R,$AK325,明细!$C:$C,BM$1,明细!$AL:$AL,"网点超23H未关闭"))*20=0,"-",(COUNTIFS(明细!$R:$R,$AK325,明细!$C:$C,BM$1,明细!$AK:$AK,"网点超50分钟未响应")+COUNTIFS(明细!$R:$R,$AK325,明细!$C:$C,BM$1,明细!$AL:$AL,"网点超23H未关闭"))*20)</f>
        <v>-</v>
      </c>
      <c r="BN325" s="12" t="str">
        <f>IF((COUNTIFS(明细!$R:$R,$AK325,明细!$C:$C,BN$1,明细!$AK:$AK,"网点超50分钟未响应")+COUNTIFS(明细!$R:$R,$AK325,明细!$C:$C,BN$1,明细!$AL:$AL,"网点超23H未关闭"))*20=0,"-",(COUNTIFS(明细!$R:$R,$AK325,明细!$C:$C,BN$1,明细!$AK:$AK,"网点超50分钟未响应")+COUNTIFS(明细!$R:$R,$AK325,明细!$C:$C,BN$1,明细!$AL:$AL,"网点超23H未关闭"))*20)</f>
        <v>-</v>
      </c>
      <c r="BO325" s="12" t="str">
        <f>IF((COUNTIFS(明细!$R:$R,$AK325,明细!$C:$C,BO$1,明细!$AK:$AK,"网点超50分钟未响应")+COUNTIFS(明细!$R:$R,$AK325,明细!$C:$C,BO$1,明细!$AL:$AL,"网点超23H未关闭"))*20=0,"-",(COUNTIFS(明细!$R:$R,$AK325,明细!$C:$C,BO$1,明细!$AK:$AK,"网点超50分钟未响应")+COUNTIFS(明细!$R:$R,$AK325,明细!$C:$C,BO$1,明细!$AL:$AL,"网点超23H未关闭"))*20)</f>
        <v>-</v>
      </c>
      <c r="BP325" s="12" t="str">
        <f>IF((COUNTIFS(明细!$R:$R,$AK325,明细!$C:$C,BP$1,明细!$AK:$AK,"网点超50分钟未响应")+COUNTIFS(明细!$R:$R,$AK325,明细!$C:$C,BP$1,明细!$AL:$AL,"网点超23H未关闭"))*20=0,"-",(COUNTIFS(明细!$R:$R,$AK325,明细!$C:$C,BP$1,明细!$AK:$AK,"网点超50分钟未响应")+COUNTIFS(明细!$R:$R,$AK325,明细!$C:$C,BP$1,明细!$AL:$AL,"网点超23H未关闭"))*20)</f>
        <v>-</v>
      </c>
    </row>
    <row r="326" customHeight="1" spans="36:68">
      <c r="AJ326" s="12">
        <f>RANK(AL326,AL$3:AL$356)</f>
        <v>147</v>
      </c>
      <c r="AK326" s="4" t="s">
        <v>362</v>
      </c>
      <c r="AL326" s="12">
        <f t="shared" si="3"/>
        <v>0</v>
      </c>
      <c r="AM326" s="12" t="str">
        <f>IF((COUNTIFS(明细!$R:$R,$AK326,明细!$C:$C,AM$1,明细!$AK:$AK,"网点超50分钟未响应")+COUNTIFS(明细!$R:$R,$AK326,明细!$C:$C,AM$1,明细!$AL:$AL,"网点超23H未关闭"))*20=0,"-",(COUNTIFS(明细!$R:$R,$AK326,明细!$C:$C,AM$1,明细!$AK:$AK,"网点超50分钟未响应")+COUNTIFS(明细!$R:$R,$AK326,明细!$C:$C,AM$1,明细!$AL:$AL,"网点超23H未关闭"))*20)</f>
        <v>-</v>
      </c>
      <c r="AN326" s="12" t="str">
        <f>IF((COUNTIFS(明细!$R:$R,$AK326,明细!$C:$C,AN$1,明细!$AK:$AK,"网点超50分钟未响应")+COUNTIFS(明细!$R:$R,$AK326,明细!$C:$C,AN$1,明细!$AL:$AL,"网点超23H未关闭"))*20=0,"-",(COUNTIFS(明细!$R:$R,$AK326,明细!$C:$C,AN$1,明细!$AK:$AK,"网点超50分钟未响应")+COUNTIFS(明细!$R:$R,$AK326,明细!$C:$C,AN$1,明细!$AL:$AL,"网点超23H未关闭"))*20)</f>
        <v>-</v>
      </c>
      <c r="AO326" s="12" t="str">
        <f>IF((COUNTIFS(明细!$R:$R,$AK326,明细!$C:$C,AO$1,明细!$AK:$AK,"网点超50分钟未响应")+COUNTIFS(明细!$R:$R,$AK326,明细!$C:$C,AO$1,明细!$AL:$AL,"网点超23H未关闭"))*20=0,"-",(COUNTIFS(明细!$R:$R,$AK326,明细!$C:$C,AO$1,明细!$AK:$AK,"网点超50分钟未响应")+COUNTIFS(明细!$R:$R,$AK326,明细!$C:$C,AO$1,明细!$AL:$AL,"网点超23H未关闭"))*20)</f>
        <v>-</v>
      </c>
      <c r="AP326" s="12" t="str">
        <f>IF((COUNTIFS(明细!$R:$R,$AK326,明细!$C:$C,AP$1,明细!$AK:$AK,"网点超50分钟未响应")+COUNTIFS(明细!$R:$R,$AK326,明细!$C:$C,AP$1,明细!$AL:$AL,"网点超23H未关闭"))*20=0,"-",(COUNTIFS(明细!$R:$R,$AK326,明细!$C:$C,AP$1,明细!$AK:$AK,"网点超50分钟未响应")+COUNTIFS(明细!$R:$R,$AK326,明细!$C:$C,AP$1,明细!$AL:$AL,"网点超23H未关闭"))*20)</f>
        <v>-</v>
      </c>
      <c r="AQ326" s="12" t="str">
        <f>IF((COUNTIFS(明细!$R:$R,$AK326,明细!$C:$C,AQ$1,明细!$AK:$AK,"网点超50分钟未响应")+COUNTIFS(明细!$R:$R,$AK326,明细!$C:$C,AQ$1,明细!$AL:$AL,"网点超23H未关闭"))*20=0,"-",(COUNTIFS(明细!$R:$R,$AK326,明细!$C:$C,AQ$1,明细!$AK:$AK,"网点超50分钟未响应")+COUNTIFS(明细!$R:$R,$AK326,明细!$C:$C,AQ$1,明细!$AL:$AL,"网点超23H未关闭"))*20)</f>
        <v>-</v>
      </c>
      <c r="AR326" s="12" t="str">
        <f>IF((COUNTIFS(明细!$R:$R,$AK326,明细!$C:$C,AR$1,明细!$AK:$AK,"网点超50分钟未响应")+COUNTIFS(明细!$R:$R,$AK326,明细!$C:$C,AR$1,明细!$AL:$AL,"网点超23H未关闭"))*20=0,"-",(COUNTIFS(明细!$R:$R,$AK326,明细!$C:$C,AR$1,明细!$AK:$AK,"网点超50分钟未响应")+COUNTIFS(明细!$R:$R,$AK326,明细!$C:$C,AR$1,明细!$AL:$AL,"网点超23H未关闭"))*20)</f>
        <v>-</v>
      </c>
      <c r="AS326" s="12" t="str">
        <f>IF((COUNTIFS(明细!$R:$R,$AK326,明细!$C:$C,AS$1,明细!$AK:$AK,"网点超50分钟未响应")+COUNTIFS(明细!$R:$R,$AK326,明细!$C:$C,AS$1,明细!$AL:$AL,"网点超23H未关闭"))*20=0,"-",(COUNTIFS(明细!$R:$R,$AK326,明细!$C:$C,AS$1,明细!$AK:$AK,"网点超50分钟未响应")+COUNTIFS(明细!$R:$R,$AK326,明细!$C:$C,AS$1,明细!$AL:$AL,"网点超23H未关闭"))*20)</f>
        <v>-</v>
      </c>
      <c r="AT326" s="12" t="str">
        <f>IF((COUNTIFS(明细!$R:$R,$AK326,明细!$C:$C,AT$1,明细!$AK:$AK,"网点超50分钟未响应")+COUNTIFS(明细!$R:$R,$AK326,明细!$C:$C,AT$1,明细!$AL:$AL,"网点超23H未关闭"))*20=0,"-",(COUNTIFS(明细!$R:$R,$AK326,明细!$C:$C,AT$1,明细!$AK:$AK,"网点超50分钟未响应")+COUNTIFS(明细!$R:$R,$AK326,明细!$C:$C,AT$1,明细!$AL:$AL,"网点超23H未关闭"))*20)</f>
        <v>-</v>
      </c>
      <c r="AU326" s="12" t="str">
        <f>IF((COUNTIFS(明细!$R:$R,$AK326,明细!$C:$C,AU$1,明细!$AK:$AK,"网点超50分钟未响应")+COUNTIFS(明细!$R:$R,$AK326,明细!$C:$C,AU$1,明细!$AL:$AL,"网点超23H未关闭"))*20=0,"-",(COUNTIFS(明细!$R:$R,$AK326,明细!$C:$C,AU$1,明细!$AK:$AK,"网点超50分钟未响应")+COUNTIFS(明细!$R:$R,$AK326,明细!$C:$C,AU$1,明细!$AL:$AL,"网点超23H未关闭"))*20)</f>
        <v>-</v>
      </c>
      <c r="AV326" s="12" t="str">
        <f>IF((COUNTIFS(明细!$R:$R,$AK326,明细!$C:$C,AV$1,明细!$AK:$AK,"网点超50分钟未响应")+COUNTIFS(明细!$R:$R,$AK326,明细!$C:$C,AV$1,明细!$AL:$AL,"网点超23H未关闭"))*20=0,"-",(COUNTIFS(明细!$R:$R,$AK326,明细!$C:$C,AV$1,明细!$AK:$AK,"网点超50分钟未响应")+COUNTIFS(明细!$R:$R,$AK326,明细!$C:$C,AV$1,明细!$AL:$AL,"网点超23H未关闭"))*20)</f>
        <v>-</v>
      </c>
      <c r="AW326" s="12" t="str">
        <f>IF((COUNTIFS(明细!$R:$R,$AK326,明细!$C:$C,AW$1,明细!$AK:$AK,"网点超50分钟未响应")+COUNTIFS(明细!$R:$R,$AK326,明细!$C:$C,AW$1,明细!$AL:$AL,"网点超23H未关闭"))*20=0,"-",(COUNTIFS(明细!$R:$R,$AK326,明细!$C:$C,AW$1,明细!$AK:$AK,"网点超50分钟未响应")+COUNTIFS(明细!$R:$R,$AK326,明细!$C:$C,AW$1,明细!$AL:$AL,"网点超23H未关闭"))*20)</f>
        <v>-</v>
      </c>
      <c r="AX326" s="12" t="str">
        <f>IF((COUNTIFS(明细!$R:$R,$AK326,明细!$C:$C,AX$1,明细!$AK:$AK,"网点超50分钟未响应")+COUNTIFS(明细!$R:$R,$AK326,明细!$C:$C,AX$1,明细!$AL:$AL,"网点超23H未关闭"))*20=0,"-",(COUNTIFS(明细!$R:$R,$AK326,明细!$C:$C,AX$1,明细!$AK:$AK,"网点超50分钟未响应")+COUNTIFS(明细!$R:$R,$AK326,明细!$C:$C,AX$1,明细!$AL:$AL,"网点超23H未关闭"))*20)</f>
        <v>-</v>
      </c>
      <c r="AY326" s="12" t="str">
        <f>IF((COUNTIFS(明细!$R:$R,$AK326,明细!$C:$C,AY$1,明细!$AK:$AK,"网点超50分钟未响应")+COUNTIFS(明细!$R:$R,$AK326,明细!$C:$C,AY$1,明细!$AL:$AL,"网点超23H未关闭"))*20=0,"-",(COUNTIFS(明细!$R:$R,$AK326,明细!$C:$C,AY$1,明细!$AK:$AK,"网点超50分钟未响应")+COUNTIFS(明细!$R:$R,$AK326,明细!$C:$C,AY$1,明细!$AL:$AL,"网点超23H未关闭"))*20)</f>
        <v>-</v>
      </c>
      <c r="AZ326" s="12" t="str">
        <f>IF((COUNTIFS(明细!$R:$R,$AK326,明细!$C:$C,AZ$1,明细!$AK:$AK,"网点超50分钟未响应")+COUNTIFS(明细!$R:$R,$AK326,明细!$C:$C,AZ$1,明细!$AL:$AL,"网点超23H未关闭"))*20=0,"-",(COUNTIFS(明细!$R:$R,$AK326,明细!$C:$C,AZ$1,明细!$AK:$AK,"网点超50分钟未响应")+COUNTIFS(明细!$R:$R,$AK326,明细!$C:$C,AZ$1,明细!$AL:$AL,"网点超23H未关闭"))*20)</f>
        <v>-</v>
      </c>
      <c r="BA326" s="12" t="str">
        <f>IF((COUNTIFS(明细!$R:$R,$AK326,明细!$C:$C,BA$1,明细!$AK:$AK,"网点超50分钟未响应")+COUNTIFS(明细!$R:$R,$AK326,明细!$C:$C,BA$1,明细!$AL:$AL,"网点超23H未关闭"))*20=0,"-",(COUNTIFS(明细!$R:$R,$AK326,明细!$C:$C,BA$1,明细!$AK:$AK,"网点超50分钟未响应")+COUNTIFS(明细!$R:$R,$AK326,明细!$C:$C,BA$1,明细!$AL:$AL,"网点超23H未关闭"))*20)</f>
        <v>-</v>
      </c>
      <c r="BB326" s="12" t="str">
        <f>IF((COUNTIFS(明细!$R:$R,$AK326,明细!$C:$C,BB$1,明细!$AK:$AK,"网点超50分钟未响应")+COUNTIFS(明细!$R:$R,$AK326,明细!$C:$C,BB$1,明细!$AL:$AL,"网点超23H未关闭"))*20=0,"-",(COUNTIFS(明细!$R:$R,$AK326,明细!$C:$C,BB$1,明细!$AK:$AK,"网点超50分钟未响应")+COUNTIFS(明细!$R:$R,$AK326,明细!$C:$C,BB$1,明细!$AL:$AL,"网点超23H未关闭"))*20)</f>
        <v>-</v>
      </c>
      <c r="BC326" s="12" t="str">
        <f>IF((COUNTIFS(明细!$R:$R,$AK326,明细!$C:$C,BC$1,明细!$AK:$AK,"网点超50分钟未响应")+COUNTIFS(明细!$R:$R,$AK326,明细!$C:$C,BC$1,明细!$AL:$AL,"网点超23H未关闭"))*20=0,"-",(COUNTIFS(明细!$R:$R,$AK326,明细!$C:$C,BC$1,明细!$AK:$AK,"网点超50分钟未响应")+COUNTIFS(明细!$R:$R,$AK326,明细!$C:$C,BC$1,明细!$AL:$AL,"网点超23H未关闭"))*20)</f>
        <v>-</v>
      </c>
      <c r="BD326" s="12" t="str">
        <f>IF((COUNTIFS(明细!$R:$R,$AK326,明细!$C:$C,BD$1,明细!$AK:$AK,"网点超50分钟未响应")+COUNTIFS(明细!$R:$R,$AK326,明细!$C:$C,BD$1,明细!$AL:$AL,"网点超23H未关闭"))*20=0,"-",(COUNTIFS(明细!$R:$R,$AK326,明细!$C:$C,BD$1,明细!$AK:$AK,"网点超50分钟未响应")+COUNTIFS(明细!$R:$R,$AK326,明细!$C:$C,BD$1,明细!$AL:$AL,"网点超23H未关闭"))*20)</f>
        <v>-</v>
      </c>
      <c r="BE326" s="12" t="str">
        <f>IF((COUNTIFS(明细!$R:$R,$AK326,明细!$C:$C,BE$1,明细!$AK:$AK,"网点超50分钟未响应")+COUNTIFS(明细!$R:$R,$AK326,明细!$C:$C,BE$1,明细!$AL:$AL,"网点超23H未关闭"))*20=0,"-",(COUNTIFS(明细!$R:$R,$AK326,明细!$C:$C,BE$1,明细!$AK:$AK,"网点超50分钟未响应")+COUNTIFS(明细!$R:$R,$AK326,明细!$C:$C,BE$1,明细!$AL:$AL,"网点超23H未关闭"))*20)</f>
        <v>-</v>
      </c>
      <c r="BF326" s="12" t="str">
        <f>IF((COUNTIFS(明细!$R:$R,$AK326,明细!$C:$C,BF$1,明细!$AK:$AK,"网点超50分钟未响应")+COUNTIFS(明细!$R:$R,$AK326,明细!$C:$C,BF$1,明细!$AL:$AL,"网点超23H未关闭"))*20=0,"-",(COUNTIFS(明细!$R:$R,$AK326,明细!$C:$C,BF$1,明细!$AK:$AK,"网点超50分钟未响应")+COUNTIFS(明细!$R:$R,$AK326,明细!$C:$C,BF$1,明细!$AL:$AL,"网点超23H未关闭"))*20)</f>
        <v>-</v>
      </c>
      <c r="BG326" s="12" t="str">
        <f>IF((COUNTIFS(明细!$R:$R,$AK326,明细!$C:$C,BG$1,明细!$AK:$AK,"网点超50分钟未响应")+COUNTIFS(明细!$R:$R,$AK326,明细!$C:$C,BG$1,明细!$AL:$AL,"网点超23H未关闭"))*20=0,"-",(COUNTIFS(明细!$R:$R,$AK326,明细!$C:$C,BG$1,明细!$AK:$AK,"网点超50分钟未响应")+COUNTIFS(明细!$R:$R,$AK326,明细!$C:$C,BG$1,明细!$AL:$AL,"网点超23H未关闭"))*20)</f>
        <v>-</v>
      </c>
      <c r="BH326" s="12" t="str">
        <f>IF((COUNTIFS(明细!$R:$R,$AK326,明细!$C:$C,BH$1,明细!$AK:$AK,"网点超50分钟未响应")+COUNTIFS(明细!$R:$R,$AK326,明细!$C:$C,BH$1,明细!$AL:$AL,"网点超23H未关闭"))*20=0,"-",(COUNTIFS(明细!$R:$R,$AK326,明细!$C:$C,BH$1,明细!$AK:$AK,"网点超50分钟未响应")+COUNTIFS(明细!$R:$R,$AK326,明细!$C:$C,BH$1,明细!$AL:$AL,"网点超23H未关闭"))*20)</f>
        <v>-</v>
      </c>
      <c r="BI326" s="12" t="str">
        <f>IF((COUNTIFS(明细!$R:$R,$AK326,明细!$C:$C,BI$1,明细!$AK:$AK,"网点超50分钟未响应")+COUNTIFS(明细!$R:$R,$AK326,明细!$C:$C,BI$1,明细!$AL:$AL,"网点超23H未关闭"))*20=0,"-",(COUNTIFS(明细!$R:$R,$AK326,明细!$C:$C,BI$1,明细!$AK:$AK,"网点超50分钟未响应")+COUNTIFS(明细!$R:$R,$AK326,明细!$C:$C,BI$1,明细!$AL:$AL,"网点超23H未关闭"))*20)</f>
        <v>-</v>
      </c>
      <c r="BJ326" s="12" t="str">
        <f>IF((COUNTIFS(明细!$R:$R,$AK326,明细!$C:$C,BJ$1,明细!$AK:$AK,"网点超50分钟未响应")+COUNTIFS(明细!$R:$R,$AK326,明细!$C:$C,BJ$1,明细!$AL:$AL,"网点超23H未关闭"))*20=0,"-",(COUNTIFS(明细!$R:$R,$AK326,明细!$C:$C,BJ$1,明细!$AK:$AK,"网点超50分钟未响应")+COUNTIFS(明细!$R:$R,$AK326,明细!$C:$C,BJ$1,明细!$AL:$AL,"网点超23H未关闭"))*20)</f>
        <v>-</v>
      </c>
      <c r="BK326" s="12" t="str">
        <f>IF((COUNTIFS(明细!$R:$R,$AK326,明细!$C:$C,BK$1,明细!$AK:$AK,"网点超50分钟未响应")+COUNTIFS(明细!$R:$R,$AK326,明细!$C:$C,BK$1,明细!$AL:$AL,"网点超23H未关闭"))*20=0,"-",(COUNTIFS(明细!$R:$R,$AK326,明细!$C:$C,BK$1,明细!$AK:$AK,"网点超50分钟未响应")+COUNTIFS(明细!$R:$R,$AK326,明细!$C:$C,BK$1,明细!$AL:$AL,"网点超23H未关闭"))*20)</f>
        <v>-</v>
      </c>
      <c r="BL326" s="12" t="str">
        <f>IF((COUNTIFS(明细!$R:$R,$AK326,明细!$C:$C,BL$1,明细!$AK:$AK,"网点超50分钟未响应")+COUNTIFS(明细!$R:$R,$AK326,明细!$C:$C,BL$1,明细!$AL:$AL,"网点超23H未关闭"))*20=0,"-",(COUNTIFS(明细!$R:$R,$AK326,明细!$C:$C,BL$1,明细!$AK:$AK,"网点超50分钟未响应")+COUNTIFS(明细!$R:$R,$AK326,明细!$C:$C,BL$1,明细!$AL:$AL,"网点超23H未关闭"))*20)</f>
        <v>-</v>
      </c>
      <c r="BM326" s="12" t="str">
        <f>IF((COUNTIFS(明细!$R:$R,$AK326,明细!$C:$C,BM$1,明细!$AK:$AK,"网点超50分钟未响应")+COUNTIFS(明细!$R:$R,$AK326,明细!$C:$C,BM$1,明细!$AL:$AL,"网点超23H未关闭"))*20=0,"-",(COUNTIFS(明细!$R:$R,$AK326,明细!$C:$C,BM$1,明细!$AK:$AK,"网点超50分钟未响应")+COUNTIFS(明细!$R:$R,$AK326,明细!$C:$C,BM$1,明细!$AL:$AL,"网点超23H未关闭"))*20)</f>
        <v>-</v>
      </c>
      <c r="BN326" s="12" t="str">
        <f>IF((COUNTIFS(明细!$R:$R,$AK326,明细!$C:$C,BN$1,明细!$AK:$AK,"网点超50分钟未响应")+COUNTIFS(明细!$R:$R,$AK326,明细!$C:$C,BN$1,明细!$AL:$AL,"网点超23H未关闭"))*20=0,"-",(COUNTIFS(明细!$R:$R,$AK326,明细!$C:$C,BN$1,明细!$AK:$AK,"网点超50分钟未响应")+COUNTIFS(明细!$R:$R,$AK326,明细!$C:$C,BN$1,明细!$AL:$AL,"网点超23H未关闭"))*20)</f>
        <v>-</v>
      </c>
      <c r="BO326" s="12" t="str">
        <f>IF((COUNTIFS(明细!$R:$R,$AK326,明细!$C:$C,BO$1,明细!$AK:$AK,"网点超50分钟未响应")+COUNTIFS(明细!$R:$R,$AK326,明细!$C:$C,BO$1,明细!$AL:$AL,"网点超23H未关闭"))*20=0,"-",(COUNTIFS(明细!$R:$R,$AK326,明细!$C:$C,BO$1,明细!$AK:$AK,"网点超50分钟未响应")+COUNTIFS(明细!$R:$R,$AK326,明细!$C:$C,BO$1,明细!$AL:$AL,"网点超23H未关闭"))*20)</f>
        <v>-</v>
      </c>
      <c r="BP326" s="12" t="str">
        <f>IF((COUNTIFS(明细!$R:$R,$AK326,明细!$C:$C,BP$1,明细!$AK:$AK,"网点超50分钟未响应")+COUNTIFS(明细!$R:$R,$AK326,明细!$C:$C,BP$1,明细!$AL:$AL,"网点超23H未关闭"))*20=0,"-",(COUNTIFS(明细!$R:$R,$AK326,明细!$C:$C,BP$1,明细!$AK:$AK,"网点超50分钟未响应")+COUNTIFS(明细!$R:$R,$AK326,明细!$C:$C,BP$1,明细!$AL:$AL,"网点超23H未关闭"))*20)</f>
        <v>-</v>
      </c>
    </row>
    <row r="327" customHeight="1" spans="36:68">
      <c r="AJ327" s="12">
        <f>RANK(AL327,AL$3:AL$356)</f>
        <v>147</v>
      </c>
      <c r="AK327" s="4" t="s">
        <v>363</v>
      </c>
      <c r="AL327" s="12">
        <f t="shared" si="3"/>
        <v>0</v>
      </c>
      <c r="AM327" s="12" t="str">
        <f>IF((COUNTIFS(明细!$R:$R,$AK327,明细!$C:$C,AM$1,明细!$AK:$AK,"网点超50分钟未响应")+COUNTIFS(明细!$R:$R,$AK327,明细!$C:$C,AM$1,明细!$AL:$AL,"网点超23H未关闭"))*20=0,"-",(COUNTIFS(明细!$R:$R,$AK327,明细!$C:$C,AM$1,明细!$AK:$AK,"网点超50分钟未响应")+COUNTIFS(明细!$R:$R,$AK327,明细!$C:$C,AM$1,明细!$AL:$AL,"网点超23H未关闭"))*20)</f>
        <v>-</v>
      </c>
      <c r="AN327" s="12" t="str">
        <f>IF((COUNTIFS(明细!$R:$R,$AK327,明细!$C:$C,AN$1,明细!$AK:$AK,"网点超50分钟未响应")+COUNTIFS(明细!$R:$R,$AK327,明细!$C:$C,AN$1,明细!$AL:$AL,"网点超23H未关闭"))*20=0,"-",(COUNTIFS(明细!$R:$R,$AK327,明细!$C:$C,AN$1,明细!$AK:$AK,"网点超50分钟未响应")+COUNTIFS(明细!$R:$R,$AK327,明细!$C:$C,AN$1,明细!$AL:$AL,"网点超23H未关闭"))*20)</f>
        <v>-</v>
      </c>
      <c r="AO327" s="12" t="str">
        <f>IF((COUNTIFS(明细!$R:$R,$AK327,明细!$C:$C,AO$1,明细!$AK:$AK,"网点超50分钟未响应")+COUNTIFS(明细!$R:$R,$AK327,明细!$C:$C,AO$1,明细!$AL:$AL,"网点超23H未关闭"))*20=0,"-",(COUNTIFS(明细!$R:$R,$AK327,明细!$C:$C,AO$1,明细!$AK:$AK,"网点超50分钟未响应")+COUNTIFS(明细!$R:$R,$AK327,明细!$C:$C,AO$1,明细!$AL:$AL,"网点超23H未关闭"))*20)</f>
        <v>-</v>
      </c>
      <c r="AP327" s="12" t="str">
        <f>IF((COUNTIFS(明细!$R:$R,$AK327,明细!$C:$C,AP$1,明细!$AK:$AK,"网点超50分钟未响应")+COUNTIFS(明细!$R:$R,$AK327,明细!$C:$C,AP$1,明细!$AL:$AL,"网点超23H未关闭"))*20=0,"-",(COUNTIFS(明细!$R:$R,$AK327,明细!$C:$C,AP$1,明细!$AK:$AK,"网点超50分钟未响应")+COUNTIFS(明细!$R:$R,$AK327,明细!$C:$C,AP$1,明细!$AL:$AL,"网点超23H未关闭"))*20)</f>
        <v>-</v>
      </c>
      <c r="AQ327" s="12" t="str">
        <f>IF((COUNTIFS(明细!$R:$R,$AK327,明细!$C:$C,AQ$1,明细!$AK:$AK,"网点超50分钟未响应")+COUNTIFS(明细!$R:$R,$AK327,明细!$C:$C,AQ$1,明细!$AL:$AL,"网点超23H未关闭"))*20=0,"-",(COUNTIFS(明细!$R:$R,$AK327,明细!$C:$C,AQ$1,明细!$AK:$AK,"网点超50分钟未响应")+COUNTIFS(明细!$R:$R,$AK327,明细!$C:$C,AQ$1,明细!$AL:$AL,"网点超23H未关闭"))*20)</f>
        <v>-</v>
      </c>
      <c r="AR327" s="12" t="str">
        <f>IF((COUNTIFS(明细!$R:$R,$AK327,明细!$C:$C,AR$1,明细!$AK:$AK,"网点超50分钟未响应")+COUNTIFS(明细!$R:$R,$AK327,明细!$C:$C,AR$1,明细!$AL:$AL,"网点超23H未关闭"))*20=0,"-",(COUNTIFS(明细!$R:$R,$AK327,明细!$C:$C,AR$1,明细!$AK:$AK,"网点超50分钟未响应")+COUNTIFS(明细!$R:$R,$AK327,明细!$C:$C,AR$1,明细!$AL:$AL,"网点超23H未关闭"))*20)</f>
        <v>-</v>
      </c>
      <c r="AS327" s="12" t="str">
        <f>IF((COUNTIFS(明细!$R:$R,$AK327,明细!$C:$C,AS$1,明细!$AK:$AK,"网点超50分钟未响应")+COUNTIFS(明细!$R:$R,$AK327,明细!$C:$C,AS$1,明细!$AL:$AL,"网点超23H未关闭"))*20=0,"-",(COUNTIFS(明细!$R:$R,$AK327,明细!$C:$C,AS$1,明细!$AK:$AK,"网点超50分钟未响应")+COUNTIFS(明细!$R:$R,$AK327,明细!$C:$C,AS$1,明细!$AL:$AL,"网点超23H未关闭"))*20)</f>
        <v>-</v>
      </c>
      <c r="AT327" s="12" t="str">
        <f>IF((COUNTIFS(明细!$R:$R,$AK327,明细!$C:$C,AT$1,明细!$AK:$AK,"网点超50分钟未响应")+COUNTIFS(明细!$R:$R,$AK327,明细!$C:$C,AT$1,明细!$AL:$AL,"网点超23H未关闭"))*20=0,"-",(COUNTIFS(明细!$R:$R,$AK327,明细!$C:$C,AT$1,明细!$AK:$AK,"网点超50分钟未响应")+COUNTIFS(明细!$R:$R,$AK327,明细!$C:$C,AT$1,明细!$AL:$AL,"网点超23H未关闭"))*20)</f>
        <v>-</v>
      </c>
      <c r="AU327" s="12" t="str">
        <f>IF((COUNTIFS(明细!$R:$R,$AK327,明细!$C:$C,AU$1,明细!$AK:$AK,"网点超50分钟未响应")+COUNTIFS(明细!$R:$R,$AK327,明细!$C:$C,AU$1,明细!$AL:$AL,"网点超23H未关闭"))*20=0,"-",(COUNTIFS(明细!$R:$R,$AK327,明细!$C:$C,AU$1,明细!$AK:$AK,"网点超50分钟未响应")+COUNTIFS(明细!$R:$R,$AK327,明细!$C:$C,AU$1,明细!$AL:$AL,"网点超23H未关闭"))*20)</f>
        <v>-</v>
      </c>
      <c r="AV327" s="12" t="str">
        <f>IF((COUNTIFS(明细!$R:$R,$AK327,明细!$C:$C,AV$1,明细!$AK:$AK,"网点超50分钟未响应")+COUNTIFS(明细!$R:$R,$AK327,明细!$C:$C,AV$1,明细!$AL:$AL,"网点超23H未关闭"))*20=0,"-",(COUNTIFS(明细!$R:$R,$AK327,明细!$C:$C,AV$1,明细!$AK:$AK,"网点超50分钟未响应")+COUNTIFS(明细!$R:$R,$AK327,明细!$C:$C,AV$1,明细!$AL:$AL,"网点超23H未关闭"))*20)</f>
        <v>-</v>
      </c>
      <c r="AW327" s="12" t="str">
        <f>IF((COUNTIFS(明细!$R:$R,$AK327,明细!$C:$C,AW$1,明细!$AK:$AK,"网点超50分钟未响应")+COUNTIFS(明细!$R:$R,$AK327,明细!$C:$C,AW$1,明细!$AL:$AL,"网点超23H未关闭"))*20=0,"-",(COUNTIFS(明细!$R:$R,$AK327,明细!$C:$C,AW$1,明细!$AK:$AK,"网点超50分钟未响应")+COUNTIFS(明细!$R:$R,$AK327,明细!$C:$C,AW$1,明细!$AL:$AL,"网点超23H未关闭"))*20)</f>
        <v>-</v>
      </c>
      <c r="AX327" s="12" t="str">
        <f>IF((COUNTIFS(明细!$R:$R,$AK327,明细!$C:$C,AX$1,明细!$AK:$AK,"网点超50分钟未响应")+COUNTIFS(明细!$R:$R,$AK327,明细!$C:$C,AX$1,明细!$AL:$AL,"网点超23H未关闭"))*20=0,"-",(COUNTIFS(明细!$R:$R,$AK327,明细!$C:$C,AX$1,明细!$AK:$AK,"网点超50分钟未响应")+COUNTIFS(明细!$R:$R,$AK327,明细!$C:$C,AX$1,明细!$AL:$AL,"网点超23H未关闭"))*20)</f>
        <v>-</v>
      </c>
      <c r="AY327" s="12" t="str">
        <f>IF((COUNTIFS(明细!$R:$R,$AK327,明细!$C:$C,AY$1,明细!$AK:$AK,"网点超50分钟未响应")+COUNTIFS(明细!$R:$R,$AK327,明细!$C:$C,AY$1,明细!$AL:$AL,"网点超23H未关闭"))*20=0,"-",(COUNTIFS(明细!$R:$R,$AK327,明细!$C:$C,AY$1,明细!$AK:$AK,"网点超50分钟未响应")+COUNTIFS(明细!$R:$R,$AK327,明细!$C:$C,AY$1,明细!$AL:$AL,"网点超23H未关闭"))*20)</f>
        <v>-</v>
      </c>
      <c r="AZ327" s="12" t="str">
        <f>IF((COUNTIFS(明细!$R:$R,$AK327,明细!$C:$C,AZ$1,明细!$AK:$AK,"网点超50分钟未响应")+COUNTIFS(明细!$R:$R,$AK327,明细!$C:$C,AZ$1,明细!$AL:$AL,"网点超23H未关闭"))*20=0,"-",(COUNTIFS(明细!$R:$R,$AK327,明细!$C:$C,AZ$1,明细!$AK:$AK,"网点超50分钟未响应")+COUNTIFS(明细!$R:$R,$AK327,明细!$C:$C,AZ$1,明细!$AL:$AL,"网点超23H未关闭"))*20)</f>
        <v>-</v>
      </c>
      <c r="BA327" s="12" t="str">
        <f>IF((COUNTIFS(明细!$R:$R,$AK327,明细!$C:$C,BA$1,明细!$AK:$AK,"网点超50分钟未响应")+COUNTIFS(明细!$R:$R,$AK327,明细!$C:$C,BA$1,明细!$AL:$AL,"网点超23H未关闭"))*20=0,"-",(COUNTIFS(明细!$R:$R,$AK327,明细!$C:$C,BA$1,明细!$AK:$AK,"网点超50分钟未响应")+COUNTIFS(明细!$R:$R,$AK327,明细!$C:$C,BA$1,明细!$AL:$AL,"网点超23H未关闭"))*20)</f>
        <v>-</v>
      </c>
      <c r="BB327" s="12" t="str">
        <f>IF((COUNTIFS(明细!$R:$R,$AK327,明细!$C:$C,BB$1,明细!$AK:$AK,"网点超50分钟未响应")+COUNTIFS(明细!$R:$R,$AK327,明细!$C:$C,BB$1,明细!$AL:$AL,"网点超23H未关闭"))*20=0,"-",(COUNTIFS(明细!$R:$R,$AK327,明细!$C:$C,BB$1,明细!$AK:$AK,"网点超50分钟未响应")+COUNTIFS(明细!$R:$R,$AK327,明细!$C:$C,BB$1,明细!$AL:$AL,"网点超23H未关闭"))*20)</f>
        <v>-</v>
      </c>
      <c r="BC327" s="12" t="str">
        <f>IF((COUNTIFS(明细!$R:$R,$AK327,明细!$C:$C,BC$1,明细!$AK:$AK,"网点超50分钟未响应")+COUNTIFS(明细!$R:$R,$AK327,明细!$C:$C,BC$1,明细!$AL:$AL,"网点超23H未关闭"))*20=0,"-",(COUNTIFS(明细!$R:$R,$AK327,明细!$C:$C,BC$1,明细!$AK:$AK,"网点超50分钟未响应")+COUNTIFS(明细!$R:$R,$AK327,明细!$C:$C,BC$1,明细!$AL:$AL,"网点超23H未关闭"))*20)</f>
        <v>-</v>
      </c>
      <c r="BD327" s="12" t="str">
        <f>IF((COUNTIFS(明细!$R:$R,$AK327,明细!$C:$C,BD$1,明细!$AK:$AK,"网点超50分钟未响应")+COUNTIFS(明细!$R:$R,$AK327,明细!$C:$C,BD$1,明细!$AL:$AL,"网点超23H未关闭"))*20=0,"-",(COUNTIFS(明细!$R:$R,$AK327,明细!$C:$C,BD$1,明细!$AK:$AK,"网点超50分钟未响应")+COUNTIFS(明细!$R:$R,$AK327,明细!$C:$C,BD$1,明细!$AL:$AL,"网点超23H未关闭"))*20)</f>
        <v>-</v>
      </c>
      <c r="BE327" s="12" t="str">
        <f>IF((COUNTIFS(明细!$R:$R,$AK327,明细!$C:$C,BE$1,明细!$AK:$AK,"网点超50分钟未响应")+COUNTIFS(明细!$R:$R,$AK327,明细!$C:$C,BE$1,明细!$AL:$AL,"网点超23H未关闭"))*20=0,"-",(COUNTIFS(明细!$R:$R,$AK327,明细!$C:$C,BE$1,明细!$AK:$AK,"网点超50分钟未响应")+COUNTIFS(明细!$R:$R,$AK327,明细!$C:$C,BE$1,明细!$AL:$AL,"网点超23H未关闭"))*20)</f>
        <v>-</v>
      </c>
      <c r="BF327" s="12" t="str">
        <f>IF((COUNTIFS(明细!$R:$R,$AK327,明细!$C:$C,BF$1,明细!$AK:$AK,"网点超50分钟未响应")+COUNTIFS(明细!$R:$R,$AK327,明细!$C:$C,BF$1,明细!$AL:$AL,"网点超23H未关闭"))*20=0,"-",(COUNTIFS(明细!$R:$R,$AK327,明细!$C:$C,BF$1,明细!$AK:$AK,"网点超50分钟未响应")+COUNTIFS(明细!$R:$R,$AK327,明细!$C:$C,BF$1,明细!$AL:$AL,"网点超23H未关闭"))*20)</f>
        <v>-</v>
      </c>
      <c r="BG327" s="12" t="str">
        <f>IF((COUNTIFS(明细!$R:$R,$AK327,明细!$C:$C,BG$1,明细!$AK:$AK,"网点超50分钟未响应")+COUNTIFS(明细!$R:$R,$AK327,明细!$C:$C,BG$1,明细!$AL:$AL,"网点超23H未关闭"))*20=0,"-",(COUNTIFS(明细!$R:$R,$AK327,明细!$C:$C,BG$1,明细!$AK:$AK,"网点超50分钟未响应")+COUNTIFS(明细!$R:$R,$AK327,明细!$C:$C,BG$1,明细!$AL:$AL,"网点超23H未关闭"))*20)</f>
        <v>-</v>
      </c>
      <c r="BH327" s="12" t="str">
        <f>IF((COUNTIFS(明细!$R:$R,$AK327,明细!$C:$C,BH$1,明细!$AK:$AK,"网点超50分钟未响应")+COUNTIFS(明细!$R:$R,$AK327,明细!$C:$C,BH$1,明细!$AL:$AL,"网点超23H未关闭"))*20=0,"-",(COUNTIFS(明细!$R:$R,$AK327,明细!$C:$C,BH$1,明细!$AK:$AK,"网点超50分钟未响应")+COUNTIFS(明细!$R:$R,$AK327,明细!$C:$C,BH$1,明细!$AL:$AL,"网点超23H未关闭"))*20)</f>
        <v>-</v>
      </c>
      <c r="BI327" s="12" t="str">
        <f>IF((COUNTIFS(明细!$R:$R,$AK327,明细!$C:$C,BI$1,明细!$AK:$AK,"网点超50分钟未响应")+COUNTIFS(明细!$R:$R,$AK327,明细!$C:$C,BI$1,明细!$AL:$AL,"网点超23H未关闭"))*20=0,"-",(COUNTIFS(明细!$R:$R,$AK327,明细!$C:$C,BI$1,明细!$AK:$AK,"网点超50分钟未响应")+COUNTIFS(明细!$R:$R,$AK327,明细!$C:$C,BI$1,明细!$AL:$AL,"网点超23H未关闭"))*20)</f>
        <v>-</v>
      </c>
      <c r="BJ327" s="12" t="str">
        <f>IF((COUNTIFS(明细!$R:$R,$AK327,明细!$C:$C,BJ$1,明细!$AK:$AK,"网点超50分钟未响应")+COUNTIFS(明细!$R:$R,$AK327,明细!$C:$C,BJ$1,明细!$AL:$AL,"网点超23H未关闭"))*20=0,"-",(COUNTIFS(明细!$R:$R,$AK327,明细!$C:$C,BJ$1,明细!$AK:$AK,"网点超50分钟未响应")+COUNTIFS(明细!$R:$R,$AK327,明细!$C:$C,BJ$1,明细!$AL:$AL,"网点超23H未关闭"))*20)</f>
        <v>-</v>
      </c>
      <c r="BK327" s="12" t="str">
        <f>IF((COUNTIFS(明细!$R:$R,$AK327,明细!$C:$C,BK$1,明细!$AK:$AK,"网点超50分钟未响应")+COUNTIFS(明细!$R:$R,$AK327,明细!$C:$C,BK$1,明细!$AL:$AL,"网点超23H未关闭"))*20=0,"-",(COUNTIFS(明细!$R:$R,$AK327,明细!$C:$C,BK$1,明细!$AK:$AK,"网点超50分钟未响应")+COUNTIFS(明细!$R:$R,$AK327,明细!$C:$C,BK$1,明细!$AL:$AL,"网点超23H未关闭"))*20)</f>
        <v>-</v>
      </c>
      <c r="BL327" s="12" t="str">
        <f>IF((COUNTIFS(明细!$R:$R,$AK327,明细!$C:$C,BL$1,明细!$AK:$AK,"网点超50分钟未响应")+COUNTIFS(明细!$R:$R,$AK327,明细!$C:$C,BL$1,明细!$AL:$AL,"网点超23H未关闭"))*20=0,"-",(COUNTIFS(明细!$R:$R,$AK327,明细!$C:$C,BL$1,明细!$AK:$AK,"网点超50分钟未响应")+COUNTIFS(明细!$R:$R,$AK327,明细!$C:$C,BL$1,明细!$AL:$AL,"网点超23H未关闭"))*20)</f>
        <v>-</v>
      </c>
      <c r="BM327" s="12" t="str">
        <f>IF((COUNTIFS(明细!$R:$R,$AK327,明细!$C:$C,BM$1,明细!$AK:$AK,"网点超50分钟未响应")+COUNTIFS(明细!$R:$R,$AK327,明细!$C:$C,BM$1,明细!$AL:$AL,"网点超23H未关闭"))*20=0,"-",(COUNTIFS(明细!$R:$R,$AK327,明细!$C:$C,BM$1,明细!$AK:$AK,"网点超50分钟未响应")+COUNTIFS(明细!$R:$R,$AK327,明细!$C:$C,BM$1,明细!$AL:$AL,"网点超23H未关闭"))*20)</f>
        <v>-</v>
      </c>
      <c r="BN327" s="12" t="str">
        <f>IF((COUNTIFS(明细!$R:$R,$AK327,明细!$C:$C,BN$1,明细!$AK:$AK,"网点超50分钟未响应")+COUNTIFS(明细!$R:$R,$AK327,明细!$C:$C,BN$1,明细!$AL:$AL,"网点超23H未关闭"))*20=0,"-",(COUNTIFS(明细!$R:$R,$AK327,明细!$C:$C,BN$1,明细!$AK:$AK,"网点超50分钟未响应")+COUNTIFS(明细!$R:$R,$AK327,明细!$C:$C,BN$1,明细!$AL:$AL,"网点超23H未关闭"))*20)</f>
        <v>-</v>
      </c>
      <c r="BO327" s="12" t="str">
        <f>IF((COUNTIFS(明细!$R:$R,$AK327,明细!$C:$C,BO$1,明细!$AK:$AK,"网点超50分钟未响应")+COUNTIFS(明细!$R:$R,$AK327,明细!$C:$C,BO$1,明细!$AL:$AL,"网点超23H未关闭"))*20=0,"-",(COUNTIFS(明细!$R:$R,$AK327,明细!$C:$C,BO$1,明细!$AK:$AK,"网点超50分钟未响应")+COUNTIFS(明细!$R:$R,$AK327,明细!$C:$C,BO$1,明细!$AL:$AL,"网点超23H未关闭"))*20)</f>
        <v>-</v>
      </c>
      <c r="BP327" s="12" t="str">
        <f>IF((COUNTIFS(明细!$R:$R,$AK327,明细!$C:$C,BP$1,明细!$AK:$AK,"网点超50分钟未响应")+COUNTIFS(明细!$R:$R,$AK327,明细!$C:$C,BP$1,明细!$AL:$AL,"网点超23H未关闭"))*20=0,"-",(COUNTIFS(明细!$R:$R,$AK327,明细!$C:$C,BP$1,明细!$AK:$AK,"网点超50分钟未响应")+COUNTIFS(明细!$R:$R,$AK327,明细!$C:$C,BP$1,明细!$AL:$AL,"网点超23H未关闭"))*20)</f>
        <v>-</v>
      </c>
    </row>
    <row r="328" customHeight="1" spans="36:68">
      <c r="AJ328" s="12">
        <f>RANK(AL328,AL$3:AL$356)</f>
        <v>147</v>
      </c>
      <c r="AK328" s="4" t="s">
        <v>364</v>
      </c>
      <c r="AL328" s="12">
        <f t="shared" si="3"/>
        <v>0</v>
      </c>
      <c r="AM328" s="12" t="str">
        <f>IF((COUNTIFS(明细!$R:$R,$AK328,明细!$C:$C,AM$1,明细!$AK:$AK,"网点超50分钟未响应")+COUNTIFS(明细!$R:$R,$AK328,明细!$C:$C,AM$1,明细!$AL:$AL,"网点超23H未关闭"))*20=0,"-",(COUNTIFS(明细!$R:$R,$AK328,明细!$C:$C,AM$1,明细!$AK:$AK,"网点超50分钟未响应")+COUNTIFS(明细!$R:$R,$AK328,明细!$C:$C,AM$1,明细!$AL:$AL,"网点超23H未关闭"))*20)</f>
        <v>-</v>
      </c>
      <c r="AN328" s="12" t="str">
        <f>IF((COUNTIFS(明细!$R:$R,$AK328,明细!$C:$C,AN$1,明细!$AK:$AK,"网点超50分钟未响应")+COUNTIFS(明细!$R:$R,$AK328,明细!$C:$C,AN$1,明细!$AL:$AL,"网点超23H未关闭"))*20=0,"-",(COUNTIFS(明细!$R:$R,$AK328,明细!$C:$C,AN$1,明细!$AK:$AK,"网点超50分钟未响应")+COUNTIFS(明细!$R:$R,$AK328,明细!$C:$C,AN$1,明细!$AL:$AL,"网点超23H未关闭"))*20)</f>
        <v>-</v>
      </c>
      <c r="AO328" s="12" t="str">
        <f>IF((COUNTIFS(明细!$R:$R,$AK328,明细!$C:$C,AO$1,明细!$AK:$AK,"网点超50分钟未响应")+COUNTIFS(明细!$R:$R,$AK328,明细!$C:$C,AO$1,明细!$AL:$AL,"网点超23H未关闭"))*20=0,"-",(COUNTIFS(明细!$R:$R,$AK328,明细!$C:$C,AO$1,明细!$AK:$AK,"网点超50分钟未响应")+COUNTIFS(明细!$R:$R,$AK328,明细!$C:$C,AO$1,明细!$AL:$AL,"网点超23H未关闭"))*20)</f>
        <v>-</v>
      </c>
      <c r="AP328" s="12" t="str">
        <f>IF((COUNTIFS(明细!$R:$R,$AK328,明细!$C:$C,AP$1,明细!$AK:$AK,"网点超50分钟未响应")+COUNTIFS(明细!$R:$R,$AK328,明细!$C:$C,AP$1,明细!$AL:$AL,"网点超23H未关闭"))*20=0,"-",(COUNTIFS(明细!$R:$R,$AK328,明细!$C:$C,AP$1,明细!$AK:$AK,"网点超50分钟未响应")+COUNTIFS(明细!$R:$R,$AK328,明细!$C:$C,AP$1,明细!$AL:$AL,"网点超23H未关闭"))*20)</f>
        <v>-</v>
      </c>
      <c r="AQ328" s="12" t="str">
        <f>IF((COUNTIFS(明细!$R:$R,$AK328,明细!$C:$C,AQ$1,明细!$AK:$AK,"网点超50分钟未响应")+COUNTIFS(明细!$R:$R,$AK328,明细!$C:$C,AQ$1,明细!$AL:$AL,"网点超23H未关闭"))*20=0,"-",(COUNTIFS(明细!$R:$R,$AK328,明细!$C:$C,AQ$1,明细!$AK:$AK,"网点超50分钟未响应")+COUNTIFS(明细!$R:$R,$AK328,明细!$C:$C,AQ$1,明细!$AL:$AL,"网点超23H未关闭"))*20)</f>
        <v>-</v>
      </c>
      <c r="AR328" s="12" t="str">
        <f>IF((COUNTIFS(明细!$R:$R,$AK328,明细!$C:$C,AR$1,明细!$AK:$AK,"网点超50分钟未响应")+COUNTIFS(明细!$R:$R,$AK328,明细!$C:$C,AR$1,明细!$AL:$AL,"网点超23H未关闭"))*20=0,"-",(COUNTIFS(明细!$R:$R,$AK328,明细!$C:$C,AR$1,明细!$AK:$AK,"网点超50分钟未响应")+COUNTIFS(明细!$R:$R,$AK328,明细!$C:$C,AR$1,明细!$AL:$AL,"网点超23H未关闭"))*20)</f>
        <v>-</v>
      </c>
      <c r="AS328" s="12" t="str">
        <f>IF((COUNTIFS(明细!$R:$R,$AK328,明细!$C:$C,AS$1,明细!$AK:$AK,"网点超50分钟未响应")+COUNTIFS(明细!$R:$R,$AK328,明细!$C:$C,AS$1,明细!$AL:$AL,"网点超23H未关闭"))*20=0,"-",(COUNTIFS(明细!$R:$R,$AK328,明细!$C:$C,AS$1,明细!$AK:$AK,"网点超50分钟未响应")+COUNTIFS(明细!$R:$R,$AK328,明细!$C:$C,AS$1,明细!$AL:$AL,"网点超23H未关闭"))*20)</f>
        <v>-</v>
      </c>
      <c r="AT328" s="12" t="str">
        <f>IF((COUNTIFS(明细!$R:$R,$AK328,明细!$C:$C,AT$1,明细!$AK:$AK,"网点超50分钟未响应")+COUNTIFS(明细!$R:$R,$AK328,明细!$C:$C,AT$1,明细!$AL:$AL,"网点超23H未关闭"))*20=0,"-",(COUNTIFS(明细!$R:$R,$AK328,明细!$C:$C,AT$1,明细!$AK:$AK,"网点超50分钟未响应")+COUNTIFS(明细!$R:$R,$AK328,明细!$C:$C,AT$1,明细!$AL:$AL,"网点超23H未关闭"))*20)</f>
        <v>-</v>
      </c>
      <c r="AU328" s="12" t="str">
        <f>IF((COUNTIFS(明细!$R:$R,$AK328,明细!$C:$C,AU$1,明细!$AK:$AK,"网点超50分钟未响应")+COUNTIFS(明细!$R:$R,$AK328,明细!$C:$C,AU$1,明细!$AL:$AL,"网点超23H未关闭"))*20=0,"-",(COUNTIFS(明细!$R:$R,$AK328,明细!$C:$C,AU$1,明细!$AK:$AK,"网点超50分钟未响应")+COUNTIFS(明细!$R:$R,$AK328,明细!$C:$C,AU$1,明细!$AL:$AL,"网点超23H未关闭"))*20)</f>
        <v>-</v>
      </c>
      <c r="AV328" s="12" t="str">
        <f>IF((COUNTIFS(明细!$R:$R,$AK328,明细!$C:$C,AV$1,明细!$AK:$AK,"网点超50分钟未响应")+COUNTIFS(明细!$R:$R,$AK328,明细!$C:$C,AV$1,明细!$AL:$AL,"网点超23H未关闭"))*20=0,"-",(COUNTIFS(明细!$R:$R,$AK328,明细!$C:$C,AV$1,明细!$AK:$AK,"网点超50分钟未响应")+COUNTIFS(明细!$R:$R,$AK328,明细!$C:$C,AV$1,明细!$AL:$AL,"网点超23H未关闭"))*20)</f>
        <v>-</v>
      </c>
      <c r="AW328" s="12" t="str">
        <f>IF((COUNTIFS(明细!$R:$R,$AK328,明细!$C:$C,AW$1,明细!$AK:$AK,"网点超50分钟未响应")+COUNTIFS(明细!$R:$R,$AK328,明细!$C:$C,AW$1,明细!$AL:$AL,"网点超23H未关闭"))*20=0,"-",(COUNTIFS(明细!$R:$R,$AK328,明细!$C:$C,AW$1,明细!$AK:$AK,"网点超50分钟未响应")+COUNTIFS(明细!$R:$R,$AK328,明细!$C:$C,AW$1,明细!$AL:$AL,"网点超23H未关闭"))*20)</f>
        <v>-</v>
      </c>
      <c r="AX328" s="12" t="str">
        <f>IF((COUNTIFS(明细!$R:$R,$AK328,明细!$C:$C,AX$1,明细!$AK:$AK,"网点超50分钟未响应")+COUNTIFS(明细!$R:$R,$AK328,明细!$C:$C,AX$1,明细!$AL:$AL,"网点超23H未关闭"))*20=0,"-",(COUNTIFS(明细!$R:$R,$AK328,明细!$C:$C,AX$1,明细!$AK:$AK,"网点超50分钟未响应")+COUNTIFS(明细!$R:$R,$AK328,明细!$C:$C,AX$1,明细!$AL:$AL,"网点超23H未关闭"))*20)</f>
        <v>-</v>
      </c>
      <c r="AY328" s="12" t="str">
        <f>IF((COUNTIFS(明细!$R:$R,$AK328,明细!$C:$C,AY$1,明细!$AK:$AK,"网点超50分钟未响应")+COUNTIFS(明细!$R:$R,$AK328,明细!$C:$C,AY$1,明细!$AL:$AL,"网点超23H未关闭"))*20=0,"-",(COUNTIFS(明细!$R:$R,$AK328,明细!$C:$C,AY$1,明细!$AK:$AK,"网点超50分钟未响应")+COUNTIFS(明细!$R:$R,$AK328,明细!$C:$C,AY$1,明细!$AL:$AL,"网点超23H未关闭"))*20)</f>
        <v>-</v>
      </c>
      <c r="AZ328" s="12" t="str">
        <f>IF((COUNTIFS(明细!$R:$R,$AK328,明细!$C:$C,AZ$1,明细!$AK:$AK,"网点超50分钟未响应")+COUNTIFS(明细!$R:$R,$AK328,明细!$C:$C,AZ$1,明细!$AL:$AL,"网点超23H未关闭"))*20=0,"-",(COUNTIFS(明细!$R:$R,$AK328,明细!$C:$C,AZ$1,明细!$AK:$AK,"网点超50分钟未响应")+COUNTIFS(明细!$R:$R,$AK328,明细!$C:$C,AZ$1,明细!$AL:$AL,"网点超23H未关闭"))*20)</f>
        <v>-</v>
      </c>
      <c r="BA328" s="12" t="str">
        <f>IF((COUNTIFS(明细!$R:$R,$AK328,明细!$C:$C,BA$1,明细!$AK:$AK,"网点超50分钟未响应")+COUNTIFS(明细!$R:$R,$AK328,明细!$C:$C,BA$1,明细!$AL:$AL,"网点超23H未关闭"))*20=0,"-",(COUNTIFS(明细!$R:$R,$AK328,明细!$C:$C,BA$1,明细!$AK:$AK,"网点超50分钟未响应")+COUNTIFS(明细!$R:$R,$AK328,明细!$C:$C,BA$1,明细!$AL:$AL,"网点超23H未关闭"))*20)</f>
        <v>-</v>
      </c>
      <c r="BB328" s="12" t="str">
        <f>IF((COUNTIFS(明细!$R:$R,$AK328,明细!$C:$C,BB$1,明细!$AK:$AK,"网点超50分钟未响应")+COUNTIFS(明细!$R:$R,$AK328,明细!$C:$C,BB$1,明细!$AL:$AL,"网点超23H未关闭"))*20=0,"-",(COUNTIFS(明细!$R:$R,$AK328,明细!$C:$C,BB$1,明细!$AK:$AK,"网点超50分钟未响应")+COUNTIFS(明细!$R:$R,$AK328,明细!$C:$C,BB$1,明细!$AL:$AL,"网点超23H未关闭"))*20)</f>
        <v>-</v>
      </c>
      <c r="BC328" s="12" t="str">
        <f>IF((COUNTIFS(明细!$R:$R,$AK328,明细!$C:$C,BC$1,明细!$AK:$AK,"网点超50分钟未响应")+COUNTIFS(明细!$R:$R,$AK328,明细!$C:$C,BC$1,明细!$AL:$AL,"网点超23H未关闭"))*20=0,"-",(COUNTIFS(明细!$R:$R,$AK328,明细!$C:$C,BC$1,明细!$AK:$AK,"网点超50分钟未响应")+COUNTIFS(明细!$R:$R,$AK328,明细!$C:$C,BC$1,明细!$AL:$AL,"网点超23H未关闭"))*20)</f>
        <v>-</v>
      </c>
      <c r="BD328" s="12" t="str">
        <f>IF((COUNTIFS(明细!$R:$R,$AK328,明细!$C:$C,BD$1,明细!$AK:$AK,"网点超50分钟未响应")+COUNTIFS(明细!$R:$R,$AK328,明细!$C:$C,BD$1,明细!$AL:$AL,"网点超23H未关闭"))*20=0,"-",(COUNTIFS(明细!$R:$R,$AK328,明细!$C:$C,BD$1,明细!$AK:$AK,"网点超50分钟未响应")+COUNTIFS(明细!$R:$R,$AK328,明细!$C:$C,BD$1,明细!$AL:$AL,"网点超23H未关闭"))*20)</f>
        <v>-</v>
      </c>
      <c r="BE328" s="12" t="str">
        <f>IF((COUNTIFS(明细!$R:$R,$AK328,明细!$C:$C,BE$1,明细!$AK:$AK,"网点超50分钟未响应")+COUNTIFS(明细!$R:$R,$AK328,明细!$C:$C,BE$1,明细!$AL:$AL,"网点超23H未关闭"))*20=0,"-",(COUNTIFS(明细!$R:$R,$AK328,明细!$C:$C,BE$1,明细!$AK:$AK,"网点超50分钟未响应")+COUNTIFS(明细!$R:$R,$AK328,明细!$C:$C,BE$1,明细!$AL:$AL,"网点超23H未关闭"))*20)</f>
        <v>-</v>
      </c>
      <c r="BF328" s="12" t="str">
        <f>IF((COUNTIFS(明细!$R:$R,$AK328,明细!$C:$C,BF$1,明细!$AK:$AK,"网点超50分钟未响应")+COUNTIFS(明细!$R:$R,$AK328,明细!$C:$C,BF$1,明细!$AL:$AL,"网点超23H未关闭"))*20=0,"-",(COUNTIFS(明细!$R:$R,$AK328,明细!$C:$C,BF$1,明细!$AK:$AK,"网点超50分钟未响应")+COUNTIFS(明细!$R:$R,$AK328,明细!$C:$C,BF$1,明细!$AL:$AL,"网点超23H未关闭"))*20)</f>
        <v>-</v>
      </c>
      <c r="BG328" s="12" t="str">
        <f>IF((COUNTIFS(明细!$R:$R,$AK328,明细!$C:$C,BG$1,明细!$AK:$AK,"网点超50分钟未响应")+COUNTIFS(明细!$R:$R,$AK328,明细!$C:$C,BG$1,明细!$AL:$AL,"网点超23H未关闭"))*20=0,"-",(COUNTIFS(明细!$R:$R,$AK328,明细!$C:$C,BG$1,明细!$AK:$AK,"网点超50分钟未响应")+COUNTIFS(明细!$R:$R,$AK328,明细!$C:$C,BG$1,明细!$AL:$AL,"网点超23H未关闭"))*20)</f>
        <v>-</v>
      </c>
      <c r="BH328" s="12" t="str">
        <f>IF((COUNTIFS(明细!$R:$R,$AK328,明细!$C:$C,BH$1,明细!$AK:$AK,"网点超50分钟未响应")+COUNTIFS(明细!$R:$R,$AK328,明细!$C:$C,BH$1,明细!$AL:$AL,"网点超23H未关闭"))*20=0,"-",(COUNTIFS(明细!$R:$R,$AK328,明细!$C:$C,BH$1,明细!$AK:$AK,"网点超50分钟未响应")+COUNTIFS(明细!$R:$R,$AK328,明细!$C:$C,BH$1,明细!$AL:$AL,"网点超23H未关闭"))*20)</f>
        <v>-</v>
      </c>
      <c r="BI328" s="12" t="str">
        <f>IF((COUNTIFS(明细!$R:$R,$AK328,明细!$C:$C,BI$1,明细!$AK:$AK,"网点超50分钟未响应")+COUNTIFS(明细!$R:$R,$AK328,明细!$C:$C,BI$1,明细!$AL:$AL,"网点超23H未关闭"))*20=0,"-",(COUNTIFS(明细!$R:$R,$AK328,明细!$C:$C,BI$1,明细!$AK:$AK,"网点超50分钟未响应")+COUNTIFS(明细!$R:$R,$AK328,明细!$C:$C,BI$1,明细!$AL:$AL,"网点超23H未关闭"))*20)</f>
        <v>-</v>
      </c>
      <c r="BJ328" s="12" t="str">
        <f>IF((COUNTIFS(明细!$R:$R,$AK328,明细!$C:$C,BJ$1,明细!$AK:$AK,"网点超50分钟未响应")+COUNTIFS(明细!$R:$R,$AK328,明细!$C:$C,BJ$1,明细!$AL:$AL,"网点超23H未关闭"))*20=0,"-",(COUNTIFS(明细!$R:$R,$AK328,明细!$C:$C,BJ$1,明细!$AK:$AK,"网点超50分钟未响应")+COUNTIFS(明细!$R:$R,$AK328,明细!$C:$C,BJ$1,明细!$AL:$AL,"网点超23H未关闭"))*20)</f>
        <v>-</v>
      </c>
      <c r="BK328" s="12" t="str">
        <f>IF((COUNTIFS(明细!$R:$R,$AK328,明细!$C:$C,BK$1,明细!$AK:$AK,"网点超50分钟未响应")+COUNTIFS(明细!$R:$R,$AK328,明细!$C:$C,BK$1,明细!$AL:$AL,"网点超23H未关闭"))*20=0,"-",(COUNTIFS(明细!$R:$R,$AK328,明细!$C:$C,BK$1,明细!$AK:$AK,"网点超50分钟未响应")+COUNTIFS(明细!$R:$R,$AK328,明细!$C:$C,BK$1,明细!$AL:$AL,"网点超23H未关闭"))*20)</f>
        <v>-</v>
      </c>
      <c r="BL328" s="12" t="str">
        <f>IF((COUNTIFS(明细!$R:$R,$AK328,明细!$C:$C,BL$1,明细!$AK:$AK,"网点超50分钟未响应")+COUNTIFS(明细!$R:$R,$AK328,明细!$C:$C,BL$1,明细!$AL:$AL,"网点超23H未关闭"))*20=0,"-",(COUNTIFS(明细!$R:$R,$AK328,明细!$C:$C,BL$1,明细!$AK:$AK,"网点超50分钟未响应")+COUNTIFS(明细!$R:$R,$AK328,明细!$C:$C,BL$1,明细!$AL:$AL,"网点超23H未关闭"))*20)</f>
        <v>-</v>
      </c>
      <c r="BM328" s="12" t="str">
        <f>IF((COUNTIFS(明细!$R:$R,$AK328,明细!$C:$C,BM$1,明细!$AK:$AK,"网点超50分钟未响应")+COUNTIFS(明细!$R:$R,$AK328,明细!$C:$C,BM$1,明细!$AL:$AL,"网点超23H未关闭"))*20=0,"-",(COUNTIFS(明细!$R:$R,$AK328,明细!$C:$C,BM$1,明细!$AK:$AK,"网点超50分钟未响应")+COUNTIFS(明细!$R:$R,$AK328,明细!$C:$C,BM$1,明细!$AL:$AL,"网点超23H未关闭"))*20)</f>
        <v>-</v>
      </c>
      <c r="BN328" s="12" t="str">
        <f>IF((COUNTIFS(明细!$R:$R,$AK328,明细!$C:$C,BN$1,明细!$AK:$AK,"网点超50分钟未响应")+COUNTIFS(明细!$R:$R,$AK328,明细!$C:$C,BN$1,明细!$AL:$AL,"网点超23H未关闭"))*20=0,"-",(COUNTIFS(明细!$R:$R,$AK328,明细!$C:$C,BN$1,明细!$AK:$AK,"网点超50分钟未响应")+COUNTIFS(明细!$R:$R,$AK328,明细!$C:$C,BN$1,明细!$AL:$AL,"网点超23H未关闭"))*20)</f>
        <v>-</v>
      </c>
      <c r="BO328" s="12" t="str">
        <f>IF((COUNTIFS(明细!$R:$R,$AK328,明细!$C:$C,BO$1,明细!$AK:$AK,"网点超50分钟未响应")+COUNTIFS(明细!$R:$R,$AK328,明细!$C:$C,BO$1,明细!$AL:$AL,"网点超23H未关闭"))*20=0,"-",(COUNTIFS(明细!$R:$R,$AK328,明细!$C:$C,BO$1,明细!$AK:$AK,"网点超50分钟未响应")+COUNTIFS(明细!$R:$R,$AK328,明细!$C:$C,BO$1,明细!$AL:$AL,"网点超23H未关闭"))*20)</f>
        <v>-</v>
      </c>
      <c r="BP328" s="12" t="str">
        <f>IF((COUNTIFS(明细!$R:$R,$AK328,明细!$C:$C,BP$1,明细!$AK:$AK,"网点超50分钟未响应")+COUNTIFS(明细!$R:$R,$AK328,明细!$C:$C,BP$1,明细!$AL:$AL,"网点超23H未关闭"))*20=0,"-",(COUNTIFS(明细!$R:$R,$AK328,明细!$C:$C,BP$1,明细!$AK:$AK,"网点超50分钟未响应")+COUNTIFS(明细!$R:$R,$AK328,明细!$C:$C,BP$1,明细!$AL:$AL,"网点超23H未关闭"))*20)</f>
        <v>-</v>
      </c>
    </row>
    <row r="329" customHeight="1" spans="36:68">
      <c r="AJ329" s="12">
        <f>RANK(AL329,AL$3:AL$356)</f>
        <v>147</v>
      </c>
      <c r="AK329" s="4" t="s">
        <v>365</v>
      </c>
      <c r="AL329" s="12">
        <f t="shared" si="3"/>
        <v>0</v>
      </c>
      <c r="AM329" s="12" t="str">
        <f>IF((COUNTIFS(明细!$R:$R,$AK329,明细!$C:$C,AM$1,明细!$AK:$AK,"网点超50分钟未响应")+COUNTIFS(明细!$R:$R,$AK329,明细!$C:$C,AM$1,明细!$AL:$AL,"网点超23H未关闭"))*20=0,"-",(COUNTIFS(明细!$R:$R,$AK329,明细!$C:$C,AM$1,明细!$AK:$AK,"网点超50分钟未响应")+COUNTIFS(明细!$R:$R,$AK329,明细!$C:$C,AM$1,明细!$AL:$AL,"网点超23H未关闭"))*20)</f>
        <v>-</v>
      </c>
      <c r="AN329" s="12" t="str">
        <f>IF((COUNTIFS(明细!$R:$R,$AK329,明细!$C:$C,AN$1,明细!$AK:$AK,"网点超50分钟未响应")+COUNTIFS(明细!$R:$R,$AK329,明细!$C:$C,AN$1,明细!$AL:$AL,"网点超23H未关闭"))*20=0,"-",(COUNTIFS(明细!$R:$R,$AK329,明细!$C:$C,AN$1,明细!$AK:$AK,"网点超50分钟未响应")+COUNTIFS(明细!$R:$R,$AK329,明细!$C:$C,AN$1,明细!$AL:$AL,"网点超23H未关闭"))*20)</f>
        <v>-</v>
      </c>
      <c r="AO329" s="12" t="str">
        <f>IF((COUNTIFS(明细!$R:$R,$AK329,明细!$C:$C,AO$1,明细!$AK:$AK,"网点超50分钟未响应")+COUNTIFS(明细!$R:$R,$AK329,明细!$C:$C,AO$1,明细!$AL:$AL,"网点超23H未关闭"))*20=0,"-",(COUNTIFS(明细!$R:$R,$AK329,明细!$C:$C,AO$1,明细!$AK:$AK,"网点超50分钟未响应")+COUNTIFS(明细!$R:$R,$AK329,明细!$C:$C,AO$1,明细!$AL:$AL,"网点超23H未关闭"))*20)</f>
        <v>-</v>
      </c>
      <c r="AP329" s="12" t="str">
        <f>IF((COUNTIFS(明细!$R:$R,$AK329,明细!$C:$C,AP$1,明细!$AK:$AK,"网点超50分钟未响应")+COUNTIFS(明细!$R:$R,$AK329,明细!$C:$C,AP$1,明细!$AL:$AL,"网点超23H未关闭"))*20=0,"-",(COUNTIFS(明细!$R:$R,$AK329,明细!$C:$C,AP$1,明细!$AK:$AK,"网点超50分钟未响应")+COUNTIFS(明细!$R:$R,$AK329,明细!$C:$C,AP$1,明细!$AL:$AL,"网点超23H未关闭"))*20)</f>
        <v>-</v>
      </c>
      <c r="AQ329" s="12" t="str">
        <f>IF((COUNTIFS(明细!$R:$R,$AK329,明细!$C:$C,AQ$1,明细!$AK:$AK,"网点超50分钟未响应")+COUNTIFS(明细!$R:$R,$AK329,明细!$C:$C,AQ$1,明细!$AL:$AL,"网点超23H未关闭"))*20=0,"-",(COUNTIFS(明细!$R:$R,$AK329,明细!$C:$C,AQ$1,明细!$AK:$AK,"网点超50分钟未响应")+COUNTIFS(明细!$R:$R,$AK329,明细!$C:$C,AQ$1,明细!$AL:$AL,"网点超23H未关闭"))*20)</f>
        <v>-</v>
      </c>
      <c r="AR329" s="12" t="str">
        <f>IF((COUNTIFS(明细!$R:$R,$AK329,明细!$C:$C,AR$1,明细!$AK:$AK,"网点超50分钟未响应")+COUNTIFS(明细!$R:$R,$AK329,明细!$C:$C,AR$1,明细!$AL:$AL,"网点超23H未关闭"))*20=0,"-",(COUNTIFS(明细!$R:$R,$AK329,明细!$C:$C,AR$1,明细!$AK:$AK,"网点超50分钟未响应")+COUNTIFS(明细!$R:$R,$AK329,明细!$C:$C,AR$1,明细!$AL:$AL,"网点超23H未关闭"))*20)</f>
        <v>-</v>
      </c>
      <c r="AS329" s="12" t="str">
        <f>IF((COUNTIFS(明细!$R:$R,$AK329,明细!$C:$C,AS$1,明细!$AK:$AK,"网点超50分钟未响应")+COUNTIFS(明细!$R:$R,$AK329,明细!$C:$C,AS$1,明细!$AL:$AL,"网点超23H未关闭"))*20=0,"-",(COUNTIFS(明细!$R:$R,$AK329,明细!$C:$C,AS$1,明细!$AK:$AK,"网点超50分钟未响应")+COUNTIFS(明细!$R:$R,$AK329,明细!$C:$C,AS$1,明细!$AL:$AL,"网点超23H未关闭"))*20)</f>
        <v>-</v>
      </c>
      <c r="AT329" s="12" t="str">
        <f>IF((COUNTIFS(明细!$R:$R,$AK329,明细!$C:$C,AT$1,明细!$AK:$AK,"网点超50分钟未响应")+COUNTIFS(明细!$R:$R,$AK329,明细!$C:$C,AT$1,明细!$AL:$AL,"网点超23H未关闭"))*20=0,"-",(COUNTIFS(明细!$R:$R,$AK329,明细!$C:$C,AT$1,明细!$AK:$AK,"网点超50分钟未响应")+COUNTIFS(明细!$R:$R,$AK329,明细!$C:$C,AT$1,明细!$AL:$AL,"网点超23H未关闭"))*20)</f>
        <v>-</v>
      </c>
      <c r="AU329" s="12" t="str">
        <f>IF((COUNTIFS(明细!$R:$R,$AK329,明细!$C:$C,AU$1,明细!$AK:$AK,"网点超50分钟未响应")+COUNTIFS(明细!$R:$R,$AK329,明细!$C:$C,AU$1,明细!$AL:$AL,"网点超23H未关闭"))*20=0,"-",(COUNTIFS(明细!$R:$R,$AK329,明细!$C:$C,AU$1,明细!$AK:$AK,"网点超50分钟未响应")+COUNTIFS(明细!$R:$R,$AK329,明细!$C:$C,AU$1,明细!$AL:$AL,"网点超23H未关闭"))*20)</f>
        <v>-</v>
      </c>
      <c r="AV329" s="12" t="str">
        <f>IF((COUNTIFS(明细!$R:$R,$AK329,明细!$C:$C,AV$1,明细!$AK:$AK,"网点超50分钟未响应")+COUNTIFS(明细!$R:$R,$AK329,明细!$C:$C,AV$1,明细!$AL:$AL,"网点超23H未关闭"))*20=0,"-",(COUNTIFS(明细!$R:$R,$AK329,明细!$C:$C,AV$1,明细!$AK:$AK,"网点超50分钟未响应")+COUNTIFS(明细!$R:$R,$AK329,明细!$C:$C,AV$1,明细!$AL:$AL,"网点超23H未关闭"))*20)</f>
        <v>-</v>
      </c>
      <c r="AW329" s="12" t="str">
        <f>IF((COUNTIFS(明细!$R:$R,$AK329,明细!$C:$C,AW$1,明细!$AK:$AK,"网点超50分钟未响应")+COUNTIFS(明细!$R:$R,$AK329,明细!$C:$C,AW$1,明细!$AL:$AL,"网点超23H未关闭"))*20=0,"-",(COUNTIFS(明细!$R:$R,$AK329,明细!$C:$C,AW$1,明细!$AK:$AK,"网点超50分钟未响应")+COUNTIFS(明细!$R:$R,$AK329,明细!$C:$C,AW$1,明细!$AL:$AL,"网点超23H未关闭"))*20)</f>
        <v>-</v>
      </c>
      <c r="AX329" s="12" t="str">
        <f>IF((COUNTIFS(明细!$R:$R,$AK329,明细!$C:$C,AX$1,明细!$AK:$AK,"网点超50分钟未响应")+COUNTIFS(明细!$R:$R,$AK329,明细!$C:$C,AX$1,明细!$AL:$AL,"网点超23H未关闭"))*20=0,"-",(COUNTIFS(明细!$R:$R,$AK329,明细!$C:$C,AX$1,明细!$AK:$AK,"网点超50分钟未响应")+COUNTIFS(明细!$R:$R,$AK329,明细!$C:$C,AX$1,明细!$AL:$AL,"网点超23H未关闭"))*20)</f>
        <v>-</v>
      </c>
      <c r="AY329" s="12" t="str">
        <f>IF((COUNTIFS(明细!$R:$R,$AK329,明细!$C:$C,AY$1,明细!$AK:$AK,"网点超50分钟未响应")+COUNTIFS(明细!$R:$R,$AK329,明细!$C:$C,AY$1,明细!$AL:$AL,"网点超23H未关闭"))*20=0,"-",(COUNTIFS(明细!$R:$R,$AK329,明细!$C:$C,AY$1,明细!$AK:$AK,"网点超50分钟未响应")+COUNTIFS(明细!$R:$R,$AK329,明细!$C:$C,AY$1,明细!$AL:$AL,"网点超23H未关闭"))*20)</f>
        <v>-</v>
      </c>
      <c r="AZ329" s="12" t="str">
        <f>IF((COUNTIFS(明细!$R:$R,$AK329,明细!$C:$C,AZ$1,明细!$AK:$AK,"网点超50分钟未响应")+COUNTIFS(明细!$R:$R,$AK329,明细!$C:$C,AZ$1,明细!$AL:$AL,"网点超23H未关闭"))*20=0,"-",(COUNTIFS(明细!$R:$R,$AK329,明细!$C:$C,AZ$1,明细!$AK:$AK,"网点超50分钟未响应")+COUNTIFS(明细!$R:$R,$AK329,明细!$C:$C,AZ$1,明细!$AL:$AL,"网点超23H未关闭"))*20)</f>
        <v>-</v>
      </c>
      <c r="BA329" s="12" t="str">
        <f>IF((COUNTIFS(明细!$R:$R,$AK329,明细!$C:$C,BA$1,明细!$AK:$AK,"网点超50分钟未响应")+COUNTIFS(明细!$R:$R,$AK329,明细!$C:$C,BA$1,明细!$AL:$AL,"网点超23H未关闭"))*20=0,"-",(COUNTIFS(明细!$R:$R,$AK329,明细!$C:$C,BA$1,明细!$AK:$AK,"网点超50分钟未响应")+COUNTIFS(明细!$R:$R,$AK329,明细!$C:$C,BA$1,明细!$AL:$AL,"网点超23H未关闭"))*20)</f>
        <v>-</v>
      </c>
      <c r="BB329" s="12" t="str">
        <f>IF((COUNTIFS(明细!$R:$R,$AK329,明细!$C:$C,BB$1,明细!$AK:$AK,"网点超50分钟未响应")+COUNTIFS(明细!$R:$R,$AK329,明细!$C:$C,BB$1,明细!$AL:$AL,"网点超23H未关闭"))*20=0,"-",(COUNTIFS(明细!$R:$R,$AK329,明细!$C:$C,BB$1,明细!$AK:$AK,"网点超50分钟未响应")+COUNTIFS(明细!$R:$R,$AK329,明细!$C:$C,BB$1,明细!$AL:$AL,"网点超23H未关闭"))*20)</f>
        <v>-</v>
      </c>
      <c r="BC329" s="12" t="str">
        <f>IF((COUNTIFS(明细!$R:$R,$AK329,明细!$C:$C,BC$1,明细!$AK:$AK,"网点超50分钟未响应")+COUNTIFS(明细!$R:$R,$AK329,明细!$C:$C,BC$1,明细!$AL:$AL,"网点超23H未关闭"))*20=0,"-",(COUNTIFS(明细!$R:$R,$AK329,明细!$C:$C,BC$1,明细!$AK:$AK,"网点超50分钟未响应")+COUNTIFS(明细!$R:$R,$AK329,明细!$C:$C,BC$1,明细!$AL:$AL,"网点超23H未关闭"))*20)</f>
        <v>-</v>
      </c>
      <c r="BD329" s="12" t="str">
        <f>IF((COUNTIFS(明细!$R:$R,$AK329,明细!$C:$C,BD$1,明细!$AK:$AK,"网点超50分钟未响应")+COUNTIFS(明细!$R:$R,$AK329,明细!$C:$C,BD$1,明细!$AL:$AL,"网点超23H未关闭"))*20=0,"-",(COUNTIFS(明细!$R:$R,$AK329,明细!$C:$C,BD$1,明细!$AK:$AK,"网点超50分钟未响应")+COUNTIFS(明细!$R:$R,$AK329,明细!$C:$C,BD$1,明细!$AL:$AL,"网点超23H未关闭"))*20)</f>
        <v>-</v>
      </c>
      <c r="BE329" s="12" t="str">
        <f>IF((COUNTIFS(明细!$R:$R,$AK329,明细!$C:$C,BE$1,明细!$AK:$AK,"网点超50分钟未响应")+COUNTIFS(明细!$R:$R,$AK329,明细!$C:$C,BE$1,明细!$AL:$AL,"网点超23H未关闭"))*20=0,"-",(COUNTIFS(明细!$R:$R,$AK329,明细!$C:$C,BE$1,明细!$AK:$AK,"网点超50分钟未响应")+COUNTIFS(明细!$R:$R,$AK329,明细!$C:$C,BE$1,明细!$AL:$AL,"网点超23H未关闭"))*20)</f>
        <v>-</v>
      </c>
      <c r="BF329" s="12" t="str">
        <f>IF((COUNTIFS(明细!$R:$R,$AK329,明细!$C:$C,BF$1,明细!$AK:$AK,"网点超50分钟未响应")+COUNTIFS(明细!$R:$R,$AK329,明细!$C:$C,BF$1,明细!$AL:$AL,"网点超23H未关闭"))*20=0,"-",(COUNTIFS(明细!$R:$R,$AK329,明细!$C:$C,BF$1,明细!$AK:$AK,"网点超50分钟未响应")+COUNTIFS(明细!$R:$R,$AK329,明细!$C:$C,BF$1,明细!$AL:$AL,"网点超23H未关闭"))*20)</f>
        <v>-</v>
      </c>
      <c r="BG329" s="12" t="str">
        <f>IF((COUNTIFS(明细!$R:$R,$AK329,明细!$C:$C,BG$1,明细!$AK:$AK,"网点超50分钟未响应")+COUNTIFS(明细!$R:$R,$AK329,明细!$C:$C,BG$1,明细!$AL:$AL,"网点超23H未关闭"))*20=0,"-",(COUNTIFS(明细!$R:$R,$AK329,明细!$C:$C,BG$1,明细!$AK:$AK,"网点超50分钟未响应")+COUNTIFS(明细!$R:$R,$AK329,明细!$C:$C,BG$1,明细!$AL:$AL,"网点超23H未关闭"))*20)</f>
        <v>-</v>
      </c>
      <c r="BH329" s="12" t="str">
        <f>IF((COUNTIFS(明细!$R:$R,$AK329,明细!$C:$C,BH$1,明细!$AK:$AK,"网点超50分钟未响应")+COUNTIFS(明细!$R:$R,$AK329,明细!$C:$C,BH$1,明细!$AL:$AL,"网点超23H未关闭"))*20=0,"-",(COUNTIFS(明细!$R:$R,$AK329,明细!$C:$C,BH$1,明细!$AK:$AK,"网点超50分钟未响应")+COUNTIFS(明细!$R:$R,$AK329,明细!$C:$C,BH$1,明细!$AL:$AL,"网点超23H未关闭"))*20)</f>
        <v>-</v>
      </c>
      <c r="BI329" s="12" t="str">
        <f>IF((COUNTIFS(明细!$R:$R,$AK329,明细!$C:$C,BI$1,明细!$AK:$AK,"网点超50分钟未响应")+COUNTIFS(明细!$R:$R,$AK329,明细!$C:$C,BI$1,明细!$AL:$AL,"网点超23H未关闭"))*20=0,"-",(COUNTIFS(明细!$R:$R,$AK329,明细!$C:$C,BI$1,明细!$AK:$AK,"网点超50分钟未响应")+COUNTIFS(明细!$R:$R,$AK329,明细!$C:$C,BI$1,明细!$AL:$AL,"网点超23H未关闭"))*20)</f>
        <v>-</v>
      </c>
      <c r="BJ329" s="12" t="str">
        <f>IF((COUNTIFS(明细!$R:$R,$AK329,明细!$C:$C,BJ$1,明细!$AK:$AK,"网点超50分钟未响应")+COUNTIFS(明细!$R:$R,$AK329,明细!$C:$C,BJ$1,明细!$AL:$AL,"网点超23H未关闭"))*20=0,"-",(COUNTIFS(明细!$R:$R,$AK329,明细!$C:$C,BJ$1,明细!$AK:$AK,"网点超50分钟未响应")+COUNTIFS(明细!$R:$R,$AK329,明细!$C:$C,BJ$1,明细!$AL:$AL,"网点超23H未关闭"))*20)</f>
        <v>-</v>
      </c>
      <c r="BK329" s="12" t="str">
        <f>IF((COUNTIFS(明细!$R:$R,$AK329,明细!$C:$C,BK$1,明细!$AK:$AK,"网点超50分钟未响应")+COUNTIFS(明细!$R:$R,$AK329,明细!$C:$C,BK$1,明细!$AL:$AL,"网点超23H未关闭"))*20=0,"-",(COUNTIFS(明细!$R:$R,$AK329,明细!$C:$C,BK$1,明细!$AK:$AK,"网点超50分钟未响应")+COUNTIFS(明细!$R:$R,$AK329,明细!$C:$C,BK$1,明细!$AL:$AL,"网点超23H未关闭"))*20)</f>
        <v>-</v>
      </c>
      <c r="BL329" s="12" t="str">
        <f>IF((COUNTIFS(明细!$R:$R,$AK329,明细!$C:$C,BL$1,明细!$AK:$AK,"网点超50分钟未响应")+COUNTIFS(明细!$R:$R,$AK329,明细!$C:$C,BL$1,明细!$AL:$AL,"网点超23H未关闭"))*20=0,"-",(COUNTIFS(明细!$R:$R,$AK329,明细!$C:$C,BL$1,明细!$AK:$AK,"网点超50分钟未响应")+COUNTIFS(明细!$R:$R,$AK329,明细!$C:$C,BL$1,明细!$AL:$AL,"网点超23H未关闭"))*20)</f>
        <v>-</v>
      </c>
      <c r="BM329" s="12" t="str">
        <f>IF((COUNTIFS(明细!$R:$R,$AK329,明细!$C:$C,BM$1,明细!$AK:$AK,"网点超50分钟未响应")+COUNTIFS(明细!$R:$R,$AK329,明细!$C:$C,BM$1,明细!$AL:$AL,"网点超23H未关闭"))*20=0,"-",(COUNTIFS(明细!$R:$R,$AK329,明细!$C:$C,BM$1,明细!$AK:$AK,"网点超50分钟未响应")+COUNTIFS(明细!$R:$R,$AK329,明细!$C:$C,BM$1,明细!$AL:$AL,"网点超23H未关闭"))*20)</f>
        <v>-</v>
      </c>
      <c r="BN329" s="12" t="str">
        <f>IF((COUNTIFS(明细!$R:$R,$AK329,明细!$C:$C,BN$1,明细!$AK:$AK,"网点超50分钟未响应")+COUNTIFS(明细!$R:$R,$AK329,明细!$C:$C,BN$1,明细!$AL:$AL,"网点超23H未关闭"))*20=0,"-",(COUNTIFS(明细!$R:$R,$AK329,明细!$C:$C,BN$1,明细!$AK:$AK,"网点超50分钟未响应")+COUNTIFS(明细!$R:$R,$AK329,明细!$C:$C,BN$1,明细!$AL:$AL,"网点超23H未关闭"))*20)</f>
        <v>-</v>
      </c>
      <c r="BO329" s="12" t="str">
        <f>IF((COUNTIFS(明细!$R:$R,$AK329,明细!$C:$C,BO$1,明细!$AK:$AK,"网点超50分钟未响应")+COUNTIFS(明细!$R:$R,$AK329,明细!$C:$C,BO$1,明细!$AL:$AL,"网点超23H未关闭"))*20=0,"-",(COUNTIFS(明细!$R:$R,$AK329,明细!$C:$C,BO$1,明细!$AK:$AK,"网点超50分钟未响应")+COUNTIFS(明细!$R:$R,$AK329,明细!$C:$C,BO$1,明细!$AL:$AL,"网点超23H未关闭"))*20)</f>
        <v>-</v>
      </c>
      <c r="BP329" s="12" t="str">
        <f>IF((COUNTIFS(明细!$R:$R,$AK329,明细!$C:$C,BP$1,明细!$AK:$AK,"网点超50分钟未响应")+COUNTIFS(明细!$R:$R,$AK329,明细!$C:$C,BP$1,明细!$AL:$AL,"网点超23H未关闭"))*20=0,"-",(COUNTIFS(明细!$R:$R,$AK329,明细!$C:$C,BP$1,明细!$AK:$AK,"网点超50分钟未响应")+COUNTIFS(明细!$R:$R,$AK329,明细!$C:$C,BP$1,明细!$AL:$AL,"网点超23H未关闭"))*20)</f>
        <v>-</v>
      </c>
    </row>
    <row r="330" customHeight="1" spans="36:68">
      <c r="AJ330" s="12">
        <f>RANK(AL330,AL$3:AL$356)</f>
        <v>147</v>
      </c>
      <c r="AK330" s="4" t="s">
        <v>366</v>
      </c>
      <c r="AL330" s="12">
        <f t="shared" si="3"/>
        <v>0</v>
      </c>
      <c r="AM330" s="12" t="str">
        <f>IF((COUNTIFS(明细!$R:$R,$AK330,明细!$C:$C,AM$1,明细!$AK:$AK,"网点超50分钟未响应")+COUNTIFS(明细!$R:$R,$AK330,明细!$C:$C,AM$1,明细!$AL:$AL,"网点超23H未关闭"))*20=0,"-",(COUNTIFS(明细!$R:$R,$AK330,明细!$C:$C,AM$1,明细!$AK:$AK,"网点超50分钟未响应")+COUNTIFS(明细!$R:$R,$AK330,明细!$C:$C,AM$1,明细!$AL:$AL,"网点超23H未关闭"))*20)</f>
        <v>-</v>
      </c>
      <c r="AN330" s="12" t="str">
        <f>IF((COUNTIFS(明细!$R:$R,$AK330,明细!$C:$C,AN$1,明细!$AK:$AK,"网点超50分钟未响应")+COUNTIFS(明细!$R:$R,$AK330,明细!$C:$C,AN$1,明细!$AL:$AL,"网点超23H未关闭"))*20=0,"-",(COUNTIFS(明细!$R:$R,$AK330,明细!$C:$C,AN$1,明细!$AK:$AK,"网点超50分钟未响应")+COUNTIFS(明细!$R:$R,$AK330,明细!$C:$C,AN$1,明细!$AL:$AL,"网点超23H未关闭"))*20)</f>
        <v>-</v>
      </c>
      <c r="AO330" s="12" t="str">
        <f>IF((COUNTIFS(明细!$R:$R,$AK330,明细!$C:$C,AO$1,明细!$AK:$AK,"网点超50分钟未响应")+COUNTIFS(明细!$R:$R,$AK330,明细!$C:$C,AO$1,明细!$AL:$AL,"网点超23H未关闭"))*20=0,"-",(COUNTIFS(明细!$R:$R,$AK330,明细!$C:$C,AO$1,明细!$AK:$AK,"网点超50分钟未响应")+COUNTIFS(明细!$R:$R,$AK330,明细!$C:$C,AO$1,明细!$AL:$AL,"网点超23H未关闭"))*20)</f>
        <v>-</v>
      </c>
      <c r="AP330" s="12" t="str">
        <f>IF((COUNTIFS(明细!$R:$R,$AK330,明细!$C:$C,AP$1,明细!$AK:$AK,"网点超50分钟未响应")+COUNTIFS(明细!$R:$R,$AK330,明细!$C:$C,AP$1,明细!$AL:$AL,"网点超23H未关闭"))*20=0,"-",(COUNTIFS(明细!$R:$R,$AK330,明细!$C:$C,AP$1,明细!$AK:$AK,"网点超50分钟未响应")+COUNTIFS(明细!$R:$R,$AK330,明细!$C:$C,AP$1,明细!$AL:$AL,"网点超23H未关闭"))*20)</f>
        <v>-</v>
      </c>
      <c r="AQ330" s="12" t="str">
        <f>IF((COUNTIFS(明细!$R:$R,$AK330,明细!$C:$C,AQ$1,明细!$AK:$AK,"网点超50分钟未响应")+COUNTIFS(明细!$R:$R,$AK330,明细!$C:$C,AQ$1,明细!$AL:$AL,"网点超23H未关闭"))*20=0,"-",(COUNTIFS(明细!$R:$R,$AK330,明细!$C:$C,AQ$1,明细!$AK:$AK,"网点超50分钟未响应")+COUNTIFS(明细!$R:$R,$AK330,明细!$C:$C,AQ$1,明细!$AL:$AL,"网点超23H未关闭"))*20)</f>
        <v>-</v>
      </c>
      <c r="AR330" s="12" t="str">
        <f>IF((COUNTIFS(明细!$R:$R,$AK330,明细!$C:$C,AR$1,明细!$AK:$AK,"网点超50分钟未响应")+COUNTIFS(明细!$R:$R,$AK330,明细!$C:$C,AR$1,明细!$AL:$AL,"网点超23H未关闭"))*20=0,"-",(COUNTIFS(明细!$R:$R,$AK330,明细!$C:$C,AR$1,明细!$AK:$AK,"网点超50分钟未响应")+COUNTIFS(明细!$R:$R,$AK330,明细!$C:$C,AR$1,明细!$AL:$AL,"网点超23H未关闭"))*20)</f>
        <v>-</v>
      </c>
      <c r="AS330" s="12" t="str">
        <f>IF((COUNTIFS(明细!$R:$R,$AK330,明细!$C:$C,AS$1,明细!$AK:$AK,"网点超50分钟未响应")+COUNTIFS(明细!$R:$R,$AK330,明细!$C:$C,AS$1,明细!$AL:$AL,"网点超23H未关闭"))*20=0,"-",(COUNTIFS(明细!$R:$R,$AK330,明细!$C:$C,AS$1,明细!$AK:$AK,"网点超50分钟未响应")+COUNTIFS(明细!$R:$R,$AK330,明细!$C:$C,AS$1,明细!$AL:$AL,"网点超23H未关闭"))*20)</f>
        <v>-</v>
      </c>
      <c r="AT330" s="12" t="str">
        <f>IF((COUNTIFS(明细!$R:$R,$AK330,明细!$C:$C,AT$1,明细!$AK:$AK,"网点超50分钟未响应")+COUNTIFS(明细!$R:$R,$AK330,明细!$C:$C,AT$1,明细!$AL:$AL,"网点超23H未关闭"))*20=0,"-",(COUNTIFS(明细!$R:$R,$AK330,明细!$C:$C,AT$1,明细!$AK:$AK,"网点超50分钟未响应")+COUNTIFS(明细!$R:$R,$AK330,明细!$C:$C,AT$1,明细!$AL:$AL,"网点超23H未关闭"))*20)</f>
        <v>-</v>
      </c>
      <c r="AU330" s="12" t="str">
        <f>IF((COUNTIFS(明细!$R:$R,$AK330,明细!$C:$C,AU$1,明细!$AK:$AK,"网点超50分钟未响应")+COUNTIFS(明细!$R:$R,$AK330,明细!$C:$C,AU$1,明细!$AL:$AL,"网点超23H未关闭"))*20=0,"-",(COUNTIFS(明细!$R:$R,$AK330,明细!$C:$C,AU$1,明细!$AK:$AK,"网点超50分钟未响应")+COUNTIFS(明细!$R:$R,$AK330,明细!$C:$C,AU$1,明细!$AL:$AL,"网点超23H未关闭"))*20)</f>
        <v>-</v>
      </c>
      <c r="AV330" s="12" t="str">
        <f>IF((COUNTIFS(明细!$R:$R,$AK330,明细!$C:$C,AV$1,明细!$AK:$AK,"网点超50分钟未响应")+COUNTIFS(明细!$R:$R,$AK330,明细!$C:$C,AV$1,明细!$AL:$AL,"网点超23H未关闭"))*20=0,"-",(COUNTIFS(明细!$R:$R,$AK330,明细!$C:$C,AV$1,明细!$AK:$AK,"网点超50分钟未响应")+COUNTIFS(明细!$R:$R,$AK330,明细!$C:$C,AV$1,明细!$AL:$AL,"网点超23H未关闭"))*20)</f>
        <v>-</v>
      </c>
      <c r="AW330" s="12" t="str">
        <f>IF((COUNTIFS(明细!$R:$R,$AK330,明细!$C:$C,AW$1,明细!$AK:$AK,"网点超50分钟未响应")+COUNTIFS(明细!$R:$R,$AK330,明细!$C:$C,AW$1,明细!$AL:$AL,"网点超23H未关闭"))*20=0,"-",(COUNTIFS(明细!$R:$R,$AK330,明细!$C:$C,AW$1,明细!$AK:$AK,"网点超50分钟未响应")+COUNTIFS(明细!$R:$R,$AK330,明细!$C:$C,AW$1,明细!$AL:$AL,"网点超23H未关闭"))*20)</f>
        <v>-</v>
      </c>
      <c r="AX330" s="12" t="str">
        <f>IF((COUNTIFS(明细!$R:$R,$AK330,明细!$C:$C,AX$1,明细!$AK:$AK,"网点超50分钟未响应")+COUNTIFS(明细!$R:$R,$AK330,明细!$C:$C,AX$1,明细!$AL:$AL,"网点超23H未关闭"))*20=0,"-",(COUNTIFS(明细!$R:$R,$AK330,明细!$C:$C,AX$1,明细!$AK:$AK,"网点超50分钟未响应")+COUNTIFS(明细!$R:$R,$AK330,明细!$C:$C,AX$1,明细!$AL:$AL,"网点超23H未关闭"))*20)</f>
        <v>-</v>
      </c>
      <c r="AY330" s="12" t="str">
        <f>IF((COUNTIFS(明细!$R:$R,$AK330,明细!$C:$C,AY$1,明细!$AK:$AK,"网点超50分钟未响应")+COUNTIFS(明细!$R:$R,$AK330,明细!$C:$C,AY$1,明细!$AL:$AL,"网点超23H未关闭"))*20=0,"-",(COUNTIFS(明细!$R:$R,$AK330,明细!$C:$C,AY$1,明细!$AK:$AK,"网点超50分钟未响应")+COUNTIFS(明细!$R:$R,$AK330,明细!$C:$C,AY$1,明细!$AL:$AL,"网点超23H未关闭"))*20)</f>
        <v>-</v>
      </c>
      <c r="AZ330" s="12" t="str">
        <f>IF((COUNTIFS(明细!$R:$R,$AK330,明细!$C:$C,AZ$1,明细!$AK:$AK,"网点超50分钟未响应")+COUNTIFS(明细!$R:$R,$AK330,明细!$C:$C,AZ$1,明细!$AL:$AL,"网点超23H未关闭"))*20=0,"-",(COUNTIFS(明细!$R:$R,$AK330,明细!$C:$C,AZ$1,明细!$AK:$AK,"网点超50分钟未响应")+COUNTIFS(明细!$R:$R,$AK330,明细!$C:$C,AZ$1,明细!$AL:$AL,"网点超23H未关闭"))*20)</f>
        <v>-</v>
      </c>
      <c r="BA330" s="12" t="str">
        <f>IF((COUNTIFS(明细!$R:$R,$AK330,明细!$C:$C,BA$1,明细!$AK:$AK,"网点超50分钟未响应")+COUNTIFS(明细!$R:$R,$AK330,明细!$C:$C,BA$1,明细!$AL:$AL,"网点超23H未关闭"))*20=0,"-",(COUNTIFS(明细!$R:$R,$AK330,明细!$C:$C,BA$1,明细!$AK:$AK,"网点超50分钟未响应")+COUNTIFS(明细!$R:$R,$AK330,明细!$C:$C,BA$1,明细!$AL:$AL,"网点超23H未关闭"))*20)</f>
        <v>-</v>
      </c>
      <c r="BB330" s="12" t="str">
        <f>IF((COUNTIFS(明细!$R:$R,$AK330,明细!$C:$C,BB$1,明细!$AK:$AK,"网点超50分钟未响应")+COUNTIFS(明细!$R:$R,$AK330,明细!$C:$C,BB$1,明细!$AL:$AL,"网点超23H未关闭"))*20=0,"-",(COUNTIFS(明细!$R:$R,$AK330,明细!$C:$C,BB$1,明细!$AK:$AK,"网点超50分钟未响应")+COUNTIFS(明细!$R:$R,$AK330,明细!$C:$C,BB$1,明细!$AL:$AL,"网点超23H未关闭"))*20)</f>
        <v>-</v>
      </c>
      <c r="BC330" s="12" t="str">
        <f>IF((COUNTIFS(明细!$R:$R,$AK330,明细!$C:$C,BC$1,明细!$AK:$AK,"网点超50分钟未响应")+COUNTIFS(明细!$R:$R,$AK330,明细!$C:$C,BC$1,明细!$AL:$AL,"网点超23H未关闭"))*20=0,"-",(COUNTIFS(明细!$R:$R,$AK330,明细!$C:$C,BC$1,明细!$AK:$AK,"网点超50分钟未响应")+COUNTIFS(明细!$R:$R,$AK330,明细!$C:$C,BC$1,明细!$AL:$AL,"网点超23H未关闭"))*20)</f>
        <v>-</v>
      </c>
      <c r="BD330" s="12" t="str">
        <f>IF((COUNTIFS(明细!$R:$R,$AK330,明细!$C:$C,BD$1,明细!$AK:$AK,"网点超50分钟未响应")+COUNTIFS(明细!$R:$R,$AK330,明细!$C:$C,BD$1,明细!$AL:$AL,"网点超23H未关闭"))*20=0,"-",(COUNTIFS(明细!$R:$R,$AK330,明细!$C:$C,BD$1,明细!$AK:$AK,"网点超50分钟未响应")+COUNTIFS(明细!$R:$R,$AK330,明细!$C:$C,BD$1,明细!$AL:$AL,"网点超23H未关闭"))*20)</f>
        <v>-</v>
      </c>
      <c r="BE330" s="12" t="str">
        <f>IF((COUNTIFS(明细!$R:$R,$AK330,明细!$C:$C,BE$1,明细!$AK:$AK,"网点超50分钟未响应")+COUNTIFS(明细!$R:$R,$AK330,明细!$C:$C,BE$1,明细!$AL:$AL,"网点超23H未关闭"))*20=0,"-",(COUNTIFS(明细!$R:$R,$AK330,明细!$C:$C,BE$1,明细!$AK:$AK,"网点超50分钟未响应")+COUNTIFS(明细!$R:$R,$AK330,明细!$C:$C,BE$1,明细!$AL:$AL,"网点超23H未关闭"))*20)</f>
        <v>-</v>
      </c>
      <c r="BF330" s="12" t="str">
        <f>IF((COUNTIFS(明细!$R:$R,$AK330,明细!$C:$C,BF$1,明细!$AK:$AK,"网点超50分钟未响应")+COUNTIFS(明细!$R:$R,$AK330,明细!$C:$C,BF$1,明细!$AL:$AL,"网点超23H未关闭"))*20=0,"-",(COUNTIFS(明细!$R:$R,$AK330,明细!$C:$C,BF$1,明细!$AK:$AK,"网点超50分钟未响应")+COUNTIFS(明细!$R:$R,$AK330,明细!$C:$C,BF$1,明细!$AL:$AL,"网点超23H未关闭"))*20)</f>
        <v>-</v>
      </c>
      <c r="BG330" s="12" t="str">
        <f>IF((COUNTIFS(明细!$R:$R,$AK330,明细!$C:$C,BG$1,明细!$AK:$AK,"网点超50分钟未响应")+COUNTIFS(明细!$R:$R,$AK330,明细!$C:$C,BG$1,明细!$AL:$AL,"网点超23H未关闭"))*20=0,"-",(COUNTIFS(明细!$R:$R,$AK330,明细!$C:$C,BG$1,明细!$AK:$AK,"网点超50分钟未响应")+COUNTIFS(明细!$R:$R,$AK330,明细!$C:$C,BG$1,明细!$AL:$AL,"网点超23H未关闭"))*20)</f>
        <v>-</v>
      </c>
      <c r="BH330" s="12" t="str">
        <f>IF((COUNTIFS(明细!$R:$R,$AK330,明细!$C:$C,BH$1,明细!$AK:$AK,"网点超50分钟未响应")+COUNTIFS(明细!$R:$R,$AK330,明细!$C:$C,BH$1,明细!$AL:$AL,"网点超23H未关闭"))*20=0,"-",(COUNTIFS(明细!$R:$R,$AK330,明细!$C:$C,BH$1,明细!$AK:$AK,"网点超50分钟未响应")+COUNTIFS(明细!$R:$R,$AK330,明细!$C:$C,BH$1,明细!$AL:$AL,"网点超23H未关闭"))*20)</f>
        <v>-</v>
      </c>
      <c r="BI330" s="12" t="str">
        <f>IF((COUNTIFS(明细!$R:$R,$AK330,明细!$C:$C,BI$1,明细!$AK:$AK,"网点超50分钟未响应")+COUNTIFS(明细!$R:$R,$AK330,明细!$C:$C,BI$1,明细!$AL:$AL,"网点超23H未关闭"))*20=0,"-",(COUNTIFS(明细!$R:$R,$AK330,明细!$C:$C,BI$1,明细!$AK:$AK,"网点超50分钟未响应")+COUNTIFS(明细!$R:$R,$AK330,明细!$C:$C,BI$1,明细!$AL:$AL,"网点超23H未关闭"))*20)</f>
        <v>-</v>
      </c>
      <c r="BJ330" s="12" t="str">
        <f>IF((COUNTIFS(明细!$R:$R,$AK330,明细!$C:$C,BJ$1,明细!$AK:$AK,"网点超50分钟未响应")+COUNTIFS(明细!$R:$R,$AK330,明细!$C:$C,BJ$1,明细!$AL:$AL,"网点超23H未关闭"))*20=0,"-",(COUNTIFS(明细!$R:$R,$AK330,明细!$C:$C,BJ$1,明细!$AK:$AK,"网点超50分钟未响应")+COUNTIFS(明细!$R:$R,$AK330,明细!$C:$C,BJ$1,明细!$AL:$AL,"网点超23H未关闭"))*20)</f>
        <v>-</v>
      </c>
      <c r="BK330" s="12" t="str">
        <f>IF((COUNTIFS(明细!$R:$R,$AK330,明细!$C:$C,BK$1,明细!$AK:$AK,"网点超50分钟未响应")+COUNTIFS(明细!$R:$R,$AK330,明细!$C:$C,BK$1,明细!$AL:$AL,"网点超23H未关闭"))*20=0,"-",(COUNTIFS(明细!$R:$R,$AK330,明细!$C:$C,BK$1,明细!$AK:$AK,"网点超50分钟未响应")+COUNTIFS(明细!$R:$R,$AK330,明细!$C:$C,BK$1,明细!$AL:$AL,"网点超23H未关闭"))*20)</f>
        <v>-</v>
      </c>
      <c r="BL330" s="12" t="str">
        <f>IF((COUNTIFS(明细!$R:$R,$AK330,明细!$C:$C,BL$1,明细!$AK:$AK,"网点超50分钟未响应")+COUNTIFS(明细!$R:$R,$AK330,明细!$C:$C,BL$1,明细!$AL:$AL,"网点超23H未关闭"))*20=0,"-",(COUNTIFS(明细!$R:$R,$AK330,明细!$C:$C,BL$1,明细!$AK:$AK,"网点超50分钟未响应")+COUNTIFS(明细!$R:$R,$AK330,明细!$C:$C,BL$1,明细!$AL:$AL,"网点超23H未关闭"))*20)</f>
        <v>-</v>
      </c>
      <c r="BM330" s="12" t="str">
        <f>IF((COUNTIFS(明细!$R:$R,$AK330,明细!$C:$C,BM$1,明细!$AK:$AK,"网点超50分钟未响应")+COUNTIFS(明细!$R:$R,$AK330,明细!$C:$C,BM$1,明细!$AL:$AL,"网点超23H未关闭"))*20=0,"-",(COUNTIFS(明细!$R:$R,$AK330,明细!$C:$C,BM$1,明细!$AK:$AK,"网点超50分钟未响应")+COUNTIFS(明细!$R:$R,$AK330,明细!$C:$C,BM$1,明细!$AL:$AL,"网点超23H未关闭"))*20)</f>
        <v>-</v>
      </c>
      <c r="BN330" s="12" t="str">
        <f>IF((COUNTIFS(明细!$R:$R,$AK330,明细!$C:$C,BN$1,明细!$AK:$AK,"网点超50分钟未响应")+COUNTIFS(明细!$R:$R,$AK330,明细!$C:$C,BN$1,明细!$AL:$AL,"网点超23H未关闭"))*20=0,"-",(COUNTIFS(明细!$R:$R,$AK330,明细!$C:$C,BN$1,明细!$AK:$AK,"网点超50分钟未响应")+COUNTIFS(明细!$R:$R,$AK330,明细!$C:$C,BN$1,明细!$AL:$AL,"网点超23H未关闭"))*20)</f>
        <v>-</v>
      </c>
      <c r="BO330" s="12" t="str">
        <f>IF((COUNTIFS(明细!$R:$R,$AK330,明细!$C:$C,BO$1,明细!$AK:$AK,"网点超50分钟未响应")+COUNTIFS(明细!$R:$R,$AK330,明细!$C:$C,BO$1,明细!$AL:$AL,"网点超23H未关闭"))*20=0,"-",(COUNTIFS(明细!$R:$R,$AK330,明细!$C:$C,BO$1,明细!$AK:$AK,"网点超50分钟未响应")+COUNTIFS(明细!$R:$R,$AK330,明细!$C:$C,BO$1,明细!$AL:$AL,"网点超23H未关闭"))*20)</f>
        <v>-</v>
      </c>
      <c r="BP330" s="12" t="str">
        <f>IF((COUNTIFS(明细!$R:$R,$AK330,明细!$C:$C,BP$1,明细!$AK:$AK,"网点超50分钟未响应")+COUNTIFS(明细!$R:$R,$AK330,明细!$C:$C,BP$1,明细!$AL:$AL,"网点超23H未关闭"))*20=0,"-",(COUNTIFS(明细!$R:$R,$AK330,明细!$C:$C,BP$1,明细!$AK:$AK,"网点超50分钟未响应")+COUNTIFS(明细!$R:$R,$AK330,明细!$C:$C,BP$1,明细!$AL:$AL,"网点超23H未关闭"))*20)</f>
        <v>-</v>
      </c>
    </row>
    <row r="331" customHeight="1" spans="36:68">
      <c r="AJ331" s="12">
        <f>RANK(AL331,AL$3:AL$356)</f>
        <v>147</v>
      </c>
      <c r="AK331" s="4" t="s">
        <v>367</v>
      </c>
      <c r="AL331" s="12">
        <f t="shared" si="3"/>
        <v>0</v>
      </c>
      <c r="AM331" s="12" t="str">
        <f>IF((COUNTIFS(明细!$R:$R,$AK331,明细!$C:$C,AM$1,明细!$AK:$AK,"网点超50分钟未响应")+COUNTIFS(明细!$R:$R,$AK331,明细!$C:$C,AM$1,明细!$AL:$AL,"网点超23H未关闭"))*20=0,"-",(COUNTIFS(明细!$R:$R,$AK331,明细!$C:$C,AM$1,明细!$AK:$AK,"网点超50分钟未响应")+COUNTIFS(明细!$R:$R,$AK331,明细!$C:$C,AM$1,明细!$AL:$AL,"网点超23H未关闭"))*20)</f>
        <v>-</v>
      </c>
      <c r="AN331" s="12" t="str">
        <f>IF((COUNTIFS(明细!$R:$R,$AK331,明细!$C:$C,AN$1,明细!$AK:$AK,"网点超50分钟未响应")+COUNTIFS(明细!$R:$R,$AK331,明细!$C:$C,AN$1,明细!$AL:$AL,"网点超23H未关闭"))*20=0,"-",(COUNTIFS(明细!$R:$R,$AK331,明细!$C:$C,AN$1,明细!$AK:$AK,"网点超50分钟未响应")+COUNTIFS(明细!$R:$R,$AK331,明细!$C:$C,AN$1,明细!$AL:$AL,"网点超23H未关闭"))*20)</f>
        <v>-</v>
      </c>
      <c r="AO331" s="12" t="str">
        <f>IF((COUNTIFS(明细!$R:$R,$AK331,明细!$C:$C,AO$1,明细!$AK:$AK,"网点超50分钟未响应")+COUNTIFS(明细!$R:$R,$AK331,明细!$C:$C,AO$1,明细!$AL:$AL,"网点超23H未关闭"))*20=0,"-",(COUNTIFS(明细!$R:$R,$AK331,明细!$C:$C,AO$1,明细!$AK:$AK,"网点超50分钟未响应")+COUNTIFS(明细!$R:$R,$AK331,明细!$C:$C,AO$1,明细!$AL:$AL,"网点超23H未关闭"))*20)</f>
        <v>-</v>
      </c>
      <c r="AP331" s="12" t="str">
        <f>IF((COUNTIFS(明细!$R:$R,$AK331,明细!$C:$C,AP$1,明细!$AK:$AK,"网点超50分钟未响应")+COUNTIFS(明细!$R:$R,$AK331,明细!$C:$C,AP$1,明细!$AL:$AL,"网点超23H未关闭"))*20=0,"-",(COUNTIFS(明细!$R:$R,$AK331,明细!$C:$C,AP$1,明细!$AK:$AK,"网点超50分钟未响应")+COUNTIFS(明细!$R:$R,$AK331,明细!$C:$C,AP$1,明细!$AL:$AL,"网点超23H未关闭"))*20)</f>
        <v>-</v>
      </c>
      <c r="AQ331" s="12" t="str">
        <f>IF((COUNTIFS(明细!$R:$R,$AK331,明细!$C:$C,AQ$1,明细!$AK:$AK,"网点超50分钟未响应")+COUNTIFS(明细!$R:$R,$AK331,明细!$C:$C,AQ$1,明细!$AL:$AL,"网点超23H未关闭"))*20=0,"-",(COUNTIFS(明细!$R:$R,$AK331,明细!$C:$C,AQ$1,明细!$AK:$AK,"网点超50分钟未响应")+COUNTIFS(明细!$R:$R,$AK331,明细!$C:$C,AQ$1,明细!$AL:$AL,"网点超23H未关闭"))*20)</f>
        <v>-</v>
      </c>
      <c r="AR331" s="12" t="str">
        <f>IF((COUNTIFS(明细!$R:$R,$AK331,明细!$C:$C,AR$1,明细!$AK:$AK,"网点超50分钟未响应")+COUNTIFS(明细!$R:$R,$AK331,明细!$C:$C,AR$1,明细!$AL:$AL,"网点超23H未关闭"))*20=0,"-",(COUNTIFS(明细!$R:$R,$AK331,明细!$C:$C,AR$1,明细!$AK:$AK,"网点超50分钟未响应")+COUNTIFS(明细!$R:$R,$AK331,明细!$C:$C,AR$1,明细!$AL:$AL,"网点超23H未关闭"))*20)</f>
        <v>-</v>
      </c>
      <c r="AS331" s="12" t="str">
        <f>IF((COUNTIFS(明细!$R:$R,$AK331,明细!$C:$C,AS$1,明细!$AK:$AK,"网点超50分钟未响应")+COUNTIFS(明细!$R:$R,$AK331,明细!$C:$C,AS$1,明细!$AL:$AL,"网点超23H未关闭"))*20=0,"-",(COUNTIFS(明细!$R:$R,$AK331,明细!$C:$C,AS$1,明细!$AK:$AK,"网点超50分钟未响应")+COUNTIFS(明细!$R:$R,$AK331,明细!$C:$C,AS$1,明细!$AL:$AL,"网点超23H未关闭"))*20)</f>
        <v>-</v>
      </c>
      <c r="AT331" s="12" t="str">
        <f>IF((COUNTIFS(明细!$R:$R,$AK331,明细!$C:$C,AT$1,明细!$AK:$AK,"网点超50分钟未响应")+COUNTIFS(明细!$R:$R,$AK331,明细!$C:$C,AT$1,明细!$AL:$AL,"网点超23H未关闭"))*20=0,"-",(COUNTIFS(明细!$R:$R,$AK331,明细!$C:$C,AT$1,明细!$AK:$AK,"网点超50分钟未响应")+COUNTIFS(明细!$R:$R,$AK331,明细!$C:$C,AT$1,明细!$AL:$AL,"网点超23H未关闭"))*20)</f>
        <v>-</v>
      </c>
      <c r="AU331" s="12" t="str">
        <f>IF((COUNTIFS(明细!$R:$R,$AK331,明细!$C:$C,AU$1,明细!$AK:$AK,"网点超50分钟未响应")+COUNTIFS(明细!$R:$R,$AK331,明细!$C:$C,AU$1,明细!$AL:$AL,"网点超23H未关闭"))*20=0,"-",(COUNTIFS(明细!$R:$R,$AK331,明细!$C:$C,AU$1,明细!$AK:$AK,"网点超50分钟未响应")+COUNTIFS(明细!$R:$R,$AK331,明细!$C:$C,AU$1,明细!$AL:$AL,"网点超23H未关闭"))*20)</f>
        <v>-</v>
      </c>
      <c r="AV331" s="12" t="str">
        <f>IF((COUNTIFS(明细!$R:$R,$AK331,明细!$C:$C,AV$1,明细!$AK:$AK,"网点超50分钟未响应")+COUNTIFS(明细!$R:$R,$AK331,明细!$C:$C,AV$1,明细!$AL:$AL,"网点超23H未关闭"))*20=0,"-",(COUNTIFS(明细!$R:$R,$AK331,明细!$C:$C,AV$1,明细!$AK:$AK,"网点超50分钟未响应")+COUNTIFS(明细!$R:$R,$AK331,明细!$C:$C,AV$1,明细!$AL:$AL,"网点超23H未关闭"))*20)</f>
        <v>-</v>
      </c>
      <c r="AW331" s="12" t="str">
        <f>IF((COUNTIFS(明细!$R:$R,$AK331,明细!$C:$C,AW$1,明细!$AK:$AK,"网点超50分钟未响应")+COUNTIFS(明细!$R:$R,$AK331,明细!$C:$C,AW$1,明细!$AL:$AL,"网点超23H未关闭"))*20=0,"-",(COUNTIFS(明细!$R:$R,$AK331,明细!$C:$C,AW$1,明细!$AK:$AK,"网点超50分钟未响应")+COUNTIFS(明细!$R:$R,$AK331,明细!$C:$C,AW$1,明细!$AL:$AL,"网点超23H未关闭"))*20)</f>
        <v>-</v>
      </c>
      <c r="AX331" s="12" t="str">
        <f>IF((COUNTIFS(明细!$R:$R,$AK331,明细!$C:$C,AX$1,明细!$AK:$AK,"网点超50分钟未响应")+COUNTIFS(明细!$R:$R,$AK331,明细!$C:$C,AX$1,明细!$AL:$AL,"网点超23H未关闭"))*20=0,"-",(COUNTIFS(明细!$R:$R,$AK331,明细!$C:$C,AX$1,明细!$AK:$AK,"网点超50分钟未响应")+COUNTIFS(明细!$R:$R,$AK331,明细!$C:$C,AX$1,明细!$AL:$AL,"网点超23H未关闭"))*20)</f>
        <v>-</v>
      </c>
      <c r="AY331" s="12" t="str">
        <f>IF((COUNTIFS(明细!$R:$R,$AK331,明细!$C:$C,AY$1,明细!$AK:$AK,"网点超50分钟未响应")+COUNTIFS(明细!$R:$R,$AK331,明细!$C:$C,AY$1,明细!$AL:$AL,"网点超23H未关闭"))*20=0,"-",(COUNTIFS(明细!$R:$R,$AK331,明细!$C:$C,AY$1,明细!$AK:$AK,"网点超50分钟未响应")+COUNTIFS(明细!$R:$R,$AK331,明细!$C:$C,AY$1,明细!$AL:$AL,"网点超23H未关闭"))*20)</f>
        <v>-</v>
      </c>
      <c r="AZ331" s="12" t="str">
        <f>IF((COUNTIFS(明细!$R:$R,$AK331,明细!$C:$C,AZ$1,明细!$AK:$AK,"网点超50分钟未响应")+COUNTIFS(明细!$R:$R,$AK331,明细!$C:$C,AZ$1,明细!$AL:$AL,"网点超23H未关闭"))*20=0,"-",(COUNTIFS(明细!$R:$R,$AK331,明细!$C:$C,AZ$1,明细!$AK:$AK,"网点超50分钟未响应")+COUNTIFS(明细!$R:$R,$AK331,明细!$C:$C,AZ$1,明细!$AL:$AL,"网点超23H未关闭"))*20)</f>
        <v>-</v>
      </c>
      <c r="BA331" s="12" t="str">
        <f>IF((COUNTIFS(明细!$R:$R,$AK331,明细!$C:$C,BA$1,明细!$AK:$AK,"网点超50分钟未响应")+COUNTIFS(明细!$R:$R,$AK331,明细!$C:$C,BA$1,明细!$AL:$AL,"网点超23H未关闭"))*20=0,"-",(COUNTIFS(明细!$R:$R,$AK331,明细!$C:$C,BA$1,明细!$AK:$AK,"网点超50分钟未响应")+COUNTIFS(明细!$R:$R,$AK331,明细!$C:$C,BA$1,明细!$AL:$AL,"网点超23H未关闭"))*20)</f>
        <v>-</v>
      </c>
      <c r="BB331" s="12" t="str">
        <f>IF((COUNTIFS(明细!$R:$R,$AK331,明细!$C:$C,BB$1,明细!$AK:$AK,"网点超50分钟未响应")+COUNTIFS(明细!$R:$R,$AK331,明细!$C:$C,BB$1,明细!$AL:$AL,"网点超23H未关闭"))*20=0,"-",(COUNTIFS(明细!$R:$R,$AK331,明细!$C:$C,BB$1,明细!$AK:$AK,"网点超50分钟未响应")+COUNTIFS(明细!$R:$R,$AK331,明细!$C:$C,BB$1,明细!$AL:$AL,"网点超23H未关闭"))*20)</f>
        <v>-</v>
      </c>
      <c r="BC331" s="12" t="str">
        <f>IF((COUNTIFS(明细!$R:$R,$AK331,明细!$C:$C,BC$1,明细!$AK:$AK,"网点超50分钟未响应")+COUNTIFS(明细!$R:$R,$AK331,明细!$C:$C,BC$1,明细!$AL:$AL,"网点超23H未关闭"))*20=0,"-",(COUNTIFS(明细!$R:$R,$AK331,明细!$C:$C,BC$1,明细!$AK:$AK,"网点超50分钟未响应")+COUNTIFS(明细!$R:$R,$AK331,明细!$C:$C,BC$1,明细!$AL:$AL,"网点超23H未关闭"))*20)</f>
        <v>-</v>
      </c>
      <c r="BD331" s="12" t="str">
        <f>IF((COUNTIFS(明细!$R:$R,$AK331,明细!$C:$C,BD$1,明细!$AK:$AK,"网点超50分钟未响应")+COUNTIFS(明细!$R:$R,$AK331,明细!$C:$C,BD$1,明细!$AL:$AL,"网点超23H未关闭"))*20=0,"-",(COUNTIFS(明细!$R:$R,$AK331,明细!$C:$C,BD$1,明细!$AK:$AK,"网点超50分钟未响应")+COUNTIFS(明细!$R:$R,$AK331,明细!$C:$C,BD$1,明细!$AL:$AL,"网点超23H未关闭"))*20)</f>
        <v>-</v>
      </c>
      <c r="BE331" s="12" t="str">
        <f>IF((COUNTIFS(明细!$R:$R,$AK331,明细!$C:$C,BE$1,明细!$AK:$AK,"网点超50分钟未响应")+COUNTIFS(明细!$R:$R,$AK331,明细!$C:$C,BE$1,明细!$AL:$AL,"网点超23H未关闭"))*20=0,"-",(COUNTIFS(明细!$R:$R,$AK331,明细!$C:$C,BE$1,明细!$AK:$AK,"网点超50分钟未响应")+COUNTIFS(明细!$R:$R,$AK331,明细!$C:$C,BE$1,明细!$AL:$AL,"网点超23H未关闭"))*20)</f>
        <v>-</v>
      </c>
      <c r="BF331" s="12" t="str">
        <f>IF((COUNTIFS(明细!$R:$R,$AK331,明细!$C:$C,BF$1,明细!$AK:$AK,"网点超50分钟未响应")+COUNTIFS(明细!$R:$R,$AK331,明细!$C:$C,BF$1,明细!$AL:$AL,"网点超23H未关闭"))*20=0,"-",(COUNTIFS(明细!$R:$R,$AK331,明细!$C:$C,BF$1,明细!$AK:$AK,"网点超50分钟未响应")+COUNTIFS(明细!$R:$R,$AK331,明细!$C:$C,BF$1,明细!$AL:$AL,"网点超23H未关闭"))*20)</f>
        <v>-</v>
      </c>
      <c r="BG331" s="12" t="str">
        <f>IF((COUNTIFS(明细!$R:$R,$AK331,明细!$C:$C,BG$1,明细!$AK:$AK,"网点超50分钟未响应")+COUNTIFS(明细!$R:$R,$AK331,明细!$C:$C,BG$1,明细!$AL:$AL,"网点超23H未关闭"))*20=0,"-",(COUNTIFS(明细!$R:$R,$AK331,明细!$C:$C,BG$1,明细!$AK:$AK,"网点超50分钟未响应")+COUNTIFS(明细!$R:$R,$AK331,明细!$C:$C,BG$1,明细!$AL:$AL,"网点超23H未关闭"))*20)</f>
        <v>-</v>
      </c>
      <c r="BH331" s="12" t="str">
        <f>IF((COUNTIFS(明细!$R:$R,$AK331,明细!$C:$C,BH$1,明细!$AK:$AK,"网点超50分钟未响应")+COUNTIFS(明细!$R:$R,$AK331,明细!$C:$C,BH$1,明细!$AL:$AL,"网点超23H未关闭"))*20=0,"-",(COUNTIFS(明细!$R:$R,$AK331,明细!$C:$C,BH$1,明细!$AK:$AK,"网点超50分钟未响应")+COUNTIFS(明细!$R:$R,$AK331,明细!$C:$C,BH$1,明细!$AL:$AL,"网点超23H未关闭"))*20)</f>
        <v>-</v>
      </c>
      <c r="BI331" s="12" t="str">
        <f>IF((COUNTIFS(明细!$R:$R,$AK331,明细!$C:$C,BI$1,明细!$AK:$AK,"网点超50分钟未响应")+COUNTIFS(明细!$R:$R,$AK331,明细!$C:$C,BI$1,明细!$AL:$AL,"网点超23H未关闭"))*20=0,"-",(COUNTIFS(明细!$R:$R,$AK331,明细!$C:$C,BI$1,明细!$AK:$AK,"网点超50分钟未响应")+COUNTIFS(明细!$R:$R,$AK331,明细!$C:$C,BI$1,明细!$AL:$AL,"网点超23H未关闭"))*20)</f>
        <v>-</v>
      </c>
      <c r="BJ331" s="12" t="str">
        <f>IF((COUNTIFS(明细!$R:$R,$AK331,明细!$C:$C,BJ$1,明细!$AK:$AK,"网点超50分钟未响应")+COUNTIFS(明细!$R:$R,$AK331,明细!$C:$C,BJ$1,明细!$AL:$AL,"网点超23H未关闭"))*20=0,"-",(COUNTIFS(明细!$R:$R,$AK331,明细!$C:$C,BJ$1,明细!$AK:$AK,"网点超50分钟未响应")+COUNTIFS(明细!$R:$R,$AK331,明细!$C:$C,BJ$1,明细!$AL:$AL,"网点超23H未关闭"))*20)</f>
        <v>-</v>
      </c>
      <c r="BK331" s="12" t="str">
        <f>IF((COUNTIFS(明细!$R:$R,$AK331,明细!$C:$C,BK$1,明细!$AK:$AK,"网点超50分钟未响应")+COUNTIFS(明细!$R:$R,$AK331,明细!$C:$C,BK$1,明细!$AL:$AL,"网点超23H未关闭"))*20=0,"-",(COUNTIFS(明细!$R:$R,$AK331,明细!$C:$C,BK$1,明细!$AK:$AK,"网点超50分钟未响应")+COUNTIFS(明细!$R:$R,$AK331,明细!$C:$C,BK$1,明细!$AL:$AL,"网点超23H未关闭"))*20)</f>
        <v>-</v>
      </c>
      <c r="BL331" s="12" t="str">
        <f>IF((COUNTIFS(明细!$R:$R,$AK331,明细!$C:$C,BL$1,明细!$AK:$AK,"网点超50分钟未响应")+COUNTIFS(明细!$R:$R,$AK331,明细!$C:$C,BL$1,明细!$AL:$AL,"网点超23H未关闭"))*20=0,"-",(COUNTIFS(明细!$R:$R,$AK331,明细!$C:$C,BL$1,明细!$AK:$AK,"网点超50分钟未响应")+COUNTIFS(明细!$R:$R,$AK331,明细!$C:$C,BL$1,明细!$AL:$AL,"网点超23H未关闭"))*20)</f>
        <v>-</v>
      </c>
      <c r="BM331" s="12" t="str">
        <f>IF((COUNTIFS(明细!$R:$R,$AK331,明细!$C:$C,BM$1,明细!$AK:$AK,"网点超50分钟未响应")+COUNTIFS(明细!$R:$R,$AK331,明细!$C:$C,BM$1,明细!$AL:$AL,"网点超23H未关闭"))*20=0,"-",(COUNTIFS(明细!$R:$R,$AK331,明细!$C:$C,BM$1,明细!$AK:$AK,"网点超50分钟未响应")+COUNTIFS(明细!$R:$R,$AK331,明细!$C:$C,BM$1,明细!$AL:$AL,"网点超23H未关闭"))*20)</f>
        <v>-</v>
      </c>
      <c r="BN331" s="12" t="str">
        <f>IF((COUNTIFS(明细!$R:$R,$AK331,明细!$C:$C,BN$1,明细!$AK:$AK,"网点超50分钟未响应")+COUNTIFS(明细!$R:$R,$AK331,明细!$C:$C,BN$1,明细!$AL:$AL,"网点超23H未关闭"))*20=0,"-",(COUNTIFS(明细!$R:$R,$AK331,明细!$C:$C,BN$1,明细!$AK:$AK,"网点超50分钟未响应")+COUNTIFS(明细!$R:$R,$AK331,明细!$C:$C,BN$1,明细!$AL:$AL,"网点超23H未关闭"))*20)</f>
        <v>-</v>
      </c>
      <c r="BO331" s="12" t="str">
        <f>IF((COUNTIFS(明细!$R:$R,$AK331,明细!$C:$C,BO$1,明细!$AK:$AK,"网点超50分钟未响应")+COUNTIFS(明细!$R:$R,$AK331,明细!$C:$C,BO$1,明细!$AL:$AL,"网点超23H未关闭"))*20=0,"-",(COUNTIFS(明细!$R:$R,$AK331,明细!$C:$C,BO$1,明细!$AK:$AK,"网点超50分钟未响应")+COUNTIFS(明细!$R:$R,$AK331,明细!$C:$C,BO$1,明细!$AL:$AL,"网点超23H未关闭"))*20)</f>
        <v>-</v>
      </c>
      <c r="BP331" s="12" t="str">
        <f>IF((COUNTIFS(明细!$R:$R,$AK331,明细!$C:$C,BP$1,明细!$AK:$AK,"网点超50分钟未响应")+COUNTIFS(明细!$R:$R,$AK331,明细!$C:$C,BP$1,明细!$AL:$AL,"网点超23H未关闭"))*20=0,"-",(COUNTIFS(明细!$R:$R,$AK331,明细!$C:$C,BP$1,明细!$AK:$AK,"网点超50分钟未响应")+COUNTIFS(明细!$R:$R,$AK331,明细!$C:$C,BP$1,明细!$AL:$AL,"网点超23H未关闭"))*20)</f>
        <v>-</v>
      </c>
    </row>
    <row r="332" customHeight="1" spans="36:68">
      <c r="AJ332" s="12">
        <f>RANK(AL332,AL$3:AL$356)</f>
        <v>147</v>
      </c>
      <c r="AK332" s="4" t="s">
        <v>368</v>
      </c>
      <c r="AL332" s="12">
        <f t="shared" si="3"/>
        <v>0</v>
      </c>
      <c r="AM332" s="12" t="str">
        <f>IF((COUNTIFS(明细!$R:$R,$AK332,明细!$C:$C,AM$1,明细!$AK:$AK,"网点超50分钟未响应")+COUNTIFS(明细!$R:$R,$AK332,明细!$C:$C,AM$1,明细!$AL:$AL,"网点超23H未关闭"))*20=0,"-",(COUNTIFS(明细!$R:$R,$AK332,明细!$C:$C,AM$1,明细!$AK:$AK,"网点超50分钟未响应")+COUNTIFS(明细!$R:$R,$AK332,明细!$C:$C,AM$1,明细!$AL:$AL,"网点超23H未关闭"))*20)</f>
        <v>-</v>
      </c>
      <c r="AN332" s="12" t="str">
        <f>IF((COUNTIFS(明细!$R:$R,$AK332,明细!$C:$C,AN$1,明细!$AK:$AK,"网点超50分钟未响应")+COUNTIFS(明细!$R:$R,$AK332,明细!$C:$C,AN$1,明细!$AL:$AL,"网点超23H未关闭"))*20=0,"-",(COUNTIFS(明细!$R:$R,$AK332,明细!$C:$C,AN$1,明细!$AK:$AK,"网点超50分钟未响应")+COUNTIFS(明细!$R:$R,$AK332,明细!$C:$C,AN$1,明细!$AL:$AL,"网点超23H未关闭"))*20)</f>
        <v>-</v>
      </c>
      <c r="AO332" s="12" t="str">
        <f>IF((COUNTIFS(明细!$R:$R,$AK332,明细!$C:$C,AO$1,明细!$AK:$AK,"网点超50分钟未响应")+COUNTIFS(明细!$R:$R,$AK332,明细!$C:$C,AO$1,明细!$AL:$AL,"网点超23H未关闭"))*20=0,"-",(COUNTIFS(明细!$R:$R,$AK332,明细!$C:$C,AO$1,明细!$AK:$AK,"网点超50分钟未响应")+COUNTIFS(明细!$R:$R,$AK332,明细!$C:$C,AO$1,明细!$AL:$AL,"网点超23H未关闭"))*20)</f>
        <v>-</v>
      </c>
      <c r="AP332" s="12" t="str">
        <f>IF((COUNTIFS(明细!$R:$R,$AK332,明细!$C:$C,AP$1,明细!$AK:$AK,"网点超50分钟未响应")+COUNTIFS(明细!$R:$R,$AK332,明细!$C:$C,AP$1,明细!$AL:$AL,"网点超23H未关闭"))*20=0,"-",(COUNTIFS(明细!$R:$R,$AK332,明细!$C:$C,AP$1,明细!$AK:$AK,"网点超50分钟未响应")+COUNTIFS(明细!$R:$R,$AK332,明细!$C:$C,AP$1,明细!$AL:$AL,"网点超23H未关闭"))*20)</f>
        <v>-</v>
      </c>
      <c r="AQ332" s="12" t="str">
        <f>IF((COUNTIFS(明细!$R:$R,$AK332,明细!$C:$C,AQ$1,明细!$AK:$AK,"网点超50分钟未响应")+COUNTIFS(明细!$R:$R,$AK332,明细!$C:$C,AQ$1,明细!$AL:$AL,"网点超23H未关闭"))*20=0,"-",(COUNTIFS(明细!$R:$R,$AK332,明细!$C:$C,AQ$1,明细!$AK:$AK,"网点超50分钟未响应")+COUNTIFS(明细!$R:$R,$AK332,明细!$C:$C,AQ$1,明细!$AL:$AL,"网点超23H未关闭"))*20)</f>
        <v>-</v>
      </c>
      <c r="AR332" s="12" t="str">
        <f>IF((COUNTIFS(明细!$R:$R,$AK332,明细!$C:$C,AR$1,明细!$AK:$AK,"网点超50分钟未响应")+COUNTIFS(明细!$R:$R,$AK332,明细!$C:$C,AR$1,明细!$AL:$AL,"网点超23H未关闭"))*20=0,"-",(COUNTIFS(明细!$R:$R,$AK332,明细!$C:$C,AR$1,明细!$AK:$AK,"网点超50分钟未响应")+COUNTIFS(明细!$R:$R,$AK332,明细!$C:$C,AR$1,明细!$AL:$AL,"网点超23H未关闭"))*20)</f>
        <v>-</v>
      </c>
      <c r="AS332" s="12" t="str">
        <f>IF((COUNTIFS(明细!$R:$R,$AK332,明细!$C:$C,AS$1,明细!$AK:$AK,"网点超50分钟未响应")+COUNTIFS(明细!$R:$R,$AK332,明细!$C:$C,AS$1,明细!$AL:$AL,"网点超23H未关闭"))*20=0,"-",(COUNTIFS(明细!$R:$R,$AK332,明细!$C:$C,AS$1,明细!$AK:$AK,"网点超50分钟未响应")+COUNTIFS(明细!$R:$R,$AK332,明细!$C:$C,AS$1,明细!$AL:$AL,"网点超23H未关闭"))*20)</f>
        <v>-</v>
      </c>
      <c r="AT332" s="12" t="str">
        <f>IF((COUNTIFS(明细!$R:$R,$AK332,明细!$C:$C,AT$1,明细!$AK:$AK,"网点超50分钟未响应")+COUNTIFS(明细!$R:$R,$AK332,明细!$C:$C,AT$1,明细!$AL:$AL,"网点超23H未关闭"))*20=0,"-",(COUNTIFS(明细!$R:$R,$AK332,明细!$C:$C,AT$1,明细!$AK:$AK,"网点超50分钟未响应")+COUNTIFS(明细!$R:$R,$AK332,明细!$C:$C,AT$1,明细!$AL:$AL,"网点超23H未关闭"))*20)</f>
        <v>-</v>
      </c>
      <c r="AU332" s="12" t="str">
        <f>IF((COUNTIFS(明细!$R:$R,$AK332,明细!$C:$C,AU$1,明细!$AK:$AK,"网点超50分钟未响应")+COUNTIFS(明细!$R:$R,$AK332,明细!$C:$C,AU$1,明细!$AL:$AL,"网点超23H未关闭"))*20=0,"-",(COUNTIFS(明细!$R:$R,$AK332,明细!$C:$C,AU$1,明细!$AK:$AK,"网点超50分钟未响应")+COUNTIFS(明细!$R:$R,$AK332,明细!$C:$C,AU$1,明细!$AL:$AL,"网点超23H未关闭"))*20)</f>
        <v>-</v>
      </c>
      <c r="AV332" s="12" t="str">
        <f>IF((COUNTIFS(明细!$R:$R,$AK332,明细!$C:$C,AV$1,明细!$AK:$AK,"网点超50分钟未响应")+COUNTIFS(明细!$R:$R,$AK332,明细!$C:$C,AV$1,明细!$AL:$AL,"网点超23H未关闭"))*20=0,"-",(COUNTIFS(明细!$R:$R,$AK332,明细!$C:$C,AV$1,明细!$AK:$AK,"网点超50分钟未响应")+COUNTIFS(明细!$R:$R,$AK332,明细!$C:$C,AV$1,明细!$AL:$AL,"网点超23H未关闭"))*20)</f>
        <v>-</v>
      </c>
      <c r="AW332" s="12" t="str">
        <f>IF((COUNTIFS(明细!$R:$R,$AK332,明细!$C:$C,AW$1,明细!$AK:$AK,"网点超50分钟未响应")+COUNTIFS(明细!$R:$R,$AK332,明细!$C:$C,AW$1,明细!$AL:$AL,"网点超23H未关闭"))*20=0,"-",(COUNTIFS(明细!$R:$R,$AK332,明细!$C:$C,AW$1,明细!$AK:$AK,"网点超50分钟未响应")+COUNTIFS(明细!$R:$R,$AK332,明细!$C:$C,AW$1,明细!$AL:$AL,"网点超23H未关闭"))*20)</f>
        <v>-</v>
      </c>
      <c r="AX332" s="12" t="str">
        <f>IF((COUNTIFS(明细!$R:$R,$AK332,明细!$C:$C,AX$1,明细!$AK:$AK,"网点超50分钟未响应")+COUNTIFS(明细!$R:$R,$AK332,明细!$C:$C,AX$1,明细!$AL:$AL,"网点超23H未关闭"))*20=0,"-",(COUNTIFS(明细!$R:$R,$AK332,明细!$C:$C,AX$1,明细!$AK:$AK,"网点超50分钟未响应")+COUNTIFS(明细!$R:$R,$AK332,明细!$C:$C,AX$1,明细!$AL:$AL,"网点超23H未关闭"))*20)</f>
        <v>-</v>
      </c>
      <c r="AY332" s="12" t="str">
        <f>IF((COUNTIFS(明细!$R:$R,$AK332,明细!$C:$C,AY$1,明细!$AK:$AK,"网点超50分钟未响应")+COUNTIFS(明细!$R:$R,$AK332,明细!$C:$C,AY$1,明细!$AL:$AL,"网点超23H未关闭"))*20=0,"-",(COUNTIFS(明细!$R:$R,$AK332,明细!$C:$C,AY$1,明细!$AK:$AK,"网点超50分钟未响应")+COUNTIFS(明细!$R:$R,$AK332,明细!$C:$C,AY$1,明细!$AL:$AL,"网点超23H未关闭"))*20)</f>
        <v>-</v>
      </c>
      <c r="AZ332" s="12" t="str">
        <f>IF((COUNTIFS(明细!$R:$R,$AK332,明细!$C:$C,AZ$1,明细!$AK:$AK,"网点超50分钟未响应")+COUNTIFS(明细!$R:$R,$AK332,明细!$C:$C,AZ$1,明细!$AL:$AL,"网点超23H未关闭"))*20=0,"-",(COUNTIFS(明细!$R:$R,$AK332,明细!$C:$C,AZ$1,明细!$AK:$AK,"网点超50分钟未响应")+COUNTIFS(明细!$R:$R,$AK332,明细!$C:$C,AZ$1,明细!$AL:$AL,"网点超23H未关闭"))*20)</f>
        <v>-</v>
      </c>
      <c r="BA332" s="12" t="str">
        <f>IF((COUNTIFS(明细!$R:$R,$AK332,明细!$C:$C,BA$1,明细!$AK:$AK,"网点超50分钟未响应")+COUNTIFS(明细!$R:$R,$AK332,明细!$C:$C,BA$1,明细!$AL:$AL,"网点超23H未关闭"))*20=0,"-",(COUNTIFS(明细!$R:$R,$AK332,明细!$C:$C,BA$1,明细!$AK:$AK,"网点超50分钟未响应")+COUNTIFS(明细!$R:$R,$AK332,明细!$C:$C,BA$1,明细!$AL:$AL,"网点超23H未关闭"))*20)</f>
        <v>-</v>
      </c>
      <c r="BB332" s="12" t="str">
        <f>IF((COUNTIFS(明细!$R:$R,$AK332,明细!$C:$C,BB$1,明细!$AK:$AK,"网点超50分钟未响应")+COUNTIFS(明细!$R:$R,$AK332,明细!$C:$C,BB$1,明细!$AL:$AL,"网点超23H未关闭"))*20=0,"-",(COUNTIFS(明细!$R:$R,$AK332,明细!$C:$C,BB$1,明细!$AK:$AK,"网点超50分钟未响应")+COUNTIFS(明细!$R:$R,$AK332,明细!$C:$C,BB$1,明细!$AL:$AL,"网点超23H未关闭"))*20)</f>
        <v>-</v>
      </c>
      <c r="BC332" s="12" t="str">
        <f>IF((COUNTIFS(明细!$R:$R,$AK332,明细!$C:$C,BC$1,明细!$AK:$AK,"网点超50分钟未响应")+COUNTIFS(明细!$R:$R,$AK332,明细!$C:$C,BC$1,明细!$AL:$AL,"网点超23H未关闭"))*20=0,"-",(COUNTIFS(明细!$R:$R,$AK332,明细!$C:$C,BC$1,明细!$AK:$AK,"网点超50分钟未响应")+COUNTIFS(明细!$R:$R,$AK332,明细!$C:$C,BC$1,明细!$AL:$AL,"网点超23H未关闭"))*20)</f>
        <v>-</v>
      </c>
      <c r="BD332" s="12" t="str">
        <f>IF((COUNTIFS(明细!$R:$R,$AK332,明细!$C:$C,BD$1,明细!$AK:$AK,"网点超50分钟未响应")+COUNTIFS(明细!$R:$R,$AK332,明细!$C:$C,BD$1,明细!$AL:$AL,"网点超23H未关闭"))*20=0,"-",(COUNTIFS(明细!$R:$R,$AK332,明细!$C:$C,BD$1,明细!$AK:$AK,"网点超50分钟未响应")+COUNTIFS(明细!$R:$R,$AK332,明细!$C:$C,BD$1,明细!$AL:$AL,"网点超23H未关闭"))*20)</f>
        <v>-</v>
      </c>
      <c r="BE332" s="12" t="str">
        <f>IF((COUNTIFS(明细!$R:$R,$AK332,明细!$C:$C,BE$1,明细!$AK:$AK,"网点超50分钟未响应")+COUNTIFS(明细!$R:$R,$AK332,明细!$C:$C,BE$1,明细!$AL:$AL,"网点超23H未关闭"))*20=0,"-",(COUNTIFS(明细!$R:$R,$AK332,明细!$C:$C,BE$1,明细!$AK:$AK,"网点超50分钟未响应")+COUNTIFS(明细!$R:$R,$AK332,明细!$C:$C,BE$1,明细!$AL:$AL,"网点超23H未关闭"))*20)</f>
        <v>-</v>
      </c>
      <c r="BF332" s="12" t="str">
        <f>IF((COUNTIFS(明细!$R:$R,$AK332,明细!$C:$C,BF$1,明细!$AK:$AK,"网点超50分钟未响应")+COUNTIFS(明细!$R:$R,$AK332,明细!$C:$C,BF$1,明细!$AL:$AL,"网点超23H未关闭"))*20=0,"-",(COUNTIFS(明细!$R:$R,$AK332,明细!$C:$C,BF$1,明细!$AK:$AK,"网点超50分钟未响应")+COUNTIFS(明细!$R:$R,$AK332,明细!$C:$C,BF$1,明细!$AL:$AL,"网点超23H未关闭"))*20)</f>
        <v>-</v>
      </c>
      <c r="BG332" s="12" t="str">
        <f>IF((COUNTIFS(明细!$R:$R,$AK332,明细!$C:$C,BG$1,明细!$AK:$AK,"网点超50分钟未响应")+COUNTIFS(明细!$R:$R,$AK332,明细!$C:$C,BG$1,明细!$AL:$AL,"网点超23H未关闭"))*20=0,"-",(COUNTIFS(明细!$R:$R,$AK332,明细!$C:$C,BG$1,明细!$AK:$AK,"网点超50分钟未响应")+COUNTIFS(明细!$R:$R,$AK332,明细!$C:$C,BG$1,明细!$AL:$AL,"网点超23H未关闭"))*20)</f>
        <v>-</v>
      </c>
      <c r="BH332" s="12" t="str">
        <f>IF((COUNTIFS(明细!$R:$R,$AK332,明细!$C:$C,BH$1,明细!$AK:$AK,"网点超50分钟未响应")+COUNTIFS(明细!$R:$R,$AK332,明细!$C:$C,BH$1,明细!$AL:$AL,"网点超23H未关闭"))*20=0,"-",(COUNTIFS(明细!$R:$R,$AK332,明细!$C:$C,BH$1,明细!$AK:$AK,"网点超50分钟未响应")+COUNTIFS(明细!$R:$R,$AK332,明细!$C:$C,BH$1,明细!$AL:$AL,"网点超23H未关闭"))*20)</f>
        <v>-</v>
      </c>
      <c r="BI332" s="12" t="str">
        <f>IF((COUNTIFS(明细!$R:$R,$AK332,明细!$C:$C,BI$1,明细!$AK:$AK,"网点超50分钟未响应")+COUNTIFS(明细!$R:$R,$AK332,明细!$C:$C,BI$1,明细!$AL:$AL,"网点超23H未关闭"))*20=0,"-",(COUNTIFS(明细!$R:$R,$AK332,明细!$C:$C,BI$1,明细!$AK:$AK,"网点超50分钟未响应")+COUNTIFS(明细!$R:$R,$AK332,明细!$C:$C,BI$1,明细!$AL:$AL,"网点超23H未关闭"))*20)</f>
        <v>-</v>
      </c>
      <c r="BJ332" s="12" t="str">
        <f>IF((COUNTIFS(明细!$R:$R,$AK332,明细!$C:$C,BJ$1,明细!$AK:$AK,"网点超50分钟未响应")+COUNTIFS(明细!$R:$R,$AK332,明细!$C:$C,BJ$1,明细!$AL:$AL,"网点超23H未关闭"))*20=0,"-",(COUNTIFS(明细!$R:$R,$AK332,明细!$C:$C,BJ$1,明细!$AK:$AK,"网点超50分钟未响应")+COUNTIFS(明细!$R:$R,$AK332,明细!$C:$C,BJ$1,明细!$AL:$AL,"网点超23H未关闭"))*20)</f>
        <v>-</v>
      </c>
      <c r="BK332" s="12" t="str">
        <f>IF((COUNTIFS(明细!$R:$R,$AK332,明细!$C:$C,BK$1,明细!$AK:$AK,"网点超50分钟未响应")+COUNTIFS(明细!$R:$R,$AK332,明细!$C:$C,BK$1,明细!$AL:$AL,"网点超23H未关闭"))*20=0,"-",(COUNTIFS(明细!$R:$R,$AK332,明细!$C:$C,BK$1,明细!$AK:$AK,"网点超50分钟未响应")+COUNTIFS(明细!$R:$R,$AK332,明细!$C:$C,BK$1,明细!$AL:$AL,"网点超23H未关闭"))*20)</f>
        <v>-</v>
      </c>
      <c r="BL332" s="12" t="str">
        <f>IF((COUNTIFS(明细!$R:$R,$AK332,明细!$C:$C,BL$1,明细!$AK:$AK,"网点超50分钟未响应")+COUNTIFS(明细!$R:$R,$AK332,明细!$C:$C,BL$1,明细!$AL:$AL,"网点超23H未关闭"))*20=0,"-",(COUNTIFS(明细!$R:$R,$AK332,明细!$C:$C,BL$1,明细!$AK:$AK,"网点超50分钟未响应")+COUNTIFS(明细!$R:$R,$AK332,明细!$C:$C,BL$1,明细!$AL:$AL,"网点超23H未关闭"))*20)</f>
        <v>-</v>
      </c>
      <c r="BM332" s="12" t="str">
        <f>IF((COUNTIFS(明细!$R:$R,$AK332,明细!$C:$C,BM$1,明细!$AK:$AK,"网点超50分钟未响应")+COUNTIFS(明细!$R:$R,$AK332,明细!$C:$C,BM$1,明细!$AL:$AL,"网点超23H未关闭"))*20=0,"-",(COUNTIFS(明细!$R:$R,$AK332,明细!$C:$C,BM$1,明细!$AK:$AK,"网点超50分钟未响应")+COUNTIFS(明细!$R:$R,$AK332,明细!$C:$C,BM$1,明细!$AL:$AL,"网点超23H未关闭"))*20)</f>
        <v>-</v>
      </c>
      <c r="BN332" s="12" t="str">
        <f>IF((COUNTIFS(明细!$R:$R,$AK332,明细!$C:$C,BN$1,明细!$AK:$AK,"网点超50分钟未响应")+COUNTIFS(明细!$R:$R,$AK332,明细!$C:$C,BN$1,明细!$AL:$AL,"网点超23H未关闭"))*20=0,"-",(COUNTIFS(明细!$R:$R,$AK332,明细!$C:$C,BN$1,明细!$AK:$AK,"网点超50分钟未响应")+COUNTIFS(明细!$R:$R,$AK332,明细!$C:$C,BN$1,明细!$AL:$AL,"网点超23H未关闭"))*20)</f>
        <v>-</v>
      </c>
      <c r="BO332" s="12" t="str">
        <f>IF((COUNTIFS(明细!$R:$R,$AK332,明细!$C:$C,BO$1,明细!$AK:$AK,"网点超50分钟未响应")+COUNTIFS(明细!$R:$R,$AK332,明细!$C:$C,BO$1,明细!$AL:$AL,"网点超23H未关闭"))*20=0,"-",(COUNTIFS(明细!$R:$R,$AK332,明细!$C:$C,BO$1,明细!$AK:$AK,"网点超50分钟未响应")+COUNTIFS(明细!$R:$R,$AK332,明细!$C:$C,BO$1,明细!$AL:$AL,"网点超23H未关闭"))*20)</f>
        <v>-</v>
      </c>
      <c r="BP332" s="12" t="str">
        <f>IF((COUNTIFS(明细!$R:$R,$AK332,明细!$C:$C,BP$1,明细!$AK:$AK,"网点超50分钟未响应")+COUNTIFS(明细!$R:$R,$AK332,明细!$C:$C,BP$1,明细!$AL:$AL,"网点超23H未关闭"))*20=0,"-",(COUNTIFS(明细!$R:$R,$AK332,明细!$C:$C,BP$1,明细!$AK:$AK,"网点超50分钟未响应")+COUNTIFS(明细!$R:$R,$AK332,明细!$C:$C,BP$1,明细!$AL:$AL,"网点超23H未关闭"))*20)</f>
        <v>-</v>
      </c>
    </row>
    <row r="333" customHeight="1" spans="36:68">
      <c r="AJ333" s="12">
        <f>RANK(AL333,AL$3:AL$356)</f>
        <v>147</v>
      </c>
      <c r="AK333" s="4" t="s">
        <v>369</v>
      </c>
      <c r="AL333" s="12">
        <f t="shared" si="3"/>
        <v>0</v>
      </c>
      <c r="AM333" s="12" t="str">
        <f>IF((COUNTIFS(明细!$R:$R,$AK333,明细!$C:$C,AM$1,明细!$AK:$AK,"网点超50分钟未响应")+COUNTIFS(明细!$R:$R,$AK333,明细!$C:$C,AM$1,明细!$AL:$AL,"网点超23H未关闭"))*20=0,"-",(COUNTIFS(明细!$R:$R,$AK333,明细!$C:$C,AM$1,明细!$AK:$AK,"网点超50分钟未响应")+COUNTIFS(明细!$R:$R,$AK333,明细!$C:$C,AM$1,明细!$AL:$AL,"网点超23H未关闭"))*20)</f>
        <v>-</v>
      </c>
      <c r="AN333" s="12" t="str">
        <f>IF((COUNTIFS(明细!$R:$R,$AK333,明细!$C:$C,AN$1,明细!$AK:$AK,"网点超50分钟未响应")+COUNTIFS(明细!$R:$R,$AK333,明细!$C:$C,AN$1,明细!$AL:$AL,"网点超23H未关闭"))*20=0,"-",(COUNTIFS(明细!$R:$R,$AK333,明细!$C:$C,AN$1,明细!$AK:$AK,"网点超50分钟未响应")+COUNTIFS(明细!$R:$R,$AK333,明细!$C:$C,AN$1,明细!$AL:$AL,"网点超23H未关闭"))*20)</f>
        <v>-</v>
      </c>
      <c r="AO333" s="12" t="str">
        <f>IF((COUNTIFS(明细!$R:$R,$AK333,明细!$C:$C,AO$1,明细!$AK:$AK,"网点超50分钟未响应")+COUNTIFS(明细!$R:$R,$AK333,明细!$C:$C,AO$1,明细!$AL:$AL,"网点超23H未关闭"))*20=0,"-",(COUNTIFS(明细!$R:$R,$AK333,明细!$C:$C,AO$1,明细!$AK:$AK,"网点超50分钟未响应")+COUNTIFS(明细!$R:$R,$AK333,明细!$C:$C,AO$1,明细!$AL:$AL,"网点超23H未关闭"))*20)</f>
        <v>-</v>
      </c>
      <c r="AP333" s="12" t="str">
        <f>IF((COUNTIFS(明细!$R:$R,$AK333,明细!$C:$C,AP$1,明细!$AK:$AK,"网点超50分钟未响应")+COUNTIFS(明细!$R:$R,$AK333,明细!$C:$C,AP$1,明细!$AL:$AL,"网点超23H未关闭"))*20=0,"-",(COUNTIFS(明细!$R:$R,$AK333,明细!$C:$C,AP$1,明细!$AK:$AK,"网点超50分钟未响应")+COUNTIFS(明细!$R:$R,$AK333,明细!$C:$C,AP$1,明细!$AL:$AL,"网点超23H未关闭"))*20)</f>
        <v>-</v>
      </c>
      <c r="AQ333" s="12" t="str">
        <f>IF((COUNTIFS(明细!$R:$R,$AK333,明细!$C:$C,AQ$1,明细!$AK:$AK,"网点超50分钟未响应")+COUNTIFS(明细!$R:$R,$AK333,明细!$C:$C,AQ$1,明细!$AL:$AL,"网点超23H未关闭"))*20=0,"-",(COUNTIFS(明细!$R:$R,$AK333,明细!$C:$C,AQ$1,明细!$AK:$AK,"网点超50分钟未响应")+COUNTIFS(明细!$R:$R,$AK333,明细!$C:$C,AQ$1,明细!$AL:$AL,"网点超23H未关闭"))*20)</f>
        <v>-</v>
      </c>
      <c r="AR333" s="12" t="str">
        <f>IF((COUNTIFS(明细!$R:$R,$AK333,明细!$C:$C,AR$1,明细!$AK:$AK,"网点超50分钟未响应")+COUNTIFS(明细!$R:$R,$AK333,明细!$C:$C,AR$1,明细!$AL:$AL,"网点超23H未关闭"))*20=0,"-",(COUNTIFS(明细!$R:$R,$AK333,明细!$C:$C,AR$1,明细!$AK:$AK,"网点超50分钟未响应")+COUNTIFS(明细!$R:$R,$AK333,明细!$C:$C,AR$1,明细!$AL:$AL,"网点超23H未关闭"))*20)</f>
        <v>-</v>
      </c>
      <c r="AS333" s="12" t="str">
        <f>IF((COUNTIFS(明细!$R:$R,$AK333,明细!$C:$C,AS$1,明细!$AK:$AK,"网点超50分钟未响应")+COUNTIFS(明细!$R:$R,$AK333,明细!$C:$C,AS$1,明细!$AL:$AL,"网点超23H未关闭"))*20=0,"-",(COUNTIFS(明细!$R:$R,$AK333,明细!$C:$C,AS$1,明细!$AK:$AK,"网点超50分钟未响应")+COUNTIFS(明细!$R:$R,$AK333,明细!$C:$C,AS$1,明细!$AL:$AL,"网点超23H未关闭"))*20)</f>
        <v>-</v>
      </c>
      <c r="AT333" s="12" t="str">
        <f>IF((COUNTIFS(明细!$R:$R,$AK333,明细!$C:$C,AT$1,明细!$AK:$AK,"网点超50分钟未响应")+COUNTIFS(明细!$R:$R,$AK333,明细!$C:$C,AT$1,明细!$AL:$AL,"网点超23H未关闭"))*20=0,"-",(COUNTIFS(明细!$R:$R,$AK333,明细!$C:$C,AT$1,明细!$AK:$AK,"网点超50分钟未响应")+COUNTIFS(明细!$R:$R,$AK333,明细!$C:$C,AT$1,明细!$AL:$AL,"网点超23H未关闭"))*20)</f>
        <v>-</v>
      </c>
      <c r="AU333" s="12" t="str">
        <f>IF((COUNTIFS(明细!$R:$R,$AK333,明细!$C:$C,AU$1,明细!$AK:$AK,"网点超50分钟未响应")+COUNTIFS(明细!$R:$R,$AK333,明细!$C:$C,AU$1,明细!$AL:$AL,"网点超23H未关闭"))*20=0,"-",(COUNTIFS(明细!$R:$R,$AK333,明细!$C:$C,AU$1,明细!$AK:$AK,"网点超50分钟未响应")+COUNTIFS(明细!$R:$R,$AK333,明细!$C:$C,AU$1,明细!$AL:$AL,"网点超23H未关闭"))*20)</f>
        <v>-</v>
      </c>
      <c r="AV333" s="12" t="str">
        <f>IF((COUNTIFS(明细!$R:$R,$AK333,明细!$C:$C,AV$1,明细!$AK:$AK,"网点超50分钟未响应")+COUNTIFS(明细!$R:$R,$AK333,明细!$C:$C,AV$1,明细!$AL:$AL,"网点超23H未关闭"))*20=0,"-",(COUNTIFS(明细!$R:$R,$AK333,明细!$C:$C,AV$1,明细!$AK:$AK,"网点超50分钟未响应")+COUNTIFS(明细!$R:$R,$AK333,明细!$C:$C,AV$1,明细!$AL:$AL,"网点超23H未关闭"))*20)</f>
        <v>-</v>
      </c>
      <c r="AW333" s="12" t="str">
        <f>IF((COUNTIFS(明细!$R:$R,$AK333,明细!$C:$C,AW$1,明细!$AK:$AK,"网点超50分钟未响应")+COUNTIFS(明细!$R:$R,$AK333,明细!$C:$C,AW$1,明细!$AL:$AL,"网点超23H未关闭"))*20=0,"-",(COUNTIFS(明细!$R:$R,$AK333,明细!$C:$C,AW$1,明细!$AK:$AK,"网点超50分钟未响应")+COUNTIFS(明细!$R:$R,$AK333,明细!$C:$C,AW$1,明细!$AL:$AL,"网点超23H未关闭"))*20)</f>
        <v>-</v>
      </c>
      <c r="AX333" s="12" t="str">
        <f>IF((COUNTIFS(明细!$R:$R,$AK333,明细!$C:$C,AX$1,明细!$AK:$AK,"网点超50分钟未响应")+COUNTIFS(明细!$R:$R,$AK333,明细!$C:$C,AX$1,明细!$AL:$AL,"网点超23H未关闭"))*20=0,"-",(COUNTIFS(明细!$R:$R,$AK333,明细!$C:$C,AX$1,明细!$AK:$AK,"网点超50分钟未响应")+COUNTIFS(明细!$R:$R,$AK333,明细!$C:$C,AX$1,明细!$AL:$AL,"网点超23H未关闭"))*20)</f>
        <v>-</v>
      </c>
      <c r="AY333" s="12" t="str">
        <f>IF((COUNTIFS(明细!$R:$R,$AK333,明细!$C:$C,AY$1,明细!$AK:$AK,"网点超50分钟未响应")+COUNTIFS(明细!$R:$R,$AK333,明细!$C:$C,AY$1,明细!$AL:$AL,"网点超23H未关闭"))*20=0,"-",(COUNTIFS(明细!$R:$R,$AK333,明细!$C:$C,AY$1,明细!$AK:$AK,"网点超50分钟未响应")+COUNTIFS(明细!$R:$R,$AK333,明细!$C:$C,AY$1,明细!$AL:$AL,"网点超23H未关闭"))*20)</f>
        <v>-</v>
      </c>
      <c r="AZ333" s="12" t="str">
        <f>IF((COUNTIFS(明细!$R:$R,$AK333,明细!$C:$C,AZ$1,明细!$AK:$AK,"网点超50分钟未响应")+COUNTIFS(明细!$R:$R,$AK333,明细!$C:$C,AZ$1,明细!$AL:$AL,"网点超23H未关闭"))*20=0,"-",(COUNTIFS(明细!$R:$R,$AK333,明细!$C:$C,AZ$1,明细!$AK:$AK,"网点超50分钟未响应")+COUNTIFS(明细!$R:$R,$AK333,明细!$C:$C,AZ$1,明细!$AL:$AL,"网点超23H未关闭"))*20)</f>
        <v>-</v>
      </c>
      <c r="BA333" s="12" t="str">
        <f>IF((COUNTIFS(明细!$R:$R,$AK333,明细!$C:$C,BA$1,明细!$AK:$AK,"网点超50分钟未响应")+COUNTIFS(明细!$R:$R,$AK333,明细!$C:$C,BA$1,明细!$AL:$AL,"网点超23H未关闭"))*20=0,"-",(COUNTIFS(明细!$R:$R,$AK333,明细!$C:$C,BA$1,明细!$AK:$AK,"网点超50分钟未响应")+COUNTIFS(明细!$R:$R,$AK333,明细!$C:$C,BA$1,明细!$AL:$AL,"网点超23H未关闭"))*20)</f>
        <v>-</v>
      </c>
      <c r="BB333" s="12" t="str">
        <f>IF((COUNTIFS(明细!$R:$R,$AK333,明细!$C:$C,BB$1,明细!$AK:$AK,"网点超50分钟未响应")+COUNTIFS(明细!$R:$R,$AK333,明细!$C:$C,BB$1,明细!$AL:$AL,"网点超23H未关闭"))*20=0,"-",(COUNTIFS(明细!$R:$R,$AK333,明细!$C:$C,BB$1,明细!$AK:$AK,"网点超50分钟未响应")+COUNTIFS(明细!$R:$R,$AK333,明细!$C:$C,BB$1,明细!$AL:$AL,"网点超23H未关闭"))*20)</f>
        <v>-</v>
      </c>
      <c r="BC333" s="12" t="str">
        <f>IF((COUNTIFS(明细!$R:$R,$AK333,明细!$C:$C,BC$1,明细!$AK:$AK,"网点超50分钟未响应")+COUNTIFS(明细!$R:$R,$AK333,明细!$C:$C,BC$1,明细!$AL:$AL,"网点超23H未关闭"))*20=0,"-",(COUNTIFS(明细!$R:$R,$AK333,明细!$C:$C,BC$1,明细!$AK:$AK,"网点超50分钟未响应")+COUNTIFS(明细!$R:$R,$AK333,明细!$C:$C,BC$1,明细!$AL:$AL,"网点超23H未关闭"))*20)</f>
        <v>-</v>
      </c>
      <c r="BD333" s="12" t="str">
        <f>IF((COUNTIFS(明细!$R:$R,$AK333,明细!$C:$C,BD$1,明细!$AK:$AK,"网点超50分钟未响应")+COUNTIFS(明细!$R:$R,$AK333,明细!$C:$C,BD$1,明细!$AL:$AL,"网点超23H未关闭"))*20=0,"-",(COUNTIFS(明细!$R:$R,$AK333,明细!$C:$C,BD$1,明细!$AK:$AK,"网点超50分钟未响应")+COUNTIFS(明细!$R:$R,$AK333,明细!$C:$C,BD$1,明细!$AL:$AL,"网点超23H未关闭"))*20)</f>
        <v>-</v>
      </c>
      <c r="BE333" s="12" t="str">
        <f>IF((COUNTIFS(明细!$R:$R,$AK333,明细!$C:$C,BE$1,明细!$AK:$AK,"网点超50分钟未响应")+COUNTIFS(明细!$R:$R,$AK333,明细!$C:$C,BE$1,明细!$AL:$AL,"网点超23H未关闭"))*20=0,"-",(COUNTIFS(明细!$R:$R,$AK333,明细!$C:$C,BE$1,明细!$AK:$AK,"网点超50分钟未响应")+COUNTIFS(明细!$R:$R,$AK333,明细!$C:$C,BE$1,明细!$AL:$AL,"网点超23H未关闭"))*20)</f>
        <v>-</v>
      </c>
      <c r="BF333" s="12" t="str">
        <f>IF((COUNTIFS(明细!$R:$R,$AK333,明细!$C:$C,BF$1,明细!$AK:$AK,"网点超50分钟未响应")+COUNTIFS(明细!$R:$R,$AK333,明细!$C:$C,BF$1,明细!$AL:$AL,"网点超23H未关闭"))*20=0,"-",(COUNTIFS(明细!$R:$R,$AK333,明细!$C:$C,BF$1,明细!$AK:$AK,"网点超50分钟未响应")+COUNTIFS(明细!$R:$R,$AK333,明细!$C:$C,BF$1,明细!$AL:$AL,"网点超23H未关闭"))*20)</f>
        <v>-</v>
      </c>
      <c r="BG333" s="12" t="str">
        <f>IF((COUNTIFS(明细!$R:$R,$AK333,明细!$C:$C,BG$1,明细!$AK:$AK,"网点超50分钟未响应")+COUNTIFS(明细!$R:$R,$AK333,明细!$C:$C,BG$1,明细!$AL:$AL,"网点超23H未关闭"))*20=0,"-",(COUNTIFS(明细!$R:$R,$AK333,明细!$C:$C,BG$1,明细!$AK:$AK,"网点超50分钟未响应")+COUNTIFS(明细!$R:$R,$AK333,明细!$C:$C,BG$1,明细!$AL:$AL,"网点超23H未关闭"))*20)</f>
        <v>-</v>
      </c>
      <c r="BH333" s="12" t="str">
        <f>IF((COUNTIFS(明细!$R:$R,$AK333,明细!$C:$C,BH$1,明细!$AK:$AK,"网点超50分钟未响应")+COUNTIFS(明细!$R:$R,$AK333,明细!$C:$C,BH$1,明细!$AL:$AL,"网点超23H未关闭"))*20=0,"-",(COUNTIFS(明细!$R:$R,$AK333,明细!$C:$C,BH$1,明细!$AK:$AK,"网点超50分钟未响应")+COUNTIFS(明细!$R:$R,$AK333,明细!$C:$C,BH$1,明细!$AL:$AL,"网点超23H未关闭"))*20)</f>
        <v>-</v>
      </c>
      <c r="BI333" s="12" t="str">
        <f>IF((COUNTIFS(明细!$R:$R,$AK333,明细!$C:$C,BI$1,明细!$AK:$AK,"网点超50分钟未响应")+COUNTIFS(明细!$R:$R,$AK333,明细!$C:$C,BI$1,明细!$AL:$AL,"网点超23H未关闭"))*20=0,"-",(COUNTIFS(明细!$R:$R,$AK333,明细!$C:$C,BI$1,明细!$AK:$AK,"网点超50分钟未响应")+COUNTIFS(明细!$R:$R,$AK333,明细!$C:$C,BI$1,明细!$AL:$AL,"网点超23H未关闭"))*20)</f>
        <v>-</v>
      </c>
      <c r="BJ333" s="12" t="str">
        <f>IF((COUNTIFS(明细!$R:$R,$AK333,明细!$C:$C,BJ$1,明细!$AK:$AK,"网点超50分钟未响应")+COUNTIFS(明细!$R:$R,$AK333,明细!$C:$C,BJ$1,明细!$AL:$AL,"网点超23H未关闭"))*20=0,"-",(COUNTIFS(明细!$R:$R,$AK333,明细!$C:$C,BJ$1,明细!$AK:$AK,"网点超50分钟未响应")+COUNTIFS(明细!$R:$R,$AK333,明细!$C:$C,BJ$1,明细!$AL:$AL,"网点超23H未关闭"))*20)</f>
        <v>-</v>
      </c>
      <c r="BK333" s="12" t="str">
        <f>IF((COUNTIFS(明细!$R:$R,$AK333,明细!$C:$C,BK$1,明细!$AK:$AK,"网点超50分钟未响应")+COUNTIFS(明细!$R:$R,$AK333,明细!$C:$C,BK$1,明细!$AL:$AL,"网点超23H未关闭"))*20=0,"-",(COUNTIFS(明细!$R:$R,$AK333,明细!$C:$C,BK$1,明细!$AK:$AK,"网点超50分钟未响应")+COUNTIFS(明细!$R:$R,$AK333,明细!$C:$C,BK$1,明细!$AL:$AL,"网点超23H未关闭"))*20)</f>
        <v>-</v>
      </c>
      <c r="BL333" s="12" t="str">
        <f>IF((COUNTIFS(明细!$R:$R,$AK333,明细!$C:$C,BL$1,明细!$AK:$AK,"网点超50分钟未响应")+COUNTIFS(明细!$R:$R,$AK333,明细!$C:$C,BL$1,明细!$AL:$AL,"网点超23H未关闭"))*20=0,"-",(COUNTIFS(明细!$R:$R,$AK333,明细!$C:$C,BL$1,明细!$AK:$AK,"网点超50分钟未响应")+COUNTIFS(明细!$R:$R,$AK333,明细!$C:$C,BL$1,明细!$AL:$AL,"网点超23H未关闭"))*20)</f>
        <v>-</v>
      </c>
      <c r="BM333" s="12" t="str">
        <f>IF((COUNTIFS(明细!$R:$R,$AK333,明细!$C:$C,BM$1,明细!$AK:$AK,"网点超50分钟未响应")+COUNTIFS(明细!$R:$R,$AK333,明细!$C:$C,BM$1,明细!$AL:$AL,"网点超23H未关闭"))*20=0,"-",(COUNTIFS(明细!$R:$R,$AK333,明细!$C:$C,BM$1,明细!$AK:$AK,"网点超50分钟未响应")+COUNTIFS(明细!$R:$R,$AK333,明细!$C:$C,BM$1,明细!$AL:$AL,"网点超23H未关闭"))*20)</f>
        <v>-</v>
      </c>
      <c r="BN333" s="12" t="str">
        <f>IF((COUNTIFS(明细!$R:$R,$AK333,明细!$C:$C,BN$1,明细!$AK:$AK,"网点超50分钟未响应")+COUNTIFS(明细!$R:$R,$AK333,明细!$C:$C,BN$1,明细!$AL:$AL,"网点超23H未关闭"))*20=0,"-",(COUNTIFS(明细!$R:$R,$AK333,明细!$C:$C,BN$1,明细!$AK:$AK,"网点超50分钟未响应")+COUNTIFS(明细!$R:$R,$AK333,明细!$C:$C,BN$1,明细!$AL:$AL,"网点超23H未关闭"))*20)</f>
        <v>-</v>
      </c>
      <c r="BO333" s="12" t="str">
        <f>IF((COUNTIFS(明细!$R:$R,$AK333,明细!$C:$C,BO$1,明细!$AK:$AK,"网点超50分钟未响应")+COUNTIFS(明细!$R:$R,$AK333,明细!$C:$C,BO$1,明细!$AL:$AL,"网点超23H未关闭"))*20=0,"-",(COUNTIFS(明细!$R:$R,$AK333,明细!$C:$C,BO$1,明细!$AK:$AK,"网点超50分钟未响应")+COUNTIFS(明细!$R:$R,$AK333,明细!$C:$C,BO$1,明细!$AL:$AL,"网点超23H未关闭"))*20)</f>
        <v>-</v>
      </c>
      <c r="BP333" s="12" t="str">
        <f>IF((COUNTIFS(明细!$R:$R,$AK333,明细!$C:$C,BP$1,明细!$AK:$AK,"网点超50分钟未响应")+COUNTIFS(明细!$R:$R,$AK333,明细!$C:$C,BP$1,明细!$AL:$AL,"网点超23H未关闭"))*20=0,"-",(COUNTIFS(明细!$R:$R,$AK333,明细!$C:$C,BP$1,明细!$AK:$AK,"网点超50分钟未响应")+COUNTIFS(明细!$R:$R,$AK333,明细!$C:$C,BP$1,明细!$AL:$AL,"网点超23H未关闭"))*20)</f>
        <v>-</v>
      </c>
    </row>
    <row r="334" customHeight="1" spans="36:68">
      <c r="AJ334" s="12">
        <f>RANK(AL334,AL$3:AL$356)</f>
        <v>147</v>
      </c>
      <c r="AK334" s="4" t="s">
        <v>370</v>
      </c>
      <c r="AL334" s="12">
        <f t="shared" si="3"/>
        <v>0</v>
      </c>
      <c r="AM334" s="12" t="str">
        <f>IF((COUNTIFS(明细!$R:$R,$AK334,明细!$C:$C,AM$1,明细!$AK:$AK,"网点超50分钟未响应")+COUNTIFS(明细!$R:$R,$AK334,明细!$C:$C,AM$1,明细!$AL:$AL,"网点超23H未关闭"))*20=0,"-",(COUNTIFS(明细!$R:$R,$AK334,明细!$C:$C,AM$1,明细!$AK:$AK,"网点超50分钟未响应")+COUNTIFS(明细!$R:$R,$AK334,明细!$C:$C,AM$1,明细!$AL:$AL,"网点超23H未关闭"))*20)</f>
        <v>-</v>
      </c>
      <c r="AN334" s="12" t="str">
        <f>IF((COUNTIFS(明细!$R:$R,$AK334,明细!$C:$C,AN$1,明细!$AK:$AK,"网点超50分钟未响应")+COUNTIFS(明细!$R:$R,$AK334,明细!$C:$C,AN$1,明细!$AL:$AL,"网点超23H未关闭"))*20=0,"-",(COUNTIFS(明细!$R:$R,$AK334,明细!$C:$C,AN$1,明细!$AK:$AK,"网点超50分钟未响应")+COUNTIFS(明细!$R:$R,$AK334,明细!$C:$C,AN$1,明细!$AL:$AL,"网点超23H未关闭"))*20)</f>
        <v>-</v>
      </c>
      <c r="AO334" s="12" t="str">
        <f>IF((COUNTIFS(明细!$R:$R,$AK334,明细!$C:$C,AO$1,明细!$AK:$AK,"网点超50分钟未响应")+COUNTIFS(明细!$R:$R,$AK334,明细!$C:$C,AO$1,明细!$AL:$AL,"网点超23H未关闭"))*20=0,"-",(COUNTIFS(明细!$R:$R,$AK334,明细!$C:$C,AO$1,明细!$AK:$AK,"网点超50分钟未响应")+COUNTIFS(明细!$R:$R,$AK334,明细!$C:$C,AO$1,明细!$AL:$AL,"网点超23H未关闭"))*20)</f>
        <v>-</v>
      </c>
      <c r="AP334" s="12" t="str">
        <f>IF((COUNTIFS(明细!$R:$R,$AK334,明细!$C:$C,AP$1,明细!$AK:$AK,"网点超50分钟未响应")+COUNTIFS(明细!$R:$R,$AK334,明细!$C:$C,AP$1,明细!$AL:$AL,"网点超23H未关闭"))*20=0,"-",(COUNTIFS(明细!$R:$R,$AK334,明细!$C:$C,AP$1,明细!$AK:$AK,"网点超50分钟未响应")+COUNTIFS(明细!$R:$R,$AK334,明细!$C:$C,AP$1,明细!$AL:$AL,"网点超23H未关闭"))*20)</f>
        <v>-</v>
      </c>
      <c r="AQ334" s="12" t="str">
        <f>IF((COUNTIFS(明细!$R:$R,$AK334,明细!$C:$C,AQ$1,明细!$AK:$AK,"网点超50分钟未响应")+COUNTIFS(明细!$R:$R,$AK334,明细!$C:$C,AQ$1,明细!$AL:$AL,"网点超23H未关闭"))*20=0,"-",(COUNTIFS(明细!$R:$R,$AK334,明细!$C:$C,AQ$1,明细!$AK:$AK,"网点超50分钟未响应")+COUNTIFS(明细!$R:$R,$AK334,明细!$C:$C,AQ$1,明细!$AL:$AL,"网点超23H未关闭"))*20)</f>
        <v>-</v>
      </c>
      <c r="AR334" s="12" t="str">
        <f>IF((COUNTIFS(明细!$R:$R,$AK334,明细!$C:$C,AR$1,明细!$AK:$AK,"网点超50分钟未响应")+COUNTIFS(明细!$R:$R,$AK334,明细!$C:$C,AR$1,明细!$AL:$AL,"网点超23H未关闭"))*20=0,"-",(COUNTIFS(明细!$R:$R,$AK334,明细!$C:$C,AR$1,明细!$AK:$AK,"网点超50分钟未响应")+COUNTIFS(明细!$R:$R,$AK334,明细!$C:$C,AR$1,明细!$AL:$AL,"网点超23H未关闭"))*20)</f>
        <v>-</v>
      </c>
      <c r="AS334" s="12" t="str">
        <f>IF((COUNTIFS(明细!$R:$R,$AK334,明细!$C:$C,AS$1,明细!$AK:$AK,"网点超50分钟未响应")+COUNTIFS(明细!$R:$R,$AK334,明细!$C:$C,AS$1,明细!$AL:$AL,"网点超23H未关闭"))*20=0,"-",(COUNTIFS(明细!$R:$R,$AK334,明细!$C:$C,AS$1,明细!$AK:$AK,"网点超50分钟未响应")+COUNTIFS(明细!$R:$R,$AK334,明细!$C:$C,AS$1,明细!$AL:$AL,"网点超23H未关闭"))*20)</f>
        <v>-</v>
      </c>
      <c r="AT334" s="12" t="str">
        <f>IF((COUNTIFS(明细!$R:$R,$AK334,明细!$C:$C,AT$1,明细!$AK:$AK,"网点超50分钟未响应")+COUNTIFS(明细!$R:$R,$AK334,明细!$C:$C,AT$1,明细!$AL:$AL,"网点超23H未关闭"))*20=0,"-",(COUNTIFS(明细!$R:$R,$AK334,明细!$C:$C,AT$1,明细!$AK:$AK,"网点超50分钟未响应")+COUNTIFS(明细!$R:$R,$AK334,明细!$C:$C,AT$1,明细!$AL:$AL,"网点超23H未关闭"))*20)</f>
        <v>-</v>
      </c>
      <c r="AU334" s="12" t="str">
        <f>IF((COUNTIFS(明细!$R:$R,$AK334,明细!$C:$C,AU$1,明细!$AK:$AK,"网点超50分钟未响应")+COUNTIFS(明细!$R:$R,$AK334,明细!$C:$C,AU$1,明细!$AL:$AL,"网点超23H未关闭"))*20=0,"-",(COUNTIFS(明细!$R:$R,$AK334,明细!$C:$C,AU$1,明细!$AK:$AK,"网点超50分钟未响应")+COUNTIFS(明细!$R:$R,$AK334,明细!$C:$C,AU$1,明细!$AL:$AL,"网点超23H未关闭"))*20)</f>
        <v>-</v>
      </c>
      <c r="AV334" s="12" t="str">
        <f>IF((COUNTIFS(明细!$R:$R,$AK334,明细!$C:$C,AV$1,明细!$AK:$AK,"网点超50分钟未响应")+COUNTIFS(明细!$R:$R,$AK334,明细!$C:$C,AV$1,明细!$AL:$AL,"网点超23H未关闭"))*20=0,"-",(COUNTIFS(明细!$R:$R,$AK334,明细!$C:$C,AV$1,明细!$AK:$AK,"网点超50分钟未响应")+COUNTIFS(明细!$R:$R,$AK334,明细!$C:$C,AV$1,明细!$AL:$AL,"网点超23H未关闭"))*20)</f>
        <v>-</v>
      </c>
      <c r="AW334" s="12" t="str">
        <f>IF((COUNTIFS(明细!$R:$R,$AK334,明细!$C:$C,AW$1,明细!$AK:$AK,"网点超50分钟未响应")+COUNTIFS(明细!$R:$R,$AK334,明细!$C:$C,AW$1,明细!$AL:$AL,"网点超23H未关闭"))*20=0,"-",(COUNTIFS(明细!$R:$R,$AK334,明细!$C:$C,AW$1,明细!$AK:$AK,"网点超50分钟未响应")+COUNTIFS(明细!$R:$R,$AK334,明细!$C:$C,AW$1,明细!$AL:$AL,"网点超23H未关闭"))*20)</f>
        <v>-</v>
      </c>
      <c r="AX334" s="12" t="str">
        <f>IF((COUNTIFS(明细!$R:$R,$AK334,明细!$C:$C,AX$1,明细!$AK:$AK,"网点超50分钟未响应")+COUNTIFS(明细!$R:$R,$AK334,明细!$C:$C,AX$1,明细!$AL:$AL,"网点超23H未关闭"))*20=0,"-",(COUNTIFS(明细!$R:$R,$AK334,明细!$C:$C,AX$1,明细!$AK:$AK,"网点超50分钟未响应")+COUNTIFS(明细!$R:$R,$AK334,明细!$C:$C,AX$1,明细!$AL:$AL,"网点超23H未关闭"))*20)</f>
        <v>-</v>
      </c>
      <c r="AY334" s="12" t="str">
        <f>IF((COUNTIFS(明细!$R:$R,$AK334,明细!$C:$C,AY$1,明细!$AK:$AK,"网点超50分钟未响应")+COUNTIFS(明细!$R:$R,$AK334,明细!$C:$C,AY$1,明细!$AL:$AL,"网点超23H未关闭"))*20=0,"-",(COUNTIFS(明细!$R:$R,$AK334,明细!$C:$C,AY$1,明细!$AK:$AK,"网点超50分钟未响应")+COUNTIFS(明细!$R:$R,$AK334,明细!$C:$C,AY$1,明细!$AL:$AL,"网点超23H未关闭"))*20)</f>
        <v>-</v>
      </c>
      <c r="AZ334" s="12" t="str">
        <f>IF((COUNTIFS(明细!$R:$R,$AK334,明细!$C:$C,AZ$1,明细!$AK:$AK,"网点超50分钟未响应")+COUNTIFS(明细!$R:$R,$AK334,明细!$C:$C,AZ$1,明细!$AL:$AL,"网点超23H未关闭"))*20=0,"-",(COUNTIFS(明细!$R:$R,$AK334,明细!$C:$C,AZ$1,明细!$AK:$AK,"网点超50分钟未响应")+COUNTIFS(明细!$R:$R,$AK334,明细!$C:$C,AZ$1,明细!$AL:$AL,"网点超23H未关闭"))*20)</f>
        <v>-</v>
      </c>
      <c r="BA334" s="12" t="str">
        <f>IF((COUNTIFS(明细!$R:$R,$AK334,明细!$C:$C,BA$1,明细!$AK:$AK,"网点超50分钟未响应")+COUNTIFS(明细!$R:$R,$AK334,明细!$C:$C,BA$1,明细!$AL:$AL,"网点超23H未关闭"))*20=0,"-",(COUNTIFS(明细!$R:$R,$AK334,明细!$C:$C,BA$1,明细!$AK:$AK,"网点超50分钟未响应")+COUNTIFS(明细!$R:$R,$AK334,明细!$C:$C,BA$1,明细!$AL:$AL,"网点超23H未关闭"))*20)</f>
        <v>-</v>
      </c>
      <c r="BB334" s="12" t="str">
        <f>IF((COUNTIFS(明细!$R:$R,$AK334,明细!$C:$C,BB$1,明细!$AK:$AK,"网点超50分钟未响应")+COUNTIFS(明细!$R:$R,$AK334,明细!$C:$C,BB$1,明细!$AL:$AL,"网点超23H未关闭"))*20=0,"-",(COUNTIFS(明细!$R:$R,$AK334,明细!$C:$C,BB$1,明细!$AK:$AK,"网点超50分钟未响应")+COUNTIFS(明细!$R:$R,$AK334,明细!$C:$C,BB$1,明细!$AL:$AL,"网点超23H未关闭"))*20)</f>
        <v>-</v>
      </c>
      <c r="BC334" s="12" t="str">
        <f>IF((COUNTIFS(明细!$R:$R,$AK334,明细!$C:$C,BC$1,明细!$AK:$AK,"网点超50分钟未响应")+COUNTIFS(明细!$R:$R,$AK334,明细!$C:$C,BC$1,明细!$AL:$AL,"网点超23H未关闭"))*20=0,"-",(COUNTIFS(明细!$R:$R,$AK334,明细!$C:$C,BC$1,明细!$AK:$AK,"网点超50分钟未响应")+COUNTIFS(明细!$R:$R,$AK334,明细!$C:$C,BC$1,明细!$AL:$AL,"网点超23H未关闭"))*20)</f>
        <v>-</v>
      </c>
      <c r="BD334" s="12" t="str">
        <f>IF((COUNTIFS(明细!$R:$R,$AK334,明细!$C:$C,BD$1,明细!$AK:$AK,"网点超50分钟未响应")+COUNTIFS(明细!$R:$R,$AK334,明细!$C:$C,BD$1,明细!$AL:$AL,"网点超23H未关闭"))*20=0,"-",(COUNTIFS(明细!$R:$R,$AK334,明细!$C:$C,BD$1,明细!$AK:$AK,"网点超50分钟未响应")+COUNTIFS(明细!$R:$R,$AK334,明细!$C:$C,BD$1,明细!$AL:$AL,"网点超23H未关闭"))*20)</f>
        <v>-</v>
      </c>
      <c r="BE334" s="12" t="str">
        <f>IF((COUNTIFS(明细!$R:$R,$AK334,明细!$C:$C,BE$1,明细!$AK:$AK,"网点超50分钟未响应")+COUNTIFS(明细!$R:$R,$AK334,明细!$C:$C,BE$1,明细!$AL:$AL,"网点超23H未关闭"))*20=0,"-",(COUNTIFS(明细!$R:$R,$AK334,明细!$C:$C,BE$1,明细!$AK:$AK,"网点超50分钟未响应")+COUNTIFS(明细!$R:$R,$AK334,明细!$C:$C,BE$1,明细!$AL:$AL,"网点超23H未关闭"))*20)</f>
        <v>-</v>
      </c>
      <c r="BF334" s="12" t="str">
        <f>IF((COUNTIFS(明细!$R:$R,$AK334,明细!$C:$C,BF$1,明细!$AK:$AK,"网点超50分钟未响应")+COUNTIFS(明细!$R:$R,$AK334,明细!$C:$C,BF$1,明细!$AL:$AL,"网点超23H未关闭"))*20=0,"-",(COUNTIFS(明细!$R:$R,$AK334,明细!$C:$C,BF$1,明细!$AK:$AK,"网点超50分钟未响应")+COUNTIFS(明细!$R:$R,$AK334,明细!$C:$C,BF$1,明细!$AL:$AL,"网点超23H未关闭"))*20)</f>
        <v>-</v>
      </c>
      <c r="BG334" s="12" t="str">
        <f>IF((COUNTIFS(明细!$R:$R,$AK334,明细!$C:$C,BG$1,明细!$AK:$AK,"网点超50分钟未响应")+COUNTIFS(明细!$R:$R,$AK334,明细!$C:$C,BG$1,明细!$AL:$AL,"网点超23H未关闭"))*20=0,"-",(COUNTIFS(明细!$R:$R,$AK334,明细!$C:$C,BG$1,明细!$AK:$AK,"网点超50分钟未响应")+COUNTIFS(明细!$R:$R,$AK334,明细!$C:$C,BG$1,明细!$AL:$AL,"网点超23H未关闭"))*20)</f>
        <v>-</v>
      </c>
      <c r="BH334" s="12" t="str">
        <f>IF((COUNTIFS(明细!$R:$R,$AK334,明细!$C:$C,BH$1,明细!$AK:$AK,"网点超50分钟未响应")+COUNTIFS(明细!$R:$R,$AK334,明细!$C:$C,BH$1,明细!$AL:$AL,"网点超23H未关闭"))*20=0,"-",(COUNTIFS(明细!$R:$R,$AK334,明细!$C:$C,BH$1,明细!$AK:$AK,"网点超50分钟未响应")+COUNTIFS(明细!$R:$R,$AK334,明细!$C:$C,BH$1,明细!$AL:$AL,"网点超23H未关闭"))*20)</f>
        <v>-</v>
      </c>
      <c r="BI334" s="12" t="str">
        <f>IF((COUNTIFS(明细!$R:$R,$AK334,明细!$C:$C,BI$1,明细!$AK:$AK,"网点超50分钟未响应")+COUNTIFS(明细!$R:$R,$AK334,明细!$C:$C,BI$1,明细!$AL:$AL,"网点超23H未关闭"))*20=0,"-",(COUNTIFS(明细!$R:$R,$AK334,明细!$C:$C,BI$1,明细!$AK:$AK,"网点超50分钟未响应")+COUNTIFS(明细!$R:$R,$AK334,明细!$C:$C,BI$1,明细!$AL:$AL,"网点超23H未关闭"))*20)</f>
        <v>-</v>
      </c>
      <c r="BJ334" s="12" t="str">
        <f>IF((COUNTIFS(明细!$R:$R,$AK334,明细!$C:$C,BJ$1,明细!$AK:$AK,"网点超50分钟未响应")+COUNTIFS(明细!$R:$R,$AK334,明细!$C:$C,BJ$1,明细!$AL:$AL,"网点超23H未关闭"))*20=0,"-",(COUNTIFS(明细!$R:$R,$AK334,明细!$C:$C,BJ$1,明细!$AK:$AK,"网点超50分钟未响应")+COUNTIFS(明细!$R:$R,$AK334,明细!$C:$C,BJ$1,明细!$AL:$AL,"网点超23H未关闭"))*20)</f>
        <v>-</v>
      </c>
      <c r="BK334" s="12" t="str">
        <f>IF((COUNTIFS(明细!$R:$R,$AK334,明细!$C:$C,BK$1,明细!$AK:$AK,"网点超50分钟未响应")+COUNTIFS(明细!$R:$R,$AK334,明细!$C:$C,BK$1,明细!$AL:$AL,"网点超23H未关闭"))*20=0,"-",(COUNTIFS(明细!$R:$R,$AK334,明细!$C:$C,BK$1,明细!$AK:$AK,"网点超50分钟未响应")+COUNTIFS(明细!$R:$R,$AK334,明细!$C:$C,BK$1,明细!$AL:$AL,"网点超23H未关闭"))*20)</f>
        <v>-</v>
      </c>
      <c r="BL334" s="12" t="str">
        <f>IF((COUNTIFS(明细!$R:$R,$AK334,明细!$C:$C,BL$1,明细!$AK:$AK,"网点超50分钟未响应")+COUNTIFS(明细!$R:$R,$AK334,明细!$C:$C,BL$1,明细!$AL:$AL,"网点超23H未关闭"))*20=0,"-",(COUNTIFS(明细!$R:$R,$AK334,明细!$C:$C,BL$1,明细!$AK:$AK,"网点超50分钟未响应")+COUNTIFS(明细!$R:$R,$AK334,明细!$C:$C,BL$1,明细!$AL:$AL,"网点超23H未关闭"))*20)</f>
        <v>-</v>
      </c>
      <c r="BM334" s="12" t="str">
        <f>IF((COUNTIFS(明细!$R:$R,$AK334,明细!$C:$C,BM$1,明细!$AK:$AK,"网点超50分钟未响应")+COUNTIFS(明细!$R:$R,$AK334,明细!$C:$C,BM$1,明细!$AL:$AL,"网点超23H未关闭"))*20=0,"-",(COUNTIFS(明细!$R:$R,$AK334,明细!$C:$C,BM$1,明细!$AK:$AK,"网点超50分钟未响应")+COUNTIFS(明细!$R:$R,$AK334,明细!$C:$C,BM$1,明细!$AL:$AL,"网点超23H未关闭"))*20)</f>
        <v>-</v>
      </c>
      <c r="BN334" s="12" t="str">
        <f>IF((COUNTIFS(明细!$R:$R,$AK334,明细!$C:$C,BN$1,明细!$AK:$AK,"网点超50分钟未响应")+COUNTIFS(明细!$R:$R,$AK334,明细!$C:$C,BN$1,明细!$AL:$AL,"网点超23H未关闭"))*20=0,"-",(COUNTIFS(明细!$R:$R,$AK334,明细!$C:$C,BN$1,明细!$AK:$AK,"网点超50分钟未响应")+COUNTIFS(明细!$R:$R,$AK334,明细!$C:$C,BN$1,明细!$AL:$AL,"网点超23H未关闭"))*20)</f>
        <v>-</v>
      </c>
      <c r="BO334" s="12" t="str">
        <f>IF((COUNTIFS(明细!$R:$R,$AK334,明细!$C:$C,BO$1,明细!$AK:$AK,"网点超50分钟未响应")+COUNTIFS(明细!$R:$R,$AK334,明细!$C:$C,BO$1,明细!$AL:$AL,"网点超23H未关闭"))*20=0,"-",(COUNTIFS(明细!$R:$R,$AK334,明细!$C:$C,BO$1,明细!$AK:$AK,"网点超50分钟未响应")+COUNTIFS(明细!$R:$R,$AK334,明细!$C:$C,BO$1,明细!$AL:$AL,"网点超23H未关闭"))*20)</f>
        <v>-</v>
      </c>
      <c r="BP334" s="12" t="str">
        <f>IF((COUNTIFS(明细!$R:$R,$AK334,明细!$C:$C,BP$1,明细!$AK:$AK,"网点超50分钟未响应")+COUNTIFS(明细!$R:$R,$AK334,明细!$C:$C,BP$1,明细!$AL:$AL,"网点超23H未关闭"))*20=0,"-",(COUNTIFS(明细!$R:$R,$AK334,明细!$C:$C,BP$1,明细!$AK:$AK,"网点超50分钟未响应")+COUNTIFS(明细!$R:$R,$AK334,明细!$C:$C,BP$1,明细!$AL:$AL,"网点超23H未关闭"))*20)</f>
        <v>-</v>
      </c>
    </row>
    <row r="335" customHeight="1" spans="36:68">
      <c r="AJ335" s="12">
        <f>RANK(AL335,AL$3:AL$356)</f>
        <v>147</v>
      </c>
      <c r="AK335" s="4" t="s">
        <v>371</v>
      </c>
      <c r="AL335" s="12">
        <f t="shared" si="3"/>
        <v>0</v>
      </c>
      <c r="AM335" s="12" t="str">
        <f>IF((COUNTIFS(明细!$R:$R,$AK335,明细!$C:$C,AM$1,明细!$AK:$AK,"网点超50分钟未响应")+COUNTIFS(明细!$R:$R,$AK335,明细!$C:$C,AM$1,明细!$AL:$AL,"网点超23H未关闭"))*20=0,"-",(COUNTIFS(明细!$R:$R,$AK335,明细!$C:$C,AM$1,明细!$AK:$AK,"网点超50分钟未响应")+COUNTIFS(明细!$R:$R,$AK335,明细!$C:$C,AM$1,明细!$AL:$AL,"网点超23H未关闭"))*20)</f>
        <v>-</v>
      </c>
      <c r="AN335" s="12" t="str">
        <f>IF((COUNTIFS(明细!$R:$R,$AK335,明细!$C:$C,AN$1,明细!$AK:$AK,"网点超50分钟未响应")+COUNTIFS(明细!$R:$R,$AK335,明细!$C:$C,AN$1,明细!$AL:$AL,"网点超23H未关闭"))*20=0,"-",(COUNTIFS(明细!$R:$R,$AK335,明细!$C:$C,AN$1,明细!$AK:$AK,"网点超50分钟未响应")+COUNTIFS(明细!$R:$R,$AK335,明细!$C:$C,AN$1,明细!$AL:$AL,"网点超23H未关闭"))*20)</f>
        <v>-</v>
      </c>
      <c r="AO335" s="12" t="str">
        <f>IF((COUNTIFS(明细!$R:$R,$AK335,明细!$C:$C,AO$1,明细!$AK:$AK,"网点超50分钟未响应")+COUNTIFS(明细!$R:$R,$AK335,明细!$C:$C,AO$1,明细!$AL:$AL,"网点超23H未关闭"))*20=0,"-",(COUNTIFS(明细!$R:$R,$AK335,明细!$C:$C,AO$1,明细!$AK:$AK,"网点超50分钟未响应")+COUNTIFS(明细!$R:$R,$AK335,明细!$C:$C,AO$1,明细!$AL:$AL,"网点超23H未关闭"))*20)</f>
        <v>-</v>
      </c>
      <c r="AP335" s="12" t="str">
        <f>IF((COUNTIFS(明细!$R:$R,$AK335,明细!$C:$C,AP$1,明细!$AK:$AK,"网点超50分钟未响应")+COUNTIFS(明细!$R:$R,$AK335,明细!$C:$C,AP$1,明细!$AL:$AL,"网点超23H未关闭"))*20=0,"-",(COUNTIFS(明细!$R:$R,$AK335,明细!$C:$C,AP$1,明细!$AK:$AK,"网点超50分钟未响应")+COUNTIFS(明细!$R:$R,$AK335,明细!$C:$C,AP$1,明细!$AL:$AL,"网点超23H未关闭"))*20)</f>
        <v>-</v>
      </c>
      <c r="AQ335" s="12" t="str">
        <f>IF((COUNTIFS(明细!$R:$R,$AK335,明细!$C:$C,AQ$1,明细!$AK:$AK,"网点超50分钟未响应")+COUNTIFS(明细!$R:$R,$AK335,明细!$C:$C,AQ$1,明细!$AL:$AL,"网点超23H未关闭"))*20=0,"-",(COUNTIFS(明细!$R:$R,$AK335,明细!$C:$C,AQ$1,明细!$AK:$AK,"网点超50分钟未响应")+COUNTIFS(明细!$R:$R,$AK335,明细!$C:$C,AQ$1,明细!$AL:$AL,"网点超23H未关闭"))*20)</f>
        <v>-</v>
      </c>
      <c r="AR335" s="12" t="str">
        <f>IF((COUNTIFS(明细!$R:$R,$AK335,明细!$C:$C,AR$1,明细!$AK:$AK,"网点超50分钟未响应")+COUNTIFS(明细!$R:$R,$AK335,明细!$C:$C,AR$1,明细!$AL:$AL,"网点超23H未关闭"))*20=0,"-",(COUNTIFS(明细!$R:$R,$AK335,明细!$C:$C,AR$1,明细!$AK:$AK,"网点超50分钟未响应")+COUNTIFS(明细!$R:$R,$AK335,明细!$C:$C,AR$1,明细!$AL:$AL,"网点超23H未关闭"))*20)</f>
        <v>-</v>
      </c>
      <c r="AS335" s="12" t="str">
        <f>IF((COUNTIFS(明细!$R:$R,$AK335,明细!$C:$C,AS$1,明细!$AK:$AK,"网点超50分钟未响应")+COUNTIFS(明细!$R:$R,$AK335,明细!$C:$C,AS$1,明细!$AL:$AL,"网点超23H未关闭"))*20=0,"-",(COUNTIFS(明细!$R:$R,$AK335,明细!$C:$C,AS$1,明细!$AK:$AK,"网点超50分钟未响应")+COUNTIFS(明细!$R:$R,$AK335,明细!$C:$C,AS$1,明细!$AL:$AL,"网点超23H未关闭"))*20)</f>
        <v>-</v>
      </c>
      <c r="AT335" s="12" t="str">
        <f>IF((COUNTIFS(明细!$R:$R,$AK335,明细!$C:$C,AT$1,明细!$AK:$AK,"网点超50分钟未响应")+COUNTIFS(明细!$R:$R,$AK335,明细!$C:$C,AT$1,明细!$AL:$AL,"网点超23H未关闭"))*20=0,"-",(COUNTIFS(明细!$R:$R,$AK335,明细!$C:$C,AT$1,明细!$AK:$AK,"网点超50分钟未响应")+COUNTIFS(明细!$R:$R,$AK335,明细!$C:$C,AT$1,明细!$AL:$AL,"网点超23H未关闭"))*20)</f>
        <v>-</v>
      </c>
      <c r="AU335" s="12" t="str">
        <f>IF((COUNTIFS(明细!$R:$R,$AK335,明细!$C:$C,AU$1,明细!$AK:$AK,"网点超50分钟未响应")+COUNTIFS(明细!$R:$R,$AK335,明细!$C:$C,AU$1,明细!$AL:$AL,"网点超23H未关闭"))*20=0,"-",(COUNTIFS(明细!$R:$R,$AK335,明细!$C:$C,AU$1,明细!$AK:$AK,"网点超50分钟未响应")+COUNTIFS(明细!$R:$R,$AK335,明细!$C:$C,AU$1,明细!$AL:$AL,"网点超23H未关闭"))*20)</f>
        <v>-</v>
      </c>
      <c r="AV335" s="12" t="str">
        <f>IF((COUNTIFS(明细!$R:$R,$AK335,明细!$C:$C,AV$1,明细!$AK:$AK,"网点超50分钟未响应")+COUNTIFS(明细!$R:$R,$AK335,明细!$C:$C,AV$1,明细!$AL:$AL,"网点超23H未关闭"))*20=0,"-",(COUNTIFS(明细!$R:$R,$AK335,明细!$C:$C,AV$1,明细!$AK:$AK,"网点超50分钟未响应")+COUNTIFS(明细!$R:$R,$AK335,明细!$C:$C,AV$1,明细!$AL:$AL,"网点超23H未关闭"))*20)</f>
        <v>-</v>
      </c>
      <c r="AW335" s="12" t="str">
        <f>IF((COUNTIFS(明细!$R:$R,$AK335,明细!$C:$C,AW$1,明细!$AK:$AK,"网点超50分钟未响应")+COUNTIFS(明细!$R:$R,$AK335,明细!$C:$C,AW$1,明细!$AL:$AL,"网点超23H未关闭"))*20=0,"-",(COUNTIFS(明细!$R:$R,$AK335,明细!$C:$C,AW$1,明细!$AK:$AK,"网点超50分钟未响应")+COUNTIFS(明细!$R:$R,$AK335,明细!$C:$C,AW$1,明细!$AL:$AL,"网点超23H未关闭"))*20)</f>
        <v>-</v>
      </c>
      <c r="AX335" s="12" t="str">
        <f>IF((COUNTIFS(明细!$R:$R,$AK335,明细!$C:$C,AX$1,明细!$AK:$AK,"网点超50分钟未响应")+COUNTIFS(明细!$R:$R,$AK335,明细!$C:$C,AX$1,明细!$AL:$AL,"网点超23H未关闭"))*20=0,"-",(COUNTIFS(明细!$R:$R,$AK335,明细!$C:$C,AX$1,明细!$AK:$AK,"网点超50分钟未响应")+COUNTIFS(明细!$R:$R,$AK335,明细!$C:$C,AX$1,明细!$AL:$AL,"网点超23H未关闭"))*20)</f>
        <v>-</v>
      </c>
      <c r="AY335" s="12" t="str">
        <f>IF((COUNTIFS(明细!$R:$R,$AK335,明细!$C:$C,AY$1,明细!$AK:$AK,"网点超50分钟未响应")+COUNTIFS(明细!$R:$R,$AK335,明细!$C:$C,AY$1,明细!$AL:$AL,"网点超23H未关闭"))*20=0,"-",(COUNTIFS(明细!$R:$R,$AK335,明细!$C:$C,AY$1,明细!$AK:$AK,"网点超50分钟未响应")+COUNTIFS(明细!$R:$R,$AK335,明细!$C:$C,AY$1,明细!$AL:$AL,"网点超23H未关闭"))*20)</f>
        <v>-</v>
      </c>
      <c r="AZ335" s="12" t="str">
        <f>IF((COUNTIFS(明细!$R:$R,$AK335,明细!$C:$C,AZ$1,明细!$AK:$AK,"网点超50分钟未响应")+COUNTIFS(明细!$R:$R,$AK335,明细!$C:$C,AZ$1,明细!$AL:$AL,"网点超23H未关闭"))*20=0,"-",(COUNTIFS(明细!$R:$R,$AK335,明细!$C:$C,AZ$1,明细!$AK:$AK,"网点超50分钟未响应")+COUNTIFS(明细!$R:$R,$AK335,明细!$C:$C,AZ$1,明细!$AL:$AL,"网点超23H未关闭"))*20)</f>
        <v>-</v>
      </c>
      <c r="BA335" s="12" t="str">
        <f>IF((COUNTIFS(明细!$R:$R,$AK335,明细!$C:$C,BA$1,明细!$AK:$AK,"网点超50分钟未响应")+COUNTIFS(明细!$R:$R,$AK335,明细!$C:$C,BA$1,明细!$AL:$AL,"网点超23H未关闭"))*20=0,"-",(COUNTIFS(明细!$R:$R,$AK335,明细!$C:$C,BA$1,明细!$AK:$AK,"网点超50分钟未响应")+COUNTIFS(明细!$R:$R,$AK335,明细!$C:$C,BA$1,明细!$AL:$AL,"网点超23H未关闭"))*20)</f>
        <v>-</v>
      </c>
      <c r="BB335" s="12" t="str">
        <f>IF((COUNTIFS(明细!$R:$R,$AK335,明细!$C:$C,BB$1,明细!$AK:$AK,"网点超50分钟未响应")+COUNTIFS(明细!$R:$R,$AK335,明细!$C:$C,BB$1,明细!$AL:$AL,"网点超23H未关闭"))*20=0,"-",(COUNTIFS(明细!$R:$R,$AK335,明细!$C:$C,BB$1,明细!$AK:$AK,"网点超50分钟未响应")+COUNTIFS(明细!$R:$R,$AK335,明细!$C:$C,BB$1,明细!$AL:$AL,"网点超23H未关闭"))*20)</f>
        <v>-</v>
      </c>
      <c r="BC335" s="12" t="str">
        <f>IF((COUNTIFS(明细!$R:$R,$AK335,明细!$C:$C,BC$1,明细!$AK:$AK,"网点超50分钟未响应")+COUNTIFS(明细!$R:$R,$AK335,明细!$C:$C,BC$1,明细!$AL:$AL,"网点超23H未关闭"))*20=0,"-",(COUNTIFS(明细!$R:$R,$AK335,明细!$C:$C,BC$1,明细!$AK:$AK,"网点超50分钟未响应")+COUNTIFS(明细!$R:$R,$AK335,明细!$C:$C,BC$1,明细!$AL:$AL,"网点超23H未关闭"))*20)</f>
        <v>-</v>
      </c>
      <c r="BD335" s="12" t="str">
        <f>IF((COUNTIFS(明细!$R:$R,$AK335,明细!$C:$C,BD$1,明细!$AK:$AK,"网点超50分钟未响应")+COUNTIFS(明细!$R:$R,$AK335,明细!$C:$C,BD$1,明细!$AL:$AL,"网点超23H未关闭"))*20=0,"-",(COUNTIFS(明细!$R:$R,$AK335,明细!$C:$C,BD$1,明细!$AK:$AK,"网点超50分钟未响应")+COUNTIFS(明细!$R:$R,$AK335,明细!$C:$C,BD$1,明细!$AL:$AL,"网点超23H未关闭"))*20)</f>
        <v>-</v>
      </c>
      <c r="BE335" s="12" t="str">
        <f>IF((COUNTIFS(明细!$R:$R,$AK335,明细!$C:$C,BE$1,明细!$AK:$AK,"网点超50分钟未响应")+COUNTIFS(明细!$R:$R,$AK335,明细!$C:$C,BE$1,明细!$AL:$AL,"网点超23H未关闭"))*20=0,"-",(COUNTIFS(明细!$R:$R,$AK335,明细!$C:$C,BE$1,明细!$AK:$AK,"网点超50分钟未响应")+COUNTIFS(明细!$R:$R,$AK335,明细!$C:$C,BE$1,明细!$AL:$AL,"网点超23H未关闭"))*20)</f>
        <v>-</v>
      </c>
      <c r="BF335" s="12" t="str">
        <f>IF((COUNTIFS(明细!$R:$R,$AK335,明细!$C:$C,BF$1,明细!$AK:$AK,"网点超50分钟未响应")+COUNTIFS(明细!$R:$R,$AK335,明细!$C:$C,BF$1,明细!$AL:$AL,"网点超23H未关闭"))*20=0,"-",(COUNTIFS(明细!$R:$R,$AK335,明细!$C:$C,BF$1,明细!$AK:$AK,"网点超50分钟未响应")+COUNTIFS(明细!$R:$R,$AK335,明细!$C:$C,BF$1,明细!$AL:$AL,"网点超23H未关闭"))*20)</f>
        <v>-</v>
      </c>
      <c r="BG335" s="12" t="str">
        <f>IF((COUNTIFS(明细!$R:$R,$AK335,明细!$C:$C,BG$1,明细!$AK:$AK,"网点超50分钟未响应")+COUNTIFS(明细!$R:$R,$AK335,明细!$C:$C,BG$1,明细!$AL:$AL,"网点超23H未关闭"))*20=0,"-",(COUNTIFS(明细!$R:$R,$AK335,明细!$C:$C,BG$1,明细!$AK:$AK,"网点超50分钟未响应")+COUNTIFS(明细!$R:$R,$AK335,明细!$C:$C,BG$1,明细!$AL:$AL,"网点超23H未关闭"))*20)</f>
        <v>-</v>
      </c>
      <c r="BH335" s="12" t="str">
        <f>IF((COUNTIFS(明细!$R:$R,$AK335,明细!$C:$C,BH$1,明细!$AK:$AK,"网点超50分钟未响应")+COUNTIFS(明细!$R:$R,$AK335,明细!$C:$C,BH$1,明细!$AL:$AL,"网点超23H未关闭"))*20=0,"-",(COUNTIFS(明细!$R:$R,$AK335,明细!$C:$C,BH$1,明细!$AK:$AK,"网点超50分钟未响应")+COUNTIFS(明细!$R:$R,$AK335,明细!$C:$C,BH$1,明细!$AL:$AL,"网点超23H未关闭"))*20)</f>
        <v>-</v>
      </c>
      <c r="BI335" s="12" t="str">
        <f>IF((COUNTIFS(明细!$R:$R,$AK335,明细!$C:$C,BI$1,明细!$AK:$AK,"网点超50分钟未响应")+COUNTIFS(明细!$R:$R,$AK335,明细!$C:$C,BI$1,明细!$AL:$AL,"网点超23H未关闭"))*20=0,"-",(COUNTIFS(明细!$R:$R,$AK335,明细!$C:$C,BI$1,明细!$AK:$AK,"网点超50分钟未响应")+COUNTIFS(明细!$R:$R,$AK335,明细!$C:$C,BI$1,明细!$AL:$AL,"网点超23H未关闭"))*20)</f>
        <v>-</v>
      </c>
      <c r="BJ335" s="12" t="str">
        <f>IF((COUNTIFS(明细!$R:$R,$AK335,明细!$C:$C,BJ$1,明细!$AK:$AK,"网点超50分钟未响应")+COUNTIFS(明细!$R:$R,$AK335,明细!$C:$C,BJ$1,明细!$AL:$AL,"网点超23H未关闭"))*20=0,"-",(COUNTIFS(明细!$R:$R,$AK335,明细!$C:$C,BJ$1,明细!$AK:$AK,"网点超50分钟未响应")+COUNTIFS(明细!$R:$R,$AK335,明细!$C:$C,BJ$1,明细!$AL:$AL,"网点超23H未关闭"))*20)</f>
        <v>-</v>
      </c>
      <c r="BK335" s="12" t="str">
        <f>IF((COUNTIFS(明细!$R:$R,$AK335,明细!$C:$C,BK$1,明细!$AK:$AK,"网点超50分钟未响应")+COUNTIFS(明细!$R:$R,$AK335,明细!$C:$C,BK$1,明细!$AL:$AL,"网点超23H未关闭"))*20=0,"-",(COUNTIFS(明细!$R:$R,$AK335,明细!$C:$C,BK$1,明细!$AK:$AK,"网点超50分钟未响应")+COUNTIFS(明细!$R:$R,$AK335,明细!$C:$C,BK$1,明细!$AL:$AL,"网点超23H未关闭"))*20)</f>
        <v>-</v>
      </c>
      <c r="BL335" s="12" t="str">
        <f>IF((COUNTIFS(明细!$R:$R,$AK335,明细!$C:$C,BL$1,明细!$AK:$AK,"网点超50分钟未响应")+COUNTIFS(明细!$R:$R,$AK335,明细!$C:$C,BL$1,明细!$AL:$AL,"网点超23H未关闭"))*20=0,"-",(COUNTIFS(明细!$R:$R,$AK335,明细!$C:$C,BL$1,明细!$AK:$AK,"网点超50分钟未响应")+COUNTIFS(明细!$R:$R,$AK335,明细!$C:$C,BL$1,明细!$AL:$AL,"网点超23H未关闭"))*20)</f>
        <v>-</v>
      </c>
      <c r="BM335" s="12" t="str">
        <f>IF((COUNTIFS(明细!$R:$R,$AK335,明细!$C:$C,BM$1,明细!$AK:$AK,"网点超50分钟未响应")+COUNTIFS(明细!$R:$R,$AK335,明细!$C:$C,BM$1,明细!$AL:$AL,"网点超23H未关闭"))*20=0,"-",(COUNTIFS(明细!$R:$R,$AK335,明细!$C:$C,BM$1,明细!$AK:$AK,"网点超50分钟未响应")+COUNTIFS(明细!$R:$R,$AK335,明细!$C:$C,BM$1,明细!$AL:$AL,"网点超23H未关闭"))*20)</f>
        <v>-</v>
      </c>
      <c r="BN335" s="12" t="str">
        <f>IF((COUNTIFS(明细!$R:$R,$AK335,明细!$C:$C,BN$1,明细!$AK:$AK,"网点超50分钟未响应")+COUNTIFS(明细!$R:$R,$AK335,明细!$C:$C,BN$1,明细!$AL:$AL,"网点超23H未关闭"))*20=0,"-",(COUNTIFS(明细!$R:$R,$AK335,明细!$C:$C,BN$1,明细!$AK:$AK,"网点超50分钟未响应")+COUNTIFS(明细!$R:$R,$AK335,明细!$C:$C,BN$1,明细!$AL:$AL,"网点超23H未关闭"))*20)</f>
        <v>-</v>
      </c>
      <c r="BO335" s="12" t="str">
        <f>IF((COUNTIFS(明细!$R:$R,$AK335,明细!$C:$C,BO$1,明细!$AK:$AK,"网点超50分钟未响应")+COUNTIFS(明细!$R:$R,$AK335,明细!$C:$C,BO$1,明细!$AL:$AL,"网点超23H未关闭"))*20=0,"-",(COUNTIFS(明细!$R:$R,$AK335,明细!$C:$C,BO$1,明细!$AK:$AK,"网点超50分钟未响应")+COUNTIFS(明细!$R:$R,$AK335,明细!$C:$C,BO$1,明细!$AL:$AL,"网点超23H未关闭"))*20)</f>
        <v>-</v>
      </c>
      <c r="BP335" s="12" t="str">
        <f>IF((COUNTIFS(明细!$R:$R,$AK335,明细!$C:$C,BP$1,明细!$AK:$AK,"网点超50分钟未响应")+COUNTIFS(明细!$R:$R,$AK335,明细!$C:$C,BP$1,明细!$AL:$AL,"网点超23H未关闭"))*20=0,"-",(COUNTIFS(明细!$R:$R,$AK335,明细!$C:$C,BP$1,明细!$AK:$AK,"网点超50分钟未响应")+COUNTIFS(明细!$R:$R,$AK335,明细!$C:$C,BP$1,明细!$AL:$AL,"网点超23H未关闭"))*20)</f>
        <v>-</v>
      </c>
    </row>
    <row r="336" customHeight="1" spans="36:68">
      <c r="AJ336" s="12">
        <f>RANK(AL336,AL$3:AL$356)</f>
        <v>147</v>
      </c>
      <c r="AK336" s="4" t="s">
        <v>372</v>
      </c>
      <c r="AL336" s="12">
        <f t="shared" si="3"/>
        <v>0</v>
      </c>
      <c r="AM336" s="12" t="str">
        <f>IF((COUNTIFS(明细!$R:$R,$AK336,明细!$C:$C,AM$1,明细!$AK:$AK,"网点超50分钟未响应")+COUNTIFS(明细!$R:$R,$AK336,明细!$C:$C,AM$1,明细!$AL:$AL,"网点超23H未关闭"))*20=0,"-",(COUNTIFS(明细!$R:$R,$AK336,明细!$C:$C,AM$1,明细!$AK:$AK,"网点超50分钟未响应")+COUNTIFS(明细!$R:$R,$AK336,明细!$C:$C,AM$1,明细!$AL:$AL,"网点超23H未关闭"))*20)</f>
        <v>-</v>
      </c>
      <c r="AN336" s="12" t="str">
        <f>IF((COUNTIFS(明细!$R:$R,$AK336,明细!$C:$C,AN$1,明细!$AK:$AK,"网点超50分钟未响应")+COUNTIFS(明细!$R:$R,$AK336,明细!$C:$C,AN$1,明细!$AL:$AL,"网点超23H未关闭"))*20=0,"-",(COUNTIFS(明细!$R:$R,$AK336,明细!$C:$C,AN$1,明细!$AK:$AK,"网点超50分钟未响应")+COUNTIFS(明细!$R:$R,$AK336,明细!$C:$C,AN$1,明细!$AL:$AL,"网点超23H未关闭"))*20)</f>
        <v>-</v>
      </c>
      <c r="AO336" s="12" t="str">
        <f>IF((COUNTIFS(明细!$R:$R,$AK336,明细!$C:$C,AO$1,明细!$AK:$AK,"网点超50分钟未响应")+COUNTIFS(明细!$R:$R,$AK336,明细!$C:$C,AO$1,明细!$AL:$AL,"网点超23H未关闭"))*20=0,"-",(COUNTIFS(明细!$R:$R,$AK336,明细!$C:$C,AO$1,明细!$AK:$AK,"网点超50分钟未响应")+COUNTIFS(明细!$R:$R,$AK336,明细!$C:$C,AO$1,明细!$AL:$AL,"网点超23H未关闭"))*20)</f>
        <v>-</v>
      </c>
      <c r="AP336" s="12" t="str">
        <f>IF((COUNTIFS(明细!$R:$R,$AK336,明细!$C:$C,AP$1,明细!$AK:$AK,"网点超50分钟未响应")+COUNTIFS(明细!$R:$R,$AK336,明细!$C:$C,AP$1,明细!$AL:$AL,"网点超23H未关闭"))*20=0,"-",(COUNTIFS(明细!$R:$R,$AK336,明细!$C:$C,AP$1,明细!$AK:$AK,"网点超50分钟未响应")+COUNTIFS(明细!$R:$R,$AK336,明细!$C:$C,AP$1,明细!$AL:$AL,"网点超23H未关闭"))*20)</f>
        <v>-</v>
      </c>
      <c r="AQ336" s="12" t="str">
        <f>IF((COUNTIFS(明细!$R:$R,$AK336,明细!$C:$C,AQ$1,明细!$AK:$AK,"网点超50分钟未响应")+COUNTIFS(明细!$R:$R,$AK336,明细!$C:$C,AQ$1,明细!$AL:$AL,"网点超23H未关闭"))*20=0,"-",(COUNTIFS(明细!$R:$R,$AK336,明细!$C:$C,AQ$1,明细!$AK:$AK,"网点超50分钟未响应")+COUNTIFS(明细!$R:$R,$AK336,明细!$C:$C,AQ$1,明细!$AL:$AL,"网点超23H未关闭"))*20)</f>
        <v>-</v>
      </c>
      <c r="AR336" s="12" t="str">
        <f>IF((COUNTIFS(明细!$R:$R,$AK336,明细!$C:$C,AR$1,明细!$AK:$AK,"网点超50分钟未响应")+COUNTIFS(明细!$R:$R,$AK336,明细!$C:$C,AR$1,明细!$AL:$AL,"网点超23H未关闭"))*20=0,"-",(COUNTIFS(明细!$R:$R,$AK336,明细!$C:$C,AR$1,明细!$AK:$AK,"网点超50分钟未响应")+COUNTIFS(明细!$R:$R,$AK336,明细!$C:$C,AR$1,明细!$AL:$AL,"网点超23H未关闭"))*20)</f>
        <v>-</v>
      </c>
      <c r="AS336" s="12" t="str">
        <f>IF((COUNTIFS(明细!$R:$R,$AK336,明细!$C:$C,AS$1,明细!$AK:$AK,"网点超50分钟未响应")+COUNTIFS(明细!$R:$R,$AK336,明细!$C:$C,AS$1,明细!$AL:$AL,"网点超23H未关闭"))*20=0,"-",(COUNTIFS(明细!$R:$R,$AK336,明细!$C:$C,AS$1,明细!$AK:$AK,"网点超50分钟未响应")+COUNTIFS(明细!$R:$R,$AK336,明细!$C:$C,AS$1,明细!$AL:$AL,"网点超23H未关闭"))*20)</f>
        <v>-</v>
      </c>
      <c r="AT336" s="12" t="str">
        <f>IF((COUNTIFS(明细!$R:$R,$AK336,明细!$C:$C,AT$1,明细!$AK:$AK,"网点超50分钟未响应")+COUNTIFS(明细!$R:$R,$AK336,明细!$C:$C,AT$1,明细!$AL:$AL,"网点超23H未关闭"))*20=0,"-",(COUNTIFS(明细!$R:$R,$AK336,明细!$C:$C,AT$1,明细!$AK:$AK,"网点超50分钟未响应")+COUNTIFS(明细!$R:$R,$AK336,明细!$C:$C,AT$1,明细!$AL:$AL,"网点超23H未关闭"))*20)</f>
        <v>-</v>
      </c>
      <c r="AU336" s="12" t="str">
        <f>IF((COUNTIFS(明细!$R:$R,$AK336,明细!$C:$C,AU$1,明细!$AK:$AK,"网点超50分钟未响应")+COUNTIFS(明细!$R:$R,$AK336,明细!$C:$C,AU$1,明细!$AL:$AL,"网点超23H未关闭"))*20=0,"-",(COUNTIFS(明细!$R:$R,$AK336,明细!$C:$C,AU$1,明细!$AK:$AK,"网点超50分钟未响应")+COUNTIFS(明细!$R:$R,$AK336,明细!$C:$C,AU$1,明细!$AL:$AL,"网点超23H未关闭"))*20)</f>
        <v>-</v>
      </c>
      <c r="AV336" s="12" t="str">
        <f>IF((COUNTIFS(明细!$R:$R,$AK336,明细!$C:$C,AV$1,明细!$AK:$AK,"网点超50分钟未响应")+COUNTIFS(明细!$R:$R,$AK336,明细!$C:$C,AV$1,明细!$AL:$AL,"网点超23H未关闭"))*20=0,"-",(COUNTIFS(明细!$R:$R,$AK336,明细!$C:$C,AV$1,明细!$AK:$AK,"网点超50分钟未响应")+COUNTIFS(明细!$R:$R,$AK336,明细!$C:$C,AV$1,明细!$AL:$AL,"网点超23H未关闭"))*20)</f>
        <v>-</v>
      </c>
      <c r="AW336" s="12" t="str">
        <f>IF((COUNTIFS(明细!$R:$R,$AK336,明细!$C:$C,AW$1,明细!$AK:$AK,"网点超50分钟未响应")+COUNTIFS(明细!$R:$R,$AK336,明细!$C:$C,AW$1,明细!$AL:$AL,"网点超23H未关闭"))*20=0,"-",(COUNTIFS(明细!$R:$R,$AK336,明细!$C:$C,AW$1,明细!$AK:$AK,"网点超50分钟未响应")+COUNTIFS(明细!$R:$R,$AK336,明细!$C:$C,AW$1,明细!$AL:$AL,"网点超23H未关闭"))*20)</f>
        <v>-</v>
      </c>
      <c r="AX336" s="12" t="str">
        <f>IF((COUNTIFS(明细!$R:$R,$AK336,明细!$C:$C,AX$1,明细!$AK:$AK,"网点超50分钟未响应")+COUNTIFS(明细!$R:$R,$AK336,明细!$C:$C,AX$1,明细!$AL:$AL,"网点超23H未关闭"))*20=0,"-",(COUNTIFS(明细!$R:$R,$AK336,明细!$C:$C,AX$1,明细!$AK:$AK,"网点超50分钟未响应")+COUNTIFS(明细!$R:$R,$AK336,明细!$C:$C,AX$1,明细!$AL:$AL,"网点超23H未关闭"))*20)</f>
        <v>-</v>
      </c>
      <c r="AY336" s="12" t="str">
        <f>IF((COUNTIFS(明细!$R:$R,$AK336,明细!$C:$C,AY$1,明细!$AK:$AK,"网点超50分钟未响应")+COUNTIFS(明细!$R:$R,$AK336,明细!$C:$C,AY$1,明细!$AL:$AL,"网点超23H未关闭"))*20=0,"-",(COUNTIFS(明细!$R:$R,$AK336,明细!$C:$C,AY$1,明细!$AK:$AK,"网点超50分钟未响应")+COUNTIFS(明细!$R:$R,$AK336,明细!$C:$C,AY$1,明细!$AL:$AL,"网点超23H未关闭"))*20)</f>
        <v>-</v>
      </c>
      <c r="AZ336" s="12" t="str">
        <f>IF((COUNTIFS(明细!$R:$R,$AK336,明细!$C:$C,AZ$1,明细!$AK:$AK,"网点超50分钟未响应")+COUNTIFS(明细!$R:$R,$AK336,明细!$C:$C,AZ$1,明细!$AL:$AL,"网点超23H未关闭"))*20=0,"-",(COUNTIFS(明细!$R:$R,$AK336,明细!$C:$C,AZ$1,明细!$AK:$AK,"网点超50分钟未响应")+COUNTIFS(明细!$R:$R,$AK336,明细!$C:$C,AZ$1,明细!$AL:$AL,"网点超23H未关闭"))*20)</f>
        <v>-</v>
      </c>
      <c r="BA336" s="12" t="str">
        <f>IF((COUNTIFS(明细!$R:$R,$AK336,明细!$C:$C,BA$1,明细!$AK:$AK,"网点超50分钟未响应")+COUNTIFS(明细!$R:$R,$AK336,明细!$C:$C,BA$1,明细!$AL:$AL,"网点超23H未关闭"))*20=0,"-",(COUNTIFS(明细!$R:$R,$AK336,明细!$C:$C,BA$1,明细!$AK:$AK,"网点超50分钟未响应")+COUNTIFS(明细!$R:$R,$AK336,明细!$C:$C,BA$1,明细!$AL:$AL,"网点超23H未关闭"))*20)</f>
        <v>-</v>
      </c>
      <c r="BB336" s="12" t="str">
        <f>IF((COUNTIFS(明细!$R:$R,$AK336,明细!$C:$C,BB$1,明细!$AK:$AK,"网点超50分钟未响应")+COUNTIFS(明细!$R:$R,$AK336,明细!$C:$C,BB$1,明细!$AL:$AL,"网点超23H未关闭"))*20=0,"-",(COUNTIFS(明细!$R:$R,$AK336,明细!$C:$C,BB$1,明细!$AK:$AK,"网点超50分钟未响应")+COUNTIFS(明细!$R:$R,$AK336,明细!$C:$C,BB$1,明细!$AL:$AL,"网点超23H未关闭"))*20)</f>
        <v>-</v>
      </c>
      <c r="BC336" s="12" t="str">
        <f>IF((COUNTIFS(明细!$R:$R,$AK336,明细!$C:$C,BC$1,明细!$AK:$AK,"网点超50分钟未响应")+COUNTIFS(明细!$R:$R,$AK336,明细!$C:$C,BC$1,明细!$AL:$AL,"网点超23H未关闭"))*20=0,"-",(COUNTIFS(明细!$R:$R,$AK336,明细!$C:$C,BC$1,明细!$AK:$AK,"网点超50分钟未响应")+COUNTIFS(明细!$R:$R,$AK336,明细!$C:$C,BC$1,明细!$AL:$AL,"网点超23H未关闭"))*20)</f>
        <v>-</v>
      </c>
      <c r="BD336" s="12" t="str">
        <f>IF((COUNTIFS(明细!$R:$R,$AK336,明细!$C:$C,BD$1,明细!$AK:$AK,"网点超50分钟未响应")+COUNTIFS(明细!$R:$R,$AK336,明细!$C:$C,BD$1,明细!$AL:$AL,"网点超23H未关闭"))*20=0,"-",(COUNTIFS(明细!$R:$R,$AK336,明细!$C:$C,BD$1,明细!$AK:$AK,"网点超50分钟未响应")+COUNTIFS(明细!$R:$R,$AK336,明细!$C:$C,BD$1,明细!$AL:$AL,"网点超23H未关闭"))*20)</f>
        <v>-</v>
      </c>
      <c r="BE336" s="12" t="str">
        <f>IF((COUNTIFS(明细!$R:$R,$AK336,明细!$C:$C,BE$1,明细!$AK:$AK,"网点超50分钟未响应")+COUNTIFS(明细!$R:$R,$AK336,明细!$C:$C,BE$1,明细!$AL:$AL,"网点超23H未关闭"))*20=0,"-",(COUNTIFS(明细!$R:$R,$AK336,明细!$C:$C,BE$1,明细!$AK:$AK,"网点超50分钟未响应")+COUNTIFS(明细!$R:$R,$AK336,明细!$C:$C,BE$1,明细!$AL:$AL,"网点超23H未关闭"))*20)</f>
        <v>-</v>
      </c>
      <c r="BF336" s="12" t="str">
        <f>IF((COUNTIFS(明细!$R:$R,$AK336,明细!$C:$C,BF$1,明细!$AK:$AK,"网点超50分钟未响应")+COUNTIFS(明细!$R:$R,$AK336,明细!$C:$C,BF$1,明细!$AL:$AL,"网点超23H未关闭"))*20=0,"-",(COUNTIFS(明细!$R:$R,$AK336,明细!$C:$C,BF$1,明细!$AK:$AK,"网点超50分钟未响应")+COUNTIFS(明细!$R:$R,$AK336,明细!$C:$C,BF$1,明细!$AL:$AL,"网点超23H未关闭"))*20)</f>
        <v>-</v>
      </c>
      <c r="BG336" s="12" t="str">
        <f>IF((COUNTIFS(明细!$R:$R,$AK336,明细!$C:$C,BG$1,明细!$AK:$AK,"网点超50分钟未响应")+COUNTIFS(明细!$R:$R,$AK336,明细!$C:$C,BG$1,明细!$AL:$AL,"网点超23H未关闭"))*20=0,"-",(COUNTIFS(明细!$R:$R,$AK336,明细!$C:$C,BG$1,明细!$AK:$AK,"网点超50分钟未响应")+COUNTIFS(明细!$R:$R,$AK336,明细!$C:$C,BG$1,明细!$AL:$AL,"网点超23H未关闭"))*20)</f>
        <v>-</v>
      </c>
      <c r="BH336" s="12" t="str">
        <f>IF((COUNTIFS(明细!$R:$R,$AK336,明细!$C:$C,BH$1,明细!$AK:$AK,"网点超50分钟未响应")+COUNTIFS(明细!$R:$R,$AK336,明细!$C:$C,BH$1,明细!$AL:$AL,"网点超23H未关闭"))*20=0,"-",(COUNTIFS(明细!$R:$R,$AK336,明细!$C:$C,BH$1,明细!$AK:$AK,"网点超50分钟未响应")+COUNTIFS(明细!$R:$R,$AK336,明细!$C:$C,BH$1,明细!$AL:$AL,"网点超23H未关闭"))*20)</f>
        <v>-</v>
      </c>
      <c r="BI336" s="12" t="str">
        <f>IF((COUNTIFS(明细!$R:$R,$AK336,明细!$C:$C,BI$1,明细!$AK:$AK,"网点超50分钟未响应")+COUNTIFS(明细!$R:$R,$AK336,明细!$C:$C,BI$1,明细!$AL:$AL,"网点超23H未关闭"))*20=0,"-",(COUNTIFS(明细!$R:$R,$AK336,明细!$C:$C,BI$1,明细!$AK:$AK,"网点超50分钟未响应")+COUNTIFS(明细!$R:$R,$AK336,明细!$C:$C,BI$1,明细!$AL:$AL,"网点超23H未关闭"))*20)</f>
        <v>-</v>
      </c>
      <c r="BJ336" s="12" t="str">
        <f>IF((COUNTIFS(明细!$R:$R,$AK336,明细!$C:$C,BJ$1,明细!$AK:$AK,"网点超50分钟未响应")+COUNTIFS(明细!$R:$R,$AK336,明细!$C:$C,BJ$1,明细!$AL:$AL,"网点超23H未关闭"))*20=0,"-",(COUNTIFS(明细!$R:$R,$AK336,明细!$C:$C,BJ$1,明细!$AK:$AK,"网点超50分钟未响应")+COUNTIFS(明细!$R:$R,$AK336,明细!$C:$C,BJ$1,明细!$AL:$AL,"网点超23H未关闭"))*20)</f>
        <v>-</v>
      </c>
      <c r="BK336" s="12" t="str">
        <f>IF((COUNTIFS(明细!$R:$R,$AK336,明细!$C:$C,BK$1,明细!$AK:$AK,"网点超50分钟未响应")+COUNTIFS(明细!$R:$R,$AK336,明细!$C:$C,BK$1,明细!$AL:$AL,"网点超23H未关闭"))*20=0,"-",(COUNTIFS(明细!$R:$R,$AK336,明细!$C:$C,BK$1,明细!$AK:$AK,"网点超50分钟未响应")+COUNTIFS(明细!$R:$R,$AK336,明细!$C:$C,BK$1,明细!$AL:$AL,"网点超23H未关闭"))*20)</f>
        <v>-</v>
      </c>
      <c r="BL336" s="12" t="str">
        <f>IF((COUNTIFS(明细!$R:$R,$AK336,明细!$C:$C,BL$1,明细!$AK:$AK,"网点超50分钟未响应")+COUNTIFS(明细!$R:$R,$AK336,明细!$C:$C,BL$1,明细!$AL:$AL,"网点超23H未关闭"))*20=0,"-",(COUNTIFS(明细!$R:$R,$AK336,明细!$C:$C,BL$1,明细!$AK:$AK,"网点超50分钟未响应")+COUNTIFS(明细!$R:$R,$AK336,明细!$C:$C,BL$1,明细!$AL:$AL,"网点超23H未关闭"))*20)</f>
        <v>-</v>
      </c>
      <c r="BM336" s="12" t="str">
        <f>IF((COUNTIFS(明细!$R:$R,$AK336,明细!$C:$C,BM$1,明细!$AK:$AK,"网点超50分钟未响应")+COUNTIFS(明细!$R:$R,$AK336,明细!$C:$C,BM$1,明细!$AL:$AL,"网点超23H未关闭"))*20=0,"-",(COUNTIFS(明细!$R:$R,$AK336,明细!$C:$C,BM$1,明细!$AK:$AK,"网点超50分钟未响应")+COUNTIFS(明细!$R:$R,$AK336,明细!$C:$C,BM$1,明细!$AL:$AL,"网点超23H未关闭"))*20)</f>
        <v>-</v>
      </c>
      <c r="BN336" s="12" t="str">
        <f>IF((COUNTIFS(明细!$R:$R,$AK336,明细!$C:$C,BN$1,明细!$AK:$AK,"网点超50分钟未响应")+COUNTIFS(明细!$R:$R,$AK336,明细!$C:$C,BN$1,明细!$AL:$AL,"网点超23H未关闭"))*20=0,"-",(COUNTIFS(明细!$R:$R,$AK336,明细!$C:$C,BN$1,明细!$AK:$AK,"网点超50分钟未响应")+COUNTIFS(明细!$R:$R,$AK336,明细!$C:$C,BN$1,明细!$AL:$AL,"网点超23H未关闭"))*20)</f>
        <v>-</v>
      </c>
      <c r="BO336" s="12" t="str">
        <f>IF((COUNTIFS(明细!$R:$R,$AK336,明细!$C:$C,BO$1,明细!$AK:$AK,"网点超50分钟未响应")+COUNTIFS(明细!$R:$R,$AK336,明细!$C:$C,BO$1,明细!$AL:$AL,"网点超23H未关闭"))*20=0,"-",(COUNTIFS(明细!$R:$R,$AK336,明细!$C:$C,BO$1,明细!$AK:$AK,"网点超50分钟未响应")+COUNTIFS(明细!$R:$R,$AK336,明细!$C:$C,BO$1,明细!$AL:$AL,"网点超23H未关闭"))*20)</f>
        <v>-</v>
      </c>
      <c r="BP336" s="12" t="str">
        <f>IF((COUNTIFS(明细!$R:$R,$AK336,明细!$C:$C,BP$1,明细!$AK:$AK,"网点超50分钟未响应")+COUNTIFS(明细!$R:$R,$AK336,明细!$C:$C,BP$1,明细!$AL:$AL,"网点超23H未关闭"))*20=0,"-",(COUNTIFS(明细!$R:$R,$AK336,明细!$C:$C,BP$1,明细!$AK:$AK,"网点超50分钟未响应")+COUNTIFS(明细!$R:$R,$AK336,明细!$C:$C,BP$1,明细!$AL:$AL,"网点超23H未关闭"))*20)</f>
        <v>-</v>
      </c>
    </row>
    <row r="337" customHeight="1" spans="36:68">
      <c r="AJ337" s="12">
        <f>RANK(AL337,AL$3:AL$356)</f>
        <v>147</v>
      </c>
      <c r="AK337" s="4" t="s">
        <v>373</v>
      </c>
      <c r="AL337" s="12">
        <f t="shared" si="3"/>
        <v>0</v>
      </c>
      <c r="AM337" s="12" t="str">
        <f>IF((COUNTIFS(明细!$R:$R,$AK337,明细!$C:$C,AM$1,明细!$AK:$AK,"网点超50分钟未响应")+COUNTIFS(明细!$R:$R,$AK337,明细!$C:$C,AM$1,明细!$AL:$AL,"网点超23H未关闭"))*20=0,"-",(COUNTIFS(明细!$R:$R,$AK337,明细!$C:$C,AM$1,明细!$AK:$AK,"网点超50分钟未响应")+COUNTIFS(明细!$R:$R,$AK337,明细!$C:$C,AM$1,明细!$AL:$AL,"网点超23H未关闭"))*20)</f>
        <v>-</v>
      </c>
      <c r="AN337" s="12" t="str">
        <f>IF((COUNTIFS(明细!$R:$R,$AK337,明细!$C:$C,AN$1,明细!$AK:$AK,"网点超50分钟未响应")+COUNTIFS(明细!$R:$R,$AK337,明细!$C:$C,AN$1,明细!$AL:$AL,"网点超23H未关闭"))*20=0,"-",(COUNTIFS(明细!$R:$R,$AK337,明细!$C:$C,AN$1,明细!$AK:$AK,"网点超50分钟未响应")+COUNTIFS(明细!$R:$R,$AK337,明细!$C:$C,AN$1,明细!$AL:$AL,"网点超23H未关闭"))*20)</f>
        <v>-</v>
      </c>
      <c r="AO337" s="12" t="str">
        <f>IF((COUNTIFS(明细!$R:$R,$AK337,明细!$C:$C,AO$1,明细!$AK:$AK,"网点超50分钟未响应")+COUNTIFS(明细!$R:$R,$AK337,明细!$C:$C,AO$1,明细!$AL:$AL,"网点超23H未关闭"))*20=0,"-",(COUNTIFS(明细!$R:$R,$AK337,明细!$C:$C,AO$1,明细!$AK:$AK,"网点超50分钟未响应")+COUNTIFS(明细!$R:$R,$AK337,明细!$C:$C,AO$1,明细!$AL:$AL,"网点超23H未关闭"))*20)</f>
        <v>-</v>
      </c>
      <c r="AP337" s="12" t="str">
        <f>IF((COUNTIFS(明细!$R:$R,$AK337,明细!$C:$C,AP$1,明细!$AK:$AK,"网点超50分钟未响应")+COUNTIFS(明细!$R:$R,$AK337,明细!$C:$C,AP$1,明细!$AL:$AL,"网点超23H未关闭"))*20=0,"-",(COUNTIFS(明细!$R:$R,$AK337,明细!$C:$C,AP$1,明细!$AK:$AK,"网点超50分钟未响应")+COUNTIFS(明细!$R:$R,$AK337,明细!$C:$C,AP$1,明细!$AL:$AL,"网点超23H未关闭"))*20)</f>
        <v>-</v>
      </c>
      <c r="AQ337" s="12" t="str">
        <f>IF((COUNTIFS(明细!$R:$R,$AK337,明细!$C:$C,AQ$1,明细!$AK:$AK,"网点超50分钟未响应")+COUNTIFS(明细!$R:$R,$AK337,明细!$C:$C,AQ$1,明细!$AL:$AL,"网点超23H未关闭"))*20=0,"-",(COUNTIFS(明细!$R:$R,$AK337,明细!$C:$C,AQ$1,明细!$AK:$AK,"网点超50分钟未响应")+COUNTIFS(明细!$R:$R,$AK337,明细!$C:$C,AQ$1,明细!$AL:$AL,"网点超23H未关闭"))*20)</f>
        <v>-</v>
      </c>
      <c r="AR337" s="12" t="str">
        <f>IF((COUNTIFS(明细!$R:$R,$AK337,明细!$C:$C,AR$1,明细!$AK:$AK,"网点超50分钟未响应")+COUNTIFS(明细!$R:$R,$AK337,明细!$C:$C,AR$1,明细!$AL:$AL,"网点超23H未关闭"))*20=0,"-",(COUNTIFS(明细!$R:$R,$AK337,明细!$C:$C,AR$1,明细!$AK:$AK,"网点超50分钟未响应")+COUNTIFS(明细!$R:$R,$AK337,明细!$C:$C,AR$1,明细!$AL:$AL,"网点超23H未关闭"))*20)</f>
        <v>-</v>
      </c>
      <c r="AS337" s="12" t="str">
        <f>IF((COUNTIFS(明细!$R:$R,$AK337,明细!$C:$C,AS$1,明细!$AK:$AK,"网点超50分钟未响应")+COUNTIFS(明细!$R:$R,$AK337,明细!$C:$C,AS$1,明细!$AL:$AL,"网点超23H未关闭"))*20=0,"-",(COUNTIFS(明细!$R:$R,$AK337,明细!$C:$C,AS$1,明细!$AK:$AK,"网点超50分钟未响应")+COUNTIFS(明细!$R:$R,$AK337,明细!$C:$C,AS$1,明细!$AL:$AL,"网点超23H未关闭"))*20)</f>
        <v>-</v>
      </c>
      <c r="AT337" s="12" t="str">
        <f>IF((COUNTIFS(明细!$R:$R,$AK337,明细!$C:$C,AT$1,明细!$AK:$AK,"网点超50分钟未响应")+COUNTIFS(明细!$R:$R,$AK337,明细!$C:$C,AT$1,明细!$AL:$AL,"网点超23H未关闭"))*20=0,"-",(COUNTIFS(明细!$R:$R,$AK337,明细!$C:$C,AT$1,明细!$AK:$AK,"网点超50分钟未响应")+COUNTIFS(明细!$R:$R,$AK337,明细!$C:$C,AT$1,明细!$AL:$AL,"网点超23H未关闭"))*20)</f>
        <v>-</v>
      </c>
      <c r="AU337" s="12" t="str">
        <f>IF((COUNTIFS(明细!$R:$R,$AK337,明细!$C:$C,AU$1,明细!$AK:$AK,"网点超50分钟未响应")+COUNTIFS(明细!$R:$R,$AK337,明细!$C:$C,AU$1,明细!$AL:$AL,"网点超23H未关闭"))*20=0,"-",(COUNTIFS(明细!$R:$R,$AK337,明细!$C:$C,AU$1,明细!$AK:$AK,"网点超50分钟未响应")+COUNTIFS(明细!$R:$R,$AK337,明细!$C:$C,AU$1,明细!$AL:$AL,"网点超23H未关闭"))*20)</f>
        <v>-</v>
      </c>
      <c r="AV337" s="12" t="str">
        <f>IF((COUNTIFS(明细!$R:$R,$AK337,明细!$C:$C,AV$1,明细!$AK:$AK,"网点超50分钟未响应")+COUNTIFS(明细!$R:$R,$AK337,明细!$C:$C,AV$1,明细!$AL:$AL,"网点超23H未关闭"))*20=0,"-",(COUNTIFS(明细!$R:$R,$AK337,明细!$C:$C,AV$1,明细!$AK:$AK,"网点超50分钟未响应")+COUNTIFS(明细!$R:$R,$AK337,明细!$C:$C,AV$1,明细!$AL:$AL,"网点超23H未关闭"))*20)</f>
        <v>-</v>
      </c>
      <c r="AW337" s="12" t="str">
        <f>IF((COUNTIFS(明细!$R:$R,$AK337,明细!$C:$C,AW$1,明细!$AK:$AK,"网点超50分钟未响应")+COUNTIFS(明细!$R:$R,$AK337,明细!$C:$C,AW$1,明细!$AL:$AL,"网点超23H未关闭"))*20=0,"-",(COUNTIFS(明细!$R:$R,$AK337,明细!$C:$C,AW$1,明细!$AK:$AK,"网点超50分钟未响应")+COUNTIFS(明细!$R:$R,$AK337,明细!$C:$C,AW$1,明细!$AL:$AL,"网点超23H未关闭"))*20)</f>
        <v>-</v>
      </c>
      <c r="AX337" s="12" t="str">
        <f>IF((COUNTIFS(明细!$R:$R,$AK337,明细!$C:$C,AX$1,明细!$AK:$AK,"网点超50分钟未响应")+COUNTIFS(明细!$R:$R,$AK337,明细!$C:$C,AX$1,明细!$AL:$AL,"网点超23H未关闭"))*20=0,"-",(COUNTIFS(明细!$R:$R,$AK337,明细!$C:$C,AX$1,明细!$AK:$AK,"网点超50分钟未响应")+COUNTIFS(明细!$R:$R,$AK337,明细!$C:$C,AX$1,明细!$AL:$AL,"网点超23H未关闭"))*20)</f>
        <v>-</v>
      </c>
      <c r="AY337" s="12" t="str">
        <f>IF((COUNTIFS(明细!$R:$R,$AK337,明细!$C:$C,AY$1,明细!$AK:$AK,"网点超50分钟未响应")+COUNTIFS(明细!$R:$R,$AK337,明细!$C:$C,AY$1,明细!$AL:$AL,"网点超23H未关闭"))*20=0,"-",(COUNTIFS(明细!$R:$R,$AK337,明细!$C:$C,AY$1,明细!$AK:$AK,"网点超50分钟未响应")+COUNTIFS(明细!$R:$R,$AK337,明细!$C:$C,AY$1,明细!$AL:$AL,"网点超23H未关闭"))*20)</f>
        <v>-</v>
      </c>
      <c r="AZ337" s="12" t="str">
        <f>IF((COUNTIFS(明细!$R:$R,$AK337,明细!$C:$C,AZ$1,明细!$AK:$AK,"网点超50分钟未响应")+COUNTIFS(明细!$R:$R,$AK337,明细!$C:$C,AZ$1,明细!$AL:$AL,"网点超23H未关闭"))*20=0,"-",(COUNTIFS(明细!$R:$R,$AK337,明细!$C:$C,AZ$1,明细!$AK:$AK,"网点超50分钟未响应")+COUNTIFS(明细!$R:$R,$AK337,明细!$C:$C,AZ$1,明细!$AL:$AL,"网点超23H未关闭"))*20)</f>
        <v>-</v>
      </c>
      <c r="BA337" s="12" t="str">
        <f>IF((COUNTIFS(明细!$R:$R,$AK337,明细!$C:$C,BA$1,明细!$AK:$AK,"网点超50分钟未响应")+COUNTIFS(明细!$R:$R,$AK337,明细!$C:$C,BA$1,明细!$AL:$AL,"网点超23H未关闭"))*20=0,"-",(COUNTIFS(明细!$R:$R,$AK337,明细!$C:$C,BA$1,明细!$AK:$AK,"网点超50分钟未响应")+COUNTIFS(明细!$R:$R,$AK337,明细!$C:$C,BA$1,明细!$AL:$AL,"网点超23H未关闭"))*20)</f>
        <v>-</v>
      </c>
      <c r="BB337" s="12" t="str">
        <f>IF((COUNTIFS(明细!$R:$R,$AK337,明细!$C:$C,BB$1,明细!$AK:$AK,"网点超50分钟未响应")+COUNTIFS(明细!$R:$R,$AK337,明细!$C:$C,BB$1,明细!$AL:$AL,"网点超23H未关闭"))*20=0,"-",(COUNTIFS(明细!$R:$R,$AK337,明细!$C:$C,BB$1,明细!$AK:$AK,"网点超50分钟未响应")+COUNTIFS(明细!$R:$R,$AK337,明细!$C:$C,BB$1,明细!$AL:$AL,"网点超23H未关闭"))*20)</f>
        <v>-</v>
      </c>
      <c r="BC337" s="12" t="str">
        <f>IF((COUNTIFS(明细!$R:$R,$AK337,明细!$C:$C,BC$1,明细!$AK:$AK,"网点超50分钟未响应")+COUNTIFS(明细!$R:$R,$AK337,明细!$C:$C,BC$1,明细!$AL:$AL,"网点超23H未关闭"))*20=0,"-",(COUNTIFS(明细!$R:$R,$AK337,明细!$C:$C,BC$1,明细!$AK:$AK,"网点超50分钟未响应")+COUNTIFS(明细!$R:$R,$AK337,明细!$C:$C,BC$1,明细!$AL:$AL,"网点超23H未关闭"))*20)</f>
        <v>-</v>
      </c>
      <c r="BD337" s="12" t="str">
        <f>IF((COUNTIFS(明细!$R:$R,$AK337,明细!$C:$C,BD$1,明细!$AK:$AK,"网点超50分钟未响应")+COUNTIFS(明细!$R:$R,$AK337,明细!$C:$C,BD$1,明细!$AL:$AL,"网点超23H未关闭"))*20=0,"-",(COUNTIFS(明细!$R:$R,$AK337,明细!$C:$C,BD$1,明细!$AK:$AK,"网点超50分钟未响应")+COUNTIFS(明细!$R:$R,$AK337,明细!$C:$C,BD$1,明细!$AL:$AL,"网点超23H未关闭"))*20)</f>
        <v>-</v>
      </c>
      <c r="BE337" s="12" t="str">
        <f>IF((COUNTIFS(明细!$R:$R,$AK337,明细!$C:$C,BE$1,明细!$AK:$AK,"网点超50分钟未响应")+COUNTIFS(明细!$R:$R,$AK337,明细!$C:$C,BE$1,明细!$AL:$AL,"网点超23H未关闭"))*20=0,"-",(COUNTIFS(明细!$R:$R,$AK337,明细!$C:$C,BE$1,明细!$AK:$AK,"网点超50分钟未响应")+COUNTIFS(明细!$R:$R,$AK337,明细!$C:$C,BE$1,明细!$AL:$AL,"网点超23H未关闭"))*20)</f>
        <v>-</v>
      </c>
      <c r="BF337" s="12" t="str">
        <f>IF((COUNTIFS(明细!$R:$R,$AK337,明细!$C:$C,BF$1,明细!$AK:$AK,"网点超50分钟未响应")+COUNTIFS(明细!$R:$R,$AK337,明细!$C:$C,BF$1,明细!$AL:$AL,"网点超23H未关闭"))*20=0,"-",(COUNTIFS(明细!$R:$R,$AK337,明细!$C:$C,BF$1,明细!$AK:$AK,"网点超50分钟未响应")+COUNTIFS(明细!$R:$R,$AK337,明细!$C:$C,BF$1,明细!$AL:$AL,"网点超23H未关闭"))*20)</f>
        <v>-</v>
      </c>
      <c r="BG337" s="12" t="str">
        <f>IF((COUNTIFS(明细!$R:$R,$AK337,明细!$C:$C,BG$1,明细!$AK:$AK,"网点超50分钟未响应")+COUNTIFS(明细!$R:$R,$AK337,明细!$C:$C,BG$1,明细!$AL:$AL,"网点超23H未关闭"))*20=0,"-",(COUNTIFS(明细!$R:$R,$AK337,明细!$C:$C,BG$1,明细!$AK:$AK,"网点超50分钟未响应")+COUNTIFS(明细!$R:$R,$AK337,明细!$C:$C,BG$1,明细!$AL:$AL,"网点超23H未关闭"))*20)</f>
        <v>-</v>
      </c>
      <c r="BH337" s="12" t="str">
        <f>IF((COUNTIFS(明细!$R:$R,$AK337,明细!$C:$C,BH$1,明细!$AK:$AK,"网点超50分钟未响应")+COUNTIFS(明细!$R:$R,$AK337,明细!$C:$C,BH$1,明细!$AL:$AL,"网点超23H未关闭"))*20=0,"-",(COUNTIFS(明细!$R:$R,$AK337,明细!$C:$C,BH$1,明细!$AK:$AK,"网点超50分钟未响应")+COUNTIFS(明细!$R:$R,$AK337,明细!$C:$C,BH$1,明细!$AL:$AL,"网点超23H未关闭"))*20)</f>
        <v>-</v>
      </c>
      <c r="BI337" s="12" t="str">
        <f>IF((COUNTIFS(明细!$R:$R,$AK337,明细!$C:$C,BI$1,明细!$AK:$AK,"网点超50分钟未响应")+COUNTIFS(明细!$R:$R,$AK337,明细!$C:$C,BI$1,明细!$AL:$AL,"网点超23H未关闭"))*20=0,"-",(COUNTIFS(明细!$R:$R,$AK337,明细!$C:$C,BI$1,明细!$AK:$AK,"网点超50分钟未响应")+COUNTIFS(明细!$R:$R,$AK337,明细!$C:$C,BI$1,明细!$AL:$AL,"网点超23H未关闭"))*20)</f>
        <v>-</v>
      </c>
      <c r="BJ337" s="12" t="str">
        <f>IF((COUNTIFS(明细!$R:$R,$AK337,明细!$C:$C,BJ$1,明细!$AK:$AK,"网点超50分钟未响应")+COUNTIFS(明细!$R:$R,$AK337,明细!$C:$C,BJ$1,明细!$AL:$AL,"网点超23H未关闭"))*20=0,"-",(COUNTIFS(明细!$R:$R,$AK337,明细!$C:$C,BJ$1,明细!$AK:$AK,"网点超50分钟未响应")+COUNTIFS(明细!$R:$R,$AK337,明细!$C:$C,BJ$1,明细!$AL:$AL,"网点超23H未关闭"))*20)</f>
        <v>-</v>
      </c>
      <c r="BK337" s="12" t="str">
        <f>IF((COUNTIFS(明细!$R:$R,$AK337,明细!$C:$C,BK$1,明细!$AK:$AK,"网点超50分钟未响应")+COUNTIFS(明细!$R:$R,$AK337,明细!$C:$C,BK$1,明细!$AL:$AL,"网点超23H未关闭"))*20=0,"-",(COUNTIFS(明细!$R:$R,$AK337,明细!$C:$C,BK$1,明细!$AK:$AK,"网点超50分钟未响应")+COUNTIFS(明细!$R:$R,$AK337,明细!$C:$C,BK$1,明细!$AL:$AL,"网点超23H未关闭"))*20)</f>
        <v>-</v>
      </c>
      <c r="BL337" s="12" t="str">
        <f>IF((COUNTIFS(明细!$R:$R,$AK337,明细!$C:$C,BL$1,明细!$AK:$AK,"网点超50分钟未响应")+COUNTIFS(明细!$R:$R,$AK337,明细!$C:$C,BL$1,明细!$AL:$AL,"网点超23H未关闭"))*20=0,"-",(COUNTIFS(明细!$R:$R,$AK337,明细!$C:$C,BL$1,明细!$AK:$AK,"网点超50分钟未响应")+COUNTIFS(明细!$R:$R,$AK337,明细!$C:$C,BL$1,明细!$AL:$AL,"网点超23H未关闭"))*20)</f>
        <v>-</v>
      </c>
      <c r="BM337" s="12" t="str">
        <f>IF((COUNTIFS(明细!$R:$R,$AK337,明细!$C:$C,BM$1,明细!$AK:$AK,"网点超50分钟未响应")+COUNTIFS(明细!$R:$R,$AK337,明细!$C:$C,BM$1,明细!$AL:$AL,"网点超23H未关闭"))*20=0,"-",(COUNTIFS(明细!$R:$R,$AK337,明细!$C:$C,BM$1,明细!$AK:$AK,"网点超50分钟未响应")+COUNTIFS(明细!$R:$R,$AK337,明细!$C:$C,BM$1,明细!$AL:$AL,"网点超23H未关闭"))*20)</f>
        <v>-</v>
      </c>
      <c r="BN337" s="12" t="str">
        <f>IF((COUNTIFS(明细!$R:$R,$AK337,明细!$C:$C,BN$1,明细!$AK:$AK,"网点超50分钟未响应")+COUNTIFS(明细!$R:$R,$AK337,明细!$C:$C,BN$1,明细!$AL:$AL,"网点超23H未关闭"))*20=0,"-",(COUNTIFS(明细!$R:$R,$AK337,明细!$C:$C,BN$1,明细!$AK:$AK,"网点超50分钟未响应")+COUNTIFS(明细!$R:$R,$AK337,明细!$C:$C,BN$1,明细!$AL:$AL,"网点超23H未关闭"))*20)</f>
        <v>-</v>
      </c>
      <c r="BO337" s="12" t="str">
        <f>IF((COUNTIFS(明细!$R:$R,$AK337,明细!$C:$C,BO$1,明细!$AK:$AK,"网点超50分钟未响应")+COUNTIFS(明细!$R:$R,$AK337,明细!$C:$C,BO$1,明细!$AL:$AL,"网点超23H未关闭"))*20=0,"-",(COUNTIFS(明细!$R:$R,$AK337,明细!$C:$C,BO$1,明细!$AK:$AK,"网点超50分钟未响应")+COUNTIFS(明细!$R:$R,$AK337,明细!$C:$C,BO$1,明细!$AL:$AL,"网点超23H未关闭"))*20)</f>
        <v>-</v>
      </c>
      <c r="BP337" s="12" t="str">
        <f>IF((COUNTIFS(明细!$R:$R,$AK337,明细!$C:$C,BP$1,明细!$AK:$AK,"网点超50分钟未响应")+COUNTIFS(明细!$R:$R,$AK337,明细!$C:$C,BP$1,明细!$AL:$AL,"网点超23H未关闭"))*20=0,"-",(COUNTIFS(明细!$R:$R,$AK337,明细!$C:$C,BP$1,明细!$AK:$AK,"网点超50分钟未响应")+COUNTIFS(明细!$R:$R,$AK337,明细!$C:$C,BP$1,明细!$AL:$AL,"网点超23H未关闭"))*20)</f>
        <v>-</v>
      </c>
    </row>
    <row r="338" customHeight="1" spans="36:68">
      <c r="AJ338" s="12">
        <f>RANK(AL338,AL$3:AL$356)</f>
        <v>147</v>
      </c>
      <c r="AK338" s="42" t="s">
        <v>374</v>
      </c>
      <c r="AL338" s="12">
        <f t="shared" si="3"/>
        <v>0</v>
      </c>
      <c r="AM338" s="12" t="str">
        <f>IF((COUNTIFS(明细!$R:$R,$AK338,明细!$C:$C,AM$1,明细!$AK:$AK,"网点超50分钟未响应")+COUNTIFS(明细!$R:$R,$AK338,明细!$C:$C,AM$1,明细!$AL:$AL,"网点超23H未关闭"))*20=0,"-",(COUNTIFS(明细!$R:$R,$AK338,明细!$C:$C,AM$1,明细!$AK:$AK,"网点超50分钟未响应")+COUNTIFS(明细!$R:$R,$AK338,明细!$C:$C,AM$1,明细!$AL:$AL,"网点超23H未关闭"))*20)</f>
        <v>-</v>
      </c>
      <c r="AN338" s="12" t="str">
        <f>IF((COUNTIFS(明细!$R:$R,$AK338,明细!$C:$C,AN$1,明细!$AK:$AK,"网点超50分钟未响应")+COUNTIFS(明细!$R:$R,$AK338,明细!$C:$C,AN$1,明细!$AL:$AL,"网点超23H未关闭"))*20=0,"-",(COUNTIFS(明细!$R:$R,$AK338,明细!$C:$C,AN$1,明细!$AK:$AK,"网点超50分钟未响应")+COUNTIFS(明细!$R:$R,$AK338,明细!$C:$C,AN$1,明细!$AL:$AL,"网点超23H未关闭"))*20)</f>
        <v>-</v>
      </c>
      <c r="AO338" s="12" t="str">
        <f>IF((COUNTIFS(明细!$R:$R,$AK338,明细!$C:$C,AO$1,明细!$AK:$AK,"网点超50分钟未响应")+COUNTIFS(明细!$R:$R,$AK338,明细!$C:$C,AO$1,明细!$AL:$AL,"网点超23H未关闭"))*20=0,"-",(COUNTIFS(明细!$R:$R,$AK338,明细!$C:$C,AO$1,明细!$AK:$AK,"网点超50分钟未响应")+COUNTIFS(明细!$R:$R,$AK338,明细!$C:$C,AO$1,明细!$AL:$AL,"网点超23H未关闭"))*20)</f>
        <v>-</v>
      </c>
      <c r="AP338" s="12" t="str">
        <f>IF((COUNTIFS(明细!$R:$R,$AK338,明细!$C:$C,AP$1,明细!$AK:$AK,"网点超50分钟未响应")+COUNTIFS(明细!$R:$R,$AK338,明细!$C:$C,AP$1,明细!$AL:$AL,"网点超23H未关闭"))*20=0,"-",(COUNTIFS(明细!$R:$R,$AK338,明细!$C:$C,AP$1,明细!$AK:$AK,"网点超50分钟未响应")+COUNTIFS(明细!$R:$R,$AK338,明细!$C:$C,AP$1,明细!$AL:$AL,"网点超23H未关闭"))*20)</f>
        <v>-</v>
      </c>
      <c r="AQ338" s="12" t="str">
        <f>IF((COUNTIFS(明细!$R:$R,$AK338,明细!$C:$C,AQ$1,明细!$AK:$AK,"网点超50分钟未响应")+COUNTIFS(明细!$R:$R,$AK338,明细!$C:$C,AQ$1,明细!$AL:$AL,"网点超23H未关闭"))*20=0,"-",(COUNTIFS(明细!$R:$R,$AK338,明细!$C:$C,AQ$1,明细!$AK:$AK,"网点超50分钟未响应")+COUNTIFS(明细!$R:$R,$AK338,明细!$C:$C,AQ$1,明细!$AL:$AL,"网点超23H未关闭"))*20)</f>
        <v>-</v>
      </c>
      <c r="AR338" s="12" t="str">
        <f>IF((COUNTIFS(明细!$R:$R,$AK338,明细!$C:$C,AR$1,明细!$AK:$AK,"网点超50分钟未响应")+COUNTIFS(明细!$R:$R,$AK338,明细!$C:$C,AR$1,明细!$AL:$AL,"网点超23H未关闭"))*20=0,"-",(COUNTIFS(明细!$R:$R,$AK338,明细!$C:$C,AR$1,明细!$AK:$AK,"网点超50分钟未响应")+COUNTIFS(明细!$R:$R,$AK338,明细!$C:$C,AR$1,明细!$AL:$AL,"网点超23H未关闭"))*20)</f>
        <v>-</v>
      </c>
      <c r="AS338" s="12" t="str">
        <f>IF((COUNTIFS(明细!$R:$R,$AK338,明细!$C:$C,AS$1,明细!$AK:$AK,"网点超50分钟未响应")+COUNTIFS(明细!$R:$R,$AK338,明细!$C:$C,AS$1,明细!$AL:$AL,"网点超23H未关闭"))*20=0,"-",(COUNTIFS(明细!$R:$R,$AK338,明细!$C:$C,AS$1,明细!$AK:$AK,"网点超50分钟未响应")+COUNTIFS(明细!$R:$R,$AK338,明细!$C:$C,AS$1,明细!$AL:$AL,"网点超23H未关闭"))*20)</f>
        <v>-</v>
      </c>
      <c r="AT338" s="12" t="str">
        <f>IF((COUNTIFS(明细!$R:$R,$AK338,明细!$C:$C,AT$1,明细!$AK:$AK,"网点超50分钟未响应")+COUNTIFS(明细!$R:$R,$AK338,明细!$C:$C,AT$1,明细!$AL:$AL,"网点超23H未关闭"))*20=0,"-",(COUNTIFS(明细!$R:$R,$AK338,明细!$C:$C,AT$1,明细!$AK:$AK,"网点超50分钟未响应")+COUNTIFS(明细!$R:$R,$AK338,明细!$C:$C,AT$1,明细!$AL:$AL,"网点超23H未关闭"))*20)</f>
        <v>-</v>
      </c>
      <c r="AU338" s="12" t="str">
        <f>IF((COUNTIFS(明细!$R:$R,$AK338,明细!$C:$C,AU$1,明细!$AK:$AK,"网点超50分钟未响应")+COUNTIFS(明细!$R:$R,$AK338,明细!$C:$C,AU$1,明细!$AL:$AL,"网点超23H未关闭"))*20=0,"-",(COUNTIFS(明细!$R:$R,$AK338,明细!$C:$C,AU$1,明细!$AK:$AK,"网点超50分钟未响应")+COUNTIFS(明细!$R:$R,$AK338,明细!$C:$C,AU$1,明细!$AL:$AL,"网点超23H未关闭"))*20)</f>
        <v>-</v>
      </c>
      <c r="AV338" s="12" t="str">
        <f>IF((COUNTIFS(明细!$R:$R,$AK338,明细!$C:$C,AV$1,明细!$AK:$AK,"网点超50分钟未响应")+COUNTIFS(明细!$R:$R,$AK338,明细!$C:$C,AV$1,明细!$AL:$AL,"网点超23H未关闭"))*20=0,"-",(COUNTIFS(明细!$R:$R,$AK338,明细!$C:$C,AV$1,明细!$AK:$AK,"网点超50分钟未响应")+COUNTIFS(明细!$R:$R,$AK338,明细!$C:$C,AV$1,明细!$AL:$AL,"网点超23H未关闭"))*20)</f>
        <v>-</v>
      </c>
      <c r="AW338" s="12" t="str">
        <f>IF((COUNTIFS(明细!$R:$R,$AK338,明细!$C:$C,AW$1,明细!$AK:$AK,"网点超50分钟未响应")+COUNTIFS(明细!$R:$R,$AK338,明细!$C:$C,AW$1,明细!$AL:$AL,"网点超23H未关闭"))*20=0,"-",(COUNTIFS(明细!$R:$R,$AK338,明细!$C:$C,AW$1,明细!$AK:$AK,"网点超50分钟未响应")+COUNTIFS(明细!$R:$R,$AK338,明细!$C:$C,AW$1,明细!$AL:$AL,"网点超23H未关闭"))*20)</f>
        <v>-</v>
      </c>
      <c r="AX338" s="12" t="str">
        <f>IF((COUNTIFS(明细!$R:$R,$AK338,明细!$C:$C,AX$1,明细!$AK:$AK,"网点超50分钟未响应")+COUNTIFS(明细!$R:$R,$AK338,明细!$C:$C,AX$1,明细!$AL:$AL,"网点超23H未关闭"))*20=0,"-",(COUNTIFS(明细!$R:$R,$AK338,明细!$C:$C,AX$1,明细!$AK:$AK,"网点超50分钟未响应")+COUNTIFS(明细!$R:$R,$AK338,明细!$C:$C,AX$1,明细!$AL:$AL,"网点超23H未关闭"))*20)</f>
        <v>-</v>
      </c>
      <c r="AY338" s="12" t="str">
        <f>IF((COUNTIFS(明细!$R:$R,$AK338,明细!$C:$C,AY$1,明细!$AK:$AK,"网点超50分钟未响应")+COUNTIFS(明细!$R:$R,$AK338,明细!$C:$C,AY$1,明细!$AL:$AL,"网点超23H未关闭"))*20=0,"-",(COUNTIFS(明细!$R:$R,$AK338,明细!$C:$C,AY$1,明细!$AK:$AK,"网点超50分钟未响应")+COUNTIFS(明细!$R:$R,$AK338,明细!$C:$C,AY$1,明细!$AL:$AL,"网点超23H未关闭"))*20)</f>
        <v>-</v>
      </c>
      <c r="AZ338" s="12" t="str">
        <f>IF((COUNTIFS(明细!$R:$R,$AK338,明细!$C:$C,AZ$1,明细!$AK:$AK,"网点超50分钟未响应")+COUNTIFS(明细!$R:$R,$AK338,明细!$C:$C,AZ$1,明细!$AL:$AL,"网点超23H未关闭"))*20=0,"-",(COUNTIFS(明细!$R:$R,$AK338,明细!$C:$C,AZ$1,明细!$AK:$AK,"网点超50分钟未响应")+COUNTIFS(明细!$R:$R,$AK338,明细!$C:$C,AZ$1,明细!$AL:$AL,"网点超23H未关闭"))*20)</f>
        <v>-</v>
      </c>
      <c r="BA338" s="12" t="str">
        <f>IF((COUNTIFS(明细!$R:$R,$AK338,明细!$C:$C,BA$1,明细!$AK:$AK,"网点超50分钟未响应")+COUNTIFS(明细!$R:$R,$AK338,明细!$C:$C,BA$1,明细!$AL:$AL,"网点超23H未关闭"))*20=0,"-",(COUNTIFS(明细!$R:$R,$AK338,明细!$C:$C,BA$1,明细!$AK:$AK,"网点超50分钟未响应")+COUNTIFS(明细!$R:$R,$AK338,明细!$C:$C,BA$1,明细!$AL:$AL,"网点超23H未关闭"))*20)</f>
        <v>-</v>
      </c>
      <c r="BB338" s="12" t="str">
        <f>IF((COUNTIFS(明细!$R:$R,$AK338,明细!$C:$C,BB$1,明细!$AK:$AK,"网点超50分钟未响应")+COUNTIFS(明细!$R:$R,$AK338,明细!$C:$C,BB$1,明细!$AL:$AL,"网点超23H未关闭"))*20=0,"-",(COUNTIFS(明细!$R:$R,$AK338,明细!$C:$C,BB$1,明细!$AK:$AK,"网点超50分钟未响应")+COUNTIFS(明细!$R:$R,$AK338,明细!$C:$C,BB$1,明细!$AL:$AL,"网点超23H未关闭"))*20)</f>
        <v>-</v>
      </c>
      <c r="BC338" s="12" t="str">
        <f>IF((COUNTIFS(明细!$R:$R,$AK338,明细!$C:$C,BC$1,明细!$AK:$AK,"网点超50分钟未响应")+COUNTIFS(明细!$R:$R,$AK338,明细!$C:$C,BC$1,明细!$AL:$AL,"网点超23H未关闭"))*20=0,"-",(COUNTIFS(明细!$R:$R,$AK338,明细!$C:$C,BC$1,明细!$AK:$AK,"网点超50分钟未响应")+COUNTIFS(明细!$R:$R,$AK338,明细!$C:$C,BC$1,明细!$AL:$AL,"网点超23H未关闭"))*20)</f>
        <v>-</v>
      </c>
      <c r="BD338" s="12" t="str">
        <f>IF((COUNTIFS(明细!$R:$R,$AK338,明细!$C:$C,BD$1,明细!$AK:$AK,"网点超50分钟未响应")+COUNTIFS(明细!$R:$R,$AK338,明细!$C:$C,BD$1,明细!$AL:$AL,"网点超23H未关闭"))*20=0,"-",(COUNTIFS(明细!$R:$R,$AK338,明细!$C:$C,BD$1,明细!$AK:$AK,"网点超50分钟未响应")+COUNTIFS(明细!$R:$R,$AK338,明细!$C:$C,BD$1,明细!$AL:$AL,"网点超23H未关闭"))*20)</f>
        <v>-</v>
      </c>
      <c r="BE338" s="12" t="str">
        <f>IF((COUNTIFS(明细!$R:$R,$AK338,明细!$C:$C,BE$1,明细!$AK:$AK,"网点超50分钟未响应")+COUNTIFS(明细!$R:$R,$AK338,明细!$C:$C,BE$1,明细!$AL:$AL,"网点超23H未关闭"))*20=0,"-",(COUNTIFS(明细!$R:$R,$AK338,明细!$C:$C,BE$1,明细!$AK:$AK,"网点超50分钟未响应")+COUNTIFS(明细!$R:$R,$AK338,明细!$C:$C,BE$1,明细!$AL:$AL,"网点超23H未关闭"))*20)</f>
        <v>-</v>
      </c>
      <c r="BF338" s="12" t="str">
        <f>IF((COUNTIFS(明细!$R:$R,$AK338,明细!$C:$C,BF$1,明细!$AK:$AK,"网点超50分钟未响应")+COUNTIFS(明细!$R:$R,$AK338,明细!$C:$C,BF$1,明细!$AL:$AL,"网点超23H未关闭"))*20=0,"-",(COUNTIFS(明细!$R:$R,$AK338,明细!$C:$C,BF$1,明细!$AK:$AK,"网点超50分钟未响应")+COUNTIFS(明细!$R:$R,$AK338,明细!$C:$C,BF$1,明细!$AL:$AL,"网点超23H未关闭"))*20)</f>
        <v>-</v>
      </c>
      <c r="BG338" s="12" t="str">
        <f>IF((COUNTIFS(明细!$R:$R,$AK338,明细!$C:$C,BG$1,明细!$AK:$AK,"网点超50分钟未响应")+COUNTIFS(明细!$R:$R,$AK338,明细!$C:$C,BG$1,明细!$AL:$AL,"网点超23H未关闭"))*20=0,"-",(COUNTIFS(明细!$R:$R,$AK338,明细!$C:$C,BG$1,明细!$AK:$AK,"网点超50分钟未响应")+COUNTIFS(明细!$R:$R,$AK338,明细!$C:$C,BG$1,明细!$AL:$AL,"网点超23H未关闭"))*20)</f>
        <v>-</v>
      </c>
      <c r="BH338" s="12" t="str">
        <f>IF((COUNTIFS(明细!$R:$R,$AK338,明细!$C:$C,BH$1,明细!$AK:$AK,"网点超50分钟未响应")+COUNTIFS(明细!$R:$R,$AK338,明细!$C:$C,BH$1,明细!$AL:$AL,"网点超23H未关闭"))*20=0,"-",(COUNTIFS(明细!$R:$R,$AK338,明细!$C:$C,BH$1,明细!$AK:$AK,"网点超50分钟未响应")+COUNTIFS(明细!$R:$R,$AK338,明细!$C:$C,BH$1,明细!$AL:$AL,"网点超23H未关闭"))*20)</f>
        <v>-</v>
      </c>
      <c r="BI338" s="12" t="str">
        <f>IF((COUNTIFS(明细!$R:$R,$AK338,明细!$C:$C,BI$1,明细!$AK:$AK,"网点超50分钟未响应")+COUNTIFS(明细!$R:$R,$AK338,明细!$C:$C,BI$1,明细!$AL:$AL,"网点超23H未关闭"))*20=0,"-",(COUNTIFS(明细!$R:$R,$AK338,明细!$C:$C,BI$1,明细!$AK:$AK,"网点超50分钟未响应")+COUNTIFS(明细!$R:$R,$AK338,明细!$C:$C,BI$1,明细!$AL:$AL,"网点超23H未关闭"))*20)</f>
        <v>-</v>
      </c>
      <c r="BJ338" s="12" t="str">
        <f>IF((COUNTIFS(明细!$R:$R,$AK338,明细!$C:$C,BJ$1,明细!$AK:$AK,"网点超50分钟未响应")+COUNTIFS(明细!$R:$R,$AK338,明细!$C:$C,BJ$1,明细!$AL:$AL,"网点超23H未关闭"))*20=0,"-",(COUNTIFS(明细!$R:$R,$AK338,明细!$C:$C,BJ$1,明细!$AK:$AK,"网点超50分钟未响应")+COUNTIFS(明细!$R:$R,$AK338,明细!$C:$C,BJ$1,明细!$AL:$AL,"网点超23H未关闭"))*20)</f>
        <v>-</v>
      </c>
      <c r="BK338" s="12" t="str">
        <f>IF((COUNTIFS(明细!$R:$R,$AK338,明细!$C:$C,BK$1,明细!$AK:$AK,"网点超50分钟未响应")+COUNTIFS(明细!$R:$R,$AK338,明细!$C:$C,BK$1,明细!$AL:$AL,"网点超23H未关闭"))*20=0,"-",(COUNTIFS(明细!$R:$R,$AK338,明细!$C:$C,BK$1,明细!$AK:$AK,"网点超50分钟未响应")+COUNTIFS(明细!$R:$R,$AK338,明细!$C:$C,BK$1,明细!$AL:$AL,"网点超23H未关闭"))*20)</f>
        <v>-</v>
      </c>
      <c r="BL338" s="12" t="str">
        <f>IF((COUNTIFS(明细!$R:$R,$AK338,明细!$C:$C,BL$1,明细!$AK:$AK,"网点超50分钟未响应")+COUNTIFS(明细!$R:$R,$AK338,明细!$C:$C,BL$1,明细!$AL:$AL,"网点超23H未关闭"))*20=0,"-",(COUNTIFS(明细!$R:$R,$AK338,明细!$C:$C,BL$1,明细!$AK:$AK,"网点超50分钟未响应")+COUNTIFS(明细!$R:$R,$AK338,明细!$C:$C,BL$1,明细!$AL:$AL,"网点超23H未关闭"))*20)</f>
        <v>-</v>
      </c>
      <c r="BM338" s="12" t="str">
        <f>IF((COUNTIFS(明细!$R:$R,$AK338,明细!$C:$C,BM$1,明细!$AK:$AK,"网点超50分钟未响应")+COUNTIFS(明细!$R:$R,$AK338,明细!$C:$C,BM$1,明细!$AL:$AL,"网点超23H未关闭"))*20=0,"-",(COUNTIFS(明细!$R:$R,$AK338,明细!$C:$C,BM$1,明细!$AK:$AK,"网点超50分钟未响应")+COUNTIFS(明细!$R:$R,$AK338,明细!$C:$C,BM$1,明细!$AL:$AL,"网点超23H未关闭"))*20)</f>
        <v>-</v>
      </c>
      <c r="BN338" s="12" t="str">
        <f>IF((COUNTIFS(明细!$R:$R,$AK338,明细!$C:$C,BN$1,明细!$AK:$AK,"网点超50分钟未响应")+COUNTIFS(明细!$R:$R,$AK338,明细!$C:$C,BN$1,明细!$AL:$AL,"网点超23H未关闭"))*20=0,"-",(COUNTIFS(明细!$R:$R,$AK338,明细!$C:$C,BN$1,明细!$AK:$AK,"网点超50分钟未响应")+COUNTIFS(明细!$R:$R,$AK338,明细!$C:$C,BN$1,明细!$AL:$AL,"网点超23H未关闭"))*20)</f>
        <v>-</v>
      </c>
      <c r="BO338" s="12" t="str">
        <f>IF((COUNTIFS(明细!$R:$R,$AK338,明细!$C:$C,BO$1,明细!$AK:$AK,"网点超50分钟未响应")+COUNTIFS(明细!$R:$R,$AK338,明细!$C:$C,BO$1,明细!$AL:$AL,"网点超23H未关闭"))*20=0,"-",(COUNTIFS(明细!$R:$R,$AK338,明细!$C:$C,BO$1,明细!$AK:$AK,"网点超50分钟未响应")+COUNTIFS(明细!$R:$R,$AK338,明细!$C:$C,BO$1,明细!$AL:$AL,"网点超23H未关闭"))*20)</f>
        <v>-</v>
      </c>
      <c r="BP338" s="12" t="str">
        <f>IF((COUNTIFS(明细!$R:$R,$AK338,明细!$C:$C,BP$1,明细!$AK:$AK,"网点超50分钟未响应")+COUNTIFS(明细!$R:$R,$AK338,明细!$C:$C,BP$1,明细!$AL:$AL,"网点超23H未关闭"))*20=0,"-",(COUNTIFS(明细!$R:$R,$AK338,明细!$C:$C,BP$1,明细!$AK:$AK,"网点超50分钟未响应")+COUNTIFS(明细!$R:$R,$AK338,明细!$C:$C,BP$1,明细!$AL:$AL,"网点超23H未关闭"))*20)</f>
        <v>-</v>
      </c>
    </row>
    <row r="339" customHeight="1" spans="36:68">
      <c r="AJ339" s="12">
        <f>RANK(AL339,AL$3:AL$356)</f>
        <v>147</v>
      </c>
      <c r="AK339" s="42" t="s">
        <v>375</v>
      </c>
      <c r="AL339" s="12">
        <f t="shared" si="3"/>
        <v>0</v>
      </c>
      <c r="AM339" s="12" t="str">
        <f>IF((COUNTIFS(明细!$R:$R,$AK339,明细!$C:$C,AM$1,明细!$AK:$AK,"网点超50分钟未响应")+COUNTIFS(明细!$R:$R,$AK339,明细!$C:$C,AM$1,明细!$AL:$AL,"网点超23H未关闭"))*20=0,"-",(COUNTIFS(明细!$R:$R,$AK339,明细!$C:$C,AM$1,明细!$AK:$AK,"网点超50分钟未响应")+COUNTIFS(明细!$R:$R,$AK339,明细!$C:$C,AM$1,明细!$AL:$AL,"网点超23H未关闭"))*20)</f>
        <v>-</v>
      </c>
      <c r="AN339" s="12" t="str">
        <f>IF((COUNTIFS(明细!$R:$R,$AK339,明细!$C:$C,AN$1,明细!$AK:$AK,"网点超50分钟未响应")+COUNTIFS(明细!$R:$R,$AK339,明细!$C:$C,AN$1,明细!$AL:$AL,"网点超23H未关闭"))*20=0,"-",(COUNTIFS(明细!$R:$R,$AK339,明细!$C:$C,AN$1,明细!$AK:$AK,"网点超50分钟未响应")+COUNTIFS(明细!$R:$R,$AK339,明细!$C:$C,AN$1,明细!$AL:$AL,"网点超23H未关闭"))*20)</f>
        <v>-</v>
      </c>
      <c r="AO339" s="12" t="str">
        <f>IF((COUNTIFS(明细!$R:$R,$AK339,明细!$C:$C,AO$1,明细!$AK:$AK,"网点超50分钟未响应")+COUNTIFS(明细!$R:$R,$AK339,明细!$C:$C,AO$1,明细!$AL:$AL,"网点超23H未关闭"))*20=0,"-",(COUNTIFS(明细!$R:$R,$AK339,明细!$C:$C,AO$1,明细!$AK:$AK,"网点超50分钟未响应")+COUNTIFS(明细!$R:$R,$AK339,明细!$C:$C,AO$1,明细!$AL:$AL,"网点超23H未关闭"))*20)</f>
        <v>-</v>
      </c>
      <c r="AP339" s="12" t="str">
        <f>IF((COUNTIFS(明细!$R:$R,$AK339,明细!$C:$C,AP$1,明细!$AK:$AK,"网点超50分钟未响应")+COUNTIFS(明细!$R:$R,$AK339,明细!$C:$C,AP$1,明细!$AL:$AL,"网点超23H未关闭"))*20=0,"-",(COUNTIFS(明细!$R:$R,$AK339,明细!$C:$C,AP$1,明细!$AK:$AK,"网点超50分钟未响应")+COUNTIFS(明细!$R:$R,$AK339,明细!$C:$C,AP$1,明细!$AL:$AL,"网点超23H未关闭"))*20)</f>
        <v>-</v>
      </c>
      <c r="AQ339" s="12" t="str">
        <f>IF((COUNTIFS(明细!$R:$R,$AK339,明细!$C:$C,AQ$1,明细!$AK:$AK,"网点超50分钟未响应")+COUNTIFS(明细!$R:$R,$AK339,明细!$C:$C,AQ$1,明细!$AL:$AL,"网点超23H未关闭"))*20=0,"-",(COUNTIFS(明细!$R:$R,$AK339,明细!$C:$C,AQ$1,明细!$AK:$AK,"网点超50分钟未响应")+COUNTIFS(明细!$R:$R,$AK339,明细!$C:$C,AQ$1,明细!$AL:$AL,"网点超23H未关闭"))*20)</f>
        <v>-</v>
      </c>
      <c r="AR339" s="12" t="str">
        <f>IF((COUNTIFS(明细!$R:$R,$AK339,明细!$C:$C,AR$1,明细!$AK:$AK,"网点超50分钟未响应")+COUNTIFS(明细!$R:$R,$AK339,明细!$C:$C,AR$1,明细!$AL:$AL,"网点超23H未关闭"))*20=0,"-",(COUNTIFS(明细!$R:$R,$AK339,明细!$C:$C,AR$1,明细!$AK:$AK,"网点超50分钟未响应")+COUNTIFS(明细!$R:$R,$AK339,明细!$C:$C,AR$1,明细!$AL:$AL,"网点超23H未关闭"))*20)</f>
        <v>-</v>
      </c>
      <c r="AS339" s="12" t="str">
        <f>IF((COUNTIFS(明细!$R:$R,$AK339,明细!$C:$C,AS$1,明细!$AK:$AK,"网点超50分钟未响应")+COUNTIFS(明细!$R:$R,$AK339,明细!$C:$C,AS$1,明细!$AL:$AL,"网点超23H未关闭"))*20=0,"-",(COUNTIFS(明细!$R:$R,$AK339,明细!$C:$C,AS$1,明细!$AK:$AK,"网点超50分钟未响应")+COUNTIFS(明细!$R:$R,$AK339,明细!$C:$C,AS$1,明细!$AL:$AL,"网点超23H未关闭"))*20)</f>
        <v>-</v>
      </c>
      <c r="AT339" s="12" t="str">
        <f>IF((COUNTIFS(明细!$R:$R,$AK339,明细!$C:$C,AT$1,明细!$AK:$AK,"网点超50分钟未响应")+COUNTIFS(明细!$R:$R,$AK339,明细!$C:$C,AT$1,明细!$AL:$AL,"网点超23H未关闭"))*20=0,"-",(COUNTIFS(明细!$R:$R,$AK339,明细!$C:$C,AT$1,明细!$AK:$AK,"网点超50分钟未响应")+COUNTIFS(明细!$R:$R,$AK339,明细!$C:$C,AT$1,明细!$AL:$AL,"网点超23H未关闭"))*20)</f>
        <v>-</v>
      </c>
      <c r="AU339" s="12" t="str">
        <f>IF((COUNTIFS(明细!$R:$R,$AK339,明细!$C:$C,AU$1,明细!$AK:$AK,"网点超50分钟未响应")+COUNTIFS(明细!$R:$R,$AK339,明细!$C:$C,AU$1,明细!$AL:$AL,"网点超23H未关闭"))*20=0,"-",(COUNTIFS(明细!$R:$R,$AK339,明细!$C:$C,AU$1,明细!$AK:$AK,"网点超50分钟未响应")+COUNTIFS(明细!$R:$R,$AK339,明细!$C:$C,AU$1,明细!$AL:$AL,"网点超23H未关闭"))*20)</f>
        <v>-</v>
      </c>
      <c r="AV339" s="12" t="str">
        <f>IF((COUNTIFS(明细!$R:$R,$AK339,明细!$C:$C,AV$1,明细!$AK:$AK,"网点超50分钟未响应")+COUNTIFS(明细!$R:$R,$AK339,明细!$C:$C,AV$1,明细!$AL:$AL,"网点超23H未关闭"))*20=0,"-",(COUNTIFS(明细!$R:$R,$AK339,明细!$C:$C,AV$1,明细!$AK:$AK,"网点超50分钟未响应")+COUNTIFS(明细!$R:$R,$AK339,明细!$C:$C,AV$1,明细!$AL:$AL,"网点超23H未关闭"))*20)</f>
        <v>-</v>
      </c>
      <c r="AW339" s="12" t="str">
        <f>IF((COUNTIFS(明细!$R:$R,$AK339,明细!$C:$C,AW$1,明细!$AK:$AK,"网点超50分钟未响应")+COUNTIFS(明细!$R:$R,$AK339,明细!$C:$C,AW$1,明细!$AL:$AL,"网点超23H未关闭"))*20=0,"-",(COUNTIFS(明细!$R:$R,$AK339,明细!$C:$C,AW$1,明细!$AK:$AK,"网点超50分钟未响应")+COUNTIFS(明细!$R:$R,$AK339,明细!$C:$C,AW$1,明细!$AL:$AL,"网点超23H未关闭"))*20)</f>
        <v>-</v>
      </c>
      <c r="AX339" s="12" t="str">
        <f>IF((COUNTIFS(明细!$R:$R,$AK339,明细!$C:$C,AX$1,明细!$AK:$AK,"网点超50分钟未响应")+COUNTIFS(明细!$R:$R,$AK339,明细!$C:$C,AX$1,明细!$AL:$AL,"网点超23H未关闭"))*20=0,"-",(COUNTIFS(明细!$R:$R,$AK339,明细!$C:$C,AX$1,明细!$AK:$AK,"网点超50分钟未响应")+COUNTIFS(明细!$R:$R,$AK339,明细!$C:$C,AX$1,明细!$AL:$AL,"网点超23H未关闭"))*20)</f>
        <v>-</v>
      </c>
      <c r="AY339" s="12" t="str">
        <f>IF((COUNTIFS(明细!$R:$R,$AK339,明细!$C:$C,AY$1,明细!$AK:$AK,"网点超50分钟未响应")+COUNTIFS(明细!$R:$R,$AK339,明细!$C:$C,AY$1,明细!$AL:$AL,"网点超23H未关闭"))*20=0,"-",(COUNTIFS(明细!$R:$R,$AK339,明细!$C:$C,AY$1,明细!$AK:$AK,"网点超50分钟未响应")+COUNTIFS(明细!$R:$R,$AK339,明细!$C:$C,AY$1,明细!$AL:$AL,"网点超23H未关闭"))*20)</f>
        <v>-</v>
      </c>
      <c r="AZ339" s="12" t="str">
        <f>IF((COUNTIFS(明细!$R:$R,$AK339,明细!$C:$C,AZ$1,明细!$AK:$AK,"网点超50分钟未响应")+COUNTIFS(明细!$R:$R,$AK339,明细!$C:$C,AZ$1,明细!$AL:$AL,"网点超23H未关闭"))*20=0,"-",(COUNTIFS(明细!$R:$R,$AK339,明细!$C:$C,AZ$1,明细!$AK:$AK,"网点超50分钟未响应")+COUNTIFS(明细!$R:$R,$AK339,明细!$C:$C,AZ$1,明细!$AL:$AL,"网点超23H未关闭"))*20)</f>
        <v>-</v>
      </c>
      <c r="BA339" s="12" t="str">
        <f>IF((COUNTIFS(明细!$R:$R,$AK339,明细!$C:$C,BA$1,明细!$AK:$AK,"网点超50分钟未响应")+COUNTIFS(明细!$R:$R,$AK339,明细!$C:$C,BA$1,明细!$AL:$AL,"网点超23H未关闭"))*20=0,"-",(COUNTIFS(明细!$R:$R,$AK339,明细!$C:$C,BA$1,明细!$AK:$AK,"网点超50分钟未响应")+COUNTIFS(明细!$R:$R,$AK339,明细!$C:$C,BA$1,明细!$AL:$AL,"网点超23H未关闭"))*20)</f>
        <v>-</v>
      </c>
      <c r="BB339" s="12" t="str">
        <f>IF((COUNTIFS(明细!$R:$R,$AK339,明细!$C:$C,BB$1,明细!$AK:$AK,"网点超50分钟未响应")+COUNTIFS(明细!$R:$R,$AK339,明细!$C:$C,BB$1,明细!$AL:$AL,"网点超23H未关闭"))*20=0,"-",(COUNTIFS(明细!$R:$R,$AK339,明细!$C:$C,BB$1,明细!$AK:$AK,"网点超50分钟未响应")+COUNTIFS(明细!$R:$R,$AK339,明细!$C:$C,BB$1,明细!$AL:$AL,"网点超23H未关闭"))*20)</f>
        <v>-</v>
      </c>
      <c r="BC339" s="12" t="str">
        <f>IF((COUNTIFS(明细!$R:$R,$AK339,明细!$C:$C,BC$1,明细!$AK:$AK,"网点超50分钟未响应")+COUNTIFS(明细!$R:$R,$AK339,明细!$C:$C,BC$1,明细!$AL:$AL,"网点超23H未关闭"))*20=0,"-",(COUNTIFS(明细!$R:$R,$AK339,明细!$C:$C,BC$1,明细!$AK:$AK,"网点超50分钟未响应")+COUNTIFS(明细!$R:$R,$AK339,明细!$C:$C,BC$1,明细!$AL:$AL,"网点超23H未关闭"))*20)</f>
        <v>-</v>
      </c>
      <c r="BD339" s="12" t="str">
        <f>IF((COUNTIFS(明细!$R:$R,$AK339,明细!$C:$C,BD$1,明细!$AK:$AK,"网点超50分钟未响应")+COUNTIFS(明细!$R:$R,$AK339,明细!$C:$C,BD$1,明细!$AL:$AL,"网点超23H未关闭"))*20=0,"-",(COUNTIFS(明细!$R:$R,$AK339,明细!$C:$C,BD$1,明细!$AK:$AK,"网点超50分钟未响应")+COUNTIFS(明细!$R:$R,$AK339,明细!$C:$C,BD$1,明细!$AL:$AL,"网点超23H未关闭"))*20)</f>
        <v>-</v>
      </c>
      <c r="BE339" s="12" t="str">
        <f>IF((COUNTIFS(明细!$R:$R,$AK339,明细!$C:$C,BE$1,明细!$AK:$AK,"网点超50分钟未响应")+COUNTIFS(明细!$R:$R,$AK339,明细!$C:$C,BE$1,明细!$AL:$AL,"网点超23H未关闭"))*20=0,"-",(COUNTIFS(明细!$R:$R,$AK339,明细!$C:$C,BE$1,明细!$AK:$AK,"网点超50分钟未响应")+COUNTIFS(明细!$R:$R,$AK339,明细!$C:$C,BE$1,明细!$AL:$AL,"网点超23H未关闭"))*20)</f>
        <v>-</v>
      </c>
      <c r="BF339" s="12" t="str">
        <f>IF((COUNTIFS(明细!$R:$R,$AK339,明细!$C:$C,BF$1,明细!$AK:$AK,"网点超50分钟未响应")+COUNTIFS(明细!$R:$R,$AK339,明细!$C:$C,BF$1,明细!$AL:$AL,"网点超23H未关闭"))*20=0,"-",(COUNTIFS(明细!$R:$R,$AK339,明细!$C:$C,BF$1,明细!$AK:$AK,"网点超50分钟未响应")+COUNTIFS(明细!$R:$R,$AK339,明细!$C:$C,BF$1,明细!$AL:$AL,"网点超23H未关闭"))*20)</f>
        <v>-</v>
      </c>
      <c r="BG339" s="12" t="str">
        <f>IF((COUNTIFS(明细!$R:$R,$AK339,明细!$C:$C,BG$1,明细!$AK:$AK,"网点超50分钟未响应")+COUNTIFS(明细!$R:$R,$AK339,明细!$C:$C,BG$1,明细!$AL:$AL,"网点超23H未关闭"))*20=0,"-",(COUNTIFS(明细!$R:$R,$AK339,明细!$C:$C,BG$1,明细!$AK:$AK,"网点超50分钟未响应")+COUNTIFS(明细!$R:$R,$AK339,明细!$C:$C,BG$1,明细!$AL:$AL,"网点超23H未关闭"))*20)</f>
        <v>-</v>
      </c>
      <c r="BH339" s="12" t="str">
        <f>IF((COUNTIFS(明细!$R:$R,$AK339,明细!$C:$C,BH$1,明细!$AK:$AK,"网点超50分钟未响应")+COUNTIFS(明细!$R:$R,$AK339,明细!$C:$C,BH$1,明细!$AL:$AL,"网点超23H未关闭"))*20=0,"-",(COUNTIFS(明细!$R:$R,$AK339,明细!$C:$C,BH$1,明细!$AK:$AK,"网点超50分钟未响应")+COUNTIFS(明细!$R:$R,$AK339,明细!$C:$C,BH$1,明细!$AL:$AL,"网点超23H未关闭"))*20)</f>
        <v>-</v>
      </c>
      <c r="BI339" s="12" t="str">
        <f>IF((COUNTIFS(明细!$R:$R,$AK339,明细!$C:$C,BI$1,明细!$AK:$AK,"网点超50分钟未响应")+COUNTIFS(明细!$R:$R,$AK339,明细!$C:$C,BI$1,明细!$AL:$AL,"网点超23H未关闭"))*20=0,"-",(COUNTIFS(明细!$R:$R,$AK339,明细!$C:$C,BI$1,明细!$AK:$AK,"网点超50分钟未响应")+COUNTIFS(明细!$R:$R,$AK339,明细!$C:$C,BI$1,明细!$AL:$AL,"网点超23H未关闭"))*20)</f>
        <v>-</v>
      </c>
      <c r="BJ339" s="12" t="str">
        <f>IF((COUNTIFS(明细!$R:$R,$AK339,明细!$C:$C,BJ$1,明细!$AK:$AK,"网点超50分钟未响应")+COUNTIFS(明细!$R:$R,$AK339,明细!$C:$C,BJ$1,明细!$AL:$AL,"网点超23H未关闭"))*20=0,"-",(COUNTIFS(明细!$R:$R,$AK339,明细!$C:$C,BJ$1,明细!$AK:$AK,"网点超50分钟未响应")+COUNTIFS(明细!$R:$R,$AK339,明细!$C:$C,BJ$1,明细!$AL:$AL,"网点超23H未关闭"))*20)</f>
        <v>-</v>
      </c>
      <c r="BK339" s="12" t="str">
        <f>IF((COUNTIFS(明细!$R:$R,$AK339,明细!$C:$C,BK$1,明细!$AK:$AK,"网点超50分钟未响应")+COUNTIFS(明细!$R:$R,$AK339,明细!$C:$C,BK$1,明细!$AL:$AL,"网点超23H未关闭"))*20=0,"-",(COUNTIFS(明细!$R:$R,$AK339,明细!$C:$C,BK$1,明细!$AK:$AK,"网点超50分钟未响应")+COUNTIFS(明细!$R:$R,$AK339,明细!$C:$C,BK$1,明细!$AL:$AL,"网点超23H未关闭"))*20)</f>
        <v>-</v>
      </c>
      <c r="BL339" s="12" t="str">
        <f>IF((COUNTIFS(明细!$R:$R,$AK339,明细!$C:$C,BL$1,明细!$AK:$AK,"网点超50分钟未响应")+COUNTIFS(明细!$R:$R,$AK339,明细!$C:$C,BL$1,明细!$AL:$AL,"网点超23H未关闭"))*20=0,"-",(COUNTIFS(明细!$R:$R,$AK339,明细!$C:$C,BL$1,明细!$AK:$AK,"网点超50分钟未响应")+COUNTIFS(明细!$R:$R,$AK339,明细!$C:$C,BL$1,明细!$AL:$AL,"网点超23H未关闭"))*20)</f>
        <v>-</v>
      </c>
      <c r="BM339" s="12" t="str">
        <f>IF((COUNTIFS(明细!$R:$R,$AK339,明细!$C:$C,BM$1,明细!$AK:$AK,"网点超50分钟未响应")+COUNTIFS(明细!$R:$R,$AK339,明细!$C:$C,BM$1,明细!$AL:$AL,"网点超23H未关闭"))*20=0,"-",(COUNTIFS(明细!$R:$R,$AK339,明细!$C:$C,BM$1,明细!$AK:$AK,"网点超50分钟未响应")+COUNTIFS(明细!$R:$R,$AK339,明细!$C:$C,BM$1,明细!$AL:$AL,"网点超23H未关闭"))*20)</f>
        <v>-</v>
      </c>
      <c r="BN339" s="12" t="str">
        <f>IF((COUNTIFS(明细!$R:$R,$AK339,明细!$C:$C,BN$1,明细!$AK:$AK,"网点超50分钟未响应")+COUNTIFS(明细!$R:$R,$AK339,明细!$C:$C,BN$1,明细!$AL:$AL,"网点超23H未关闭"))*20=0,"-",(COUNTIFS(明细!$R:$R,$AK339,明细!$C:$C,BN$1,明细!$AK:$AK,"网点超50分钟未响应")+COUNTIFS(明细!$R:$R,$AK339,明细!$C:$C,BN$1,明细!$AL:$AL,"网点超23H未关闭"))*20)</f>
        <v>-</v>
      </c>
      <c r="BO339" s="12" t="str">
        <f>IF((COUNTIFS(明细!$R:$R,$AK339,明细!$C:$C,BO$1,明细!$AK:$AK,"网点超50分钟未响应")+COUNTIFS(明细!$R:$R,$AK339,明细!$C:$C,BO$1,明细!$AL:$AL,"网点超23H未关闭"))*20=0,"-",(COUNTIFS(明细!$R:$R,$AK339,明细!$C:$C,BO$1,明细!$AK:$AK,"网点超50分钟未响应")+COUNTIFS(明细!$R:$R,$AK339,明细!$C:$C,BO$1,明细!$AL:$AL,"网点超23H未关闭"))*20)</f>
        <v>-</v>
      </c>
      <c r="BP339" s="12" t="str">
        <f>IF((COUNTIFS(明细!$R:$R,$AK339,明细!$C:$C,BP$1,明细!$AK:$AK,"网点超50分钟未响应")+COUNTIFS(明细!$R:$R,$AK339,明细!$C:$C,BP$1,明细!$AL:$AL,"网点超23H未关闭"))*20=0,"-",(COUNTIFS(明细!$R:$R,$AK339,明细!$C:$C,BP$1,明细!$AK:$AK,"网点超50分钟未响应")+COUNTIFS(明细!$R:$R,$AK339,明细!$C:$C,BP$1,明细!$AL:$AL,"网点超23H未关闭"))*20)</f>
        <v>-</v>
      </c>
    </row>
    <row r="340" customHeight="1" spans="36:68">
      <c r="AJ340" s="12">
        <f>RANK(AL340,AL$3:AL$356)</f>
        <v>147</v>
      </c>
      <c r="AK340" s="4" t="s">
        <v>376</v>
      </c>
      <c r="AL340" s="12">
        <f t="shared" si="3"/>
        <v>0</v>
      </c>
      <c r="AM340" s="12" t="str">
        <f>IF((COUNTIFS(明细!$R:$R,$AK340,明细!$C:$C,AM$1,明细!$AK:$AK,"网点超50分钟未响应")+COUNTIFS(明细!$R:$R,$AK340,明细!$C:$C,AM$1,明细!$AL:$AL,"网点超23H未关闭"))*20=0,"-",(COUNTIFS(明细!$R:$R,$AK340,明细!$C:$C,AM$1,明细!$AK:$AK,"网点超50分钟未响应")+COUNTIFS(明细!$R:$R,$AK340,明细!$C:$C,AM$1,明细!$AL:$AL,"网点超23H未关闭"))*20)</f>
        <v>-</v>
      </c>
      <c r="AN340" s="12" t="str">
        <f>IF((COUNTIFS(明细!$R:$R,$AK340,明细!$C:$C,AN$1,明细!$AK:$AK,"网点超50分钟未响应")+COUNTIFS(明细!$R:$R,$AK340,明细!$C:$C,AN$1,明细!$AL:$AL,"网点超23H未关闭"))*20=0,"-",(COUNTIFS(明细!$R:$R,$AK340,明细!$C:$C,AN$1,明细!$AK:$AK,"网点超50分钟未响应")+COUNTIFS(明细!$R:$R,$AK340,明细!$C:$C,AN$1,明细!$AL:$AL,"网点超23H未关闭"))*20)</f>
        <v>-</v>
      </c>
      <c r="AO340" s="12" t="str">
        <f>IF((COUNTIFS(明细!$R:$R,$AK340,明细!$C:$C,AO$1,明细!$AK:$AK,"网点超50分钟未响应")+COUNTIFS(明细!$R:$R,$AK340,明细!$C:$C,AO$1,明细!$AL:$AL,"网点超23H未关闭"))*20=0,"-",(COUNTIFS(明细!$R:$R,$AK340,明细!$C:$C,AO$1,明细!$AK:$AK,"网点超50分钟未响应")+COUNTIFS(明细!$R:$R,$AK340,明细!$C:$C,AO$1,明细!$AL:$AL,"网点超23H未关闭"))*20)</f>
        <v>-</v>
      </c>
      <c r="AP340" s="12" t="str">
        <f>IF((COUNTIFS(明细!$R:$R,$AK340,明细!$C:$C,AP$1,明细!$AK:$AK,"网点超50分钟未响应")+COUNTIFS(明细!$R:$R,$AK340,明细!$C:$C,AP$1,明细!$AL:$AL,"网点超23H未关闭"))*20=0,"-",(COUNTIFS(明细!$R:$R,$AK340,明细!$C:$C,AP$1,明细!$AK:$AK,"网点超50分钟未响应")+COUNTIFS(明细!$R:$R,$AK340,明细!$C:$C,AP$1,明细!$AL:$AL,"网点超23H未关闭"))*20)</f>
        <v>-</v>
      </c>
      <c r="AQ340" s="12" t="str">
        <f>IF((COUNTIFS(明细!$R:$R,$AK340,明细!$C:$C,AQ$1,明细!$AK:$AK,"网点超50分钟未响应")+COUNTIFS(明细!$R:$R,$AK340,明细!$C:$C,AQ$1,明细!$AL:$AL,"网点超23H未关闭"))*20=0,"-",(COUNTIFS(明细!$R:$R,$AK340,明细!$C:$C,AQ$1,明细!$AK:$AK,"网点超50分钟未响应")+COUNTIFS(明细!$R:$R,$AK340,明细!$C:$C,AQ$1,明细!$AL:$AL,"网点超23H未关闭"))*20)</f>
        <v>-</v>
      </c>
      <c r="AR340" s="12" t="str">
        <f>IF((COUNTIFS(明细!$R:$R,$AK340,明细!$C:$C,AR$1,明细!$AK:$AK,"网点超50分钟未响应")+COUNTIFS(明细!$R:$R,$AK340,明细!$C:$C,AR$1,明细!$AL:$AL,"网点超23H未关闭"))*20=0,"-",(COUNTIFS(明细!$R:$R,$AK340,明细!$C:$C,AR$1,明细!$AK:$AK,"网点超50分钟未响应")+COUNTIFS(明细!$R:$R,$AK340,明细!$C:$C,AR$1,明细!$AL:$AL,"网点超23H未关闭"))*20)</f>
        <v>-</v>
      </c>
      <c r="AS340" s="12" t="str">
        <f>IF((COUNTIFS(明细!$R:$R,$AK340,明细!$C:$C,AS$1,明细!$AK:$AK,"网点超50分钟未响应")+COUNTIFS(明细!$R:$R,$AK340,明细!$C:$C,AS$1,明细!$AL:$AL,"网点超23H未关闭"))*20=0,"-",(COUNTIFS(明细!$R:$R,$AK340,明细!$C:$C,AS$1,明细!$AK:$AK,"网点超50分钟未响应")+COUNTIFS(明细!$R:$R,$AK340,明细!$C:$C,AS$1,明细!$AL:$AL,"网点超23H未关闭"))*20)</f>
        <v>-</v>
      </c>
      <c r="AT340" s="12" t="str">
        <f>IF((COUNTIFS(明细!$R:$R,$AK340,明细!$C:$C,AT$1,明细!$AK:$AK,"网点超50分钟未响应")+COUNTIFS(明细!$R:$R,$AK340,明细!$C:$C,AT$1,明细!$AL:$AL,"网点超23H未关闭"))*20=0,"-",(COUNTIFS(明细!$R:$R,$AK340,明细!$C:$C,AT$1,明细!$AK:$AK,"网点超50分钟未响应")+COUNTIFS(明细!$R:$R,$AK340,明细!$C:$C,AT$1,明细!$AL:$AL,"网点超23H未关闭"))*20)</f>
        <v>-</v>
      </c>
      <c r="AU340" s="12" t="str">
        <f>IF((COUNTIFS(明细!$R:$R,$AK340,明细!$C:$C,AU$1,明细!$AK:$AK,"网点超50分钟未响应")+COUNTIFS(明细!$R:$R,$AK340,明细!$C:$C,AU$1,明细!$AL:$AL,"网点超23H未关闭"))*20=0,"-",(COUNTIFS(明细!$R:$R,$AK340,明细!$C:$C,AU$1,明细!$AK:$AK,"网点超50分钟未响应")+COUNTIFS(明细!$R:$R,$AK340,明细!$C:$C,AU$1,明细!$AL:$AL,"网点超23H未关闭"))*20)</f>
        <v>-</v>
      </c>
      <c r="AV340" s="12" t="str">
        <f>IF((COUNTIFS(明细!$R:$R,$AK340,明细!$C:$C,AV$1,明细!$AK:$AK,"网点超50分钟未响应")+COUNTIFS(明细!$R:$R,$AK340,明细!$C:$C,AV$1,明细!$AL:$AL,"网点超23H未关闭"))*20=0,"-",(COUNTIFS(明细!$R:$R,$AK340,明细!$C:$C,AV$1,明细!$AK:$AK,"网点超50分钟未响应")+COUNTIFS(明细!$R:$R,$AK340,明细!$C:$C,AV$1,明细!$AL:$AL,"网点超23H未关闭"))*20)</f>
        <v>-</v>
      </c>
      <c r="AW340" s="12" t="str">
        <f>IF((COUNTIFS(明细!$R:$R,$AK340,明细!$C:$C,AW$1,明细!$AK:$AK,"网点超50分钟未响应")+COUNTIFS(明细!$R:$R,$AK340,明细!$C:$C,AW$1,明细!$AL:$AL,"网点超23H未关闭"))*20=0,"-",(COUNTIFS(明细!$R:$R,$AK340,明细!$C:$C,AW$1,明细!$AK:$AK,"网点超50分钟未响应")+COUNTIFS(明细!$R:$R,$AK340,明细!$C:$C,AW$1,明细!$AL:$AL,"网点超23H未关闭"))*20)</f>
        <v>-</v>
      </c>
      <c r="AX340" s="12" t="str">
        <f>IF((COUNTIFS(明细!$R:$R,$AK340,明细!$C:$C,AX$1,明细!$AK:$AK,"网点超50分钟未响应")+COUNTIFS(明细!$R:$R,$AK340,明细!$C:$C,AX$1,明细!$AL:$AL,"网点超23H未关闭"))*20=0,"-",(COUNTIFS(明细!$R:$R,$AK340,明细!$C:$C,AX$1,明细!$AK:$AK,"网点超50分钟未响应")+COUNTIFS(明细!$R:$R,$AK340,明细!$C:$C,AX$1,明细!$AL:$AL,"网点超23H未关闭"))*20)</f>
        <v>-</v>
      </c>
      <c r="AY340" s="12" t="str">
        <f>IF((COUNTIFS(明细!$R:$R,$AK340,明细!$C:$C,AY$1,明细!$AK:$AK,"网点超50分钟未响应")+COUNTIFS(明细!$R:$R,$AK340,明细!$C:$C,AY$1,明细!$AL:$AL,"网点超23H未关闭"))*20=0,"-",(COUNTIFS(明细!$R:$R,$AK340,明细!$C:$C,AY$1,明细!$AK:$AK,"网点超50分钟未响应")+COUNTIFS(明细!$R:$R,$AK340,明细!$C:$C,AY$1,明细!$AL:$AL,"网点超23H未关闭"))*20)</f>
        <v>-</v>
      </c>
      <c r="AZ340" s="12" t="str">
        <f>IF((COUNTIFS(明细!$R:$R,$AK340,明细!$C:$C,AZ$1,明细!$AK:$AK,"网点超50分钟未响应")+COUNTIFS(明细!$R:$R,$AK340,明细!$C:$C,AZ$1,明细!$AL:$AL,"网点超23H未关闭"))*20=0,"-",(COUNTIFS(明细!$R:$R,$AK340,明细!$C:$C,AZ$1,明细!$AK:$AK,"网点超50分钟未响应")+COUNTIFS(明细!$R:$R,$AK340,明细!$C:$C,AZ$1,明细!$AL:$AL,"网点超23H未关闭"))*20)</f>
        <v>-</v>
      </c>
      <c r="BA340" s="12" t="str">
        <f>IF((COUNTIFS(明细!$R:$R,$AK340,明细!$C:$C,BA$1,明细!$AK:$AK,"网点超50分钟未响应")+COUNTIFS(明细!$R:$R,$AK340,明细!$C:$C,BA$1,明细!$AL:$AL,"网点超23H未关闭"))*20=0,"-",(COUNTIFS(明细!$R:$R,$AK340,明细!$C:$C,BA$1,明细!$AK:$AK,"网点超50分钟未响应")+COUNTIFS(明细!$R:$R,$AK340,明细!$C:$C,BA$1,明细!$AL:$AL,"网点超23H未关闭"))*20)</f>
        <v>-</v>
      </c>
      <c r="BB340" s="12" t="str">
        <f>IF((COUNTIFS(明细!$R:$R,$AK340,明细!$C:$C,BB$1,明细!$AK:$AK,"网点超50分钟未响应")+COUNTIFS(明细!$R:$R,$AK340,明细!$C:$C,BB$1,明细!$AL:$AL,"网点超23H未关闭"))*20=0,"-",(COUNTIFS(明细!$R:$R,$AK340,明细!$C:$C,BB$1,明细!$AK:$AK,"网点超50分钟未响应")+COUNTIFS(明细!$R:$R,$AK340,明细!$C:$C,BB$1,明细!$AL:$AL,"网点超23H未关闭"))*20)</f>
        <v>-</v>
      </c>
      <c r="BC340" s="12" t="str">
        <f>IF((COUNTIFS(明细!$R:$R,$AK340,明细!$C:$C,BC$1,明细!$AK:$AK,"网点超50分钟未响应")+COUNTIFS(明细!$R:$R,$AK340,明细!$C:$C,BC$1,明细!$AL:$AL,"网点超23H未关闭"))*20=0,"-",(COUNTIFS(明细!$R:$R,$AK340,明细!$C:$C,BC$1,明细!$AK:$AK,"网点超50分钟未响应")+COUNTIFS(明细!$R:$R,$AK340,明细!$C:$C,BC$1,明细!$AL:$AL,"网点超23H未关闭"))*20)</f>
        <v>-</v>
      </c>
      <c r="BD340" s="12" t="str">
        <f>IF((COUNTIFS(明细!$R:$R,$AK340,明细!$C:$C,BD$1,明细!$AK:$AK,"网点超50分钟未响应")+COUNTIFS(明细!$R:$R,$AK340,明细!$C:$C,BD$1,明细!$AL:$AL,"网点超23H未关闭"))*20=0,"-",(COUNTIFS(明细!$R:$R,$AK340,明细!$C:$C,BD$1,明细!$AK:$AK,"网点超50分钟未响应")+COUNTIFS(明细!$R:$R,$AK340,明细!$C:$C,BD$1,明细!$AL:$AL,"网点超23H未关闭"))*20)</f>
        <v>-</v>
      </c>
      <c r="BE340" s="12" t="str">
        <f>IF((COUNTIFS(明细!$R:$R,$AK340,明细!$C:$C,BE$1,明细!$AK:$AK,"网点超50分钟未响应")+COUNTIFS(明细!$R:$R,$AK340,明细!$C:$C,BE$1,明细!$AL:$AL,"网点超23H未关闭"))*20=0,"-",(COUNTIFS(明细!$R:$R,$AK340,明细!$C:$C,BE$1,明细!$AK:$AK,"网点超50分钟未响应")+COUNTIFS(明细!$R:$R,$AK340,明细!$C:$C,BE$1,明细!$AL:$AL,"网点超23H未关闭"))*20)</f>
        <v>-</v>
      </c>
      <c r="BF340" s="12" t="str">
        <f>IF((COUNTIFS(明细!$R:$R,$AK340,明细!$C:$C,BF$1,明细!$AK:$AK,"网点超50分钟未响应")+COUNTIFS(明细!$R:$R,$AK340,明细!$C:$C,BF$1,明细!$AL:$AL,"网点超23H未关闭"))*20=0,"-",(COUNTIFS(明细!$R:$R,$AK340,明细!$C:$C,BF$1,明细!$AK:$AK,"网点超50分钟未响应")+COUNTIFS(明细!$R:$R,$AK340,明细!$C:$C,BF$1,明细!$AL:$AL,"网点超23H未关闭"))*20)</f>
        <v>-</v>
      </c>
      <c r="BG340" s="12" t="str">
        <f>IF((COUNTIFS(明细!$R:$R,$AK340,明细!$C:$C,BG$1,明细!$AK:$AK,"网点超50分钟未响应")+COUNTIFS(明细!$R:$R,$AK340,明细!$C:$C,BG$1,明细!$AL:$AL,"网点超23H未关闭"))*20=0,"-",(COUNTIFS(明细!$R:$R,$AK340,明细!$C:$C,BG$1,明细!$AK:$AK,"网点超50分钟未响应")+COUNTIFS(明细!$R:$R,$AK340,明细!$C:$C,BG$1,明细!$AL:$AL,"网点超23H未关闭"))*20)</f>
        <v>-</v>
      </c>
      <c r="BH340" s="12" t="str">
        <f>IF((COUNTIFS(明细!$R:$R,$AK340,明细!$C:$C,BH$1,明细!$AK:$AK,"网点超50分钟未响应")+COUNTIFS(明细!$R:$R,$AK340,明细!$C:$C,BH$1,明细!$AL:$AL,"网点超23H未关闭"))*20=0,"-",(COUNTIFS(明细!$R:$R,$AK340,明细!$C:$C,BH$1,明细!$AK:$AK,"网点超50分钟未响应")+COUNTIFS(明细!$R:$R,$AK340,明细!$C:$C,BH$1,明细!$AL:$AL,"网点超23H未关闭"))*20)</f>
        <v>-</v>
      </c>
      <c r="BI340" s="12" t="str">
        <f>IF((COUNTIFS(明细!$R:$R,$AK340,明细!$C:$C,BI$1,明细!$AK:$AK,"网点超50分钟未响应")+COUNTIFS(明细!$R:$R,$AK340,明细!$C:$C,BI$1,明细!$AL:$AL,"网点超23H未关闭"))*20=0,"-",(COUNTIFS(明细!$R:$R,$AK340,明细!$C:$C,BI$1,明细!$AK:$AK,"网点超50分钟未响应")+COUNTIFS(明细!$R:$R,$AK340,明细!$C:$C,BI$1,明细!$AL:$AL,"网点超23H未关闭"))*20)</f>
        <v>-</v>
      </c>
      <c r="BJ340" s="12" t="str">
        <f>IF((COUNTIFS(明细!$R:$R,$AK340,明细!$C:$C,BJ$1,明细!$AK:$AK,"网点超50分钟未响应")+COUNTIFS(明细!$R:$R,$AK340,明细!$C:$C,BJ$1,明细!$AL:$AL,"网点超23H未关闭"))*20=0,"-",(COUNTIFS(明细!$R:$R,$AK340,明细!$C:$C,BJ$1,明细!$AK:$AK,"网点超50分钟未响应")+COUNTIFS(明细!$R:$R,$AK340,明细!$C:$C,BJ$1,明细!$AL:$AL,"网点超23H未关闭"))*20)</f>
        <v>-</v>
      </c>
      <c r="BK340" s="12" t="str">
        <f>IF((COUNTIFS(明细!$R:$R,$AK340,明细!$C:$C,BK$1,明细!$AK:$AK,"网点超50分钟未响应")+COUNTIFS(明细!$R:$R,$AK340,明细!$C:$C,BK$1,明细!$AL:$AL,"网点超23H未关闭"))*20=0,"-",(COUNTIFS(明细!$R:$R,$AK340,明细!$C:$C,BK$1,明细!$AK:$AK,"网点超50分钟未响应")+COUNTIFS(明细!$R:$R,$AK340,明细!$C:$C,BK$1,明细!$AL:$AL,"网点超23H未关闭"))*20)</f>
        <v>-</v>
      </c>
      <c r="BL340" s="12" t="str">
        <f>IF((COUNTIFS(明细!$R:$R,$AK340,明细!$C:$C,BL$1,明细!$AK:$AK,"网点超50分钟未响应")+COUNTIFS(明细!$R:$R,$AK340,明细!$C:$C,BL$1,明细!$AL:$AL,"网点超23H未关闭"))*20=0,"-",(COUNTIFS(明细!$R:$R,$AK340,明细!$C:$C,BL$1,明细!$AK:$AK,"网点超50分钟未响应")+COUNTIFS(明细!$R:$R,$AK340,明细!$C:$C,BL$1,明细!$AL:$AL,"网点超23H未关闭"))*20)</f>
        <v>-</v>
      </c>
      <c r="BM340" s="12" t="str">
        <f>IF((COUNTIFS(明细!$R:$R,$AK340,明细!$C:$C,BM$1,明细!$AK:$AK,"网点超50分钟未响应")+COUNTIFS(明细!$R:$R,$AK340,明细!$C:$C,BM$1,明细!$AL:$AL,"网点超23H未关闭"))*20=0,"-",(COUNTIFS(明细!$R:$R,$AK340,明细!$C:$C,BM$1,明细!$AK:$AK,"网点超50分钟未响应")+COUNTIFS(明细!$R:$R,$AK340,明细!$C:$C,BM$1,明细!$AL:$AL,"网点超23H未关闭"))*20)</f>
        <v>-</v>
      </c>
      <c r="BN340" s="12" t="str">
        <f>IF((COUNTIFS(明细!$R:$R,$AK340,明细!$C:$C,BN$1,明细!$AK:$AK,"网点超50分钟未响应")+COUNTIFS(明细!$R:$R,$AK340,明细!$C:$C,BN$1,明细!$AL:$AL,"网点超23H未关闭"))*20=0,"-",(COUNTIFS(明细!$R:$R,$AK340,明细!$C:$C,BN$1,明细!$AK:$AK,"网点超50分钟未响应")+COUNTIFS(明细!$R:$R,$AK340,明细!$C:$C,BN$1,明细!$AL:$AL,"网点超23H未关闭"))*20)</f>
        <v>-</v>
      </c>
      <c r="BO340" s="12" t="str">
        <f>IF((COUNTIFS(明细!$R:$R,$AK340,明细!$C:$C,BO$1,明细!$AK:$AK,"网点超50分钟未响应")+COUNTIFS(明细!$R:$R,$AK340,明细!$C:$C,BO$1,明细!$AL:$AL,"网点超23H未关闭"))*20=0,"-",(COUNTIFS(明细!$R:$R,$AK340,明细!$C:$C,BO$1,明细!$AK:$AK,"网点超50分钟未响应")+COUNTIFS(明细!$R:$R,$AK340,明细!$C:$C,BO$1,明细!$AL:$AL,"网点超23H未关闭"))*20)</f>
        <v>-</v>
      </c>
      <c r="BP340" s="12" t="str">
        <f>IF((COUNTIFS(明细!$R:$R,$AK340,明细!$C:$C,BP$1,明细!$AK:$AK,"网点超50分钟未响应")+COUNTIFS(明细!$R:$R,$AK340,明细!$C:$C,BP$1,明细!$AL:$AL,"网点超23H未关闭"))*20=0,"-",(COUNTIFS(明细!$R:$R,$AK340,明细!$C:$C,BP$1,明细!$AK:$AK,"网点超50分钟未响应")+COUNTIFS(明细!$R:$R,$AK340,明细!$C:$C,BP$1,明细!$AL:$AL,"网点超23H未关闭"))*20)</f>
        <v>-</v>
      </c>
    </row>
    <row r="341" customHeight="1" spans="36:68">
      <c r="AJ341" s="12">
        <f>RANK(AL341,AL$3:AL$356)</f>
        <v>147</v>
      </c>
      <c r="AK341" s="6" t="s">
        <v>377</v>
      </c>
      <c r="AL341" s="12">
        <f t="shared" si="3"/>
        <v>0</v>
      </c>
      <c r="AM341" s="12" t="str">
        <f>IF((COUNTIFS(明细!$R:$R,$AK341,明细!$C:$C,AM$1,明细!$AK:$AK,"网点超50分钟未响应")+COUNTIFS(明细!$R:$R,$AK341,明细!$C:$C,AM$1,明细!$AL:$AL,"网点超23H未关闭"))*20=0,"-",(COUNTIFS(明细!$R:$R,$AK341,明细!$C:$C,AM$1,明细!$AK:$AK,"网点超50分钟未响应")+COUNTIFS(明细!$R:$R,$AK341,明细!$C:$C,AM$1,明细!$AL:$AL,"网点超23H未关闭"))*20)</f>
        <v>-</v>
      </c>
      <c r="AN341" s="12" t="str">
        <f>IF((COUNTIFS(明细!$R:$R,$AK341,明细!$C:$C,AN$1,明细!$AK:$AK,"网点超50分钟未响应")+COUNTIFS(明细!$R:$R,$AK341,明细!$C:$C,AN$1,明细!$AL:$AL,"网点超23H未关闭"))*20=0,"-",(COUNTIFS(明细!$R:$R,$AK341,明细!$C:$C,AN$1,明细!$AK:$AK,"网点超50分钟未响应")+COUNTIFS(明细!$R:$R,$AK341,明细!$C:$C,AN$1,明细!$AL:$AL,"网点超23H未关闭"))*20)</f>
        <v>-</v>
      </c>
      <c r="AO341" s="12" t="str">
        <f>IF((COUNTIFS(明细!$R:$R,$AK341,明细!$C:$C,AO$1,明细!$AK:$AK,"网点超50分钟未响应")+COUNTIFS(明细!$R:$R,$AK341,明细!$C:$C,AO$1,明细!$AL:$AL,"网点超23H未关闭"))*20=0,"-",(COUNTIFS(明细!$R:$R,$AK341,明细!$C:$C,AO$1,明细!$AK:$AK,"网点超50分钟未响应")+COUNTIFS(明细!$R:$R,$AK341,明细!$C:$C,AO$1,明细!$AL:$AL,"网点超23H未关闭"))*20)</f>
        <v>-</v>
      </c>
      <c r="AP341" s="12" t="str">
        <f>IF((COUNTIFS(明细!$R:$R,$AK341,明细!$C:$C,AP$1,明细!$AK:$AK,"网点超50分钟未响应")+COUNTIFS(明细!$R:$R,$AK341,明细!$C:$C,AP$1,明细!$AL:$AL,"网点超23H未关闭"))*20=0,"-",(COUNTIFS(明细!$R:$R,$AK341,明细!$C:$C,AP$1,明细!$AK:$AK,"网点超50分钟未响应")+COUNTIFS(明细!$R:$R,$AK341,明细!$C:$C,AP$1,明细!$AL:$AL,"网点超23H未关闭"))*20)</f>
        <v>-</v>
      </c>
      <c r="AQ341" s="12" t="str">
        <f>IF((COUNTIFS(明细!$R:$R,$AK341,明细!$C:$C,AQ$1,明细!$AK:$AK,"网点超50分钟未响应")+COUNTIFS(明细!$R:$R,$AK341,明细!$C:$C,AQ$1,明细!$AL:$AL,"网点超23H未关闭"))*20=0,"-",(COUNTIFS(明细!$R:$R,$AK341,明细!$C:$C,AQ$1,明细!$AK:$AK,"网点超50分钟未响应")+COUNTIFS(明细!$R:$R,$AK341,明细!$C:$C,AQ$1,明细!$AL:$AL,"网点超23H未关闭"))*20)</f>
        <v>-</v>
      </c>
      <c r="AR341" s="12" t="str">
        <f>IF((COUNTIFS(明细!$R:$R,$AK341,明细!$C:$C,AR$1,明细!$AK:$AK,"网点超50分钟未响应")+COUNTIFS(明细!$R:$R,$AK341,明细!$C:$C,AR$1,明细!$AL:$AL,"网点超23H未关闭"))*20=0,"-",(COUNTIFS(明细!$R:$R,$AK341,明细!$C:$C,AR$1,明细!$AK:$AK,"网点超50分钟未响应")+COUNTIFS(明细!$R:$R,$AK341,明细!$C:$C,AR$1,明细!$AL:$AL,"网点超23H未关闭"))*20)</f>
        <v>-</v>
      </c>
      <c r="AS341" s="12" t="str">
        <f>IF((COUNTIFS(明细!$R:$R,$AK341,明细!$C:$C,AS$1,明细!$AK:$AK,"网点超50分钟未响应")+COUNTIFS(明细!$R:$R,$AK341,明细!$C:$C,AS$1,明细!$AL:$AL,"网点超23H未关闭"))*20=0,"-",(COUNTIFS(明细!$R:$R,$AK341,明细!$C:$C,AS$1,明细!$AK:$AK,"网点超50分钟未响应")+COUNTIFS(明细!$R:$R,$AK341,明细!$C:$C,AS$1,明细!$AL:$AL,"网点超23H未关闭"))*20)</f>
        <v>-</v>
      </c>
      <c r="AT341" s="12" t="str">
        <f>IF((COUNTIFS(明细!$R:$R,$AK341,明细!$C:$C,AT$1,明细!$AK:$AK,"网点超50分钟未响应")+COUNTIFS(明细!$R:$R,$AK341,明细!$C:$C,AT$1,明细!$AL:$AL,"网点超23H未关闭"))*20=0,"-",(COUNTIFS(明细!$R:$R,$AK341,明细!$C:$C,AT$1,明细!$AK:$AK,"网点超50分钟未响应")+COUNTIFS(明细!$R:$R,$AK341,明细!$C:$C,AT$1,明细!$AL:$AL,"网点超23H未关闭"))*20)</f>
        <v>-</v>
      </c>
      <c r="AU341" s="12" t="str">
        <f>IF((COUNTIFS(明细!$R:$R,$AK341,明细!$C:$C,AU$1,明细!$AK:$AK,"网点超50分钟未响应")+COUNTIFS(明细!$R:$R,$AK341,明细!$C:$C,AU$1,明细!$AL:$AL,"网点超23H未关闭"))*20=0,"-",(COUNTIFS(明细!$R:$R,$AK341,明细!$C:$C,AU$1,明细!$AK:$AK,"网点超50分钟未响应")+COUNTIFS(明细!$R:$R,$AK341,明细!$C:$C,AU$1,明细!$AL:$AL,"网点超23H未关闭"))*20)</f>
        <v>-</v>
      </c>
      <c r="AV341" s="12" t="str">
        <f>IF((COUNTIFS(明细!$R:$R,$AK341,明细!$C:$C,AV$1,明细!$AK:$AK,"网点超50分钟未响应")+COUNTIFS(明细!$R:$R,$AK341,明细!$C:$C,AV$1,明细!$AL:$AL,"网点超23H未关闭"))*20=0,"-",(COUNTIFS(明细!$R:$R,$AK341,明细!$C:$C,AV$1,明细!$AK:$AK,"网点超50分钟未响应")+COUNTIFS(明细!$R:$R,$AK341,明细!$C:$C,AV$1,明细!$AL:$AL,"网点超23H未关闭"))*20)</f>
        <v>-</v>
      </c>
      <c r="AW341" s="12" t="str">
        <f>IF((COUNTIFS(明细!$R:$R,$AK341,明细!$C:$C,AW$1,明细!$AK:$AK,"网点超50分钟未响应")+COUNTIFS(明细!$R:$R,$AK341,明细!$C:$C,AW$1,明细!$AL:$AL,"网点超23H未关闭"))*20=0,"-",(COUNTIFS(明细!$R:$R,$AK341,明细!$C:$C,AW$1,明细!$AK:$AK,"网点超50分钟未响应")+COUNTIFS(明细!$R:$R,$AK341,明细!$C:$C,AW$1,明细!$AL:$AL,"网点超23H未关闭"))*20)</f>
        <v>-</v>
      </c>
      <c r="AX341" s="12" t="str">
        <f>IF((COUNTIFS(明细!$R:$R,$AK341,明细!$C:$C,AX$1,明细!$AK:$AK,"网点超50分钟未响应")+COUNTIFS(明细!$R:$R,$AK341,明细!$C:$C,AX$1,明细!$AL:$AL,"网点超23H未关闭"))*20=0,"-",(COUNTIFS(明细!$R:$R,$AK341,明细!$C:$C,AX$1,明细!$AK:$AK,"网点超50分钟未响应")+COUNTIFS(明细!$R:$R,$AK341,明细!$C:$C,AX$1,明细!$AL:$AL,"网点超23H未关闭"))*20)</f>
        <v>-</v>
      </c>
      <c r="AY341" s="12" t="str">
        <f>IF((COUNTIFS(明细!$R:$R,$AK341,明细!$C:$C,AY$1,明细!$AK:$AK,"网点超50分钟未响应")+COUNTIFS(明细!$R:$R,$AK341,明细!$C:$C,AY$1,明细!$AL:$AL,"网点超23H未关闭"))*20=0,"-",(COUNTIFS(明细!$R:$R,$AK341,明细!$C:$C,AY$1,明细!$AK:$AK,"网点超50分钟未响应")+COUNTIFS(明细!$R:$R,$AK341,明细!$C:$C,AY$1,明细!$AL:$AL,"网点超23H未关闭"))*20)</f>
        <v>-</v>
      </c>
      <c r="AZ341" s="12" t="str">
        <f>IF((COUNTIFS(明细!$R:$R,$AK341,明细!$C:$C,AZ$1,明细!$AK:$AK,"网点超50分钟未响应")+COUNTIFS(明细!$R:$R,$AK341,明细!$C:$C,AZ$1,明细!$AL:$AL,"网点超23H未关闭"))*20=0,"-",(COUNTIFS(明细!$R:$R,$AK341,明细!$C:$C,AZ$1,明细!$AK:$AK,"网点超50分钟未响应")+COUNTIFS(明细!$R:$R,$AK341,明细!$C:$C,AZ$1,明细!$AL:$AL,"网点超23H未关闭"))*20)</f>
        <v>-</v>
      </c>
      <c r="BA341" s="12" t="str">
        <f>IF((COUNTIFS(明细!$R:$R,$AK341,明细!$C:$C,BA$1,明细!$AK:$AK,"网点超50分钟未响应")+COUNTIFS(明细!$R:$R,$AK341,明细!$C:$C,BA$1,明细!$AL:$AL,"网点超23H未关闭"))*20=0,"-",(COUNTIFS(明细!$R:$R,$AK341,明细!$C:$C,BA$1,明细!$AK:$AK,"网点超50分钟未响应")+COUNTIFS(明细!$R:$R,$AK341,明细!$C:$C,BA$1,明细!$AL:$AL,"网点超23H未关闭"))*20)</f>
        <v>-</v>
      </c>
      <c r="BB341" s="12" t="str">
        <f>IF((COUNTIFS(明细!$R:$R,$AK341,明细!$C:$C,BB$1,明细!$AK:$AK,"网点超50分钟未响应")+COUNTIFS(明细!$R:$R,$AK341,明细!$C:$C,BB$1,明细!$AL:$AL,"网点超23H未关闭"))*20=0,"-",(COUNTIFS(明细!$R:$R,$AK341,明细!$C:$C,BB$1,明细!$AK:$AK,"网点超50分钟未响应")+COUNTIFS(明细!$R:$R,$AK341,明细!$C:$C,BB$1,明细!$AL:$AL,"网点超23H未关闭"))*20)</f>
        <v>-</v>
      </c>
      <c r="BC341" s="12" t="str">
        <f>IF((COUNTIFS(明细!$R:$R,$AK341,明细!$C:$C,BC$1,明细!$AK:$AK,"网点超50分钟未响应")+COUNTIFS(明细!$R:$R,$AK341,明细!$C:$C,BC$1,明细!$AL:$AL,"网点超23H未关闭"))*20=0,"-",(COUNTIFS(明细!$R:$R,$AK341,明细!$C:$C,BC$1,明细!$AK:$AK,"网点超50分钟未响应")+COUNTIFS(明细!$R:$R,$AK341,明细!$C:$C,BC$1,明细!$AL:$AL,"网点超23H未关闭"))*20)</f>
        <v>-</v>
      </c>
      <c r="BD341" s="12" t="str">
        <f>IF((COUNTIFS(明细!$R:$R,$AK341,明细!$C:$C,BD$1,明细!$AK:$AK,"网点超50分钟未响应")+COUNTIFS(明细!$R:$R,$AK341,明细!$C:$C,BD$1,明细!$AL:$AL,"网点超23H未关闭"))*20=0,"-",(COUNTIFS(明细!$R:$R,$AK341,明细!$C:$C,BD$1,明细!$AK:$AK,"网点超50分钟未响应")+COUNTIFS(明细!$R:$R,$AK341,明细!$C:$C,BD$1,明细!$AL:$AL,"网点超23H未关闭"))*20)</f>
        <v>-</v>
      </c>
      <c r="BE341" s="12" t="str">
        <f>IF((COUNTIFS(明细!$R:$R,$AK341,明细!$C:$C,BE$1,明细!$AK:$AK,"网点超50分钟未响应")+COUNTIFS(明细!$R:$R,$AK341,明细!$C:$C,BE$1,明细!$AL:$AL,"网点超23H未关闭"))*20=0,"-",(COUNTIFS(明细!$R:$R,$AK341,明细!$C:$C,BE$1,明细!$AK:$AK,"网点超50分钟未响应")+COUNTIFS(明细!$R:$R,$AK341,明细!$C:$C,BE$1,明细!$AL:$AL,"网点超23H未关闭"))*20)</f>
        <v>-</v>
      </c>
      <c r="BF341" s="12" t="str">
        <f>IF((COUNTIFS(明细!$R:$R,$AK341,明细!$C:$C,BF$1,明细!$AK:$AK,"网点超50分钟未响应")+COUNTIFS(明细!$R:$R,$AK341,明细!$C:$C,BF$1,明细!$AL:$AL,"网点超23H未关闭"))*20=0,"-",(COUNTIFS(明细!$R:$R,$AK341,明细!$C:$C,BF$1,明细!$AK:$AK,"网点超50分钟未响应")+COUNTIFS(明细!$R:$R,$AK341,明细!$C:$C,BF$1,明细!$AL:$AL,"网点超23H未关闭"))*20)</f>
        <v>-</v>
      </c>
      <c r="BG341" s="12" t="str">
        <f>IF((COUNTIFS(明细!$R:$R,$AK341,明细!$C:$C,BG$1,明细!$AK:$AK,"网点超50分钟未响应")+COUNTIFS(明细!$R:$R,$AK341,明细!$C:$C,BG$1,明细!$AL:$AL,"网点超23H未关闭"))*20=0,"-",(COUNTIFS(明细!$R:$R,$AK341,明细!$C:$C,BG$1,明细!$AK:$AK,"网点超50分钟未响应")+COUNTIFS(明细!$R:$R,$AK341,明细!$C:$C,BG$1,明细!$AL:$AL,"网点超23H未关闭"))*20)</f>
        <v>-</v>
      </c>
      <c r="BH341" s="12" t="str">
        <f>IF((COUNTIFS(明细!$R:$R,$AK341,明细!$C:$C,BH$1,明细!$AK:$AK,"网点超50分钟未响应")+COUNTIFS(明细!$R:$R,$AK341,明细!$C:$C,BH$1,明细!$AL:$AL,"网点超23H未关闭"))*20=0,"-",(COUNTIFS(明细!$R:$R,$AK341,明细!$C:$C,BH$1,明细!$AK:$AK,"网点超50分钟未响应")+COUNTIFS(明细!$R:$R,$AK341,明细!$C:$C,BH$1,明细!$AL:$AL,"网点超23H未关闭"))*20)</f>
        <v>-</v>
      </c>
      <c r="BI341" s="12" t="str">
        <f>IF((COUNTIFS(明细!$R:$R,$AK341,明细!$C:$C,BI$1,明细!$AK:$AK,"网点超50分钟未响应")+COUNTIFS(明细!$R:$R,$AK341,明细!$C:$C,BI$1,明细!$AL:$AL,"网点超23H未关闭"))*20=0,"-",(COUNTIFS(明细!$R:$R,$AK341,明细!$C:$C,BI$1,明细!$AK:$AK,"网点超50分钟未响应")+COUNTIFS(明细!$R:$R,$AK341,明细!$C:$C,BI$1,明细!$AL:$AL,"网点超23H未关闭"))*20)</f>
        <v>-</v>
      </c>
      <c r="BJ341" s="12" t="str">
        <f>IF((COUNTIFS(明细!$R:$R,$AK341,明细!$C:$C,BJ$1,明细!$AK:$AK,"网点超50分钟未响应")+COUNTIFS(明细!$R:$R,$AK341,明细!$C:$C,BJ$1,明细!$AL:$AL,"网点超23H未关闭"))*20=0,"-",(COUNTIFS(明细!$R:$R,$AK341,明细!$C:$C,BJ$1,明细!$AK:$AK,"网点超50分钟未响应")+COUNTIFS(明细!$R:$R,$AK341,明细!$C:$C,BJ$1,明细!$AL:$AL,"网点超23H未关闭"))*20)</f>
        <v>-</v>
      </c>
      <c r="BK341" s="12" t="str">
        <f>IF((COUNTIFS(明细!$R:$R,$AK341,明细!$C:$C,BK$1,明细!$AK:$AK,"网点超50分钟未响应")+COUNTIFS(明细!$R:$R,$AK341,明细!$C:$C,BK$1,明细!$AL:$AL,"网点超23H未关闭"))*20=0,"-",(COUNTIFS(明细!$R:$R,$AK341,明细!$C:$C,BK$1,明细!$AK:$AK,"网点超50分钟未响应")+COUNTIFS(明细!$R:$R,$AK341,明细!$C:$C,BK$1,明细!$AL:$AL,"网点超23H未关闭"))*20)</f>
        <v>-</v>
      </c>
      <c r="BL341" s="12" t="str">
        <f>IF((COUNTIFS(明细!$R:$R,$AK341,明细!$C:$C,BL$1,明细!$AK:$AK,"网点超50分钟未响应")+COUNTIFS(明细!$R:$R,$AK341,明细!$C:$C,BL$1,明细!$AL:$AL,"网点超23H未关闭"))*20=0,"-",(COUNTIFS(明细!$R:$R,$AK341,明细!$C:$C,BL$1,明细!$AK:$AK,"网点超50分钟未响应")+COUNTIFS(明细!$R:$R,$AK341,明细!$C:$C,BL$1,明细!$AL:$AL,"网点超23H未关闭"))*20)</f>
        <v>-</v>
      </c>
      <c r="BM341" s="12" t="str">
        <f>IF((COUNTIFS(明细!$R:$R,$AK341,明细!$C:$C,BM$1,明细!$AK:$AK,"网点超50分钟未响应")+COUNTIFS(明细!$R:$R,$AK341,明细!$C:$C,BM$1,明细!$AL:$AL,"网点超23H未关闭"))*20=0,"-",(COUNTIFS(明细!$R:$R,$AK341,明细!$C:$C,BM$1,明细!$AK:$AK,"网点超50分钟未响应")+COUNTIFS(明细!$R:$R,$AK341,明细!$C:$C,BM$1,明细!$AL:$AL,"网点超23H未关闭"))*20)</f>
        <v>-</v>
      </c>
      <c r="BN341" s="12" t="str">
        <f>IF((COUNTIFS(明细!$R:$R,$AK341,明细!$C:$C,BN$1,明细!$AK:$AK,"网点超50分钟未响应")+COUNTIFS(明细!$R:$R,$AK341,明细!$C:$C,BN$1,明细!$AL:$AL,"网点超23H未关闭"))*20=0,"-",(COUNTIFS(明细!$R:$R,$AK341,明细!$C:$C,BN$1,明细!$AK:$AK,"网点超50分钟未响应")+COUNTIFS(明细!$R:$R,$AK341,明细!$C:$C,BN$1,明细!$AL:$AL,"网点超23H未关闭"))*20)</f>
        <v>-</v>
      </c>
      <c r="BO341" s="12" t="str">
        <f>IF((COUNTIFS(明细!$R:$R,$AK341,明细!$C:$C,BO$1,明细!$AK:$AK,"网点超50分钟未响应")+COUNTIFS(明细!$R:$R,$AK341,明细!$C:$C,BO$1,明细!$AL:$AL,"网点超23H未关闭"))*20=0,"-",(COUNTIFS(明细!$R:$R,$AK341,明细!$C:$C,BO$1,明细!$AK:$AK,"网点超50分钟未响应")+COUNTIFS(明细!$R:$R,$AK341,明细!$C:$C,BO$1,明细!$AL:$AL,"网点超23H未关闭"))*20)</f>
        <v>-</v>
      </c>
      <c r="BP341" s="12" t="str">
        <f>IF((COUNTIFS(明细!$R:$R,$AK341,明细!$C:$C,BP$1,明细!$AK:$AK,"网点超50分钟未响应")+COUNTIFS(明细!$R:$R,$AK341,明细!$C:$C,BP$1,明细!$AL:$AL,"网点超23H未关闭"))*20=0,"-",(COUNTIFS(明细!$R:$R,$AK341,明细!$C:$C,BP$1,明细!$AK:$AK,"网点超50分钟未响应")+COUNTIFS(明细!$R:$R,$AK341,明细!$C:$C,BP$1,明细!$AL:$AL,"网点超23H未关闭"))*20)</f>
        <v>-</v>
      </c>
    </row>
    <row r="342" customHeight="1" spans="36:68">
      <c r="AJ342" s="12">
        <f>RANK(AL342,AL$3:AL$356)</f>
        <v>147</v>
      </c>
      <c r="AK342" s="6" t="s">
        <v>378</v>
      </c>
      <c r="AL342" s="12">
        <f t="shared" si="3"/>
        <v>0</v>
      </c>
      <c r="AM342" s="12" t="str">
        <f>IF((COUNTIFS(明细!$R:$R,$AK342,明细!$C:$C,AM$1,明细!$AK:$AK,"网点超50分钟未响应")+COUNTIFS(明细!$R:$R,$AK342,明细!$C:$C,AM$1,明细!$AL:$AL,"网点超23H未关闭"))*20=0,"-",(COUNTIFS(明细!$R:$R,$AK342,明细!$C:$C,AM$1,明细!$AK:$AK,"网点超50分钟未响应")+COUNTIFS(明细!$R:$R,$AK342,明细!$C:$C,AM$1,明细!$AL:$AL,"网点超23H未关闭"))*20)</f>
        <v>-</v>
      </c>
      <c r="AN342" s="12" t="str">
        <f>IF((COUNTIFS(明细!$R:$R,$AK342,明细!$C:$C,AN$1,明细!$AK:$AK,"网点超50分钟未响应")+COUNTIFS(明细!$R:$R,$AK342,明细!$C:$C,AN$1,明细!$AL:$AL,"网点超23H未关闭"))*20=0,"-",(COUNTIFS(明细!$R:$R,$AK342,明细!$C:$C,AN$1,明细!$AK:$AK,"网点超50分钟未响应")+COUNTIFS(明细!$R:$R,$AK342,明细!$C:$C,AN$1,明细!$AL:$AL,"网点超23H未关闭"))*20)</f>
        <v>-</v>
      </c>
      <c r="AO342" s="12" t="str">
        <f>IF((COUNTIFS(明细!$R:$R,$AK342,明细!$C:$C,AO$1,明细!$AK:$AK,"网点超50分钟未响应")+COUNTIFS(明细!$R:$R,$AK342,明细!$C:$C,AO$1,明细!$AL:$AL,"网点超23H未关闭"))*20=0,"-",(COUNTIFS(明细!$R:$R,$AK342,明细!$C:$C,AO$1,明细!$AK:$AK,"网点超50分钟未响应")+COUNTIFS(明细!$R:$R,$AK342,明细!$C:$C,AO$1,明细!$AL:$AL,"网点超23H未关闭"))*20)</f>
        <v>-</v>
      </c>
      <c r="AP342" s="12" t="str">
        <f>IF((COUNTIFS(明细!$R:$R,$AK342,明细!$C:$C,AP$1,明细!$AK:$AK,"网点超50分钟未响应")+COUNTIFS(明细!$R:$R,$AK342,明细!$C:$C,AP$1,明细!$AL:$AL,"网点超23H未关闭"))*20=0,"-",(COUNTIFS(明细!$R:$R,$AK342,明细!$C:$C,AP$1,明细!$AK:$AK,"网点超50分钟未响应")+COUNTIFS(明细!$R:$R,$AK342,明细!$C:$C,AP$1,明细!$AL:$AL,"网点超23H未关闭"))*20)</f>
        <v>-</v>
      </c>
      <c r="AQ342" s="12" t="str">
        <f>IF((COUNTIFS(明细!$R:$R,$AK342,明细!$C:$C,AQ$1,明细!$AK:$AK,"网点超50分钟未响应")+COUNTIFS(明细!$R:$R,$AK342,明细!$C:$C,AQ$1,明细!$AL:$AL,"网点超23H未关闭"))*20=0,"-",(COUNTIFS(明细!$R:$R,$AK342,明细!$C:$C,AQ$1,明细!$AK:$AK,"网点超50分钟未响应")+COUNTIFS(明细!$R:$R,$AK342,明细!$C:$C,AQ$1,明细!$AL:$AL,"网点超23H未关闭"))*20)</f>
        <v>-</v>
      </c>
      <c r="AR342" s="12" t="str">
        <f>IF((COUNTIFS(明细!$R:$R,$AK342,明细!$C:$C,AR$1,明细!$AK:$AK,"网点超50分钟未响应")+COUNTIFS(明细!$R:$R,$AK342,明细!$C:$C,AR$1,明细!$AL:$AL,"网点超23H未关闭"))*20=0,"-",(COUNTIFS(明细!$R:$R,$AK342,明细!$C:$C,AR$1,明细!$AK:$AK,"网点超50分钟未响应")+COUNTIFS(明细!$R:$R,$AK342,明细!$C:$C,AR$1,明细!$AL:$AL,"网点超23H未关闭"))*20)</f>
        <v>-</v>
      </c>
      <c r="AS342" s="12" t="str">
        <f>IF((COUNTIFS(明细!$R:$R,$AK342,明细!$C:$C,AS$1,明细!$AK:$AK,"网点超50分钟未响应")+COUNTIFS(明细!$R:$R,$AK342,明细!$C:$C,AS$1,明细!$AL:$AL,"网点超23H未关闭"))*20=0,"-",(COUNTIFS(明细!$R:$R,$AK342,明细!$C:$C,AS$1,明细!$AK:$AK,"网点超50分钟未响应")+COUNTIFS(明细!$R:$R,$AK342,明细!$C:$C,AS$1,明细!$AL:$AL,"网点超23H未关闭"))*20)</f>
        <v>-</v>
      </c>
      <c r="AT342" s="12" t="str">
        <f>IF((COUNTIFS(明细!$R:$R,$AK342,明细!$C:$C,AT$1,明细!$AK:$AK,"网点超50分钟未响应")+COUNTIFS(明细!$R:$R,$AK342,明细!$C:$C,AT$1,明细!$AL:$AL,"网点超23H未关闭"))*20=0,"-",(COUNTIFS(明细!$R:$R,$AK342,明细!$C:$C,AT$1,明细!$AK:$AK,"网点超50分钟未响应")+COUNTIFS(明细!$R:$R,$AK342,明细!$C:$C,AT$1,明细!$AL:$AL,"网点超23H未关闭"))*20)</f>
        <v>-</v>
      </c>
      <c r="AU342" s="12" t="str">
        <f>IF((COUNTIFS(明细!$R:$R,$AK342,明细!$C:$C,AU$1,明细!$AK:$AK,"网点超50分钟未响应")+COUNTIFS(明细!$R:$R,$AK342,明细!$C:$C,AU$1,明细!$AL:$AL,"网点超23H未关闭"))*20=0,"-",(COUNTIFS(明细!$R:$R,$AK342,明细!$C:$C,AU$1,明细!$AK:$AK,"网点超50分钟未响应")+COUNTIFS(明细!$R:$R,$AK342,明细!$C:$C,AU$1,明细!$AL:$AL,"网点超23H未关闭"))*20)</f>
        <v>-</v>
      </c>
      <c r="AV342" s="12" t="str">
        <f>IF((COUNTIFS(明细!$R:$R,$AK342,明细!$C:$C,AV$1,明细!$AK:$AK,"网点超50分钟未响应")+COUNTIFS(明细!$R:$R,$AK342,明细!$C:$C,AV$1,明细!$AL:$AL,"网点超23H未关闭"))*20=0,"-",(COUNTIFS(明细!$R:$R,$AK342,明细!$C:$C,AV$1,明细!$AK:$AK,"网点超50分钟未响应")+COUNTIFS(明细!$R:$R,$AK342,明细!$C:$C,AV$1,明细!$AL:$AL,"网点超23H未关闭"))*20)</f>
        <v>-</v>
      </c>
      <c r="AW342" s="12" t="str">
        <f>IF((COUNTIFS(明细!$R:$R,$AK342,明细!$C:$C,AW$1,明细!$AK:$AK,"网点超50分钟未响应")+COUNTIFS(明细!$R:$R,$AK342,明细!$C:$C,AW$1,明细!$AL:$AL,"网点超23H未关闭"))*20=0,"-",(COUNTIFS(明细!$R:$R,$AK342,明细!$C:$C,AW$1,明细!$AK:$AK,"网点超50分钟未响应")+COUNTIFS(明细!$R:$R,$AK342,明细!$C:$C,AW$1,明细!$AL:$AL,"网点超23H未关闭"))*20)</f>
        <v>-</v>
      </c>
      <c r="AX342" s="12" t="str">
        <f>IF((COUNTIFS(明细!$R:$R,$AK342,明细!$C:$C,AX$1,明细!$AK:$AK,"网点超50分钟未响应")+COUNTIFS(明细!$R:$R,$AK342,明细!$C:$C,AX$1,明细!$AL:$AL,"网点超23H未关闭"))*20=0,"-",(COUNTIFS(明细!$R:$R,$AK342,明细!$C:$C,AX$1,明细!$AK:$AK,"网点超50分钟未响应")+COUNTIFS(明细!$R:$R,$AK342,明细!$C:$C,AX$1,明细!$AL:$AL,"网点超23H未关闭"))*20)</f>
        <v>-</v>
      </c>
      <c r="AY342" s="12" t="str">
        <f>IF((COUNTIFS(明细!$R:$R,$AK342,明细!$C:$C,AY$1,明细!$AK:$AK,"网点超50分钟未响应")+COUNTIFS(明细!$R:$R,$AK342,明细!$C:$C,AY$1,明细!$AL:$AL,"网点超23H未关闭"))*20=0,"-",(COUNTIFS(明细!$R:$R,$AK342,明细!$C:$C,AY$1,明细!$AK:$AK,"网点超50分钟未响应")+COUNTIFS(明细!$R:$R,$AK342,明细!$C:$C,AY$1,明细!$AL:$AL,"网点超23H未关闭"))*20)</f>
        <v>-</v>
      </c>
      <c r="AZ342" s="12" t="str">
        <f>IF((COUNTIFS(明细!$R:$R,$AK342,明细!$C:$C,AZ$1,明细!$AK:$AK,"网点超50分钟未响应")+COUNTIFS(明细!$R:$R,$AK342,明细!$C:$C,AZ$1,明细!$AL:$AL,"网点超23H未关闭"))*20=0,"-",(COUNTIFS(明细!$R:$R,$AK342,明细!$C:$C,AZ$1,明细!$AK:$AK,"网点超50分钟未响应")+COUNTIFS(明细!$R:$R,$AK342,明细!$C:$C,AZ$1,明细!$AL:$AL,"网点超23H未关闭"))*20)</f>
        <v>-</v>
      </c>
      <c r="BA342" s="12" t="str">
        <f>IF((COUNTIFS(明细!$R:$R,$AK342,明细!$C:$C,BA$1,明细!$AK:$AK,"网点超50分钟未响应")+COUNTIFS(明细!$R:$R,$AK342,明细!$C:$C,BA$1,明细!$AL:$AL,"网点超23H未关闭"))*20=0,"-",(COUNTIFS(明细!$R:$R,$AK342,明细!$C:$C,BA$1,明细!$AK:$AK,"网点超50分钟未响应")+COUNTIFS(明细!$R:$R,$AK342,明细!$C:$C,BA$1,明细!$AL:$AL,"网点超23H未关闭"))*20)</f>
        <v>-</v>
      </c>
      <c r="BB342" s="12" t="str">
        <f>IF((COUNTIFS(明细!$R:$R,$AK342,明细!$C:$C,BB$1,明细!$AK:$AK,"网点超50分钟未响应")+COUNTIFS(明细!$R:$R,$AK342,明细!$C:$C,BB$1,明细!$AL:$AL,"网点超23H未关闭"))*20=0,"-",(COUNTIFS(明细!$R:$R,$AK342,明细!$C:$C,BB$1,明细!$AK:$AK,"网点超50分钟未响应")+COUNTIFS(明细!$R:$R,$AK342,明细!$C:$C,BB$1,明细!$AL:$AL,"网点超23H未关闭"))*20)</f>
        <v>-</v>
      </c>
      <c r="BC342" s="12" t="str">
        <f>IF((COUNTIFS(明细!$R:$R,$AK342,明细!$C:$C,BC$1,明细!$AK:$AK,"网点超50分钟未响应")+COUNTIFS(明细!$R:$R,$AK342,明细!$C:$C,BC$1,明细!$AL:$AL,"网点超23H未关闭"))*20=0,"-",(COUNTIFS(明细!$R:$R,$AK342,明细!$C:$C,BC$1,明细!$AK:$AK,"网点超50分钟未响应")+COUNTIFS(明细!$R:$R,$AK342,明细!$C:$C,BC$1,明细!$AL:$AL,"网点超23H未关闭"))*20)</f>
        <v>-</v>
      </c>
      <c r="BD342" s="12" t="str">
        <f>IF((COUNTIFS(明细!$R:$R,$AK342,明细!$C:$C,BD$1,明细!$AK:$AK,"网点超50分钟未响应")+COUNTIFS(明细!$R:$R,$AK342,明细!$C:$C,BD$1,明细!$AL:$AL,"网点超23H未关闭"))*20=0,"-",(COUNTIFS(明细!$R:$R,$AK342,明细!$C:$C,BD$1,明细!$AK:$AK,"网点超50分钟未响应")+COUNTIFS(明细!$R:$R,$AK342,明细!$C:$C,BD$1,明细!$AL:$AL,"网点超23H未关闭"))*20)</f>
        <v>-</v>
      </c>
      <c r="BE342" s="12" t="str">
        <f>IF((COUNTIFS(明细!$R:$R,$AK342,明细!$C:$C,BE$1,明细!$AK:$AK,"网点超50分钟未响应")+COUNTIFS(明细!$R:$R,$AK342,明细!$C:$C,BE$1,明细!$AL:$AL,"网点超23H未关闭"))*20=0,"-",(COUNTIFS(明细!$R:$R,$AK342,明细!$C:$C,BE$1,明细!$AK:$AK,"网点超50分钟未响应")+COUNTIFS(明细!$R:$R,$AK342,明细!$C:$C,BE$1,明细!$AL:$AL,"网点超23H未关闭"))*20)</f>
        <v>-</v>
      </c>
      <c r="BF342" s="12" t="str">
        <f>IF((COUNTIFS(明细!$R:$R,$AK342,明细!$C:$C,BF$1,明细!$AK:$AK,"网点超50分钟未响应")+COUNTIFS(明细!$R:$R,$AK342,明细!$C:$C,BF$1,明细!$AL:$AL,"网点超23H未关闭"))*20=0,"-",(COUNTIFS(明细!$R:$R,$AK342,明细!$C:$C,BF$1,明细!$AK:$AK,"网点超50分钟未响应")+COUNTIFS(明细!$R:$R,$AK342,明细!$C:$C,BF$1,明细!$AL:$AL,"网点超23H未关闭"))*20)</f>
        <v>-</v>
      </c>
      <c r="BG342" s="12" t="str">
        <f>IF((COUNTIFS(明细!$R:$R,$AK342,明细!$C:$C,BG$1,明细!$AK:$AK,"网点超50分钟未响应")+COUNTIFS(明细!$R:$R,$AK342,明细!$C:$C,BG$1,明细!$AL:$AL,"网点超23H未关闭"))*20=0,"-",(COUNTIFS(明细!$R:$R,$AK342,明细!$C:$C,BG$1,明细!$AK:$AK,"网点超50分钟未响应")+COUNTIFS(明细!$R:$R,$AK342,明细!$C:$C,BG$1,明细!$AL:$AL,"网点超23H未关闭"))*20)</f>
        <v>-</v>
      </c>
      <c r="BH342" s="12" t="str">
        <f>IF((COUNTIFS(明细!$R:$R,$AK342,明细!$C:$C,BH$1,明细!$AK:$AK,"网点超50分钟未响应")+COUNTIFS(明细!$R:$R,$AK342,明细!$C:$C,BH$1,明细!$AL:$AL,"网点超23H未关闭"))*20=0,"-",(COUNTIFS(明细!$R:$R,$AK342,明细!$C:$C,BH$1,明细!$AK:$AK,"网点超50分钟未响应")+COUNTIFS(明细!$R:$R,$AK342,明细!$C:$C,BH$1,明细!$AL:$AL,"网点超23H未关闭"))*20)</f>
        <v>-</v>
      </c>
      <c r="BI342" s="12" t="str">
        <f>IF((COUNTIFS(明细!$R:$R,$AK342,明细!$C:$C,BI$1,明细!$AK:$AK,"网点超50分钟未响应")+COUNTIFS(明细!$R:$R,$AK342,明细!$C:$C,BI$1,明细!$AL:$AL,"网点超23H未关闭"))*20=0,"-",(COUNTIFS(明细!$R:$R,$AK342,明细!$C:$C,BI$1,明细!$AK:$AK,"网点超50分钟未响应")+COUNTIFS(明细!$R:$R,$AK342,明细!$C:$C,BI$1,明细!$AL:$AL,"网点超23H未关闭"))*20)</f>
        <v>-</v>
      </c>
      <c r="BJ342" s="12" t="str">
        <f>IF((COUNTIFS(明细!$R:$R,$AK342,明细!$C:$C,BJ$1,明细!$AK:$AK,"网点超50分钟未响应")+COUNTIFS(明细!$R:$R,$AK342,明细!$C:$C,BJ$1,明细!$AL:$AL,"网点超23H未关闭"))*20=0,"-",(COUNTIFS(明细!$R:$R,$AK342,明细!$C:$C,BJ$1,明细!$AK:$AK,"网点超50分钟未响应")+COUNTIFS(明细!$R:$R,$AK342,明细!$C:$C,BJ$1,明细!$AL:$AL,"网点超23H未关闭"))*20)</f>
        <v>-</v>
      </c>
      <c r="BK342" s="12" t="str">
        <f>IF((COUNTIFS(明细!$R:$R,$AK342,明细!$C:$C,BK$1,明细!$AK:$AK,"网点超50分钟未响应")+COUNTIFS(明细!$R:$R,$AK342,明细!$C:$C,BK$1,明细!$AL:$AL,"网点超23H未关闭"))*20=0,"-",(COUNTIFS(明细!$R:$R,$AK342,明细!$C:$C,BK$1,明细!$AK:$AK,"网点超50分钟未响应")+COUNTIFS(明细!$R:$R,$AK342,明细!$C:$C,BK$1,明细!$AL:$AL,"网点超23H未关闭"))*20)</f>
        <v>-</v>
      </c>
      <c r="BL342" s="12" t="str">
        <f>IF((COUNTIFS(明细!$R:$R,$AK342,明细!$C:$C,BL$1,明细!$AK:$AK,"网点超50分钟未响应")+COUNTIFS(明细!$R:$R,$AK342,明细!$C:$C,BL$1,明细!$AL:$AL,"网点超23H未关闭"))*20=0,"-",(COUNTIFS(明细!$R:$R,$AK342,明细!$C:$C,BL$1,明细!$AK:$AK,"网点超50分钟未响应")+COUNTIFS(明细!$R:$R,$AK342,明细!$C:$C,BL$1,明细!$AL:$AL,"网点超23H未关闭"))*20)</f>
        <v>-</v>
      </c>
      <c r="BM342" s="12" t="str">
        <f>IF((COUNTIFS(明细!$R:$R,$AK342,明细!$C:$C,BM$1,明细!$AK:$AK,"网点超50分钟未响应")+COUNTIFS(明细!$R:$R,$AK342,明细!$C:$C,BM$1,明细!$AL:$AL,"网点超23H未关闭"))*20=0,"-",(COUNTIFS(明细!$R:$R,$AK342,明细!$C:$C,BM$1,明细!$AK:$AK,"网点超50分钟未响应")+COUNTIFS(明细!$R:$R,$AK342,明细!$C:$C,BM$1,明细!$AL:$AL,"网点超23H未关闭"))*20)</f>
        <v>-</v>
      </c>
      <c r="BN342" s="12" t="str">
        <f>IF((COUNTIFS(明细!$R:$R,$AK342,明细!$C:$C,BN$1,明细!$AK:$AK,"网点超50分钟未响应")+COUNTIFS(明细!$R:$R,$AK342,明细!$C:$C,BN$1,明细!$AL:$AL,"网点超23H未关闭"))*20=0,"-",(COUNTIFS(明细!$R:$R,$AK342,明细!$C:$C,BN$1,明细!$AK:$AK,"网点超50分钟未响应")+COUNTIFS(明细!$R:$R,$AK342,明细!$C:$C,BN$1,明细!$AL:$AL,"网点超23H未关闭"))*20)</f>
        <v>-</v>
      </c>
      <c r="BO342" s="12" t="str">
        <f>IF((COUNTIFS(明细!$R:$R,$AK342,明细!$C:$C,BO$1,明细!$AK:$AK,"网点超50分钟未响应")+COUNTIFS(明细!$R:$R,$AK342,明细!$C:$C,BO$1,明细!$AL:$AL,"网点超23H未关闭"))*20=0,"-",(COUNTIFS(明细!$R:$R,$AK342,明细!$C:$C,BO$1,明细!$AK:$AK,"网点超50分钟未响应")+COUNTIFS(明细!$R:$R,$AK342,明细!$C:$C,BO$1,明细!$AL:$AL,"网点超23H未关闭"))*20)</f>
        <v>-</v>
      </c>
      <c r="BP342" s="12" t="str">
        <f>IF((COUNTIFS(明细!$R:$R,$AK342,明细!$C:$C,BP$1,明细!$AK:$AK,"网点超50分钟未响应")+COUNTIFS(明细!$R:$R,$AK342,明细!$C:$C,BP$1,明细!$AL:$AL,"网点超23H未关闭"))*20=0,"-",(COUNTIFS(明细!$R:$R,$AK342,明细!$C:$C,BP$1,明细!$AK:$AK,"网点超50分钟未响应")+COUNTIFS(明细!$R:$R,$AK342,明细!$C:$C,BP$1,明细!$AL:$AL,"网点超23H未关闭"))*20)</f>
        <v>-</v>
      </c>
    </row>
    <row r="343" customHeight="1" spans="36:68">
      <c r="AJ343" s="12">
        <f>RANK(AL343,AL$3:AL$356)</f>
        <v>147</v>
      </c>
      <c r="AK343" s="6" t="s">
        <v>379</v>
      </c>
      <c r="AL343" s="12">
        <f t="shared" si="3"/>
        <v>0</v>
      </c>
      <c r="AM343" s="12" t="str">
        <f>IF((COUNTIFS(明细!$R:$R,$AK343,明细!$C:$C,AM$1,明细!$AK:$AK,"网点超50分钟未响应")+COUNTIFS(明细!$R:$R,$AK343,明细!$C:$C,AM$1,明细!$AL:$AL,"网点超23H未关闭"))*20=0,"-",(COUNTIFS(明细!$R:$R,$AK343,明细!$C:$C,AM$1,明细!$AK:$AK,"网点超50分钟未响应")+COUNTIFS(明细!$R:$R,$AK343,明细!$C:$C,AM$1,明细!$AL:$AL,"网点超23H未关闭"))*20)</f>
        <v>-</v>
      </c>
      <c r="AN343" s="12" t="str">
        <f>IF((COUNTIFS(明细!$R:$R,$AK343,明细!$C:$C,AN$1,明细!$AK:$AK,"网点超50分钟未响应")+COUNTIFS(明细!$R:$R,$AK343,明细!$C:$C,AN$1,明细!$AL:$AL,"网点超23H未关闭"))*20=0,"-",(COUNTIFS(明细!$R:$R,$AK343,明细!$C:$C,AN$1,明细!$AK:$AK,"网点超50分钟未响应")+COUNTIFS(明细!$R:$R,$AK343,明细!$C:$C,AN$1,明细!$AL:$AL,"网点超23H未关闭"))*20)</f>
        <v>-</v>
      </c>
      <c r="AO343" s="12" t="str">
        <f>IF((COUNTIFS(明细!$R:$R,$AK343,明细!$C:$C,AO$1,明细!$AK:$AK,"网点超50分钟未响应")+COUNTIFS(明细!$R:$R,$AK343,明细!$C:$C,AO$1,明细!$AL:$AL,"网点超23H未关闭"))*20=0,"-",(COUNTIFS(明细!$R:$R,$AK343,明细!$C:$C,AO$1,明细!$AK:$AK,"网点超50分钟未响应")+COUNTIFS(明细!$R:$R,$AK343,明细!$C:$C,AO$1,明细!$AL:$AL,"网点超23H未关闭"))*20)</f>
        <v>-</v>
      </c>
      <c r="AP343" s="12" t="str">
        <f>IF((COUNTIFS(明细!$R:$R,$AK343,明细!$C:$C,AP$1,明细!$AK:$AK,"网点超50分钟未响应")+COUNTIFS(明细!$R:$R,$AK343,明细!$C:$C,AP$1,明细!$AL:$AL,"网点超23H未关闭"))*20=0,"-",(COUNTIFS(明细!$R:$R,$AK343,明细!$C:$C,AP$1,明细!$AK:$AK,"网点超50分钟未响应")+COUNTIFS(明细!$R:$R,$AK343,明细!$C:$C,AP$1,明细!$AL:$AL,"网点超23H未关闭"))*20)</f>
        <v>-</v>
      </c>
      <c r="AQ343" s="12" t="str">
        <f>IF((COUNTIFS(明细!$R:$R,$AK343,明细!$C:$C,AQ$1,明细!$AK:$AK,"网点超50分钟未响应")+COUNTIFS(明细!$R:$R,$AK343,明细!$C:$C,AQ$1,明细!$AL:$AL,"网点超23H未关闭"))*20=0,"-",(COUNTIFS(明细!$R:$R,$AK343,明细!$C:$C,AQ$1,明细!$AK:$AK,"网点超50分钟未响应")+COUNTIFS(明细!$R:$R,$AK343,明细!$C:$C,AQ$1,明细!$AL:$AL,"网点超23H未关闭"))*20)</f>
        <v>-</v>
      </c>
      <c r="AR343" s="12" t="str">
        <f>IF((COUNTIFS(明细!$R:$R,$AK343,明细!$C:$C,AR$1,明细!$AK:$AK,"网点超50分钟未响应")+COUNTIFS(明细!$R:$R,$AK343,明细!$C:$C,AR$1,明细!$AL:$AL,"网点超23H未关闭"))*20=0,"-",(COUNTIFS(明细!$R:$R,$AK343,明细!$C:$C,AR$1,明细!$AK:$AK,"网点超50分钟未响应")+COUNTIFS(明细!$R:$R,$AK343,明细!$C:$C,AR$1,明细!$AL:$AL,"网点超23H未关闭"))*20)</f>
        <v>-</v>
      </c>
      <c r="AS343" s="12" t="str">
        <f>IF((COUNTIFS(明细!$R:$R,$AK343,明细!$C:$C,AS$1,明细!$AK:$AK,"网点超50分钟未响应")+COUNTIFS(明细!$R:$R,$AK343,明细!$C:$C,AS$1,明细!$AL:$AL,"网点超23H未关闭"))*20=0,"-",(COUNTIFS(明细!$R:$R,$AK343,明细!$C:$C,AS$1,明细!$AK:$AK,"网点超50分钟未响应")+COUNTIFS(明细!$R:$R,$AK343,明细!$C:$C,AS$1,明细!$AL:$AL,"网点超23H未关闭"))*20)</f>
        <v>-</v>
      </c>
      <c r="AT343" s="12" t="str">
        <f>IF((COUNTIFS(明细!$R:$R,$AK343,明细!$C:$C,AT$1,明细!$AK:$AK,"网点超50分钟未响应")+COUNTIFS(明细!$R:$R,$AK343,明细!$C:$C,AT$1,明细!$AL:$AL,"网点超23H未关闭"))*20=0,"-",(COUNTIFS(明细!$R:$R,$AK343,明细!$C:$C,AT$1,明细!$AK:$AK,"网点超50分钟未响应")+COUNTIFS(明细!$R:$R,$AK343,明细!$C:$C,AT$1,明细!$AL:$AL,"网点超23H未关闭"))*20)</f>
        <v>-</v>
      </c>
      <c r="AU343" s="12" t="str">
        <f>IF((COUNTIFS(明细!$R:$R,$AK343,明细!$C:$C,AU$1,明细!$AK:$AK,"网点超50分钟未响应")+COUNTIFS(明细!$R:$R,$AK343,明细!$C:$C,AU$1,明细!$AL:$AL,"网点超23H未关闭"))*20=0,"-",(COUNTIFS(明细!$R:$R,$AK343,明细!$C:$C,AU$1,明细!$AK:$AK,"网点超50分钟未响应")+COUNTIFS(明细!$R:$R,$AK343,明细!$C:$C,AU$1,明细!$AL:$AL,"网点超23H未关闭"))*20)</f>
        <v>-</v>
      </c>
      <c r="AV343" s="12" t="str">
        <f>IF((COUNTIFS(明细!$R:$R,$AK343,明细!$C:$C,AV$1,明细!$AK:$AK,"网点超50分钟未响应")+COUNTIFS(明细!$R:$R,$AK343,明细!$C:$C,AV$1,明细!$AL:$AL,"网点超23H未关闭"))*20=0,"-",(COUNTIFS(明细!$R:$R,$AK343,明细!$C:$C,AV$1,明细!$AK:$AK,"网点超50分钟未响应")+COUNTIFS(明细!$R:$R,$AK343,明细!$C:$C,AV$1,明细!$AL:$AL,"网点超23H未关闭"))*20)</f>
        <v>-</v>
      </c>
      <c r="AW343" s="12" t="str">
        <f>IF((COUNTIFS(明细!$R:$R,$AK343,明细!$C:$C,AW$1,明细!$AK:$AK,"网点超50分钟未响应")+COUNTIFS(明细!$R:$R,$AK343,明细!$C:$C,AW$1,明细!$AL:$AL,"网点超23H未关闭"))*20=0,"-",(COUNTIFS(明细!$R:$R,$AK343,明细!$C:$C,AW$1,明细!$AK:$AK,"网点超50分钟未响应")+COUNTIFS(明细!$R:$R,$AK343,明细!$C:$C,AW$1,明细!$AL:$AL,"网点超23H未关闭"))*20)</f>
        <v>-</v>
      </c>
      <c r="AX343" s="12" t="str">
        <f>IF((COUNTIFS(明细!$R:$R,$AK343,明细!$C:$C,AX$1,明细!$AK:$AK,"网点超50分钟未响应")+COUNTIFS(明细!$R:$R,$AK343,明细!$C:$C,AX$1,明细!$AL:$AL,"网点超23H未关闭"))*20=0,"-",(COUNTIFS(明细!$R:$R,$AK343,明细!$C:$C,AX$1,明细!$AK:$AK,"网点超50分钟未响应")+COUNTIFS(明细!$R:$R,$AK343,明细!$C:$C,AX$1,明细!$AL:$AL,"网点超23H未关闭"))*20)</f>
        <v>-</v>
      </c>
      <c r="AY343" s="12" t="str">
        <f>IF((COUNTIFS(明细!$R:$R,$AK343,明细!$C:$C,AY$1,明细!$AK:$AK,"网点超50分钟未响应")+COUNTIFS(明细!$R:$R,$AK343,明细!$C:$C,AY$1,明细!$AL:$AL,"网点超23H未关闭"))*20=0,"-",(COUNTIFS(明细!$R:$R,$AK343,明细!$C:$C,AY$1,明细!$AK:$AK,"网点超50分钟未响应")+COUNTIFS(明细!$R:$R,$AK343,明细!$C:$C,AY$1,明细!$AL:$AL,"网点超23H未关闭"))*20)</f>
        <v>-</v>
      </c>
      <c r="AZ343" s="12" t="str">
        <f>IF((COUNTIFS(明细!$R:$R,$AK343,明细!$C:$C,AZ$1,明细!$AK:$AK,"网点超50分钟未响应")+COUNTIFS(明细!$R:$R,$AK343,明细!$C:$C,AZ$1,明细!$AL:$AL,"网点超23H未关闭"))*20=0,"-",(COUNTIFS(明细!$R:$R,$AK343,明细!$C:$C,AZ$1,明细!$AK:$AK,"网点超50分钟未响应")+COUNTIFS(明细!$R:$R,$AK343,明细!$C:$C,AZ$1,明细!$AL:$AL,"网点超23H未关闭"))*20)</f>
        <v>-</v>
      </c>
      <c r="BA343" s="12" t="str">
        <f>IF((COUNTIFS(明细!$R:$R,$AK343,明细!$C:$C,BA$1,明细!$AK:$AK,"网点超50分钟未响应")+COUNTIFS(明细!$R:$R,$AK343,明细!$C:$C,BA$1,明细!$AL:$AL,"网点超23H未关闭"))*20=0,"-",(COUNTIFS(明细!$R:$R,$AK343,明细!$C:$C,BA$1,明细!$AK:$AK,"网点超50分钟未响应")+COUNTIFS(明细!$R:$R,$AK343,明细!$C:$C,BA$1,明细!$AL:$AL,"网点超23H未关闭"))*20)</f>
        <v>-</v>
      </c>
      <c r="BB343" s="12" t="str">
        <f>IF((COUNTIFS(明细!$R:$R,$AK343,明细!$C:$C,BB$1,明细!$AK:$AK,"网点超50分钟未响应")+COUNTIFS(明细!$R:$R,$AK343,明细!$C:$C,BB$1,明细!$AL:$AL,"网点超23H未关闭"))*20=0,"-",(COUNTIFS(明细!$R:$R,$AK343,明细!$C:$C,BB$1,明细!$AK:$AK,"网点超50分钟未响应")+COUNTIFS(明细!$R:$R,$AK343,明细!$C:$C,BB$1,明细!$AL:$AL,"网点超23H未关闭"))*20)</f>
        <v>-</v>
      </c>
      <c r="BC343" s="12" t="str">
        <f>IF((COUNTIFS(明细!$R:$R,$AK343,明细!$C:$C,BC$1,明细!$AK:$AK,"网点超50分钟未响应")+COUNTIFS(明细!$R:$R,$AK343,明细!$C:$C,BC$1,明细!$AL:$AL,"网点超23H未关闭"))*20=0,"-",(COUNTIFS(明细!$R:$R,$AK343,明细!$C:$C,BC$1,明细!$AK:$AK,"网点超50分钟未响应")+COUNTIFS(明细!$R:$R,$AK343,明细!$C:$C,BC$1,明细!$AL:$AL,"网点超23H未关闭"))*20)</f>
        <v>-</v>
      </c>
      <c r="BD343" s="12" t="str">
        <f>IF((COUNTIFS(明细!$R:$R,$AK343,明细!$C:$C,BD$1,明细!$AK:$AK,"网点超50分钟未响应")+COUNTIFS(明细!$R:$R,$AK343,明细!$C:$C,BD$1,明细!$AL:$AL,"网点超23H未关闭"))*20=0,"-",(COUNTIFS(明细!$R:$R,$AK343,明细!$C:$C,BD$1,明细!$AK:$AK,"网点超50分钟未响应")+COUNTIFS(明细!$R:$R,$AK343,明细!$C:$C,BD$1,明细!$AL:$AL,"网点超23H未关闭"))*20)</f>
        <v>-</v>
      </c>
      <c r="BE343" s="12" t="str">
        <f>IF((COUNTIFS(明细!$R:$R,$AK343,明细!$C:$C,BE$1,明细!$AK:$AK,"网点超50分钟未响应")+COUNTIFS(明细!$R:$R,$AK343,明细!$C:$C,BE$1,明细!$AL:$AL,"网点超23H未关闭"))*20=0,"-",(COUNTIFS(明细!$R:$R,$AK343,明细!$C:$C,BE$1,明细!$AK:$AK,"网点超50分钟未响应")+COUNTIFS(明细!$R:$R,$AK343,明细!$C:$C,BE$1,明细!$AL:$AL,"网点超23H未关闭"))*20)</f>
        <v>-</v>
      </c>
      <c r="BF343" s="12" t="str">
        <f>IF((COUNTIFS(明细!$R:$R,$AK343,明细!$C:$C,BF$1,明细!$AK:$AK,"网点超50分钟未响应")+COUNTIFS(明细!$R:$R,$AK343,明细!$C:$C,BF$1,明细!$AL:$AL,"网点超23H未关闭"))*20=0,"-",(COUNTIFS(明细!$R:$R,$AK343,明细!$C:$C,BF$1,明细!$AK:$AK,"网点超50分钟未响应")+COUNTIFS(明细!$R:$R,$AK343,明细!$C:$C,BF$1,明细!$AL:$AL,"网点超23H未关闭"))*20)</f>
        <v>-</v>
      </c>
      <c r="BG343" s="12" t="str">
        <f>IF((COUNTIFS(明细!$R:$R,$AK343,明细!$C:$C,BG$1,明细!$AK:$AK,"网点超50分钟未响应")+COUNTIFS(明细!$R:$R,$AK343,明细!$C:$C,BG$1,明细!$AL:$AL,"网点超23H未关闭"))*20=0,"-",(COUNTIFS(明细!$R:$R,$AK343,明细!$C:$C,BG$1,明细!$AK:$AK,"网点超50分钟未响应")+COUNTIFS(明细!$R:$R,$AK343,明细!$C:$C,BG$1,明细!$AL:$AL,"网点超23H未关闭"))*20)</f>
        <v>-</v>
      </c>
      <c r="BH343" s="12" t="str">
        <f>IF((COUNTIFS(明细!$R:$R,$AK343,明细!$C:$C,BH$1,明细!$AK:$AK,"网点超50分钟未响应")+COUNTIFS(明细!$R:$R,$AK343,明细!$C:$C,BH$1,明细!$AL:$AL,"网点超23H未关闭"))*20=0,"-",(COUNTIFS(明细!$R:$R,$AK343,明细!$C:$C,BH$1,明细!$AK:$AK,"网点超50分钟未响应")+COUNTIFS(明细!$R:$R,$AK343,明细!$C:$C,BH$1,明细!$AL:$AL,"网点超23H未关闭"))*20)</f>
        <v>-</v>
      </c>
      <c r="BI343" s="12" t="str">
        <f>IF((COUNTIFS(明细!$R:$R,$AK343,明细!$C:$C,BI$1,明细!$AK:$AK,"网点超50分钟未响应")+COUNTIFS(明细!$R:$R,$AK343,明细!$C:$C,BI$1,明细!$AL:$AL,"网点超23H未关闭"))*20=0,"-",(COUNTIFS(明细!$R:$R,$AK343,明细!$C:$C,BI$1,明细!$AK:$AK,"网点超50分钟未响应")+COUNTIFS(明细!$R:$R,$AK343,明细!$C:$C,BI$1,明细!$AL:$AL,"网点超23H未关闭"))*20)</f>
        <v>-</v>
      </c>
      <c r="BJ343" s="12" t="str">
        <f>IF((COUNTIFS(明细!$R:$R,$AK343,明细!$C:$C,BJ$1,明细!$AK:$AK,"网点超50分钟未响应")+COUNTIFS(明细!$R:$R,$AK343,明细!$C:$C,BJ$1,明细!$AL:$AL,"网点超23H未关闭"))*20=0,"-",(COUNTIFS(明细!$R:$R,$AK343,明细!$C:$C,BJ$1,明细!$AK:$AK,"网点超50分钟未响应")+COUNTIFS(明细!$R:$R,$AK343,明细!$C:$C,BJ$1,明细!$AL:$AL,"网点超23H未关闭"))*20)</f>
        <v>-</v>
      </c>
      <c r="BK343" s="12" t="str">
        <f>IF((COUNTIFS(明细!$R:$R,$AK343,明细!$C:$C,BK$1,明细!$AK:$AK,"网点超50分钟未响应")+COUNTIFS(明细!$R:$R,$AK343,明细!$C:$C,BK$1,明细!$AL:$AL,"网点超23H未关闭"))*20=0,"-",(COUNTIFS(明细!$R:$R,$AK343,明细!$C:$C,BK$1,明细!$AK:$AK,"网点超50分钟未响应")+COUNTIFS(明细!$R:$R,$AK343,明细!$C:$C,BK$1,明细!$AL:$AL,"网点超23H未关闭"))*20)</f>
        <v>-</v>
      </c>
      <c r="BL343" s="12" t="str">
        <f>IF((COUNTIFS(明细!$R:$R,$AK343,明细!$C:$C,BL$1,明细!$AK:$AK,"网点超50分钟未响应")+COUNTIFS(明细!$R:$R,$AK343,明细!$C:$C,BL$1,明细!$AL:$AL,"网点超23H未关闭"))*20=0,"-",(COUNTIFS(明细!$R:$R,$AK343,明细!$C:$C,BL$1,明细!$AK:$AK,"网点超50分钟未响应")+COUNTIFS(明细!$R:$R,$AK343,明细!$C:$C,BL$1,明细!$AL:$AL,"网点超23H未关闭"))*20)</f>
        <v>-</v>
      </c>
      <c r="BM343" s="12" t="str">
        <f>IF((COUNTIFS(明细!$R:$R,$AK343,明细!$C:$C,BM$1,明细!$AK:$AK,"网点超50分钟未响应")+COUNTIFS(明细!$R:$R,$AK343,明细!$C:$C,BM$1,明细!$AL:$AL,"网点超23H未关闭"))*20=0,"-",(COUNTIFS(明细!$R:$R,$AK343,明细!$C:$C,BM$1,明细!$AK:$AK,"网点超50分钟未响应")+COUNTIFS(明细!$R:$R,$AK343,明细!$C:$C,BM$1,明细!$AL:$AL,"网点超23H未关闭"))*20)</f>
        <v>-</v>
      </c>
      <c r="BN343" s="12" t="str">
        <f>IF((COUNTIFS(明细!$R:$R,$AK343,明细!$C:$C,BN$1,明细!$AK:$AK,"网点超50分钟未响应")+COUNTIFS(明细!$R:$R,$AK343,明细!$C:$C,BN$1,明细!$AL:$AL,"网点超23H未关闭"))*20=0,"-",(COUNTIFS(明细!$R:$R,$AK343,明细!$C:$C,BN$1,明细!$AK:$AK,"网点超50分钟未响应")+COUNTIFS(明细!$R:$R,$AK343,明细!$C:$C,BN$1,明细!$AL:$AL,"网点超23H未关闭"))*20)</f>
        <v>-</v>
      </c>
      <c r="BO343" s="12" t="str">
        <f>IF((COUNTIFS(明细!$R:$R,$AK343,明细!$C:$C,BO$1,明细!$AK:$AK,"网点超50分钟未响应")+COUNTIFS(明细!$R:$R,$AK343,明细!$C:$C,BO$1,明细!$AL:$AL,"网点超23H未关闭"))*20=0,"-",(COUNTIFS(明细!$R:$R,$AK343,明细!$C:$C,BO$1,明细!$AK:$AK,"网点超50分钟未响应")+COUNTIFS(明细!$R:$R,$AK343,明细!$C:$C,BO$1,明细!$AL:$AL,"网点超23H未关闭"))*20)</f>
        <v>-</v>
      </c>
      <c r="BP343" s="12" t="str">
        <f>IF((COUNTIFS(明细!$R:$R,$AK343,明细!$C:$C,BP$1,明细!$AK:$AK,"网点超50分钟未响应")+COUNTIFS(明细!$R:$R,$AK343,明细!$C:$C,BP$1,明细!$AL:$AL,"网点超23H未关闭"))*20=0,"-",(COUNTIFS(明细!$R:$R,$AK343,明细!$C:$C,BP$1,明细!$AK:$AK,"网点超50分钟未响应")+COUNTIFS(明细!$R:$R,$AK343,明细!$C:$C,BP$1,明细!$AL:$AL,"网点超23H未关闭"))*20)</f>
        <v>-</v>
      </c>
    </row>
    <row r="344" customHeight="1" spans="36:68">
      <c r="AJ344" s="12">
        <f>RANK(AL344,AL$3:AL$356)</f>
        <v>147</v>
      </c>
      <c r="AK344" s="11" t="s">
        <v>380</v>
      </c>
      <c r="AL344" s="12">
        <f t="shared" si="3"/>
        <v>0</v>
      </c>
      <c r="AM344" s="12" t="str">
        <f>IF((COUNTIFS(明细!$R:$R,$AK344,明细!$C:$C,AM$1,明细!$AK:$AK,"网点超50分钟未响应")+COUNTIFS(明细!$R:$R,$AK344,明细!$C:$C,AM$1,明细!$AL:$AL,"网点超23H未关闭"))*20=0,"-",(COUNTIFS(明细!$R:$R,$AK344,明细!$C:$C,AM$1,明细!$AK:$AK,"网点超50分钟未响应")+COUNTIFS(明细!$R:$R,$AK344,明细!$C:$C,AM$1,明细!$AL:$AL,"网点超23H未关闭"))*20)</f>
        <v>-</v>
      </c>
      <c r="AN344" s="12" t="str">
        <f>IF((COUNTIFS(明细!$R:$R,$AK344,明细!$C:$C,AN$1,明细!$AK:$AK,"网点超50分钟未响应")+COUNTIFS(明细!$R:$R,$AK344,明细!$C:$C,AN$1,明细!$AL:$AL,"网点超23H未关闭"))*20=0,"-",(COUNTIFS(明细!$R:$R,$AK344,明细!$C:$C,AN$1,明细!$AK:$AK,"网点超50分钟未响应")+COUNTIFS(明细!$R:$R,$AK344,明细!$C:$C,AN$1,明细!$AL:$AL,"网点超23H未关闭"))*20)</f>
        <v>-</v>
      </c>
      <c r="AO344" s="12" t="str">
        <f>IF((COUNTIFS(明细!$R:$R,$AK344,明细!$C:$C,AO$1,明细!$AK:$AK,"网点超50分钟未响应")+COUNTIFS(明细!$R:$R,$AK344,明细!$C:$C,AO$1,明细!$AL:$AL,"网点超23H未关闭"))*20=0,"-",(COUNTIFS(明细!$R:$R,$AK344,明细!$C:$C,AO$1,明细!$AK:$AK,"网点超50分钟未响应")+COUNTIFS(明细!$R:$R,$AK344,明细!$C:$C,AO$1,明细!$AL:$AL,"网点超23H未关闭"))*20)</f>
        <v>-</v>
      </c>
      <c r="AP344" s="12" t="str">
        <f>IF((COUNTIFS(明细!$R:$R,$AK344,明细!$C:$C,AP$1,明细!$AK:$AK,"网点超50分钟未响应")+COUNTIFS(明细!$R:$R,$AK344,明细!$C:$C,AP$1,明细!$AL:$AL,"网点超23H未关闭"))*20=0,"-",(COUNTIFS(明细!$R:$R,$AK344,明细!$C:$C,AP$1,明细!$AK:$AK,"网点超50分钟未响应")+COUNTIFS(明细!$R:$R,$AK344,明细!$C:$C,AP$1,明细!$AL:$AL,"网点超23H未关闭"))*20)</f>
        <v>-</v>
      </c>
      <c r="AQ344" s="12" t="str">
        <f>IF((COUNTIFS(明细!$R:$R,$AK344,明细!$C:$C,AQ$1,明细!$AK:$AK,"网点超50分钟未响应")+COUNTIFS(明细!$R:$R,$AK344,明细!$C:$C,AQ$1,明细!$AL:$AL,"网点超23H未关闭"))*20=0,"-",(COUNTIFS(明细!$R:$R,$AK344,明细!$C:$C,AQ$1,明细!$AK:$AK,"网点超50分钟未响应")+COUNTIFS(明细!$R:$R,$AK344,明细!$C:$C,AQ$1,明细!$AL:$AL,"网点超23H未关闭"))*20)</f>
        <v>-</v>
      </c>
      <c r="AR344" s="12" t="str">
        <f>IF((COUNTIFS(明细!$R:$R,$AK344,明细!$C:$C,AR$1,明细!$AK:$AK,"网点超50分钟未响应")+COUNTIFS(明细!$R:$R,$AK344,明细!$C:$C,AR$1,明细!$AL:$AL,"网点超23H未关闭"))*20=0,"-",(COUNTIFS(明细!$R:$R,$AK344,明细!$C:$C,AR$1,明细!$AK:$AK,"网点超50分钟未响应")+COUNTIFS(明细!$R:$R,$AK344,明细!$C:$C,AR$1,明细!$AL:$AL,"网点超23H未关闭"))*20)</f>
        <v>-</v>
      </c>
      <c r="AS344" s="12" t="str">
        <f>IF((COUNTIFS(明细!$R:$R,$AK344,明细!$C:$C,AS$1,明细!$AK:$AK,"网点超50分钟未响应")+COUNTIFS(明细!$R:$R,$AK344,明细!$C:$C,AS$1,明细!$AL:$AL,"网点超23H未关闭"))*20=0,"-",(COUNTIFS(明细!$R:$R,$AK344,明细!$C:$C,AS$1,明细!$AK:$AK,"网点超50分钟未响应")+COUNTIFS(明细!$R:$R,$AK344,明细!$C:$C,AS$1,明细!$AL:$AL,"网点超23H未关闭"))*20)</f>
        <v>-</v>
      </c>
      <c r="AT344" s="12" t="str">
        <f>IF((COUNTIFS(明细!$R:$R,$AK344,明细!$C:$C,AT$1,明细!$AK:$AK,"网点超50分钟未响应")+COUNTIFS(明细!$R:$R,$AK344,明细!$C:$C,AT$1,明细!$AL:$AL,"网点超23H未关闭"))*20=0,"-",(COUNTIFS(明细!$R:$R,$AK344,明细!$C:$C,AT$1,明细!$AK:$AK,"网点超50分钟未响应")+COUNTIFS(明细!$R:$R,$AK344,明细!$C:$C,AT$1,明细!$AL:$AL,"网点超23H未关闭"))*20)</f>
        <v>-</v>
      </c>
      <c r="AU344" s="12" t="str">
        <f>IF((COUNTIFS(明细!$R:$R,$AK344,明细!$C:$C,AU$1,明细!$AK:$AK,"网点超50分钟未响应")+COUNTIFS(明细!$R:$R,$AK344,明细!$C:$C,AU$1,明细!$AL:$AL,"网点超23H未关闭"))*20=0,"-",(COUNTIFS(明细!$R:$R,$AK344,明细!$C:$C,AU$1,明细!$AK:$AK,"网点超50分钟未响应")+COUNTIFS(明细!$R:$R,$AK344,明细!$C:$C,AU$1,明细!$AL:$AL,"网点超23H未关闭"))*20)</f>
        <v>-</v>
      </c>
      <c r="AV344" s="12" t="str">
        <f>IF((COUNTIFS(明细!$R:$R,$AK344,明细!$C:$C,AV$1,明细!$AK:$AK,"网点超50分钟未响应")+COUNTIFS(明细!$R:$R,$AK344,明细!$C:$C,AV$1,明细!$AL:$AL,"网点超23H未关闭"))*20=0,"-",(COUNTIFS(明细!$R:$R,$AK344,明细!$C:$C,AV$1,明细!$AK:$AK,"网点超50分钟未响应")+COUNTIFS(明细!$R:$R,$AK344,明细!$C:$C,AV$1,明细!$AL:$AL,"网点超23H未关闭"))*20)</f>
        <v>-</v>
      </c>
      <c r="AW344" s="12" t="str">
        <f>IF((COUNTIFS(明细!$R:$R,$AK344,明细!$C:$C,AW$1,明细!$AK:$AK,"网点超50分钟未响应")+COUNTIFS(明细!$R:$R,$AK344,明细!$C:$C,AW$1,明细!$AL:$AL,"网点超23H未关闭"))*20=0,"-",(COUNTIFS(明细!$R:$R,$AK344,明细!$C:$C,AW$1,明细!$AK:$AK,"网点超50分钟未响应")+COUNTIFS(明细!$R:$R,$AK344,明细!$C:$C,AW$1,明细!$AL:$AL,"网点超23H未关闭"))*20)</f>
        <v>-</v>
      </c>
      <c r="AX344" s="12" t="str">
        <f>IF((COUNTIFS(明细!$R:$R,$AK344,明细!$C:$C,AX$1,明细!$AK:$AK,"网点超50分钟未响应")+COUNTIFS(明细!$R:$R,$AK344,明细!$C:$C,AX$1,明细!$AL:$AL,"网点超23H未关闭"))*20=0,"-",(COUNTIFS(明细!$R:$R,$AK344,明细!$C:$C,AX$1,明细!$AK:$AK,"网点超50分钟未响应")+COUNTIFS(明细!$R:$R,$AK344,明细!$C:$C,AX$1,明细!$AL:$AL,"网点超23H未关闭"))*20)</f>
        <v>-</v>
      </c>
      <c r="AY344" s="12" t="str">
        <f>IF((COUNTIFS(明细!$R:$R,$AK344,明细!$C:$C,AY$1,明细!$AK:$AK,"网点超50分钟未响应")+COUNTIFS(明细!$R:$R,$AK344,明细!$C:$C,AY$1,明细!$AL:$AL,"网点超23H未关闭"))*20=0,"-",(COUNTIFS(明细!$R:$R,$AK344,明细!$C:$C,AY$1,明细!$AK:$AK,"网点超50分钟未响应")+COUNTIFS(明细!$R:$R,$AK344,明细!$C:$C,AY$1,明细!$AL:$AL,"网点超23H未关闭"))*20)</f>
        <v>-</v>
      </c>
      <c r="AZ344" s="12" t="str">
        <f>IF((COUNTIFS(明细!$R:$R,$AK344,明细!$C:$C,AZ$1,明细!$AK:$AK,"网点超50分钟未响应")+COUNTIFS(明细!$R:$R,$AK344,明细!$C:$C,AZ$1,明细!$AL:$AL,"网点超23H未关闭"))*20=0,"-",(COUNTIFS(明细!$R:$R,$AK344,明细!$C:$C,AZ$1,明细!$AK:$AK,"网点超50分钟未响应")+COUNTIFS(明细!$R:$R,$AK344,明细!$C:$C,AZ$1,明细!$AL:$AL,"网点超23H未关闭"))*20)</f>
        <v>-</v>
      </c>
      <c r="BA344" s="12" t="str">
        <f>IF((COUNTIFS(明细!$R:$R,$AK344,明细!$C:$C,BA$1,明细!$AK:$AK,"网点超50分钟未响应")+COUNTIFS(明细!$R:$R,$AK344,明细!$C:$C,BA$1,明细!$AL:$AL,"网点超23H未关闭"))*20=0,"-",(COUNTIFS(明细!$R:$R,$AK344,明细!$C:$C,BA$1,明细!$AK:$AK,"网点超50分钟未响应")+COUNTIFS(明细!$R:$R,$AK344,明细!$C:$C,BA$1,明细!$AL:$AL,"网点超23H未关闭"))*20)</f>
        <v>-</v>
      </c>
      <c r="BB344" s="12" t="str">
        <f>IF((COUNTIFS(明细!$R:$R,$AK344,明细!$C:$C,BB$1,明细!$AK:$AK,"网点超50分钟未响应")+COUNTIFS(明细!$R:$R,$AK344,明细!$C:$C,BB$1,明细!$AL:$AL,"网点超23H未关闭"))*20=0,"-",(COUNTIFS(明细!$R:$R,$AK344,明细!$C:$C,BB$1,明细!$AK:$AK,"网点超50分钟未响应")+COUNTIFS(明细!$R:$R,$AK344,明细!$C:$C,BB$1,明细!$AL:$AL,"网点超23H未关闭"))*20)</f>
        <v>-</v>
      </c>
      <c r="BC344" s="12" t="str">
        <f>IF((COUNTIFS(明细!$R:$R,$AK344,明细!$C:$C,BC$1,明细!$AK:$AK,"网点超50分钟未响应")+COUNTIFS(明细!$R:$R,$AK344,明细!$C:$C,BC$1,明细!$AL:$AL,"网点超23H未关闭"))*20=0,"-",(COUNTIFS(明细!$R:$R,$AK344,明细!$C:$C,BC$1,明细!$AK:$AK,"网点超50分钟未响应")+COUNTIFS(明细!$R:$R,$AK344,明细!$C:$C,BC$1,明细!$AL:$AL,"网点超23H未关闭"))*20)</f>
        <v>-</v>
      </c>
      <c r="BD344" s="12" t="str">
        <f>IF((COUNTIFS(明细!$R:$R,$AK344,明细!$C:$C,BD$1,明细!$AK:$AK,"网点超50分钟未响应")+COUNTIFS(明细!$R:$R,$AK344,明细!$C:$C,BD$1,明细!$AL:$AL,"网点超23H未关闭"))*20=0,"-",(COUNTIFS(明细!$R:$R,$AK344,明细!$C:$C,BD$1,明细!$AK:$AK,"网点超50分钟未响应")+COUNTIFS(明细!$R:$R,$AK344,明细!$C:$C,BD$1,明细!$AL:$AL,"网点超23H未关闭"))*20)</f>
        <v>-</v>
      </c>
      <c r="BE344" s="12" t="str">
        <f>IF((COUNTIFS(明细!$R:$R,$AK344,明细!$C:$C,BE$1,明细!$AK:$AK,"网点超50分钟未响应")+COUNTIFS(明细!$R:$R,$AK344,明细!$C:$C,BE$1,明细!$AL:$AL,"网点超23H未关闭"))*20=0,"-",(COUNTIFS(明细!$R:$R,$AK344,明细!$C:$C,BE$1,明细!$AK:$AK,"网点超50分钟未响应")+COUNTIFS(明细!$R:$R,$AK344,明细!$C:$C,BE$1,明细!$AL:$AL,"网点超23H未关闭"))*20)</f>
        <v>-</v>
      </c>
      <c r="BF344" s="12" t="str">
        <f>IF((COUNTIFS(明细!$R:$R,$AK344,明细!$C:$C,BF$1,明细!$AK:$AK,"网点超50分钟未响应")+COUNTIFS(明细!$R:$R,$AK344,明细!$C:$C,BF$1,明细!$AL:$AL,"网点超23H未关闭"))*20=0,"-",(COUNTIFS(明细!$R:$R,$AK344,明细!$C:$C,BF$1,明细!$AK:$AK,"网点超50分钟未响应")+COUNTIFS(明细!$R:$R,$AK344,明细!$C:$C,BF$1,明细!$AL:$AL,"网点超23H未关闭"))*20)</f>
        <v>-</v>
      </c>
      <c r="BG344" s="12" t="str">
        <f>IF((COUNTIFS(明细!$R:$R,$AK344,明细!$C:$C,BG$1,明细!$AK:$AK,"网点超50分钟未响应")+COUNTIFS(明细!$R:$R,$AK344,明细!$C:$C,BG$1,明细!$AL:$AL,"网点超23H未关闭"))*20=0,"-",(COUNTIFS(明细!$R:$R,$AK344,明细!$C:$C,BG$1,明细!$AK:$AK,"网点超50分钟未响应")+COUNTIFS(明细!$R:$R,$AK344,明细!$C:$C,BG$1,明细!$AL:$AL,"网点超23H未关闭"))*20)</f>
        <v>-</v>
      </c>
      <c r="BH344" s="12" t="str">
        <f>IF((COUNTIFS(明细!$R:$R,$AK344,明细!$C:$C,BH$1,明细!$AK:$AK,"网点超50分钟未响应")+COUNTIFS(明细!$R:$R,$AK344,明细!$C:$C,BH$1,明细!$AL:$AL,"网点超23H未关闭"))*20=0,"-",(COUNTIFS(明细!$R:$R,$AK344,明细!$C:$C,BH$1,明细!$AK:$AK,"网点超50分钟未响应")+COUNTIFS(明细!$R:$R,$AK344,明细!$C:$C,BH$1,明细!$AL:$AL,"网点超23H未关闭"))*20)</f>
        <v>-</v>
      </c>
      <c r="BI344" s="12" t="str">
        <f>IF((COUNTIFS(明细!$R:$R,$AK344,明细!$C:$C,BI$1,明细!$AK:$AK,"网点超50分钟未响应")+COUNTIFS(明细!$R:$R,$AK344,明细!$C:$C,BI$1,明细!$AL:$AL,"网点超23H未关闭"))*20=0,"-",(COUNTIFS(明细!$R:$R,$AK344,明细!$C:$C,BI$1,明细!$AK:$AK,"网点超50分钟未响应")+COUNTIFS(明细!$R:$R,$AK344,明细!$C:$C,BI$1,明细!$AL:$AL,"网点超23H未关闭"))*20)</f>
        <v>-</v>
      </c>
      <c r="BJ344" s="12" t="str">
        <f>IF((COUNTIFS(明细!$R:$R,$AK344,明细!$C:$C,BJ$1,明细!$AK:$AK,"网点超50分钟未响应")+COUNTIFS(明细!$R:$R,$AK344,明细!$C:$C,BJ$1,明细!$AL:$AL,"网点超23H未关闭"))*20=0,"-",(COUNTIFS(明细!$R:$R,$AK344,明细!$C:$C,BJ$1,明细!$AK:$AK,"网点超50分钟未响应")+COUNTIFS(明细!$R:$R,$AK344,明细!$C:$C,BJ$1,明细!$AL:$AL,"网点超23H未关闭"))*20)</f>
        <v>-</v>
      </c>
      <c r="BK344" s="12" t="str">
        <f>IF((COUNTIFS(明细!$R:$R,$AK344,明细!$C:$C,BK$1,明细!$AK:$AK,"网点超50分钟未响应")+COUNTIFS(明细!$R:$R,$AK344,明细!$C:$C,BK$1,明细!$AL:$AL,"网点超23H未关闭"))*20=0,"-",(COUNTIFS(明细!$R:$R,$AK344,明细!$C:$C,BK$1,明细!$AK:$AK,"网点超50分钟未响应")+COUNTIFS(明细!$R:$R,$AK344,明细!$C:$C,BK$1,明细!$AL:$AL,"网点超23H未关闭"))*20)</f>
        <v>-</v>
      </c>
      <c r="BL344" s="12" t="str">
        <f>IF((COUNTIFS(明细!$R:$R,$AK344,明细!$C:$C,BL$1,明细!$AK:$AK,"网点超50分钟未响应")+COUNTIFS(明细!$R:$R,$AK344,明细!$C:$C,BL$1,明细!$AL:$AL,"网点超23H未关闭"))*20=0,"-",(COUNTIFS(明细!$R:$R,$AK344,明细!$C:$C,BL$1,明细!$AK:$AK,"网点超50分钟未响应")+COUNTIFS(明细!$R:$R,$AK344,明细!$C:$C,BL$1,明细!$AL:$AL,"网点超23H未关闭"))*20)</f>
        <v>-</v>
      </c>
      <c r="BM344" s="12" t="str">
        <f>IF((COUNTIFS(明细!$R:$R,$AK344,明细!$C:$C,BM$1,明细!$AK:$AK,"网点超50分钟未响应")+COUNTIFS(明细!$R:$R,$AK344,明细!$C:$C,BM$1,明细!$AL:$AL,"网点超23H未关闭"))*20=0,"-",(COUNTIFS(明细!$R:$R,$AK344,明细!$C:$C,BM$1,明细!$AK:$AK,"网点超50分钟未响应")+COUNTIFS(明细!$R:$R,$AK344,明细!$C:$C,BM$1,明细!$AL:$AL,"网点超23H未关闭"))*20)</f>
        <v>-</v>
      </c>
      <c r="BN344" s="12" t="str">
        <f>IF((COUNTIFS(明细!$R:$R,$AK344,明细!$C:$C,BN$1,明细!$AK:$AK,"网点超50分钟未响应")+COUNTIFS(明细!$R:$R,$AK344,明细!$C:$C,BN$1,明细!$AL:$AL,"网点超23H未关闭"))*20=0,"-",(COUNTIFS(明细!$R:$R,$AK344,明细!$C:$C,BN$1,明细!$AK:$AK,"网点超50分钟未响应")+COUNTIFS(明细!$R:$R,$AK344,明细!$C:$C,BN$1,明细!$AL:$AL,"网点超23H未关闭"))*20)</f>
        <v>-</v>
      </c>
      <c r="BO344" s="12" t="str">
        <f>IF((COUNTIFS(明细!$R:$R,$AK344,明细!$C:$C,BO$1,明细!$AK:$AK,"网点超50分钟未响应")+COUNTIFS(明细!$R:$R,$AK344,明细!$C:$C,BO$1,明细!$AL:$AL,"网点超23H未关闭"))*20=0,"-",(COUNTIFS(明细!$R:$R,$AK344,明细!$C:$C,BO$1,明细!$AK:$AK,"网点超50分钟未响应")+COUNTIFS(明细!$R:$R,$AK344,明细!$C:$C,BO$1,明细!$AL:$AL,"网点超23H未关闭"))*20)</f>
        <v>-</v>
      </c>
      <c r="BP344" s="12" t="str">
        <f>IF((COUNTIFS(明细!$R:$R,$AK344,明细!$C:$C,BP$1,明细!$AK:$AK,"网点超50分钟未响应")+COUNTIFS(明细!$R:$R,$AK344,明细!$C:$C,BP$1,明细!$AL:$AL,"网点超23H未关闭"))*20=0,"-",(COUNTIFS(明细!$R:$R,$AK344,明细!$C:$C,BP$1,明细!$AK:$AK,"网点超50分钟未响应")+COUNTIFS(明细!$R:$R,$AK344,明细!$C:$C,BP$1,明细!$AL:$AL,"网点超23H未关闭"))*20)</f>
        <v>-</v>
      </c>
    </row>
    <row r="345" customHeight="1" spans="36:68">
      <c r="AJ345" s="12">
        <f>RANK(AL345,AL$3:AL$356)</f>
        <v>147</v>
      </c>
      <c r="AK345" s="6" t="s">
        <v>381</v>
      </c>
      <c r="AL345" s="12">
        <f t="shared" si="3"/>
        <v>0</v>
      </c>
      <c r="AM345" s="12" t="str">
        <f>IF((COUNTIFS(明细!$R:$R,$AK345,明细!$C:$C,AM$1,明细!$AK:$AK,"网点超50分钟未响应")+COUNTIFS(明细!$R:$R,$AK345,明细!$C:$C,AM$1,明细!$AL:$AL,"网点超23H未关闭"))*20=0,"-",(COUNTIFS(明细!$R:$R,$AK345,明细!$C:$C,AM$1,明细!$AK:$AK,"网点超50分钟未响应")+COUNTIFS(明细!$R:$R,$AK345,明细!$C:$C,AM$1,明细!$AL:$AL,"网点超23H未关闭"))*20)</f>
        <v>-</v>
      </c>
      <c r="AN345" s="12" t="str">
        <f>IF((COUNTIFS(明细!$R:$R,$AK345,明细!$C:$C,AN$1,明细!$AK:$AK,"网点超50分钟未响应")+COUNTIFS(明细!$R:$R,$AK345,明细!$C:$C,AN$1,明细!$AL:$AL,"网点超23H未关闭"))*20=0,"-",(COUNTIFS(明细!$R:$R,$AK345,明细!$C:$C,AN$1,明细!$AK:$AK,"网点超50分钟未响应")+COUNTIFS(明细!$R:$R,$AK345,明细!$C:$C,AN$1,明细!$AL:$AL,"网点超23H未关闭"))*20)</f>
        <v>-</v>
      </c>
      <c r="AO345" s="12" t="str">
        <f>IF((COUNTIFS(明细!$R:$R,$AK345,明细!$C:$C,AO$1,明细!$AK:$AK,"网点超50分钟未响应")+COUNTIFS(明细!$R:$R,$AK345,明细!$C:$C,AO$1,明细!$AL:$AL,"网点超23H未关闭"))*20=0,"-",(COUNTIFS(明细!$R:$R,$AK345,明细!$C:$C,AO$1,明细!$AK:$AK,"网点超50分钟未响应")+COUNTIFS(明细!$R:$R,$AK345,明细!$C:$C,AO$1,明细!$AL:$AL,"网点超23H未关闭"))*20)</f>
        <v>-</v>
      </c>
      <c r="AP345" s="12" t="str">
        <f>IF((COUNTIFS(明细!$R:$R,$AK345,明细!$C:$C,AP$1,明细!$AK:$AK,"网点超50分钟未响应")+COUNTIFS(明细!$R:$R,$AK345,明细!$C:$C,AP$1,明细!$AL:$AL,"网点超23H未关闭"))*20=0,"-",(COUNTIFS(明细!$R:$R,$AK345,明细!$C:$C,AP$1,明细!$AK:$AK,"网点超50分钟未响应")+COUNTIFS(明细!$R:$R,$AK345,明细!$C:$C,AP$1,明细!$AL:$AL,"网点超23H未关闭"))*20)</f>
        <v>-</v>
      </c>
      <c r="AQ345" s="12" t="str">
        <f>IF((COUNTIFS(明细!$R:$R,$AK345,明细!$C:$C,AQ$1,明细!$AK:$AK,"网点超50分钟未响应")+COUNTIFS(明细!$R:$R,$AK345,明细!$C:$C,AQ$1,明细!$AL:$AL,"网点超23H未关闭"))*20=0,"-",(COUNTIFS(明细!$R:$R,$AK345,明细!$C:$C,AQ$1,明细!$AK:$AK,"网点超50分钟未响应")+COUNTIFS(明细!$R:$R,$AK345,明细!$C:$C,AQ$1,明细!$AL:$AL,"网点超23H未关闭"))*20)</f>
        <v>-</v>
      </c>
      <c r="AR345" s="12" t="str">
        <f>IF((COUNTIFS(明细!$R:$R,$AK345,明细!$C:$C,AR$1,明细!$AK:$AK,"网点超50分钟未响应")+COUNTIFS(明细!$R:$R,$AK345,明细!$C:$C,AR$1,明细!$AL:$AL,"网点超23H未关闭"))*20=0,"-",(COUNTIFS(明细!$R:$R,$AK345,明细!$C:$C,AR$1,明细!$AK:$AK,"网点超50分钟未响应")+COUNTIFS(明细!$R:$R,$AK345,明细!$C:$C,AR$1,明细!$AL:$AL,"网点超23H未关闭"))*20)</f>
        <v>-</v>
      </c>
      <c r="AS345" s="12" t="str">
        <f>IF((COUNTIFS(明细!$R:$R,$AK345,明细!$C:$C,AS$1,明细!$AK:$AK,"网点超50分钟未响应")+COUNTIFS(明细!$R:$R,$AK345,明细!$C:$C,AS$1,明细!$AL:$AL,"网点超23H未关闭"))*20=0,"-",(COUNTIFS(明细!$R:$R,$AK345,明细!$C:$C,AS$1,明细!$AK:$AK,"网点超50分钟未响应")+COUNTIFS(明细!$R:$R,$AK345,明细!$C:$C,AS$1,明细!$AL:$AL,"网点超23H未关闭"))*20)</f>
        <v>-</v>
      </c>
      <c r="AT345" s="12" t="str">
        <f>IF((COUNTIFS(明细!$R:$R,$AK345,明细!$C:$C,AT$1,明细!$AK:$AK,"网点超50分钟未响应")+COUNTIFS(明细!$R:$R,$AK345,明细!$C:$C,AT$1,明细!$AL:$AL,"网点超23H未关闭"))*20=0,"-",(COUNTIFS(明细!$R:$R,$AK345,明细!$C:$C,AT$1,明细!$AK:$AK,"网点超50分钟未响应")+COUNTIFS(明细!$R:$R,$AK345,明细!$C:$C,AT$1,明细!$AL:$AL,"网点超23H未关闭"))*20)</f>
        <v>-</v>
      </c>
      <c r="AU345" s="12" t="str">
        <f>IF((COUNTIFS(明细!$R:$R,$AK345,明细!$C:$C,AU$1,明细!$AK:$AK,"网点超50分钟未响应")+COUNTIFS(明细!$R:$R,$AK345,明细!$C:$C,AU$1,明细!$AL:$AL,"网点超23H未关闭"))*20=0,"-",(COUNTIFS(明细!$R:$R,$AK345,明细!$C:$C,AU$1,明细!$AK:$AK,"网点超50分钟未响应")+COUNTIFS(明细!$R:$R,$AK345,明细!$C:$C,AU$1,明细!$AL:$AL,"网点超23H未关闭"))*20)</f>
        <v>-</v>
      </c>
      <c r="AV345" s="12" t="str">
        <f>IF((COUNTIFS(明细!$R:$R,$AK345,明细!$C:$C,AV$1,明细!$AK:$AK,"网点超50分钟未响应")+COUNTIFS(明细!$R:$R,$AK345,明细!$C:$C,AV$1,明细!$AL:$AL,"网点超23H未关闭"))*20=0,"-",(COUNTIFS(明细!$R:$R,$AK345,明细!$C:$C,AV$1,明细!$AK:$AK,"网点超50分钟未响应")+COUNTIFS(明细!$R:$R,$AK345,明细!$C:$C,AV$1,明细!$AL:$AL,"网点超23H未关闭"))*20)</f>
        <v>-</v>
      </c>
      <c r="AW345" s="12" t="str">
        <f>IF((COUNTIFS(明细!$R:$R,$AK345,明细!$C:$C,AW$1,明细!$AK:$AK,"网点超50分钟未响应")+COUNTIFS(明细!$R:$R,$AK345,明细!$C:$C,AW$1,明细!$AL:$AL,"网点超23H未关闭"))*20=0,"-",(COUNTIFS(明细!$R:$R,$AK345,明细!$C:$C,AW$1,明细!$AK:$AK,"网点超50分钟未响应")+COUNTIFS(明细!$R:$R,$AK345,明细!$C:$C,AW$1,明细!$AL:$AL,"网点超23H未关闭"))*20)</f>
        <v>-</v>
      </c>
      <c r="AX345" s="12" t="str">
        <f>IF((COUNTIFS(明细!$R:$R,$AK345,明细!$C:$C,AX$1,明细!$AK:$AK,"网点超50分钟未响应")+COUNTIFS(明细!$R:$R,$AK345,明细!$C:$C,AX$1,明细!$AL:$AL,"网点超23H未关闭"))*20=0,"-",(COUNTIFS(明细!$R:$R,$AK345,明细!$C:$C,AX$1,明细!$AK:$AK,"网点超50分钟未响应")+COUNTIFS(明细!$R:$R,$AK345,明细!$C:$C,AX$1,明细!$AL:$AL,"网点超23H未关闭"))*20)</f>
        <v>-</v>
      </c>
      <c r="AY345" s="12" t="str">
        <f>IF((COUNTIFS(明细!$R:$R,$AK345,明细!$C:$C,AY$1,明细!$AK:$AK,"网点超50分钟未响应")+COUNTIFS(明细!$R:$R,$AK345,明细!$C:$C,AY$1,明细!$AL:$AL,"网点超23H未关闭"))*20=0,"-",(COUNTIFS(明细!$R:$R,$AK345,明细!$C:$C,AY$1,明细!$AK:$AK,"网点超50分钟未响应")+COUNTIFS(明细!$R:$R,$AK345,明细!$C:$C,AY$1,明细!$AL:$AL,"网点超23H未关闭"))*20)</f>
        <v>-</v>
      </c>
      <c r="AZ345" s="12" t="str">
        <f>IF((COUNTIFS(明细!$R:$R,$AK345,明细!$C:$C,AZ$1,明细!$AK:$AK,"网点超50分钟未响应")+COUNTIFS(明细!$R:$R,$AK345,明细!$C:$C,AZ$1,明细!$AL:$AL,"网点超23H未关闭"))*20=0,"-",(COUNTIFS(明细!$R:$R,$AK345,明细!$C:$C,AZ$1,明细!$AK:$AK,"网点超50分钟未响应")+COUNTIFS(明细!$R:$R,$AK345,明细!$C:$C,AZ$1,明细!$AL:$AL,"网点超23H未关闭"))*20)</f>
        <v>-</v>
      </c>
      <c r="BA345" s="12" t="str">
        <f>IF((COUNTIFS(明细!$R:$R,$AK345,明细!$C:$C,BA$1,明细!$AK:$AK,"网点超50分钟未响应")+COUNTIFS(明细!$R:$R,$AK345,明细!$C:$C,BA$1,明细!$AL:$AL,"网点超23H未关闭"))*20=0,"-",(COUNTIFS(明细!$R:$R,$AK345,明细!$C:$C,BA$1,明细!$AK:$AK,"网点超50分钟未响应")+COUNTIFS(明细!$R:$R,$AK345,明细!$C:$C,BA$1,明细!$AL:$AL,"网点超23H未关闭"))*20)</f>
        <v>-</v>
      </c>
      <c r="BB345" s="12" t="str">
        <f>IF((COUNTIFS(明细!$R:$R,$AK345,明细!$C:$C,BB$1,明细!$AK:$AK,"网点超50分钟未响应")+COUNTIFS(明细!$R:$R,$AK345,明细!$C:$C,BB$1,明细!$AL:$AL,"网点超23H未关闭"))*20=0,"-",(COUNTIFS(明细!$R:$R,$AK345,明细!$C:$C,BB$1,明细!$AK:$AK,"网点超50分钟未响应")+COUNTIFS(明细!$R:$R,$AK345,明细!$C:$C,BB$1,明细!$AL:$AL,"网点超23H未关闭"))*20)</f>
        <v>-</v>
      </c>
      <c r="BC345" s="12" t="str">
        <f>IF((COUNTIFS(明细!$R:$R,$AK345,明细!$C:$C,BC$1,明细!$AK:$AK,"网点超50分钟未响应")+COUNTIFS(明细!$R:$R,$AK345,明细!$C:$C,BC$1,明细!$AL:$AL,"网点超23H未关闭"))*20=0,"-",(COUNTIFS(明细!$R:$R,$AK345,明细!$C:$C,BC$1,明细!$AK:$AK,"网点超50分钟未响应")+COUNTIFS(明细!$R:$R,$AK345,明细!$C:$C,BC$1,明细!$AL:$AL,"网点超23H未关闭"))*20)</f>
        <v>-</v>
      </c>
      <c r="BD345" s="12" t="str">
        <f>IF((COUNTIFS(明细!$R:$R,$AK345,明细!$C:$C,BD$1,明细!$AK:$AK,"网点超50分钟未响应")+COUNTIFS(明细!$R:$R,$AK345,明细!$C:$C,BD$1,明细!$AL:$AL,"网点超23H未关闭"))*20=0,"-",(COUNTIFS(明细!$R:$R,$AK345,明细!$C:$C,BD$1,明细!$AK:$AK,"网点超50分钟未响应")+COUNTIFS(明细!$R:$R,$AK345,明细!$C:$C,BD$1,明细!$AL:$AL,"网点超23H未关闭"))*20)</f>
        <v>-</v>
      </c>
      <c r="BE345" s="12" t="str">
        <f>IF((COUNTIFS(明细!$R:$R,$AK345,明细!$C:$C,BE$1,明细!$AK:$AK,"网点超50分钟未响应")+COUNTIFS(明细!$R:$R,$AK345,明细!$C:$C,BE$1,明细!$AL:$AL,"网点超23H未关闭"))*20=0,"-",(COUNTIFS(明细!$R:$R,$AK345,明细!$C:$C,BE$1,明细!$AK:$AK,"网点超50分钟未响应")+COUNTIFS(明细!$R:$R,$AK345,明细!$C:$C,BE$1,明细!$AL:$AL,"网点超23H未关闭"))*20)</f>
        <v>-</v>
      </c>
      <c r="BF345" s="12" t="str">
        <f>IF((COUNTIFS(明细!$R:$R,$AK345,明细!$C:$C,BF$1,明细!$AK:$AK,"网点超50分钟未响应")+COUNTIFS(明细!$R:$R,$AK345,明细!$C:$C,BF$1,明细!$AL:$AL,"网点超23H未关闭"))*20=0,"-",(COUNTIFS(明细!$R:$R,$AK345,明细!$C:$C,BF$1,明细!$AK:$AK,"网点超50分钟未响应")+COUNTIFS(明细!$R:$R,$AK345,明细!$C:$C,BF$1,明细!$AL:$AL,"网点超23H未关闭"))*20)</f>
        <v>-</v>
      </c>
      <c r="BG345" s="12" t="str">
        <f>IF((COUNTIFS(明细!$R:$R,$AK345,明细!$C:$C,BG$1,明细!$AK:$AK,"网点超50分钟未响应")+COUNTIFS(明细!$R:$R,$AK345,明细!$C:$C,BG$1,明细!$AL:$AL,"网点超23H未关闭"))*20=0,"-",(COUNTIFS(明细!$R:$R,$AK345,明细!$C:$C,BG$1,明细!$AK:$AK,"网点超50分钟未响应")+COUNTIFS(明细!$R:$R,$AK345,明细!$C:$C,BG$1,明细!$AL:$AL,"网点超23H未关闭"))*20)</f>
        <v>-</v>
      </c>
      <c r="BH345" s="12" t="str">
        <f>IF((COUNTIFS(明细!$R:$R,$AK345,明细!$C:$C,BH$1,明细!$AK:$AK,"网点超50分钟未响应")+COUNTIFS(明细!$R:$R,$AK345,明细!$C:$C,BH$1,明细!$AL:$AL,"网点超23H未关闭"))*20=0,"-",(COUNTIFS(明细!$R:$R,$AK345,明细!$C:$C,BH$1,明细!$AK:$AK,"网点超50分钟未响应")+COUNTIFS(明细!$R:$R,$AK345,明细!$C:$C,BH$1,明细!$AL:$AL,"网点超23H未关闭"))*20)</f>
        <v>-</v>
      </c>
      <c r="BI345" s="12" t="str">
        <f>IF((COUNTIFS(明细!$R:$R,$AK345,明细!$C:$C,BI$1,明细!$AK:$AK,"网点超50分钟未响应")+COUNTIFS(明细!$R:$R,$AK345,明细!$C:$C,BI$1,明细!$AL:$AL,"网点超23H未关闭"))*20=0,"-",(COUNTIFS(明细!$R:$R,$AK345,明细!$C:$C,BI$1,明细!$AK:$AK,"网点超50分钟未响应")+COUNTIFS(明细!$R:$R,$AK345,明细!$C:$C,BI$1,明细!$AL:$AL,"网点超23H未关闭"))*20)</f>
        <v>-</v>
      </c>
      <c r="BJ345" s="12" t="str">
        <f>IF((COUNTIFS(明细!$R:$R,$AK345,明细!$C:$C,BJ$1,明细!$AK:$AK,"网点超50分钟未响应")+COUNTIFS(明细!$R:$R,$AK345,明细!$C:$C,BJ$1,明细!$AL:$AL,"网点超23H未关闭"))*20=0,"-",(COUNTIFS(明细!$R:$R,$AK345,明细!$C:$C,BJ$1,明细!$AK:$AK,"网点超50分钟未响应")+COUNTIFS(明细!$R:$R,$AK345,明细!$C:$C,BJ$1,明细!$AL:$AL,"网点超23H未关闭"))*20)</f>
        <v>-</v>
      </c>
      <c r="BK345" s="12" t="str">
        <f>IF((COUNTIFS(明细!$R:$R,$AK345,明细!$C:$C,BK$1,明细!$AK:$AK,"网点超50分钟未响应")+COUNTIFS(明细!$R:$R,$AK345,明细!$C:$C,BK$1,明细!$AL:$AL,"网点超23H未关闭"))*20=0,"-",(COUNTIFS(明细!$R:$R,$AK345,明细!$C:$C,BK$1,明细!$AK:$AK,"网点超50分钟未响应")+COUNTIFS(明细!$R:$R,$AK345,明细!$C:$C,BK$1,明细!$AL:$AL,"网点超23H未关闭"))*20)</f>
        <v>-</v>
      </c>
      <c r="BL345" s="12" t="str">
        <f>IF((COUNTIFS(明细!$R:$R,$AK345,明细!$C:$C,BL$1,明细!$AK:$AK,"网点超50分钟未响应")+COUNTIFS(明细!$R:$R,$AK345,明细!$C:$C,BL$1,明细!$AL:$AL,"网点超23H未关闭"))*20=0,"-",(COUNTIFS(明细!$R:$R,$AK345,明细!$C:$C,BL$1,明细!$AK:$AK,"网点超50分钟未响应")+COUNTIFS(明细!$R:$R,$AK345,明细!$C:$C,BL$1,明细!$AL:$AL,"网点超23H未关闭"))*20)</f>
        <v>-</v>
      </c>
      <c r="BM345" s="12" t="str">
        <f>IF((COUNTIFS(明细!$R:$R,$AK345,明细!$C:$C,BM$1,明细!$AK:$AK,"网点超50分钟未响应")+COUNTIFS(明细!$R:$R,$AK345,明细!$C:$C,BM$1,明细!$AL:$AL,"网点超23H未关闭"))*20=0,"-",(COUNTIFS(明细!$R:$R,$AK345,明细!$C:$C,BM$1,明细!$AK:$AK,"网点超50分钟未响应")+COUNTIFS(明细!$R:$R,$AK345,明细!$C:$C,BM$1,明细!$AL:$AL,"网点超23H未关闭"))*20)</f>
        <v>-</v>
      </c>
      <c r="BN345" s="12" t="str">
        <f>IF((COUNTIFS(明细!$R:$R,$AK345,明细!$C:$C,BN$1,明细!$AK:$AK,"网点超50分钟未响应")+COUNTIFS(明细!$R:$R,$AK345,明细!$C:$C,BN$1,明细!$AL:$AL,"网点超23H未关闭"))*20=0,"-",(COUNTIFS(明细!$R:$R,$AK345,明细!$C:$C,BN$1,明细!$AK:$AK,"网点超50分钟未响应")+COUNTIFS(明细!$R:$R,$AK345,明细!$C:$C,BN$1,明细!$AL:$AL,"网点超23H未关闭"))*20)</f>
        <v>-</v>
      </c>
      <c r="BO345" s="12" t="str">
        <f>IF((COUNTIFS(明细!$R:$R,$AK345,明细!$C:$C,BO$1,明细!$AK:$AK,"网点超50分钟未响应")+COUNTIFS(明细!$R:$R,$AK345,明细!$C:$C,BO$1,明细!$AL:$AL,"网点超23H未关闭"))*20=0,"-",(COUNTIFS(明细!$R:$R,$AK345,明细!$C:$C,BO$1,明细!$AK:$AK,"网点超50分钟未响应")+COUNTIFS(明细!$R:$R,$AK345,明细!$C:$C,BO$1,明细!$AL:$AL,"网点超23H未关闭"))*20)</f>
        <v>-</v>
      </c>
      <c r="BP345" s="12" t="str">
        <f>IF((COUNTIFS(明细!$R:$R,$AK345,明细!$C:$C,BP$1,明细!$AK:$AK,"网点超50分钟未响应")+COUNTIFS(明细!$R:$R,$AK345,明细!$C:$C,BP$1,明细!$AL:$AL,"网点超23H未关闭"))*20=0,"-",(COUNTIFS(明细!$R:$R,$AK345,明细!$C:$C,BP$1,明细!$AK:$AK,"网点超50分钟未响应")+COUNTIFS(明细!$R:$R,$AK345,明细!$C:$C,BP$1,明细!$AL:$AL,"网点超23H未关闭"))*20)</f>
        <v>-</v>
      </c>
    </row>
    <row r="346" customHeight="1" spans="36:68">
      <c r="AJ346" s="12">
        <f>RANK(AL346,AL$3:AL$356)</f>
        <v>147</v>
      </c>
      <c r="AK346" s="6" t="s">
        <v>382</v>
      </c>
      <c r="AL346" s="12">
        <f t="shared" si="3"/>
        <v>0</v>
      </c>
      <c r="AM346" s="12" t="str">
        <f>IF((COUNTIFS(明细!$R:$R,$AK346,明细!$C:$C,AM$1,明细!$AK:$AK,"网点超50分钟未响应")+COUNTIFS(明细!$R:$R,$AK346,明细!$C:$C,AM$1,明细!$AL:$AL,"网点超23H未关闭"))*20=0,"-",(COUNTIFS(明细!$R:$R,$AK346,明细!$C:$C,AM$1,明细!$AK:$AK,"网点超50分钟未响应")+COUNTIFS(明细!$R:$R,$AK346,明细!$C:$C,AM$1,明细!$AL:$AL,"网点超23H未关闭"))*20)</f>
        <v>-</v>
      </c>
      <c r="AN346" s="12" t="str">
        <f>IF((COUNTIFS(明细!$R:$R,$AK346,明细!$C:$C,AN$1,明细!$AK:$AK,"网点超50分钟未响应")+COUNTIFS(明细!$R:$R,$AK346,明细!$C:$C,AN$1,明细!$AL:$AL,"网点超23H未关闭"))*20=0,"-",(COUNTIFS(明细!$R:$R,$AK346,明细!$C:$C,AN$1,明细!$AK:$AK,"网点超50分钟未响应")+COUNTIFS(明细!$R:$R,$AK346,明细!$C:$C,AN$1,明细!$AL:$AL,"网点超23H未关闭"))*20)</f>
        <v>-</v>
      </c>
      <c r="AO346" s="12" t="str">
        <f>IF((COUNTIFS(明细!$R:$R,$AK346,明细!$C:$C,AO$1,明细!$AK:$AK,"网点超50分钟未响应")+COUNTIFS(明细!$R:$R,$AK346,明细!$C:$C,AO$1,明细!$AL:$AL,"网点超23H未关闭"))*20=0,"-",(COUNTIFS(明细!$R:$R,$AK346,明细!$C:$C,AO$1,明细!$AK:$AK,"网点超50分钟未响应")+COUNTIFS(明细!$R:$R,$AK346,明细!$C:$C,AO$1,明细!$AL:$AL,"网点超23H未关闭"))*20)</f>
        <v>-</v>
      </c>
      <c r="AP346" s="12" t="str">
        <f>IF((COUNTIFS(明细!$R:$R,$AK346,明细!$C:$C,AP$1,明细!$AK:$AK,"网点超50分钟未响应")+COUNTIFS(明细!$R:$R,$AK346,明细!$C:$C,AP$1,明细!$AL:$AL,"网点超23H未关闭"))*20=0,"-",(COUNTIFS(明细!$R:$R,$AK346,明细!$C:$C,AP$1,明细!$AK:$AK,"网点超50分钟未响应")+COUNTIFS(明细!$R:$R,$AK346,明细!$C:$C,AP$1,明细!$AL:$AL,"网点超23H未关闭"))*20)</f>
        <v>-</v>
      </c>
      <c r="AQ346" s="12" t="str">
        <f>IF((COUNTIFS(明细!$R:$R,$AK346,明细!$C:$C,AQ$1,明细!$AK:$AK,"网点超50分钟未响应")+COUNTIFS(明细!$R:$R,$AK346,明细!$C:$C,AQ$1,明细!$AL:$AL,"网点超23H未关闭"))*20=0,"-",(COUNTIFS(明细!$R:$R,$AK346,明细!$C:$C,AQ$1,明细!$AK:$AK,"网点超50分钟未响应")+COUNTIFS(明细!$R:$R,$AK346,明细!$C:$C,AQ$1,明细!$AL:$AL,"网点超23H未关闭"))*20)</f>
        <v>-</v>
      </c>
      <c r="AR346" s="12" t="str">
        <f>IF((COUNTIFS(明细!$R:$R,$AK346,明细!$C:$C,AR$1,明细!$AK:$AK,"网点超50分钟未响应")+COUNTIFS(明细!$R:$R,$AK346,明细!$C:$C,AR$1,明细!$AL:$AL,"网点超23H未关闭"))*20=0,"-",(COUNTIFS(明细!$R:$R,$AK346,明细!$C:$C,AR$1,明细!$AK:$AK,"网点超50分钟未响应")+COUNTIFS(明细!$R:$R,$AK346,明细!$C:$C,AR$1,明细!$AL:$AL,"网点超23H未关闭"))*20)</f>
        <v>-</v>
      </c>
      <c r="AS346" s="12" t="str">
        <f>IF((COUNTIFS(明细!$R:$R,$AK346,明细!$C:$C,AS$1,明细!$AK:$AK,"网点超50分钟未响应")+COUNTIFS(明细!$R:$R,$AK346,明细!$C:$C,AS$1,明细!$AL:$AL,"网点超23H未关闭"))*20=0,"-",(COUNTIFS(明细!$R:$R,$AK346,明细!$C:$C,AS$1,明细!$AK:$AK,"网点超50分钟未响应")+COUNTIFS(明细!$R:$R,$AK346,明细!$C:$C,AS$1,明细!$AL:$AL,"网点超23H未关闭"))*20)</f>
        <v>-</v>
      </c>
      <c r="AT346" s="12" t="str">
        <f>IF((COUNTIFS(明细!$R:$R,$AK346,明细!$C:$C,AT$1,明细!$AK:$AK,"网点超50分钟未响应")+COUNTIFS(明细!$R:$R,$AK346,明细!$C:$C,AT$1,明细!$AL:$AL,"网点超23H未关闭"))*20=0,"-",(COUNTIFS(明细!$R:$R,$AK346,明细!$C:$C,AT$1,明细!$AK:$AK,"网点超50分钟未响应")+COUNTIFS(明细!$R:$R,$AK346,明细!$C:$C,AT$1,明细!$AL:$AL,"网点超23H未关闭"))*20)</f>
        <v>-</v>
      </c>
      <c r="AU346" s="12" t="str">
        <f>IF((COUNTIFS(明细!$R:$R,$AK346,明细!$C:$C,AU$1,明细!$AK:$AK,"网点超50分钟未响应")+COUNTIFS(明细!$R:$R,$AK346,明细!$C:$C,AU$1,明细!$AL:$AL,"网点超23H未关闭"))*20=0,"-",(COUNTIFS(明细!$R:$R,$AK346,明细!$C:$C,AU$1,明细!$AK:$AK,"网点超50分钟未响应")+COUNTIFS(明细!$R:$R,$AK346,明细!$C:$C,AU$1,明细!$AL:$AL,"网点超23H未关闭"))*20)</f>
        <v>-</v>
      </c>
      <c r="AV346" s="12" t="str">
        <f>IF((COUNTIFS(明细!$R:$R,$AK346,明细!$C:$C,AV$1,明细!$AK:$AK,"网点超50分钟未响应")+COUNTIFS(明细!$R:$R,$AK346,明细!$C:$C,AV$1,明细!$AL:$AL,"网点超23H未关闭"))*20=0,"-",(COUNTIFS(明细!$R:$R,$AK346,明细!$C:$C,AV$1,明细!$AK:$AK,"网点超50分钟未响应")+COUNTIFS(明细!$R:$R,$AK346,明细!$C:$C,AV$1,明细!$AL:$AL,"网点超23H未关闭"))*20)</f>
        <v>-</v>
      </c>
      <c r="AW346" s="12" t="str">
        <f>IF((COUNTIFS(明细!$R:$R,$AK346,明细!$C:$C,AW$1,明细!$AK:$AK,"网点超50分钟未响应")+COUNTIFS(明细!$R:$R,$AK346,明细!$C:$C,AW$1,明细!$AL:$AL,"网点超23H未关闭"))*20=0,"-",(COUNTIFS(明细!$R:$R,$AK346,明细!$C:$C,AW$1,明细!$AK:$AK,"网点超50分钟未响应")+COUNTIFS(明细!$R:$R,$AK346,明细!$C:$C,AW$1,明细!$AL:$AL,"网点超23H未关闭"))*20)</f>
        <v>-</v>
      </c>
      <c r="AX346" s="12" t="str">
        <f>IF((COUNTIFS(明细!$R:$R,$AK346,明细!$C:$C,AX$1,明细!$AK:$AK,"网点超50分钟未响应")+COUNTIFS(明细!$R:$R,$AK346,明细!$C:$C,AX$1,明细!$AL:$AL,"网点超23H未关闭"))*20=0,"-",(COUNTIFS(明细!$R:$R,$AK346,明细!$C:$C,AX$1,明细!$AK:$AK,"网点超50分钟未响应")+COUNTIFS(明细!$R:$R,$AK346,明细!$C:$C,AX$1,明细!$AL:$AL,"网点超23H未关闭"))*20)</f>
        <v>-</v>
      </c>
      <c r="AY346" s="12" t="str">
        <f>IF((COUNTIFS(明细!$R:$R,$AK346,明细!$C:$C,AY$1,明细!$AK:$AK,"网点超50分钟未响应")+COUNTIFS(明细!$R:$R,$AK346,明细!$C:$C,AY$1,明细!$AL:$AL,"网点超23H未关闭"))*20=0,"-",(COUNTIFS(明细!$R:$R,$AK346,明细!$C:$C,AY$1,明细!$AK:$AK,"网点超50分钟未响应")+COUNTIFS(明细!$R:$R,$AK346,明细!$C:$C,AY$1,明细!$AL:$AL,"网点超23H未关闭"))*20)</f>
        <v>-</v>
      </c>
      <c r="AZ346" s="12" t="str">
        <f>IF((COUNTIFS(明细!$R:$R,$AK346,明细!$C:$C,AZ$1,明细!$AK:$AK,"网点超50分钟未响应")+COUNTIFS(明细!$R:$R,$AK346,明细!$C:$C,AZ$1,明细!$AL:$AL,"网点超23H未关闭"))*20=0,"-",(COUNTIFS(明细!$R:$R,$AK346,明细!$C:$C,AZ$1,明细!$AK:$AK,"网点超50分钟未响应")+COUNTIFS(明细!$R:$R,$AK346,明细!$C:$C,AZ$1,明细!$AL:$AL,"网点超23H未关闭"))*20)</f>
        <v>-</v>
      </c>
      <c r="BA346" s="12" t="str">
        <f>IF((COUNTIFS(明细!$R:$R,$AK346,明细!$C:$C,BA$1,明细!$AK:$AK,"网点超50分钟未响应")+COUNTIFS(明细!$R:$R,$AK346,明细!$C:$C,BA$1,明细!$AL:$AL,"网点超23H未关闭"))*20=0,"-",(COUNTIFS(明细!$R:$R,$AK346,明细!$C:$C,BA$1,明细!$AK:$AK,"网点超50分钟未响应")+COUNTIFS(明细!$R:$R,$AK346,明细!$C:$C,BA$1,明细!$AL:$AL,"网点超23H未关闭"))*20)</f>
        <v>-</v>
      </c>
      <c r="BB346" s="12" t="str">
        <f>IF((COUNTIFS(明细!$R:$R,$AK346,明细!$C:$C,BB$1,明细!$AK:$AK,"网点超50分钟未响应")+COUNTIFS(明细!$R:$R,$AK346,明细!$C:$C,BB$1,明细!$AL:$AL,"网点超23H未关闭"))*20=0,"-",(COUNTIFS(明细!$R:$R,$AK346,明细!$C:$C,BB$1,明细!$AK:$AK,"网点超50分钟未响应")+COUNTIFS(明细!$R:$R,$AK346,明细!$C:$C,BB$1,明细!$AL:$AL,"网点超23H未关闭"))*20)</f>
        <v>-</v>
      </c>
      <c r="BC346" s="12" t="str">
        <f>IF((COUNTIFS(明细!$R:$R,$AK346,明细!$C:$C,BC$1,明细!$AK:$AK,"网点超50分钟未响应")+COUNTIFS(明细!$R:$R,$AK346,明细!$C:$C,BC$1,明细!$AL:$AL,"网点超23H未关闭"))*20=0,"-",(COUNTIFS(明细!$R:$R,$AK346,明细!$C:$C,BC$1,明细!$AK:$AK,"网点超50分钟未响应")+COUNTIFS(明细!$R:$R,$AK346,明细!$C:$C,BC$1,明细!$AL:$AL,"网点超23H未关闭"))*20)</f>
        <v>-</v>
      </c>
      <c r="BD346" s="12" t="str">
        <f>IF((COUNTIFS(明细!$R:$R,$AK346,明细!$C:$C,BD$1,明细!$AK:$AK,"网点超50分钟未响应")+COUNTIFS(明细!$R:$R,$AK346,明细!$C:$C,BD$1,明细!$AL:$AL,"网点超23H未关闭"))*20=0,"-",(COUNTIFS(明细!$R:$R,$AK346,明细!$C:$C,BD$1,明细!$AK:$AK,"网点超50分钟未响应")+COUNTIFS(明细!$R:$R,$AK346,明细!$C:$C,BD$1,明细!$AL:$AL,"网点超23H未关闭"))*20)</f>
        <v>-</v>
      </c>
      <c r="BE346" s="12" t="str">
        <f>IF((COUNTIFS(明细!$R:$R,$AK346,明细!$C:$C,BE$1,明细!$AK:$AK,"网点超50分钟未响应")+COUNTIFS(明细!$R:$R,$AK346,明细!$C:$C,BE$1,明细!$AL:$AL,"网点超23H未关闭"))*20=0,"-",(COUNTIFS(明细!$R:$R,$AK346,明细!$C:$C,BE$1,明细!$AK:$AK,"网点超50分钟未响应")+COUNTIFS(明细!$R:$R,$AK346,明细!$C:$C,BE$1,明细!$AL:$AL,"网点超23H未关闭"))*20)</f>
        <v>-</v>
      </c>
      <c r="BF346" s="12" t="str">
        <f>IF((COUNTIFS(明细!$R:$R,$AK346,明细!$C:$C,BF$1,明细!$AK:$AK,"网点超50分钟未响应")+COUNTIFS(明细!$R:$R,$AK346,明细!$C:$C,BF$1,明细!$AL:$AL,"网点超23H未关闭"))*20=0,"-",(COUNTIFS(明细!$R:$R,$AK346,明细!$C:$C,BF$1,明细!$AK:$AK,"网点超50分钟未响应")+COUNTIFS(明细!$R:$R,$AK346,明细!$C:$C,BF$1,明细!$AL:$AL,"网点超23H未关闭"))*20)</f>
        <v>-</v>
      </c>
      <c r="BG346" s="12" t="str">
        <f>IF((COUNTIFS(明细!$R:$R,$AK346,明细!$C:$C,BG$1,明细!$AK:$AK,"网点超50分钟未响应")+COUNTIFS(明细!$R:$R,$AK346,明细!$C:$C,BG$1,明细!$AL:$AL,"网点超23H未关闭"))*20=0,"-",(COUNTIFS(明细!$R:$R,$AK346,明细!$C:$C,BG$1,明细!$AK:$AK,"网点超50分钟未响应")+COUNTIFS(明细!$R:$R,$AK346,明细!$C:$C,BG$1,明细!$AL:$AL,"网点超23H未关闭"))*20)</f>
        <v>-</v>
      </c>
      <c r="BH346" s="12" t="str">
        <f>IF((COUNTIFS(明细!$R:$R,$AK346,明细!$C:$C,BH$1,明细!$AK:$AK,"网点超50分钟未响应")+COUNTIFS(明细!$R:$R,$AK346,明细!$C:$C,BH$1,明细!$AL:$AL,"网点超23H未关闭"))*20=0,"-",(COUNTIFS(明细!$R:$R,$AK346,明细!$C:$C,BH$1,明细!$AK:$AK,"网点超50分钟未响应")+COUNTIFS(明细!$R:$R,$AK346,明细!$C:$C,BH$1,明细!$AL:$AL,"网点超23H未关闭"))*20)</f>
        <v>-</v>
      </c>
      <c r="BI346" s="12" t="str">
        <f>IF((COUNTIFS(明细!$R:$R,$AK346,明细!$C:$C,BI$1,明细!$AK:$AK,"网点超50分钟未响应")+COUNTIFS(明细!$R:$R,$AK346,明细!$C:$C,BI$1,明细!$AL:$AL,"网点超23H未关闭"))*20=0,"-",(COUNTIFS(明细!$R:$R,$AK346,明细!$C:$C,BI$1,明细!$AK:$AK,"网点超50分钟未响应")+COUNTIFS(明细!$R:$R,$AK346,明细!$C:$C,BI$1,明细!$AL:$AL,"网点超23H未关闭"))*20)</f>
        <v>-</v>
      </c>
      <c r="BJ346" s="12" t="str">
        <f>IF((COUNTIFS(明细!$R:$R,$AK346,明细!$C:$C,BJ$1,明细!$AK:$AK,"网点超50分钟未响应")+COUNTIFS(明细!$R:$R,$AK346,明细!$C:$C,BJ$1,明细!$AL:$AL,"网点超23H未关闭"))*20=0,"-",(COUNTIFS(明细!$R:$R,$AK346,明细!$C:$C,BJ$1,明细!$AK:$AK,"网点超50分钟未响应")+COUNTIFS(明细!$R:$R,$AK346,明细!$C:$C,BJ$1,明细!$AL:$AL,"网点超23H未关闭"))*20)</f>
        <v>-</v>
      </c>
      <c r="BK346" s="12" t="str">
        <f>IF((COUNTIFS(明细!$R:$R,$AK346,明细!$C:$C,BK$1,明细!$AK:$AK,"网点超50分钟未响应")+COUNTIFS(明细!$R:$R,$AK346,明细!$C:$C,BK$1,明细!$AL:$AL,"网点超23H未关闭"))*20=0,"-",(COUNTIFS(明细!$R:$R,$AK346,明细!$C:$C,BK$1,明细!$AK:$AK,"网点超50分钟未响应")+COUNTIFS(明细!$R:$R,$AK346,明细!$C:$C,BK$1,明细!$AL:$AL,"网点超23H未关闭"))*20)</f>
        <v>-</v>
      </c>
      <c r="BL346" s="12" t="str">
        <f>IF((COUNTIFS(明细!$R:$R,$AK346,明细!$C:$C,BL$1,明细!$AK:$AK,"网点超50分钟未响应")+COUNTIFS(明细!$R:$R,$AK346,明细!$C:$C,BL$1,明细!$AL:$AL,"网点超23H未关闭"))*20=0,"-",(COUNTIFS(明细!$R:$R,$AK346,明细!$C:$C,BL$1,明细!$AK:$AK,"网点超50分钟未响应")+COUNTIFS(明细!$R:$R,$AK346,明细!$C:$C,BL$1,明细!$AL:$AL,"网点超23H未关闭"))*20)</f>
        <v>-</v>
      </c>
      <c r="BM346" s="12" t="str">
        <f>IF((COUNTIFS(明细!$R:$R,$AK346,明细!$C:$C,BM$1,明细!$AK:$AK,"网点超50分钟未响应")+COUNTIFS(明细!$R:$R,$AK346,明细!$C:$C,BM$1,明细!$AL:$AL,"网点超23H未关闭"))*20=0,"-",(COUNTIFS(明细!$R:$R,$AK346,明细!$C:$C,BM$1,明细!$AK:$AK,"网点超50分钟未响应")+COUNTIFS(明细!$R:$R,$AK346,明细!$C:$C,BM$1,明细!$AL:$AL,"网点超23H未关闭"))*20)</f>
        <v>-</v>
      </c>
      <c r="BN346" s="12" t="str">
        <f>IF((COUNTIFS(明细!$R:$R,$AK346,明细!$C:$C,BN$1,明细!$AK:$AK,"网点超50分钟未响应")+COUNTIFS(明细!$R:$R,$AK346,明细!$C:$C,BN$1,明细!$AL:$AL,"网点超23H未关闭"))*20=0,"-",(COUNTIFS(明细!$R:$R,$AK346,明细!$C:$C,BN$1,明细!$AK:$AK,"网点超50分钟未响应")+COUNTIFS(明细!$R:$R,$AK346,明细!$C:$C,BN$1,明细!$AL:$AL,"网点超23H未关闭"))*20)</f>
        <v>-</v>
      </c>
      <c r="BO346" s="12" t="str">
        <f>IF((COUNTIFS(明细!$R:$R,$AK346,明细!$C:$C,BO$1,明细!$AK:$AK,"网点超50分钟未响应")+COUNTIFS(明细!$R:$R,$AK346,明细!$C:$C,BO$1,明细!$AL:$AL,"网点超23H未关闭"))*20=0,"-",(COUNTIFS(明细!$R:$R,$AK346,明细!$C:$C,BO$1,明细!$AK:$AK,"网点超50分钟未响应")+COUNTIFS(明细!$R:$R,$AK346,明细!$C:$C,BO$1,明细!$AL:$AL,"网点超23H未关闭"))*20)</f>
        <v>-</v>
      </c>
      <c r="BP346" s="12" t="str">
        <f>IF((COUNTIFS(明细!$R:$R,$AK346,明细!$C:$C,BP$1,明细!$AK:$AK,"网点超50分钟未响应")+COUNTIFS(明细!$R:$R,$AK346,明细!$C:$C,BP$1,明细!$AL:$AL,"网点超23H未关闭"))*20=0,"-",(COUNTIFS(明细!$R:$R,$AK346,明细!$C:$C,BP$1,明细!$AK:$AK,"网点超50分钟未响应")+COUNTIFS(明细!$R:$R,$AK346,明细!$C:$C,BP$1,明细!$AL:$AL,"网点超23H未关闭"))*20)</f>
        <v>-</v>
      </c>
    </row>
    <row r="347" customHeight="1" spans="36:68">
      <c r="AJ347" s="12">
        <f>RANK(AL347,AL$3:AL$356)</f>
        <v>147</v>
      </c>
      <c r="AK347" s="6" t="s">
        <v>383</v>
      </c>
      <c r="AL347" s="12">
        <f t="shared" si="3"/>
        <v>0</v>
      </c>
      <c r="AM347" s="12" t="str">
        <f>IF((COUNTIFS(明细!$R:$R,$AK347,明细!$C:$C,AM$1,明细!$AK:$AK,"网点超50分钟未响应")+COUNTIFS(明细!$R:$R,$AK347,明细!$C:$C,AM$1,明细!$AL:$AL,"网点超23H未关闭"))*20=0,"-",(COUNTIFS(明细!$R:$R,$AK347,明细!$C:$C,AM$1,明细!$AK:$AK,"网点超50分钟未响应")+COUNTIFS(明细!$R:$R,$AK347,明细!$C:$C,AM$1,明细!$AL:$AL,"网点超23H未关闭"))*20)</f>
        <v>-</v>
      </c>
      <c r="AN347" s="12" t="str">
        <f>IF((COUNTIFS(明细!$R:$R,$AK347,明细!$C:$C,AN$1,明细!$AK:$AK,"网点超50分钟未响应")+COUNTIFS(明细!$R:$R,$AK347,明细!$C:$C,AN$1,明细!$AL:$AL,"网点超23H未关闭"))*20=0,"-",(COUNTIFS(明细!$R:$R,$AK347,明细!$C:$C,AN$1,明细!$AK:$AK,"网点超50分钟未响应")+COUNTIFS(明细!$R:$R,$AK347,明细!$C:$C,AN$1,明细!$AL:$AL,"网点超23H未关闭"))*20)</f>
        <v>-</v>
      </c>
      <c r="AO347" s="12" t="str">
        <f>IF((COUNTIFS(明细!$R:$R,$AK347,明细!$C:$C,AO$1,明细!$AK:$AK,"网点超50分钟未响应")+COUNTIFS(明细!$R:$R,$AK347,明细!$C:$C,AO$1,明细!$AL:$AL,"网点超23H未关闭"))*20=0,"-",(COUNTIFS(明细!$R:$R,$AK347,明细!$C:$C,AO$1,明细!$AK:$AK,"网点超50分钟未响应")+COUNTIFS(明细!$R:$R,$AK347,明细!$C:$C,AO$1,明细!$AL:$AL,"网点超23H未关闭"))*20)</f>
        <v>-</v>
      </c>
      <c r="AP347" s="12" t="str">
        <f>IF((COUNTIFS(明细!$R:$R,$AK347,明细!$C:$C,AP$1,明细!$AK:$AK,"网点超50分钟未响应")+COUNTIFS(明细!$R:$R,$AK347,明细!$C:$C,AP$1,明细!$AL:$AL,"网点超23H未关闭"))*20=0,"-",(COUNTIFS(明细!$R:$R,$AK347,明细!$C:$C,AP$1,明细!$AK:$AK,"网点超50分钟未响应")+COUNTIFS(明细!$R:$R,$AK347,明细!$C:$C,AP$1,明细!$AL:$AL,"网点超23H未关闭"))*20)</f>
        <v>-</v>
      </c>
      <c r="AQ347" s="12" t="str">
        <f>IF((COUNTIFS(明细!$R:$R,$AK347,明细!$C:$C,AQ$1,明细!$AK:$AK,"网点超50分钟未响应")+COUNTIFS(明细!$R:$R,$AK347,明细!$C:$C,AQ$1,明细!$AL:$AL,"网点超23H未关闭"))*20=0,"-",(COUNTIFS(明细!$R:$R,$AK347,明细!$C:$C,AQ$1,明细!$AK:$AK,"网点超50分钟未响应")+COUNTIFS(明细!$R:$R,$AK347,明细!$C:$C,AQ$1,明细!$AL:$AL,"网点超23H未关闭"))*20)</f>
        <v>-</v>
      </c>
      <c r="AR347" s="12" t="str">
        <f>IF((COUNTIFS(明细!$R:$R,$AK347,明细!$C:$C,AR$1,明细!$AK:$AK,"网点超50分钟未响应")+COUNTIFS(明细!$R:$R,$AK347,明细!$C:$C,AR$1,明细!$AL:$AL,"网点超23H未关闭"))*20=0,"-",(COUNTIFS(明细!$R:$R,$AK347,明细!$C:$C,AR$1,明细!$AK:$AK,"网点超50分钟未响应")+COUNTIFS(明细!$R:$R,$AK347,明细!$C:$C,AR$1,明细!$AL:$AL,"网点超23H未关闭"))*20)</f>
        <v>-</v>
      </c>
      <c r="AS347" s="12" t="str">
        <f>IF((COUNTIFS(明细!$R:$R,$AK347,明细!$C:$C,AS$1,明细!$AK:$AK,"网点超50分钟未响应")+COUNTIFS(明细!$R:$R,$AK347,明细!$C:$C,AS$1,明细!$AL:$AL,"网点超23H未关闭"))*20=0,"-",(COUNTIFS(明细!$R:$R,$AK347,明细!$C:$C,AS$1,明细!$AK:$AK,"网点超50分钟未响应")+COUNTIFS(明细!$R:$R,$AK347,明细!$C:$C,AS$1,明细!$AL:$AL,"网点超23H未关闭"))*20)</f>
        <v>-</v>
      </c>
      <c r="AT347" s="12" t="str">
        <f>IF((COUNTIFS(明细!$R:$R,$AK347,明细!$C:$C,AT$1,明细!$AK:$AK,"网点超50分钟未响应")+COUNTIFS(明细!$R:$R,$AK347,明细!$C:$C,AT$1,明细!$AL:$AL,"网点超23H未关闭"))*20=0,"-",(COUNTIFS(明细!$R:$R,$AK347,明细!$C:$C,AT$1,明细!$AK:$AK,"网点超50分钟未响应")+COUNTIFS(明细!$R:$R,$AK347,明细!$C:$C,AT$1,明细!$AL:$AL,"网点超23H未关闭"))*20)</f>
        <v>-</v>
      </c>
      <c r="AU347" s="12" t="str">
        <f>IF((COUNTIFS(明细!$R:$R,$AK347,明细!$C:$C,AU$1,明细!$AK:$AK,"网点超50分钟未响应")+COUNTIFS(明细!$R:$R,$AK347,明细!$C:$C,AU$1,明细!$AL:$AL,"网点超23H未关闭"))*20=0,"-",(COUNTIFS(明细!$R:$R,$AK347,明细!$C:$C,AU$1,明细!$AK:$AK,"网点超50分钟未响应")+COUNTIFS(明细!$R:$R,$AK347,明细!$C:$C,AU$1,明细!$AL:$AL,"网点超23H未关闭"))*20)</f>
        <v>-</v>
      </c>
      <c r="AV347" s="12" t="str">
        <f>IF((COUNTIFS(明细!$R:$R,$AK347,明细!$C:$C,AV$1,明细!$AK:$AK,"网点超50分钟未响应")+COUNTIFS(明细!$R:$R,$AK347,明细!$C:$C,AV$1,明细!$AL:$AL,"网点超23H未关闭"))*20=0,"-",(COUNTIFS(明细!$R:$R,$AK347,明细!$C:$C,AV$1,明细!$AK:$AK,"网点超50分钟未响应")+COUNTIFS(明细!$R:$R,$AK347,明细!$C:$C,AV$1,明细!$AL:$AL,"网点超23H未关闭"))*20)</f>
        <v>-</v>
      </c>
      <c r="AW347" s="12" t="str">
        <f>IF((COUNTIFS(明细!$R:$R,$AK347,明细!$C:$C,AW$1,明细!$AK:$AK,"网点超50分钟未响应")+COUNTIFS(明细!$R:$R,$AK347,明细!$C:$C,AW$1,明细!$AL:$AL,"网点超23H未关闭"))*20=0,"-",(COUNTIFS(明细!$R:$R,$AK347,明细!$C:$C,AW$1,明细!$AK:$AK,"网点超50分钟未响应")+COUNTIFS(明细!$R:$R,$AK347,明细!$C:$C,AW$1,明细!$AL:$AL,"网点超23H未关闭"))*20)</f>
        <v>-</v>
      </c>
      <c r="AX347" s="12" t="str">
        <f>IF((COUNTIFS(明细!$R:$R,$AK347,明细!$C:$C,AX$1,明细!$AK:$AK,"网点超50分钟未响应")+COUNTIFS(明细!$R:$R,$AK347,明细!$C:$C,AX$1,明细!$AL:$AL,"网点超23H未关闭"))*20=0,"-",(COUNTIFS(明细!$R:$R,$AK347,明细!$C:$C,AX$1,明细!$AK:$AK,"网点超50分钟未响应")+COUNTIFS(明细!$R:$R,$AK347,明细!$C:$C,AX$1,明细!$AL:$AL,"网点超23H未关闭"))*20)</f>
        <v>-</v>
      </c>
      <c r="AY347" s="12" t="str">
        <f>IF((COUNTIFS(明细!$R:$R,$AK347,明细!$C:$C,AY$1,明细!$AK:$AK,"网点超50分钟未响应")+COUNTIFS(明细!$R:$R,$AK347,明细!$C:$C,AY$1,明细!$AL:$AL,"网点超23H未关闭"))*20=0,"-",(COUNTIFS(明细!$R:$R,$AK347,明细!$C:$C,AY$1,明细!$AK:$AK,"网点超50分钟未响应")+COUNTIFS(明细!$R:$R,$AK347,明细!$C:$C,AY$1,明细!$AL:$AL,"网点超23H未关闭"))*20)</f>
        <v>-</v>
      </c>
      <c r="AZ347" s="12" t="str">
        <f>IF((COUNTIFS(明细!$R:$R,$AK347,明细!$C:$C,AZ$1,明细!$AK:$AK,"网点超50分钟未响应")+COUNTIFS(明细!$R:$R,$AK347,明细!$C:$C,AZ$1,明细!$AL:$AL,"网点超23H未关闭"))*20=0,"-",(COUNTIFS(明细!$R:$R,$AK347,明细!$C:$C,AZ$1,明细!$AK:$AK,"网点超50分钟未响应")+COUNTIFS(明细!$R:$R,$AK347,明细!$C:$C,AZ$1,明细!$AL:$AL,"网点超23H未关闭"))*20)</f>
        <v>-</v>
      </c>
      <c r="BA347" s="12" t="str">
        <f>IF((COUNTIFS(明细!$R:$R,$AK347,明细!$C:$C,BA$1,明细!$AK:$AK,"网点超50分钟未响应")+COUNTIFS(明细!$R:$R,$AK347,明细!$C:$C,BA$1,明细!$AL:$AL,"网点超23H未关闭"))*20=0,"-",(COUNTIFS(明细!$R:$R,$AK347,明细!$C:$C,BA$1,明细!$AK:$AK,"网点超50分钟未响应")+COUNTIFS(明细!$R:$R,$AK347,明细!$C:$C,BA$1,明细!$AL:$AL,"网点超23H未关闭"))*20)</f>
        <v>-</v>
      </c>
      <c r="BB347" s="12" t="str">
        <f>IF((COUNTIFS(明细!$R:$R,$AK347,明细!$C:$C,BB$1,明细!$AK:$AK,"网点超50分钟未响应")+COUNTIFS(明细!$R:$R,$AK347,明细!$C:$C,BB$1,明细!$AL:$AL,"网点超23H未关闭"))*20=0,"-",(COUNTIFS(明细!$R:$R,$AK347,明细!$C:$C,BB$1,明细!$AK:$AK,"网点超50分钟未响应")+COUNTIFS(明细!$R:$R,$AK347,明细!$C:$C,BB$1,明细!$AL:$AL,"网点超23H未关闭"))*20)</f>
        <v>-</v>
      </c>
      <c r="BC347" s="12" t="str">
        <f>IF((COUNTIFS(明细!$R:$R,$AK347,明细!$C:$C,BC$1,明细!$AK:$AK,"网点超50分钟未响应")+COUNTIFS(明细!$R:$R,$AK347,明细!$C:$C,BC$1,明细!$AL:$AL,"网点超23H未关闭"))*20=0,"-",(COUNTIFS(明细!$R:$R,$AK347,明细!$C:$C,BC$1,明细!$AK:$AK,"网点超50分钟未响应")+COUNTIFS(明细!$R:$R,$AK347,明细!$C:$C,BC$1,明细!$AL:$AL,"网点超23H未关闭"))*20)</f>
        <v>-</v>
      </c>
      <c r="BD347" s="12" t="str">
        <f>IF((COUNTIFS(明细!$R:$R,$AK347,明细!$C:$C,BD$1,明细!$AK:$AK,"网点超50分钟未响应")+COUNTIFS(明细!$R:$R,$AK347,明细!$C:$C,BD$1,明细!$AL:$AL,"网点超23H未关闭"))*20=0,"-",(COUNTIFS(明细!$R:$R,$AK347,明细!$C:$C,BD$1,明细!$AK:$AK,"网点超50分钟未响应")+COUNTIFS(明细!$R:$R,$AK347,明细!$C:$C,BD$1,明细!$AL:$AL,"网点超23H未关闭"))*20)</f>
        <v>-</v>
      </c>
      <c r="BE347" s="12" t="str">
        <f>IF((COUNTIFS(明细!$R:$R,$AK347,明细!$C:$C,BE$1,明细!$AK:$AK,"网点超50分钟未响应")+COUNTIFS(明细!$R:$R,$AK347,明细!$C:$C,BE$1,明细!$AL:$AL,"网点超23H未关闭"))*20=0,"-",(COUNTIFS(明细!$R:$R,$AK347,明细!$C:$C,BE$1,明细!$AK:$AK,"网点超50分钟未响应")+COUNTIFS(明细!$R:$R,$AK347,明细!$C:$C,BE$1,明细!$AL:$AL,"网点超23H未关闭"))*20)</f>
        <v>-</v>
      </c>
      <c r="BF347" s="12" t="str">
        <f>IF((COUNTIFS(明细!$R:$R,$AK347,明细!$C:$C,BF$1,明细!$AK:$AK,"网点超50分钟未响应")+COUNTIFS(明细!$R:$R,$AK347,明细!$C:$C,BF$1,明细!$AL:$AL,"网点超23H未关闭"))*20=0,"-",(COUNTIFS(明细!$R:$R,$AK347,明细!$C:$C,BF$1,明细!$AK:$AK,"网点超50分钟未响应")+COUNTIFS(明细!$R:$R,$AK347,明细!$C:$C,BF$1,明细!$AL:$AL,"网点超23H未关闭"))*20)</f>
        <v>-</v>
      </c>
      <c r="BG347" s="12" t="str">
        <f>IF((COUNTIFS(明细!$R:$R,$AK347,明细!$C:$C,BG$1,明细!$AK:$AK,"网点超50分钟未响应")+COUNTIFS(明细!$R:$R,$AK347,明细!$C:$C,BG$1,明细!$AL:$AL,"网点超23H未关闭"))*20=0,"-",(COUNTIFS(明细!$R:$R,$AK347,明细!$C:$C,BG$1,明细!$AK:$AK,"网点超50分钟未响应")+COUNTIFS(明细!$R:$R,$AK347,明细!$C:$C,BG$1,明细!$AL:$AL,"网点超23H未关闭"))*20)</f>
        <v>-</v>
      </c>
      <c r="BH347" s="12" t="str">
        <f>IF((COUNTIFS(明细!$R:$R,$AK347,明细!$C:$C,BH$1,明细!$AK:$AK,"网点超50分钟未响应")+COUNTIFS(明细!$R:$R,$AK347,明细!$C:$C,BH$1,明细!$AL:$AL,"网点超23H未关闭"))*20=0,"-",(COUNTIFS(明细!$R:$R,$AK347,明细!$C:$C,BH$1,明细!$AK:$AK,"网点超50分钟未响应")+COUNTIFS(明细!$R:$R,$AK347,明细!$C:$C,BH$1,明细!$AL:$AL,"网点超23H未关闭"))*20)</f>
        <v>-</v>
      </c>
      <c r="BI347" s="12" t="str">
        <f>IF((COUNTIFS(明细!$R:$R,$AK347,明细!$C:$C,BI$1,明细!$AK:$AK,"网点超50分钟未响应")+COUNTIFS(明细!$R:$R,$AK347,明细!$C:$C,BI$1,明细!$AL:$AL,"网点超23H未关闭"))*20=0,"-",(COUNTIFS(明细!$R:$R,$AK347,明细!$C:$C,BI$1,明细!$AK:$AK,"网点超50分钟未响应")+COUNTIFS(明细!$R:$R,$AK347,明细!$C:$C,BI$1,明细!$AL:$AL,"网点超23H未关闭"))*20)</f>
        <v>-</v>
      </c>
      <c r="BJ347" s="12" t="str">
        <f>IF((COUNTIFS(明细!$R:$R,$AK347,明细!$C:$C,BJ$1,明细!$AK:$AK,"网点超50分钟未响应")+COUNTIFS(明细!$R:$R,$AK347,明细!$C:$C,BJ$1,明细!$AL:$AL,"网点超23H未关闭"))*20=0,"-",(COUNTIFS(明细!$R:$R,$AK347,明细!$C:$C,BJ$1,明细!$AK:$AK,"网点超50分钟未响应")+COUNTIFS(明细!$R:$R,$AK347,明细!$C:$C,BJ$1,明细!$AL:$AL,"网点超23H未关闭"))*20)</f>
        <v>-</v>
      </c>
      <c r="BK347" s="12" t="str">
        <f>IF((COUNTIFS(明细!$R:$R,$AK347,明细!$C:$C,BK$1,明细!$AK:$AK,"网点超50分钟未响应")+COUNTIFS(明细!$R:$R,$AK347,明细!$C:$C,BK$1,明细!$AL:$AL,"网点超23H未关闭"))*20=0,"-",(COUNTIFS(明细!$R:$R,$AK347,明细!$C:$C,BK$1,明细!$AK:$AK,"网点超50分钟未响应")+COUNTIFS(明细!$R:$R,$AK347,明细!$C:$C,BK$1,明细!$AL:$AL,"网点超23H未关闭"))*20)</f>
        <v>-</v>
      </c>
      <c r="BL347" s="12" t="str">
        <f>IF((COUNTIFS(明细!$R:$R,$AK347,明细!$C:$C,BL$1,明细!$AK:$AK,"网点超50分钟未响应")+COUNTIFS(明细!$R:$R,$AK347,明细!$C:$C,BL$1,明细!$AL:$AL,"网点超23H未关闭"))*20=0,"-",(COUNTIFS(明细!$R:$R,$AK347,明细!$C:$C,BL$1,明细!$AK:$AK,"网点超50分钟未响应")+COUNTIFS(明细!$R:$R,$AK347,明细!$C:$C,BL$1,明细!$AL:$AL,"网点超23H未关闭"))*20)</f>
        <v>-</v>
      </c>
      <c r="BM347" s="12" t="str">
        <f>IF((COUNTIFS(明细!$R:$R,$AK347,明细!$C:$C,BM$1,明细!$AK:$AK,"网点超50分钟未响应")+COUNTIFS(明细!$R:$R,$AK347,明细!$C:$C,BM$1,明细!$AL:$AL,"网点超23H未关闭"))*20=0,"-",(COUNTIFS(明细!$R:$R,$AK347,明细!$C:$C,BM$1,明细!$AK:$AK,"网点超50分钟未响应")+COUNTIFS(明细!$R:$R,$AK347,明细!$C:$C,BM$1,明细!$AL:$AL,"网点超23H未关闭"))*20)</f>
        <v>-</v>
      </c>
      <c r="BN347" s="12" t="str">
        <f>IF((COUNTIFS(明细!$R:$R,$AK347,明细!$C:$C,BN$1,明细!$AK:$AK,"网点超50分钟未响应")+COUNTIFS(明细!$R:$R,$AK347,明细!$C:$C,BN$1,明细!$AL:$AL,"网点超23H未关闭"))*20=0,"-",(COUNTIFS(明细!$R:$R,$AK347,明细!$C:$C,BN$1,明细!$AK:$AK,"网点超50分钟未响应")+COUNTIFS(明细!$R:$R,$AK347,明细!$C:$C,BN$1,明细!$AL:$AL,"网点超23H未关闭"))*20)</f>
        <v>-</v>
      </c>
      <c r="BO347" s="12" t="str">
        <f>IF((COUNTIFS(明细!$R:$R,$AK347,明细!$C:$C,BO$1,明细!$AK:$AK,"网点超50分钟未响应")+COUNTIFS(明细!$R:$R,$AK347,明细!$C:$C,BO$1,明细!$AL:$AL,"网点超23H未关闭"))*20=0,"-",(COUNTIFS(明细!$R:$R,$AK347,明细!$C:$C,BO$1,明细!$AK:$AK,"网点超50分钟未响应")+COUNTIFS(明细!$R:$R,$AK347,明细!$C:$C,BO$1,明细!$AL:$AL,"网点超23H未关闭"))*20)</f>
        <v>-</v>
      </c>
      <c r="BP347" s="12" t="str">
        <f>IF((COUNTIFS(明细!$R:$R,$AK347,明细!$C:$C,BP$1,明细!$AK:$AK,"网点超50分钟未响应")+COUNTIFS(明细!$R:$R,$AK347,明细!$C:$C,BP$1,明细!$AL:$AL,"网点超23H未关闭"))*20=0,"-",(COUNTIFS(明细!$R:$R,$AK347,明细!$C:$C,BP$1,明细!$AK:$AK,"网点超50分钟未响应")+COUNTIFS(明细!$R:$R,$AK347,明细!$C:$C,BP$1,明细!$AL:$AL,"网点超23H未关闭"))*20)</f>
        <v>-</v>
      </c>
    </row>
    <row r="348" customHeight="1" spans="36:68">
      <c r="AJ348" s="12">
        <f>RANK(AL348,AL$3:AL$356)</f>
        <v>147</v>
      </c>
      <c r="AK348" s="6" t="s">
        <v>384</v>
      </c>
      <c r="AL348" s="12">
        <f t="shared" si="3"/>
        <v>0</v>
      </c>
      <c r="AM348" s="12" t="str">
        <f>IF((COUNTIFS(明细!$R:$R,$AK348,明细!$C:$C,AM$1,明细!$AK:$AK,"网点超50分钟未响应")+COUNTIFS(明细!$R:$R,$AK348,明细!$C:$C,AM$1,明细!$AL:$AL,"网点超23H未关闭"))*20=0,"-",(COUNTIFS(明细!$R:$R,$AK348,明细!$C:$C,AM$1,明细!$AK:$AK,"网点超50分钟未响应")+COUNTIFS(明细!$R:$R,$AK348,明细!$C:$C,AM$1,明细!$AL:$AL,"网点超23H未关闭"))*20)</f>
        <v>-</v>
      </c>
      <c r="AN348" s="12" t="str">
        <f>IF((COUNTIFS(明细!$R:$R,$AK348,明细!$C:$C,AN$1,明细!$AK:$AK,"网点超50分钟未响应")+COUNTIFS(明细!$R:$R,$AK348,明细!$C:$C,AN$1,明细!$AL:$AL,"网点超23H未关闭"))*20=0,"-",(COUNTIFS(明细!$R:$R,$AK348,明细!$C:$C,AN$1,明细!$AK:$AK,"网点超50分钟未响应")+COUNTIFS(明细!$R:$R,$AK348,明细!$C:$C,AN$1,明细!$AL:$AL,"网点超23H未关闭"))*20)</f>
        <v>-</v>
      </c>
      <c r="AO348" s="12" t="str">
        <f>IF((COUNTIFS(明细!$R:$R,$AK348,明细!$C:$C,AO$1,明细!$AK:$AK,"网点超50分钟未响应")+COUNTIFS(明细!$R:$R,$AK348,明细!$C:$C,AO$1,明细!$AL:$AL,"网点超23H未关闭"))*20=0,"-",(COUNTIFS(明细!$R:$R,$AK348,明细!$C:$C,AO$1,明细!$AK:$AK,"网点超50分钟未响应")+COUNTIFS(明细!$R:$R,$AK348,明细!$C:$C,AO$1,明细!$AL:$AL,"网点超23H未关闭"))*20)</f>
        <v>-</v>
      </c>
      <c r="AP348" s="12" t="str">
        <f>IF((COUNTIFS(明细!$R:$R,$AK348,明细!$C:$C,AP$1,明细!$AK:$AK,"网点超50分钟未响应")+COUNTIFS(明细!$R:$R,$AK348,明细!$C:$C,AP$1,明细!$AL:$AL,"网点超23H未关闭"))*20=0,"-",(COUNTIFS(明细!$R:$R,$AK348,明细!$C:$C,AP$1,明细!$AK:$AK,"网点超50分钟未响应")+COUNTIFS(明细!$R:$R,$AK348,明细!$C:$C,AP$1,明细!$AL:$AL,"网点超23H未关闭"))*20)</f>
        <v>-</v>
      </c>
      <c r="AQ348" s="12" t="str">
        <f>IF((COUNTIFS(明细!$R:$R,$AK348,明细!$C:$C,AQ$1,明细!$AK:$AK,"网点超50分钟未响应")+COUNTIFS(明细!$R:$R,$AK348,明细!$C:$C,AQ$1,明细!$AL:$AL,"网点超23H未关闭"))*20=0,"-",(COUNTIFS(明细!$R:$R,$AK348,明细!$C:$C,AQ$1,明细!$AK:$AK,"网点超50分钟未响应")+COUNTIFS(明细!$R:$R,$AK348,明细!$C:$C,AQ$1,明细!$AL:$AL,"网点超23H未关闭"))*20)</f>
        <v>-</v>
      </c>
      <c r="AR348" s="12" t="str">
        <f>IF((COUNTIFS(明细!$R:$R,$AK348,明细!$C:$C,AR$1,明细!$AK:$AK,"网点超50分钟未响应")+COUNTIFS(明细!$R:$R,$AK348,明细!$C:$C,AR$1,明细!$AL:$AL,"网点超23H未关闭"))*20=0,"-",(COUNTIFS(明细!$R:$R,$AK348,明细!$C:$C,AR$1,明细!$AK:$AK,"网点超50分钟未响应")+COUNTIFS(明细!$R:$R,$AK348,明细!$C:$C,AR$1,明细!$AL:$AL,"网点超23H未关闭"))*20)</f>
        <v>-</v>
      </c>
      <c r="AS348" s="12" t="str">
        <f>IF((COUNTIFS(明细!$R:$R,$AK348,明细!$C:$C,AS$1,明细!$AK:$AK,"网点超50分钟未响应")+COUNTIFS(明细!$R:$R,$AK348,明细!$C:$C,AS$1,明细!$AL:$AL,"网点超23H未关闭"))*20=0,"-",(COUNTIFS(明细!$R:$R,$AK348,明细!$C:$C,AS$1,明细!$AK:$AK,"网点超50分钟未响应")+COUNTIFS(明细!$R:$R,$AK348,明细!$C:$C,AS$1,明细!$AL:$AL,"网点超23H未关闭"))*20)</f>
        <v>-</v>
      </c>
      <c r="AT348" s="12" t="str">
        <f>IF((COUNTIFS(明细!$R:$R,$AK348,明细!$C:$C,AT$1,明细!$AK:$AK,"网点超50分钟未响应")+COUNTIFS(明细!$R:$R,$AK348,明细!$C:$C,AT$1,明细!$AL:$AL,"网点超23H未关闭"))*20=0,"-",(COUNTIFS(明细!$R:$R,$AK348,明细!$C:$C,AT$1,明细!$AK:$AK,"网点超50分钟未响应")+COUNTIFS(明细!$R:$R,$AK348,明细!$C:$C,AT$1,明细!$AL:$AL,"网点超23H未关闭"))*20)</f>
        <v>-</v>
      </c>
      <c r="AU348" s="12" t="str">
        <f>IF((COUNTIFS(明细!$R:$R,$AK348,明细!$C:$C,AU$1,明细!$AK:$AK,"网点超50分钟未响应")+COUNTIFS(明细!$R:$R,$AK348,明细!$C:$C,AU$1,明细!$AL:$AL,"网点超23H未关闭"))*20=0,"-",(COUNTIFS(明细!$R:$R,$AK348,明细!$C:$C,AU$1,明细!$AK:$AK,"网点超50分钟未响应")+COUNTIFS(明细!$R:$R,$AK348,明细!$C:$C,AU$1,明细!$AL:$AL,"网点超23H未关闭"))*20)</f>
        <v>-</v>
      </c>
      <c r="AV348" s="12" t="str">
        <f>IF((COUNTIFS(明细!$R:$R,$AK348,明细!$C:$C,AV$1,明细!$AK:$AK,"网点超50分钟未响应")+COUNTIFS(明细!$R:$R,$AK348,明细!$C:$C,AV$1,明细!$AL:$AL,"网点超23H未关闭"))*20=0,"-",(COUNTIFS(明细!$R:$R,$AK348,明细!$C:$C,AV$1,明细!$AK:$AK,"网点超50分钟未响应")+COUNTIFS(明细!$R:$R,$AK348,明细!$C:$C,AV$1,明细!$AL:$AL,"网点超23H未关闭"))*20)</f>
        <v>-</v>
      </c>
      <c r="AW348" s="12" t="str">
        <f>IF((COUNTIFS(明细!$R:$R,$AK348,明细!$C:$C,AW$1,明细!$AK:$AK,"网点超50分钟未响应")+COUNTIFS(明细!$R:$R,$AK348,明细!$C:$C,AW$1,明细!$AL:$AL,"网点超23H未关闭"))*20=0,"-",(COUNTIFS(明细!$R:$R,$AK348,明细!$C:$C,AW$1,明细!$AK:$AK,"网点超50分钟未响应")+COUNTIFS(明细!$R:$R,$AK348,明细!$C:$C,AW$1,明细!$AL:$AL,"网点超23H未关闭"))*20)</f>
        <v>-</v>
      </c>
      <c r="AX348" s="12" t="str">
        <f>IF((COUNTIFS(明细!$R:$R,$AK348,明细!$C:$C,AX$1,明细!$AK:$AK,"网点超50分钟未响应")+COUNTIFS(明细!$R:$R,$AK348,明细!$C:$C,AX$1,明细!$AL:$AL,"网点超23H未关闭"))*20=0,"-",(COUNTIFS(明细!$R:$R,$AK348,明细!$C:$C,AX$1,明细!$AK:$AK,"网点超50分钟未响应")+COUNTIFS(明细!$R:$R,$AK348,明细!$C:$C,AX$1,明细!$AL:$AL,"网点超23H未关闭"))*20)</f>
        <v>-</v>
      </c>
      <c r="AY348" s="12" t="str">
        <f>IF((COUNTIFS(明细!$R:$R,$AK348,明细!$C:$C,AY$1,明细!$AK:$AK,"网点超50分钟未响应")+COUNTIFS(明细!$R:$R,$AK348,明细!$C:$C,AY$1,明细!$AL:$AL,"网点超23H未关闭"))*20=0,"-",(COUNTIFS(明细!$R:$R,$AK348,明细!$C:$C,AY$1,明细!$AK:$AK,"网点超50分钟未响应")+COUNTIFS(明细!$R:$R,$AK348,明细!$C:$C,AY$1,明细!$AL:$AL,"网点超23H未关闭"))*20)</f>
        <v>-</v>
      </c>
      <c r="AZ348" s="12" t="str">
        <f>IF((COUNTIFS(明细!$R:$R,$AK348,明细!$C:$C,AZ$1,明细!$AK:$AK,"网点超50分钟未响应")+COUNTIFS(明细!$R:$R,$AK348,明细!$C:$C,AZ$1,明细!$AL:$AL,"网点超23H未关闭"))*20=0,"-",(COUNTIFS(明细!$R:$R,$AK348,明细!$C:$C,AZ$1,明细!$AK:$AK,"网点超50分钟未响应")+COUNTIFS(明细!$R:$R,$AK348,明细!$C:$C,AZ$1,明细!$AL:$AL,"网点超23H未关闭"))*20)</f>
        <v>-</v>
      </c>
      <c r="BA348" s="12" t="str">
        <f>IF((COUNTIFS(明细!$R:$R,$AK348,明细!$C:$C,BA$1,明细!$AK:$AK,"网点超50分钟未响应")+COUNTIFS(明细!$R:$R,$AK348,明细!$C:$C,BA$1,明细!$AL:$AL,"网点超23H未关闭"))*20=0,"-",(COUNTIFS(明细!$R:$R,$AK348,明细!$C:$C,BA$1,明细!$AK:$AK,"网点超50分钟未响应")+COUNTIFS(明细!$R:$R,$AK348,明细!$C:$C,BA$1,明细!$AL:$AL,"网点超23H未关闭"))*20)</f>
        <v>-</v>
      </c>
      <c r="BB348" s="12" t="str">
        <f>IF((COUNTIFS(明细!$R:$R,$AK348,明细!$C:$C,BB$1,明细!$AK:$AK,"网点超50分钟未响应")+COUNTIFS(明细!$R:$R,$AK348,明细!$C:$C,BB$1,明细!$AL:$AL,"网点超23H未关闭"))*20=0,"-",(COUNTIFS(明细!$R:$R,$AK348,明细!$C:$C,BB$1,明细!$AK:$AK,"网点超50分钟未响应")+COUNTIFS(明细!$R:$R,$AK348,明细!$C:$C,BB$1,明细!$AL:$AL,"网点超23H未关闭"))*20)</f>
        <v>-</v>
      </c>
      <c r="BC348" s="12" t="str">
        <f>IF((COUNTIFS(明细!$R:$R,$AK348,明细!$C:$C,BC$1,明细!$AK:$AK,"网点超50分钟未响应")+COUNTIFS(明细!$R:$R,$AK348,明细!$C:$C,BC$1,明细!$AL:$AL,"网点超23H未关闭"))*20=0,"-",(COUNTIFS(明细!$R:$R,$AK348,明细!$C:$C,BC$1,明细!$AK:$AK,"网点超50分钟未响应")+COUNTIFS(明细!$R:$R,$AK348,明细!$C:$C,BC$1,明细!$AL:$AL,"网点超23H未关闭"))*20)</f>
        <v>-</v>
      </c>
      <c r="BD348" s="12" t="str">
        <f>IF((COUNTIFS(明细!$R:$R,$AK348,明细!$C:$C,BD$1,明细!$AK:$AK,"网点超50分钟未响应")+COUNTIFS(明细!$R:$R,$AK348,明细!$C:$C,BD$1,明细!$AL:$AL,"网点超23H未关闭"))*20=0,"-",(COUNTIFS(明细!$R:$R,$AK348,明细!$C:$C,BD$1,明细!$AK:$AK,"网点超50分钟未响应")+COUNTIFS(明细!$R:$R,$AK348,明细!$C:$C,BD$1,明细!$AL:$AL,"网点超23H未关闭"))*20)</f>
        <v>-</v>
      </c>
      <c r="BE348" s="12" t="str">
        <f>IF((COUNTIFS(明细!$R:$R,$AK348,明细!$C:$C,BE$1,明细!$AK:$AK,"网点超50分钟未响应")+COUNTIFS(明细!$R:$R,$AK348,明细!$C:$C,BE$1,明细!$AL:$AL,"网点超23H未关闭"))*20=0,"-",(COUNTIFS(明细!$R:$R,$AK348,明细!$C:$C,BE$1,明细!$AK:$AK,"网点超50分钟未响应")+COUNTIFS(明细!$R:$R,$AK348,明细!$C:$C,BE$1,明细!$AL:$AL,"网点超23H未关闭"))*20)</f>
        <v>-</v>
      </c>
      <c r="BF348" s="12" t="str">
        <f>IF((COUNTIFS(明细!$R:$R,$AK348,明细!$C:$C,BF$1,明细!$AK:$AK,"网点超50分钟未响应")+COUNTIFS(明细!$R:$R,$AK348,明细!$C:$C,BF$1,明细!$AL:$AL,"网点超23H未关闭"))*20=0,"-",(COUNTIFS(明细!$R:$R,$AK348,明细!$C:$C,BF$1,明细!$AK:$AK,"网点超50分钟未响应")+COUNTIFS(明细!$R:$R,$AK348,明细!$C:$C,BF$1,明细!$AL:$AL,"网点超23H未关闭"))*20)</f>
        <v>-</v>
      </c>
      <c r="BG348" s="12" t="str">
        <f>IF((COUNTIFS(明细!$R:$R,$AK348,明细!$C:$C,BG$1,明细!$AK:$AK,"网点超50分钟未响应")+COUNTIFS(明细!$R:$R,$AK348,明细!$C:$C,BG$1,明细!$AL:$AL,"网点超23H未关闭"))*20=0,"-",(COUNTIFS(明细!$R:$R,$AK348,明细!$C:$C,BG$1,明细!$AK:$AK,"网点超50分钟未响应")+COUNTIFS(明细!$R:$R,$AK348,明细!$C:$C,BG$1,明细!$AL:$AL,"网点超23H未关闭"))*20)</f>
        <v>-</v>
      </c>
      <c r="BH348" s="12" t="str">
        <f>IF((COUNTIFS(明细!$R:$R,$AK348,明细!$C:$C,BH$1,明细!$AK:$AK,"网点超50分钟未响应")+COUNTIFS(明细!$R:$R,$AK348,明细!$C:$C,BH$1,明细!$AL:$AL,"网点超23H未关闭"))*20=0,"-",(COUNTIFS(明细!$R:$R,$AK348,明细!$C:$C,BH$1,明细!$AK:$AK,"网点超50分钟未响应")+COUNTIFS(明细!$R:$R,$AK348,明细!$C:$C,BH$1,明细!$AL:$AL,"网点超23H未关闭"))*20)</f>
        <v>-</v>
      </c>
      <c r="BI348" s="12" t="str">
        <f>IF((COUNTIFS(明细!$R:$R,$AK348,明细!$C:$C,BI$1,明细!$AK:$AK,"网点超50分钟未响应")+COUNTIFS(明细!$R:$R,$AK348,明细!$C:$C,BI$1,明细!$AL:$AL,"网点超23H未关闭"))*20=0,"-",(COUNTIFS(明细!$R:$R,$AK348,明细!$C:$C,BI$1,明细!$AK:$AK,"网点超50分钟未响应")+COUNTIFS(明细!$R:$R,$AK348,明细!$C:$C,BI$1,明细!$AL:$AL,"网点超23H未关闭"))*20)</f>
        <v>-</v>
      </c>
      <c r="BJ348" s="12" t="str">
        <f>IF((COUNTIFS(明细!$R:$R,$AK348,明细!$C:$C,BJ$1,明细!$AK:$AK,"网点超50分钟未响应")+COUNTIFS(明细!$R:$R,$AK348,明细!$C:$C,BJ$1,明细!$AL:$AL,"网点超23H未关闭"))*20=0,"-",(COUNTIFS(明细!$R:$R,$AK348,明细!$C:$C,BJ$1,明细!$AK:$AK,"网点超50分钟未响应")+COUNTIFS(明细!$R:$R,$AK348,明细!$C:$C,BJ$1,明细!$AL:$AL,"网点超23H未关闭"))*20)</f>
        <v>-</v>
      </c>
      <c r="BK348" s="12" t="str">
        <f>IF((COUNTIFS(明细!$R:$R,$AK348,明细!$C:$C,BK$1,明细!$AK:$AK,"网点超50分钟未响应")+COUNTIFS(明细!$R:$R,$AK348,明细!$C:$C,BK$1,明细!$AL:$AL,"网点超23H未关闭"))*20=0,"-",(COUNTIFS(明细!$R:$R,$AK348,明细!$C:$C,BK$1,明细!$AK:$AK,"网点超50分钟未响应")+COUNTIFS(明细!$R:$R,$AK348,明细!$C:$C,BK$1,明细!$AL:$AL,"网点超23H未关闭"))*20)</f>
        <v>-</v>
      </c>
      <c r="BL348" s="12" t="str">
        <f>IF((COUNTIFS(明细!$R:$R,$AK348,明细!$C:$C,BL$1,明细!$AK:$AK,"网点超50分钟未响应")+COUNTIFS(明细!$R:$R,$AK348,明细!$C:$C,BL$1,明细!$AL:$AL,"网点超23H未关闭"))*20=0,"-",(COUNTIFS(明细!$R:$R,$AK348,明细!$C:$C,BL$1,明细!$AK:$AK,"网点超50分钟未响应")+COUNTIFS(明细!$R:$R,$AK348,明细!$C:$C,BL$1,明细!$AL:$AL,"网点超23H未关闭"))*20)</f>
        <v>-</v>
      </c>
      <c r="BM348" s="12" t="str">
        <f>IF((COUNTIFS(明细!$R:$R,$AK348,明细!$C:$C,BM$1,明细!$AK:$AK,"网点超50分钟未响应")+COUNTIFS(明细!$R:$R,$AK348,明细!$C:$C,BM$1,明细!$AL:$AL,"网点超23H未关闭"))*20=0,"-",(COUNTIFS(明细!$R:$R,$AK348,明细!$C:$C,BM$1,明细!$AK:$AK,"网点超50分钟未响应")+COUNTIFS(明细!$R:$R,$AK348,明细!$C:$C,BM$1,明细!$AL:$AL,"网点超23H未关闭"))*20)</f>
        <v>-</v>
      </c>
      <c r="BN348" s="12" t="str">
        <f>IF((COUNTIFS(明细!$R:$R,$AK348,明细!$C:$C,BN$1,明细!$AK:$AK,"网点超50分钟未响应")+COUNTIFS(明细!$R:$R,$AK348,明细!$C:$C,BN$1,明细!$AL:$AL,"网点超23H未关闭"))*20=0,"-",(COUNTIFS(明细!$R:$R,$AK348,明细!$C:$C,BN$1,明细!$AK:$AK,"网点超50分钟未响应")+COUNTIFS(明细!$R:$R,$AK348,明细!$C:$C,BN$1,明细!$AL:$AL,"网点超23H未关闭"))*20)</f>
        <v>-</v>
      </c>
      <c r="BO348" s="12" t="str">
        <f>IF((COUNTIFS(明细!$R:$R,$AK348,明细!$C:$C,BO$1,明细!$AK:$AK,"网点超50分钟未响应")+COUNTIFS(明细!$R:$R,$AK348,明细!$C:$C,BO$1,明细!$AL:$AL,"网点超23H未关闭"))*20=0,"-",(COUNTIFS(明细!$R:$R,$AK348,明细!$C:$C,BO$1,明细!$AK:$AK,"网点超50分钟未响应")+COUNTIFS(明细!$R:$R,$AK348,明细!$C:$C,BO$1,明细!$AL:$AL,"网点超23H未关闭"))*20)</f>
        <v>-</v>
      </c>
      <c r="BP348" s="12" t="str">
        <f>IF((COUNTIFS(明细!$R:$R,$AK348,明细!$C:$C,BP$1,明细!$AK:$AK,"网点超50分钟未响应")+COUNTIFS(明细!$R:$R,$AK348,明细!$C:$C,BP$1,明细!$AL:$AL,"网点超23H未关闭"))*20=0,"-",(COUNTIFS(明细!$R:$R,$AK348,明细!$C:$C,BP$1,明细!$AK:$AK,"网点超50分钟未响应")+COUNTIFS(明细!$R:$R,$AK348,明细!$C:$C,BP$1,明细!$AL:$AL,"网点超23H未关闭"))*20)</f>
        <v>-</v>
      </c>
    </row>
    <row r="349" customHeight="1" spans="36:68">
      <c r="AJ349" s="12">
        <f>RANK(AL349,AL$3:AL$356)</f>
        <v>147</v>
      </c>
      <c r="AK349" s="6" t="s">
        <v>385</v>
      </c>
      <c r="AL349" s="12">
        <f t="shared" si="3"/>
        <v>0</v>
      </c>
      <c r="AM349" s="12" t="str">
        <f>IF((COUNTIFS(明细!$R:$R,$AK349,明细!$C:$C,AM$1,明细!$AK:$AK,"网点超50分钟未响应")+COUNTIFS(明细!$R:$R,$AK349,明细!$C:$C,AM$1,明细!$AL:$AL,"网点超23H未关闭"))*20=0,"-",(COUNTIFS(明细!$R:$R,$AK349,明细!$C:$C,AM$1,明细!$AK:$AK,"网点超50分钟未响应")+COUNTIFS(明细!$R:$R,$AK349,明细!$C:$C,AM$1,明细!$AL:$AL,"网点超23H未关闭"))*20)</f>
        <v>-</v>
      </c>
      <c r="AN349" s="12" t="str">
        <f>IF((COUNTIFS(明细!$R:$R,$AK349,明细!$C:$C,AN$1,明细!$AK:$AK,"网点超50分钟未响应")+COUNTIFS(明细!$R:$R,$AK349,明细!$C:$C,AN$1,明细!$AL:$AL,"网点超23H未关闭"))*20=0,"-",(COUNTIFS(明细!$R:$R,$AK349,明细!$C:$C,AN$1,明细!$AK:$AK,"网点超50分钟未响应")+COUNTIFS(明细!$R:$R,$AK349,明细!$C:$C,AN$1,明细!$AL:$AL,"网点超23H未关闭"))*20)</f>
        <v>-</v>
      </c>
      <c r="AO349" s="12" t="str">
        <f>IF((COUNTIFS(明细!$R:$R,$AK349,明细!$C:$C,AO$1,明细!$AK:$AK,"网点超50分钟未响应")+COUNTIFS(明细!$R:$R,$AK349,明细!$C:$C,AO$1,明细!$AL:$AL,"网点超23H未关闭"))*20=0,"-",(COUNTIFS(明细!$R:$R,$AK349,明细!$C:$C,AO$1,明细!$AK:$AK,"网点超50分钟未响应")+COUNTIFS(明细!$R:$R,$AK349,明细!$C:$C,AO$1,明细!$AL:$AL,"网点超23H未关闭"))*20)</f>
        <v>-</v>
      </c>
      <c r="AP349" s="12" t="str">
        <f>IF((COUNTIFS(明细!$R:$R,$AK349,明细!$C:$C,AP$1,明细!$AK:$AK,"网点超50分钟未响应")+COUNTIFS(明细!$R:$R,$AK349,明细!$C:$C,AP$1,明细!$AL:$AL,"网点超23H未关闭"))*20=0,"-",(COUNTIFS(明细!$R:$R,$AK349,明细!$C:$C,AP$1,明细!$AK:$AK,"网点超50分钟未响应")+COUNTIFS(明细!$R:$R,$AK349,明细!$C:$C,AP$1,明细!$AL:$AL,"网点超23H未关闭"))*20)</f>
        <v>-</v>
      </c>
      <c r="AQ349" s="12" t="str">
        <f>IF((COUNTIFS(明细!$R:$R,$AK349,明细!$C:$C,AQ$1,明细!$AK:$AK,"网点超50分钟未响应")+COUNTIFS(明细!$R:$R,$AK349,明细!$C:$C,AQ$1,明细!$AL:$AL,"网点超23H未关闭"))*20=0,"-",(COUNTIFS(明细!$R:$R,$AK349,明细!$C:$C,AQ$1,明细!$AK:$AK,"网点超50分钟未响应")+COUNTIFS(明细!$R:$R,$AK349,明细!$C:$C,AQ$1,明细!$AL:$AL,"网点超23H未关闭"))*20)</f>
        <v>-</v>
      </c>
      <c r="AR349" s="12" t="str">
        <f>IF((COUNTIFS(明细!$R:$R,$AK349,明细!$C:$C,AR$1,明细!$AK:$AK,"网点超50分钟未响应")+COUNTIFS(明细!$R:$R,$AK349,明细!$C:$C,AR$1,明细!$AL:$AL,"网点超23H未关闭"))*20=0,"-",(COUNTIFS(明细!$R:$R,$AK349,明细!$C:$C,AR$1,明细!$AK:$AK,"网点超50分钟未响应")+COUNTIFS(明细!$R:$R,$AK349,明细!$C:$C,AR$1,明细!$AL:$AL,"网点超23H未关闭"))*20)</f>
        <v>-</v>
      </c>
      <c r="AS349" s="12" t="str">
        <f>IF((COUNTIFS(明细!$R:$R,$AK349,明细!$C:$C,AS$1,明细!$AK:$AK,"网点超50分钟未响应")+COUNTIFS(明细!$R:$R,$AK349,明细!$C:$C,AS$1,明细!$AL:$AL,"网点超23H未关闭"))*20=0,"-",(COUNTIFS(明细!$R:$R,$AK349,明细!$C:$C,AS$1,明细!$AK:$AK,"网点超50分钟未响应")+COUNTIFS(明细!$R:$R,$AK349,明细!$C:$C,AS$1,明细!$AL:$AL,"网点超23H未关闭"))*20)</f>
        <v>-</v>
      </c>
      <c r="AT349" s="12" t="str">
        <f>IF((COUNTIFS(明细!$R:$R,$AK349,明细!$C:$C,AT$1,明细!$AK:$AK,"网点超50分钟未响应")+COUNTIFS(明细!$R:$R,$AK349,明细!$C:$C,AT$1,明细!$AL:$AL,"网点超23H未关闭"))*20=0,"-",(COUNTIFS(明细!$R:$R,$AK349,明细!$C:$C,AT$1,明细!$AK:$AK,"网点超50分钟未响应")+COUNTIFS(明细!$R:$R,$AK349,明细!$C:$C,AT$1,明细!$AL:$AL,"网点超23H未关闭"))*20)</f>
        <v>-</v>
      </c>
      <c r="AU349" s="12" t="str">
        <f>IF((COUNTIFS(明细!$R:$R,$AK349,明细!$C:$C,AU$1,明细!$AK:$AK,"网点超50分钟未响应")+COUNTIFS(明细!$R:$R,$AK349,明细!$C:$C,AU$1,明细!$AL:$AL,"网点超23H未关闭"))*20=0,"-",(COUNTIFS(明细!$R:$R,$AK349,明细!$C:$C,AU$1,明细!$AK:$AK,"网点超50分钟未响应")+COUNTIFS(明细!$R:$R,$AK349,明细!$C:$C,AU$1,明细!$AL:$AL,"网点超23H未关闭"))*20)</f>
        <v>-</v>
      </c>
      <c r="AV349" s="12" t="str">
        <f>IF((COUNTIFS(明细!$R:$R,$AK349,明细!$C:$C,AV$1,明细!$AK:$AK,"网点超50分钟未响应")+COUNTIFS(明细!$R:$R,$AK349,明细!$C:$C,AV$1,明细!$AL:$AL,"网点超23H未关闭"))*20=0,"-",(COUNTIFS(明细!$R:$R,$AK349,明细!$C:$C,AV$1,明细!$AK:$AK,"网点超50分钟未响应")+COUNTIFS(明细!$R:$R,$AK349,明细!$C:$C,AV$1,明细!$AL:$AL,"网点超23H未关闭"))*20)</f>
        <v>-</v>
      </c>
      <c r="AW349" s="12" t="str">
        <f>IF((COUNTIFS(明细!$R:$R,$AK349,明细!$C:$C,AW$1,明细!$AK:$AK,"网点超50分钟未响应")+COUNTIFS(明细!$R:$R,$AK349,明细!$C:$C,AW$1,明细!$AL:$AL,"网点超23H未关闭"))*20=0,"-",(COUNTIFS(明细!$R:$R,$AK349,明细!$C:$C,AW$1,明细!$AK:$AK,"网点超50分钟未响应")+COUNTIFS(明细!$R:$R,$AK349,明细!$C:$C,AW$1,明细!$AL:$AL,"网点超23H未关闭"))*20)</f>
        <v>-</v>
      </c>
      <c r="AX349" s="12" t="str">
        <f>IF((COUNTIFS(明细!$R:$R,$AK349,明细!$C:$C,AX$1,明细!$AK:$AK,"网点超50分钟未响应")+COUNTIFS(明细!$R:$R,$AK349,明细!$C:$C,AX$1,明细!$AL:$AL,"网点超23H未关闭"))*20=0,"-",(COUNTIFS(明细!$R:$R,$AK349,明细!$C:$C,AX$1,明细!$AK:$AK,"网点超50分钟未响应")+COUNTIFS(明细!$R:$R,$AK349,明细!$C:$C,AX$1,明细!$AL:$AL,"网点超23H未关闭"))*20)</f>
        <v>-</v>
      </c>
      <c r="AY349" s="12" t="str">
        <f>IF((COUNTIFS(明细!$R:$R,$AK349,明细!$C:$C,AY$1,明细!$AK:$AK,"网点超50分钟未响应")+COUNTIFS(明细!$R:$R,$AK349,明细!$C:$C,AY$1,明细!$AL:$AL,"网点超23H未关闭"))*20=0,"-",(COUNTIFS(明细!$R:$R,$AK349,明细!$C:$C,AY$1,明细!$AK:$AK,"网点超50分钟未响应")+COUNTIFS(明细!$R:$R,$AK349,明细!$C:$C,AY$1,明细!$AL:$AL,"网点超23H未关闭"))*20)</f>
        <v>-</v>
      </c>
      <c r="AZ349" s="12" t="str">
        <f>IF((COUNTIFS(明细!$R:$R,$AK349,明细!$C:$C,AZ$1,明细!$AK:$AK,"网点超50分钟未响应")+COUNTIFS(明细!$R:$R,$AK349,明细!$C:$C,AZ$1,明细!$AL:$AL,"网点超23H未关闭"))*20=0,"-",(COUNTIFS(明细!$R:$R,$AK349,明细!$C:$C,AZ$1,明细!$AK:$AK,"网点超50分钟未响应")+COUNTIFS(明细!$R:$R,$AK349,明细!$C:$C,AZ$1,明细!$AL:$AL,"网点超23H未关闭"))*20)</f>
        <v>-</v>
      </c>
      <c r="BA349" s="12" t="str">
        <f>IF((COUNTIFS(明细!$R:$R,$AK349,明细!$C:$C,BA$1,明细!$AK:$AK,"网点超50分钟未响应")+COUNTIFS(明细!$R:$R,$AK349,明细!$C:$C,BA$1,明细!$AL:$AL,"网点超23H未关闭"))*20=0,"-",(COUNTIFS(明细!$R:$R,$AK349,明细!$C:$C,BA$1,明细!$AK:$AK,"网点超50分钟未响应")+COUNTIFS(明细!$R:$R,$AK349,明细!$C:$C,BA$1,明细!$AL:$AL,"网点超23H未关闭"))*20)</f>
        <v>-</v>
      </c>
      <c r="BB349" s="12" t="str">
        <f>IF((COUNTIFS(明细!$R:$R,$AK349,明细!$C:$C,BB$1,明细!$AK:$AK,"网点超50分钟未响应")+COUNTIFS(明细!$R:$R,$AK349,明细!$C:$C,BB$1,明细!$AL:$AL,"网点超23H未关闭"))*20=0,"-",(COUNTIFS(明细!$R:$R,$AK349,明细!$C:$C,BB$1,明细!$AK:$AK,"网点超50分钟未响应")+COUNTIFS(明细!$R:$R,$AK349,明细!$C:$C,BB$1,明细!$AL:$AL,"网点超23H未关闭"))*20)</f>
        <v>-</v>
      </c>
      <c r="BC349" s="12" t="str">
        <f>IF((COUNTIFS(明细!$R:$R,$AK349,明细!$C:$C,BC$1,明细!$AK:$AK,"网点超50分钟未响应")+COUNTIFS(明细!$R:$R,$AK349,明细!$C:$C,BC$1,明细!$AL:$AL,"网点超23H未关闭"))*20=0,"-",(COUNTIFS(明细!$R:$R,$AK349,明细!$C:$C,BC$1,明细!$AK:$AK,"网点超50分钟未响应")+COUNTIFS(明细!$R:$R,$AK349,明细!$C:$C,BC$1,明细!$AL:$AL,"网点超23H未关闭"))*20)</f>
        <v>-</v>
      </c>
      <c r="BD349" s="12" t="str">
        <f>IF((COUNTIFS(明细!$R:$R,$AK349,明细!$C:$C,BD$1,明细!$AK:$AK,"网点超50分钟未响应")+COUNTIFS(明细!$R:$R,$AK349,明细!$C:$C,BD$1,明细!$AL:$AL,"网点超23H未关闭"))*20=0,"-",(COUNTIFS(明细!$R:$R,$AK349,明细!$C:$C,BD$1,明细!$AK:$AK,"网点超50分钟未响应")+COUNTIFS(明细!$R:$R,$AK349,明细!$C:$C,BD$1,明细!$AL:$AL,"网点超23H未关闭"))*20)</f>
        <v>-</v>
      </c>
      <c r="BE349" s="12" t="str">
        <f>IF((COUNTIFS(明细!$R:$R,$AK349,明细!$C:$C,BE$1,明细!$AK:$AK,"网点超50分钟未响应")+COUNTIFS(明细!$R:$R,$AK349,明细!$C:$C,BE$1,明细!$AL:$AL,"网点超23H未关闭"))*20=0,"-",(COUNTIFS(明细!$R:$R,$AK349,明细!$C:$C,BE$1,明细!$AK:$AK,"网点超50分钟未响应")+COUNTIFS(明细!$R:$R,$AK349,明细!$C:$C,BE$1,明细!$AL:$AL,"网点超23H未关闭"))*20)</f>
        <v>-</v>
      </c>
      <c r="BF349" s="12" t="str">
        <f>IF((COUNTIFS(明细!$R:$R,$AK349,明细!$C:$C,BF$1,明细!$AK:$AK,"网点超50分钟未响应")+COUNTIFS(明细!$R:$R,$AK349,明细!$C:$C,BF$1,明细!$AL:$AL,"网点超23H未关闭"))*20=0,"-",(COUNTIFS(明细!$R:$R,$AK349,明细!$C:$C,BF$1,明细!$AK:$AK,"网点超50分钟未响应")+COUNTIFS(明细!$R:$R,$AK349,明细!$C:$C,BF$1,明细!$AL:$AL,"网点超23H未关闭"))*20)</f>
        <v>-</v>
      </c>
      <c r="BG349" s="12" t="str">
        <f>IF((COUNTIFS(明细!$R:$R,$AK349,明细!$C:$C,BG$1,明细!$AK:$AK,"网点超50分钟未响应")+COUNTIFS(明细!$R:$R,$AK349,明细!$C:$C,BG$1,明细!$AL:$AL,"网点超23H未关闭"))*20=0,"-",(COUNTIFS(明细!$R:$R,$AK349,明细!$C:$C,BG$1,明细!$AK:$AK,"网点超50分钟未响应")+COUNTIFS(明细!$R:$R,$AK349,明细!$C:$C,BG$1,明细!$AL:$AL,"网点超23H未关闭"))*20)</f>
        <v>-</v>
      </c>
      <c r="BH349" s="12" t="str">
        <f>IF((COUNTIFS(明细!$R:$R,$AK349,明细!$C:$C,BH$1,明细!$AK:$AK,"网点超50分钟未响应")+COUNTIFS(明细!$R:$R,$AK349,明细!$C:$C,BH$1,明细!$AL:$AL,"网点超23H未关闭"))*20=0,"-",(COUNTIFS(明细!$R:$R,$AK349,明细!$C:$C,BH$1,明细!$AK:$AK,"网点超50分钟未响应")+COUNTIFS(明细!$R:$R,$AK349,明细!$C:$C,BH$1,明细!$AL:$AL,"网点超23H未关闭"))*20)</f>
        <v>-</v>
      </c>
      <c r="BI349" s="12" t="str">
        <f>IF((COUNTIFS(明细!$R:$R,$AK349,明细!$C:$C,BI$1,明细!$AK:$AK,"网点超50分钟未响应")+COUNTIFS(明细!$R:$R,$AK349,明细!$C:$C,BI$1,明细!$AL:$AL,"网点超23H未关闭"))*20=0,"-",(COUNTIFS(明细!$R:$R,$AK349,明细!$C:$C,BI$1,明细!$AK:$AK,"网点超50分钟未响应")+COUNTIFS(明细!$R:$R,$AK349,明细!$C:$C,BI$1,明细!$AL:$AL,"网点超23H未关闭"))*20)</f>
        <v>-</v>
      </c>
      <c r="BJ349" s="12" t="str">
        <f>IF((COUNTIFS(明细!$R:$R,$AK349,明细!$C:$C,BJ$1,明细!$AK:$AK,"网点超50分钟未响应")+COUNTIFS(明细!$R:$R,$AK349,明细!$C:$C,BJ$1,明细!$AL:$AL,"网点超23H未关闭"))*20=0,"-",(COUNTIFS(明细!$R:$R,$AK349,明细!$C:$C,BJ$1,明细!$AK:$AK,"网点超50分钟未响应")+COUNTIFS(明细!$R:$R,$AK349,明细!$C:$C,BJ$1,明细!$AL:$AL,"网点超23H未关闭"))*20)</f>
        <v>-</v>
      </c>
      <c r="BK349" s="12" t="str">
        <f>IF((COUNTIFS(明细!$R:$R,$AK349,明细!$C:$C,BK$1,明细!$AK:$AK,"网点超50分钟未响应")+COUNTIFS(明细!$R:$R,$AK349,明细!$C:$C,BK$1,明细!$AL:$AL,"网点超23H未关闭"))*20=0,"-",(COUNTIFS(明细!$R:$R,$AK349,明细!$C:$C,BK$1,明细!$AK:$AK,"网点超50分钟未响应")+COUNTIFS(明细!$R:$R,$AK349,明细!$C:$C,BK$1,明细!$AL:$AL,"网点超23H未关闭"))*20)</f>
        <v>-</v>
      </c>
      <c r="BL349" s="12" t="str">
        <f>IF((COUNTIFS(明细!$R:$R,$AK349,明细!$C:$C,BL$1,明细!$AK:$AK,"网点超50分钟未响应")+COUNTIFS(明细!$R:$R,$AK349,明细!$C:$C,BL$1,明细!$AL:$AL,"网点超23H未关闭"))*20=0,"-",(COUNTIFS(明细!$R:$R,$AK349,明细!$C:$C,BL$1,明细!$AK:$AK,"网点超50分钟未响应")+COUNTIFS(明细!$R:$R,$AK349,明细!$C:$C,BL$1,明细!$AL:$AL,"网点超23H未关闭"))*20)</f>
        <v>-</v>
      </c>
      <c r="BM349" s="12" t="str">
        <f>IF((COUNTIFS(明细!$R:$R,$AK349,明细!$C:$C,BM$1,明细!$AK:$AK,"网点超50分钟未响应")+COUNTIFS(明细!$R:$R,$AK349,明细!$C:$C,BM$1,明细!$AL:$AL,"网点超23H未关闭"))*20=0,"-",(COUNTIFS(明细!$R:$R,$AK349,明细!$C:$C,BM$1,明细!$AK:$AK,"网点超50分钟未响应")+COUNTIFS(明细!$R:$R,$AK349,明细!$C:$C,BM$1,明细!$AL:$AL,"网点超23H未关闭"))*20)</f>
        <v>-</v>
      </c>
      <c r="BN349" s="12" t="str">
        <f>IF((COUNTIFS(明细!$R:$R,$AK349,明细!$C:$C,BN$1,明细!$AK:$AK,"网点超50分钟未响应")+COUNTIFS(明细!$R:$R,$AK349,明细!$C:$C,BN$1,明细!$AL:$AL,"网点超23H未关闭"))*20=0,"-",(COUNTIFS(明细!$R:$R,$AK349,明细!$C:$C,BN$1,明细!$AK:$AK,"网点超50分钟未响应")+COUNTIFS(明细!$R:$R,$AK349,明细!$C:$C,BN$1,明细!$AL:$AL,"网点超23H未关闭"))*20)</f>
        <v>-</v>
      </c>
      <c r="BO349" s="12" t="str">
        <f>IF((COUNTIFS(明细!$R:$R,$AK349,明细!$C:$C,BO$1,明细!$AK:$AK,"网点超50分钟未响应")+COUNTIFS(明细!$R:$R,$AK349,明细!$C:$C,BO$1,明细!$AL:$AL,"网点超23H未关闭"))*20=0,"-",(COUNTIFS(明细!$R:$R,$AK349,明细!$C:$C,BO$1,明细!$AK:$AK,"网点超50分钟未响应")+COUNTIFS(明细!$R:$R,$AK349,明细!$C:$C,BO$1,明细!$AL:$AL,"网点超23H未关闭"))*20)</f>
        <v>-</v>
      </c>
      <c r="BP349" s="12" t="str">
        <f>IF((COUNTIFS(明细!$R:$R,$AK349,明细!$C:$C,BP$1,明细!$AK:$AK,"网点超50分钟未响应")+COUNTIFS(明细!$R:$R,$AK349,明细!$C:$C,BP$1,明细!$AL:$AL,"网点超23H未关闭"))*20=0,"-",(COUNTIFS(明细!$R:$R,$AK349,明细!$C:$C,BP$1,明细!$AK:$AK,"网点超50分钟未响应")+COUNTIFS(明细!$R:$R,$AK349,明细!$C:$C,BP$1,明细!$AL:$AL,"网点超23H未关闭"))*20)</f>
        <v>-</v>
      </c>
    </row>
    <row r="350" customHeight="1" spans="36:68">
      <c r="AJ350" s="12">
        <f>RANK(AL350,AL$3:AL$356)</f>
        <v>147</v>
      </c>
      <c r="AK350" s="6" t="s">
        <v>386</v>
      </c>
      <c r="AL350" s="12">
        <f t="shared" si="3"/>
        <v>0</v>
      </c>
      <c r="AM350" s="12" t="str">
        <f>IF((COUNTIFS(明细!$R:$R,$AK350,明细!$C:$C,AM$1,明细!$AK:$AK,"网点超50分钟未响应")+COUNTIFS(明细!$R:$R,$AK350,明细!$C:$C,AM$1,明细!$AL:$AL,"网点超23H未关闭"))*20=0,"-",(COUNTIFS(明细!$R:$R,$AK350,明细!$C:$C,AM$1,明细!$AK:$AK,"网点超50分钟未响应")+COUNTIFS(明细!$R:$R,$AK350,明细!$C:$C,AM$1,明细!$AL:$AL,"网点超23H未关闭"))*20)</f>
        <v>-</v>
      </c>
      <c r="AN350" s="12" t="str">
        <f>IF((COUNTIFS(明细!$R:$R,$AK350,明细!$C:$C,AN$1,明细!$AK:$AK,"网点超50分钟未响应")+COUNTIFS(明细!$R:$R,$AK350,明细!$C:$C,AN$1,明细!$AL:$AL,"网点超23H未关闭"))*20=0,"-",(COUNTIFS(明细!$R:$R,$AK350,明细!$C:$C,AN$1,明细!$AK:$AK,"网点超50分钟未响应")+COUNTIFS(明细!$R:$R,$AK350,明细!$C:$C,AN$1,明细!$AL:$AL,"网点超23H未关闭"))*20)</f>
        <v>-</v>
      </c>
      <c r="AO350" s="12" t="str">
        <f>IF((COUNTIFS(明细!$R:$R,$AK350,明细!$C:$C,AO$1,明细!$AK:$AK,"网点超50分钟未响应")+COUNTIFS(明细!$R:$R,$AK350,明细!$C:$C,AO$1,明细!$AL:$AL,"网点超23H未关闭"))*20=0,"-",(COUNTIFS(明细!$R:$R,$AK350,明细!$C:$C,AO$1,明细!$AK:$AK,"网点超50分钟未响应")+COUNTIFS(明细!$R:$R,$AK350,明细!$C:$C,AO$1,明细!$AL:$AL,"网点超23H未关闭"))*20)</f>
        <v>-</v>
      </c>
      <c r="AP350" s="12" t="str">
        <f>IF((COUNTIFS(明细!$R:$R,$AK350,明细!$C:$C,AP$1,明细!$AK:$AK,"网点超50分钟未响应")+COUNTIFS(明细!$R:$R,$AK350,明细!$C:$C,AP$1,明细!$AL:$AL,"网点超23H未关闭"))*20=0,"-",(COUNTIFS(明细!$R:$R,$AK350,明细!$C:$C,AP$1,明细!$AK:$AK,"网点超50分钟未响应")+COUNTIFS(明细!$R:$R,$AK350,明细!$C:$C,AP$1,明细!$AL:$AL,"网点超23H未关闭"))*20)</f>
        <v>-</v>
      </c>
      <c r="AQ350" s="12" t="str">
        <f>IF((COUNTIFS(明细!$R:$R,$AK350,明细!$C:$C,AQ$1,明细!$AK:$AK,"网点超50分钟未响应")+COUNTIFS(明细!$R:$R,$AK350,明细!$C:$C,AQ$1,明细!$AL:$AL,"网点超23H未关闭"))*20=0,"-",(COUNTIFS(明细!$R:$R,$AK350,明细!$C:$C,AQ$1,明细!$AK:$AK,"网点超50分钟未响应")+COUNTIFS(明细!$R:$R,$AK350,明细!$C:$C,AQ$1,明细!$AL:$AL,"网点超23H未关闭"))*20)</f>
        <v>-</v>
      </c>
      <c r="AR350" s="12" t="str">
        <f>IF((COUNTIFS(明细!$R:$R,$AK350,明细!$C:$C,AR$1,明细!$AK:$AK,"网点超50分钟未响应")+COUNTIFS(明细!$R:$R,$AK350,明细!$C:$C,AR$1,明细!$AL:$AL,"网点超23H未关闭"))*20=0,"-",(COUNTIFS(明细!$R:$R,$AK350,明细!$C:$C,AR$1,明细!$AK:$AK,"网点超50分钟未响应")+COUNTIFS(明细!$R:$R,$AK350,明细!$C:$C,AR$1,明细!$AL:$AL,"网点超23H未关闭"))*20)</f>
        <v>-</v>
      </c>
      <c r="AS350" s="12" t="str">
        <f>IF((COUNTIFS(明细!$R:$R,$AK350,明细!$C:$C,AS$1,明细!$AK:$AK,"网点超50分钟未响应")+COUNTIFS(明细!$R:$R,$AK350,明细!$C:$C,AS$1,明细!$AL:$AL,"网点超23H未关闭"))*20=0,"-",(COUNTIFS(明细!$R:$R,$AK350,明细!$C:$C,AS$1,明细!$AK:$AK,"网点超50分钟未响应")+COUNTIFS(明细!$R:$R,$AK350,明细!$C:$C,AS$1,明细!$AL:$AL,"网点超23H未关闭"))*20)</f>
        <v>-</v>
      </c>
      <c r="AT350" s="12" t="str">
        <f>IF((COUNTIFS(明细!$R:$R,$AK350,明细!$C:$C,AT$1,明细!$AK:$AK,"网点超50分钟未响应")+COUNTIFS(明细!$R:$R,$AK350,明细!$C:$C,AT$1,明细!$AL:$AL,"网点超23H未关闭"))*20=0,"-",(COUNTIFS(明细!$R:$R,$AK350,明细!$C:$C,AT$1,明细!$AK:$AK,"网点超50分钟未响应")+COUNTIFS(明细!$R:$R,$AK350,明细!$C:$C,AT$1,明细!$AL:$AL,"网点超23H未关闭"))*20)</f>
        <v>-</v>
      </c>
      <c r="AU350" s="12" t="str">
        <f>IF((COUNTIFS(明细!$R:$R,$AK350,明细!$C:$C,AU$1,明细!$AK:$AK,"网点超50分钟未响应")+COUNTIFS(明细!$R:$R,$AK350,明细!$C:$C,AU$1,明细!$AL:$AL,"网点超23H未关闭"))*20=0,"-",(COUNTIFS(明细!$R:$R,$AK350,明细!$C:$C,AU$1,明细!$AK:$AK,"网点超50分钟未响应")+COUNTIFS(明细!$R:$R,$AK350,明细!$C:$C,AU$1,明细!$AL:$AL,"网点超23H未关闭"))*20)</f>
        <v>-</v>
      </c>
      <c r="AV350" s="12" t="str">
        <f>IF((COUNTIFS(明细!$R:$R,$AK350,明细!$C:$C,AV$1,明细!$AK:$AK,"网点超50分钟未响应")+COUNTIFS(明细!$R:$R,$AK350,明细!$C:$C,AV$1,明细!$AL:$AL,"网点超23H未关闭"))*20=0,"-",(COUNTIFS(明细!$R:$R,$AK350,明细!$C:$C,AV$1,明细!$AK:$AK,"网点超50分钟未响应")+COUNTIFS(明细!$R:$R,$AK350,明细!$C:$C,AV$1,明细!$AL:$AL,"网点超23H未关闭"))*20)</f>
        <v>-</v>
      </c>
      <c r="AW350" s="12" t="str">
        <f>IF((COUNTIFS(明细!$R:$R,$AK350,明细!$C:$C,AW$1,明细!$AK:$AK,"网点超50分钟未响应")+COUNTIFS(明细!$R:$R,$AK350,明细!$C:$C,AW$1,明细!$AL:$AL,"网点超23H未关闭"))*20=0,"-",(COUNTIFS(明细!$R:$R,$AK350,明细!$C:$C,AW$1,明细!$AK:$AK,"网点超50分钟未响应")+COUNTIFS(明细!$R:$R,$AK350,明细!$C:$C,AW$1,明细!$AL:$AL,"网点超23H未关闭"))*20)</f>
        <v>-</v>
      </c>
      <c r="AX350" s="12" t="str">
        <f>IF((COUNTIFS(明细!$R:$R,$AK350,明细!$C:$C,AX$1,明细!$AK:$AK,"网点超50分钟未响应")+COUNTIFS(明细!$R:$R,$AK350,明细!$C:$C,AX$1,明细!$AL:$AL,"网点超23H未关闭"))*20=0,"-",(COUNTIFS(明细!$R:$R,$AK350,明细!$C:$C,AX$1,明细!$AK:$AK,"网点超50分钟未响应")+COUNTIFS(明细!$R:$R,$AK350,明细!$C:$C,AX$1,明细!$AL:$AL,"网点超23H未关闭"))*20)</f>
        <v>-</v>
      </c>
      <c r="AY350" s="12" t="str">
        <f>IF((COUNTIFS(明细!$R:$R,$AK350,明细!$C:$C,AY$1,明细!$AK:$AK,"网点超50分钟未响应")+COUNTIFS(明细!$R:$R,$AK350,明细!$C:$C,AY$1,明细!$AL:$AL,"网点超23H未关闭"))*20=0,"-",(COUNTIFS(明细!$R:$R,$AK350,明细!$C:$C,AY$1,明细!$AK:$AK,"网点超50分钟未响应")+COUNTIFS(明细!$R:$R,$AK350,明细!$C:$C,AY$1,明细!$AL:$AL,"网点超23H未关闭"))*20)</f>
        <v>-</v>
      </c>
      <c r="AZ350" s="12" t="str">
        <f>IF((COUNTIFS(明细!$R:$R,$AK350,明细!$C:$C,AZ$1,明细!$AK:$AK,"网点超50分钟未响应")+COUNTIFS(明细!$R:$R,$AK350,明细!$C:$C,AZ$1,明细!$AL:$AL,"网点超23H未关闭"))*20=0,"-",(COUNTIFS(明细!$R:$R,$AK350,明细!$C:$C,AZ$1,明细!$AK:$AK,"网点超50分钟未响应")+COUNTIFS(明细!$R:$R,$AK350,明细!$C:$C,AZ$1,明细!$AL:$AL,"网点超23H未关闭"))*20)</f>
        <v>-</v>
      </c>
      <c r="BA350" s="12" t="str">
        <f>IF((COUNTIFS(明细!$R:$R,$AK350,明细!$C:$C,BA$1,明细!$AK:$AK,"网点超50分钟未响应")+COUNTIFS(明细!$R:$R,$AK350,明细!$C:$C,BA$1,明细!$AL:$AL,"网点超23H未关闭"))*20=0,"-",(COUNTIFS(明细!$R:$R,$AK350,明细!$C:$C,BA$1,明细!$AK:$AK,"网点超50分钟未响应")+COUNTIFS(明细!$R:$R,$AK350,明细!$C:$C,BA$1,明细!$AL:$AL,"网点超23H未关闭"))*20)</f>
        <v>-</v>
      </c>
      <c r="BB350" s="12" t="str">
        <f>IF((COUNTIFS(明细!$R:$R,$AK350,明细!$C:$C,BB$1,明细!$AK:$AK,"网点超50分钟未响应")+COUNTIFS(明细!$R:$R,$AK350,明细!$C:$C,BB$1,明细!$AL:$AL,"网点超23H未关闭"))*20=0,"-",(COUNTIFS(明细!$R:$R,$AK350,明细!$C:$C,BB$1,明细!$AK:$AK,"网点超50分钟未响应")+COUNTIFS(明细!$R:$R,$AK350,明细!$C:$C,BB$1,明细!$AL:$AL,"网点超23H未关闭"))*20)</f>
        <v>-</v>
      </c>
      <c r="BC350" s="12" t="str">
        <f>IF((COUNTIFS(明细!$R:$R,$AK350,明细!$C:$C,BC$1,明细!$AK:$AK,"网点超50分钟未响应")+COUNTIFS(明细!$R:$R,$AK350,明细!$C:$C,BC$1,明细!$AL:$AL,"网点超23H未关闭"))*20=0,"-",(COUNTIFS(明细!$R:$R,$AK350,明细!$C:$C,BC$1,明细!$AK:$AK,"网点超50分钟未响应")+COUNTIFS(明细!$R:$R,$AK350,明细!$C:$C,BC$1,明细!$AL:$AL,"网点超23H未关闭"))*20)</f>
        <v>-</v>
      </c>
      <c r="BD350" s="12" t="str">
        <f>IF((COUNTIFS(明细!$R:$R,$AK350,明细!$C:$C,BD$1,明细!$AK:$AK,"网点超50分钟未响应")+COUNTIFS(明细!$R:$R,$AK350,明细!$C:$C,BD$1,明细!$AL:$AL,"网点超23H未关闭"))*20=0,"-",(COUNTIFS(明细!$R:$R,$AK350,明细!$C:$C,BD$1,明细!$AK:$AK,"网点超50分钟未响应")+COUNTIFS(明细!$R:$R,$AK350,明细!$C:$C,BD$1,明细!$AL:$AL,"网点超23H未关闭"))*20)</f>
        <v>-</v>
      </c>
      <c r="BE350" s="12" t="str">
        <f>IF((COUNTIFS(明细!$R:$R,$AK350,明细!$C:$C,BE$1,明细!$AK:$AK,"网点超50分钟未响应")+COUNTIFS(明细!$R:$R,$AK350,明细!$C:$C,BE$1,明细!$AL:$AL,"网点超23H未关闭"))*20=0,"-",(COUNTIFS(明细!$R:$R,$AK350,明细!$C:$C,BE$1,明细!$AK:$AK,"网点超50分钟未响应")+COUNTIFS(明细!$R:$R,$AK350,明细!$C:$C,BE$1,明细!$AL:$AL,"网点超23H未关闭"))*20)</f>
        <v>-</v>
      </c>
      <c r="BF350" s="12" t="str">
        <f>IF((COUNTIFS(明细!$R:$R,$AK350,明细!$C:$C,BF$1,明细!$AK:$AK,"网点超50分钟未响应")+COUNTIFS(明细!$R:$R,$AK350,明细!$C:$C,BF$1,明细!$AL:$AL,"网点超23H未关闭"))*20=0,"-",(COUNTIFS(明细!$R:$R,$AK350,明细!$C:$C,BF$1,明细!$AK:$AK,"网点超50分钟未响应")+COUNTIFS(明细!$R:$R,$AK350,明细!$C:$C,BF$1,明细!$AL:$AL,"网点超23H未关闭"))*20)</f>
        <v>-</v>
      </c>
      <c r="BG350" s="12" t="str">
        <f>IF((COUNTIFS(明细!$R:$R,$AK350,明细!$C:$C,BG$1,明细!$AK:$AK,"网点超50分钟未响应")+COUNTIFS(明细!$R:$R,$AK350,明细!$C:$C,BG$1,明细!$AL:$AL,"网点超23H未关闭"))*20=0,"-",(COUNTIFS(明细!$R:$R,$AK350,明细!$C:$C,BG$1,明细!$AK:$AK,"网点超50分钟未响应")+COUNTIFS(明细!$R:$R,$AK350,明细!$C:$C,BG$1,明细!$AL:$AL,"网点超23H未关闭"))*20)</f>
        <v>-</v>
      </c>
      <c r="BH350" s="12" t="str">
        <f>IF((COUNTIFS(明细!$R:$R,$AK350,明细!$C:$C,BH$1,明细!$AK:$AK,"网点超50分钟未响应")+COUNTIFS(明细!$R:$R,$AK350,明细!$C:$C,BH$1,明细!$AL:$AL,"网点超23H未关闭"))*20=0,"-",(COUNTIFS(明细!$R:$R,$AK350,明细!$C:$C,BH$1,明细!$AK:$AK,"网点超50分钟未响应")+COUNTIFS(明细!$R:$R,$AK350,明细!$C:$C,BH$1,明细!$AL:$AL,"网点超23H未关闭"))*20)</f>
        <v>-</v>
      </c>
      <c r="BI350" s="12" t="str">
        <f>IF((COUNTIFS(明细!$R:$R,$AK350,明细!$C:$C,BI$1,明细!$AK:$AK,"网点超50分钟未响应")+COUNTIFS(明细!$R:$R,$AK350,明细!$C:$C,BI$1,明细!$AL:$AL,"网点超23H未关闭"))*20=0,"-",(COUNTIFS(明细!$R:$R,$AK350,明细!$C:$C,BI$1,明细!$AK:$AK,"网点超50分钟未响应")+COUNTIFS(明细!$R:$R,$AK350,明细!$C:$C,BI$1,明细!$AL:$AL,"网点超23H未关闭"))*20)</f>
        <v>-</v>
      </c>
      <c r="BJ350" s="12" t="str">
        <f>IF((COUNTIFS(明细!$R:$R,$AK350,明细!$C:$C,BJ$1,明细!$AK:$AK,"网点超50分钟未响应")+COUNTIFS(明细!$R:$R,$AK350,明细!$C:$C,BJ$1,明细!$AL:$AL,"网点超23H未关闭"))*20=0,"-",(COUNTIFS(明细!$R:$R,$AK350,明细!$C:$C,BJ$1,明细!$AK:$AK,"网点超50分钟未响应")+COUNTIFS(明细!$R:$R,$AK350,明细!$C:$C,BJ$1,明细!$AL:$AL,"网点超23H未关闭"))*20)</f>
        <v>-</v>
      </c>
      <c r="BK350" s="12" t="str">
        <f>IF((COUNTIFS(明细!$R:$R,$AK350,明细!$C:$C,BK$1,明细!$AK:$AK,"网点超50分钟未响应")+COUNTIFS(明细!$R:$R,$AK350,明细!$C:$C,BK$1,明细!$AL:$AL,"网点超23H未关闭"))*20=0,"-",(COUNTIFS(明细!$R:$R,$AK350,明细!$C:$C,BK$1,明细!$AK:$AK,"网点超50分钟未响应")+COUNTIFS(明细!$R:$R,$AK350,明细!$C:$C,BK$1,明细!$AL:$AL,"网点超23H未关闭"))*20)</f>
        <v>-</v>
      </c>
      <c r="BL350" s="12" t="str">
        <f>IF((COUNTIFS(明细!$R:$R,$AK350,明细!$C:$C,BL$1,明细!$AK:$AK,"网点超50分钟未响应")+COUNTIFS(明细!$R:$R,$AK350,明细!$C:$C,BL$1,明细!$AL:$AL,"网点超23H未关闭"))*20=0,"-",(COUNTIFS(明细!$R:$R,$AK350,明细!$C:$C,BL$1,明细!$AK:$AK,"网点超50分钟未响应")+COUNTIFS(明细!$R:$R,$AK350,明细!$C:$C,BL$1,明细!$AL:$AL,"网点超23H未关闭"))*20)</f>
        <v>-</v>
      </c>
      <c r="BM350" s="12" t="str">
        <f>IF((COUNTIFS(明细!$R:$R,$AK350,明细!$C:$C,BM$1,明细!$AK:$AK,"网点超50分钟未响应")+COUNTIFS(明细!$R:$R,$AK350,明细!$C:$C,BM$1,明细!$AL:$AL,"网点超23H未关闭"))*20=0,"-",(COUNTIFS(明细!$R:$R,$AK350,明细!$C:$C,BM$1,明细!$AK:$AK,"网点超50分钟未响应")+COUNTIFS(明细!$R:$R,$AK350,明细!$C:$C,BM$1,明细!$AL:$AL,"网点超23H未关闭"))*20)</f>
        <v>-</v>
      </c>
      <c r="BN350" s="12" t="str">
        <f>IF((COUNTIFS(明细!$R:$R,$AK350,明细!$C:$C,BN$1,明细!$AK:$AK,"网点超50分钟未响应")+COUNTIFS(明细!$R:$R,$AK350,明细!$C:$C,BN$1,明细!$AL:$AL,"网点超23H未关闭"))*20=0,"-",(COUNTIFS(明细!$R:$R,$AK350,明细!$C:$C,BN$1,明细!$AK:$AK,"网点超50分钟未响应")+COUNTIFS(明细!$R:$R,$AK350,明细!$C:$C,BN$1,明细!$AL:$AL,"网点超23H未关闭"))*20)</f>
        <v>-</v>
      </c>
      <c r="BO350" s="12" t="str">
        <f>IF((COUNTIFS(明细!$R:$R,$AK350,明细!$C:$C,BO$1,明细!$AK:$AK,"网点超50分钟未响应")+COUNTIFS(明细!$R:$R,$AK350,明细!$C:$C,BO$1,明细!$AL:$AL,"网点超23H未关闭"))*20=0,"-",(COUNTIFS(明细!$R:$R,$AK350,明细!$C:$C,BO$1,明细!$AK:$AK,"网点超50分钟未响应")+COUNTIFS(明细!$R:$R,$AK350,明细!$C:$C,BO$1,明细!$AL:$AL,"网点超23H未关闭"))*20)</f>
        <v>-</v>
      </c>
      <c r="BP350" s="12" t="str">
        <f>IF((COUNTIFS(明细!$R:$R,$AK350,明细!$C:$C,BP$1,明细!$AK:$AK,"网点超50分钟未响应")+COUNTIFS(明细!$R:$R,$AK350,明细!$C:$C,BP$1,明细!$AL:$AL,"网点超23H未关闭"))*20=0,"-",(COUNTIFS(明细!$R:$R,$AK350,明细!$C:$C,BP$1,明细!$AK:$AK,"网点超50分钟未响应")+COUNTIFS(明细!$R:$R,$AK350,明细!$C:$C,BP$1,明细!$AL:$AL,"网点超23H未关闭"))*20)</f>
        <v>-</v>
      </c>
    </row>
    <row r="351" customHeight="1" spans="36:68">
      <c r="AJ351" s="12">
        <f>RANK(AL351,AL$3:AL$356)</f>
        <v>147</v>
      </c>
      <c r="AK351" s="6" t="s">
        <v>387</v>
      </c>
      <c r="AL351" s="12">
        <f t="shared" si="3"/>
        <v>0</v>
      </c>
      <c r="AM351" s="12" t="str">
        <f>IF((COUNTIFS(明细!$R:$R,$AK351,明细!$C:$C,AM$1,明细!$AK:$AK,"网点超50分钟未响应")+COUNTIFS(明细!$R:$R,$AK351,明细!$C:$C,AM$1,明细!$AL:$AL,"网点超23H未关闭"))*20=0,"-",(COUNTIFS(明细!$R:$R,$AK351,明细!$C:$C,AM$1,明细!$AK:$AK,"网点超50分钟未响应")+COUNTIFS(明细!$R:$R,$AK351,明细!$C:$C,AM$1,明细!$AL:$AL,"网点超23H未关闭"))*20)</f>
        <v>-</v>
      </c>
      <c r="AN351" s="12" t="str">
        <f>IF((COUNTIFS(明细!$R:$R,$AK351,明细!$C:$C,AN$1,明细!$AK:$AK,"网点超50分钟未响应")+COUNTIFS(明细!$R:$R,$AK351,明细!$C:$C,AN$1,明细!$AL:$AL,"网点超23H未关闭"))*20=0,"-",(COUNTIFS(明细!$R:$R,$AK351,明细!$C:$C,AN$1,明细!$AK:$AK,"网点超50分钟未响应")+COUNTIFS(明细!$R:$R,$AK351,明细!$C:$C,AN$1,明细!$AL:$AL,"网点超23H未关闭"))*20)</f>
        <v>-</v>
      </c>
      <c r="AO351" s="12" t="str">
        <f>IF((COUNTIFS(明细!$R:$R,$AK351,明细!$C:$C,AO$1,明细!$AK:$AK,"网点超50分钟未响应")+COUNTIFS(明细!$R:$R,$AK351,明细!$C:$C,AO$1,明细!$AL:$AL,"网点超23H未关闭"))*20=0,"-",(COUNTIFS(明细!$R:$R,$AK351,明细!$C:$C,AO$1,明细!$AK:$AK,"网点超50分钟未响应")+COUNTIFS(明细!$R:$R,$AK351,明细!$C:$C,AO$1,明细!$AL:$AL,"网点超23H未关闭"))*20)</f>
        <v>-</v>
      </c>
      <c r="AP351" s="12" t="str">
        <f>IF((COUNTIFS(明细!$R:$R,$AK351,明细!$C:$C,AP$1,明细!$AK:$AK,"网点超50分钟未响应")+COUNTIFS(明细!$R:$R,$AK351,明细!$C:$C,AP$1,明细!$AL:$AL,"网点超23H未关闭"))*20=0,"-",(COUNTIFS(明细!$R:$R,$AK351,明细!$C:$C,AP$1,明细!$AK:$AK,"网点超50分钟未响应")+COUNTIFS(明细!$R:$R,$AK351,明细!$C:$C,AP$1,明细!$AL:$AL,"网点超23H未关闭"))*20)</f>
        <v>-</v>
      </c>
      <c r="AQ351" s="12" t="str">
        <f>IF((COUNTIFS(明细!$R:$R,$AK351,明细!$C:$C,AQ$1,明细!$AK:$AK,"网点超50分钟未响应")+COUNTIFS(明细!$R:$R,$AK351,明细!$C:$C,AQ$1,明细!$AL:$AL,"网点超23H未关闭"))*20=0,"-",(COUNTIFS(明细!$R:$R,$AK351,明细!$C:$C,AQ$1,明细!$AK:$AK,"网点超50分钟未响应")+COUNTIFS(明细!$R:$R,$AK351,明细!$C:$C,AQ$1,明细!$AL:$AL,"网点超23H未关闭"))*20)</f>
        <v>-</v>
      </c>
      <c r="AR351" s="12" t="str">
        <f>IF((COUNTIFS(明细!$R:$R,$AK351,明细!$C:$C,AR$1,明细!$AK:$AK,"网点超50分钟未响应")+COUNTIFS(明细!$R:$R,$AK351,明细!$C:$C,AR$1,明细!$AL:$AL,"网点超23H未关闭"))*20=0,"-",(COUNTIFS(明细!$R:$R,$AK351,明细!$C:$C,AR$1,明细!$AK:$AK,"网点超50分钟未响应")+COUNTIFS(明细!$R:$R,$AK351,明细!$C:$C,AR$1,明细!$AL:$AL,"网点超23H未关闭"))*20)</f>
        <v>-</v>
      </c>
      <c r="AS351" s="12" t="str">
        <f>IF((COUNTIFS(明细!$R:$R,$AK351,明细!$C:$C,AS$1,明细!$AK:$AK,"网点超50分钟未响应")+COUNTIFS(明细!$R:$R,$AK351,明细!$C:$C,AS$1,明细!$AL:$AL,"网点超23H未关闭"))*20=0,"-",(COUNTIFS(明细!$R:$R,$AK351,明细!$C:$C,AS$1,明细!$AK:$AK,"网点超50分钟未响应")+COUNTIFS(明细!$R:$R,$AK351,明细!$C:$C,AS$1,明细!$AL:$AL,"网点超23H未关闭"))*20)</f>
        <v>-</v>
      </c>
      <c r="AT351" s="12" t="str">
        <f>IF((COUNTIFS(明细!$R:$R,$AK351,明细!$C:$C,AT$1,明细!$AK:$AK,"网点超50分钟未响应")+COUNTIFS(明细!$R:$R,$AK351,明细!$C:$C,AT$1,明细!$AL:$AL,"网点超23H未关闭"))*20=0,"-",(COUNTIFS(明细!$R:$R,$AK351,明细!$C:$C,AT$1,明细!$AK:$AK,"网点超50分钟未响应")+COUNTIFS(明细!$R:$R,$AK351,明细!$C:$C,AT$1,明细!$AL:$AL,"网点超23H未关闭"))*20)</f>
        <v>-</v>
      </c>
      <c r="AU351" s="12" t="str">
        <f>IF((COUNTIFS(明细!$R:$R,$AK351,明细!$C:$C,AU$1,明细!$AK:$AK,"网点超50分钟未响应")+COUNTIFS(明细!$R:$R,$AK351,明细!$C:$C,AU$1,明细!$AL:$AL,"网点超23H未关闭"))*20=0,"-",(COUNTIFS(明细!$R:$R,$AK351,明细!$C:$C,AU$1,明细!$AK:$AK,"网点超50分钟未响应")+COUNTIFS(明细!$R:$R,$AK351,明细!$C:$C,AU$1,明细!$AL:$AL,"网点超23H未关闭"))*20)</f>
        <v>-</v>
      </c>
      <c r="AV351" s="12" t="str">
        <f>IF((COUNTIFS(明细!$R:$R,$AK351,明细!$C:$C,AV$1,明细!$AK:$AK,"网点超50分钟未响应")+COUNTIFS(明细!$R:$R,$AK351,明细!$C:$C,AV$1,明细!$AL:$AL,"网点超23H未关闭"))*20=0,"-",(COUNTIFS(明细!$R:$R,$AK351,明细!$C:$C,AV$1,明细!$AK:$AK,"网点超50分钟未响应")+COUNTIFS(明细!$R:$R,$AK351,明细!$C:$C,AV$1,明细!$AL:$AL,"网点超23H未关闭"))*20)</f>
        <v>-</v>
      </c>
      <c r="AW351" s="12" t="str">
        <f>IF((COUNTIFS(明细!$R:$R,$AK351,明细!$C:$C,AW$1,明细!$AK:$AK,"网点超50分钟未响应")+COUNTIFS(明细!$R:$R,$AK351,明细!$C:$C,AW$1,明细!$AL:$AL,"网点超23H未关闭"))*20=0,"-",(COUNTIFS(明细!$R:$R,$AK351,明细!$C:$C,AW$1,明细!$AK:$AK,"网点超50分钟未响应")+COUNTIFS(明细!$R:$R,$AK351,明细!$C:$C,AW$1,明细!$AL:$AL,"网点超23H未关闭"))*20)</f>
        <v>-</v>
      </c>
      <c r="AX351" s="12" t="str">
        <f>IF((COUNTIFS(明细!$R:$R,$AK351,明细!$C:$C,AX$1,明细!$AK:$AK,"网点超50分钟未响应")+COUNTIFS(明细!$R:$R,$AK351,明细!$C:$C,AX$1,明细!$AL:$AL,"网点超23H未关闭"))*20=0,"-",(COUNTIFS(明细!$R:$R,$AK351,明细!$C:$C,AX$1,明细!$AK:$AK,"网点超50分钟未响应")+COUNTIFS(明细!$R:$R,$AK351,明细!$C:$C,AX$1,明细!$AL:$AL,"网点超23H未关闭"))*20)</f>
        <v>-</v>
      </c>
      <c r="AY351" s="12" t="str">
        <f>IF((COUNTIFS(明细!$R:$R,$AK351,明细!$C:$C,AY$1,明细!$AK:$AK,"网点超50分钟未响应")+COUNTIFS(明细!$R:$R,$AK351,明细!$C:$C,AY$1,明细!$AL:$AL,"网点超23H未关闭"))*20=0,"-",(COUNTIFS(明细!$R:$R,$AK351,明细!$C:$C,AY$1,明细!$AK:$AK,"网点超50分钟未响应")+COUNTIFS(明细!$R:$R,$AK351,明细!$C:$C,AY$1,明细!$AL:$AL,"网点超23H未关闭"))*20)</f>
        <v>-</v>
      </c>
      <c r="AZ351" s="12" t="str">
        <f>IF((COUNTIFS(明细!$R:$R,$AK351,明细!$C:$C,AZ$1,明细!$AK:$AK,"网点超50分钟未响应")+COUNTIFS(明细!$R:$R,$AK351,明细!$C:$C,AZ$1,明细!$AL:$AL,"网点超23H未关闭"))*20=0,"-",(COUNTIFS(明细!$R:$R,$AK351,明细!$C:$C,AZ$1,明细!$AK:$AK,"网点超50分钟未响应")+COUNTIFS(明细!$R:$R,$AK351,明细!$C:$C,AZ$1,明细!$AL:$AL,"网点超23H未关闭"))*20)</f>
        <v>-</v>
      </c>
      <c r="BA351" s="12" t="str">
        <f>IF((COUNTIFS(明细!$R:$R,$AK351,明细!$C:$C,BA$1,明细!$AK:$AK,"网点超50分钟未响应")+COUNTIFS(明细!$R:$R,$AK351,明细!$C:$C,BA$1,明细!$AL:$AL,"网点超23H未关闭"))*20=0,"-",(COUNTIFS(明细!$R:$R,$AK351,明细!$C:$C,BA$1,明细!$AK:$AK,"网点超50分钟未响应")+COUNTIFS(明细!$R:$R,$AK351,明细!$C:$C,BA$1,明细!$AL:$AL,"网点超23H未关闭"))*20)</f>
        <v>-</v>
      </c>
      <c r="BB351" s="12" t="str">
        <f>IF((COUNTIFS(明细!$R:$R,$AK351,明细!$C:$C,BB$1,明细!$AK:$AK,"网点超50分钟未响应")+COUNTIFS(明细!$R:$R,$AK351,明细!$C:$C,BB$1,明细!$AL:$AL,"网点超23H未关闭"))*20=0,"-",(COUNTIFS(明细!$R:$R,$AK351,明细!$C:$C,BB$1,明细!$AK:$AK,"网点超50分钟未响应")+COUNTIFS(明细!$R:$R,$AK351,明细!$C:$C,BB$1,明细!$AL:$AL,"网点超23H未关闭"))*20)</f>
        <v>-</v>
      </c>
      <c r="BC351" s="12" t="str">
        <f>IF((COUNTIFS(明细!$R:$R,$AK351,明细!$C:$C,BC$1,明细!$AK:$AK,"网点超50分钟未响应")+COUNTIFS(明细!$R:$R,$AK351,明细!$C:$C,BC$1,明细!$AL:$AL,"网点超23H未关闭"))*20=0,"-",(COUNTIFS(明细!$R:$R,$AK351,明细!$C:$C,BC$1,明细!$AK:$AK,"网点超50分钟未响应")+COUNTIFS(明细!$R:$R,$AK351,明细!$C:$C,BC$1,明细!$AL:$AL,"网点超23H未关闭"))*20)</f>
        <v>-</v>
      </c>
      <c r="BD351" s="12" t="str">
        <f>IF((COUNTIFS(明细!$R:$R,$AK351,明细!$C:$C,BD$1,明细!$AK:$AK,"网点超50分钟未响应")+COUNTIFS(明细!$R:$R,$AK351,明细!$C:$C,BD$1,明细!$AL:$AL,"网点超23H未关闭"))*20=0,"-",(COUNTIFS(明细!$R:$R,$AK351,明细!$C:$C,BD$1,明细!$AK:$AK,"网点超50分钟未响应")+COUNTIFS(明细!$R:$R,$AK351,明细!$C:$C,BD$1,明细!$AL:$AL,"网点超23H未关闭"))*20)</f>
        <v>-</v>
      </c>
      <c r="BE351" s="12" t="str">
        <f>IF((COUNTIFS(明细!$R:$R,$AK351,明细!$C:$C,BE$1,明细!$AK:$AK,"网点超50分钟未响应")+COUNTIFS(明细!$R:$R,$AK351,明细!$C:$C,BE$1,明细!$AL:$AL,"网点超23H未关闭"))*20=0,"-",(COUNTIFS(明细!$R:$R,$AK351,明细!$C:$C,BE$1,明细!$AK:$AK,"网点超50分钟未响应")+COUNTIFS(明细!$R:$R,$AK351,明细!$C:$C,BE$1,明细!$AL:$AL,"网点超23H未关闭"))*20)</f>
        <v>-</v>
      </c>
      <c r="BF351" s="12" t="str">
        <f>IF((COUNTIFS(明细!$R:$R,$AK351,明细!$C:$C,BF$1,明细!$AK:$AK,"网点超50分钟未响应")+COUNTIFS(明细!$R:$R,$AK351,明细!$C:$C,BF$1,明细!$AL:$AL,"网点超23H未关闭"))*20=0,"-",(COUNTIFS(明细!$R:$R,$AK351,明细!$C:$C,BF$1,明细!$AK:$AK,"网点超50分钟未响应")+COUNTIFS(明细!$R:$R,$AK351,明细!$C:$C,BF$1,明细!$AL:$AL,"网点超23H未关闭"))*20)</f>
        <v>-</v>
      </c>
      <c r="BG351" s="12" t="str">
        <f>IF((COUNTIFS(明细!$R:$R,$AK351,明细!$C:$C,BG$1,明细!$AK:$AK,"网点超50分钟未响应")+COUNTIFS(明细!$R:$R,$AK351,明细!$C:$C,BG$1,明细!$AL:$AL,"网点超23H未关闭"))*20=0,"-",(COUNTIFS(明细!$R:$R,$AK351,明细!$C:$C,BG$1,明细!$AK:$AK,"网点超50分钟未响应")+COUNTIFS(明细!$R:$R,$AK351,明细!$C:$C,BG$1,明细!$AL:$AL,"网点超23H未关闭"))*20)</f>
        <v>-</v>
      </c>
      <c r="BH351" s="12" t="str">
        <f>IF((COUNTIFS(明细!$R:$R,$AK351,明细!$C:$C,BH$1,明细!$AK:$AK,"网点超50分钟未响应")+COUNTIFS(明细!$R:$R,$AK351,明细!$C:$C,BH$1,明细!$AL:$AL,"网点超23H未关闭"))*20=0,"-",(COUNTIFS(明细!$R:$R,$AK351,明细!$C:$C,BH$1,明细!$AK:$AK,"网点超50分钟未响应")+COUNTIFS(明细!$R:$R,$AK351,明细!$C:$C,BH$1,明细!$AL:$AL,"网点超23H未关闭"))*20)</f>
        <v>-</v>
      </c>
      <c r="BI351" s="12" t="str">
        <f>IF((COUNTIFS(明细!$R:$R,$AK351,明细!$C:$C,BI$1,明细!$AK:$AK,"网点超50分钟未响应")+COUNTIFS(明细!$R:$R,$AK351,明细!$C:$C,BI$1,明细!$AL:$AL,"网点超23H未关闭"))*20=0,"-",(COUNTIFS(明细!$R:$R,$AK351,明细!$C:$C,BI$1,明细!$AK:$AK,"网点超50分钟未响应")+COUNTIFS(明细!$R:$R,$AK351,明细!$C:$C,BI$1,明细!$AL:$AL,"网点超23H未关闭"))*20)</f>
        <v>-</v>
      </c>
      <c r="BJ351" s="12" t="str">
        <f>IF((COUNTIFS(明细!$R:$R,$AK351,明细!$C:$C,BJ$1,明细!$AK:$AK,"网点超50分钟未响应")+COUNTIFS(明细!$R:$R,$AK351,明细!$C:$C,BJ$1,明细!$AL:$AL,"网点超23H未关闭"))*20=0,"-",(COUNTIFS(明细!$R:$R,$AK351,明细!$C:$C,BJ$1,明细!$AK:$AK,"网点超50分钟未响应")+COUNTIFS(明细!$R:$R,$AK351,明细!$C:$C,BJ$1,明细!$AL:$AL,"网点超23H未关闭"))*20)</f>
        <v>-</v>
      </c>
      <c r="BK351" s="12" t="str">
        <f>IF((COUNTIFS(明细!$R:$R,$AK351,明细!$C:$C,BK$1,明细!$AK:$AK,"网点超50分钟未响应")+COUNTIFS(明细!$R:$R,$AK351,明细!$C:$C,BK$1,明细!$AL:$AL,"网点超23H未关闭"))*20=0,"-",(COUNTIFS(明细!$R:$R,$AK351,明细!$C:$C,BK$1,明细!$AK:$AK,"网点超50分钟未响应")+COUNTIFS(明细!$R:$R,$AK351,明细!$C:$C,BK$1,明细!$AL:$AL,"网点超23H未关闭"))*20)</f>
        <v>-</v>
      </c>
      <c r="BL351" s="12" t="str">
        <f>IF((COUNTIFS(明细!$R:$R,$AK351,明细!$C:$C,BL$1,明细!$AK:$AK,"网点超50分钟未响应")+COUNTIFS(明细!$R:$R,$AK351,明细!$C:$C,BL$1,明细!$AL:$AL,"网点超23H未关闭"))*20=0,"-",(COUNTIFS(明细!$R:$R,$AK351,明细!$C:$C,BL$1,明细!$AK:$AK,"网点超50分钟未响应")+COUNTIFS(明细!$R:$R,$AK351,明细!$C:$C,BL$1,明细!$AL:$AL,"网点超23H未关闭"))*20)</f>
        <v>-</v>
      </c>
      <c r="BM351" s="12" t="str">
        <f>IF((COUNTIFS(明细!$R:$R,$AK351,明细!$C:$C,BM$1,明细!$AK:$AK,"网点超50分钟未响应")+COUNTIFS(明细!$R:$R,$AK351,明细!$C:$C,BM$1,明细!$AL:$AL,"网点超23H未关闭"))*20=0,"-",(COUNTIFS(明细!$R:$R,$AK351,明细!$C:$C,BM$1,明细!$AK:$AK,"网点超50分钟未响应")+COUNTIFS(明细!$R:$R,$AK351,明细!$C:$C,BM$1,明细!$AL:$AL,"网点超23H未关闭"))*20)</f>
        <v>-</v>
      </c>
      <c r="BN351" s="12" t="str">
        <f>IF((COUNTIFS(明细!$R:$R,$AK351,明细!$C:$C,BN$1,明细!$AK:$AK,"网点超50分钟未响应")+COUNTIFS(明细!$R:$R,$AK351,明细!$C:$C,BN$1,明细!$AL:$AL,"网点超23H未关闭"))*20=0,"-",(COUNTIFS(明细!$R:$R,$AK351,明细!$C:$C,BN$1,明细!$AK:$AK,"网点超50分钟未响应")+COUNTIFS(明细!$R:$R,$AK351,明细!$C:$C,BN$1,明细!$AL:$AL,"网点超23H未关闭"))*20)</f>
        <v>-</v>
      </c>
      <c r="BO351" s="12" t="str">
        <f>IF((COUNTIFS(明细!$R:$R,$AK351,明细!$C:$C,BO$1,明细!$AK:$AK,"网点超50分钟未响应")+COUNTIFS(明细!$R:$R,$AK351,明细!$C:$C,BO$1,明细!$AL:$AL,"网点超23H未关闭"))*20=0,"-",(COUNTIFS(明细!$R:$R,$AK351,明细!$C:$C,BO$1,明细!$AK:$AK,"网点超50分钟未响应")+COUNTIFS(明细!$R:$R,$AK351,明细!$C:$C,BO$1,明细!$AL:$AL,"网点超23H未关闭"))*20)</f>
        <v>-</v>
      </c>
      <c r="BP351" s="12" t="str">
        <f>IF((COUNTIFS(明细!$R:$R,$AK351,明细!$C:$C,BP$1,明细!$AK:$AK,"网点超50分钟未响应")+COUNTIFS(明细!$R:$R,$AK351,明细!$C:$C,BP$1,明细!$AL:$AL,"网点超23H未关闭"))*20=0,"-",(COUNTIFS(明细!$R:$R,$AK351,明细!$C:$C,BP$1,明细!$AK:$AK,"网点超50分钟未响应")+COUNTIFS(明细!$R:$R,$AK351,明细!$C:$C,BP$1,明细!$AL:$AL,"网点超23H未关闭"))*20)</f>
        <v>-</v>
      </c>
    </row>
    <row r="352" customHeight="1" spans="36:68">
      <c r="AJ352" s="12">
        <f>RANK(AL352,AL$3:AL$356)</f>
        <v>147</v>
      </c>
      <c r="AK352" s="6" t="s">
        <v>388</v>
      </c>
      <c r="AL352" s="12">
        <f t="shared" si="3"/>
        <v>0</v>
      </c>
      <c r="AM352" s="12" t="str">
        <f>IF((COUNTIFS(明细!$R:$R,$AK352,明细!$C:$C,AM$1,明细!$AK:$AK,"网点超50分钟未响应")+COUNTIFS(明细!$R:$R,$AK352,明细!$C:$C,AM$1,明细!$AL:$AL,"网点超23H未关闭"))*20=0,"-",(COUNTIFS(明细!$R:$R,$AK352,明细!$C:$C,AM$1,明细!$AK:$AK,"网点超50分钟未响应")+COUNTIFS(明细!$R:$R,$AK352,明细!$C:$C,AM$1,明细!$AL:$AL,"网点超23H未关闭"))*20)</f>
        <v>-</v>
      </c>
      <c r="AN352" s="12" t="str">
        <f>IF((COUNTIFS(明细!$R:$R,$AK352,明细!$C:$C,AN$1,明细!$AK:$AK,"网点超50分钟未响应")+COUNTIFS(明细!$R:$R,$AK352,明细!$C:$C,AN$1,明细!$AL:$AL,"网点超23H未关闭"))*20=0,"-",(COUNTIFS(明细!$R:$R,$AK352,明细!$C:$C,AN$1,明细!$AK:$AK,"网点超50分钟未响应")+COUNTIFS(明细!$R:$R,$AK352,明细!$C:$C,AN$1,明细!$AL:$AL,"网点超23H未关闭"))*20)</f>
        <v>-</v>
      </c>
      <c r="AO352" s="12" t="str">
        <f>IF((COUNTIFS(明细!$R:$R,$AK352,明细!$C:$C,AO$1,明细!$AK:$AK,"网点超50分钟未响应")+COUNTIFS(明细!$R:$R,$AK352,明细!$C:$C,AO$1,明细!$AL:$AL,"网点超23H未关闭"))*20=0,"-",(COUNTIFS(明细!$R:$R,$AK352,明细!$C:$C,AO$1,明细!$AK:$AK,"网点超50分钟未响应")+COUNTIFS(明细!$R:$R,$AK352,明细!$C:$C,AO$1,明细!$AL:$AL,"网点超23H未关闭"))*20)</f>
        <v>-</v>
      </c>
      <c r="AP352" s="12" t="str">
        <f>IF((COUNTIFS(明细!$R:$R,$AK352,明细!$C:$C,AP$1,明细!$AK:$AK,"网点超50分钟未响应")+COUNTIFS(明细!$R:$R,$AK352,明细!$C:$C,AP$1,明细!$AL:$AL,"网点超23H未关闭"))*20=0,"-",(COUNTIFS(明细!$R:$R,$AK352,明细!$C:$C,AP$1,明细!$AK:$AK,"网点超50分钟未响应")+COUNTIFS(明细!$R:$R,$AK352,明细!$C:$C,AP$1,明细!$AL:$AL,"网点超23H未关闭"))*20)</f>
        <v>-</v>
      </c>
      <c r="AQ352" s="12" t="str">
        <f>IF((COUNTIFS(明细!$R:$R,$AK352,明细!$C:$C,AQ$1,明细!$AK:$AK,"网点超50分钟未响应")+COUNTIFS(明细!$R:$R,$AK352,明细!$C:$C,AQ$1,明细!$AL:$AL,"网点超23H未关闭"))*20=0,"-",(COUNTIFS(明细!$R:$R,$AK352,明细!$C:$C,AQ$1,明细!$AK:$AK,"网点超50分钟未响应")+COUNTIFS(明细!$R:$R,$AK352,明细!$C:$C,AQ$1,明细!$AL:$AL,"网点超23H未关闭"))*20)</f>
        <v>-</v>
      </c>
      <c r="AR352" s="12" t="str">
        <f>IF((COUNTIFS(明细!$R:$R,$AK352,明细!$C:$C,AR$1,明细!$AK:$AK,"网点超50分钟未响应")+COUNTIFS(明细!$R:$R,$AK352,明细!$C:$C,AR$1,明细!$AL:$AL,"网点超23H未关闭"))*20=0,"-",(COUNTIFS(明细!$R:$R,$AK352,明细!$C:$C,AR$1,明细!$AK:$AK,"网点超50分钟未响应")+COUNTIFS(明细!$R:$R,$AK352,明细!$C:$C,AR$1,明细!$AL:$AL,"网点超23H未关闭"))*20)</f>
        <v>-</v>
      </c>
      <c r="AS352" s="12" t="str">
        <f>IF((COUNTIFS(明细!$R:$R,$AK352,明细!$C:$C,AS$1,明细!$AK:$AK,"网点超50分钟未响应")+COUNTIFS(明细!$R:$R,$AK352,明细!$C:$C,AS$1,明细!$AL:$AL,"网点超23H未关闭"))*20=0,"-",(COUNTIFS(明细!$R:$R,$AK352,明细!$C:$C,AS$1,明细!$AK:$AK,"网点超50分钟未响应")+COUNTIFS(明细!$R:$R,$AK352,明细!$C:$C,AS$1,明细!$AL:$AL,"网点超23H未关闭"))*20)</f>
        <v>-</v>
      </c>
      <c r="AT352" s="12" t="str">
        <f>IF((COUNTIFS(明细!$R:$R,$AK352,明细!$C:$C,AT$1,明细!$AK:$AK,"网点超50分钟未响应")+COUNTIFS(明细!$R:$R,$AK352,明细!$C:$C,AT$1,明细!$AL:$AL,"网点超23H未关闭"))*20=0,"-",(COUNTIFS(明细!$R:$R,$AK352,明细!$C:$C,AT$1,明细!$AK:$AK,"网点超50分钟未响应")+COUNTIFS(明细!$R:$R,$AK352,明细!$C:$C,AT$1,明细!$AL:$AL,"网点超23H未关闭"))*20)</f>
        <v>-</v>
      </c>
      <c r="AU352" s="12" t="str">
        <f>IF((COUNTIFS(明细!$R:$R,$AK352,明细!$C:$C,AU$1,明细!$AK:$AK,"网点超50分钟未响应")+COUNTIFS(明细!$R:$R,$AK352,明细!$C:$C,AU$1,明细!$AL:$AL,"网点超23H未关闭"))*20=0,"-",(COUNTIFS(明细!$R:$R,$AK352,明细!$C:$C,AU$1,明细!$AK:$AK,"网点超50分钟未响应")+COUNTIFS(明细!$R:$R,$AK352,明细!$C:$C,AU$1,明细!$AL:$AL,"网点超23H未关闭"))*20)</f>
        <v>-</v>
      </c>
      <c r="AV352" s="12" t="str">
        <f>IF((COUNTIFS(明细!$R:$R,$AK352,明细!$C:$C,AV$1,明细!$AK:$AK,"网点超50分钟未响应")+COUNTIFS(明细!$R:$R,$AK352,明细!$C:$C,AV$1,明细!$AL:$AL,"网点超23H未关闭"))*20=0,"-",(COUNTIFS(明细!$R:$R,$AK352,明细!$C:$C,AV$1,明细!$AK:$AK,"网点超50分钟未响应")+COUNTIFS(明细!$R:$R,$AK352,明细!$C:$C,AV$1,明细!$AL:$AL,"网点超23H未关闭"))*20)</f>
        <v>-</v>
      </c>
      <c r="AW352" s="12" t="str">
        <f>IF((COUNTIFS(明细!$R:$R,$AK352,明细!$C:$C,AW$1,明细!$AK:$AK,"网点超50分钟未响应")+COUNTIFS(明细!$R:$R,$AK352,明细!$C:$C,AW$1,明细!$AL:$AL,"网点超23H未关闭"))*20=0,"-",(COUNTIFS(明细!$R:$R,$AK352,明细!$C:$C,AW$1,明细!$AK:$AK,"网点超50分钟未响应")+COUNTIFS(明细!$R:$R,$AK352,明细!$C:$C,AW$1,明细!$AL:$AL,"网点超23H未关闭"))*20)</f>
        <v>-</v>
      </c>
      <c r="AX352" s="12" t="str">
        <f>IF((COUNTIFS(明细!$R:$R,$AK352,明细!$C:$C,AX$1,明细!$AK:$AK,"网点超50分钟未响应")+COUNTIFS(明细!$R:$R,$AK352,明细!$C:$C,AX$1,明细!$AL:$AL,"网点超23H未关闭"))*20=0,"-",(COUNTIFS(明细!$R:$R,$AK352,明细!$C:$C,AX$1,明细!$AK:$AK,"网点超50分钟未响应")+COUNTIFS(明细!$R:$R,$AK352,明细!$C:$C,AX$1,明细!$AL:$AL,"网点超23H未关闭"))*20)</f>
        <v>-</v>
      </c>
      <c r="AY352" s="12" t="str">
        <f>IF((COUNTIFS(明细!$R:$R,$AK352,明细!$C:$C,AY$1,明细!$AK:$AK,"网点超50分钟未响应")+COUNTIFS(明细!$R:$R,$AK352,明细!$C:$C,AY$1,明细!$AL:$AL,"网点超23H未关闭"))*20=0,"-",(COUNTIFS(明细!$R:$R,$AK352,明细!$C:$C,AY$1,明细!$AK:$AK,"网点超50分钟未响应")+COUNTIFS(明细!$R:$R,$AK352,明细!$C:$C,AY$1,明细!$AL:$AL,"网点超23H未关闭"))*20)</f>
        <v>-</v>
      </c>
      <c r="AZ352" s="12" t="str">
        <f>IF((COUNTIFS(明细!$R:$R,$AK352,明细!$C:$C,AZ$1,明细!$AK:$AK,"网点超50分钟未响应")+COUNTIFS(明细!$R:$R,$AK352,明细!$C:$C,AZ$1,明细!$AL:$AL,"网点超23H未关闭"))*20=0,"-",(COUNTIFS(明细!$R:$R,$AK352,明细!$C:$C,AZ$1,明细!$AK:$AK,"网点超50分钟未响应")+COUNTIFS(明细!$R:$R,$AK352,明细!$C:$C,AZ$1,明细!$AL:$AL,"网点超23H未关闭"))*20)</f>
        <v>-</v>
      </c>
      <c r="BA352" s="12" t="str">
        <f>IF((COUNTIFS(明细!$R:$R,$AK352,明细!$C:$C,BA$1,明细!$AK:$AK,"网点超50分钟未响应")+COUNTIFS(明细!$R:$R,$AK352,明细!$C:$C,BA$1,明细!$AL:$AL,"网点超23H未关闭"))*20=0,"-",(COUNTIFS(明细!$R:$R,$AK352,明细!$C:$C,BA$1,明细!$AK:$AK,"网点超50分钟未响应")+COUNTIFS(明细!$R:$R,$AK352,明细!$C:$C,BA$1,明细!$AL:$AL,"网点超23H未关闭"))*20)</f>
        <v>-</v>
      </c>
      <c r="BB352" s="12" t="str">
        <f>IF((COUNTIFS(明细!$R:$R,$AK352,明细!$C:$C,BB$1,明细!$AK:$AK,"网点超50分钟未响应")+COUNTIFS(明细!$R:$R,$AK352,明细!$C:$C,BB$1,明细!$AL:$AL,"网点超23H未关闭"))*20=0,"-",(COUNTIFS(明细!$R:$R,$AK352,明细!$C:$C,BB$1,明细!$AK:$AK,"网点超50分钟未响应")+COUNTIFS(明细!$R:$R,$AK352,明细!$C:$C,BB$1,明细!$AL:$AL,"网点超23H未关闭"))*20)</f>
        <v>-</v>
      </c>
      <c r="BC352" s="12" t="str">
        <f>IF((COUNTIFS(明细!$R:$R,$AK352,明细!$C:$C,BC$1,明细!$AK:$AK,"网点超50分钟未响应")+COUNTIFS(明细!$R:$R,$AK352,明细!$C:$C,BC$1,明细!$AL:$AL,"网点超23H未关闭"))*20=0,"-",(COUNTIFS(明细!$R:$R,$AK352,明细!$C:$C,BC$1,明细!$AK:$AK,"网点超50分钟未响应")+COUNTIFS(明细!$R:$R,$AK352,明细!$C:$C,BC$1,明细!$AL:$AL,"网点超23H未关闭"))*20)</f>
        <v>-</v>
      </c>
      <c r="BD352" s="12" t="str">
        <f>IF((COUNTIFS(明细!$R:$R,$AK352,明细!$C:$C,BD$1,明细!$AK:$AK,"网点超50分钟未响应")+COUNTIFS(明细!$R:$R,$AK352,明细!$C:$C,BD$1,明细!$AL:$AL,"网点超23H未关闭"))*20=0,"-",(COUNTIFS(明细!$R:$R,$AK352,明细!$C:$C,BD$1,明细!$AK:$AK,"网点超50分钟未响应")+COUNTIFS(明细!$R:$R,$AK352,明细!$C:$C,BD$1,明细!$AL:$AL,"网点超23H未关闭"))*20)</f>
        <v>-</v>
      </c>
      <c r="BE352" s="12" t="str">
        <f>IF((COUNTIFS(明细!$R:$R,$AK352,明细!$C:$C,BE$1,明细!$AK:$AK,"网点超50分钟未响应")+COUNTIFS(明细!$R:$R,$AK352,明细!$C:$C,BE$1,明细!$AL:$AL,"网点超23H未关闭"))*20=0,"-",(COUNTIFS(明细!$R:$R,$AK352,明细!$C:$C,BE$1,明细!$AK:$AK,"网点超50分钟未响应")+COUNTIFS(明细!$R:$R,$AK352,明细!$C:$C,BE$1,明细!$AL:$AL,"网点超23H未关闭"))*20)</f>
        <v>-</v>
      </c>
      <c r="BF352" s="12" t="str">
        <f>IF((COUNTIFS(明细!$R:$R,$AK352,明细!$C:$C,BF$1,明细!$AK:$AK,"网点超50分钟未响应")+COUNTIFS(明细!$R:$R,$AK352,明细!$C:$C,BF$1,明细!$AL:$AL,"网点超23H未关闭"))*20=0,"-",(COUNTIFS(明细!$R:$R,$AK352,明细!$C:$C,BF$1,明细!$AK:$AK,"网点超50分钟未响应")+COUNTIFS(明细!$R:$R,$AK352,明细!$C:$C,BF$1,明细!$AL:$AL,"网点超23H未关闭"))*20)</f>
        <v>-</v>
      </c>
      <c r="BG352" s="12" t="str">
        <f>IF((COUNTIFS(明细!$R:$R,$AK352,明细!$C:$C,BG$1,明细!$AK:$AK,"网点超50分钟未响应")+COUNTIFS(明细!$R:$R,$AK352,明细!$C:$C,BG$1,明细!$AL:$AL,"网点超23H未关闭"))*20=0,"-",(COUNTIFS(明细!$R:$R,$AK352,明细!$C:$C,BG$1,明细!$AK:$AK,"网点超50分钟未响应")+COUNTIFS(明细!$R:$R,$AK352,明细!$C:$C,BG$1,明细!$AL:$AL,"网点超23H未关闭"))*20)</f>
        <v>-</v>
      </c>
      <c r="BH352" s="12" t="str">
        <f>IF((COUNTIFS(明细!$R:$R,$AK352,明细!$C:$C,BH$1,明细!$AK:$AK,"网点超50分钟未响应")+COUNTIFS(明细!$R:$R,$AK352,明细!$C:$C,BH$1,明细!$AL:$AL,"网点超23H未关闭"))*20=0,"-",(COUNTIFS(明细!$R:$R,$AK352,明细!$C:$C,BH$1,明细!$AK:$AK,"网点超50分钟未响应")+COUNTIFS(明细!$R:$R,$AK352,明细!$C:$C,BH$1,明细!$AL:$AL,"网点超23H未关闭"))*20)</f>
        <v>-</v>
      </c>
      <c r="BI352" s="12" t="str">
        <f>IF((COUNTIFS(明细!$R:$R,$AK352,明细!$C:$C,BI$1,明细!$AK:$AK,"网点超50分钟未响应")+COUNTIFS(明细!$R:$R,$AK352,明细!$C:$C,BI$1,明细!$AL:$AL,"网点超23H未关闭"))*20=0,"-",(COUNTIFS(明细!$R:$R,$AK352,明细!$C:$C,BI$1,明细!$AK:$AK,"网点超50分钟未响应")+COUNTIFS(明细!$R:$R,$AK352,明细!$C:$C,BI$1,明细!$AL:$AL,"网点超23H未关闭"))*20)</f>
        <v>-</v>
      </c>
      <c r="BJ352" s="12" t="str">
        <f>IF((COUNTIFS(明细!$R:$R,$AK352,明细!$C:$C,BJ$1,明细!$AK:$AK,"网点超50分钟未响应")+COUNTIFS(明细!$R:$R,$AK352,明细!$C:$C,BJ$1,明细!$AL:$AL,"网点超23H未关闭"))*20=0,"-",(COUNTIFS(明细!$R:$R,$AK352,明细!$C:$C,BJ$1,明细!$AK:$AK,"网点超50分钟未响应")+COUNTIFS(明细!$R:$R,$AK352,明细!$C:$C,BJ$1,明细!$AL:$AL,"网点超23H未关闭"))*20)</f>
        <v>-</v>
      </c>
      <c r="BK352" s="12" t="str">
        <f>IF((COUNTIFS(明细!$R:$R,$AK352,明细!$C:$C,BK$1,明细!$AK:$AK,"网点超50分钟未响应")+COUNTIFS(明细!$R:$R,$AK352,明细!$C:$C,BK$1,明细!$AL:$AL,"网点超23H未关闭"))*20=0,"-",(COUNTIFS(明细!$R:$R,$AK352,明细!$C:$C,BK$1,明细!$AK:$AK,"网点超50分钟未响应")+COUNTIFS(明细!$R:$R,$AK352,明细!$C:$C,BK$1,明细!$AL:$AL,"网点超23H未关闭"))*20)</f>
        <v>-</v>
      </c>
      <c r="BL352" s="12" t="str">
        <f>IF((COUNTIFS(明细!$R:$R,$AK352,明细!$C:$C,BL$1,明细!$AK:$AK,"网点超50分钟未响应")+COUNTIFS(明细!$R:$R,$AK352,明细!$C:$C,BL$1,明细!$AL:$AL,"网点超23H未关闭"))*20=0,"-",(COUNTIFS(明细!$R:$R,$AK352,明细!$C:$C,BL$1,明细!$AK:$AK,"网点超50分钟未响应")+COUNTIFS(明细!$R:$R,$AK352,明细!$C:$C,BL$1,明细!$AL:$AL,"网点超23H未关闭"))*20)</f>
        <v>-</v>
      </c>
      <c r="BM352" s="12" t="str">
        <f>IF((COUNTIFS(明细!$R:$R,$AK352,明细!$C:$C,BM$1,明细!$AK:$AK,"网点超50分钟未响应")+COUNTIFS(明细!$R:$R,$AK352,明细!$C:$C,BM$1,明细!$AL:$AL,"网点超23H未关闭"))*20=0,"-",(COUNTIFS(明细!$R:$R,$AK352,明细!$C:$C,BM$1,明细!$AK:$AK,"网点超50分钟未响应")+COUNTIFS(明细!$R:$R,$AK352,明细!$C:$C,BM$1,明细!$AL:$AL,"网点超23H未关闭"))*20)</f>
        <v>-</v>
      </c>
      <c r="BN352" s="12" t="str">
        <f>IF((COUNTIFS(明细!$R:$R,$AK352,明细!$C:$C,BN$1,明细!$AK:$AK,"网点超50分钟未响应")+COUNTIFS(明细!$R:$R,$AK352,明细!$C:$C,BN$1,明细!$AL:$AL,"网点超23H未关闭"))*20=0,"-",(COUNTIFS(明细!$R:$R,$AK352,明细!$C:$C,BN$1,明细!$AK:$AK,"网点超50分钟未响应")+COUNTIFS(明细!$R:$R,$AK352,明细!$C:$C,BN$1,明细!$AL:$AL,"网点超23H未关闭"))*20)</f>
        <v>-</v>
      </c>
      <c r="BO352" s="12" t="str">
        <f>IF((COUNTIFS(明细!$R:$R,$AK352,明细!$C:$C,BO$1,明细!$AK:$AK,"网点超50分钟未响应")+COUNTIFS(明细!$R:$R,$AK352,明细!$C:$C,BO$1,明细!$AL:$AL,"网点超23H未关闭"))*20=0,"-",(COUNTIFS(明细!$R:$R,$AK352,明细!$C:$C,BO$1,明细!$AK:$AK,"网点超50分钟未响应")+COUNTIFS(明细!$R:$R,$AK352,明细!$C:$C,BO$1,明细!$AL:$AL,"网点超23H未关闭"))*20)</f>
        <v>-</v>
      </c>
      <c r="BP352" s="12" t="str">
        <f>IF((COUNTIFS(明细!$R:$R,$AK352,明细!$C:$C,BP$1,明细!$AK:$AK,"网点超50分钟未响应")+COUNTIFS(明细!$R:$R,$AK352,明细!$C:$C,BP$1,明细!$AL:$AL,"网点超23H未关闭"))*20=0,"-",(COUNTIFS(明细!$R:$R,$AK352,明细!$C:$C,BP$1,明细!$AK:$AK,"网点超50分钟未响应")+COUNTIFS(明细!$R:$R,$AK352,明细!$C:$C,BP$1,明细!$AL:$AL,"网点超23H未关闭"))*20)</f>
        <v>-</v>
      </c>
    </row>
    <row r="353" customHeight="1" spans="36:68">
      <c r="AJ353" s="12">
        <f>RANK(AL353,AL$3:AL$356)</f>
        <v>147</v>
      </c>
      <c r="AK353" s="6" t="s">
        <v>389</v>
      </c>
      <c r="AL353" s="12">
        <f t="shared" si="3"/>
        <v>0</v>
      </c>
      <c r="AM353" s="12" t="str">
        <f>IF((COUNTIFS(明细!$R:$R,$AK353,明细!$C:$C,AM$1,明细!$AK:$AK,"网点超50分钟未响应")+COUNTIFS(明细!$R:$R,$AK353,明细!$C:$C,AM$1,明细!$AL:$AL,"网点超23H未关闭"))*20=0,"-",(COUNTIFS(明细!$R:$R,$AK353,明细!$C:$C,AM$1,明细!$AK:$AK,"网点超50分钟未响应")+COUNTIFS(明细!$R:$R,$AK353,明细!$C:$C,AM$1,明细!$AL:$AL,"网点超23H未关闭"))*20)</f>
        <v>-</v>
      </c>
      <c r="AN353" s="12" t="str">
        <f>IF((COUNTIFS(明细!$R:$R,$AK353,明细!$C:$C,AN$1,明细!$AK:$AK,"网点超50分钟未响应")+COUNTIFS(明细!$R:$R,$AK353,明细!$C:$C,AN$1,明细!$AL:$AL,"网点超23H未关闭"))*20=0,"-",(COUNTIFS(明细!$R:$R,$AK353,明细!$C:$C,AN$1,明细!$AK:$AK,"网点超50分钟未响应")+COUNTIFS(明细!$R:$R,$AK353,明细!$C:$C,AN$1,明细!$AL:$AL,"网点超23H未关闭"))*20)</f>
        <v>-</v>
      </c>
      <c r="AO353" s="12" t="str">
        <f>IF((COUNTIFS(明细!$R:$R,$AK353,明细!$C:$C,AO$1,明细!$AK:$AK,"网点超50分钟未响应")+COUNTIFS(明细!$R:$R,$AK353,明细!$C:$C,AO$1,明细!$AL:$AL,"网点超23H未关闭"))*20=0,"-",(COUNTIFS(明细!$R:$R,$AK353,明细!$C:$C,AO$1,明细!$AK:$AK,"网点超50分钟未响应")+COUNTIFS(明细!$R:$R,$AK353,明细!$C:$C,AO$1,明细!$AL:$AL,"网点超23H未关闭"))*20)</f>
        <v>-</v>
      </c>
      <c r="AP353" s="12" t="str">
        <f>IF((COUNTIFS(明细!$R:$R,$AK353,明细!$C:$C,AP$1,明细!$AK:$AK,"网点超50分钟未响应")+COUNTIFS(明细!$R:$R,$AK353,明细!$C:$C,AP$1,明细!$AL:$AL,"网点超23H未关闭"))*20=0,"-",(COUNTIFS(明细!$R:$R,$AK353,明细!$C:$C,AP$1,明细!$AK:$AK,"网点超50分钟未响应")+COUNTIFS(明细!$R:$R,$AK353,明细!$C:$C,AP$1,明细!$AL:$AL,"网点超23H未关闭"))*20)</f>
        <v>-</v>
      </c>
      <c r="AQ353" s="12" t="str">
        <f>IF((COUNTIFS(明细!$R:$R,$AK353,明细!$C:$C,AQ$1,明细!$AK:$AK,"网点超50分钟未响应")+COUNTIFS(明细!$R:$R,$AK353,明细!$C:$C,AQ$1,明细!$AL:$AL,"网点超23H未关闭"))*20=0,"-",(COUNTIFS(明细!$R:$R,$AK353,明细!$C:$C,AQ$1,明细!$AK:$AK,"网点超50分钟未响应")+COUNTIFS(明细!$R:$R,$AK353,明细!$C:$C,AQ$1,明细!$AL:$AL,"网点超23H未关闭"))*20)</f>
        <v>-</v>
      </c>
      <c r="AR353" s="12" t="str">
        <f>IF((COUNTIFS(明细!$R:$R,$AK353,明细!$C:$C,AR$1,明细!$AK:$AK,"网点超50分钟未响应")+COUNTIFS(明细!$R:$R,$AK353,明细!$C:$C,AR$1,明细!$AL:$AL,"网点超23H未关闭"))*20=0,"-",(COUNTIFS(明细!$R:$R,$AK353,明细!$C:$C,AR$1,明细!$AK:$AK,"网点超50分钟未响应")+COUNTIFS(明细!$R:$R,$AK353,明细!$C:$C,AR$1,明细!$AL:$AL,"网点超23H未关闭"))*20)</f>
        <v>-</v>
      </c>
      <c r="AS353" s="12" t="str">
        <f>IF((COUNTIFS(明细!$R:$R,$AK353,明细!$C:$C,AS$1,明细!$AK:$AK,"网点超50分钟未响应")+COUNTIFS(明细!$R:$R,$AK353,明细!$C:$C,AS$1,明细!$AL:$AL,"网点超23H未关闭"))*20=0,"-",(COUNTIFS(明细!$R:$R,$AK353,明细!$C:$C,AS$1,明细!$AK:$AK,"网点超50分钟未响应")+COUNTIFS(明细!$R:$R,$AK353,明细!$C:$C,AS$1,明细!$AL:$AL,"网点超23H未关闭"))*20)</f>
        <v>-</v>
      </c>
      <c r="AT353" s="12" t="str">
        <f>IF((COUNTIFS(明细!$R:$R,$AK353,明细!$C:$C,AT$1,明细!$AK:$AK,"网点超50分钟未响应")+COUNTIFS(明细!$R:$R,$AK353,明细!$C:$C,AT$1,明细!$AL:$AL,"网点超23H未关闭"))*20=0,"-",(COUNTIFS(明细!$R:$R,$AK353,明细!$C:$C,AT$1,明细!$AK:$AK,"网点超50分钟未响应")+COUNTIFS(明细!$R:$R,$AK353,明细!$C:$C,AT$1,明细!$AL:$AL,"网点超23H未关闭"))*20)</f>
        <v>-</v>
      </c>
      <c r="AU353" s="12" t="str">
        <f>IF((COUNTIFS(明细!$R:$R,$AK353,明细!$C:$C,AU$1,明细!$AK:$AK,"网点超50分钟未响应")+COUNTIFS(明细!$R:$R,$AK353,明细!$C:$C,AU$1,明细!$AL:$AL,"网点超23H未关闭"))*20=0,"-",(COUNTIFS(明细!$R:$R,$AK353,明细!$C:$C,AU$1,明细!$AK:$AK,"网点超50分钟未响应")+COUNTIFS(明细!$R:$R,$AK353,明细!$C:$C,AU$1,明细!$AL:$AL,"网点超23H未关闭"))*20)</f>
        <v>-</v>
      </c>
      <c r="AV353" s="12" t="str">
        <f>IF((COUNTIFS(明细!$R:$R,$AK353,明细!$C:$C,AV$1,明细!$AK:$AK,"网点超50分钟未响应")+COUNTIFS(明细!$R:$R,$AK353,明细!$C:$C,AV$1,明细!$AL:$AL,"网点超23H未关闭"))*20=0,"-",(COUNTIFS(明细!$R:$R,$AK353,明细!$C:$C,AV$1,明细!$AK:$AK,"网点超50分钟未响应")+COUNTIFS(明细!$R:$R,$AK353,明细!$C:$C,AV$1,明细!$AL:$AL,"网点超23H未关闭"))*20)</f>
        <v>-</v>
      </c>
      <c r="AW353" s="12" t="str">
        <f>IF((COUNTIFS(明细!$R:$R,$AK353,明细!$C:$C,AW$1,明细!$AK:$AK,"网点超50分钟未响应")+COUNTIFS(明细!$R:$R,$AK353,明细!$C:$C,AW$1,明细!$AL:$AL,"网点超23H未关闭"))*20=0,"-",(COUNTIFS(明细!$R:$R,$AK353,明细!$C:$C,AW$1,明细!$AK:$AK,"网点超50分钟未响应")+COUNTIFS(明细!$R:$R,$AK353,明细!$C:$C,AW$1,明细!$AL:$AL,"网点超23H未关闭"))*20)</f>
        <v>-</v>
      </c>
      <c r="AX353" s="12" t="str">
        <f>IF((COUNTIFS(明细!$R:$R,$AK353,明细!$C:$C,AX$1,明细!$AK:$AK,"网点超50分钟未响应")+COUNTIFS(明细!$R:$R,$AK353,明细!$C:$C,AX$1,明细!$AL:$AL,"网点超23H未关闭"))*20=0,"-",(COUNTIFS(明细!$R:$R,$AK353,明细!$C:$C,AX$1,明细!$AK:$AK,"网点超50分钟未响应")+COUNTIFS(明细!$R:$R,$AK353,明细!$C:$C,AX$1,明细!$AL:$AL,"网点超23H未关闭"))*20)</f>
        <v>-</v>
      </c>
      <c r="AY353" s="12" t="str">
        <f>IF((COUNTIFS(明细!$R:$R,$AK353,明细!$C:$C,AY$1,明细!$AK:$AK,"网点超50分钟未响应")+COUNTIFS(明细!$R:$R,$AK353,明细!$C:$C,AY$1,明细!$AL:$AL,"网点超23H未关闭"))*20=0,"-",(COUNTIFS(明细!$R:$R,$AK353,明细!$C:$C,AY$1,明细!$AK:$AK,"网点超50分钟未响应")+COUNTIFS(明细!$R:$R,$AK353,明细!$C:$C,AY$1,明细!$AL:$AL,"网点超23H未关闭"))*20)</f>
        <v>-</v>
      </c>
      <c r="AZ353" s="12" t="str">
        <f>IF((COUNTIFS(明细!$R:$R,$AK353,明细!$C:$C,AZ$1,明细!$AK:$AK,"网点超50分钟未响应")+COUNTIFS(明细!$R:$R,$AK353,明细!$C:$C,AZ$1,明细!$AL:$AL,"网点超23H未关闭"))*20=0,"-",(COUNTIFS(明细!$R:$R,$AK353,明细!$C:$C,AZ$1,明细!$AK:$AK,"网点超50分钟未响应")+COUNTIFS(明细!$R:$R,$AK353,明细!$C:$C,AZ$1,明细!$AL:$AL,"网点超23H未关闭"))*20)</f>
        <v>-</v>
      </c>
      <c r="BA353" s="12" t="str">
        <f>IF((COUNTIFS(明细!$R:$R,$AK353,明细!$C:$C,BA$1,明细!$AK:$AK,"网点超50分钟未响应")+COUNTIFS(明细!$R:$R,$AK353,明细!$C:$C,BA$1,明细!$AL:$AL,"网点超23H未关闭"))*20=0,"-",(COUNTIFS(明细!$R:$R,$AK353,明细!$C:$C,BA$1,明细!$AK:$AK,"网点超50分钟未响应")+COUNTIFS(明细!$R:$R,$AK353,明细!$C:$C,BA$1,明细!$AL:$AL,"网点超23H未关闭"))*20)</f>
        <v>-</v>
      </c>
      <c r="BB353" s="12" t="str">
        <f>IF((COUNTIFS(明细!$R:$R,$AK353,明细!$C:$C,BB$1,明细!$AK:$AK,"网点超50分钟未响应")+COUNTIFS(明细!$R:$R,$AK353,明细!$C:$C,BB$1,明细!$AL:$AL,"网点超23H未关闭"))*20=0,"-",(COUNTIFS(明细!$R:$R,$AK353,明细!$C:$C,BB$1,明细!$AK:$AK,"网点超50分钟未响应")+COUNTIFS(明细!$R:$R,$AK353,明细!$C:$C,BB$1,明细!$AL:$AL,"网点超23H未关闭"))*20)</f>
        <v>-</v>
      </c>
      <c r="BC353" s="12" t="str">
        <f>IF((COUNTIFS(明细!$R:$R,$AK353,明细!$C:$C,BC$1,明细!$AK:$AK,"网点超50分钟未响应")+COUNTIFS(明细!$R:$R,$AK353,明细!$C:$C,BC$1,明细!$AL:$AL,"网点超23H未关闭"))*20=0,"-",(COUNTIFS(明细!$R:$R,$AK353,明细!$C:$C,BC$1,明细!$AK:$AK,"网点超50分钟未响应")+COUNTIFS(明细!$R:$R,$AK353,明细!$C:$C,BC$1,明细!$AL:$AL,"网点超23H未关闭"))*20)</f>
        <v>-</v>
      </c>
      <c r="BD353" s="12" t="str">
        <f>IF((COUNTIFS(明细!$R:$R,$AK353,明细!$C:$C,BD$1,明细!$AK:$AK,"网点超50分钟未响应")+COUNTIFS(明细!$R:$R,$AK353,明细!$C:$C,BD$1,明细!$AL:$AL,"网点超23H未关闭"))*20=0,"-",(COUNTIFS(明细!$R:$R,$AK353,明细!$C:$C,BD$1,明细!$AK:$AK,"网点超50分钟未响应")+COUNTIFS(明细!$R:$R,$AK353,明细!$C:$C,BD$1,明细!$AL:$AL,"网点超23H未关闭"))*20)</f>
        <v>-</v>
      </c>
      <c r="BE353" s="12" t="str">
        <f>IF((COUNTIFS(明细!$R:$R,$AK353,明细!$C:$C,BE$1,明细!$AK:$AK,"网点超50分钟未响应")+COUNTIFS(明细!$R:$R,$AK353,明细!$C:$C,BE$1,明细!$AL:$AL,"网点超23H未关闭"))*20=0,"-",(COUNTIFS(明细!$R:$R,$AK353,明细!$C:$C,BE$1,明细!$AK:$AK,"网点超50分钟未响应")+COUNTIFS(明细!$R:$R,$AK353,明细!$C:$C,BE$1,明细!$AL:$AL,"网点超23H未关闭"))*20)</f>
        <v>-</v>
      </c>
      <c r="BF353" s="12" t="str">
        <f>IF((COUNTIFS(明细!$R:$R,$AK353,明细!$C:$C,BF$1,明细!$AK:$AK,"网点超50分钟未响应")+COUNTIFS(明细!$R:$R,$AK353,明细!$C:$C,BF$1,明细!$AL:$AL,"网点超23H未关闭"))*20=0,"-",(COUNTIFS(明细!$R:$R,$AK353,明细!$C:$C,BF$1,明细!$AK:$AK,"网点超50分钟未响应")+COUNTIFS(明细!$R:$R,$AK353,明细!$C:$C,BF$1,明细!$AL:$AL,"网点超23H未关闭"))*20)</f>
        <v>-</v>
      </c>
      <c r="BG353" s="12" t="str">
        <f>IF((COUNTIFS(明细!$R:$R,$AK353,明细!$C:$C,BG$1,明细!$AK:$AK,"网点超50分钟未响应")+COUNTIFS(明细!$R:$R,$AK353,明细!$C:$C,BG$1,明细!$AL:$AL,"网点超23H未关闭"))*20=0,"-",(COUNTIFS(明细!$R:$R,$AK353,明细!$C:$C,BG$1,明细!$AK:$AK,"网点超50分钟未响应")+COUNTIFS(明细!$R:$R,$AK353,明细!$C:$C,BG$1,明细!$AL:$AL,"网点超23H未关闭"))*20)</f>
        <v>-</v>
      </c>
      <c r="BH353" s="12" t="str">
        <f>IF((COUNTIFS(明细!$R:$R,$AK353,明细!$C:$C,BH$1,明细!$AK:$AK,"网点超50分钟未响应")+COUNTIFS(明细!$R:$R,$AK353,明细!$C:$C,BH$1,明细!$AL:$AL,"网点超23H未关闭"))*20=0,"-",(COUNTIFS(明细!$R:$R,$AK353,明细!$C:$C,BH$1,明细!$AK:$AK,"网点超50分钟未响应")+COUNTIFS(明细!$R:$R,$AK353,明细!$C:$C,BH$1,明细!$AL:$AL,"网点超23H未关闭"))*20)</f>
        <v>-</v>
      </c>
      <c r="BI353" s="12" t="str">
        <f>IF((COUNTIFS(明细!$R:$R,$AK353,明细!$C:$C,BI$1,明细!$AK:$AK,"网点超50分钟未响应")+COUNTIFS(明细!$R:$R,$AK353,明细!$C:$C,BI$1,明细!$AL:$AL,"网点超23H未关闭"))*20=0,"-",(COUNTIFS(明细!$R:$R,$AK353,明细!$C:$C,BI$1,明细!$AK:$AK,"网点超50分钟未响应")+COUNTIFS(明细!$R:$R,$AK353,明细!$C:$C,BI$1,明细!$AL:$AL,"网点超23H未关闭"))*20)</f>
        <v>-</v>
      </c>
      <c r="BJ353" s="12" t="str">
        <f>IF((COUNTIFS(明细!$R:$R,$AK353,明细!$C:$C,BJ$1,明细!$AK:$AK,"网点超50分钟未响应")+COUNTIFS(明细!$R:$R,$AK353,明细!$C:$C,BJ$1,明细!$AL:$AL,"网点超23H未关闭"))*20=0,"-",(COUNTIFS(明细!$R:$R,$AK353,明细!$C:$C,BJ$1,明细!$AK:$AK,"网点超50分钟未响应")+COUNTIFS(明细!$R:$R,$AK353,明细!$C:$C,BJ$1,明细!$AL:$AL,"网点超23H未关闭"))*20)</f>
        <v>-</v>
      </c>
      <c r="BK353" s="12" t="str">
        <f>IF((COUNTIFS(明细!$R:$R,$AK353,明细!$C:$C,BK$1,明细!$AK:$AK,"网点超50分钟未响应")+COUNTIFS(明细!$R:$R,$AK353,明细!$C:$C,BK$1,明细!$AL:$AL,"网点超23H未关闭"))*20=0,"-",(COUNTIFS(明细!$R:$R,$AK353,明细!$C:$C,BK$1,明细!$AK:$AK,"网点超50分钟未响应")+COUNTIFS(明细!$R:$R,$AK353,明细!$C:$C,BK$1,明细!$AL:$AL,"网点超23H未关闭"))*20)</f>
        <v>-</v>
      </c>
      <c r="BL353" s="12" t="str">
        <f>IF((COUNTIFS(明细!$R:$R,$AK353,明细!$C:$C,BL$1,明细!$AK:$AK,"网点超50分钟未响应")+COUNTIFS(明细!$R:$R,$AK353,明细!$C:$C,BL$1,明细!$AL:$AL,"网点超23H未关闭"))*20=0,"-",(COUNTIFS(明细!$R:$R,$AK353,明细!$C:$C,BL$1,明细!$AK:$AK,"网点超50分钟未响应")+COUNTIFS(明细!$R:$R,$AK353,明细!$C:$C,BL$1,明细!$AL:$AL,"网点超23H未关闭"))*20)</f>
        <v>-</v>
      </c>
      <c r="BM353" s="12" t="str">
        <f>IF((COUNTIFS(明细!$R:$R,$AK353,明细!$C:$C,BM$1,明细!$AK:$AK,"网点超50分钟未响应")+COUNTIFS(明细!$R:$R,$AK353,明细!$C:$C,BM$1,明细!$AL:$AL,"网点超23H未关闭"))*20=0,"-",(COUNTIFS(明细!$R:$R,$AK353,明细!$C:$C,BM$1,明细!$AK:$AK,"网点超50分钟未响应")+COUNTIFS(明细!$R:$R,$AK353,明细!$C:$C,BM$1,明细!$AL:$AL,"网点超23H未关闭"))*20)</f>
        <v>-</v>
      </c>
      <c r="BN353" s="12" t="str">
        <f>IF((COUNTIFS(明细!$R:$R,$AK353,明细!$C:$C,BN$1,明细!$AK:$AK,"网点超50分钟未响应")+COUNTIFS(明细!$R:$R,$AK353,明细!$C:$C,BN$1,明细!$AL:$AL,"网点超23H未关闭"))*20=0,"-",(COUNTIFS(明细!$R:$R,$AK353,明细!$C:$C,BN$1,明细!$AK:$AK,"网点超50分钟未响应")+COUNTIFS(明细!$R:$R,$AK353,明细!$C:$C,BN$1,明细!$AL:$AL,"网点超23H未关闭"))*20)</f>
        <v>-</v>
      </c>
      <c r="BO353" s="12" t="str">
        <f>IF((COUNTIFS(明细!$R:$R,$AK353,明细!$C:$C,BO$1,明细!$AK:$AK,"网点超50分钟未响应")+COUNTIFS(明细!$R:$R,$AK353,明细!$C:$C,BO$1,明细!$AL:$AL,"网点超23H未关闭"))*20=0,"-",(COUNTIFS(明细!$R:$R,$AK353,明细!$C:$C,BO$1,明细!$AK:$AK,"网点超50分钟未响应")+COUNTIFS(明细!$R:$R,$AK353,明细!$C:$C,BO$1,明细!$AL:$AL,"网点超23H未关闭"))*20)</f>
        <v>-</v>
      </c>
      <c r="BP353" s="12" t="str">
        <f>IF((COUNTIFS(明细!$R:$R,$AK353,明细!$C:$C,BP$1,明细!$AK:$AK,"网点超50分钟未响应")+COUNTIFS(明细!$R:$R,$AK353,明细!$C:$C,BP$1,明细!$AL:$AL,"网点超23H未关闭"))*20=0,"-",(COUNTIFS(明细!$R:$R,$AK353,明细!$C:$C,BP$1,明细!$AK:$AK,"网点超50分钟未响应")+COUNTIFS(明细!$R:$R,$AK353,明细!$C:$C,BP$1,明细!$AL:$AL,"网点超23H未关闭"))*20)</f>
        <v>-</v>
      </c>
    </row>
    <row r="354" customHeight="1" spans="36:68">
      <c r="AJ354" s="12">
        <f>RANK(AL354,AL$3:AL$356)</f>
        <v>147</v>
      </c>
      <c r="AK354" s="6" t="s">
        <v>390</v>
      </c>
      <c r="AL354" s="12">
        <f t="shared" si="3"/>
        <v>0</v>
      </c>
      <c r="AM354" s="12" t="str">
        <f>IF((COUNTIFS(明细!$R:$R,$AK354,明细!$C:$C,AM$1,明细!$AK:$AK,"网点超50分钟未响应")+COUNTIFS(明细!$R:$R,$AK354,明细!$C:$C,AM$1,明细!$AL:$AL,"网点超23H未关闭"))*20=0,"-",(COUNTIFS(明细!$R:$R,$AK354,明细!$C:$C,AM$1,明细!$AK:$AK,"网点超50分钟未响应")+COUNTIFS(明细!$R:$R,$AK354,明细!$C:$C,AM$1,明细!$AL:$AL,"网点超23H未关闭"))*20)</f>
        <v>-</v>
      </c>
      <c r="AN354" s="12" t="str">
        <f>IF((COUNTIFS(明细!$R:$R,$AK354,明细!$C:$C,AN$1,明细!$AK:$AK,"网点超50分钟未响应")+COUNTIFS(明细!$R:$R,$AK354,明细!$C:$C,AN$1,明细!$AL:$AL,"网点超23H未关闭"))*20=0,"-",(COUNTIFS(明细!$R:$R,$AK354,明细!$C:$C,AN$1,明细!$AK:$AK,"网点超50分钟未响应")+COUNTIFS(明细!$R:$R,$AK354,明细!$C:$C,AN$1,明细!$AL:$AL,"网点超23H未关闭"))*20)</f>
        <v>-</v>
      </c>
      <c r="AO354" s="12" t="str">
        <f>IF((COUNTIFS(明细!$R:$R,$AK354,明细!$C:$C,AO$1,明细!$AK:$AK,"网点超50分钟未响应")+COUNTIFS(明细!$R:$R,$AK354,明细!$C:$C,AO$1,明细!$AL:$AL,"网点超23H未关闭"))*20=0,"-",(COUNTIFS(明细!$R:$R,$AK354,明细!$C:$C,AO$1,明细!$AK:$AK,"网点超50分钟未响应")+COUNTIFS(明细!$R:$R,$AK354,明细!$C:$C,AO$1,明细!$AL:$AL,"网点超23H未关闭"))*20)</f>
        <v>-</v>
      </c>
      <c r="AP354" s="12" t="str">
        <f>IF((COUNTIFS(明细!$R:$R,$AK354,明细!$C:$C,AP$1,明细!$AK:$AK,"网点超50分钟未响应")+COUNTIFS(明细!$R:$R,$AK354,明细!$C:$C,AP$1,明细!$AL:$AL,"网点超23H未关闭"))*20=0,"-",(COUNTIFS(明细!$R:$R,$AK354,明细!$C:$C,AP$1,明细!$AK:$AK,"网点超50分钟未响应")+COUNTIFS(明细!$R:$R,$AK354,明细!$C:$C,AP$1,明细!$AL:$AL,"网点超23H未关闭"))*20)</f>
        <v>-</v>
      </c>
      <c r="AQ354" s="12" t="str">
        <f>IF((COUNTIFS(明细!$R:$R,$AK354,明细!$C:$C,AQ$1,明细!$AK:$AK,"网点超50分钟未响应")+COUNTIFS(明细!$R:$R,$AK354,明细!$C:$C,AQ$1,明细!$AL:$AL,"网点超23H未关闭"))*20=0,"-",(COUNTIFS(明细!$R:$R,$AK354,明细!$C:$C,AQ$1,明细!$AK:$AK,"网点超50分钟未响应")+COUNTIFS(明细!$R:$R,$AK354,明细!$C:$C,AQ$1,明细!$AL:$AL,"网点超23H未关闭"))*20)</f>
        <v>-</v>
      </c>
      <c r="AR354" s="12" t="str">
        <f>IF((COUNTIFS(明细!$R:$R,$AK354,明细!$C:$C,AR$1,明细!$AK:$AK,"网点超50分钟未响应")+COUNTIFS(明细!$R:$R,$AK354,明细!$C:$C,AR$1,明细!$AL:$AL,"网点超23H未关闭"))*20=0,"-",(COUNTIFS(明细!$R:$R,$AK354,明细!$C:$C,AR$1,明细!$AK:$AK,"网点超50分钟未响应")+COUNTIFS(明细!$R:$R,$AK354,明细!$C:$C,AR$1,明细!$AL:$AL,"网点超23H未关闭"))*20)</f>
        <v>-</v>
      </c>
      <c r="AS354" s="12" t="str">
        <f>IF((COUNTIFS(明细!$R:$R,$AK354,明细!$C:$C,AS$1,明细!$AK:$AK,"网点超50分钟未响应")+COUNTIFS(明细!$R:$R,$AK354,明细!$C:$C,AS$1,明细!$AL:$AL,"网点超23H未关闭"))*20=0,"-",(COUNTIFS(明细!$R:$R,$AK354,明细!$C:$C,AS$1,明细!$AK:$AK,"网点超50分钟未响应")+COUNTIFS(明细!$R:$R,$AK354,明细!$C:$C,AS$1,明细!$AL:$AL,"网点超23H未关闭"))*20)</f>
        <v>-</v>
      </c>
      <c r="AT354" s="12" t="str">
        <f>IF((COUNTIFS(明细!$R:$R,$AK354,明细!$C:$C,AT$1,明细!$AK:$AK,"网点超50分钟未响应")+COUNTIFS(明细!$R:$R,$AK354,明细!$C:$C,AT$1,明细!$AL:$AL,"网点超23H未关闭"))*20=0,"-",(COUNTIFS(明细!$R:$R,$AK354,明细!$C:$C,AT$1,明细!$AK:$AK,"网点超50分钟未响应")+COUNTIFS(明细!$R:$R,$AK354,明细!$C:$C,AT$1,明细!$AL:$AL,"网点超23H未关闭"))*20)</f>
        <v>-</v>
      </c>
      <c r="AU354" s="12" t="str">
        <f>IF((COUNTIFS(明细!$R:$R,$AK354,明细!$C:$C,AU$1,明细!$AK:$AK,"网点超50分钟未响应")+COUNTIFS(明细!$R:$R,$AK354,明细!$C:$C,AU$1,明细!$AL:$AL,"网点超23H未关闭"))*20=0,"-",(COUNTIFS(明细!$R:$R,$AK354,明细!$C:$C,AU$1,明细!$AK:$AK,"网点超50分钟未响应")+COUNTIFS(明细!$R:$R,$AK354,明细!$C:$C,AU$1,明细!$AL:$AL,"网点超23H未关闭"))*20)</f>
        <v>-</v>
      </c>
      <c r="AV354" s="12" t="str">
        <f>IF((COUNTIFS(明细!$R:$R,$AK354,明细!$C:$C,AV$1,明细!$AK:$AK,"网点超50分钟未响应")+COUNTIFS(明细!$R:$R,$AK354,明细!$C:$C,AV$1,明细!$AL:$AL,"网点超23H未关闭"))*20=0,"-",(COUNTIFS(明细!$R:$R,$AK354,明细!$C:$C,AV$1,明细!$AK:$AK,"网点超50分钟未响应")+COUNTIFS(明细!$R:$R,$AK354,明细!$C:$C,AV$1,明细!$AL:$AL,"网点超23H未关闭"))*20)</f>
        <v>-</v>
      </c>
      <c r="AW354" s="12" t="str">
        <f>IF((COUNTIFS(明细!$R:$R,$AK354,明细!$C:$C,AW$1,明细!$AK:$AK,"网点超50分钟未响应")+COUNTIFS(明细!$R:$R,$AK354,明细!$C:$C,AW$1,明细!$AL:$AL,"网点超23H未关闭"))*20=0,"-",(COUNTIFS(明细!$R:$R,$AK354,明细!$C:$C,AW$1,明细!$AK:$AK,"网点超50分钟未响应")+COUNTIFS(明细!$R:$R,$AK354,明细!$C:$C,AW$1,明细!$AL:$AL,"网点超23H未关闭"))*20)</f>
        <v>-</v>
      </c>
      <c r="AX354" s="12" t="str">
        <f>IF((COUNTIFS(明细!$R:$R,$AK354,明细!$C:$C,AX$1,明细!$AK:$AK,"网点超50分钟未响应")+COUNTIFS(明细!$R:$R,$AK354,明细!$C:$C,AX$1,明细!$AL:$AL,"网点超23H未关闭"))*20=0,"-",(COUNTIFS(明细!$R:$R,$AK354,明细!$C:$C,AX$1,明细!$AK:$AK,"网点超50分钟未响应")+COUNTIFS(明细!$R:$R,$AK354,明细!$C:$C,AX$1,明细!$AL:$AL,"网点超23H未关闭"))*20)</f>
        <v>-</v>
      </c>
      <c r="AY354" s="12" t="str">
        <f>IF((COUNTIFS(明细!$R:$R,$AK354,明细!$C:$C,AY$1,明细!$AK:$AK,"网点超50分钟未响应")+COUNTIFS(明细!$R:$R,$AK354,明细!$C:$C,AY$1,明细!$AL:$AL,"网点超23H未关闭"))*20=0,"-",(COUNTIFS(明细!$R:$R,$AK354,明细!$C:$C,AY$1,明细!$AK:$AK,"网点超50分钟未响应")+COUNTIFS(明细!$R:$R,$AK354,明细!$C:$C,AY$1,明细!$AL:$AL,"网点超23H未关闭"))*20)</f>
        <v>-</v>
      </c>
      <c r="AZ354" s="12" t="str">
        <f>IF((COUNTIFS(明细!$R:$R,$AK354,明细!$C:$C,AZ$1,明细!$AK:$AK,"网点超50分钟未响应")+COUNTIFS(明细!$R:$R,$AK354,明细!$C:$C,AZ$1,明细!$AL:$AL,"网点超23H未关闭"))*20=0,"-",(COUNTIFS(明细!$R:$R,$AK354,明细!$C:$C,AZ$1,明细!$AK:$AK,"网点超50分钟未响应")+COUNTIFS(明细!$R:$R,$AK354,明细!$C:$C,AZ$1,明细!$AL:$AL,"网点超23H未关闭"))*20)</f>
        <v>-</v>
      </c>
      <c r="BA354" s="12" t="str">
        <f>IF((COUNTIFS(明细!$R:$R,$AK354,明细!$C:$C,BA$1,明细!$AK:$AK,"网点超50分钟未响应")+COUNTIFS(明细!$R:$R,$AK354,明细!$C:$C,BA$1,明细!$AL:$AL,"网点超23H未关闭"))*20=0,"-",(COUNTIFS(明细!$R:$R,$AK354,明细!$C:$C,BA$1,明细!$AK:$AK,"网点超50分钟未响应")+COUNTIFS(明细!$R:$R,$AK354,明细!$C:$C,BA$1,明细!$AL:$AL,"网点超23H未关闭"))*20)</f>
        <v>-</v>
      </c>
      <c r="BB354" s="12" t="str">
        <f>IF((COUNTIFS(明细!$R:$R,$AK354,明细!$C:$C,BB$1,明细!$AK:$AK,"网点超50分钟未响应")+COUNTIFS(明细!$R:$R,$AK354,明细!$C:$C,BB$1,明细!$AL:$AL,"网点超23H未关闭"))*20=0,"-",(COUNTIFS(明细!$R:$R,$AK354,明细!$C:$C,BB$1,明细!$AK:$AK,"网点超50分钟未响应")+COUNTIFS(明细!$R:$R,$AK354,明细!$C:$C,BB$1,明细!$AL:$AL,"网点超23H未关闭"))*20)</f>
        <v>-</v>
      </c>
      <c r="BC354" s="12" t="str">
        <f>IF((COUNTIFS(明细!$R:$R,$AK354,明细!$C:$C,BC$1,明细!$AK:$AK,"网点超50分钟未响应")+COUNTIFS(明细!$R:$R,$AK354,明细!$C:$C,BC$1,明细!$AL:$AL,"网点超23H未关闭"))*20=0,"-",(COUNTIFS(明细!$R:$R,$AK354,明细!$C:$C,BC$1,明细!$AK:$AK,"网点超50分钟未响应")+COUNTIFS(明细!$R:$R,$AK354,明细!$C:$C,BC$1,明细!$AL:$AL,"网点超23H未关闭"))*20)</f>
        <v>-</v>
      </c>
      <c r="BD354" s="12" t="str">
        <f>IF((COUNTIFS(明细!$R:$R,$AK354,明细!$C:$C,BD$1,明细!$AK:$AK,"网点超50分钟未响应")+COUNTIFS(明细!$R:$R,$AK354,明细!$C:$C,BD$1,明细!$AL:$AL,"网点超23H未关闭"))*20=0,"-",(COUNTIFS(明细!$R:$R,$AK354,明细!$C:$C,BD$1,明细!$AK:$AK,"网点超50分钟未响应")+COUNTIFS(明细!$R:$R,$AK354,明细!$C:$C,BD$1,明细!$AL:$AL,"网点超23H未关闭"))*20)</f>
        <v>-</v>
      </c>
      <c r="BE354" s="12" t="str">
        <f>IF((COUNTIFS(明细!$R:$R,$AK354,明细!$C:$C,BE$1,明细!$AK:$AK,"网点超50分钟未响应")+COUNTIFS(明细!$R:$R,$AK354,明细!$C:$C,BE$1,明细!$AL:$AL,"网点超23H未关闭"))*20=0,"-",(COUNTIFS(明细!$R:$R,$AK354,明细!$C:$C,BE$1,明细!$AK:$AK,"网点超50分钟未响应")+COUNTIFS(明细!$R:$R,$AK354,明细!$C:$C,BE$1,明细!$AL:$AL,"网点超23H未关闭"))*20)</f>
        <v>-</v>
      </c>
      <c r="BF354" s="12" t="str">
        <f>IF((COUNTIFS(明细!$R:$R,$AK354,明细!$C:$C,BF$1,明细!$AK:$AK,"网点超50分钟未响应")+COUNTIFS(明细!$R:$R,$AK354,明细!$C:$C,BF$1,明细!$AL:$AL,"网点超23H未关闭"))*20=0,"-",(COUNTIFS(明细!$R:$R,$AK354,明细!$C:$C,BF$1,明细!$AK:$AK,"网点超50分钟未响应")+COUNTIFS(明细!$R:$R,$AK354,明细!$C:$C,BF$1,明细!$AL:$AL,"网点超23H未关闭"))*20)</f>
        <v>-</v>
      </c>
      <c r="BG354" s="12" t="str">
        <f>IF((COUNTIFS(明细!$R:$R,$AK354,明细!$C:$C,BG$1,明细!$AK:$AK,"网点超50分钟未响应")+COUNTIFS(明细!$R:$R,$AK354,明细!$C:$C,BG$1,明细!$AL:$AL,"网点超23H未关闭"))*20=0,"-",(COUNTIFS(明细!$R:$R,$AK354,明细!$C:$C,BG$1,明细!$AK:$AK,"网点超50分钟未响应")+COUNTIFS(明细!$R:$R,$AK354,明细!$C:$C,BG$1,明细!$AL:$AL,"网点超23H未关闭"))*20)</f>
        <v>-</v>
      </c>
      <c r="BH354" s="12" t="str">
        <f>IF((COUNTIFS(明细!$R:$R,$AK354,明细!$C:$C,BH$1,明细!$AK:$AK,"网点超50分钟未响应")+COUNTIFS(明细!$R:$R,$AK354,明细!$C:$C,BH$1,明细!$AL:$AL,"网点超23H未关闭"))*20=0,"-",(COUNTIFS(明细!$R:$R,$AK354,明细!$C:$C,BH$1,明细!$AK:$AK,"网点超50分钟未响应")+COUNTIFS(明细!$R:$R,$AK354,明细!$C:$C,BH$1,明细!$AL:$AL,"网点超23H未关闭"))*20)</f>
        <v>-</v>
      </c>
      <c r="BI354" s="12" t="str">
        <f>IF((COUNTIFS(明细!$R:$R,$AK354,明细!$C:$C,BI$1,明细!$AK:$AK,"网点超50分钟未响应")+COUNTIFS(明细!$R:$R,$AK354,明细!$C:$C,BI$1,明细!$AL:$AL,"网点超23H未关闭"))*20=0,"-",(COUNTIFS(明细!$R:$R,$AK354,明细!$C:$C,BI$1,明细!$AK:$AK,"网点超50分钟未响应")+COUNTIFS(明细!$R:$R,$AK354,明细!$C:$C,BI$1,明细!$AL:$AL,"网点超23H未关闭"))*20)</f>
        <v>-</v>
      </c>
      <c r="BJ354" s="12" t="str">
        <f>IF((COUNTIFS(明细!$R:$R,$AK354,明细!$C:$C,BJ$1,明细!$AK:$AK,"网点超50分钟未响应")+COUNTIFS(明细!$R:$R,$AK354,明细!$C:$C,BJ$1,明细!$AL:$AL,"网点超23H未关闭"))*20=0,"-",(COUNTIFS(明细!$R:$R,$AK354,明细!$C:$C,BJ$1,明细!$AK:$AK,"网点超50分钟未响应")+COUNTIFS(明细!$R:$R,$AK354,明细!$C:$C,BJ$1,明细!$AL:$AL,"网点超23H未关闭"))*20)</f>
        <v>-</v>
      </c>
      <c r="BK354" s="12" t="str">
        <f>IF((COUNTIFS(明细!$R:$R,$AK354,明细!$C:$C,BK$1,明细!$AK:$AK,"网点超50分钟未响应")+COUNTIFS(明细!$R:$R,$AK354,明细!$C:$C,BK$1,明细!$AL:$AL,"网点超23H未关闭"))*20=0,"-",(COUNTIFS(明细!$R:$R,$AK354,明细!$C:$C,BK$1,明细!$AK:$AK,"网点超50分钟未响应")+COUNTIFS(明细!$R:$R,$AK354,明细!$C:$C,BK$1,明细!$AL:$AL,"网点超23H未关闭"))*20)</f>
        <v>-</v>
      </c>
      <c r="BL354" s="12" t="str">
        <f>IF((COUNTIFS(明细!$R:$R,$AK354,明细!$C:$C,BL$1,明细!$AK:$AK,"网点超50分钟未响应")+COUNTIFS(明细!$R:$R,$AK354,明细!$C:$C,BL$1,明细!$AL:$AL,"网点超23H未关闭"))*20=0,"-",(COUNTIFS(明细!$R:$R,$AK354,明细!$C:$C,BL$1,明细!$AK:$AK,"网点超50分钟未响应")+COUNTIFS(明细!$R:$R,$AK354,明细!$C:$C,BL$1,明细!$AL:$AL,"网点超23H未关闭"))*20)</f>
        <v>-</v>
      </c>
      <c r="BM354" s="12" t="str">
        <f>IF((COUNTIFS(明细!$R:$R,$AK354,明细!$C:$C,BM$1,明细!$AK:$AK,"网点超50分钟未响应")+COUNTIFS(明细!$R:$R,$AK354,明细!$C:$C,BM$1,明细!$AL:$AL,"网点超23H未关闭"))*20=0,"-",(COUNTIFS(明细!$R:$R,$AK354,明细!$C:$C,BM$1,明细!$AK:$AK,"网点超50分钟未响应")+COUNTIFS(明细!$R:$R,$AK354,明细!$C:$C,BM$1,明细!$AL:$AL,"网点超23H未关闭"))*20)</f>
        <v>-</v>
      </c>
      <c r="BN354" s="12" t="str">
        <f>IF((COUNTIFS(明细!$R:$R,$AK354,明细!$C:$C,BN$1,明细!$AK:$AK,"网点超50分钟未响应")+COUNTIFS(明细!$R:$R,$AK354,明细!$C:$C,BN$1,明细!$AL:$AL,"网点超23H未关闭"))*20=0,"-",(COUNTIFS(明细!$R:$R,$AK354,明细!$C:$C,BN$1,明细!$AK:$AK,"网点超50分钟未响应")+COUNTIFS(明细!$R:$R,$AK354,明细!$C:$C,BN$1,明细!$AL:$AL,"网点超23H未关闭"))*20)</f>
        <v>-</v>
      </c>
      <c r="BO354" s="12" t="str">
        <f>IF((COUNTIFS(明细!$R:$R,$AK354,明细!$C:$C,BO$1,明细!$AK:$AK,"网点超50分钟未响应")+COUNTIFS(明细!$R:$R,$AK354,明细!$C:$C,BO$1,明细!$AL:$AL,"网点超23H未关闭"))*20=0,"-",(COUNTIFS(明细!$R:$R,$AK354,明细!$C:$C,BO$1,明细!$AK:$AK,"网点超50分钟未响应")+COUNTIFS(明细!$R:$R,$AK354,明细!$C:$C,BO$1,明细!$AL:$AL,"网点超23H未关闭"))*20)</f>
        <v>-</v>
      </c>
      <c r="BP354" s="12" t="str">
        <f>IF((COUNTIFS(明细!$R:$R,$AK354,明细!$C:$C,BP$1,明细!$AK:$AK,"网点超50分钟未响应")+COUNTIFS(明细!$R:$R,$AK354,明细!$C:$C,BP$1,明细!$AL:$AL,"网点超23H未关闭"))*20=0,"-",(COUNTIFS(明细!$R:$R,$AK354,明细!$C:$C,BP$1,明细!$AK:$AK,"网点超50分钟未响应")+COUNTIFS(明细!$R:$R,$AK354,明细!$C:$C,BP$1,明细!$AL:$AL,"网点超23H未关闭"))*20)</f>
        <v>-</v>
      </c>
    </row>
    <row r="355" customHeight="1" spans="36:68">
      <c r="AJ355" s="12">
        <f>RANK(AL355,AL$3:AL$356)</f>
        <v>147</v>
      </c>
      <c r="AK355" s="46" t="s">
        <v>391</v>
      </c>
      <c r="AL355" s="12">
        <f t="shared" si="3"/>
        <v>0</v>
      </c>
      <c r="AM355" s="12" t="str">
        <f>IF((COUNTIFS(明细!$R:$R,$AK355,明细!$C:$C,AM$1,明细!$AK:$AK,"网点超50分钟未响应")+COUNTIFS(明细!$R:$R,$AK355,明细!$C:$C,AM$1,明细!$AL:$AL,"网点超23H未关闭"))*20=0,"-",(COUNTIFS(明细!$R:$R,$AK355,明细!$C:$C,AM$1,明细!$AK:$AK,"网点超50分钟未响应")+COUNTIFS(明细!$R:$R,$AK355,明细!$C:$C,AM$1,明细!$AL:$AL,"网点超23H未关闭"))*20)</f>
        <v>-</v>
      </c>
      <c r="AN355" s="12" t="str">
        <f>IF((COUNTIFS(明细!$R:$R,$AK355,明细!$C:$C,AN$1,明细!$AK:$AK,"网点超50分钟未响应")+COUNTIFS(明细!$R:$R,$AK355,明细!$C:$C,AN$1,明细!$AL:$AL,"网点超23H未关闭"))*20=0,"-",(COUNTIFS(明细!$R:$R,$AK355,明细!$C:$C,AN$1,明细!$AK:$AK,"网点超50分钟未响应")+COUNTIFS(明细!$R:$R,$AK355,明细!$C:$C,AN$1,明细!$AL:$AL,"网点超23H未关闭"))*20)</f>
        <v>-</v>
      </c>
      <c r="AO355" s="12" t="str">
        <f>IF((COUNTIFS(明细!$R:$R,$AK355,明细!$C:$C,AO$1,明细!$AK:$AK,"网点超50分钟未响应")+COUNTIFS(明细!$R:$R,$AK355,明细!$C:$C,AO$1,明细!$AL:$AL,"网点超23H未关闭"))*20=0,"-",(COUNTIFS(明细!$R:$R,$AK355,明细!$C:$C,AO$1,明细!$AK:$AK,"网点超50分钟未响应")+COUNTIFS(明细!$R:$R,$AK355,明细!$C:$C,AO$1,明细!$AL:$AL,"网点超23H未关闭"))*20)</f>
        <v>-</v>
      </c>
      <c r="AP355" s="12" t="str">
        <f>IF((COUNTIFS(明细!$R:$R,$AK355,明细!$C:$C,AP$1,明细!$AK:$AK,"网点超50分钟未响应")+COUNTIFS(明细!$R:$R,$AK355,明细!$C:$C,AP$1,明细!$AL:$AL,"网点超23H未关闭"))*20=0,"-",(COUNTIFS(明细!$R:$R,$AK355,明细!$C:$C,AP$1,明细!$AK:$AK,"网点超50分钟未响应")+COUNTIFS(明细!$R:$R,$AK355,明细!$C:$C,AP$1,明细!$AL:$AL,"网点超23H未关闭"))*20)</f>
        <v>-</v>
      </c>
      <c r="AQ355" s="12" t="str">
        <f>IF((COUNTIFS(明细!$R:$R,$AK355,明细!$C:$C,AQ$1,明细!$AK:$AK,"网点超50分钟未响应")+COUNTIFS(明细!$R:$R,$AK355,明细!$C:$C,AQ$1,明细!$AL:$AL,"网点超23H未关闭"))*20=0,"-",(COUNTIFS(明细!$R:$R,$AK355,明细!$C:$C,AQ$1,明细!$AK:$AK,"网点超50分钟未响应")+COUNTIFS(明细!$R:$R,$AK355,明细!$C:$C,AQ$1,明细!$AL:$AL,"网点超23H未关闭"))*20)</f>
        <v>-</v>
      </c>
      <c r="AR355" s="12" t="str">
        <f>IF((COUNTIFS(明细!$R:$R,$AK355,明细!$C:$C,AR$1,明细!$AK:$AK,"网点超50分钟未响应")+COUNTIFS(明细!$R:$R,$AK355,明细!$C:$C,AR$1,明细!$AL:$AL,"网点超23H未关闭"))*20=0,"-",(COUNTIFS(明细!$R:$R,$AK355,明细!$C:$C,AR$1,明细!$AK:$AK,"网点超50分钟未响应")+COUNTIFS(明细!$R:$R,$AK355,明细!$C:$C,AR$1,明细!$AL:$AL,"网点超23H未关闭"))*20)</f>
        <v>-</v>
      </c>
      <c r="AS355" s="12" t="str">
        <f>IF((COUNTIFS(明细!$R:$R,$AK355,明细!$C:$C,AS$1,明细!$AK:$AK,"网点超50分钟未响应")+COUNTIFS(明细!$R:$R,$AK355,明细!$C:$C,AS$1,明细!$AL:$AL,"网点超23H未关闭"))*20=0,"-",(COUNTIFS(明细!$R:$R,$AK355,明细!$C:$C,AS$1,明细!$AK:$AK,"网点超50分钟未响应")+COUNTIFS(明细!$R:$R,$AK355,明细!$C:$C,AS$1,明细!$AL:$AL,"网点超23H未关闭"))*20)</f>
        <v>-</v>
      </c>
      <c r="AT355" s="12" t="str">
        <f>IF((COUNTIFS(明细!$R:$R,$AK355,明细!$C:$C,AT$1,明细!$AK:$AK,"网点超50分钟未响应")+COUNTIFS(明细!$R:$R,$AK355,明细!$C:$C,AT$1,明细!$AL:$AL,"网点超23H未关闭"))*20=0,"-",(COUNTIFS(明细!$R:$R,$AK355,明细!$C:$C,AT$1,明细!$AK:$AK,"网点超50分钟未响应")+COUNTIFS(明细!$R:$R,$AK355,明细!$C:$C,AT$1,明细!$AL:$AL,"网点超23H未关闭"))*20)</f>
        <v>-</v>
      </c>
      <c r="AU355" s="12" t="str">
        <f>IF((COUNTIFS(明细!$R:$R,$AK355,明细!$C:$C,AU$1,明细!$AK:$AK,"网点超50分钟未响应")+COUNTIFS(明细!$R:$R,$AK355,明细!$C:$C,AU$1,明细!$AL:$AL,"网点超23H未关闭"))*20=0,"-",(COUNTIFS(明细!$R:$R,$AK355,明细!$C:$C,AU$1,明细!$AK:$AK,"网点超50分钟未响应")+COUNTIFS(明细!$R:$R,$AK355,明细!$C:$C,AU$1,明细!$AL:$AL,"网点超23H未关闭"))*20)</f>
        <v>-</v>
      </c>
      <c r="AV355" s="12" t="str">
        <f>IF((COUNTIFS(明细!$R:$R,$AK355,明细!$C:$C,AV$1,明细!$AK:$AK,"网点超50分钟未响应")+COUNTIFS(明细!$R:$R,$AK355,明细!$C:$C,AV$1,明细!$AL:$AL,"网点超23H未关闭"))*20=0,"-",(COUNTIFS(明细!$R:$R,$AK355,明细!$C:$C,AV$1,明细!$AK:$AK,"网点超50分钟未响应")+COUNTIFS(明细!$R:$R,$AK355,明细!$C:$C,AV$1,明细!$AL:$AL,"网点超23H未关闭"))*20)</f>
        <v>-</v>
      </c>
      <c r="AW355" s="12" t="str">
        <f>IF((COUNTIFS(明细!$R:$R,$AK355,明细!$C:$C,AW$1,明细!$AK:$AK,"网点超50分钟未响应")+COUNTIFS(明细!$R:$R,$AK355,明细!$C:$C,AW$1,明细!$AL:$AL,"网点超23H未关闭"))*20=0,"-",(COUNTIFS(明细!$R:$R,$AK355,明细!$C:$C,AW$1,明细!$AK:$AK,"网点超50分钟未响应")+COUNTIFS(明细!$R:$R,$AK355,明细!$C:$C,AW$1,明细!$AL:$AL,"网点超23H未关闭"))*20)</f>
        <v>-</v>
      </c>
      <c r="AX355" s="12" t="str">
        <f>IF((COUNTIFS(明细!$R:$R,$AK355,明细!$C:$C,AX$1,明细!$AK:$AK,"网点超50分钟未响应")+COUNTIFS(明细!$R:$R,$AK355,明细!$C:$C,AX$1,明细!$AL:$AL,"网点超23H未关闭"))*20=0,"-",(COUNTIFS(明细!$R:$R,$AK355,明细!$C:$C,AX$1,明细!$AK:$AK,"网点超50分钟未响应")+COUNTIFS(明细!$R:$R,$AK355,明细!$C:$C,AX$1,明细!$AL:$AL,"网点超23H未关闭"))*20)</f>
        <v>-</v>
      </c>
      <c r="AY355" s="12" t="str">
        <f>IF((COUNTIFS(明细!$R:$R,$AK355,明细!$C:$C,AY$1,明细!$AK:$AK,"网点超50分钟未响应")+COUNTIFS(明细!$R:$R,$AK355,明细!$C:$C,AY$1,明细!$AL:$AL,"网点超23H未关闭"))*20=0,"-",(COUNTIFS(明细!$R:$R,$AK355,明细!$C:$C,AY$1,明细!$AK:$AK,"网点超50分钟未响应")+COUNTIFS(明细!$R:$R,$AK355,明细!$C:$C,AY$1,明细!$AL:$AL,"网点超23H未关闭"))*20)</f>
        <v>-</v>
      </c>
      <c r="AZ355" s="12" t="str">
        <f>IF((COUNTIFS(明细!$R:$R,$AK355,明细!$C:$C,AZ$1,明细!$AK:$AK,"网点超50分钟未响应")+COUNTIFS(明细!$R:$R,$AK355,明细!$C:$C,AZ$1,明细!$AL:$AL,"网点超23H未关闭"))*20=0,"-",(COUNTIFS(明细!$R:$R,$AK355,明细!$C:$C,AZ$1,明细!$AK:$AK,"网点超50分钟未响应")+COUNTIFS(明细!$R:$R,$AK355,明细!$C:$C,AZ$1,明细!$AL:$AL,"网点超23H未关闭"))*20)</f>
        <v>-</v>
      </c>
      <c r="BA355" s="12" t="str">
        <f>IF((COUNTIFS(明细!$R:$R,$AK355,明细!$C:$C,BA$1,明细!$AK:$AK,"网点超50分钟未响应")+COUNTIFS(明细!$R:$R,$AK355,明细!$C:$C,BA$1,明细!$AL:$AL,"网点超23H未关闭"))*20=0,"-",(COUNTIFS(明细!$R:$R,$AK355,明细!$C:$C,BA$1,明细!$AK:$AK,"网点超50分钟未响应")+COUNTIFS(明细!$R:$R,$AK355,明细!$C:$C,BA$1,明细!$AL:$AL,"网点超23H未关闭"))*20)</f>
        <v>-</v>
      </c>
      <c r="BB355" s="12" t="str">
        <f>IF((COUNTIFS(明细!$R:$R,$AK355,明细!$C:$C,BB$1,明细!$AK:$AK,"网点超50分钟未响应")+COUNTIFS(明细!$R:$R,$AK355,明细!$C:$C,BB$1,明细!$AL:$AL,"网点超23H未关闭"))*20=0,"-",(COUNTIFS(明细!$R:$R,$AK355,明细!$C:$C,BB$1,明细!$AK:$AK,"网点超50分钟未响应")+COUNTIFS(明细!$R:$R,$AK355,明细!$C:$C,BB$1,明细!$AL:$AL,"网点超23H未关闭"))*20)</f>
        <v>-</v>
      </c>
      <c r="BC355" s="12" t="str">
        <f>IF((COUNTIFS(明细!$R:$R,$AK355,明细!$C:$C,BC$1,明细!$AK:$AK,"网点超50分钟未响应")+COUNTIFS(明细!$R:$R,$AK355,明细!$C:$C,BC$1,明细!$AL:$AL,"网点超23H未关闭"))*20=0,"-",(COUNTIFS(明细!$R:$R,$AK355,明细!$C:$C,BC$1,明细!$AK:$AK,"网点超50分钟未响应")+COUNTIFS(明细!$R:$R,$AK355,明细!$C:$C,BC$1,明细!$AL:$AL,"网点超23H未关闭"))*20)</f>
        <v>-</v>
      </c>
      <c r="BD355" s="12" t="str">
        <f>IF((COUNTIFS(明细!$R:$R,$AK355,明细!$C:$C,BD$1,明细!$AK:$AK,"网点超50分钟未响应")+COUNTIFS(明细!$R:$R,$AK355,明细!$C:$C,BD$1,明细!$AL:$AL,"网点超23H未关闭"))*20=0,"-",(COUNTIFS(明细!$R:$R,$AK355,明细!$C:$C,BD$1,明细!$AK:$AK,"网点超50分钟未响应")+COUNTIFS(明细!$R:$R,$AK355,明细!$C:$C,BD$1,明细!$AL:$AL,"网点超23H未关闭"))*20)</f>
        <v>-</v>
      </c>
      <c r="BE355" s="12" t="str">
        <f>IF((COUNTIFS(明细!$R:$R,$AK355,明细!$C:$C,BE$1,明细!$AK:$AK,"网点超50分钟未响应")+COUNTIFS(明细!$R:$R,$AK355,明细!$C:$C,BE$1,明细!$AL:$AL,"网点超23H未关闭"))*20=0,"-",(COUNTIFS(明细!$R:$R,$AK355,明细!$C:$C,BE$1,明细!$AK:$AK,"网点超50分钟未响应")+COUNTIFS(明细!$R:$R,$AK355,明细!$C:$C,BE$1,明细!$AL:$AL,"网点超23H未关闭"))*20)</f>
        <v>-</v>
      </c>
      <c r="BF355" s="12" t="str">
        <f>IF((COUNTIFS(明细!$R:$R,$AK355,明细!$C:$C,BF$1,明细!$AK:$AK,"网点超50分钟未响应")+COUNTIFS(明细!$R:$R,$AK355,明细!$C:$C,BF$1,明细!$AL:$AL,"网点超23H未关闭"))*20=0,"-",(COUNTIFS(明细!$R:$R,$AK355,明细!$C:$C,BF$1,明细!$AK:$AK,"网点超50分钟未响应")+COUNTIFS(明细!$R:$R,$AK355,明细!$C:$C,BF$1,明细!$AL:$AL,"网点超23H未关闭"))*20)</f>
        <v>-</v>
      </c>
      <c r="BG355" s="12" t="str">
        <f>IF((COUNTIFS(明细!$R:$R,$AK355,明细!$C:$C,BG$1,明细!$AK:$AK,"网点超50分钟未响应")+COUNTIFS(明细!$R:$R,$AK355,明细!$C:$C,BG$1,明细!$AL:$AL,"网点超23H未关闭"))*20=0,"-",(COUNTIFS(明细!$R:$R,$AK355,明细!$C:$C,BG$1,明细!$AK:$AK,"网点超50分钟未响应")+COUNTIFS(明细!$R:$R,$AK355,明细!$C:$C,BG$1,明细!$AL:$AL,"网点超23H未关闭"))*20)</f>
        <v>-</v>
      </c>
      <c r="BH355" s="12" t="str">
        <f>IF((COUNTIFS(明细!$R:$R,$AK355,明细!$C:$C,BH$1,明细!$AK:$AK,"网点超50分钟未响应")+COUNTIFS(明细!$R:$R,$AK355,明细!$C:$C,BH$1,明细!$AL:$AL,"网点超23H未关闭"))*20=0,"-",(COUNTIFS(明细!$R:$R,$AK355,明细!$C:$C,BH$1,明细!$AK:$AK,"网点超50分钟未响应")+COUNTIFS(明细!$R:$R,$AK355,明细!$C:$C,BH$1,明细!$AL:$AL,"网点超23H未关闭"))*20)</f>
        <v>-</v>
      </c>
      <c r="BI355" s="12" t="str">
        <f>IF((COUNTIFS(明细!$R:$R,$AK355,明细!$C:$C,BI$1,明细!$AK:$AK,"网点超50分钟未响应")+COUNTIFS(明细!$R:$R,$AK355,明细!$C:$C,BI$1,明细!$AL:$AL,"网点超23H未关闭"))*20=0,"-",(COUNTIFS(明细!$R:$R,$AK355,明细!$C:$C,BI$1,明细!$AK:$AK,"网点超50分钟未响应")+COUNTIFS(明细!$R:$R,$AK355,明细!$C:$C,BI$1,明细!$AL:$AL,"网点超23H未关闭"))*20)</f>
        <v>-</v>
      </c>
      <c r="BJ355" s="12" t="str">
        <f>IF((COUNTIFS(明细!$R:$R,$AK355,明细!$C:$C,BJ$1,明细!$AK:$AK,"网点超50分钟未响应")+COUNTIFS(明细!$R:$R,$AK355,明细!$C:$C,BJ$1,明细!$AL:$AL,"网点超23H未关闭"))*20=0,"-",(COUNTIFS(明细!$R:$R,$AK355,明细!$C:$C,BJ$1,明细!$AK:$AK,"网点超50分钟未响应")+COUNTIFS(明细!$R:$R,$AK355,明细!$C:$C,BJ$1,明细!$AL:$AL,"网点超23H未关闭"))*20)</f>
        <v>-</v>
      </c>
      <c r="BK355" s="12" t="str">
        <f>IF((COUNTIFS(明细!$R:$R,$AK355,明细!$C:$C,BK$1,明细!$AK:$AK,"网点超50分钟未响应")+COUNTIFS(明细!$R:$R,$AK355,明细!$C:$C,BK$1,明细!$AL:$AL,"网点超23H未关闭"))*20=0,"-",(COUNTIFS(明细!$R:$R,$AK355,明细!$C:$C,BK$1,明细!$AK:$AK,"网点超50分钟未响应")+COUNTIFS(明细!$R:$R,$AK355,明细!$C:$C,BK$1,明细!$AL:$AL,"网点超23H未关闭"))*20)</f>
        <v>-</v>
      </c>
      <c r="BL355" s="12" t="str">
        <f>IF((COUNTIFS(明细!$R:$R,$AK355,明细!$C:$C,BL$1,明细!$AK:$AK,"网点超50分钟未响应")+COUNTIFS(明细!$R:$R,$AK355,明细!$C:$C,BL$1,明细!$AL:$AL,"网点超23H未关闭"))*20=0,"-",(COUNTIFS(明细!$R:$R,$AK355,明细!$C:$C,BL$1,明细!$AK:$AK,"网点超50分钟未响应")+COUNTIFS(明细!$R:$R,$AK355,明细!$C:$C,BL$1,明细!$AL:$AL,"网点超23H未关闭"))*20)</f>
        <v>-</v>
      </c>
      <c r="BM355" s="12" t="str">
        <f>IF((COUNTIFS(明细!$R:$R,$AK355,明细!$C:$C,BM$1,明细!$AK:$AK,"网点超50分钟未响应")+COUNTIFS(明细!$R:$R,$AK355,明细!$C:$C,BM$1,明细!$AL:$AL,"网点超23H未关闭"))*20=0,"-",(COUNTIFS(明细!$R:$R,$AK355,明细!$C:$C,BM$1,明细!$AK:$AK,"网点超50分钟未响应")+COUNTIFS(明细!$R:$R,$AK355,明细!$C:$C,BM$1,明细!$AL:$AL,"网点超23H未关闭"))*20)</f>
        <v>-</v>
      </c>
      <c r="BN355" s="12" t="str">
        <f>IF((COUNTIFS(明细!$R:$R,$AK355,明细!$C:$C,BN$1,明细!$AK:$AK,"网点超50分钟未响应")+COUNTIFS(明细!$R:$R,$AK355,明细!$C:$C,BN$1,明细!$AL:$AL,"网点超23H未关闭"))*20=0,"-",(COUNTIFS(明细!$R:$R,$AK355,明细!$C:$C,BN$1,明细!$AK:$AK,"网点超50分钟未响应")+COUNTIFS(明细!$R:$R,$AK355,明细!$C:$C,BN$1,明细!$AL:$AL,"网点超23H未关闭"))*20)</f>
        <v>-</v>
      </c>
      <c r="BO355" s="12" t="str">
        <f>IF((COUNTIFS(明细!$R:$R,$AK355,明细!$C:$C,BO$1,明细!$AK:$AK,"网点超50分钟未响应")+COUNTIFS(明细!$R:$R,$AK355,明细!$C:$C,BO$1,明细!$AL:$AL,"网点超23H未关闭"))*20=0,"-",(COUNTIFS(明细!$R:$R,$AK355,明细!$C:$C,BO$1,明细!$AK:$AK,"网点超50分钟未响应")+COUNTIFS(明细!$R:$R,$AK355,明细!$C:$C,BO$1,明细!$AL:$AL,"网点超23H未关闭"))*20)</f>
        <v>-</v>
      </c>
      <c r="BP355" s="12" t="str">
        <f>IF((COUNTIFS(明细!$R:$R,$AK355,明细!$C:$C,BP$1,明细!$AK:$AK,"网点超50分钟未响应")+COUNTIFS(明细!$R:$R,$AK355,明细!$C:$C,BP$1,明细!$AL:$AL,"网点超23H未关闭"))*20=0,"-",(COUNTIFS(明细!$R:$R,$AK355,明细!$C:$C,BP$1,明细!$AK:$AK,"网点超50分钟未响应")+COUNTIFS(明细!$R:$R,$AK355,明细!$C:$C,BP$1,明细!$AL:$AL,"网点超23H未关闭"))*20)</f>
        <v>-</v>
      </c>
    </row>
    <row r="356" customHeight="1" spans="36:68">
      <c r="AJ356" s="12">
        <f>RANK(AL356,AL$3:AL$356)</f>
        <v>147</v>
      </c>
      <c r="AK356" s="39" t="s">
        <v>392</v>
      </c>
      <c r="AL356" s="12">
        <f t="shared" si="3"/>
        <v>0</v>
      </c>
      <c r="AM356" s="12" t="str">
        <f>IF((COUNTIFS(明细!$R:$R,$AK356,明细!$C:$C,AM$1,明细!$AK:$AK,"网点超50分钟未响应")+COUNTIFS(明细!$R:$R,$AK356,明细!$C:$C,AM$1,明细!$AL:$AL,"网点超23H未关闭"))*20=0,"-",(COUNTIFS(明细!$R:$R,$AK356,明细!$C:$C,AM$1,明细!$AK:$AK,"网点超50分钟未响应")+COUNTIFS(明细!$R:$R,$AK356,明细!$C:$C,AM$1,明细!$AL:$AL,"网点超23H未关闭"))*20)</f>
        <v>-</v>
      </c>
      <c r="AN356" s="12" t="str">
        <f>IF((COUNTIFS(明细!$R:$R,$AK356,明细!$C:$C,AN$1,明细!$AK:$AK,"网点超50分钟未响应")+COUNTIFS(明细!$R:$R,$AK356,明细!$C:$C,AN$1,明细!$AL:$AL,"网点超23H未关闭"))*20=0,"-",(COUNTIFS(明细!$R:$R,$AK356,明细!$C:$C,AN$1,明细!$AK:$AK,"网点超50分钟未响应")+COUNTIFS(明细!$R:$R,$AK356,明细!$C:$C,AN$1,明细!$AL:$AL,"网点超23H未关闭"))*20)</f>
        <v>-</v>
      </c>
      <c r="AO356" s="12" t="str">
        <f>IF((COUNTIFS(明细!$R:$R,$AK356,明细!$C:$C,AO$1,明细!$AK:$AK,"网点超50分钟未响应")+COUNTIFS(明细!$R:$R,$AK356,明细!$C:$C,AO$1,明细!$AL:$AL,"网点超23H未关闭"))*20=0,"-",(COUNTIFS(明细!$R:$R,$AK356,明细!$C:$C,AO$1,明细!$AK:$AK,"网点超50分钟未响应")+COUNTIFS(明细!$R:$R,$AK356,明细!$C:$C,AO$1,明细!$AL:$AL,"网点超23H未关闭"))*20)</f>
        <v>-</v>
      </c>
      <c r="AP356" s="12" t="str">
        <f>IF((COUNTIFS(明细!$R:$R,$AK356,明细!$C:$C,AP$1,明细!$AK:$AK,"网点超50分钟未响应")+COUNTIFS(明细!$R:$R,$AK356,明细!$C:$C,AP$1,明细!$AL:$AL,"网点超23H未关闭"))*20=0,"-",(COUNTIFS(明细!$R:$R,$AK356,明细!$C:$C,AP$1,明细!$AK:$AK,"网点超50分钟未响应")+COUNTIFS(明细!$R:$R,$AK356,明细!$C:$C,AP$1,明细!$AL:$AL,"网点超23H未关闭"))*20)</f>
        <v>-</v>
      </c>
      <c r="AQ356" s="12" t="str">
        <f>IF((COUNTIFS(明细!$R:$R,$AK356,明细!$C:$C,AQ$1,明细!$AK:$AK,"网点超50分钟未响应")+COUNTIFS(明细!$R:$R,$AK356,明细!$C:$C,AQ$1,明细!$AL:$AL,"网点超23H未关闭"))*20=0,"-",(COUNTIFS(明细!$R:$R,$AK356,明细!$C:$C,AQ$1,明细!$AK:$AK,"网点超50分钟未响应")+COUNTIFS(明细!$R:$R,$AK356,明细!$C:$C,AQ$1,明细!$AL:$AL,"网点超23H未关闭"))*20)</f>
        <v>-</v>
      </c>
      <c r="AR356" s="12" t="str">
        <f>IF((COUNTIFS(明细!$R:$R,$AK356,明细!$C:$C,AR$1,明细!$AK:$AK,"网点超50分钟未响应")+COUNTIFS(明细!$R:$R,$AK356,明细!$C:$C,AR$1,明细!$AL:$AL,"网点超23H未关闭"))*20=0,"-",(COUNTIFS(明细!$R:$R,$AK356,明细!$C:$C,AR$1,明细!$AK:$AK,"网点超50分钟未响应")+COUNTIFS(明细!$R:$R,$AK356,明细!$C:$C,AR$1,明细!$AL:$AL,"网点超23H未关闭"))*20)</f>
        <v>-</v>
      </c>
      <c r="AS356" s="12" t="str">
        <f>IF((COUNTIFS(明细!$R:$R,$AK356,明细!$C:$C,AS$1,明细!$AK:$AK,"网点超50分钟未响应")+COUNTIFS(明细!$R:$R,$AK356,明细!$C:$C,AS$1,明细!$AL:$AL,"网点超23H未关闭"))*20=0,"-",(COUNTIFS(明细!$R:$R,$AK356,明细!$C:$C,AS$1,明细!$AK:$AK,"网点超50分钟未响应")+COUNTIFS(明细!$R:$R,$AK356,明细!$C:$C,AS$1,明细!$AL:$AL,"网点超23H未关闭"))*20)</f>
        <v>-</v>
      </c>
      <c r="AT356" s="12" t="str">
        <f>IF((COUNTIFS(明细!$R:$R,$AK356,明细!$C:$C,AT$1,明细!$AK:$AK,"网点超50分钟未响应")+COUNTIFS(明细!$R:$R,$AK356,明细!$C:$C,AT$1,明细!$AL:$AL,"网点超23H未关闭"))*20=0,"-",(COUNTIFS(明细!$R:$R,$AK356,明细!$C:$C,AT$1,明细!$AK:$AK,"网点超50分钟未响应")+COUNTIFS(明细!$R:$R,$AK356,明细!$C:$C,AT$1,明细!$AL:$AL,"网点超23H未关闭"))*20)</f>
        <v>-</v>
      </c>
      <c r="AU356" s="12" t="str">
        <f>IF((COUNTIFS(明细!$R:$R,$AK356,明细!$C:$C,AU$1,明细!$AK:$AK,"网点超50分钟未响应")+COUNTIFS(明细!$R:$R,$AK356,明细!$C:$C,AU$1,明细!$AL:$AL,"网点超23H未关闭"))*20=0,"-",(COUNTIFS(明细!$R:$R,$AK356,明细!$C:$C,AU$1,明细!$AK:$AK,"网点超50分钟未响应")+COUNTIFS(明细!$R:$R,$AK356,明细!$C:$C,AU$1,明细!$AL:$AL,"网点超23H未关闭"))*20)</f>
        <v>-</v>
      </c>
      <c r="AV356" s="12" t="str">
        <f>IF((COUNTIFS(明细!$R:$R,$AK356,明细!$C:$C,AV$1,明细!$AK:$AK,"网点超50分钟未响应")+COUNTIFS(明细!$R:$R,$AK356,明细!$C:$C,AV$1,明细!$AL:$AL,"网点超23H未关闭"))*20=0,"-",(COUNTIFS(明细!$R:$R,$AK356,明细!$C:$C,AV$1,明细!$AK:$AK,"网点超50分钟未响应")+COUNTIFS(明细!$R:$R,$AK356,明细!$C:$C,AV$1,明细!$AL:$AL,"网点超23H未关闭"))*20)</f>
        <v>-</v>
      </c>
      <c r="AW356" s="12" t="str">
        <f>IF((COUNTIFS(明细!$R:$R,$AK356,明细!$C:$C,AW$1,明细!$AK:$AK,"网点超50分钟未响应")+COUNTIFS(明细!$R:$R,$AK356,明细!$C:$C,AW$1,明细!$AL:$AL,"网点超23H未关闭"))*20=0,"-",(COUNTIFS(明细!$R:$R,$AK356,明细!$C:$C,AW$1,明细!$AK:$AK,"网点超50分钟未响应")+COUNTIFS(明细!$R:$R,$AK356,明细!$C:$C,AW$1,明细!$AL:$AL,"网点超23H未关闭"))*20)</f>
        <v>-</v>
      </c>
      <c r="AX356" s="12" t="str">
        <f>IF((COUNTIFS(明细!$R:$R,$AK356,明细!$C:$C,AX$1,明细!$AK:$AK,"网点超50分钟未响应")+COUNTIFS(明细!$R:$R,$AK356,明细!$C:$C,AX$1,明细!$AL:$AL,"网点超23H未关闭"))*20=0,"-",(COUNTIFS(明细!$R:$R,$AK356,明细!$C:$C,AX$1,明细!$AK:$AK,"网点超50分钟未响应")+COUNTIFS(明细!$R:$R,$AK356,明细!$C:$C,AX$1,明细!$AL:$AL,"网点超23H未关闭"))*20)</f>
        <v>-</v>
      </c>
      <c r="AY356" s="12" t="str">
        <f>IF((COUNTIFS(明细!$R:$R,$AK356,明细!$C:$C,AY$1,明细!$AK:$AK,"网点超50分钟未响应")+COUNTIFS(明细!$R:$R,$AK356,明细!$C:$C,AY$1,明细!$AL:$AL,"网点超23H未关闭"))*20=0,"-",(COUNTIFS(明细!$R:$R,$AK356,明细!$C:$C,AY$1,明细!$AK:$AK,"网点超50分钟未响应")+COUNTIFS(明细!$R:$R,$AK356,明细!$C:$C,AY$1,明细!$AL:$AL,"网点超23H未关闭"))*20)</f>
        <v>-</v>
      </c>
      <c r="AZ356" s="12" t="str">
        <f>IF((COUNTIFS(明细!$R:$R,$AK356,明细!$C:$C,AZ$1,明细!$AK:$AK,"网点超50分钟未响应")+COUNTIFS(明细!$R:$R,$AK356,明细!$C:$C,AZ$1,明细!$AL:$AL,"网点超23H未关闭"))*20=0,"-",(COUNTIFS(明细!$R:$R,$AK356,明细!$C:$C,AZ$1,明细!$AK:$AK,"网点超50分钟未响应")+COUNTIFS(明细!$R:$R,$AK356,明细!$C:$C,AZ$1,明细!$AL:$AL,"网点超23H未关闭"))*20)</f>
        <v>-</v>
      </c>
      <c r="BA356" s="12" t="str">
        <f>IF((COUNTIFS(明细!$R:$R,$AK356,明细!$C:$C,BA$1,明细!$AK:$AK,"网点超50分钟未响应")+COUNTIFS(明细!$R:$R,$AK356,明细!$C:$C,BA$1,明细!$AL:$AL,"网点超23H未关闭"))*20=0,"-",(COUNTIFS(明细!$R:$R,$AK356,明细!$C:$C,BA$1,明细!$AK:$AK,"网点超50分钟未响应")+COUNTIFS(明细!$R:$R,$AK356,明细!$C:$C,BA$1,明细!$AL:$AL,"网点超23H未关闭"))*20)</f>
        <v>-</v>
      </c>
      <c r="BB356" s="12" t="str">
        <f>IF((COUNTIFS(明细!$R:$R,$AK356,明细!$C:$C,BB$1,明细!$AK:$AK,"网点超50分钟未响应")+COUNTIFS(明细!$R:$R,$AK356,明细!$C:$C,BB$1,明细!$AL:$AL,"网点超23H未关闭"))*20=0,"-",(COUNTIFS(明细!$R:$R,$AK356,明细!$C:$C,BB$1,明细!$AK:$AK,"网点超50分钟未响应")+COUNTIFS(明细!$R:$R,$AK356,明细!$C:$C,BB$1,明细!$AL:$AL,"网点超23H未关闭"))*20)</f>
        <v>-</v>
      </c>
      <c r="BC356" s="12" t="str">
        <f>IF((COUNTIFS(明细!$R:$R,$AK356,明细!$C:$C,BC$1,明细!$AK:$AK,"网点超50分钟未响应")+COUNTIFS(明细!$R:$R,$AK356,明细!$C:$C,BC$1,明细!$AL:$AL,"网点超23H未关闭"))*20=0,"-",(COUNTIFS(明细!$R:$R,$AK356,明细!$C:$C,BC$1,明细!$AK:$AK,"网点超50分钟未响应")+COUNTIFS(明细!$R:$R,$AK356,明细!$C:$C,BC$1,明细!$AL:$AL,"网点超23H未关闭"))*20)</f>
        <v>-</v>
      </c>
      <c r="BD356" s="12" t="str">
        <f>IF((COUNTIFS(明细!$R:$R,$AK356,明细!$C:$C,BD$1,明细!$AK:$AK,"网点超50分钟未响应")+COUNTIFS(明细!$R:$R,$AK356,明细!$C:$C,BD$1,明细!$AL:$AL,"网点超23H未关闭"))*20=0,"-",(COUNTIFS(明细!$R:$R,$AK356,明细!$C:$C,BD$1,明细!$AK:$AK,"网点超50分钟未响应")+COUNTIFS(明细!$R:$R,$AK356,明细!$C:$C,BD$1,明细!$AL:$AL,"网点超23H未关闭"))*20)</f>
        <v>-</v>
      </c>
      <c r="BE356" s="12" t="str">
        <f>IF((COUNTIFS(明细!$R:$R,$AK356,明细!$C:$C,BE$1,明细!$AK:$AK,"网点超50分钟未响应")+COUNTIFS(明细!$R:$R,$AK356,明细!$C:$C,BE$1,明细!$AL:$AL,"网点超23H未关闭"))*20=0,"-",(COUNTIFS(明细!$R:$R,$AK356,明细!$C:$C,BE$1,明细!$AK:$AK,"网点超50分钟未响应")+COUNTIFS(明细!$R:$R,$AK356,明细!$C:$C,BE$1,明细!$AL:$AL,"网点超23H未关闭"))*20)</f>
        <v>-</v>
      </c>
      <c r="BF356" s="12" t="str">
        <f>IF((COUNTIFS(明细!$R:$R,$AK356,明细!$C:$C,BF$1,明细!$AK:$AK,"网点超50分钟未响应")+COUNTIFS(明细!$R:$R,$AK356,明细!$C:$C,BF$1,明细!$AL:$AL,"网点超23H未关闭"))*20=0,"-",(COUNTIFS(明细!$R:$R,$AK356,明细!$C:$C,BF$1,明细!$AK:$AK,"网点超50分钟未响应")+COUNTIFS(明细!$R:$R,$AK356,明细!$C:$C,BF$1,明细!$AL:$AL,"网点超23H未关闭"))*20)</f>
        <v>-</v>
      </c>
      <c r="BG356" s="12" t="str">
        <f>IF((COUNTIFS(明细!$R:$R,$AK356,明细!$C:$C,BG$1,明细!$AK:$AK,"网点超50分钟未响应")+COUNTIFS(明细!$R:$R,$AK356,明细!$C:$C,BG$1,明细!$AL:$AL,"网点超23H未关闭"))*20=0,"-",(COUNTIFS(明细!$R:$R,$AK356,明细!$C:$C,BG$1,明细!$AK:$AK,"网点超50分钟未响应")+COUNTIFS(明细!$R:$R,$AK356,明细!$C:$C,BG$1,明细!$AL:$AL,"网点超23H未关闭"))*20)</f>
        <v>-</v>
      </c>
      <c r="BH356" s="12" t="str">
        <f>IF((COUNTIFS(明细!$R:$R,$AK356,明细!$C:$C,BH$1,明细!$AK:$AK,"网点超50分钟未响应")+COUNTIFS(明细!$R:$R,$AK356,明细!$C:$C,BH$1,明细!$AL:$AL,"网点超23H未关闭"))*20=0,"-",(COUNTIFS(明细!$R:$R,$AK356,明细!$C:$C,BH$1,明细!$AK:$AK,"网点超50分钟未响应")+COUNTIFS(明细!$R:$R,$AK356,明细!$C:$C,BH$1,明细!$AL:$AL,"网点超23H未关闭"))*20)</f>
        <v>-</v>
      </c>
      <c r="BI356" s="12" t="str">
        <f>IF((COUNTIFS(明细!$R:$R,$AK356,明细!$C:$C,BI$1,明细!$AK:$AK,"网点超50分钟未响应")+COUNTIFS(明细!$R:$R,$AK356,明细!$C:$C,BI$1,明细!$AL:$AL,"网点超23H未关闭"))*20=0,"-",(COUNTIFS(明细!$R:$R,$AK356,明细!$C:$C,BI$1,明细!$AK:$AK,"网点超50分钟未响应")+COUNTIFS(明细!$R:$R,$AK356,明细!$C:$C,BI$1,明细!$AL:$AL,"网点超23H未关闭"))*20)</f>
        <v>-</v>
      </c>
      <c r="BJ356" s="12" t="str">
        <f>IF((COUNTIFS(明细!$R:$R,$AK356,明细!$C:$C,BJ$1,明细!$AK:$AK,"网点超50分钟未响应")+COUNTIFS(明细!$R:$R,$AK356,明细!$C:$C,BJ$1,明细!$AL:$AL,"网点超23H未关闭"))*20=0,"-",(COUNTIFS(明细!$R:$R,$AK356,明细!$C:$C,BJ$1,明细!$AK:$AK,"网点超50分钟未响应")+COUNTIFS(明细!$R:$R,$AK356,明细!$C:$C,BJ$1,明细!$AL:$AL,"网点超23H未关闭"))*20)</f>
        <v>-</v>
      </c>
      <c r="BK356" s="12" t="str">
        <f>IF((COUNTIFS(明细!$R:$R,$AK356,明细!$C:$C,BK$1,明细!$AK:$AK,"网点超50分钟未响应")+COUNTIFS(明细!$R:$R,$AK356,明细!$C:$C,BK$1,明细!$AL:$AL,"网点超23H未关闭"))*20=0,"-",(COUNTIFS(明细!$R:$R,$AK356,明细!$C:$C,BK$1,明细!$AK:$AK,"网点超50分钟未响应")+COUNTIFS(明细!$R:$R,$AK356,明细!$C:$C,BK$1,明细!$AL:$AL,"网点超23H未关闭"))*20)</f>
        <v>-</v>
      </c>
      <c r="BL356" s="12" t="str">
        <f>IF((COUNTIFS(明细!$R:$R,$AK356,明细!$C:$C,BL$1,明细!$AK:$AK,"网点超50分钟未响应")+COUNTIFS(明细!$R:$R,$AK356,明细!$C:$C,BL$1,明细!$AL:$AL,"网点超23H未关闭"))*20=0,"-",(COUNTIFS(明细!$R:$R,$AK356,明细!$C:$C,BL$1,明细!$AK:$AK,"网点超50分钟未响应")+COUNTIFS(明细!$R:$R,$AK356,明细!$C:$C,BL$1,明细!$AL:$AL,"网点超23H未关闭"))*20)</f>
        <v>-</v>
      </c>
      <c r="BM356" s="12" t="str">
        <f>IF((COUNTIFS(明细!$R:$R,$AK356,明细!$C:$C,BM$1,明细!$AK:$AK,"网点超50分钟未响应")+COUNTIFS(明细!$R:$R,$AK356,明细!$C:$C,BM$1,明细!$AL:$AL,"网点超23H未关闭"))*20=0,"-",(COUNTIFS(明细!$R:$R,$AK356,明细!$C:$C,BM$1,明细!$AK:$AK,"网点超50分钟未响应")+COUNTIFS(明细!$R:$R,$AK356,明细!$C:$C,BM$1,明细!$AL:$AL,"网点超23H未关闭"))*20)</f>
        <v>-</v>
      </c>
      <c r="BN356" s="12" t="str">
        <f>IF((COUNTIFS(明细!$R:$R,$AK356,明细!$C:$C,BN$1,明细!$AK:$AK,"网点超50分钟未响应")+COUNTIFS(明细!$R:$R,$AK356,明细!$C:$C,BN$1,明细!$AL:$AL,"网点超23H未关闭"))*20=0,"-",(COUNTIFS(明细!$R:$R,$AK356,明细!$C:$C,BN$1,明细!$AK:$AK,"网点超50分钟未响应")+COUNTIFS(明细!$R:$R,$AK356,明细!$C:$C,BN$1,明细!$AL:$AL,"网点超23H未关闭"))*20)</f>
        <v>-</v>
      </c>
      <c r="BO356" s="12" t="str">
        <f>IF((COUNTIFS(明细!$R:$R,$AK356,明细!$C:$C,BO$1,明细!$AK:$AK,"网点超50分钟未响应")+COUNTIFS(明细!$R:$R,$AK356,明细!$C:$C,BO$1,明细!$AL:$AL,"网点超23H未关闭"))*20=0,"-",(COUNTIFS(明细!$R:$R,$AK356,明细!$C:$C,BO$1,明细!$AK:$AK,"网点超50分钟未响应")+COUNTIFS(明细!$R:$R,$AK356,明细!$C:$C,BO$1,明细!$AL:$AL,"网点超23H未关闭"))*20)</f>
        <v>-</v>
      </c>
      <c r="BP356" s="12" t="str">
        <f>IF((COUNTIFS(明细!$R:$R,$AK356,明细!$C:$C,BP$1,明细!$AK:$AK,"网点超50分钟未响应")+COUNTIFS(明细!$R:$R,$AK356,明细!$C:$C,BP$1,明细!$AL:$AL,"网点超23H未关闭"))*20=0,"-",(COUNTIFS(明细!$R:$R,$AK356,明细!$C:$C,BP$1,明细!$AK:$AK,"网点超50分钟未响应")+COUNTIFS(明细!$R:$R,$AK356,明细!$C:$C,BP$1,明细!$AL:$AL,"网点超23H未关闭"))*20)</f>
        <v>-</v>
      </c>
    </row>
  </sheetData>
  <sortState ref="AJ3:BP356">
    <sortCondition ref="AL3" descending="1"/>
  </sortState>
  <conditionalFormatting sqref="C1:AF1">
    <cfRule type="duplicateValues" dxfId="0" priority="577"/>
    <cfRule type="duplicateValues" dxfId="0" priority="578"/>
  </conditionalFormatting>
  <conditionalFormatting sqref="AL1">
    <cfRule type="duplicateValues" dxfId="0" priority="571"/>
    <cfRule type="duplicateValues" dxfId="0" priority="572"/>
  </conditionalFormatting>
  <conditionalFormatting sqref="AM1:BP1">
    <cfRule type="duplicateValues" dxfId="0" priority="573"/>
    <cfRule type="duplicateValues" dxfId="0" priority="574"/>
  </conditionalFormatting>
  <conditionalFormatting sqref="A26">
    <cfRule type="duplicateValues" dxfId="0" priority="580"/>
  </conditionalFormatting>
  <conditionalFormatting sqref="A27">
    <cfRule type="duplicateValues" dxfId="0" priority="563"/>
    <cfRule type="duplicateValues" dxfId="0" priority="564"/>
    <cfRule type="duplicateValues" dxfId="0" priority="565"/>
  </conditionalFormatting>
  <conditionalFormatting sqref="AK34">
    <cfRule type="duplicateValues" dxfId="0" priority="622"/>
    <cfRule type="duplicateValues" dxfId="0" priority="623"/>
    <cfRule type="duplicateValues" dxfId="0" priority="624"/>
    <cfRule type="duplicateValues" dxfId="0" priority="625"/>
    <cfRule type="duplicateValues" dxfId="0" priority="626"/>
    <cfRule type="duplicateValues" dxfId="0" priority="627"/>
    <cfRule type="duplicateValues" dxfId="0" priority="628"/>
    <cfRule type="duplicateValues" dxfId="0" priority="629"/>
    <cfRule type="duplicateValues" dxfId="0" priority="630"/>
    <cfRule type="duplicateValues" dxfId="0" priority="631"/>
    <cfRule type="duplicateValues" dxfId="0" priority="632"/>
    <cfRule type="duplicateValues" dxfId="0" priority="633"/>
    <cfRule type="duplicateValues" dxfId="0" priority="634"/>
    <cfRule type="duplicateValues" dxfId="0" priority="635"/>
    <cfRule type="duplicateValues" dxfId="0" priority="636"/>
    <cfRule type="duplicateValues" dxfId="0" priority="637"/>
    <cfRule type="duplicateValues" dxfId="0" priority="638"/>
    <cfRule type="duplicateValues" dxfId="0" priority="639"/>
    <cfRule type="duplicateValues" dxfId="0" priority="640"/>
    <cfRule type="duplicateValues" dxfId="0" priority="641"/>
    <cfRule type="duplicateValues" dxfId="0" priority="642"/>
    <cfRule type="duplicateValues" dxfId="0" priority="643"/>
    <cfRule type="duplicateValues" dxfId="0" priority="644"/>
    <cfRule type="duplicateValues" dxfId="0" priority="645"/>
    <cfRule type="duplicateValues" dxfId="0" priority="646"/>
    <cfRule type="duplicateValues" dxfId="0" priority="647"/>
    <cfRule type="duplicateValues" dxfId="0" priority="648"/>
  </conditionalFormatting>
  <conditionalFormatting sqref="AK71">
    <cfRule type="duplicateValues" dxfId="0" priority="704"/>
    <cfRule type="duplicateValues" dxfId="0" priority="705"/>
    <cfRule type="duplicateValues" dxfId="0" priority="706"/>
    <cfRule type="duplicateValues" dxfId="0" priority="707"/>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fRule type="duplicateValues" dxfId="0" priority="715"/>
    <cfRule type="duplicateValues" dxfId="0" priority="716"/>
    <cfRule type="duplicateValues" dxfId="0" priority="717"/>
    <cfRule type="duplicateValues" dxfId="0" priority="718"/>
    <cfRule type="duplicateValues" dxfId="0" priority="719"/>
    <cfRule type="duplicateValues" dxfId="0" priority="720"/>
    <cfRule type="duplicateValues" dxfId="0" priority="721"/>
    <cfRule type="duplicateValues" dxfId="0" priority="722"/>
    <cfRule type="duplicateValues" dxfId="0" priority="723"/>
    <cfRule type="duplicateValues" dxfId="0" priority="724"/>
  </conditionalFormatting>
  <conditionalFormatting sqref="AK75">
    <cfRule type="duplicateValues" dxfId="0" priority="751"/>
    <cfRule type="duplicateValues" dxfId="0" priority="752"/>
    <cfRule type="duplicateValues" dxfId="0" priority="753"/>
    <cfRule type="duplicateValues" dxfId="0" priority="754"/>
    <cfRule type="duplicateValues" dxfId="0" priority="755"/>
    <cfRule type="duplicateValues" dxfId="0" priority="756"/>
    <cfRule type="duplicateValues" dxfId="0" priority="757"/>
    <cfRule type="duplicateValues" dxfId="0" priority="758"/>
    <cfRule type="duplicateValues" dxfId="0" priority="759"/>
    <cfRule type="duplicateValues" dxfId="0" priority="760"/>
    <cfRule type="duplicateValues" dxfId="0" priority="761"/>
    <cfRule type="duplicateValues" dxfId="0" priority="762"/>
    <cfRule type="duplicateValues" dxfId="0" priority="763"/>
    <cfRule type="duplicateValues" dxfId="0" priority="764"/>
    <cfRule type="duplicateValues" dxfId="0" priority="765"/>
    <cfRule type="duplicateValues" dxfId="0" priority="766"/>
  </conditionalFormatting>
  <conditionalFormatting sqref="AK106">
    <cfRule type="duplicateValues" dxfId="0" priority="616"/>
    <cfRule type="duplicateValues" dxfId="0" priority="617"/>
  </conditionalFormatting>
  <conditionalFormatting sqref="AK189">
    <cfRule type="duplicateValues" dxfId="0" priority="679"/>
    <cfRule type="duplicateValues" dxfId="0" priority="680"/>
    <cfRule type="duplicateValues" dxfId="0" priority="681"/>
    <cfRule type="duplicateValues" dxfId="0" priority="682"/>
    <cfRule type="duplicateValues" dxfId="0" priority="683"/>
    <cfRule type="duplicateValues" dxfId="0" priority="684"/>
    <cfRule type="duplicateValues" dxfId="0" priority="685"/>
    <cfRule type="duplicateValues" dxfId="0" priority="686"/>
    <cfRule type="duplicateValues" dxfId="0" priority="687"/>
    <cfRule type="duplicateValues" dxfId="0" priority="688"/>
    <cfRule type="duplicateValues" dxfId="0" priority="689"/>
    <cfRule type="duplicateValues" dxfId="0" priority="690"/>
    <cfRule type="duplicateValues" dxfId="0" priority="691"/>
    <cfRule type="duplicateValues" dxfId="0" priority="692"/>
    <cfRule type="duplicateValues" dxfId="0" priority="693"/>
    <cfRule type="duplicateValues" dxfId="0" priority="694"/>
    <cfRule type="duplicateValues" dxfId="0" priority="695"/>
    <cfRule type="duplicateValues" dxfId="0" priority="696"/>
    <cfRule type="duplicateValues" dxfId="0" priority="697"/>
    <cfRule type="duplicateValues" dxfId="0" priority="698"/>
    <cfRule type="duplicateValues" dxfId="0" priority="699"/>
    <cfRule type="duplicateValues" dxfId="0" priority="700"/>
    <cfRule type="duplicateValues" dxfId="0" priority="701"/>
  </conditionalFormatting>
  <conditionalFormatting sqref="AK212">
    <cfRule type="duplicateValues" dxfId="0" priority="614"/>
    <cfRule type="duplicateValues" dxfId="0" priority="615"/>
  </conditionalFormatting>
  <conditionalFormatting sqref="AK213">
    <cfRule type="duplicateValues" dxfId="0" priority="620"/>
    <cfRule type="duplicateValues" dxfId="0" priority="621"/>
  </conditionalFormatting>
  <conditionalFormatting sqref="AK239">
    <cfRule type="duplicateValues" dxfId="0" priority="590"/>
  </conditionalFormatting>
  <conditionalFormatting sqref="AK276">
    <cfRule type="duplicateValues" dxfId="0" priority="498"/>
    <cfRule type="duplicateValues" dxfId="0" priority="499"/>
    <cfRule type="duplicateValues" dxfId="0" priority="500"/>
    <cfRule type="duplicateValues" dxfId="0" priority="501"/>
    <cfRule type="duplicateValues" dxfId="0" priority="502"/>
    <cfRule type="duplicateValues" dxfId="0" priority="503"/>
    <cfRule type="duplicateValues" dxfId="0" priority="504"/>
    <cfRule type="duplicateValues" dxfId="0" priority="505"/>
  </conditionalFormatting>
  <conditionalFormatting sqref="AK283">
    <cfRule type="duplicateValues" dxfId="0" priority="514"/>
    <cfRule type="duplicateValues" dxfId="0" priority="515"/>
    <cfRule type="duplicateValues" dxfId="0" priority="516"/>
    <cfRule type="duplicateValues" dxfId="0" priority="517"/>
    <cfRule type="duplicateValues" dxfId="0" priority="518"/>
    <cfRule type="duplicateValues" dxfId="0" priority="519"/>
    <cfRule type="duplicateValues" dxfId="0" priority="520"/>
    <cfRule type="duplicateValues" dxfId="0" priority="521"/>
  </conditionalFormatting>
  <conditionalFormatting sqref="AK289">
    <cfRule type="duplicateValues" dxfId="0" priority="424"/>
    <cfRule type="duplicateValues" dxfId="0" priority="425"/>
    <cfRule type="duplicateValues" dxfId="0" priority="426"/>
    <cfRule type="duplicateValues" dxfId="0" priority="427"/>
  </conditionalFormatting>
  <conditionalFormatting sqref="AK300">
    <cfRule type="duplicateValues" dxfId="0" priority="415"/>
    <cfRule type="duplicateValues" dxfId="0" priority="416"/>
    <cfRule type="duplicateValues" dxfId="0" priority="417"/>
    <cfRule type="duplicateValues" dxfId="0" priority="418"/>
  </conditionalFormatting>
  <conditionalFormatting sqref="AK301">
    <cfRule type="duplicateValues" dxfId="0" priority="414"/>
  </conditionalFormatting>
  <conditionalFormatting sqref="AK313">
    <cfRule type="duplicateValues" dxfId="0" priority="392"/>
  </conditionalFormatting>
  <conditionalFormatting sqref="AK314">
    <cfRule type="duplicateValues" dxfId="0" priority="396"/>
  </conditionalFormatting>
  <conditionalFormatting sqref="AK322">
    <cfRule type="duplicateValues" dxfId="0" priority="170"/>
  </conditionalFormatting>
  <conditionalFormatting sqref="AK336">
    <cfRule type="duplicateValues" dxfId="0" priority="76"/>
    <cfRule type="duplicateValues" dxfId="0" priority="77"/>
    <cfRule type="duplicateValues" dxfId="0" priority="78"/>
    <cfRule type="duplicateValues" dxfId="0" priority="79"/>
    <cfRule type="duplicateValues" dxfId="0" priority="80"/>
    <cfRule type="duplicateValues" dxfId="0" priority="81"/>
    <cfRule type="duplicateValues" dxfId="0" priority="82"/>
    <cfRule type="duplicateValues" dxfId="0" priority="83"/>
    <cfRule type="duplicateValues" dxfId="0" priority="84"/>
    <cfRule type="duplicateValues" dxfId="0" priority="85"/>
    <cfRule type="duplicateValues" dxfId="0" priority="86"/>
  </conditionalFormatting>
  <conditionalFormatting sqref="AK337">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fRule type="duplicateValues" dxfId="0" priority="102"/>
    <cfRule type="duplicateValues" dxfId="0" priority="103"/>
    <cfRule type="duplicateValues" dxfId="0" priority="104"/>
    <cfRule type="duplicateValues" dxfId="0" priority="105"/>
  </conditionalFormatting>
  <conditionalFormatting sqref="AK349">
    <cfRule type="duplicateValues" dxfId="0" priority="42"/>
    <cfRule type="duplicateValues" dxfId="0" priority="43"/>
    <cfRule type="duplicateValues" dxfId="0" priority="44"/>
    <cfRule type="duplicateValues" dxfId="0" priority="45"/>
    <cfRule type="duplicateValues" dxfId="0" priority="46"/>
    <cfRule type="duplicateValues" dxfId="0" priority="47"/>
    <cfRule type="duplicateValues" dxfId="0" priority="48"/>
    <cfRule type="duplicateValues" dxfId="0" priority="49"/>
    <cfRule type="duplicateValues" dxfId="0" priority="50"/>
    <cfRule type="duplicateValues" dxfId="0" priority="51"/>
    <cfRule type="duplicateValues" dxfId="0" priority="52"/>
    <cfRule type="duplicateValues" dxfId="0" priority="53"/>
  </conditionalFormatting>
  <conditionalFormatting sqref="AK354">
    <cfRule type="duplicateValues" dxfId="0" priority="106"/>
    <cfRule type="duplicateValues" dxfId="0" priority="107"/>
    <cfRule type="duplicateValues" dxfId="0" priority="108"/>
    <cfRule type="duplicateValues" dxfId="0" priority="109"/>
    <cfRule type="duplicateValues" dxfId="0" priority="110"/>
    <cfRule type="duplicateValues" dxfId="0" priority="111"/>
    <cfRule type="duplicateValues" dxfId="0" priority="112"/>
    <cfRule type="duplicateValues" dxfId="0" priority="113"/>
    <cfRule type="duplicateValues" dxfId="0" priority="114"/>
  </conditionalFormatting>
  <conditionalFormatting sqref="AK356">
    <cfRule type="duplicateValues" dxfId="0" priority="649"/>
    <cfRule type="duplicateValues" dxfId="0" priority="650"/>
    <cfRule type="duplicateValues" dxfId="0" priority="651"/>
    <cfRule type="duplicateValues" dxfId="0" priority="652"/>
    <cfRule type="duplicateValues" dxfId="0" priority="653"/>
    <cfRule type="duplicateValues" dxfId="0" priority="654"/>
    <cfRule type="duplicateValues" dxfId="0" priority="655"/>
    <cfRule type="duplicateValues" dxfId="0" priority="656"/>
    <cfRule type="duplicateValues" dxfId="0" priority="657"/>
    <cfRule type="duplicateValues" dxfId="0" priority="658"/>
    <cfRule type="duplicateValues" dxfId="0" priority="659"/>
    <cfRule type="duplicateValues" dxfId="0" priority="660"/>
    <cfRule type="duplicateValues" dxfId="0" priority="661"/>
    <cfRule type="duplicateValues" dxfId="0" priority="662"/>
    <cfRule type="duplicateValues" dxfId="0" priority="663"/>
    <cfRule type="duplicateValues" dxfId="0" priority="664"/>
    <cfRule type="duplicateValues" dxfId="0" priority="665"/>
    <cfRule type="duplicateValues" dxfId="0" priority="666"/>
    <cfRule type="duplicateValues" dxfId="0" priority="667"/>
    <cfRule type="duplicateValues" dxfId="0" priority="668"/>
    <cfRule type="duplicateValues" dxfId="0" priority="669"/>
    <cfRule type="duplicateValues" dxfId="0" priority="670"/>
    <cfRule type="duplicateValues" dxfId="0" priority="671"/>
    <cfRule type="duplicateValues" dxfId="0" priority="672"/>
    <cfRule type="duplicateValues" dxfId="0" priority="673"/>
    <cfRule type="duplicateValues" dxfId="0" priority="674"/>
    <cfRule type="duplicateValues" dxfId="0" priority="675"/>
  </conditionalFormatting>
  <conditionalFormatting sqref="A16:A25">
    <cfRule type="duplicateValues" dxfId="0" priority="582"/>
  </conditionalFormatting>
  <conditionalFormatting sqref="AJ3:AJ356">
    <cfRule type="top10" dxfId="1" priority="548" bottom="1" rank="30"/>
  </conditionalFormatting>
  <conditionalFormatting sqref="AK61:AK64">
    <cfRule type="duplicateValues" dxfId="0" priority="610"/>
    <cfRule type="duplicateValues" dxfId="0" priority="611"/>
  </conditionalFormatting>
  <conditionalFormatting sqref="AK242:AK249">
    <cfRule type="duplicateValues" dxfId="0" priority="566"/>
    <cfRule type="duplicateValues" dxfId="0" priority="567"/>
    <cfRule type="duplicateValues" dxfId="0" priority="568"/>
    <cfRule type="duplicateValues" dxfId="0" priority="569"/>
  </conditionalFormatting>
  <conditionalFormatting sqref="AK251:AK252">
    <cfRule type="duplicateValues" dxfId="0" priority="558"/>
    <cfRule type="duplicateValues" dxfId="0" priority="559"/>
    <cfRule type="duplicateValues" dxfId="0" priority="560"/>
    <cfRule type="duplicateValues" dxfId="0" priority="561"/>
    <cfRule type="duplicateValues" dxfId="0" priority="562"/>
  </conditionalFormatting>
  <conditionalFormatting sqref="AK253:AK261">
    <cfRule type="duplicateValues" dxfId="0" priority="551"/>
    <cfRule type="duplicateValues" dxfId="0" priority="552"/>
    <cfRule type="duplicateValues" dxfId="0" priority="553"/>
    <cfRule type="duplicateValues" dxfId="0" priority="554"/>
    <cfRule type="duplicateValues" dxfId="0" priority="555"/>
  </conditionalFormatting>
  <conditionalFormatting sqref="AK262:AK268">
    <cfRule type="duplicateValues" dxfId="0" priority="538"/>
    <cfRule type="duplicateValues" dxfId="0" priority="539"/>
    <cfRule type="duplicateValues" dxfId="0" priority="540"/>
    <cfRule type="duplicateValues" dxfId="0" priority="541"/>
    <cfRule type="duplicateValues" dxfId="0" priority="542"/>
    <cfRule type="duplicateValues" dxfId="0" priority="543"/>
    <cfRule type="duplicateValues" dxfId="0" priority="544"/>
  </conditionalFormatting>
  <conditionalFormatting sqref="AK273:AK274">
    <cfRule type="duplicateValues" dxfId="0" priority="506"/>
    <cfRule type="duplicateValues" dxfId="0" priority="507"/>
    <cfRule type="duplicateValues" dxfId="0" priority="508"/>
    <cfRule type="duplicateValues" dxfId="0" priority="509"/>
    <cfRule type="duplicateValues" dxfId="0" priority="510"/>
    <cfRule type="duplicateValues" dxfId="0" priority="511"/>
    <cfRule type="duplicateValues" dxfId="0" priority="512"/>
    <cfRule type="duplicateValues" dxfId="0" priority="513"/>
  </conditionalFormatting>
  <conditionalFormatting sqref="AK278:AK280">
    <cfRule type="duplicateValues" dxfId="0" priority="446"/>
    <cfRule type="duplicateValues" dxfId="0" priority="447"/>
    <cfRule type="duplicateValues" dxfId="0" priority="448"/>
    <cfRule type="duplicateValues" dxfId="0" priority="449"/>
    <cfRule type="duplicateValues" dxfId="0" priority="450"/>
    <cfRule type="duplicateValues" dxfId="0" priority="451"/>
    <cfRule type="duplicateValues" dxfId="0" priority="452"/>
    <cfRule type="duplicateValues" dxfId="0" priority="453"/>
    <cfRule type="duplicateValues" dxfId="0" priority="454"/>
    <cfRule type="duplicateValues" dxfId="0" priority="455"/>
    <cfRule type="duplicateValues" dxfId="0" priority="456"/>
    <cfRule type="duplicateValues" dxfId="0" priority="457"/>
    <cfRule type="duplicateValues" dxfId="0" priority="458"/>
    <cfRule type="duplicateValues" dxfId="0" priority="459"/>
    <cfRule type="duplicateValues" dxfId="0" priority="460"/>
    <cfRule type="duplicateValues" dxfId="0" priority="461"/>
    <cfRule type="duplicateValues" dxfId="0" priority="462"/>
    <cfRule type="duplicateValues" dxfId="0" priority="463"/>
    <cfRule type="duplicateValues" dxfId="0" priority="464"/>
    <cfRule type="duplicateValues" dxfId="0" priority="465"/>
    <cfRule type="duplicateValues" dxfId="0" priority="466"/>
    <cfRule type="duplicateValues" dxfId="0" priority="467"/>
    <cfRule type="duplicateValues" dxfId="0" priority="468"/>
    <cfRule type="duplicateValues" dxfId="0" priority="469"/>
    <cfRule type="duplicateValues" dxfId="0" priority="470"/>
    <cfRule type="duplicateValues" dxfId="0" priority="471"/>
    <cfRule type="duplicateValues" dxfId="0" priority="472"/>
    <cfRule type="duplicateValues" dxfId="0" priority="473"/>
    <cfRule type="duplicateValues" dxfId="0" priority="474"/>
    <cfRule type="duplicateValues" dxfId="0" priority="475"/>
    <cfRule type="duplicateValues" dxfId="0" priority="476"/>
    <cfRule type="duplicateValues" dxfId="0" priority="477"/>
    <cfRule type="duplicateValues" dxfId="0" priority="478"/>
    <cfRule type="duplicateValues" dxfId="0" priority="479"/>
    <cfRule type="duplicateValues" dxfId="0" priority="480"/>
    <cfRule type="duplicateValues" dxfId="0" priority="481"/>
    <cfRule type="duplicateValues" dxfId="0" priority="482"/>
    <cfRule type="duplicateValues" dxfId="0" priority="483"/>
    <cfRule type="duplicateValues" dxfId="0" priority="484"/>
    <cfRule type="duplicateValues" dxfId="0" priority="485"/>
    <cfRule type="duplicateValues" dxfId="0" priority="486"/>
    <cfRule type="duplicateValues" dxfId="0" priority="487"/>
    <cfRule type="duplicateValues" dxfId="0" priority="488"/>
    <cfRule type="duplicateValues" dxfId="0" priority="489"/>
    <cfRule type="duplicateValues" dxfId="0" priority="490"/>
    <cfRule type="duplicateValues" dxfId="0" priority="491"/>
    <cfRule type="duplicateValues" dxfId="0" priority="492"/>
    <cfRule type="duplicateValues" dxfId="0" priority="493"/>
    <cfRule type="duplicateValues" dxfId="0" priority="494"/>
    <cfRule type="duplicateValues" dxfId="0" priority="495"/>
    <cfRule type="duplicateValues" dxfId="0" priority="496"/>
    <cfRule type="duplicateValues" dxfId="0" priority="497"/>
  </conditionalFormatting>
  <conditionalFormatting sqref="AK285:AK286">
    <cfRule type="duplicateValues" dxfId="0" priority="430"/>
    <cfRule type="duplicateValues" dxfId="0" priority="431"/>
    <cfRule type="duplicateValues" dxfId="0" priority="432"/>
    <cfRule type="duplicateValues" dxfId="0" priority="433"/>
    <cfRule type="duplicateValues" dxfId="0" priority="434"/>
    <cfRule type="duplicateValues" dxfId="0" priority="435"/>
    <cfRule type="duplicateValues" dxfId="0" priority="436"/>
    <cfRule type="duplicateValues" dxfId="0" priority="437"/>
  </conditionalFormatting>
  <conditionalFormatting sqref="AK297:AK299">
    <cfRule type="duplicateValues" dxfId="0" priority="419"/>
  </conditionalFormatting>
  <conditionalFormatting sqref="AK300:AK301">
    <cfRule type="duplicateValues" dxfId="0" priority="402"/>
    <cfRule type="duplicateValues" dxfId="0" priority="403"/>
    <cfRule type="duplicateValues" dxfId="0" priority="404"/>
    <cfRule type="duplicateValues" dxfId="0" priority="405"/>
    <cfRule type="duplicateValues" dxfId="0" priority="406"/>
    <cfRule type="duplicateValues" dxfId="0" priority="407"/>
    <cfRule type="duplicateValues" dxfId="0" priority="408"/>
    <cfRule type="duplicateValues" dxfId="0" priority="409"/>
    <cfRule type="duplicateValues" dxfId="0" priority="410"/>
    <cfRule type="duplicateValues" dxfId="0" priority="411"/>
    <cfRule type="duplicateValues" dxfId="0" priority="412"/>
    <cfRule type="duplicateValues" dxfId="0" priority="413"/>
  </conditionalFormatting>
  <conditionalFormatting sqref="AK300:AK303">
    <cfRule type="duplicateValues" dxfId="0" priority="399"/>
    <cfRule type="duplicateValues" dxfId="0" priority="400"/>
    <cfRule type="duplicateValues" dxfId="0" priority="401"/>
  </conditionalFormatting>
  <conditionalFormatting sqref="AK300:AK310">
    <cfRule type="duplicateValues" dxfId="0" priority="397"/>
  </conditionalFormatting>
  <conditionalFormatting sqref="AK300:AK314">
    <cfRule type="duplicateValues" dxfId="0" priority="391"/>
  </conditionalFormatting>
  <conditionalFormatting sqref="AK300:AK316">
    <cfRule type="duplicateValues" dxfId="0" priority="389"/>
    <cfRule type="duplicateValues" dxfId="0" priority="390"/>
  </conditionalFormatting>
  <conditionalFormatting sqref="AK300:AK320">
    <cfRule type="duplicateValues" dxfId="0" priority="387"/>
  </conditionalFormatting>
  <conditionalFormatting sqref="AK304:AK310">
    <cfRule type="duplicateValues" dxfId="0" priority="398"/>
  </conditionalFormatting>
  <conditionalFormatting sqref="AK311:AK312">
    <cfRule type="duplicateValues" dxfId="0" priority="395"/>
  </conditionalFormatting>
  <conditionalFormatting sqref="AK317:AK319">
    <cfRule type="duplicateValues" dxfId="0" priority="388"/>
  </conditionalFormatting>
  <conditionalFormatting sqref="AK322:AK327">
    <cfRule type="duplicateValues" dxfId="0" priority="168"/>
  </conditionalFormatting>
  <conditionalFormatting sqref="AK322:AK324">
    <cfRule type="duplicateValues" dxfId="0" priority="169"/>
  </conditionalFormatting>
  <conditionalFormatting sqref="AK329:AK334">
    <cfRule type="duplicateValues" dxfId="0" priority="127"/>
    <cfRule type="duplicateValues" dxfId="0" priority="128"/>
    <cfRule type="duplicateValues" dxfId="0" priority="129"/>
    <cfRule type="duplicateValues" dxfId="0" priority="130"/>
    <cfRule type="duplicateValues" dxfId="0" priority="131"/>
    <cfRule type="duplicateValues" dxfId="0" priority="132"/>
    <cfRule type="duplicateValues" dxfId="0" priority="133"/>
    <cfRule type="duplicateValues" dxfId="0" priority="134"/>
    <cfRule type="duplicateValues" dxfId="0" priority="135"/>
  </conditionalFormatting>
  <conditionalFormatting sqref="AK338:AK339">
    <cfRule type="duplicateValues" dxfId="0"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onditionalFormatting>
  <conditionalFormatting sqref="AK341:AK345">
    <cfRule type="duplicateValues" dxfId="0" priority="54"/>
    <cfRule type="duplicateValues" dxfId="0" priority="55"/>
    <cfRule type="duplicateValues" dxfId="0" priority="56"/>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onditionalFormatting>
  <conditionalFormatting sqref="AK346:AK348">
    <cfRule type="duplicateValues" dxfId="0" priority="40"/>
    <cfRule type="duplicateValues" dxfId="0" priority="39"/>
    <cfRule type="duplicateValues" dxfId="0" priority="38"/>
    <cfRule type="duplicateValues" dxfId="0" priority="37"/>
    <cfRule type="duplicateValues" dxfId="0" priority="36"/>
    <cfRule type="duplicateValues" dxfId="0" priority="35"/>
    <cfRule type="duplicateValues" dxfId="0" priority="34"/>
    <cfRule type="duplicateValues" dxfId="0" priority="33"/>
    <cfRule type="duplicateValues" dxfId="0" priority="32"/>
    <cfRule type="duplicateValues" dxfId="0" priority="31"/>
    <cfRule type="duplicateValues" dxfId="0" priority="30"/>
    <cfRule type="duplicateValues" dxfId="0" priority="29"/>
  </conditionalFormatting>
  <conditionalFormatting sqref="AK350:AK351">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onditionalFormatting>
  <conditionalFormatting sqref="AK352:AK353">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fRule type="duplicateValues" dxfId="0" priority="27"/>
  </conditionalFormatting>
  <conditionalFormatting sqref="A1:B1 A3:A26">
    <cfRule type="duplicateValues" dxfId="0" priority="579"/>
    <cfRule type="duplicateValues" dxfId="0" priority="581"/>
  </conditionalFormatting>
  <conditionalFormatting sqref="AJ1:AK2">
    <cfRule type="duplicateValues" dxfId="0" priority="549"/>
    <cfRule type="duplicateValues" dxfId="0" priority="550"/>
  </conditionalFormatting>
  <conditionalFormatting sqref="AK1:AK328 AK355:AK358">
    <cfRule type="duplicateValues" dxfId="0" priority="167"/>
  </conditionalFormatting>
  <conditionalFormatting sqref="AK1:AK148 AK150:AK288 AK356:AK358">
    <cfRule type="duplicateValues" dxfId="0" priority="429"/>
  </conditionalFormatting>
  <conditionalFormatting sqref="AK1:AK148 AK150:AK261 AK356 AK358">
    <cfRule type="duplicateValues" dxfId="0" priority="547"/>
  </conditionalFormatting>
  <conditionalFormatting sqref="AK1:AK148 AK150:AK290 AK328 AK297:AK321 AK355:AK358">
    <cfRule type="duplicateValues" dxfId="0" priority="365"/>
  </conditionalFormatting>
  <conditionalFormatting sqref="AK1:AK148 AK150:AK288 AK355:AK358">
    <cfRule type="duplicateValues" dxfId="0" priority="428"/>
  </conditionalFormatting>
  <conditionalFormatting sqref="AK1:AK148 AK150:AK268 AK356 AK358">
    <cfRule type="duplicateValues" dxfId="0" priority="545"/>
  </conditionalFormatting>
  <conditionalFormatting sqref="AK1:AK148 AK150:AK290 AK355:AK358">
    <cfRule type="duplicateValues" dxfId="0" priority="422"/>
    <cfRule type="duplicateValues" dxfId="0" priority="423"/>
  </conditionalFormatting>
  <conditionalFormatting sqref="AK1:AK340 AK354:AK360">
    <cfRule type="duplicateValues" dxfId="0" priority="87"/>
  </conditionalFormatting>
  <conditionalFormatting sqref="AK1:AK334 AK355:AK360">
    <cfRule type="duplicateValues" dxfId="0" priority="126"/>
  </conditionalFormatting>
  <conditionalFormatting sqref="AK1:AK345 AK354:AK360">
    <cfRule type="duplicateValues" dxfId="0" priority="74"/>
    <cfRule type="duplicateValues" dxfId="0" priority="75"/>
  </conditionalFormatting>
  <conditionalFormatting sqref="AK1:AK335 AK340 AK355:AK360">
    <cfRule type="duplicateValues" dxfId="0" priority="115"/>
  </conditionalFormatting>
  <conditionalFormatting sqref="AK1:AK349 AK352:AK360">
    <cfRule type="duplicateValues" dxfId="0" priority="28"/>
  </conditionalFormatting>
  <conditionalFormatting sqref="AK1:AK349 AK354:AK360">
    <cfRule type="duplicateValues" dxfId="0" priority="41"/>
  </conditionalFormatting>
  <conditionalFormatting sqref="AK3:AK148 AK150:AK232 AK240 AK235 AK238 AK356">
    <cfRule type="duplicateValues" dxfId="0" priority="592"/>
    <cfRule type="duplicateValues" dxfId="0" priority="593"/>
    <cfRule type="duplicateValues" dxfId="0" priority="594"/>
    <cfRule type="duplicateValues" dxfId="0" priority="595"/>
    <cfRule type="duplicateValues" dxfId="0" priority="596"/>
    <cfRule type="duplicateValues" dxfId="0" priority="597"/>
    <cfRule type="duplicateValues" dxfId="0" priority="598"/>
  </conditionalFormatting>
  <conditionalFormatting sqref="AK3:AK148 AK150:AK235 AK238 AK240 AK356">
    <cfRule type="duplicateValues" dxfId="0" priority="591"/>
  </conditionalFormatting>
  <conditionalFormatting sqref="AK3:AK148 AK150:AK240 AK356">
    <cfRule type="duplicateValues" dxfId="0" priority="587"/>
  </conditionalFormatting>
  <conditionalFormatting sqref="AK3:AK148 AK150:AK241 AK356">
    <cfRule type="duplicateValues" dxfId="0" priority="585"/>
    <cfRule type="duplicateValues" dxfId="0" priority="586"/>
  </conditionalFormatting>
  <conditionalFormatting sqref="AK3:AK148 AK150:AK235 AK238:AK240 AK356">
    <cfRule type="duplicateValues" dxfId="0" priority="588"/>
    <cfRule type="duplicateValues" dxfId="0" priority="589"/>
  </conditionalFormatting>
  <conditionalFormatting sqref="AK3:AK148 AK150:AK241 AK250 AK356">
    <cfRule type="duplicateValues" dxfId="0" priority="583"/>
    <cfRule type="duplicateValues" dxfId="0" priority="584"/>
  </conditionalFormatting>
  <conditionalFormatting sqref="AK3:AK148 AK150:AK250 AK356 AK358">
    <cfRule type="duplicateValues" dxfId="0" priority="570"/>
  </conditionalFormatting>
  <conditionalFormatting sqref="AK3:AK148 AK150:AK261 AK356 AK358">
    <cfRule type="duplicateValues" dxfId="0" priority="556"/>
  </conditionalFormatting>
  <conditionalFormatting sqref="AK35:AK42 AK73:AK74 AK76:AK88 AK92:AK93 AK95:AK100 AK27:AK33 AK54:AK60 AK67:AK69 AK47:AK51">
    <cfRule type="duplicateValues" dxfId="0" priority="786"/>
  </conditionalFormatting>
  <conditionalFormatting sqref="AK35:AK42 AK76:AK88 AK73:AK74 AK92:AK93 AK95:AK100 AK27:AK33 AK54:AK60 AK67:AK69 AK47:AK51">
    <cfRule type="duplicateValues" dxfId="0" priority="784"/>
    <cfRule type="duplicateValues" dxfId="0" priority="785"/>
  </conditionalFormatting>
  <conditionalFormatting sqref="AK35:AK42 AK72:AK74 AK76:AK88 AK92:AK100 AK27:AK33 AK54:AK60 AK67:AK70 AK47:AK51">
    <cfRule type="duplicateValues" dxfId="0" priority="768"/>
    <cfRule type="duplicateValues" dxfId="0" priority="769"/>
    <cfRule type="duplicateValues" dxfId="0" priority="770"/>
    <cfRule type="duplicateValues" dxfId="0" priority="771"/>
    <cfRule type="duplicateValues" dxfId="0" priority="772"/>
    <cfRule type="duplicateValues" dxfId="0" priority="773"/>
    <cfRule type="duplicateValues" dxfId="0" priority="774"/>
    <cfRule type="duplicateValues" dxfId="0" priority="775"/>
    <cfRule type="duplicateValues" dxfId="0" priority="776"/>
    <cfRule type="duplicateValues" dxfId="0" priority="777"/>
    <cfRule type="duplicateValues" dxfId="0" priority="778"/>
    <cfRule type="duplicateValues" dxfId="0" priority="779"/>
    <cfRule type="duplicateValues" dxfId="0" priority="780"/>
  </conditionalFormatting>
  <conditionalFormatting sqref="AK35:AK42 AK54:AK60 AK72:AK88 AK92:AK100 AK27:AK33 AK67:AK70 AK47:AK51">
    <cfRule type="duplicateValues" dxfId="0" priority="747"/>
    <cfRule type="duplicateValues" dxfId="0" priority="748"/>
    <cfRule type="duplicateValues" dxfId="0" priority="749"/>
    <cfRule type="duplicateValues" dxfId="0" priority="750"/>
    <cfRule type="duplicateValues" dxfId="0" priority="767"/>
  </conditionalFormatting>
  <conditionalFormatting sqref="AK126:AK148 AK235 AK228:AK232 AK238 AK240 AK214:AK224 AK190:AK207 AK188 AK150:AK186 AK35:AK42 AK107:AK121 AK92:AK104 AK54:AK60 AK27:AK33 AK47:AK51 AK67:AK88">
    <cfRule type="duplicateValues" dxfId="0" priority="703"/>
    <cfRule type="duplicateValues" dxfId="0" priority="746"/>
  </conditionalFormatting>
  <conditionalFormatting sqref="AK126:AK148 AK238 AK235 AK228:AK232 AK240 AK214:AK224 AK188:AK207 AK150:AK186 AK35:AK42 AK107:AK121 AK92:AK104 AK54:AK60 AK27:AK33 AK47:AK51 AK67:AK88">
    <cfRule type="duplicateValues" dxfId="0" priority="677"/>
    <cfRule type="duplicateValues" dxfId="0" priority="678"/>
    <cfRule type="duplicateValues" dxfId="0" priority="702"/>
  </conditionalFormatting>
  <conditionalFormatting sqref="AK126:AK148 AK240 AK238 AK235 AK228:AK232 AK214:AK224 AK150:AK207 AK35:AK42 AK107:AK121 AK92:AK104 AK27:AK33 AK47:AK51 AK54:AK60 AK67:AK88">
    <cfRule type="duplicateValues" dxfId="0" priority="676"/>
  </conditionalFormatting>
  <conditionalFormatting sqref="AK54:AK90 AK92:AK148 AK238 AK235 AK240 AK27:AK51 AK150:AK232 AK356">
    <cfRule type="duplicateValues" dxfId="0" priority="603"/>
    <cfRule type="duplicateValues" dxfId="0" priority="604"/>
    <cfRule type="duplicateValues" dxfId="0" priority="605"/>
  </conditionalFormatting>
  <conditionalFormatting sqref="AK27:AK148 AK150:AK232 AK240 AK235 AK238 AK356">
    <cfRule type="duplicateValues" dxfId="0" priority="599"/>
    <cfRule type="duplicateValues" dxfId="0" priority="600"/>
    <cfRule type="duplicateValues" dxfId="0" priority="601"/>
  </conditionalFormatting>
  <conditionalFormatting sqref="AK122:AK125 AK208:AK213 AK225:AK227 AK43:AK46 AK34 AK105:AK106 AK89:AK90 AK61:AK66">
    <cfRule type="duplicateValues" dxfId="0" priority="606"/>
  </conditionalFormatting>
  <conditionalFormatting sqref="AK89:AK90 AK208:AK213 AK225:AK227 AK122:AK125 AK43:AK46 AK105:AK106 AK61:AK66">
    <cfRule type="duplicateValues" dxfId="0" priority="607"/>
  </conditionalFormatting>
  <conditionalFormatting sqref="AK44:AK46 AK208:AK211">
    <cfRule type="duplicateValues" dxfId="0" priority="618"/>
    <cfRule type="duplicateValues" dxfId="0" priority="619"/>
  </conditionalFormatting>
  <conditionalFormatting sqref="AK91 AK52:AK53">
    <cfRule type="duplicateValues" dxfId="0" priority="602"/>
  </conditionalFormatting>
  <conditionalFormatting sqref="AK105 AK65:AK66">
    <cfRule type="duplicateValues" dxfId="0" priority="608"/>
    <cfRule type="duplicateValues" dxfId="0" priority="609"/>
  </conditionalFormatting>
  <conditionalFormatting sqref="AK72 AK94 AK70">
    <cfRule type="duplicateValues" dxfId="0" priority="781"/>
    <cfRule type="duplicateValues" dxfId="0" priority="782"/>
    <cfRule type="duplicateValues" dxfId="0" priority="783"/>
  </conditionalFormatting>
  <conditionalFormatting sqref="AK101:AK104 AK238 AK235 AK228:AK232 AK240 AK214:AK224 AK190:AK207 AK188 AK150:AK186 AK107:AK121 AK126:AK148">
    <cfRule type="duplicateValues" dxfId="0" priority="725"/>
    <cfRule type="duplicateValues" dxfId="0" priority="726"/>
    <cfRule type="duplicateValues" dxfId="0" priority="727"/>
    <cfRule type="duplicateValues" dxfId="0" priority="728"/>
    <cfRule type="duplicateValues" dxfId="0" priority="729"/>
    <cfRule type="duplicateValues" dxfId="0" priority="730"/>
    <cfRule type="duplicateValues" dxfId="0" priority="731"/>
    <cfRule type="duplicateValues" dxfId="0" priority="732"/>
    <cfRule type="duplicateValues" dxfId="0" priority="733"/>
    <cfRule type="duplicateValues" dxfId="0" priority="734"/>
    <cfRule type="duplicateValues" dxfId="0" priority="735"/>
    <cfRule type="duplicateValues" dxfId="0" priority="736"/>
    <cfRule type="duplicateValues" dxfId="0" priority="737"/>
    <cfRule type="duplicateValues" dxfId="0" priority="738"/>
    <cfRule type="duplicateValues" dxfId="0" priority="739"/>
    <cfRule type="duplicateValues" dxfId="0" priority="740"/>
    <cfRule type="duplicateValues" dxfId="0" priority="741"/>
    <cfRule type="duplicateValues" dxfId="0" priority="742"/>
    <cfRule type="duplicateValues" dxfId="0" priority="743"/>
    <cfRule type="duplicateValues" dxfId="0" priority="744"/>
    <cfRule type="duplicateValues" dxfId="0" priority="745"/>
  </conditionalFormatting>
  <conditionalFormatting sqref="AK125 AK225:AK227">
    <cfRule type="duplicateValues" dxfId="0" priority="612"/>
    <cfRule type="duplicateValues" dxfId="0" priority="613"/>
  </conditionalFormatting>
  <conditionalFormatting sqref="AK149 AK291:AK296">
    <cfRule type="duplicateValues" dxfId="0" priority="362"/>
    <cfRule type="duplicateValues" dxfId="0" priority="363"/>
    <cfRule type="duplicateValues" dxfId="0" priority="364"/>
  </conditionalFormatting>
  <conditionalFormatting sqref="AK269:AK271 AK282 AK288 AK277">
    <cfRule type="duplicateValues" dxfId="0" priority="530"/>
    <cfRule type="duplicateValues" dxfId="0" priority="531"/>
    <cfRule type="duplicateValues" dxfId="0" priority="532"/>
    <cfRule type="duplicateValues" dxfId="0" priority="533"/>
    <cfRule type="duplicateValues" dxfId="0" priority="534"/>
    <cfRule type="duplicateValues" dxfId="0" priority="535"/>
    <cfRule type="duplicateValues" dxfId="0" priority="536"/>
    <cfRule type="duplicateValues" dxfId="0" priority="537"/>
  </conditionalFormatting>
  <conditionalFormatting sqref="AK272 AK275">
    <cfRule type="duplicateValues" dxfId="0" priority="522"/>
    <cfRule type="duplicateValues" dxfId="0" priority="523"/>
    <cfRule type="duplicateValues" dxfId="0" priority="524"/>
    <cfRule type="duplicateValues" dxfId="0" priority="525"/>
    <cfRule type="duplicateValues" dxfId="0" priority="526"/>
    <cfRule type="duplicateValues" dxfId="0" priority="527"/>
    <cfRule type="duplicateValues" dxfId="0" priority="528"/>
    <cfRule type="duplicateValues" dxfId="0" priority="529"/>
  </conditionalFormatting>
  <conditionalFormatting sqref="AK284 AK287">
    <cfRule type="duplicateValues" dxfId="0" priority="438"/>
    <cfRule type="duplicateValues" dxfId="0" priority="439"/>
    <cfRule type="duplicateValues" dxfId="0" priority="440"/>
    <cfRule type="duplicateValues" dxfId="0" priority="441"/>
    <cfRule type="duplicateValues" dxfId="0" priority="442"/>
    <cfRule type="duplicateValues" dxfId="0" priority="443"/>
    <cfRule type="duplicateValues" dxfId="0" priority="444"/>
    <cfRule type="duplicateValues" dxfId="0" priority="445"/>
  </conditionalFormatting>
  <conditionalFormatting sqref="AK297:AK321 AK328">
    <cfRule type="duplicateValues" dxfId="0" priority="366"/>
    <cfRule type="duplicateValues" dxfId="0" priority="379"/>
    <cfRule type="duplicateValues" dxfId="0" priority="380"/>
    <cfRule type="duplicateValues" dxfId="0" priority="381"/>
  </conditionalFormatting>
  <conditionalFormatting sqref="AK314 AK300:AK312">
    <cfRule type="duplicateValues" dxfId="0" priority="393"/>
    <cfRule type="duplicateValues" dxfId="0" priority="394"/>
  </conditionalFormatting>
  <conditionalFormatting sqref="AK300:AK321 AK328">
    <cfRule type="duplicateValues" dxfId="0" priority="382"/>
    <cfRule type="duplicateValues" dxfId="0" priority="383"/>
    <cfRule type="duplicateValues" dxfId="0" priority="384"/>
    <cfRule type="duplicateValues" dxfId="0" priority="385"/>
  </conditionalFormatting>
  <conditionalFormatting sqref="AK321 AK328">
    <cfRule type="duplicateValues" dxfId="0" priority="386"/>
  </conditionalFormatting>
  <conditionalFormatting sqref="AK335 AK340">
    <cfRule type="duplicateValues" dxfId="0" priority="116"/>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971"/>
  <sheetViews>
    <sheetView topLeftCell="W1940" workbookViewId="0">
      <selection activeCell="AL1940" sqref="AL$1:AL$1048576"/>
    </sheetView>
  </sheetViews>
  <sheetFormatPr defaultColWidth="21" defaultRowHeight="13.5"/>
  <cols>
    <col min="1" max="1" width="18.25" style="1" customWidth="1"/>
    <col min="2" max="2" width="9.375" style="1" customWidth="1"/>
    <col min="3" max="3" width="11.375" customWidth="1"/>
    <col min="4" max="4" width="18" customWidth="1"/>
    <col min="5" max="5" width="16.5" customWidth="1"/>
    <col min="6" max="6" width="6.75" customWidth="1"/>
    <col min="7" max="7" width="6" customWidth="1"/>
    <col min="8" max="8" width="11.875" customWidth="1"/>
    <col min="9" max="9" width="7.125" customWidth="1"/>
    <col min="10" max="10" width="18" customWidth="1"/>
    <col min="11" max="11" width="7.625" customWidth="1"/>
    <col min="13" max="15" width="5.25" customWidth="1"/>
    <col min="16" max="16" width="14.375" customWidth="1"/>
    <col min="17" max="17" width="10" customWidth="1"/>
    <col min="18" max="18" width="9.375" style="18" customWidth="1"/>
    <col min="19" max="19" width="9.375" customWidth="1"/>
    <col min="20" max="20" width="18.75" customWidth="1"/>
    <col min="21" max="23" width="9.5" customWidth="1"/>
    <col min="24" max="24" width="7.375" customWidth="1"/>
    <col min="25" max="25" width="8.5" customWidth="1"/>
    <col min="26" max="26" width="6.5" customWidth="1"/>
    <col min="27" max="28" width="17.875" customWidth="1"/>
    <col min="29" max="29" width="8.625" customWidth="1"/>
    <col min="30" max="32" width="9" customWidth="1"/>
    <col min="33" max="33" width="10.5" style="19" customWidth="1"/>
    <col min="34" max="36" width="10.5" customWidth="1"/>
  </cols>
  <sheetData>
    <row r="1" s="17" customFormat="1" ht="47" customHeight="1" spans="1:38">
      <c r="A1" s="20" t="s">
        <v>393</v>
      </c>
      <c r="B1" s="20" t="s">
        <v>394</v>
      </c>
      <c r="C1" s="20" t="s">
        <v>395</v>
      </c>
      <c r="D1" s="21" t="s">
        <v>396</v>
      </c>
      <c r="E1" s="21" t="s">
        <v>397</v>
      </c>
      <c r="F1" s="21" t="s">
        <v>398</v>
      </c>
      <c r="G1" s="21" t="s">
        <v>399</v>
      </c>
      <c r="H1" s="21" t="s">
        <v>400</v>
      </c>
      <c r="I1" s="21" t="s">
        <v>401</v>
      </c>
      <c r="J1" s="21" t="s">
        <v>402</v>
      </c>
      <c r="K1" s="21" t="s">
        <v>403</v>
      </c>
      <c r="L1" s="21" t="s">
        <v>404</v>
      </c>
      <c r="M1" s="21" t="s">
        <v>405</v>
      </c>
      <c r="N1" s="21" t="s">
        <v>406</v>
      </c>
      <c r="O1" s="21" t="s">
        <v>407</v>
      </c>
      <c r="P1" s="21" t="s">
        <v>408</v>
      </c>
      <c r="Q1" s="21" t="s">
        <v>409</v>
      </c>
      <c r="R1" s="21" t="s">
        <v>410</v>
      </c>
      <c r="S1" s="21" t="s">
        <v>411</v>
      </c>
      <c r="T1" s="21" t="s">
        <v>412</v>
      </c>
      <c r="U1" s="21" t="s">
        <v>413</v>
      </c>
      <c r="V1" s="21" t="s">
        <v>414</v>
      </c>
      <c r="W1" s="21" t="s">
        <v>415</v>
      </c>
      <c r="X1" s="21" t="s">
        <v>416</v>
      </c>
      <c r="Y1" s="21" t="s">
        <v>417</v>
      </c>
      <c r="Z1" s="21" t="s">
        <v>418</v>
      </c>
      <c r="AA1" s="23" t="s">
        <v>419</v>
      </c>
      <c r="AB1" s="24" t="s">
        <v>420</v>
      </c>
      <c r="AC1" s="23" t="s">
        <v>421</v>
      </c>
      <c r="AD1" s="23" t="s">
        <v>422</v>
      </c>
      <c r="AE1" s="23" t="s">
        <v>423</v>
      </c>
      <c r="AF1" s="23" t="s">
        <v>424</v>
      </c>
      <c r="AG1" s="21" t="s">
        <v>425</v>
      </c>
      <c r="AH1" s="21" t="s">
        <v>426</v>
      </c>
      <c r="AI1" s="21" t="s">
        <v>427</v>
      </c>
      <c r="AJ1" s="21" t="s">
        <v>428</v>
      </c>
      <c r="AK1" s="21" t="s">
        <v>429</v>
      </c>
      <c r="AL1" s="21" t="s">
        <v>430</v>
      </c>
    </row>
    <row r="2" spans="1:38">
      <c r="A2" s="22" t="str">
        <f>R2</f>
        <v>合肥包河三里庵网点</v>
      </c>
      <c r="B2" s="22" t="str">
        <f>VLOOKUP(R2,区域划分!A:B,2,0)</f>
        <v>合肥南</v>
      </c>
      <c r="C2" t="str">
        <f>MID(L2,1,10)</f>
        <v>2020-11-01</v>
      </c>
      <c r="D2" s="16" t="s">
        <v>431</v>
      </c>
      <c r="E2" s="16" t="s">
        <v>432</v>
      </c>
      <c r="F2" s="16" t="s">
        <v>433</v>
      </c>
      <c r="G2" s="16" t="s">
        <v>434</v>
      </c>
      <c r="H2" s="16" t="s">
        <v>435</v>
      </c>
      <c r="I2" s="16" t="s">
        <v>436</v>
      </c>
      <c r="J2" s="16" t="s">
        <v>437</v>
      </c>
      <c r="K2" s="16" t="s">
        <v>438</v>
      </c>
      <c r="L2" s="16" t="s">
        <v>439</v>
      </c>
      <c r="M2" s="16" t="s">
        <v>440</v>
      </c>
      <c r="N2" s="16" t="s">
        <v>441</v>
      </c>
      <c r="O2" s="16" t="s">
        <v>442</v>
      </c>
      <c r="P2" s="16" t="s">
        <v>443</v>
      </c>
      <c r="Q2" s="16" t="s">
        <v>444</v>
      </c>
      <c r="R2" s="16" t="s">
        <v>13</v>
      </c>
      <c r="S2" s="16" t="s">
        <v>445</v>
      </c>
      <c r="T2" s="16" t="s">
        <v>446</v>
      </c>
      <c r="U2" s="16" t="s">
        <v>447</v>
      </c>
      <c r="V2" s="16" t="s">
        <v>448</v>
      </c>
      <c r="W2" s="16" t="s">
        <v>443</v>
      </c>
      <c r="X2" s="16" t="s">
        <v>449</v>
      </c>
      <c r="Y2" s="16" t="s">
        <v>450</v>
      </c>
      <c r="Z2" s="16" t="s">
        <v>451</v>
      </c>
      <c r="AA2" s="16" t="s">
        <v>452</v>
      </c>
      <c r="AB2" s="16" t="s">
        <v>445</v>
      </c>
      <c r="AC2" s="16" t="s">
        <v>13</v>
      </c>
      <c r="AD2" s="16" t="s">
        <v>453</v>
      </c>
      <c r="AE2" s="16" t="s">
        <v>338</v>
      </c>
      <c r="AF2" s="16" t="s">
        <v>338</v>
      </c>
      <c r="AG2" s="25">
        <f ca="1" t="shared" ref="AG2:AG65" si="0">IF(X2="已关闭",(AA2-L2)*24,(NOW()-L2)*24)</f>
        <v>10.3850000000093</v>
      </c>
      <c r="AH2" s="25" t="str">
        <f t="shared" ref="AH2:AH65" si="1">IF(AND(Y2="及时响应",Z2="否"),"是","否")</f>
        <v>是</v>
      </c>
      <c r="AI2" s="26" t="str">
        <f ca="1" t="shared" ref="AI2:AI65" si="2">IF(AG2&gt;24,"否","是")</f>
        <v>是</v>
      </c>
      <c r="AJ2" s="27" t="str">
        <f ca="1" t="shared" ref="AJ2:AJ65" si="3">IF(AND(AH2="是",AI2="是"),"是","否")</f>
        <v>是</v>
      </c>
      <c r="AK2" s="28" t="s">
        <v>69</v>
      </c>
      <c r="AL2" s="28"/>
    </row>
    <row r="3" spans="1:38">
      <c r="A3" s="22" t="str">
        <f>R3</f>
        <v>合肥经开网点</v>
      </c>
      <c r="B3" s="22" t="str">
        <f>VLOOKUP(R3,区域划分!A:B,2,0)</f>
        <v>合肥南</v>
      </c>
      <c r="C3" t="str">
        <f>MID(L3,1,10)</f>
        <v>2020-11-01</v>
      </c>
      <c r="D3" s="16" t="s">
        <v>454</v>
      </c>
      <c r="E3" s="16" t="s">
        <v>455</v>
      </c>
      <c r="F3" s="16" t="s">
        <v>433</v>
      </c>
      <c r="G3" s="16" t="s">
        <v>456</v>
      </c>
      <c r="H3" s="16" t="s">
        <v>457</v>
      </c>
      <c r="I3" s="16" t="s">
        <v>436</v>
      </c>
      <c r="J3" s="16" t="s">
        <v>458</v>
      </c>
      <c r="K3" s="16" t="s">
        <v>459</v>
      </c>
      <c r="L3" s="16" t="s">
        <v>460</v>
      </c>
      <c r="M3" s="16" t="s">
        <v>461</v>
      </c>
      <c r="N3" s="16" t="s">
        <v>441</v>
      </c>
      <c r="O3" s="16" t="s">
        <v>442</v>
      </c>
      <c r="P3" s="16" t="s">
        <v>462</v>
      </c>
      <c r="Q3" s="16" t="s">
        <v>463</v>
      </c>
      <c r="R3" s="16" t="s">
        <v>9</v>
      </c>
      <c r="S3" s="16" t="s">
        <v>464</v>
      </c>
      <c r="T3" s="16" t="s">
        <v>465</v>
      </c>
      <c r="U3" s="16" t="s">
        <v>466</v>
      </c>
      <c r="V3" s="16" t="s">
        <v>467</v>
      </c>
      <c r="W3" s="16" t="s">
        <v>462</v>
      </c>
      <c r="X3" s="16" t="s">
        <v>449</v>
      </c>
      <c r="Y3" s="16" t="s">
        <v>450</v>
      </c>
      <c r="Z3" s="16" t="s">
        <v>451</v>
      </c>
      <c r="AA3" s="16" t="s">
        <v>468</v>
      </c>
      <c r="AB3" s="16" t="s">
        <v>464</v>
      </c>
      <c r="AC3" s="16" t="s">
        <v>9</v>
      </c>
      <c r="AD3" s="16" t="s">
        <v>453</v>
      </c>
      <c r="AE3" s="16" t="s">
        <v>9</v>
      </c>
      <c r="AF3" s="16" t="s">
        <v>338</v>
      </c>
      <c r="AG3" s="25">
        <f ca="1" t="shared" si="0"/>
        <v>4.91333333321381</v>
      </c>
      <c r="AH3" s="25" t="str">
        <f t="shared" si="1"/>
        <v>是</v>
      </c>
      <c r="AI3" s="26" t="str">
        <f ca="1" t="shared" si="2"/>
        <v>是</v>
      </c>
      <c r="AJ3" s="27" t="str">
        <f ca="1" t="shared" si="3"/>
        <v>是</v>
      </c>
      <c r="AK3" s="28" t="s">
        <v>69</v>
      </c>
      <c r="AL3" s="28"/>
    </row>
    <row r="4" spans="1:38">
      <c r="A4" s="22" t="str">
        <f t="shared" ref="A4:A67" si="4">R4</f>
        <v>合肥长丰北城网点</v>
      </c>
      <c r="B4" s="22" t="str">
        <f>VLOOKUP(R4,区域划分!A:B,2,0)</f>
        <v>合肥北</v>
      </c>
      <c r="C4" t="str">
        <f t="shared" ref="C4:C67" si="5">MID(L4,1,10)</f>
        <v>2020-11-01</v>
      </c>
      <c r="D4" s="16" t="s">
        <v>469</v>
      </c>
      <c r="E4" s="16" t="s">
        <v>470</v>
      </c>
      <c r="F4" s="16" t="s">
        <v>433</v>
      </c>
      <c r="G4" s="16" t="s">
        <v>471</v>
      </c>
      <c r="H4" s="16" t="s">
        <v>472</v>
      </c>
      <c r="I4" s="16" t="s">
        <v>473</v>
      </c>
      <c r="J4" s="16" t="s">
        <v>474</v>
      </c>
      <c r="K4" s="16" t="s">
        <v>475</v>
      </c>
      <c r="L4" s="16" t="s">
        <v>476</v>
      </c>
      <c r="M4" s="16" t="s">
        <v>477</v>
      </c>
      <c r="N4" s="16" t="s">
        <v>478</v>
      </c>
      <c r="O4" s="16" t="s">
        <v>479</v>
      </c>
      <c r="P4" s="16" t="s">
        <v>480</v>
      </c>
      <c r="Q4" s="16" t="s">
        <v>481</v>
      </c>
      <c r="R4" s="16" t="s">
        <v>21</v>
      </c>
      <c r="S4" s="16" t="s">
        <v>482</v>
      </c>
      <c r="T4" s="16" t="s">
        <v>483</v>
      </c>
      <c r="U4" s="16" t="s">
        <v>447</v>
      </c>
      <c r="V4" s="16" t="s">
        <v>484</v>
      </c>
      <c r="W4" s="16" t="s">
        <v>480</v>
      </c>
      <c r="X4" s="16" t="s">
        <v>449</v>
      </c>
      <c r="Y4" s="16" t="s">
        <v>450</v>
      </c>
      <c r="Z4" s="16" t="s">
        <v>451</v>
      </c>
      <c r="AA4" s="16" t="s">
        <v>485</v>
      </c>
      <c r="AB4" s="16" t="s">
        <v>482</v>
      </c>
      <c r="AC4" s="16" t="s">
        <v>21</v>
      </c>
      <c r="AD4" s="16" t="s">
        <v>453</v>
      </c>
      <c r="AE4" s="16" t="s">
        <v>338</v>
      </c>
      <c r="AF4" s="16" t="s">
        <v>338</v>
      </c>
      <c r="AG4" s="25">
        <f ca="1" t="shared" si="0"/>
        <v>2.69861111103091</v>
      </c>
      <c r="AH4" s="25" t="str">
        <f t="shared" si="1"/>
        <v>是</v>
      </c>
      <c r="AI4" s="26" t="str">
        <f ca="1" t="shared" si="2"/>
        <v>是</v>
      </c>
      <c r="AJ4" s="27" t="str">
        <f ca="1" t="shared" si="3"/>
        <v>是</v>
      </c>
      <c r="AK4" s="28" t="s">
        <v>69</v>
      </c>
      <c r="AL4" s="28"/>
    </row>
    <row r="5" spans="1:38">
      <c r="A5" s="22" t="str">
        <f t="shared" si="4"/>
        <v>淮北杜集网点</v>
      </c>
      <c r="B5" s="22" t="str">
        <f>VLOOKUP(R5,区域划分!A:B,2,0)</f>
        <v>淮北</v>
      </c>
      <c r="C5" t="str">
        <f t="shared" si="5"/>
        <v>2020-11-01</v>
      </c>
      <c r="D5" s="16" t="s">
        <v>486</v>
      </c>
      <c r="E5" s="16" t="s">
        <v>487</v>
      </c>
      <c r="F5" s="16" t="s">
        <v>433</v>
      </c>
      <c r="G5" s="16" t="s">
        <v>456</v>
      </c>
      <c r="H5" s="16" t="s">
        <v>457</v>
      </c>
      <c r="I5" s="16" t="s">
        <v>436</v>
      </c>
      <c r="J5" s="16" t="s">
        <v>488</v>
      </c>
      <c r="K5" s="16" t="s">
        <v>489</v>
      </c>
      <c r="L5" s="16" t="s">
        <v>490</v>
      </c>
      <c r="M5" s="16" t="s">
        <v>491</v>
      </c>
      <c r="N5" s="16" t="s">
        <v>441</v>
      </c>
      <c r="O5" s="16" t="s">
        <v>442</v>
      </c>
      <c r="P5" s="16" t="s">
        <v>492</v>
      </c>
      <c r="Q5" s="16" t="s">
        <v>493</v>
      </c>
      <c r="R5" s="16" t="s">
        <v>95</v>
      </c>
      <c r="S5" s="16" t="s">
        <v>494</v>
      </c>
      <c r="T5" s="16" t="s">
        <v>495</v>
      </c>
      <c r="U5" s="16" t="s">
        <v>466</v>
      </c>
      <c r="V5" s="16" t="s">
        <v>496</v>
      </c>
      <c r="W5" s="16" t="s">
        <v>492</v>
      </c>
      <c r="X5" s="16" t="s">
        <v>449</v>
      </c>
      <c r="Y5" s="16" t="s">
        <v>450</v>
      </c>
      <c r="Z5" s="16" t="s">
        <v>451</v>
      </c>
      <c r="AA5" s="16" t="s">
        <v>497</v>
      </c>
      <c r="AB5" s="16" t="s">
        <v>494</v>
      </c>
      <c r="AC5" s="16" t="s">
        <v>95</v>
      </c>
      <c r="AD5" s="16" t="s">
        <v>453</v>
      </c>
      <c r="AE5" s="16" t="s">
        <v>95</v>
      </c>
      <c r="AF5" s="16" t="s">
        <v>338</v>
      </c>
      <c r="AG5" s="25">
        <f ca="1" t="shared" si="0"/>
        <v>11.1177777777775</v>
      </c>
      <c r="AH5" s="25" t="str">
        <f t="shared" si="1"/>
        <v>是</v>
      </c>
      <c r="AI5" s="26" t="str">
        <f ca="1" t="shared" si="2"/>
        <v>是</v>
      </c>
      <c r="AJ5" s="27" t="str">
        <f ca="1" t="shared" si="3"/>
        <v>是</v>
      </c>
      <c r="AK5" s="28" t="s">
        <v>69</v>
      </c>
      <c r="AL5" s="28"/>
    </row>
    <row r="6" spans="1:38">
      <c r="A6" s="22" t="str">
        <f t="shared" si="4"/>
        <v>合肥高新天鹅湖网点</v>
      </c>
      <c r="B6" s="22" t="str">
        <f>VLOOKUP(R6,区域划分!A:B,2,0)</f>
        <v>合肥南</v>
      </c>
      <c r="C6" t="str">
        <f t="shared" si="5"/>
        <v>2020-11-01</v>
      </c>
      <c r="D6" s="16" t="s">
        <v>498</v>
      </c>
      <c r="E6" s="16" t="s">
        <v>499</v>
      </c>
      <c r="F6" s="16" t="s">
        <v>433</v>
      </c>
      <c r="G6" s="16" t="s">
        <v>456</v>
      </c>
      <c r="H6" s="16" t="s">
        <v>457</v>
      </c>
      <c r="I6" s="16" t="s">
        <v>473</v>
      </c>
      <c r="J6" s="16" t="s">
        <v>500</v>
      </c>
      <c r="K6" s="16" t="s">
        <v>501</v>
      </c>
      <c r="L6" s="16" t="s">
        <v>502</v>
      </c>
      <c r="M6" s="16" t="s">
        <v>503</v>
      </c>
      <c r="N6" s="16" t="s">
        <v>478</v>
      </c>
      <c r="O6" s="16" t="s">
        <v>442</v>
      </c>
      <c r="P6" s="16" t="s">
        <v>504</v>
      </c>
      <c r="Q6" s="16" t="s">
        <v>505</v>
      </c>
      <c r="R6" s="16" t="s">
        <v>17</v>
      </c>
      <c r="S6" s="16" t="s">
        <v>494</v>
      </c>
      <c r="T6" s="16" t="s">
        <v>495</v>
      </c>
      <c r="U6" s="16" t="s">
        <v>466</v>
      </c>
      <c r="V6" s="16" t="s">
        <v>506</v>
      </c>
      <c r="W6" s="16" t="s">
        <v>504</v>
      </c>
      <c r="X6" s="16" t="s">
        <v>449</v>
      </c>
      <c r="Y6" s="16" t="s">
        <v>450</v>
      </c>
      <c r="Z6" s="16" t="s">
        <v>451</v>
      </c>
      <c r="AA6" s="16" t="s">
        <v>507</v>
      </c>
      <c r="AB6" s="16" t="s">
        <v>494</v>
      </c>
      <c r="AC6" s="16" t="s">
        <v>17</v>
      </c>
      <c r="AD6" s="16" t="s">
        <v>453</v>
      </c>
      <c r="AE6" s="16" t="s">
        <v>17</v>
      </c>
      <c r="AF6" s="16" t="s">
        <v>338</v>
      </c>
      <c r="AG6" s="25">
        <f ca="1" t="shared" si="0"/>
        <v>11.0672222222784</v>
      </c>
      <c r="AH6" s="25" t="str">
        <f t="shared" si="1"/>
        <v>是</v>
      </c>
      <c r="AI6" s="26" t="str">
        <f ca="1" t="shared" si="2"/>
        <v>是</v>
      </c>
      <c r="AJ6" s="27" t="str">
        <f ca="1" t="shared" si="3"/>
        <v>是</v>
      </c>
      <c r="AK6" s="28" t="s">
        <v>69</v>
      </c>
      <c r="AL6" s="28"/>
    </row>
    <row r="7" spans="1:38">
      <c r="A7" s="22" t="str">
        <f t="shared" si="4"/>
        <v>合肥经开网点</v>
      </c>
      <c r="B7" s="22" t="str">
        <f>VLOOKUP(R7,区域划分!A:B,2,0)</f>
        <v>合肥南</v>
      </c>
      <c r="C7" t="str">
        <f t="shared" si="5"/>
        <v>2020-11-01</v>
      </c>
      <c r="D7" s="16" t="s">
        <v>508</v>
      </c>
      <c r="E7" s="16" t="s">
        <v>509</v>
      </c>
      <c r="F7" s="16" t="s">
        <v>433</v>
      </c>
      <c r="G7" s="16" t="s">
        <v>456</v>
      </c>
      <c r="H7" s="16" t="s">
        <v>457</v>
      </c>
      <c r="I7" s="16" t="s">
        <v>436</v>
      </c>
      <c r="J7" s="16" t="s">
        <v>510</v>
      </c>
      <c r="K7" s="16" t="s">
        <v>511</v>
      </c>
      <c r="L7" s="16" t="s">
        <v>512</v>
      </c>
      <c r="M7" s="16" t="s">
        <v>513</v>
      </c>
      <c r="N7" s="16" t="s">
        <v>441</v>
      </c>
      <c r="O7" s="16" t="s">
        <v>442</v>
      </c>
      <c r="P7" s="16" t="s">
        <v>514</v>
      </c>
      <c r="Q7" s="16" t="s">
        <v>515</v>
      </c>
      <c r="R7" s="16" t="s">
        <v>9</v>
      </c>
      <c r="S7" s="16" t="s">
        <v>464</v>
      </c>
      <c r="T7" s="16" t="s">
        <v>465</v>
      </c>
      <c r="U7" s="16" t="s">
        <v>466</v>
      </c>
      <c r="V7" s="16" t="s">
        <v>516</v>
      </c>
      <c r="W7" s="16" t="s">
        <v>514</v>
      </c>
      <c r="X7" s="16" t="s">
        <v>449</v>
      </c>
      <c r="Y7" s="16" t="s">
        <v>450</v>
      </c>
      <c r="Z7" s="16" t="s">
        <v>451</v>
      </c>
      <c r="AA7" s="16" t="s">
        <v>517</v>
      </c>
      <c r="AB7" s="16" t="s">
        <v>464</v>
      </c>
      <c r="AC7" s="16" t="s">
        <v>9</v>
      </c>
      <c r="AD7" s="16" t="s">
        <v>453</v>
      </c>
      <c r="AE7" s="16" t="s">
        <v>9</v>
      </c>
      <c r="AF7" s="16" t="s">
        <v>338</v>
      </c>
      <c r="AG7" s="25">
        <f ca="1" t="shared" si="0"/>
        <v>4.77972222212702</v>
      </c>
      <c r="AH7" s="25" t="str">
        <f t="shared" si="1"/>
        <v>是</v>
      </c>
      <c r="AI7" s="26" t="str">
        <f ca="1" t="shared" si="2"/>
        <v>是</v>
      </c>
      <c r="AJ7" s="27" t="str">
        <f ca="1" t="shared" si="3"/>
        <v>是</v>
      </c>
      <c r="AK7" s="28" t="s">
        <v>69</v>
      </c>
      <c r="AL7" s="28"/>
    </row>
    <row r="8" spans="1:38">
      <c r="A8" s="22" t="str">
        <f t="shared" si="4"/>
        <v>宣城旌德网点</v>
      </c>
      <c r="B8" s="22" t="str">
        <f>VLOOKUP(R8,区域划分!A:B,2,0)</f>
        <v>旌德</v>
      </c>
      <c r="C8" t="str">
        <f t="shared" si="5"/>
        <v>2020-11-01</v>
      </c>
      <c r="D8" s="16" t="s">
        <v>518</v>
      </c>
      <c r="E8" s="16" t="s">
        <v>519</v>
      </c>
      <c r="F8" s="16" t="s">
        <v>433</v>
      </c>
      <c r="G8" s="16" t="s">
        <v>471</v>
      </c>
      <c r="H8" s="16" t="s">
        <v>472</v>
      </c>
      <c r="I8" s="16" t="s">
        <v>473</v>
      </c>
      <c r="J8" s="16" t="s">
        <v>520</v>
      </c>
      <c r="K8" s="16" t="s">
        <v>521</v>
      </c>
      <c r="L8" s="16" t="s">
        <v>522</v>
      </c>
      <c r="M8" s="16" t="s">
        <v>523</v>
      </c>
      <c r="N8" s="16" t="s">
        <v>478</v>
      </c>
      <c r="O8" s="16" t="s">
        <v>442</v>
      </c>
      <c r="P8" s="16" t="s">
        <v>524</v>
      </c>
      <c r="Q8" s="16" t="s">
        <v>525</v>
      </c>
      <c r="R8" s="16" t="s">
        <v>102</v>
      </c>
      <c r="S8" s="16" t="s">
        <v>526</v>
      </c>
      <c r="T8" s="16" t="s">
        <v>527</v>
      </c>
      <c r="U8" s="16" t="s">
        <v>447</v>
      </c>
      <c r="V8" s="16" t="s">
        <v>528</v>
      </c>
      <c r="W8" s="16" t="s">
        <v>524</v>
      </c>
      <c r="X8" s="16" t="s">
        <v>449</v>
      </c>
      <c r="Y8" s="16" t="s">
        <v>450</v>
      </c>
      <c r="Z8" s="16" t="s">
        <v>451</v>
      </c>
      <c r="AA8" s="16" t="s">
        <v>529</v>
      </c>
      <c r="AB8" s="16" t="s">
        <v>526</v>
      </c>
      <c r="AC8" s="16" t="s">
        <v>102</v>
      </c>
      <c r="AD8" s="16" t="s">
        <v>453</v>
      </c>
      <c r="AE8" s="16" t="s">
        <v>338</v>
      </c>
      <c r="AF8" s="16" t="s">
        <v>338</v>
      </c>
      <c r="AG8" s="25">
        <f ca="1" t="shared" si="0"/>
        <v>7.49583333340706</v>
      </c>
      <c r="AH8" s="25" t="str">
        <f t="shared" si="1"/>
        <v>是</v>
      </c>
      <c r="AI8" s="26" t="str">
        <f ca="1" t="shared" si="2"/>
        <v>是</v>
      </c>
      <c r="AJ8" s="27" t="str">
        <f ca="1" t="shared" si="3"/>
        <v>是</v>
      </c>
      <c r="AK8" s="28" t="s">
        <v>69</v>
      </c>
      <c r="AL8" s="28"/>
    </row>
    <row r="9" spans="1:38">
      <c r="A9" s="22" t="str">
        <f t="shared" si="4"/>
        <v>合肥肥东网点</v>
      </c>
      <c r="B9" s="22" t="str">
        <f>VLOOKUP(R9,区域划分!A:B,2,0)</f>
        <v>肥东</v>
      </c>
      <c r="C9" t="str">
        <f t="shared" si="5"/>
        <v>2020-11-01</v>
      </c>
      <c r="D9" s="16" t="s">
        <v>530</v>
      </c>
      <c r="E9" s="16" t="s">
        <v>531</v>
      </c>
      <c r="F9" s="16" t="s">
        <v>433</v>
      </c>
      <c r="G9" s="16" t="s">
        <v>532</v>
      </c>
      <c r="H9" s="16" t="s">
        <v>533</v>
      </c>
      <c r="I9" s="16" t="s">
        <v>473</v>
      </c>
      <c r="J9" s="16" t="s">
        <v>534</v>
      </c>
      <c r="K9" s="16" t="s">
        <v>535</v>
      </c>
      <c r="L9" s="16" t="s">
        <v>536</v>
      </c>
      <c r="M9" s="16" t="s">
        <v>537</v>
      </c>
      <c r="N9" s="16" t="s">
        <v>441</v>
      </c>
      <c r="O9" s="16" t="s">
        <v>442</v>
      </c>
      <c r="P9" s="16" t="s">
        <v>537</v>
      </c>
      <c r="Q9" s="16" t="s">
        <v>538</v>
      </c>
      <c r="R9" s="16" t="s">
        <v>77</v>
      </c>
      <c r="S9" s="16" t="s">
        <v>539</v>
      </c>
      <c r="T9" s="16" t="s">
        <v>540</v>
      </c>
      <c r="U9" s="16" t="s">
        <v>447</v>
      </c>
      <c r="V9" s="16" t="s">
        <v>541</v>
      </c>
      <c r="W9" s="16" t="s">
        <v>537</v>
      </c>
      <c r="X9" s="16" t="s">
        <v>449</v>
      </c>
      <c r="Y9" s="16" t="s">
        <v>450</v>
      </c>
      <c r="Z9" s="16" t="s">
        <v>451</v>
      </c>
      <c r="AA9" s="16" t="s">
        <v>542</v>
      </c>
      <c r="AB9" s="16" t="s">
        <v>539</v>
      </c>
      <c r="AC9" s="16" t="s">
        <v>77</v>
      </c>
      <c r="AD9" s="16" t="s">
        <v>453</v>
      </c>
      <c r="AE9" s="16" t="s">
        <v>77</v>
      </c>
      <c r="AF9" s="16" t="s">
        <v>338</v>
      </c>
      <c r="AG9" s="25">
        <f ca="1" t="shared" si="0"/>
        <v>1.95138888893416</v>
      </c>
      <c r="AH9" s="25" t="str">
        <f t="shared" si="1"/>
        <v>是</v>
      </c>
      <c r="AI9" s="26" t="str">
        <f ca="1" t="shared" si="2"/>
        <v>是</v>
      </c>
      <c r="AJ9" s="27" t="str">
        <f ca="1" t="shared" si="3"/>
        <v>是</v>
      </c>
      <c r="AK9" s="28" t="s">
        <v>69</v>
      </c>
      <c r="AL9" s="28"/>
    </row>
    <row r="10" spans="1:38">
      <c r="A10" s="22" t="str">
        <f t="shared" si="4"/>
        <v>合肥经开莲花路网点</v>
      </c>
      <c r="B10" s="22" t="str">
        <f>VLOOKUP(R10,区域划分!A:B,2,0)</f>
        <v>合肥南</v>
      </c>
      <c r="C10" t="str">
        <f t="shared" si="5"/>
        <v>2020-11-01</v>
      </c>
      <c r="D10" s="16" t="s">
        <v>543</v>
      </c>
      <c r="E10" s="16" t="s">
        <v>544</v>
      </c>
      <c r="F10" s="16" t="s">
        <v>433</v>
      </c>
      <c r="G10" s="16" t="s">
        <v>471</v>
      </c>
      <c r="H10" s="16" t="s">
        <v>472</v>
      </c>
      <c r="I10" s="16" t="s">
        <v>473</v>
      </c>
      <c r="J10" s="16" t="s">
        <v>545</v>
      </c>
      <c r="K10" s="16" t="s">
        <v>546</v>
      </c>
      <c r="L10" s="16" t="s">
        <v>547</v>
      </c>
      <c r="M10" s="16" t="s">
        <v>548</v>
      </c>
      <c r="N10" s="16" t="s">
        <v>441</v>
      </c>
      <c r="O10" s="16" t="s">
        <v>442</v>
      </c>
      <c r="P10" s="16" t="s">
        <v>548</v>
      </c>
      <c r="Q10" s="16" t="s">
        <v>549</v>
      </c>
      <c r="R10" s="16" t="s">
        <v>31</v>
      </c>
      <c r="S10" s="16" t="s">
        <v>494</v>
      </c>
      <c r="T10" s="16" t="s">
        <v>495</v>
      </c>
      <c r="U10" s="16" t="s">
        <v>466</v>
      </c>
      <c r="V10" s="16" t="s">
        <v>550</v>
      </c>
      <c r="W10" s="16" t="s">
        <v>548</v>
      </c>
      <c r="X10" s="16" t="s">
        <v>449</v>
      </c>
      <c r="Y10" s="16" t="s">
        <v>450</v>
      </c>
      <c r="Z10" s="16" t="s">
        <v>451</v>
      </c>
      <c r="AA10" s="16" t="s">
        <v>551</v>
      </c>
      <c r="AB10" s="16" t="s">
        <v>494</v>
      </c>
      <c r="AC10" s="16" t="s">
        <v>31</v>
      </c>
      <c r="AD10" s="16" t="s">
        <v>453</v>
      </c>
      <c r="AE10" s="16" t="s">
        <v>31</v>
      </c>
      <c r="AF10" s="16" t="s">
        <v>338</v>
      </c>
      <c r="AG10" s="25">
        <f ca="1" t="shared" si="0"/>
        <v>10.9558333333698</v>
      </c>
      <c r="AH10" s="25" t="str">
        <f t="shared" si="1"/>
        <v>是</v>
      </c>
      <c r="AI10" s="26" t="str">
        <f ca="1" t="shared" si="2"/>
        <v>是</v>
      </c>
      <c r="AJ10" s="27" t="str">
        <f ca="1" t="shared" si="3"/>
        <v>是</v>
      </c>
      <c r="AK10" s="28" t="s">
        <v>69</v>
      </c>
      <c r="AL10" s="28"/>
    </row>
    <row r="11" spans="1:38">
      <c r="A11" s="22" t="str">
        <f t="shared" si="4"/>
        <v>六安霍邱户胡镇网点</v>
      </c>
      <c r="B11" s="22" t="str">
        <f>VLOOKUP(R11,区域划分!A:B,2,0)</f>
        <v>六安</v>
      </c>
      <c r="C11" t="str">
        <f t="shared" si="5"/>
        <v>2020-11-01</v>
      </c>
      <c r="D11" s="16" t="s">
        <v>552</v>
      </c>
      <c r="E11" s="16" t="s">
        <v>553</v>
      </c>
      <c r="F11" s="16" t="s">
        <v>433</v>
      </c>
      <c r="G11" s="16" t="s">
        <v>456</v>
      </c>
      <c r="H11" s="16" t="s">
        <v>457</v>
      </c>
      <c r="I11" s="16" t="s">
        <v>436</v>
      </c>
      <c r="J11" s="16" t="s">
        <v>554</v>
      </c>
      <c r="K11" s="16" t="s">
        <v>555</v>
      </c>
      <c r="L11" s="16" t="s">
        <v>556</v>
      </c>
      <c r="M11" s="16" t="s">
        <v>557</v>
      </c>
      <c r="N11" s="16" t="s">
        <v>478</v>
      </c>
      <c r="O11" s="16" t="s">
        <v>479</v>
      </c>
      <c r="P11" s="16" t="s">
        <v>558</v>
      </c>
      <c r="Q11" s="16" t="s">
        <v>559</v>
      </c>
      <c r="R11" s="16" t="s">
        <v>74</v>
      </c>
      <c r="S11" s="16" t="s">
        <v>560</v>
      </c>
      <c r="T11" s="16" t="s">
        <v>561</v>
      </c>
      <c r="U11" s="16" t="s">
        <v>447</v>
      </c>
      <c r="V11" s="16" t="s">
        <v>562</v>
      </c>
      <c r="W11" s="16" t="s">
        <v>558</v>
      </c>
      <c r="X11" s="16" t="s">
        <v>449</v>
      </c>
      <c r="Y11" s="16" t="s">
        <v>450</v>
      </c>
      <c r="Z11" s="16" t="s">
        <v>451</v>
      </c>
      <c r="AA11" s="16" t="s">
        <v>563</v>
      </c>
      <c r="AB11" s="16" t="s">
        <v>560</v>
      </c>
      <c r="AC11" s="16" t="s">
        <v>74</v>
      </c>
      <c r="AD11" s="16" t="s">
        <v>453</v>
      </c>
      <c r="AE11" s="16" t="s">
        <v>338</v>
      </c>
      <c r="AF11" s="16" t="s">
        <v>338</v>
      </c>
      <c r="AG11" s="25">
        <f ca="1" t="shared" si="0"/>
        <v>10.1538888888317</v>
      </c>
      <c r="AH11" s="25" t="str">
        <f t="shared" si="1"/>
        <v>是</v>
      </c>
      <c r="AI11" s="26" t="str">
        <f ca="1" t="shared" si="2"/>
        <v>是</v>
      </c>
      <c r="AJ11" s="27" t="str">
        <f ca="1" t="shared" si="3"/>
        <v>是</v>
      </c>
      <c r="AK11" s="28" t="s">
        <v>69</v>
      </c>
      <c r="AL11" s="28"/>
    </row>
    <row r="12" spans="1:38">
      <c r="A12" s="22" t="str">
        <f t="shared" si="4"/>
        <v>六安霍邱户胡镇网点</v>
      </c>
      <c r="B12" s="22" t="str">
        <f>VLOOKUP(R12,区域划分!A:B,2,0)</f>
        <v>六安</v>
      </c>
      <c r="C12" t="str">
        <f t="shared" si="5"/>
        <v>2020-11-01</v>
      </c>
      <c r="D12" s="16" t="s">
        <v>564</v>
      </c>
      <c r="E12" s="16" t="s">
        <v>565</v>
      </c>
      <c r="F12" s="16" t="s">
        <v>433</v>
      </c>
      <c r="G12" s="16" t="s">
        <v>471</v>
      </c>
      <c r="H12" s="16" t="s">
        <v>472</v>
      </c>
      <c r="I12" s="16" t="s">
        <v>436</v>
      </c>
      <c r="J12" s="16" t="s">
        <v>566</v>
      </c>
      <c r="K12" s="16" t="s">
        <v>567</v>
      </c>
      <c r="L12" s="16" t="s">
        <v>568</v>
      </c>
      <c r="M12" s="16" t="s">
        <v>569</v>
      </c>
      <c r="N12" s="16" t="s">
        <v>478</v>
      </c>
      <c r="O12" s="16" t="s">
        <v>442</v>
      </c>
      <c r="P12" s="16" t="s">
        <v>570</v>
      </c>
      <c r="Q12" s="16" t="s">
        <v>571</v>
      </c>
      <c r="R12" s="16" t="s">
        <v>74</v>
      </c>
      <c r="S12" s="16" t="s">
        <v>560</v>
      </c>
      <c r="T12" s="16" t="s">
        <v>572</v>
      </c>
      <c r="U12" s="16" t="s">
        <v>447</v>
      </c>
      <c r="V12" s="16" t="s">
        <v>573</v>
      </c>
      <c r="W12" s="16" t="s">
        <v>570</v>
      </c>
      <c r="X12" s="16" t="s">
        <v>449</v>
      </c>
      <c r="Y12" s="16" t="s">
        <v>450</v>
      </c>
      <c r="Z12" s="16" t="s">
        <v>451</v>
      </c>
      <c r="AA12" s="16" t="s">
        <v>574</v>
      </c>
      <c r="AB12" s="16" t="s">
        <v>560</v>
      </c>
      <c r="AC12" s="16" t="s">
        <v>74</v>
      </c>
      <c r="AD12" s="16" t="s">
        <v>453</v>
      </c>
      <c r="AE12" s="16" t="s">
        <v>338</v>
      </c>
      <c r="AF12" s="16" t="s">
        <v>338</v>
      </c>
      <c r="AG12" s="25">
        <f ca="1" t="shared" si="0"/>
        <v>10.149166666728</v>
      </c>
      <c r="AH12" s="25" t="str">
        <f t="shared" si="1"/>
        <v>是</v>
      </c>
      <c r="AI12" s="26" t="str">
        <f ca="1" t="shared" si="2"/>
        <v>是</v>
      </c>
      <c r="AJ12" s="27" t="str">
        <f ca="1" t="shared" si="3"/>
        <v>是</v>
      </c>
      <c r="AK12" s="28" t="s">
        <v>69</v>
      </c>
      <c r="AL12" s="28"/>
    </row>
    <row r="13" spans="1:38">
      <c r="A13" s="22" t="str">
        <f t="shared" si="4"/>
        <v>合肥经开网点</v>
      </c>
      <c r="B13" s="22" t="str">
        <f>VLOOKUP(R13,区域划分!A:B,2,0)</f>
        <v>合肥南</v>
      </c>
      <c r="C13" t="str">
        <f t="shared" si="5"/>
        <v>2020-11-01</v>
      </c>
      <c r="D13" s="16" t="s">
        <v>575</v>
      </c>
      <c r="E13" s="16" t="s">
        <v>576</v>
      </c>
      <c r="F13" s="16" t="s">
        <v>433</v>
      </c>
      <c r="G13" s="16" t="s">
        <v>532</v>
      </c>
      <c r="H13" s="16" t="s">
        <v>533</v>
      </c>
      <c r="I13" s="16" t="s">
        <v>473</v>
      </c>
      <c r="J13" s="16" t="s">
        <v>577</v>
      </c>
      <c r="K13" s="16" t="s">
        <v>578</v>
      </c>
      <c r="L13" s="16" t="s">
        <v>579</v>
      </c>
      <c r="M13" s="16" t="s">
        <v>580</v>
      </c>
      <c r="N13" s="16" t="s">
        <v>441</v>
      </c>
      <c r="O13" s="16" t="s">
        <v>442</v>
      </c>
      <c r="P13" s="16" t="s">
        <v>581</v>
      </c>
      <c r="Q13" s="16" t="s">
        <v>582</v>
      </c>
      <c r="R13" s="16" t="s">
        <v>9</v>
      </c>
      <c r="S13" s="16" t="s">
        <v>464</v>
      </c>
      <c r="T13" s="16" t="s">
        <v>465</v>
      </c>
      <c r="U13" s="16" t="s">
        <v>466</v>
      </c>
      <c r="V13" s="16" t="s">
        <v>583</v>
      </c>
      <c r="W13" s="16" t="s">
        <v>581</v>
      </c>
      <c r="X13" s="16" t="s">
        <v>449</v>
      </c>
      <c r="Y13" s="16" t="s">
        <v>450</v>
      </c>
      <c r="Z13" s="16" t="s">
        <v>451</v>
      </c>
      <c r="AA13" s="16" t="s">
        <v>584</v>
      </c>
      <c r="AB13" s="16" t="s">
        <v>464</v>
      </c>
      <c r="AC13" s="16" t="s">
        <v>9</v>
      </c>
      <c r="AD13" s="16" t="s">
        <v>453</v>
      </c>
      <c r="AE13" s="16" t="s">
        <v>9</v>
      </c>
      <c r="AF13" s="16" t="s">
        <v>338</v>
      </c>
      <c r="AG13" s="25">
        <f ca="1" t="shared" si="0"/>
        <v>5.06222222233191</v>
      </c>
      <c r="AH13" s="25" t="str">
        <f t="shared" si="1"/>
        <v>是</v>
      </c>
      <c r="AI13" s="26" t="str">
        <f ca="1" t="shared" si="2"/>
        <v>是</v>
      </c>
      <c r="AJ13" s="27" t="str">
        <f ca="1" t="shared" si="3"/>
        <v>是</v>
      </c>
      <c r="AK13" s="28" t="s">
        <v>69</v>
      </c>
      <c r="AL13" s="28"/>
    </row>
    <row r="14" spans="1:38">
      <c r="A14" s="22" t="str">
        <f t="shared" si="4"/>
        <v>合肥高新天鹅湖网点</v>
      </c>
      <c r="B14" s="22" t="str">
        <f>VLOOKUP(R14,区域划分!A:B,2,0)</f>
        <v>合肥南</v>
      </c>
      <c r="C14" t="str">
        <f t="shared" si="5"/>
        <v>2020-11-01</v>
      </c>
      <c r="D14" s="16" t="s">
        <v>585</v>
      </c>
      <c r="E14" s="16" t="s">
        <v>586</v>
      </c>
      <c r="F14" s="16" t="s">
        <v>433</v>
      </c>
      <c r="G14" s="16" t="s">
        <v>471</v>
      </c>
      <c r="H14" s="16" t="s">
        <v>472</v>
      </c>
      <c r="I14" s="16" t="s">
        <v>473</v>
      </c>
      <c r="J14" s="16" t="s">
        <v>587</v>
      </c>
      <c r="K14" s="16" t="s">
        <v>588</v>
      </c>
      <c r="L14" s="16" t="s">
        <v>589</v>
      </c>
      <c r="M14" s="16" t="s">
        <v>590</v>
      </c>
      <c r="N14" s="16" t="s">
        <v>478</v>
      </c>
      <c r="O14" s="16" t="s">
        <v>442</v>
      </c>
      <c r="P14" s="16" t="s">
        <v>591</v>
      </c>
      <c r="Q14" s="16" t="s">
        <v>592</v>
      </c>
      <c r="R14" s="16" t="s">
        <v>17</v>
      </c>
      <c r="S14" s="16" t="s">
        <v>593</v>
      </c>
      <c r="T14" s="16" t="s">
        <v>594</v>
      </c>
      <c r="U14" s="16" t="s">
        <v>447</v>
      </c>
      <c r="V14" s="16" t="s">
        <v>595</v>
      </c>
      <c r="W14" s="16" t="s">
        <v>591</v>
      </c>
      <c r="X14" s="16" t="s">
        <v>449</v>
      </c>
      <c r="Y14" s="16" t="s">
        <v>450</v>
      </c>
      <c r="Z14" s="16" t="s">
        <v>451</v>
      </c>
      <c r="AA14" s="16" t="s">
        <v>596</v>
      </c>
      <c r="AB14" s="16" t="s">
        <v>593</v>
      </c>
      <c r="AC14" s="16" t="s">
        <v>17</v>
      </c>
      <c r="AD14" s="16" t="s">
        <v>453</v>
      </c>
      <c r="AE14" s="16" t="s">
        <v>338</v>
      </c>
      <c r="AF14" s="16" t="s">
        <v>338</v>
      </c>
      <c r="AG14" s="25">
        <f ca="1" t="shared" si="0"/>
        <v>13.3533333332743</v>
      </c>
      <c r="AH14" s="25" t="str">
        <f t="shared" si="1"/>
        <v>是</v>
      </c>
      <c r="AI14" s="26" t="str">
        <f ca="1" t="shared" si="2"/>
        <v>是</v>
      </c>
      <c r="AJ14" s="27" t="str">
        <f ca="1" t="shared" si="3"/>
        <v>是</v>
      </c>
      <c r="AK14" s="28" t="s">
        <v>69</v>
      </c>
      <c r="AL14" s="28"/>
    </row>
    <row r="15" spans="1:38">
      <c r="A15" s="22" t="str">
        <f t="shared" si="4"/>
        <v>合肥包河三里庵网点</v>
      </c>
      <c r="B15" s="22" t="str">
        <f>VLOOKUP(R15,区域划分!A:B,2,0)</f>
        <v>合肥南</v>
      </c>
      <c r="C15" t="str">
        <f t="shared" si="5"/>
        <v>2020-11-01</v>
      </c>
      <c r="D15" s="16" t="s">
        <v>597</v>
      </c>
      <c r="E15" s="16" t="s">
        <v>598</v>
      </c>
      <c r="F15" s="16" t="s">
        <v>433</v>
      </c>
      <c r="G15" s="16" t="s">
        <v>471</v>
      </c>
      <c r="H15" s="16" t="s">
        <v>599</v>
      </c>
      <c r="I15" s="16" t="s">
        <v>473</v>
      </c>
      <c r="J15" s="16" t="s">
        <v>600</v>
      </c>
      <c r="K15" s="16" t="s">
        <v>601</v>
      </c>
      <c r="L15" s="16" t="s">
        <v>602</v>
      </c>
      <c r="M15" s="16" t="s">
        <v>603</v>
      </c>
      <c r="N15" s="16" t="s">
        <v>478</v>
      </c>
      <c r="O15" s="16" t="s">
        <v>442</v>
      </c>
      <c r="P15" s="16" t="s">
        <v>604</v>
      </c>
      <c r="Q15" s="16" t="s">
        <v>605</v>
      </c>
      <c r="R15" s="16" t="s">
        <v>13</v>
      </c>
      <c r="S15" s="16" t="s">
        <v>606</v>
      </c>
      <c r="T15" s="16" t="s">
        <v>607</v>
      </c>
      <c r="U15" s="16" t="s">
        <v>466</v>
      </c>
      <c r="V15" s="16" t="s">
        <v>608</v>
      </c>
      <c r="W15" s="16" t="s">
        <v>604</v>
      </c>
      <c r="X15" s="16" t="s">
        <v>449</v>
      </c>
      <c r="Y15" s="16" t="s">
        <v>450</v>
      </c>
      <c r="Z15" s="16" t="s">
        <v>451</v>
      </c>
      <c r="AA15" s="16" t="s">
        <v>609</v>
      </c>
      <c r="AB15" s="16" t="s">
        <v>606</v>
      </c>
      <c r="AC15" s="16" t="s">
        <v>13</v>
      </c>
      <c r="AD15" s="16" t="s">
        <v>453</v>
      </c>
      <c r="AE15" s="16" t="s">
        <v>13</v>
      </c>
      <c r="AF15" s="16" t="s">
        <v>338</v>
      </c>
      <c r="AG15" s="25">
        <f ca="1" t="shared" si="0"/>
        <v>23.8516666667419</v>
      </c>
      <c r="AH15" s="25" t="str">
        <f t="shared" si="1"/>
        <v>是</v>
      </c>
      <c r="AI15" s="26" t="str">
        <f ca="1" t="shared" si="2"/>
        <v>是</v>
      </c>
      <c r="AJ15" s="27" t="str">
        <f ca="1" t="shared" si="3"/>
        <v>是</v>
      </c>
      <c r="AK15" s="28"/>
      <c r="AL15" s="28" t="s">
        <v>71</v>
      </c>
    </row>
    <row r="16" spans="1:38">
      <c r="A16" s="22" t="str">
        <f t="shared" si="4"/>
        <v>合肥包河葛大店网点</v>
      </c>
      <c r="B16" s="22" t="str">
        <f>VLOOKUP(R16,区域划分!A:B,2,0)</f>
        <v>合肥南</v>
      </c>
      <c r="C16" t="str">
        <f t="shared" si="5"/>
        <v>2020-11-01</v>
      </c>
      <c r="D16" s="16" t="s">
        <v>610</v>
      </c>
      <c r="E16" s="16" t="s">
        <v>611</v>
      </c>
      <c r="F16" s="16" t="s">
        <v>433</v>
      </c>
      <c r="G16" s="16" t="s">
        <v>471</v>
      </c>
      <c r="H16" s="16" t="s">
        <v>472</v>
      </c>
      <c r="I16" s="16" t="s">
        <v>436</v>
      </c>
      <c r="J16" s="16" t="s">
        <v>612</v>
      </c>
      <c r="K16" s="16" t="s">
        <v>613</v>
      </c>
      <c r="L16" s="16" t="s">
        <v>614</v>
      </c>
      <c r="M16" s="16" t="s">
        <v>615</v>
      </c>
      <c r="N16" s="16" t="s">
        <v>441</v>
      </c>
      <c r="O16" s="16" t="s">
        <v>442</v>
      </c>
      <c r="P16" s="16" t="s">
        <v>616</v>
      </c>
      <c r="Q16" s="16" t="s">
        <v>617</v>
      </c>
      <c r="R16" s="16" t="s">
        <v>39</v>
      </c>
      <c r="S16" s="16" t="s">
        <v>606</v>
      </c>
      <c r="T16" s="16" t="s">
        <v>618</v>
      </c>
      <c r="U16" s="16" t="s">
        <v>466</v>
      </c>
      <c r="V16" s="16" t="s">
        <v>619</v>
      </c>
      <c r="W16" s="16" t="s">
        <v>616</v>
      </c>
      <c r="X16" s="16" t="s">
        <v>449</v>
      </c>
      <c r="Y16" s="16" t="s">
        <v>450</v>
      </c>
      <c r="Z16" s="16" t="s">
        <v>451</v>
      </c>
      <c r="AA16" s="16" t="s">
        <v>620</v>
      </c>
      <c r="AB16" s="16" t="s">
        <v>606</v>
      </c>
      <c r="AC16" s="16" t="s">
        <v>39</v>
      </c>
      <c r="AD16" s="16" t="s">
        <v>453</v>
      </c>
      <c r="AE16" s="16" t="s">
        <v>39</v>
      </c>
      <c r="AF16" s="16" t="s">
        <v>338</v>
      </c>
      <c r="AG16" s="25">
        <f ca="1" t="shared" si="0"/>
        <v>23.8305555555853</v>
      </c>
      <c r="AH16" s="25" t="str">
        <f t="shared" si="1"/>
        <v>是</v>
      </c>
      <c r="AI16" s="26" t="str">
        <f ca="1" t="shared" si="2"/>
        <v>是</v>
      </c>
      <c r="AJ16" s="27" t="str">
        <f ca="1" t="shared" si="3"/>
        <v>是</v>
      </c>
      <c r="AK16" s="28"/>
      <c r="AL16" s="28" t="s">
        <v>71</v>
      </c>
    </row>
    <row r="17" spans="1:38">
      <c r="A17" s="22" t="str">
        <f t="shared" si="4"/>
        <v>合肥肥东吾悦网点</v>
      </c>
      <c r="B17" s="22" t="str">
        <f>VLOOKUP(R17,区域划分!A:B,2,0)</f>
        <v>肥东</v>
      </c>
      <c r="C17" t="str">
        <f t="shared" si="5"/>
        <v>2020-11-01</v>
      </c>
      <c r="D17" s="16" t="s">
        <v>621</v>
      </c>
      <c r="E17" s="16" t="s">
        <v>622</v>
      </c>
      <c r="F17" s="16" t="s">
        <v>433</v>
      </c>
      <c r="G17" s="16" t="s">
        <v>456</v>
      </c>
      <c r="H17" s="16" t="s">
        <v>457</v>
      </c>
      <c r="I17" s="16" t="s">
        <v>473</v>
      </c>
      <c r="J17" s="16" t="s">
        <v>623</v>
      </c>
      <c r="K17" s="16" t="s">
        <v>624</v>
      </c>
      <c r="L17" s="16" t="s">
        <v>625</v>
      </c>
      <c r="M17" s="16" t="s">
        <v>626</v>
      </c>
      <c r="N17" s="16" t="s">
        <v>478</v>
      </c>
      <c r="O17" s="16" t="s">
        <v>442</v>
      </c>
      <c r="P17" s="16" t="s">
        <v>627</v>
      </c>
      <c r="Q17" s="16" t="s">
        <v>628</v>
      </c>
      <c r="R17" s="16" t="s">
        <v>11</v>
      </c>
      <c r="S17" s="16" t="s">
        <v>606</v>
      </c>
      <c r="T17" s="16" t="s">
        <v>629</v>
      </c>
      <c r="U17" s="16" t="s">
        <v>466</v>
      </c>
      <c r="V17" s="16" t="s">
        <v>630</v>
      </c>
      <c r="W17" s="16" t="s">
        <v>627</v>
      </c>
      <c r="X17" s="16" t="s">
        <v>449</v>
      </c>
      <c r="Y17" s="16" t="s">
        <v>450</v>
      </c>
      <c r="Z17" s="16" t="s">
        <v>451</v>
      </c>
      <c r="AA17" s="16" t="s">
        <v>631</v>
      </c>
      <c r="AB17" s="16" t="s">
        <v>606</v>
      </c>
      <c r="AC17" s="16" t="s">
        <v>11</v>
      </c>
      <c r="AD17" s="16" t="s">
        <v>453</v>
      </c>
      <c r="AE17" s="16" t="s">
        <v>11</v>
      </c>
      <c r="AF17" s="16" t="s">
        <v>338</v>
      </c>
      <c r="AG17" s="25">
        <f ca="1" t="shared" si="0"/>
        <v>23.8511111112311</v>
      </c>
      <c r="AH17" s="25" t="str">
        <f t="shared" si="1"/>
        <v>是</v>
      </c>
      <c r="AI17" s="26" t="str">
        <f ca="1" t="shared" si="2"/>
        <v>是</v>
      </c>
      <c r="AJ17" s="27" t="str">
        <f ca="1" t="shared" si="3"/>
        <v>是</v>
      </c>
      <c r="AK17" s="28"/>
      <c r="AL17" s="28" t="s">
        <v>71</v>
      </c>
    </row>
    <row r="18" spans="1:38">
      <c r="A18" s="22" t="str">
        <f t="shared" si="4"/>
        <v>合肥经开网点</v>
      </c>
      <c r="B18" s="22" t="str">
        <f>VLOOKUP(R18,区域划分!A:B,2,0)</f>
        <v>合肥南</v>
      </c>
      <c r="C18" t="str">
        <f t="shared" si="5"/>
        <v>2020-11-01</v>
      </c>
      <c r="D18" s="16" t="s">
        <v>632</v>
      </c>
      <c r="E18" s="16" t="s">
        <v>633</v>
      </c>
      <c r="F18" s="16" t="s">
        <v>433</v>
      </c>
      <c r="G18" s="16" t="s">
        <v>471</v>
      </c>
      <c r="H18" s="16" t="s">
        <v>472</v>
      </c>
      <c r="I18" s="16" t="s">
        <v>473</v>
      </c>
      <c r="J18" s="16" t="s">
        <v>634</v>
      </c>
      <c r="K18" s="16" t="s">
        <v>635</v>
      </c>
      <c r="L18" s="16" t="s">
        <v>636</v>
      </c>
      <c r="M18" s="16" t="s">
        <v>637</v>
      </c>
      <c r="N18" s="16" t="s">
        <v>478</v>
      </c>
      <c r="O18" s="16" t="s">
        <v>479</v>
      </c>
      <c r="P18" s="16" t="s">
        <v>638</v>
      </c>
      <c r="Q18" s="16" t="s">
        <v>639</v>
      </c>
      <c r="R18" s="16" t="s">
        <v>9</v>
      </c>
      <c r="S18" s="16" t="s">
        <v>606</v>
      </c>
      <c r="T18" s="16" t="s">
        <v>640</v>
      </c>
      <c r="U18" s="16" t="s">
        <v>466</v>
      </c>
      <c r="V18" s="16" t="s">
        <v>641</v>
      </c>
      <c r="W18" s="16" t="s">
        <v>638</v>
      </c>
      <c r="X18" s="16" t="s">
        <v>449</v>
      </c>
      <c r="Y18" s="16" t="s">
        <v>450</v>
      </c>
      <c r="Z18" s="16" t="s">
        <v>451</v>
      </c>
      <c r="AA18" s="16" t="s">
        <v>642</v>
      </c>
      <c r="AB18" s="16" t="s">
        <v>606</v>
      </c>
      <c r="AC18" s="16" t="s">
        <v>9</v>
      </c>
      <c r="AD18" s="16" t="s">
        <v>453</v>
      </c>
      <c r="AE18" s="16" t="s">
        <v>9</v>
      </c>
      <c r="AF18" s="16" t="s">
        <v>338</v>
      </c>
      <c r="AG18" s="25">
        <f ca="1" t="shared" si="0"/>
        <v>23.8786111110239</v>
      </c>
      <c r="AH18" s="25" t="str">
        <f t="shared" si="1"/>
        <v>是</v>
      </c>
      <c r="AI18" s="26" t="str">
        <f ca="1" t="shared" si="2"/>
        <v>是</v>
      </c>
      <c r="AJ18" s="27" t="str">
        <f ca="1" t="shared" si="3"/>
        <v>是</v>
      </c>
      <c r="AK18" s="28"/>
      <c r="AL18" s="28" t="s">
        <v>71</v>
      </c>
    </row>
    <row r="19" spans="1:38">
      <c r="A19" s="22" t="str">
        <f t="shared" si="4"/>
        <v>合肥经开网点</v>
      </c>
      <c r="B19" s="22" t="str">
        <f>VLOOKUP(R19,区域划分!A:B,2,0)</f>
        <v>合肥南</v>
      </c>
      <c r="C19" t="str">
        <f t="shared" si="5"/>
        <v>2020-11-01</v>
      </c>
      <c r="D19" s="16" t="s">
        <v>643</v>
      </c>
      <c r="E19" s="16" t="s">
        <v>644</v>
      </c>
      <c r="F19" s="16" t="s">
        <v>433</v>
      </c>
      <c r="G19" s="16" t="s">
        <v>456</v>
      </c>
      <c r="H19" s="16" t="s">
        <v>457</v>
      </c>
      <c r="I19" s="16" t="s">
        <v>473</v>
      </c>
      <c r="J19" s="16" t="s">
        <v>645</v>
      </c>
      <c r="K19" s="16" t="s">
        <v>646</v>
      </c>
      <c r="L19" s="16" t="s">
        <v>647</v>
      </c>
      <c r="M19" s="16" t="s">
        <v>648</v>
      </c>
      <c r="N19" s="16" t="s">
        <v>478</v>
      </c>
      <c r="O19" s="16" t="s">
        <v>479</v>
      </c>
      <c r="P19" s="16" t="s">
        <v>649</v>
      </c>
      <c r="Q19" s="16" t="s">
        <v>650</v>
      </c>
      <c r="R19" s="16" t="s">
        <v>9</v>
      </c>
      <c r="S19" s="16" t="s">
        <v>464</v>
      </c>
      <c r="T19" s="16" t="s">
        <v>465</v>
      </c>
      <c r="U19" s="16" t="s">
        <v>466</v>
      </c>
      <c r="V19" s="16" t="s">
        <v>651</v>
      </c>
      <c r="W19" s="16" t="s">
        <v>649</v>
      </c>
      <c r="X19" s="16" t="s">
        <v>449</v>
      </c>
      <c r="Y19" s="16" t="s">
        <v>450</v>
      </c>
      <c r="Z19" s="16" t="s">
        <v>451</v>
      </c>
      <c r="AA19" s="16" t="s">
        <v>652</v>
      </c>
      <c r="AB19" s="16" t="s">
        <v>464</v>
      </c>
      <c r="AC19" s="16" t="s">
        <v>9</v>
      </c>
      <c r="AD19" s="16" t="s">
        <v>453</v>
      </c>
      <c r="AE19" s="16" t="s">
        <v>9</v>
      </c>
      <c r="AF19" s="16" t="s">
        <v>338</v>
      </c>
      <c r="AG19" s="25">
        <f ca="1" t="shared" si="0"/>
        <v>4.96472222224111</v>
      </c>
      <c r="AH19" s="25" t="str">
        <f t="shared" si="1"/>
        <v>是</v>
      </c>
      <c r="AI19" s="26" t="str">
        <f ca="1" t="shared" si="2"/>
        <v>是</v>
      </c>
      <c r="AJ19" s="27" t="str">
        <f ca="1" t="shared" si="3"/>
        <v>是</v>
      </c>
      <c r="AK19" s="28" t="s">
        <v>69</v>
      </c>
      <c r="AL19" s="28"/>
    </row>
    <row r="20" spans="1:38">
      <c r="A20" s="22" t="str">
        <f t="shared" si="4"/>
        <v>合肥经开网点</v>
      </c>
      <c r="B20" s="22" t="str">
        <f>VLOOKUP(R20,区域划分!A:B,2,0)</f>
        <v>合肥南</v>
      </c>
      <c r="C20" t="str">
        <f t="shared" si="5"/>
        <v>2020-11-01</v>
      </c>
      <c r="D20" s="16" t="s">
        <v>653</v>
      </c>
      <c r="E20" s="16" t="s">
        <v>654</v>
      </c>
      <c r="F20" s="16" t="s">
        <v>433</v>
      </c>
      <c r="G20" s="16" t="s">
        <v>532</v>
      </c>
      <c r="H20" s="16" t="s">
        <v>533</v>
      </c>
      <c r="I20" s="16" t="s">
        <v>436</v>
      </c>
      <c r="J20" s="16" t="s">
        <v>655</v>
      </c>
      <c r="K20" s="16" t="s">
        <v>656</v>
      </c>
      <c r="L20" s="16" t="s">
        <v>657</v>
      </c>
      <c r="M20" s="16" t="s">
        <v>658</v>
      </c>
      <c r="N20" s="16" t="s">
        <v>478</v>
      </c>
      <c r="O20" s="16" t="s">
        <v>479</v>
      </c>
      <c r="P20" s="16" t="s">
        <v>659</v>
      </c>
      <c r="Q20" s="16" t="s">
        <v>660</v>
      </c>
      <c r="R20" s="16" t="s">
        <v>9</v>
      </c>
      <c r="S20" s="16" t="s">
        <v>464</v>
      </c>
      <c r="T20" s="16" t="s">
        <v>465</v>
      </c>
      <c r="U20" s="16" t="s">
        <v>466</v>
      </c>
      <c r="V20" s="16" t="s">
        <v>661</v>
      </c>
      <c r="W20" s="16" t="s">
        <v>659</v>
      </c>
      <c r="X20" s="16" t="s">
        <v>449</v>
      </c>
      <c r="Y20" s="16" t="s">
        <v>450</v>
      </c>
      <c r="Z20" s="16" t="s">
        <v>451</v>
      </c>
      <c r="AA20" s="16" t="s">
        <v>662</v>
      </c>
      <c r="AB20" s="16" t="s">
        <v>464</v>
      </c>
      <c r="AC20" s="16" t="s">
        <v>9</v>
      </c>
      <c r="AD20" s="16" t="s">
        <v>453</v>
      </c>
      <c r="AE20" s="16" t="s">
        <v>9</v>
      </c>
      <c r="AF20" s="16" t="s">
        <v>338</v>
      </c>
      <c r="AG20" s="25">
        <f ca="1" t="shared" si="0"/>
        <v>4.48750000004657</v>
      </c>
      <c r="AH20" s="25" t="str">
        <f t="shared" si="1"/>
        <v>是</v>
      </c>
      <c r="AI20" s="26" t="str">
        <f ca="1" t="shared" si="2"/>
        <v>是</v>
      </c>
      <c r="AJ20" s="27" t="str">
        <f ca="1" t="shared" si="3"/>
        <v>是</v>
      </c>
      <c r="AK20" s="28" t="s">
        <v>69</v>
      </c>
      <c r="AL20" s="28"/>
    </row>
    <row r="21" spans="1:38">
      <c r="A21" s="22" t="str">
        <f t="shared" si="4"/>
        <v>黄山屯溪网点</v>
      </c>
      <c r="B21" s="22" t="str">
        <f>VLOOKUP(R21,区域划分!A:B,2,0)</f>
        <v>黄山</v>
      </c>
      <c r="C21" t="str">
        <f t="shared" si="5"/>
        <v>2020-11-01</v>
      </c>
      <c r="D21" s="16" t="s">
        <v>663</v>
      </c>
      <c r="E21" s="16" t="s">
        <v>664</v>
      </c>
      <c r="F21" s="16" t="s">
        <v>433</v>
      </c>
      <c r="G21" s="16" t="s">
        <v>471</v>
      </c>
      <c r="H21" s="16" t="s">
        <v>472</v>
      </c>
      <c r="I21" s="16" t="s">
        <v>473</v>
      </c>
      <c r="J21" s="16" t="s">
        <v>665</v>
      </c>
      <c r="K21" s="16" t="s">
        <v>666</v>
      </c>
      <c r="L21" s="16" t="s">
        <v>667</v>
      </c>
      <c r="M21" s="16" t="s">
        <v>668</v>
      </c>
      <c r="N21" s="16" t="s">
        <v>441</v>
      </c>
      <c r="O21" s="16" t="s">
        <v>442</v>
      </c>
      <c r="P21" s="16" t="s">
        <v>537</v>
      </c>
      <c r="Q21" s="16" t="s">
        <v>669</v>
      </c>
      <c r="R21" s="16" t="s">
        <v>29</v>
      </c>
      <c r="S21" s="16" t="s">
        <v>606</v>
      </c>
      <c r="T21" s="16" t="s">
        <v>670</v>
      </c>
      <c r="U21" s="16" t="s">
        <v>466</v>
      </c>
      <c r="V21" s="16" t="s">
        <v>671</v>
      </c>
      <c r="W21" s="16" t="s">
        <v>537</v>
      </c>
      <c r="X21" s="16" t="s">
        <v>449</v>
      </c>
      <c r="Y21" s="16" t="s">
        <v>450</v>
      </c>
      <c r="Z21" s="16" t="s">
        <v>451</v>
      </c>
      <c r="AA21" s="16" t="s">
        <v>672</v>
      </c>
      <c r="AB21" s="16" t="s">
        <v>606</v>
      </c>
      <c r="AC21" s="16" t="s">
        <v>29</v>
      </c>
      <c r="AD21" s="16" t="s">
        <v>453</v>
      </c>
      <c r="AE21" s="16" t="s">
        <v>29</v>
      </c>
      <c r="AF21" s="16" t="s">
        <v>338</v>
      </c>
      <c r="AG21" s="25">
        <f ca="1" t="shared" si="0"/>
        <v>23.9727777777007</v>
      </c>
      <c r="AH21" s="25" t="str">
        <f t="shared" si="1"/>
        <v>是</v>
      </c>
      <c r="AI21" s="26" t="str">
        <f ca="1" t="shared" si="2"/>
        <v>是</v>
      </c>
      <c r="AJ21" s="27" t="str">
        <f ca="1" t="shared" si="3"/>
        <v>是</v>
      </c>
      <c r="AK21" s="28"/>
      <c r="AL21" s="28" t="s">
        <v>71</v>
      </c>
    </row>
    <row r="22" spans="1:38">
      <c r="A22" s="22" t="str">
        <f t="shared" si="4"/>
        <v>合肥高新天鹅湖网点</v>
      </c>
      <c r="B22" s="22" t="str">
        <f>VLOOKUP(R22,区域划分!A:B,2,0)</f>
        <v>合肥南</v>
      </c>
      <c r="C22" t="str">
        <f t="shared" si="5"/>
        <v>2020-11-01</v>
      </c>
      <c r="D22" s="16" t="s">
        <v>673</v>
      </c>
      <c r="E22" s="16" t="s">
        <v>674</v>
      </c>
      <c r="F22" s="16" t="s">
        <v>433</v>
      </c>
      <c r="G22" s="16" t="s">
        <v>471</v>
      </c>
      <c r="H22" s="16" t="s">
        <v>472</v>
      </c>
      <c r="I22" s="16" t="s">
        <v>473</v>
      </c>
      <c r="J22" s="16" t="s">
        <v>675</v>
      </c>
      <c r="K22" s="16" t="s">
        <v>676</v>
      </c>
      <c r="L22" s="16" t="s">
        <v>677</v>
      </c>
      <c r="M22" s="16" t="s">
        <v>678</v>
      </c>
      <c r="N22" s="16" t="s">
        <v>441</v>
      </c>
      <c r="O22" s="16" t="s">
        <v>442</v>
      </c>
      <c r="P22" s="16" t="s">
        <v>679</v>
      </c>
      <c r="Q22" s="16" t="s">
        <v>680</v>
      </c>
      <c r="R22" s="16" t="s">
        <v>17</v>
      </c>
      <c r="S22" s="16" t="s">
        <v>593</v>
      </c>
      <c r="T22" s="16" t="s">
        <v>681</v>
      </c>
      <c r="U22" s="16" t="s">
        <v>447</v>
      </c>
      <c r="V22" s="16" t="s">
        <v>682</v>
      </c>
      <c r="W22" s="16" t="s">
        <v>679</v>
      </c>
      <c r="X22" s="16" t="s">
        <v>449</v>
      </c>
      <c r="Y22" s="16" t="s">
        <v>450</v>
      </c>
      <c r="Z22" s="16" t="s">
        <v>451</v>
      </c>
      <c r="AA22" s="16" t="s">
        <v>683</v>
      </c>
      <c r="AB22" s="16" t="s">
        <v>593</v>
      </c>
      <c r="AC22" s="16" t="s">
        <v>17</v>
      </c>
      <c r="AD22" s="16" t="s">
        <v>453</v>
      </c>
      <c r="AE22" s="16" t="s">
        <v>338</v>
      </c>
      <c r="AF22" s="16" t="s">
        <v>338</v>
      </c>
      <c r="AG22" s="25">
        <f ca="1" t="shared" si="0"/>
        <v>13.2225000000908</v>
      </c>
      <c r="AH22" s="25" t="str">
        <f t="shared" si="1"/>
        <v>是</v>
      </c>
      <c r="AI22" s="26" t="str">
        <f ca="1" t="shared" si="2"/>
        <v>是</v>
      </c>
      <c r="AJ22" s="27" t="str">
        <f ca="1" t="shared" si="3"/>
        <v>是</v>
      </c>
      <c r="AK22" s="28" t="s">
        <v>69</v>
      </c>
      <c r="AL22" s="28"/>
    </row>
    <row r="23" spans="1:38">
      <c r="A23" s="22" t="str">
        <f t="shared" si="4"/>
        <v>合肥经开网点</v>
      </c>
      <c r="B23" s="22" t="str">
        <f>VLOOKUP(R23,区域划分!A:B,2,0)</f>
        <v>合肥南</v>
      </c>
      <c r="C23" t="str">
        <f t="shared" si="5"/>
        <v>2020-11-01</v>
      </c>
      <c r="D23" s="16" t="s">
        <v>684</v>
      </c>
      <c r="E23" s="16" t="s">
        <v>685</v>
      </c>
      <c r="F23" s="16" t="s">
        <v>433</v>
      </c>
      <c r="G23" s="16" t="s">
        <v>532</v>
      </c>
      <c r="H23" s="16" t="s">
        <v>533</v>
      </c>
      <c r="I23" s="16" t="s">
        <v>436</v>
      </c>
      <c r="J23" s="16" t="s">
        <v>686</v>
      </c>
      <c r="K23" s="16" t="s">
        <v>687</v>
      </c>
      <c r="L23" s="16" t="s">
        <v>688</v>
      </c>
      <c r="M23" s="16" t="s">
        <v>689</v>
      </c>
      <c r="N23" s="16" t="s">
        <v>478</v>
      </c>
      <c r="O23" s="16" t="s">
        <v>442</v>
      </c>
      <c r="P23" s="16" t="s">
        <v>690</v>
      </c>
      <c r="Q23" s="16" t="s">
        <v>691</v>
      </c>
      <c r="R23" s="16" t="s">
        <v>9</v>
      </c>
      <c r="S23" s="16" t="s">
        <v>464</v>
      </c>
      <c r="T23" s="16" t="s">
        <v>465</v>
      </c>
      <c r="U23" s="16" t="s">
        <v>466</v>
      </c>
      <c r="V23" s="16" t="s">
        <v>692</v>
      </c>
      <c r="W23" s="16" t="s">
        <v>690</v>
      </c>
      <c r="X23" s="16" t="s">
        <v>449</v>
      </c>
      <c r="Y23" s="16" t="s">
        <v>450</v>
      </c>
      <c r="Z23" s="16" t="s">
        <v>451</v>
      </c>
      <c r="AA23" s="16" t="s">
        <v>693</v>
      </c>
      <c r="AB23" s="16" t="s">
        <v>464</v>
      </c>
      <c r="AC23" s="16" t="s">
        <v>9</v>
      </c>
      <c r="AD23" s="16" t="s">
        <v>453</v>
      </c>
      <c r="AE23" s="16" t="s">
        <v>9</v>
      </c>
      <c r="AF23" s="16" t="s">
        <v>338</v>
      </c>
      <c r="AG23" s="25">
        <f ca="1" t="shared" si="0"/>
        <v>4.5072222223389</v>
      </c>
      <c r="AH23" s="25" t="str">
        <f t="shared" si="1"/>
        <v>是</v>
      </c>
      <c r="AI23" s="26" t="str">
        <f ca="1" t="shared" si="2"/>
        <v>是</v>
      </c>
      <c r="AJ23" s="27" t="str">
        <f ca="1" t="shared" si="3"/>
        <v>是</v>
      </c>
      <c r="AK23" s="28" t="s">
        <v>69</v>
      </c>
      <c r="AL23" s="28"/>
    </row>
    <row r="24" spans="1:38">
      <c r="A24" s="22" t="str">
        <f t="shared" si="4"/>
        <v>合肥经开网点</v>
      </c>
      <c r="B24" s="22" t="str">
        <f>VLOOKUP(R24,区域划分!A:B,2,0)</f>
        <v>合肥南</v>
      </c>
      <c r="C24" t="str">
        <f t="shared" si="5"/>
        <v>2020-11-01</v>
      </c>
      <c r="D24" s="16" t="s">
        <v>694</v>
      </c>
      <c r="E24" s="16" t="s">
        <v>695</v>
      </c>
      <c r="F24" s="16" t="s">
        <v>433</v>
      </c>
      <c r="G24" s="16" t="s">
        <v>532</v>
      </c>
      <c r="H24" s="16" t="s">
        <v>533</v>
      </c>
      <c r="I24" s="16" t="s">
        <v>436</v>
      </c>
      <c r="J24" s="16" t="s">
        <v>686</v>
      </c>
      <c r="K24" s="16" t="s">
        <v>687</v>
      </c>
      <c r="L24" s="16" t="s">
        <v>696</v>
      </c>
      <c r="M24" s="16" t="s">
        <v>689</v>
      </c>
      <c r="N24" s="16" t="s">
        <v>478</v>
      </c>
      <c r="O24" s="16" t="s">
        <v>442</v>
      </c>
      <c r="P24" s="16" t="s">
        <v>690</v>
      </c>
      <c r="Q24" s="16" t="s">
        <v>691</v>
      </c>
      <c r="R24" s="16" t="s">
        <v>9</v>
      </c>
      <c r="S24" s="16" t="s">
        <v>464</v>
      </c>
      <c r="T24" s="16" t="s">
        <v>465</v>
      </c>
      <c r="U24" s="16" t="s">
        <v>466</v>
      </c>
      <c r="V24" s="16" t="s">
        <v>692</v>
      </c>
      <c r="W24" s="16" t="s">
        <v>690</v>
      </c>
      <c r="X24" s="16" t="s">
        <v>449</v>
      </c>
      <c r="Y24" s="16" t="s">
        <v>450</v>
      </c>
      <c r="Z24" s="16" t="s">
        <v>451</v>
      </c>
      <c r="AA24" s="16" t="s">
        <v>697</v>
      </c>
      <c r="AB24" s="16" t="s">
        <v>464</v>
      </c>
      <c r="AC24" s="16" t="s">
        <v>9</v>
      </c>
      <c r="AD24" s="16" t="s">
        <v>453</v>
      </c>
      <c r="AE24" s="16" t="s">
        <v>9</v>
      </c>
      <c r="AF24" s="16" t="s">
        <v>338</v>
      </c>
      <c r="AG24" s="25">
        <f ca="1" t="shared" si="0"/>
        <v>4.50499999994645</v>
      </c>
      <c r="AH24" s="25" t="str">
        <f t="shared" si="1"/>
        <v>是</v>
      </c>
      <c r="AI24" s="26" t="str">
        <f ca="1" t="shared" si="2"/>
        <v>是</v>
      </c>
      <c r="AJ24" s="27" t="str">
        <f ca="1" t="shared" si="3"/>
        <v>是</v>
      </c>
      <c r="AK24" s="28" t="s">
        <v>69</v>
      </c>
      <c r="AL24" s="28"/>
    </row>
    <row r="25" spans="1:38">
      <c r="A25" s="22" t="str">
        <f t="shared" si="4"/>
        <v>合肥经开网点</v>
      </c>
      <c r="B25" s="22" t="str">
        <f>VLOOKUP(R25,区域划分!A:B,2,0)</f>
        <v>合肥南</v>
      </c>
      <c r="C25" t="str">
        <f t="shared" si="5"/>
        <v>2020-11-01</v>
      </c>
      <c r="D25" s="16" t="s">
        <v>698</v>
      </c>
      <c r="E25" s="16" t="s">
        <v>699</v>
      </c>
      <c r="F25" s="16" t="s">
        <v>433</v>
      </c>
      <c r="G25" s="16" t="s">
        <v>434</v>
      </c>
      <c r="H25" s="16" t="s">
        <v>435</v>
      </c>
      <c r="I25" s="16" t="s">
        <v>436</v>
      </c>
      <c r="J25" s="16" t="s">
        <v>700</v>
      </c>
      <c r="K25" s="16" t="s">
        <v>701</v>
      </c>
      <c r="L25" s="16" t="s">
        <v>702</v>
      </c>
      <c r="M25" s="16" t="s">
        <v>703</v>
      </c>
      <c r="N25" s="16" t="s">
        <v>441</v>
      </c>
      <c r="O25" s="16" t="s">
        <v>479</v>
      </c>
      <c r="P25" s="16" t="s">
        <v>704</v>
      </c>
      <c r="Q25" s="16" t="s">
        <v>705</v>
      </c>
      <c r="R25" s="16" t="s">
        <v>9</v>
      </c>
      <c r="S25" s="16" t="s">
        <v>464</v>
      </c>
      <c r="T25" s="16" t="s">
        <v>465</v>
      </c>
      <c r="U25" s="16" t="s">
        <v>466</v>
      </c>
      <c r="V25" s="16" t="s">
        <v>706</v>
      </c>
      <c r="W25" s="16" t="s">
        <v>704</v>
      </c>
      <c r="X25" s="16" t="s">
        <v>449</v>
      </c>
      <c r="Y25" s="16" t="s">
        <v>450</v>
      </c>
      <c r="Z25" s="16" t="s">
        <v>451</v>
      </c>
      <c r="AA25" s="16" t="s">
        <v>707</v>
      </c>
      <c r="AB25" s="16" t="s">
        <v>464</v>
      </c>
      <c r="AC25" s="16" t="s">
        <v>9</v>
      </c>
      <c r="AD25" s="16" t="s">
        <v>453</v>
      </c>
      <c r="AE25" s="16" t="s">
        <v>9</v>
      </c>
      <c r="AF25" s="16" t="s">
        <v>338</v>
      </c>
      <c r="AG25" s="25">
        <f ca="1" t="shared" si="0"/>
        <v>4.52166666666744</v>
      </c>
      <c r="AH25" s="25" t="str">
        <f t="shared" si="1"/>
        <v>是</v>
      </c>
      <c r="AI25" s="26" t="str">
        <f ca="1" t="shared" si="2"/>
        <v>是</v>
      </c>
      <c r="AJ25" s="27" t="str">
        <f ca="1" t="shared" si="3"/>
        <v>是</v>
      </c>
      <c r="AK25" s="28" t="s">
        <v>69</v>
      </c>
      <c r="AL25" s="28"/>
    </row>
    <row r="26" spans="1:38">
      <c r="A26" s="22" t="str">
        <f t="shared" si="4"/>
        <v>合肥经开莲花路网点</v>
      </c>
      <c r="B26" s="22" t="str">
        <f>VLOOKUP(R26,区域划分!A:B,2,0)</f>
        <v>合肥南</v>
      </c>
      <c r="C26" t="str">
        <f t="shared" si="5"/>
        <v>2020-11-01</v>
      </c>
      <c r="D26" s="16" t="s">
        <v>708</v>
      </c>
      <c r="E26" s="16" t="s">
        <v>709</v>
      </c>
      <c r="F26" s="16" t="s">
        <v>433</v>
      </c>
      <c r="G26" s="16" t="s">
        <v>532</v>
      </c>
      <c r="H26" s="16" t="s">
        <v>533</v>
      </c>
      <c r="I26" s="16" t="s">
        <v>473</v>
      </c>
      <c r="J26" s="16" t="s">
        <v>710</v>
      </c>
      <c r="K26" s="16" t="s">
        <v>711</v>
      </c>
      <c r="L26" s="16" t="s">
        <v>712</v>
      </c>
      <c r="M26" s="16" t="s">
        <v>713</v>
      </c>
      <c r="N26" s="16" t="s">
        <v>478</v>
      </c>
      <c r="O26" s="16" t="s">
        <v>442</v>
      </c>
      <c r="P26" s="16" t="s">
        <v>714</v>
      </c>
      <c r="Q26" s="16" t="s">
        <v>715</v>
      </c>
      <c r="R26" s="16" t="s">
        <v>31</v>
      </c>
      <c r="S26" s="16" t="s">
        <v>606</v>
      </c>
      <c r="T26" s="16" t="s">
        <v>716</v>
      </c>
      <c r="U26" s="16" t="s">
        <v>466</v>
      </c>
      <c r="V26" s="16" t="s">
        <v>717</v>
      </c>
      <c r="W26" s="16" t="s">
        <v>714</v>
      </c>
      <c r="X26" s="16" t="s">
        <v>449</v>
      </c>
      <c r="Y26" s="16" t="s">
        <v>450</v>
      </c>
      <c r="Z26" s="16" t="s">
        <v>451</v>
      </c>
      <c r="AA26" s="16" t="s">
        <v>718</v>
      </c>
      <c r="AB26" s="16" t="s">
        <v>606</v>
      </c>
      <c r="AC26" s="16" t="s">
        <v>31</v>
      </c>
      <c r="AD26" s="16" t="s">
        <v>453</v>
      </c>
      <c r="AE26" s="16" t="s">
        <v>31</v>
      </c>
      <c r="AF26" s="16" t="s">
        <v>338</v>
      </c>
      <c r="AG26" s="25">
        <f ca="1" t="shared" si="0"/>
        <v>23.8938888888806</v>
      </c>
      <c r="AH26" s="25" t="str">
        <f t="shared" si="1"/>
        <v>是</v>
      </c>
      <c r="AI26" s="26" t="str">
        <f ca="1" t="shared" si="2"/>
        <v>是</v>
      </c>
      <c r="AJ26" s="27" t="str">
        <f ca="1" t="shared" si="3"/>
        <v>是</v>
      </c>
      <c r="AK26" s="28"/>
      <c r="AL26" s="28" t="s">
        <v>71</v>
      </c>
    </row>
    <row r="27" spans="1:38">
      <c r="A27" s="22" t="str">
        <f t="shared" si="4"/>
        <v>合肥肥东吾悦网点</v>
      </c>
      <c r="B27" s="22" t="str">
        <f>VLOOKUP(R27,区域划分!A:B,2,0)</f>
        <v>肥东</v>
      </c>
      <c r="C27" t="str">
        <f t="shared" si="5"/>
        <v>2020-11-01</v>
      </c>
      <c r="D27" s="16" t="s">
        <v>719</v>
      </c>
      <c r="E27" s="16" t="s">
        <v>720</v>
      </c>
      <c r="F27" s="16" t="s">
        <v>433</v>
      </c>
      <c r="G27" s="16" t="s">
        <v>532</v>
      </c>
      <c r="H27" s="16" t="s">
        <v>533</v>
      </c>
      <c r="I27" s="16" t="s">
        <v>436</v>
      </c>
      <c r="J27" s="16" t="s">
        <v>721</v>
      </c>
      <c r="K27" s="16" t="s">
        <v>722</v>
      </c>
      <c r="L27" s="16" t="s">
        <v>723</v>
      </c>
      <c r="M27" s="16" t="s">
        <v>724</v>
      </c>
      <c r="N27" s="16" t="s">
        <v>478</v>
      </c>
      <c r="O27" s="16" t="s">
        <v>479</v>
      </c>
      <c r="P27" s="16" t="s">
        <v>725</v>
      </c>
      <c r="Q27" s="16" t="s">
        <v>726</v>
      </c>
      <c r="R27" s="16" t="s">
        <v>11</v>
      </c>
      <c r="S27" s="16" t="s">
        <v>606</v>
      </c>
      <c r="T27" s="16" t="s">
        <v>727</v>
      </c>
      <c r="U27" s="16" t="s">
        <v>466</v>
      </c>
      <c r="V27" s="16" t="s">
        <v>728</v>
      </c>
      <c r="W27" s="16" t="s">
        <v>725</v>
      </c>
      <c r="X27" s="16" t="s">
        <v>449</v>
      </c>
      <c r="Y27" s="16" t="s">
        <v>450</v>
      </c>
      <c r="Z27" s="16" t="s">
        <v>451</v>
      </c>
      <c r="AA27" s="16" t="s">
        <v>729</v>
      </c>
      <c r="AB27" s="16" t="s">
        <v>606</v>
      </c>
      <c r="AC27" s="16" t="s">
        <v>11</v>
      </c>
      <c r="AD27" s="16" t="s">
        <v>453</v>
      </c>
      <c r="AE27" s="16" t="s">
        <v>11</v>
      </c>
      <c r="AF27" s="16" t="s">
        <v>338</v>
      </c>
      <c r="AG27" s="25">
        <f ca="1" t="shared" si="0"/>
        <v>23.8705555555061</v>
      </c>
      <c r="AH27" s="25" t="str">
        <f t="shared" si="1"/>
        <v>是</v>
      </c>
      <c r="AI27" s="26" t="str">
        <f ca="1" t="shared" si="2"/>
        <v>是</v>
      </c>
      <c r="AJ27" s="27" t="str">
        <f ca="1" t="shared" si="3"/>
        <v>是</v>
      </c>
      <c r="AK27" s="28"/>
      <c r="AL27" s="28" t="s">
        <v>71</v>
      </c>
    </row>
    <row r="28" spans="1:38">
      <c r="A28" s="22" t="str">
        <f t="shared" si="4"/>
        <v>合肥经开网点</v>
      </c>
      <c r="B28" s="22" t="str">
        <f>VLOOKUP(R28,区域划分!A:B,2,0)</f>
        <v>合肥南</v>
      </c>
      <c r="C28" t="str">
        <f t="shared" si="5"/>
        <v>2020-11-01</v>
      </c>
      <c r="D28" s="16" t="s">
        <v>730</v>
      </c>
      <c r="E28" s="16" t="s">
        <v>731</v>
      </c>
      <c r="F28" s="16" t="s">
        <v>433</v>
      </c>
      <c r="G28" s="16" t="s">
        <v>471</v>
      </c>
      <c r="H28" s="16" t="s">
        <v>472</v>
      </c>
      <c r="I28" s="16" t="s">
        <v>473</v>
      </c>
      <c r="J28" s="16" t="s">
        <v>634</v>
      </c>
      <c r="K28" s="16" t="s">
        <v>732</v>
      </c>
      <c r="L28" s="16" t="s">
        <v>733</v>
      </c>
      <c r="M28" s="16" t="s">
        <v>734</v>
      </c>
      <c r="N28" s="16" t="s">
        <v>478</v>
      </c>
      <c r="O28" s="16" t="s">
        <v>479</v>
      </c>
      <c r="P28" s="16" t="s">
        <v>735</v>
      </c>
      <c r="Q28" s="16" t="s">
        <v>736</v>
      </c>
      <c r="R28" s="16" t="s">
        <v>9</v>
      </c>
      <c r="S28" s="16" t="s">
        <v>606</v>
      </c>
      <c r="T28" s="16" t="s">
        <v>737</v>
      </c>
      <c r="U28" s="16" t="s">
        <v>466</v>
      </c>
      <c r="V28" s="16" t="s">
        <v>738</v>
      </c>
      <c r="W28" s="16" t="s">
        <v>735</v>
      </c>
      <c r="X28" s="16" t="s">
        <v>449</v>
      </c>
      <c r="Y28" s="16" t="s">
        <v>450</v>
      </c>
      <c r="Z28" s="16" t="s">
        <v>451</v>
      </c>
      <c r="AA28" s="16" t="s">
        <v>739</v>
      </c>
      <c r="AB28" s="16" t="s">
        <v>606</v>
      </c>
      <c r="AC28" s="16" t="s">
        <v>9</v>
      </c>
      <c r="AD28" s="16" t="s">
        <v>453</v>
      </c>
      <c r="AE28" s="16" t="s">
        <v>9</v>
      </c>
      <c r="AF28" s="16" t="s">
        <v>338</v>
      </c>
      <c r="AG28" s="25">
        <f ca="1" t="shared" si="0"/>
        <v>23.9094444444054</v>
      </c>
      <c r="AH28" s="25" t="str">
        <f t="shared" si="1"/>
        <v>是</v>
      </c>
      <c r="AI28" s="26" t="str">
        <f ca="1" t="shared" si="2"/>
        <v>是</v>
      </c>
      <c r="AJ28" s="27" t="str">
        <f ca="1" t="shared" si="3"/>
        <v>是</v>
      </c>
      <c r="AK28" s="28"/>
      <c r="AL28" s="28" t="s">
        <v>71</v>
      </c>
    </row>
    <row r="29" spans="1:38">
      <c r="A29" s="22" t="str">
        <f t="shared" si="4"/>
        <v>合肥高新天鹅湖网点</v>
      </c>
      <c r="B29" s="22" t="str">
        <f>VLOOKUP(R29,区域划分!A:B,2,0)</f>
        <v>合肥南</v>
      </c>
      <c r="C29" t="str">
        <f t="shared" si="5"/>
        <v>2020-11-01</v>
      </c>
      <c r="D29" s="16" t="s">
        <v>740</v>
      </c>
      <c r="E29" s="16" t="s">
        <v>741</v>
      </c>
      <c r="F29" s="16" t="s">
        <v>433</v>
      </c>
      <c r="G29" s="16" t="s">
        <v>532</v>
      </c>
      <c r="H29" s="16" t="s">
        <v>533</v>
      </c>
      <c r="I29" s="16" t="s">
        <v>436</v>
      </c>
      <c r="J29" s="16" t="s">
        <v>742</v>
      </c>
      <c r="K29" s="16" t="s">
        <v>743</v>
      </c>
      <c r="L29" s="16" t="s">
        <v>744</v>
      </c>
      <c r="M29" s="16" t="s">
        <v>745</v>
      </c>
      <c r="N29" s="16" t="s">
        <v>478</v>
      </c>
      <c r="O29" s="16" t="s">
        <v>442</v>
      </c>
      <c r="P29" s="16" t="s">
        <v>746</v>
      </c>
      <c r="Q29" s="16" t="s">
        <v>747</v>
      </c>
      <c r="R29" s="16" t="s">
        <v>17</v>
      </c>
      <c r="S29" s="16" t="s">
        <v>593</v>
      </c>
      <c r="T29" s="16" t="s">
        <v>748</v>
      </c>
      <c r="U29" s="16" t="s">
        <v>447</v>
      </c>
      <c r="V29" s="16" t="s">
        <v>749</v>
      </c>
      <c r="W29" s="16" t="s">
        <v>746</v>
      </c>
      <c r="X29" s="16" t="s">
        <v>449</v>
      </c>
      <c r="Y29" s="16" t="s">
        <v>450</v>
      </c>
      <c r="Z29" s="16" t="s">
        <v>451</v>
      </c>
      <c r="AA29" s="16" t="s">
        <v>750</v>
      </c>
      <c r="AB29" s="16" t="s">
        <v>593</v>
      </c>
      <c r="AC29" s="16" t="s">
        <v>17</v>
      </c>
      <c r="AD29" s="16" t="s">
        <v>453</v>
      </c>
      <c r="AE29" s="16" t="s">
        <v>338</v>
      </c>
      <c r="AF29" s="16" t="s">
        <v>338</v>
      </c>
      <c r="AG29" s="25">
        <f ca="1" t="shared" si="0"/>
        <v>5.62944444443565</v>
      </c>
      <c r="AH29" s="25" t="str">
        <f t="shared" si="1"/>
        <v>是</v>
      </c>
      <c r="AI29" s="26" t="str">
        <f ca="1" t="shared" si="2"/>
        <v>是</v>
      </c>
      <c r="AJ29" s="27" t="str">
        <f ca="1" t="shared" si="3"/>
        <v>是</v>
      </c>
      <c r="AK29" s="28" t="s">
        <v>69</v>
      </c>
      <c r="AL29" s="28"/>
    </row>
    <row r="30" spans="1:38">
      <c r="A30" s="22" t="str">
        <f t="shared" si="4"/>
        <v>六安裕安独山网点</v>
      </c>
      <c r="B30" s="22" t="str">
        <f>VLOOKUP(R30,区域划分!A:B,2,0)</f>
        <v>六安</v>
      </c>
      <c r="C30" t="str">
        <f t="shared" si="5"/>
        <v>2020-11-01</v>
      </c>
      <c r="D30" s="16" t="s">
        <v>751</v>
      </c>
      <c r="E30" s="16" t="s">
        <v>752</v>
      </c>
      <c r="F30" s="16" t="s">
        <v>433</v>
      </c>
      <c r="G30" s="16" t="s">
        <v>456</v>
      </c>
      <c r="H30" s="16" t="s">
        <v>753</v>
      </c>
      <c r="I30" s="16" t="s">
        <v>473</v>
      </c>
      <c r="J30" s="16" t="s">
        <v>754</v>
      </c>
      <c r="K30" s="16" t="s">
        <v>755</v>
      </c>
      <c r="L30" s="16" t="s">
        <v>756</v>
      </c>
      <c r="M30" s="16" t="s">
        <v>537</v>
      </c>
      <c r="N30" s="16" t="s">
        <v>441</v>
      </c>
      <c r="O30" s="16" t="s">
        <v>442</v>
      </c>
      <c r="P30" s="16" t="s">
        <v>757</v>
      </c>
      <c r="Q30" s="16" t="s">
        <v>758</v>
      </c>
      <c r="R30" s="16" t="s">
        <v>82</v>
      </c>
      <c r="S30" s="16" t="s">
        <v>759</v>
      </c>
      <c r="T30" s="16" t="s">
        <v>760</v>
      </c>
      <c r="U30" s="16" t="s">
        <v>447</v>
      </c>
      <c r="V30" s="16" t="s">
        <v>541</v>
      </c>
      <c r="W30" s="16" t="s">
        <v>757</v>
      </c>
      <c r="X30" s="16" t="s">
        <v>449</v>
      </c>
      <c r="Y30" s="16" t="s">
        <v>450</v>
      </c>
      <c r="Z30" s="16" t="s">
        <v>451</v>
      </c>
      <c r="AA30" s="16" t="s">
        <v>761</v>
      </c>
      <c r="AB30" s="16" t="s">
        <v>759</v>
      </c>
      <c r="AC30" s="16" t="s">
        <v>82</v>
      </c>
      <c r="AD30" s="16" t="s">
        <v>453</v>
      </c>
      <c r="AE30" s="16" t="s">
        <v>338</v>
      </c>
      <c r="AF30" s="16" t="s">
        <v>338</v>
      </c>
      <c r="AG30" s="25">
        <f ca="1" t="shared" si="0"/>
        <v>22.9486111112055</v>
      </c>
      <c r="AH30" s="25" t="str">
        <f t="shared" si="1"/>
        <v>是</v>
      </c>
      <c r="AI30" s="26" t="str">
        <f ca="1" t="shared" si="2"/>
        <v>是</v>
      </c>
      <c r="AJ30" s="27" t="str">
        <f ca="1" t="shared" si="3"/>
        <v>是</v>
      </c>
      <c r="AK30" s="28" t="s">
        <v>69</v>
      </c>
      <c r="AL30" s="28"/>
    </row>
    <row r="31" spans="1:38">
      <c r="A31" s="22" t="str">
        <f t="shared" si="4"/>
        <v>黄山歙县开发区网点</v>
      </c>
      <c r="B31" s="22" t="str">
        <f>VLOOKUP(R31,区域划分!A:B,2,0)</f>
        <v>黄山</v>
      </c>
      <c r="C31" t="str">
        <f t="shared" si="5"/>
        <v>2020-11-01</v>
      </c>
      <c r="D31" s="16" t="s">
        <v>762</v>
      </c>
      <c r="E31" s="16" t="s">
        <v>763</v>
      </c>
      <c r="F31" s="16" t="s">
        <v>433</v>
      </c>
      <c r="G31" s="16" t="s">
        <v>456</v>
      </c>
      <c r="H31" s="16" t="s">
        <v>457</v>
      </c>
      <c r="I31" s="16" t="s">
        <v>473</v>
      </c>
      <c r="J31" s="16" t="s">
        <v>764</v>
      </c>
      <c r="K31" s="16" t="s">
        <v>765</v>
      </c>
      <c r="L31" s="16" t="s">
        <v>766</v>
      </c>
      <c r="M31" s="16" t="s">
        <v>767</v>
      </c>
      <c r="N31" s="16" t="s">
        <v>478</v>
      </c>
      <c r="O31" s="16" t="s">
        <v>442</v>
      </c>
      <c r="P31" s="16" t="s">
        <v>768</v>
      </c>
      <c r="Q31" s="16" t="s">
        <v>769</v>
      </c>
      <c r="R31" s="16" t="s">
        <v>143</v>
      </c>
      <c r="S31" s="16" t="s">
        <v>606</v>
      </c>
      <c r="T31" s="16" t="s">
        <v>770</v>
      </c>
      <c r="U31" s="16" t="s">
        <v>466</v>
      </c>
      <c r="V31" s="16" t="s">
        <v>771</v>
      </c>
      <c r="W31" s="16" t="s">
        <v>768</v>
      </c>
      <c r="X31" s="16" t="s">
        <v>449</v>
      </c>
      <c r="Y31" s="16" t="s">
        <v>450</v>
      </c>
      <c r="Z31" s="16" t="s">
        <v>451</v>
      </c>
      <c r="AA31" s="16" t="s">
        <v>772</v>
      </c>
      <c r="AB31" s="16" t="s">
        <v>606</v>
      </c>
      <c r="AC31" s="16" t="s">
        <v>143</v>
      </c>
      <c r="AD31" s="16" t="s">
        <v>453</v>
      </c>
      <c r="AE31" s="16" t="s">
        <v>143</v>
      </c>
      <c r="AF31" s="16" t="s">
        <v>338</v>
      </c>
      <c r="AG31" s="25">
        <f ca="1" t="shared" si="0"/>
        <v>23.881944444438</v>
      </c>
      <c r="AH31" s="25" t="str">
        <f t="shared" si="1"/>
        <v>是</v>
      </c>
      <c r="AI31" s="26" t="str">
        <f ca="1" t="shared" si="2"/>
        <v>是</v>
      </c>
      <c r="AJ31" s="27" t="str">
        <f ca="1" t="shared" si="3"/>
        <v>是</v>
      </c>
      <c r="AK31" s="28"/>
      <c r="AL31" s="28" t="s">
        <v>71</v>
      </c>
    </row>
    <row r="32" spans="1:38">
      <c r="A32" s="22" t="str">
        <f t="shared" si="4"/>
        <v>黄山屯溪网点</v>
      </c>
      <c r="B32" s="22" t="str">
        <f>VLOOKUP(R32,区域划分!A:B,2,0)</f>
        <v>黄山</v>
      </c>
      <c r="C32" t="str">
        <f t="shared" si="5"/>
        <v>2020-11-01</v>
      </c>
      <c r="D32" s="16" t="s">
        <v>773</v>
      </c>
      <c r="E32" s="16" t="s">
        <v>774</v>
      </c>
      <c r="F32" s="16" t="s">
        <v>433</v>
      </c>
      <c r="G32" s="16" t="s">
        <v>471</v>
      </c>
      <c r="H32" s="16" t="s">
        <v>472</v>
      </c>
      <c r="I32" s="16" t="s">
        <v>473</v>
      </c>
      <c r="J32" s="16" t="s">
        <v>775</v>
      </c>
      <c r="K32" s="16" t="s">
        <v>776</v>
      </c>
      <c r="L32" s="16" t="s">
        <v>777</v>
      </c>
      <c r="M32" s="16" t="s">
        <v>778</v>
      </c>
      <c r="N32" s="16" t="s">
        <v>478</v>
      </c>
      <c r="O32" s="16" t="s">
        <v>442</v>
      </c>
      <c r="P32" s="16" t="s">
        <v>779</v>
      </c>
      <c r="Q32" s="16" t="s">
        <v>780</v>
      </c>
      <c r="R32" s="16" t="s">
        <v>29</v>
      </c>
      <c r="S32" s="16" t="s">
        <v>606</v>
      </c>
      <c r="T32" s="16" t="s">
        <v>781</v>
      </c>
      <c r="U32" s="16" t="s">
        <v>466</v>
      </c>
      <c r="V32" s="16" t="s">
        <v>782</v>
      </c>
      <c r="W32" s="16" t="s">
        <v>779</v>
      </c>
      <c r="X32" s="16" t="s">
        <v>449</v>
      </c>
      <c r="Y32" s="16" t="s">
        <v>450</v>
      </c>
      <c r="Z32" s="16" t="s">
        <v>451</v>
      </c>
      <c r="AA32" s="16" t="s">
        <v>783</v>
      </c>
      <c r="AB32" s="16" t="s">
        <v>606</v>
      </c>
      <c r="AC32" s="16" t="s">
        <v>29</v>
      </c>
      <c r="AD32" s="16" t="s">
        <v>453</v>
      </c>
      <c r="AE32" s="16" t="s">
        <v>29</v>
      </c>
      <c r="AF32" s="16" t="s">
        <v>338</v>
      </c>
      <c r="AG32" s="25">
        <f ca="1" t="shared" si="0"/>
        <v>23.8888888889342</v>
      </c>
      <c r="AH32" s="25" t="str">
        <f t="shared" si="1"/>
        <v>是</v>
      </c>
      <c r="AI32" s="26" t="str">
        <f ca="1" t="shared" si="2"/>
        <v>是</v>
      </c>
      <c r="AJ32" s="27" t="str">
        <f ca="1" t="shared" si="3"/>
        <v>是</v>
      </c>
      <c r="AK32" s="28"/>
      <c r="AL32" s="28" t="s">
        <v>71</v>
      </c>
    </row>
    <row r="33" spans="1:38">
      <c r="A33" s="22" t="str">
        <f t="shared" si="4"/>
        <v>宣城宣州城东网点</v>
      </c>
      <c r="B33" s="22" t="str">
        <f>VLOOKUP(R33,区域划分!A:B,2,0)</f>
        <v>宣城</v>
      </c>
      <c r="C33" t="str">
        <f t="shared" si="5"/>
        <v>2020-11-01</v>
      </c>
      <c r="D33" s="16" t="s">
        <v>784</v>
      </c>
      <c r="E33" s="16" t="s">
        <v>785</v>
      </c>
      <c r="F33" s="16" t="s">
        <v>433</v>
      </c>
      <c r="G33" s="16" t="s">
        <v>456</v>
      </c>
      <c r="H33" s="16" t="s">
        <v>457</v>
      </c>
      <c r="I33" s="16" t="s">
        <v>473</v>
      </c>
      <c r="J33" s="16" t="s">
        <v>764</v>
      </c>
      <c r="K33" s="16" t="s">
        <v>765</v>
      </c>
      <c r="L33" s="16" t="s">
        <v>786</v>
      </c>
      <c r="M33" s="16" t="s">
        <v>787</v>
      </c>
      <c r="N33" s="16" t="s">
        <v>478</v>
      </c>
      <c r="O33" s="16" t="s">
        <v>479</v>
      </c>
      <c r="P33" s="16" t="s">
        <v>788</v>
      </c>
      <c r="Q33" s="16" t="s">
        <v>789</v>
      </c>
      <c r="R33" s="16" t="s">
        <v>53</v>
      </c>
      <c r="S33" s="16" t="s">
        <v>606</v>
      </c>
      <c r="T33" s="16" t="s">
        <v>790</v>
      </c>
      <c r="U33" s="16" t="s">
        <v>466</v>
      </c>
      <c r="V33" s="16" t="s">
        <v>791</v>
      </c>
      <c r="W33" s="16" t="s">
        <v>788</v>
      </c>
      <c r="X33" s="16" t="s">
        <v>449</v>
      </c>
      <c r="Y33" s="16" t="s">
        <v>450</v>
      </c>
      <c r="Z33" s="16" t="s">
        <v>451</v>
      </c>
      <c r="AA33" s="16" t="s">
        <v>792</v>
      </c>
      <c r="AB33" s="16" t="s">
        <v>606</v>
      </c>
      <c r="AC33" s="16" t="s">
        <v>53</v>
      </c>
      <c r="AD33" s="16" t="s">
        <v>453</v>
      </c>
      <c r="AE33" s="16" t="s">
        <v>53</v>
      </c>
      <c r="AF33" s="16" t="s">
        <v>338</v>
      </c>
      <c r="AG33" s="25">
        <f ca="1" t="shared" si="0"/>
        <v>23.8919444445055</v>
      </c>
      <c r="AH33" s="25" t="str">
        <f t="shared" si="1"/>
        <v>是</v>
      </c>
      <c r="AI33" s="26" t="str">
        <f ca="1" t="shared" si="2"/>
        <v>是</v>
      </c>
      <c r="AJ33" s="27" t="str">
        <f ca="1" t="shared" si="3"/>
        <v>是</v>
      </c>
      <c r="AK33" s="28"/>
      <c r="AL33" s="28" t="s">
        <v>71</v>
      </c>
    </row>
    <row r="34" spans="1:38">
      <c r="A34" s="22" t="str">
        <f t="shared" si="4"/>
        <v>合肥经开网点</v>
      </c>
      <c r="B34" s="22" t="str">
        <f>VLOOKUP(R34,区域划分!A:B,2,0)</f>
        <v>合肥南</v>
      </c>
      <c r="C34" t="str">
        <f t="shared" si="5"/>
        <v>2020-11-01</v>
      </c>
      <c r="D34" s="16" t="s">
        <v>793</v>
      </c>
      <c r="E34" s="16" t="s">
        <v>794</v>
      </c>
      <c r="F34" s="16" t="s">
        <v>433</v>
      </c>
      <c r="G34" s="16" t="s">
        <v>456</v>
      </c>
      <c r="H34" s="16" t="s">
        <v>457</v>
      </c>
      <c r="I34" s="16" t="s">
        <v>436</v>
      </c>
      <c r="J34" s="16" t="s">
        <v>795</v>
      </c>
      <c r="K34" s="16" t="s">
        <v>796</v>
      </c>
      <c r="L34" s="16" t="s">
        <v>797</v>
      </c>
      <c r="M34" s="16" t="s">
        <v>798</v>
      </c>
      <c r="N34" s="16" t="s">
        <v>478</v>
      </c>
      <c r="O34" s="16" t="s">
        <v>442</v>
      </c>
      <c r="P34" s="16" t="s">
        <v>799</v>
      </c>
      <c r="Q34" s="16" t="s">
        <v>800</v>
      </c>
      <c r="R34" s="16" t="s">
        <v>9</v>
      </c>
      <c r="S34" s="16" t="s">
        <v>464</v>
      </c>
      <c r="T34" s="16" t="s">
        <v>465</v>
      </c>
      <c r="U34" s="16" t="s">
        <v>466</v>
      </c>
      <c r="V34" s="16" t="s">
        <v>801</v>
      </c>
      <c r="W34" s="16" t="s">
        <v>799</v>
      </c>
      <c r="X34" s="16" t="s">
        <v>449</v>
      </c>
      <c r="Y34" s="16" t="s">
        <v>450</v>
      </c>
      <c r="Z34" s="16" t="s">
        <v>451</v>
      </c>
      <c r="AA34" s="16" t="s">
        <v>802</v>
      </c>
      <c r="AB34" s="16" t="s">
        <v>464</v>
      </c>
      <c r="AC34" s="16" t="s">
        <v>9</v>
      </c>
      <c r="AD34" s="16" t="s">
        <v>453</v>
      </c>
      <c r="AE34" s="16" t="s">
        <v>9</v>
      </c>
      <c r="AF34" s="16" t="s">
        <v>338</v>
      </c>
      <c r="AG34" s="25">
        <f ca="1" t="shared" si="0"/>
        <v>4.30027777788928</v>
      </c>
      <c r="AH34" s="25" t="str">
        <f t="shared" si="1"/>
        <v>是</v>
      </c>
      <c r="AI34" s="26" t="str">
        <f ca="1" t="shared" si="2"/>
        <v>是</v>
      </c>
      <c r="AJ34" s="27" t="str">
        <f ca="1" t="shared" si="3"/>
        <v>是</v>
      </c>
      <c r="AK34" s="28" t="s">
        <v>69</v>
      </c>
      <c r="AL34" s="28"/>
    </row>
    <row r="35" spans="1:38">
      <c r="A35" s="22" t="str">
        <f t="shared" si="4"/>
        <v>合肥长丰北城网点</v>
      </c>
      <c r="B35" s="22" t="str">
        <f>VLOOKUP(R35,区域划分!A:B,2,0)</f>
        <v>合肥北</v>
      </c>
      <c r="C35" t="str">
        <f t="shared" si="5"/>
        <v>2020-11-01</v>
      </c>
      <c r="D35" s="16" t="s">
        <v>803</v>
      </c>
      <c r="E35" s="16" t="s">
        <v>804</v>
      </c>
      <c r="F35" s="16" t="s">
        <v>433</v>
      </c>
      <c r="G35" s="16" t="s">
        <v>456</v>
      </c>
      <c r="H35" s="16" t="s">
        <v>457</v>
      </c>
      <c r="I35" s="16" t="s">
        <v>436</v>
      </c>
      <c r="J35" s="16" t="s">
        <v>805</v>
      </c>
      <c r="K35" s="16" t="s">
        <v>806</v>
      </c>
      <c r="L35" s="16" t="s">
        <v>807</v>
      </c>
      <c r="M35" s="16" t="s">
        <v>808</v>
      </c>
      <c r="N35" s="16" t="s">
        <v>441</v>
      </c>
      <c r="O35" s="16" t="s">
        <v>442</v>
      </c>
      <c r="P35" s="16" t="s">
        <v>809</v>
      </c>
      <c r="Q35" s="16" t="s">
        <v>810</v>
      </c>
      <c r="R35" s="16" t="s">
        <v>21</v>
      </c>
      <c r="S35" s="16" t="s">
        <v>482</v>
      </c>
      <c r="T35" s="16" t="s">
        <v>811</v>
      </c>
      <c r="U35" s="16" t="s">
        <v>447</v>
      </c>
      <c r="V35" s="16" t="s">
        <v>812</v>
      </c>
      <c r="W35" s="16" t="s">
        <v>809</v>
      </c>
      <c r="X35" s="16" t="s">
        <v>449</v>
      </c>
      <c r="Y35" s="16" t="s">
        <v>450</v>
      </c>
      <c r="Z35" s="16" t="s">
        <v>451</v>
      </c>
      <c r="AA35" s="16" t="s">
        <v>813</v>
      </c>
      <c r="AB35" s="16" t="s">
        <v>482</v>
      </c>
      <c r="AC35" s="16" t="s">
        <v>21</v>
      </c>
      <c r="AD35" s="16" t="s">
        <v>453</v>
      </c>
      <c r="AE35" s="16" t="s">
        <v>338</v>
      </c>
      <c r="AF35" s="16" t="s">
        <v>338</v>
      </c>
      <c r="AG35" s="25">
        <f ca="1" t="shared" si="0"/>
        <v>2.03111111110775</v>
      </c>
      <c r="AH35" s="25" t="str">
        <f t="shared" si="1"/>
        <v>是</v>
      </c>
      <c r="AI35" s="26" t="str">
        <f ca="1" t="shared" si="2"/>
        <v>是</v>
      </c>
      <c r="AJ35" s="27" t="str">
        <f ca="1" t="shared" si="3"/>
        <v>是</v>
      </c>
      <c r="AK35" s="28" t="s">
        <v>69</v>
      </c>
      <c r="AL35" s="28"/>
    </row>
    <row r="36" spans="1:38">
      <c r="A36" s="22" t="str">
        <f t="shared" si="4"/>
        <v>合肥肥东吾悦网点</v>
      </c>
      <c r="B36" s="22" t="str">
        <f>VLOOKUP(R36,区域划分!A:B,2,0)</f>
        <v>肥东</v>
      </c>
      <c r="C36" t="str">
        <f t="shared" si="5"/>
        <v>2020-11-01</v>
      </c>
      <c r="D36" s="16" t="s">
        <v>814</v>
      </c>
      <c r="E36" s="16" t="s">
        <v>815</v>
      </c>
      <c r="F36" s="16" t="s">
        <v>433</v>
      </c>
      <c r="G36" s="16" t="s">
        <v>471</v>
      </c>
      <c r="H36" s="16" t="s">
        <v>472</v>
      </c>
      <c r="I36" s="16" t="s">
        <v>473</v>
      </c>
      <c r="J36" s="16" t="s">
        <v>816</v>
      </c>
      <c r="K36" s="16" t="s">
        <v>817</v>
      </c>
      <c r="L36" s="16" t="s">
        <v>818</v>
      </c>
      <c r="M36" s="16" t="s">
        <v>537</v>
      </c>
      <c r="N36" s="16" t="s">
        <v>441</v>
      </c>
      <c r="O36" s="16" t="s">
        <v>442</v>
      </c>
      <c r="P36" s="16" t="s">
        <v>537</v>
      </c>
      <c r="Q36" s="16" t="s">
        <v>819</v>
      </c>
      <c r="R36" s="16" t="s">
        <v>11</v>
      </c>
      <c r="S36" s="16" t="s">
        <v>606</v>
      </c>
      <c r="T36" s="16" t="s">
        <v>727</v>
      </c>
      <c r="U36" s="16" t="s">
        <v>466</v>
      </c>
      <c r="V36" s="16" t="s">
        <v>541</v>
      </c>
      <c r="W36" s="16" t="s">
        <v>537</v>
      </c>
      <c r="X36" s="16" t="s">
        <v>449</v>
      </c>
      <c r="Y36" s="16" t="s">
        <v>450</v>
      </c>
      <c r="Z36" s="16" t="s">
        <v>451</v>
      </c>
      <c r="AA36" s="16" t="s">
        <v>820</v>
      </c>
      <c r="AB36" s="16" t="s">
        <v>606</v>
      </c>
      <c r="AC36" s="16" t="s">
        <v>11</v>
      </c>
      <c r="AD36" s="16" t="s">
        <v>453</v>
      </c>
      <c r="AE36" s="16" t="s">
        <v>11</v>
      </c>
      <c r="AF36" s="16" t="s">
        <v>338</v>
      </c>
      <c r="AG36" s="25">
        <f ca="1" t="shared" si="0"/>
        <v>23.7922222221969</v>
      </c>
      <c r="AH36" s="25" t="str">
        <f t="shared" si="1"/>
        <v>是</v>
      </c>
      <c r="AI36" s="26" t="str">
        <f ca="1" t="shared" si="2"/>
        <v>是</v>
      </c>
      <c r="AJ36" s="27" t="str">
        <f ca="1" t="shared" si="3"/>
        <v>是</v>
      </c>
      <c r="AK36" s="28"/>
      <c r="AL36" s="28" t="s">
        <v>71</v>
      </c>
    </row>
    <row r="37" spans="1:38">
      <c r="A37" s="22" t="str">
        <f t="shared" si="4"/>
        <v>合肥长丰水湖镇网点</v>
      </c>
      <c r="B37" s="22" t="str">
        <f>VLOOKUP(R37,区域划分!A:B,2,0)</f>
        <v>合肥北</v>
      </c>
      <c r="C37" t="str">
        <f t="shared" si="5"/>
        <v>2020-11-01</v>
      </c>
      <c r="D37" s="16" t="s">
        <v>821</v>
      </c>
      <c r="E37" s="16" t="s">
        <v>822</v>
      </c>
      <c r="F37" s="16" t="s">
        <v>433</v>
      </c>
      <c r="G37" s="16" t="s">
        <v>471</v>
      </c>
      <c r="H37" s="16" t="s">
        <v>472</v>
      </c>
      <c r="I37" s="16" t="s">
        <v>473</v>
      </c>
      <c r="J37" s="16" t="s">
        <v>823</v>
      </c>
      <c r="K37" s="16" t="s">
        <v>824</v>
      </c>
      <c r="L37" s="16" t="s">
        <v>825</v>
      </c>
      <c r="M37" s="16" t="s">
        <v>826</v>
      </c>
      <c r="N37" s="16" t="s">
        <v>441</v>
      </c>
      <c r="O37" s="16" t="s">
        <v>442</v>
      </c>
      <c r="P37" s="16" t="s">
        <v>827</v>
      </c>
      <c r="Q37" s="16" t="s">
        <v>828</v>
      </c>
      <c r="R37" s="16" t="s">
        <v>15</v>
      </c>
      <c r="S37" s="16" t="s">
        <v>829</v>
      </c>
      <c r="T37" s="16" t="s">
        <v>830</v>
      </c>
      <c r="U37" s="16" t="s">
        <v>447</v>
      </c>
      <c r="V37" s="16" t="s">
        <v>831</v>
      </c>
      <c r="W37" s="16" t="s">
        <v>827</v>
      </c>
      <c r="X37" s="16" t="s">
        <v>449</v>
      </c>
      <c r="Y37" s="16" t="s">
        <v>450</v>
      </c>
      <c r="Z37" s="16" t="s">
        <v>451</v>
      </c>
      <c r="AA37" s="16" t="s">
        <v>832</v>
      </c>
      <c r="AB37" s="16" t="s">
        <v>829</v>
      </c>
      <c r="AC37" s="16" t="s">
        <v>15</v>
      </c>
      <c r="AD37" s="16" t="s">
        <v>453</v>
      </c>
      <c r="AE37" s="16" t="s">
        <v>338</v>
      </c>
      <c r="AF37" s="16" t="s">
        <v>338</v>
      </c>
      <c r="AG37" s="25">
        <f ca="1" t="shared" si="0"/>
        <v>1.66722222237149</v>
      </c>
      <c r="AH37" s="25" t="str">
        <f t="shared" si="1"/>
        <v>是</v>
      </c>
      <c r="AI37" s="26" t="str">
        <f ca="1" t="shared" si="2"/>
        <v>是</v>
      </c>
      <c r="AJ37" s="27" t="str">
        <f ca="1" t="shared" si="3"/>
        <v>是</v>
      </c>
      <c r="AK37" s="28" t="s">
        <v>69</v>
      </c>
      <c r="AL37" s="28"/>
    </row>
    <row r="38" spans="1:38">
      <c r="A38" s="22" t="str">
        <f t="shared" si="4"/>
        <v>合肥经开网点</v>
      </c>
      <c r="B38" s="22" t="str">
        <f>VLOOKUP(R38,区域划分!A:B,2,0)</f>
        <v>合肥南</v>
      </c>
      <c r="C38" t="str">
        <f t="shared" si="5"/>
        <v>2020-11-01</v>
      </c>
      <c r="D38" s="16" t="s">
        <v>833</v>
      </c>
      <c r="E38" s="16" t="s">
        <v>834</v>
      </c>
      <c r="F38" s="16" t="s">
        <v>835</v>
      </c>
      <c r="G38" s="16" t="s">
        <v>456</v>
      </c>
      <c r="H38" s="16" t="s">
        <v>457</v>
      </c>
      <c r="I38" s="16" t="s">
        <v>473</v>
      </c>
      <c r="J38" s="16" t="s">
        <v>836</v>
      </c>
      <c r="K38" s="16" t="s">
        <v>837</v>
      </c>
      <c r="L38" s="16" t="s">
        <v>838</v>
      </c>
      <c r="M38" s="16" t="s">
        <v>734</v>
      </c>
      <c r="N38" s="16" t="s">
        <v>478</v>
      </c>
      <c r="O38" s="16" t="s">
        <v>442</v>
      </c>
      <c r="P38" s="16" t="s">
        <v>839</v>
      </c>
      <c r="Q38" s="16" t="s">
        <v>840</v>
      </c>
      <c r="R38" s="16" t="s">
        <v>9</v>
      </c>
      <c r="S38" s="16" t="s">
        <v>606</v>
      </c>
      <c r="T38" s="16" t="s">
        <v>841</v>
      </c>
      <c r="U38" s="16" t="s">
        <v>466</v>
      </c>
      <c r="V38" s="16" t="s">
        <v>842</v>
      </c>
      <c r="W38" s="16" t="s">
        <v>839</v>
      </c>
      <c r="X38" s="16" t="s">
        <v>449</v>
      </c>
      <c r="Y38" s="16" t="s">
        <v>450</v>
      </c>
      <c r="Z38" s="16" t="s">
        <v>451</v>
      </c>
      <c r="AA38" s="16" t="s">
        <v>843</v>
      </c>
      <c r="AB38" s="16" t="s">
        <v>606</v>
      </c>
      <c r="AC38" s="16" t="s">
        <v>9</v>
      </c>
      <c r="AD38" s="16" t="s">
        <v>453</v>
      </c>
      <c r="AE38" s="16" t="s">
        <v>9</v>
      </c>
      <c r="AF38" s="16" t="s">
        <v>338</v>
      </c>
      <c r="AG38" s="25">
        <f ca="1" t="shared" si="0"/>
        <v>23.7902777778218</v>
      </c>
      <c r="AH38" s="25" t="str">
        <f t="shared" si="1"/>
        <v>是</v>
      </c>
      <c r="AI38" s="26" t="str">
        <f ca="1" t="shared" si="2"/>
        <v>是</v>
      </c>
      <c r="AJ38" s="27" t="str">
        <f ca="1" t="shared" si="3"/>
        <v>是</v>
      </c>
      <c r="AK38" s="28" t="s">
        <v>69</v>
      </c>
      <c r="AL38" s="28" t="s">
        <v>71</v>
      </c>
    </row>
    <row r="39" spans="1:38">
      <c r="A39" s="22" t="str">
        <f t="shared" si="4"/>
        <v>亳州蒙城网点</v>
      </c>
      <c r="B39" s="22" t="str">
        <f>VLOOKUP(R39,区域划分!A:B,2,0)</f>
        <v>亳州</v>
      </c>
      <c r="C39" t="str">
        <f t="shared" si="5"/>
        <v>2020-11-01</v>
      </c>
      <c r="D39" s="16" t="s">
        <v>844</v>
      </c>
      <c r="E39" s="16" t="s">
        <v>845</v>
      </c>
      <c r="F39" s="16" t="s">
        <v>433</v>
      </c>
      <c r="G39" s="16" t="s">
        <v>471</v>
      </c>
      <c r="H39" s="16" t="s">
        <v>472</v>
      </c>
      <c r="I39" s="16" t="s">
        <v>473</v>
      </c>
      <c r="J39" s="16" t="s">
        <v>846</v>
      </c>
      <c r="K39" s="16" t="s">
        <v>847</v>
      </c>
      <c r="L39" s="16" t="s">
        <v>848</v>
      </c>
      <c r="M39" s="16" t="s">
        <v>849</v>
      </c>
      <c r="N39" s="16" t="s">
        <v>478</v>
      </c>
      <c r="O39" s="16" t="s">
        <v>442</v>
      </c>
      <c r="P39" s="16" t="s">
        <v>850</v>
      </c>
      <c r="Q39" s="16" t="s">
        <v>851</v>
      </c>
      <c r="R39" s="16" t="s">
        <v>57</v>
      </c>
      <c r="S39" s="16" t="s">
        <v>606</v>
      </c>
      <c r="T39" s="16" t="s">
        <v>852</v>
      </c>
      <c r="U39" s="16" t="s">
        <v>466</v>
      </c>
      <c r="V39" s="16" t="s">
        <v>853</v>
      </c>
      <c r="W39" s="16" t="s">
        <v>850</v>
      </c>
      <c r="X39" s="16" t="s">
        <v>449</v>
      </c>
      <c r="Y39" s="16" t="s">
        <v>450</v>
      </c>
      <c r="Z39" s="16" t="s">
        <v>451</v>
      </c>
      <c r="AA39" s="16" t="s">
        <v>854</v>
      </c>
      <c r="AB39" s="16" t="s">
        <v>606</v>
      </c>
      <c r="AC39" s="16" t="s">
        <v>57</v>
      </c>
      <c r="AD39" s="16" t="s">
        <v>453</v>
      </c>
      <c r="AE39" s="16" t="s">
        <v>57</v>
      </c>
      <c r="AF39" s="16" t="s">
        <v>338</v>
      </c>
      <c r="AG39" s="25">
        <f ca="1" t="shared" si="0"/>
        <v>23.7780555555364</v>
      </c>
      <c r="AH39" s="25" t="str">
        <f t="shared" si="1"/>
        <v>是</v>
      </c>
      <c r="AI39" s="26" t="str">
        <f ca="1" t="shared" si="2"/>
        <v>是</v>
      </c>
      <c r="AJ39" s="27" t="str">
        <f ca="1" t="shared" si="3"/>
        <v>是</v>
      </c>
      <c r="AK39" s="28"/>
      <c r="AL39" s="28" t="s">
        <v>71</v>
      </c>
    </row>
    <row r="40" spans="1:38">
      <c r="A40" s="22" t="str">
        <f t="shared" si="4"/>
        <v>合肥包河三里庵网点</v>
      </c>
      <c r="B40" s="22" t="str">
        <f>VLOOKUP(R40,区域划分!A:B,2,0)</f>
        <v>合肥南</v>
      </c>
      <c r="C40" t="str">
        <f t="shared" si="5"/>
        <v>2020-11-01</v>
      </c>
      <c r="D40" s="16" t="s">
        <v>855</v>
      </c>
      <c r="E40" s="16" t="s">
        <v>856</v>
      </c>
      <c r="F40" s="16" t="s">
        <v>835</v>
      </c>
      <c r="G40" s="16" t="s">
        <v>471</v>
      </c>
      <c r="H40" s="16" t="s">
        <v>472</v>
      </c>
      <c r="I40" s="16" t="s">
        <v>473</v>
      </c>
      <c r="J40" s="16" t="s">
        <v>836</v>
      </c>
      <c r="K40" s="16" t="s">
        <v>857</v>
      </c>
      <c r="L40" s="16" t="s">
        <v>858</v>
      </c>
      <c r="M40" s="16" t="s">
        <v>859</v>
      </c>
      <c r="N40" s="16" t="s">
        <v>478</v>
      </c>
      <c r="O40" s="16" t="s">
        <v>442</v>
      </c>
      <c r="P40" s="16" t="s">
        <v>860</v>
      </c>
      <c r="Q40" s="16" t="s">
        <v>861</v>
      </c>
      <c r="R40" s="16" t="s">
        <v>13</v>
      </c>
      <c r="S40" s="16" t="s">
        <v>606</v>
      </c>
      <c r="T40" s="16" t="s">
        <v>862</v>
      </c>
      <c r="U40" s="16" t="s">
        <v>466</v>
      </c>
      <c r="V40" s="16" t="s">
        <v>863</v>
      </c>
      <c r="W40" s="16" t="s">
        <v>860</v>
      </c>
      <c r="X40" s="16" t="s">
        <v>449</v>
      </c>
      <c r="Y40" s="16" t="s">
        <v>450</v>
      </c>
      <c r="Z40" s="16" t="s">
        <v>451</v>
      </c>
      <c r="AA40" s="16" t="s">
        <v>864</v>
      </c>
      <c r="AB40" s="16" t="s">
        <v>606</v>
      </c>
      <c r="AC40" s="16" t="s">
        <v>13</v>
      </c>
      <c r="AD40" s="16" t="s">
        <v>865</v>
      </c>
      <c r="AE40" s="16" t="s">
        <v>13</v>
      </c>
      <c r="AF40" s="16" t="s">
        <v>338</v>
      </c>
      <c r="AG40" s="25">
        <f ca="1" t="shared" si="0"/>
        <v>23.9544444444473</v>
      </c>
      <c r="AH40" s="25" t="str">
        <f t="shared" si="1"/>
        <v>是</v>
      </c>
      <c r="AI40" s="26" t="str">
        <f ca="1" t="shared" si="2"/>
        <v>是</v>
      </c>
      <c r="AJ40" s="27" t="str">
        <f ca="1" t="shared" si="3"/>
        <v>是</v>
      </c>
      <c r="AK40" s="28"/>
      <c r="AL40" s="28" t="s">
        <v>71</v>
      </c>
    </row>
    <row r="41" spans="1:38">
      <c r="A41" s="22" t="str">
        <f t="shared" si="4"/>
        <v>合肥经开网点</v>
      </c>
      <c r="B41" s="22" t="str">
        <f>VLOOKUP(R41,区域划分!A:B,2,0)</f>
        <v>合肥南</v>
      </c>
      <c r="C41" t="str">
        <f t="shared" si="5"/>
        <v>2020-11-01</v>
      </c>
      <c r="D41" s="16" t="s">
        <v>866</v>
      </c>
      <c r="E41" s="16" t="s">
        <v>867</v>
      </c>
      <c r="F41" s="16" t="s">
        <v>433</v>
      </c>
      <c r="G41" s="16" t="s">
        <v>471</v>
      </c>
      <c r="H41" s="16" t="s">
        <v>472</v>
      </c>
      <c r="I41" s="16" t="s">
        <v>473</v>
      </c>
      <c r="J41" s="16" t="s">
        <v>868</v>
      </c>
      <c r="K41" s="16" t="s">
        <v>869</v>
      </c>
      <c r="L41" s="16" t="s">
        <v>870</v>
      </c>
      <c r="M41" s="16" t="s">
        <v>871</v>
      </c>
      <c r="N41" s="16" t="s">
        <v>478</v>
      </c>
      <c r="O41" s="16" t="s">
        <v>442</v>
      </c>
      <c r="P41" s="16" t="s">
        <v>872</v>
      </c>
      <c r="Q41" s="16" t="s">
        <v>873</v>
      </c>
      <c r="R41" s="16" t="s">
        <v>9</v>
      </c>
      <c r="S41" s="16" t="s">
        <v>464</v>
      </c>
      <c r="T41" s="16" t="s">
        <v>465</v>
      </c>
      <c r="U41" s="16" t="s">
        <v>466</v>
      </c>
      <c r="V41" s="16" t="s">
        <v>874</v>
      </c>
      <c r="W41" s="16" t="s">
        <v>872</v>
      </c>
      <c r="X41" s="16" t="s">
        <v>449</v>
      </c>
      <c r="Y41" s="16" t="s">
        <v>450</v>
      </c>
      <c r="Z41" s="16" t="s">
        <v>451</v>
      </c>
      <c r="AA41" s="16" t="s">
        <v>875</v>
      </c>
      <c r="AB41" s="16" t="s">
        <v>464</v>
      </c>
      <c r="AC41" s="16" t="s">
        <v>9</v>
      </c>
      <c r="AD41" s="16" t="s">
        <v>453</v>
      </c>
      <c r="AE41" s="16" t="s">
        <v>9</v>
      </c>
      <c r="AF41" s="16" t="s">
        <v>338</v>
      </c>
      <c r="AG41" s="25">
        <f ca="1" t="shared" si="0"/>
        <v>4.51222222228535</v>
      </c>
      <c r="AH41" s="25" t="str">
        <f t="shared" si="1"/>
        <v>是</v>
      </c>
      <c r="AI41" s="26" t="str">
        <f ca="1" t="shared" si="2"/>
        <v>是</v>
      </c>
      <c r="AJ41" s="27" t="str">
        <f ca="1" t="shared" si="3"/>
        <v>是</v>
      </c>
      <c r="AK41" s="28" t="s">
        <v>69</v>
      </c>
      <c r="AL41" s="28"/>
    </row>
    <row r="42" spans="1:38">
      <c r="A42" s="22" t="str">
        <f t="shared" si="4"/>
        <v>合肥经开网点</v>
      </c>
      <c r="B42" s="22" t="str">
        <f>VLOOKUP(R42,区域划分!A:B,2,0)</f>
        <v>合肥南</v>
      </c>
      <c r="C42" t="str">
        <f t="shared" si="5"/>
        <v>2020-11-01</v>
      </c>
      <c r="D42" s="16" t="s">
        <v>876</v>
      </c>
      <c r="E42" s="16" t="s">
        <v>877</v>
      </c>
      <c r="F42" s="16" t="s">
        <v>433</v>
      </c>
      <c r="G42" s="16" t="s">
        <v>434</v>
      </c>
      <c r="H42" s="16" t="s">
        <v>435</v>
      </c>
      <c r="I42" s="16" t="s">
        <v>436</v>
      </c>
      <c r="J42" s="16" t="s">
        <v>878</v>
      </c>
      <c r="K42" s="16" t="s">
        <v>879</v>
      </c>
      <c r="L42" s="16" t="s">
        <v>880</v>
      </c>
      <c r="M42" s="16" t="s">
        <v>881</v>
      </c>
      <c r="N42" s="16" t="s">
        <v>441</v>
      </c>
      <c r="O42" s="16" t="s">
        <v>442</v>
      </c>
      <c r="P42" s="16" t="s">
        <v>882</v>
      </c>
      <c r="Q42" s="16" t="s">
        <v>582</v>
      </c>
      <c r="R42" s="16" t="s">
        <v>9</v>
      </c>
      <c r="S42" s="16" t="s">
        <v>464</v>
      </c>
      <c r="T42" s="16" t="s">
        <v>465</v>
      </c>
      <c r="U42" s="16" t="s">
        <v>466</v>
      </c>
      <c r="V42" s="16" t="s">
        <v>883</v>
      </c>
      <c r="W42" s="16" t="s">
        <v>882</v>
      </c>
      <c r="X42" s="16" t="s">
        <v>449</v>
      </c>
      <c r="Y42" s="16" t="s">
        <v>450</v>
      </c>
      <c r="Z42" s="16" t="s">
        <v>451</v>
      </c>
      <c r="AA42" s="16" t="s">
        <v>884</v>
      </c>
      <c r="AB42" s="16" t="s">
        <v>464</v>
      </c>
      <c r="AC42" s="16" t="s">
        <v>9</v>
      </c>
      <c r="AD42" s="16" t="s">
        <v>453</v>
      </c>
      <c r="AE42" s="16" t="s">
        <v>9</v>
      </c>
      <c r="AF42" s="16" t="s">
        <v>338</v>
      </c>
      <c r="AG42" s="25">
        <f ca="1" t="shared" si="0"/>
        <v>3.96333333326038</v>
      </c>
      <c r="AH42" s="25" t="str">
        <f t="shared" si="1"/>
        <v>是</v>
      </c>
      <c r="AI42" s="26" t="str">
        <f ca="1" t="shared" si="2"/>
        <v>是</v>
      </c>
      <c r="AJ42" s="27" t="str">
        <f ca="1" t="shared" si="3"/>
        <v>是</v>
      </c>
      <c r="AK42" s="28" t="s">
        <v>69</v>
      </c>
      <c r="AL42" s="28"/>
    </row>
    <row r="43" spans="1:38">
      <c r="A43" s="22" t="str">
        <f t="shared" si="4"/>
        <v>黄山屯溪网点</v>
      </c>
      <c r="B43" s="22" t="str">
        <f>VLOOKUP(R43,区域划分!A:B,2,0)</f>
        <v>黄山</v>
      </c>
      <c r="C43" t="str">
        <f t="shared" si="5"/>
        <v>2020-11-01</v>
      </c>
      <c r="D43" s="16" t="s">
        <v>885</v>
      </c>
      <c r="E43" s="16" t="s">
        <v>886</v>
      </c>
      <c r="F43" s="16" t="s">
        <v>433</v>
      </c>
      <c r="G43" s="16" t="s">
        <v>532</v>
      </c>
      <c r="H43" s="16" t="s">
        <v>533</v>
      </c>
      <c r="I43" s="16" t="s">
        <v>436</v>
      </c>
      <c r="J43" s="16" t="s">
        <v>887</v>
      </c>
      <c r="K43" s="16" t="s">
        <v>888</v>
      </c>
      <c r="L43" s="16" t="s">
        <v>889</v>
      </c>
      <c r="M43" s="16" t="s">
        <v>890</v>
      </c>
      <c r="N43" s="16" t="s">
        <v>441</v>
      </c>
      <c r="O43" s="16" t="s">
        <v>442</v>
      </c>
      <c r="P43" s="16" t="s">
        <v>891</v>
      </c>
      <c r="Q43" s="16" t="s">
        <v>892</v>
      </c>
      <c r="R43" s="16" t="s">
        <v>29</v>
      </c>
      <c r="S43" s="16" t="s">
        <v>606</v>
      </c>
      <c r="T43" s="16" t="s">
        <v>893</v>
      </c>
      <c r="U43" s="16" t="s">
        <v>466</v>
      </c>
      <c r="V43" s="16" t="s">
        <v>894</v>
      </c>
      <c r="W43" s="16" t="s">
        <v>891</v>
      </c>
      <c r="X43" s="16" t="s">
        <v>449</v>
      </c>
      <c r="Y43" s="16" t="s">
        <v>450</v>
      </c>
      <c r="Z43" s="16" t="s">
        <v>451</v>
      </c>
      <c r="AA43" s="16" t="s">
        <v>895</v>
      </c>
      <c r="AB43" s="16" t="s">
        <v>606</v>
      </c>
      <c r="AC43" s="16" t="s">
        <v>29</v>
      </c>
      <c r="AD43" s="16" t="s">
        <v>453</v>
      </c>
      <c r="AE43" s="16" t="s">
        <v>29</v>
      </c>
      <c r="AF43" s="16" t="s">
        <v>338</v>
      </c>
      <c r="AG43" s="25">
        <f ca="1" t="shared" si="0"/>
        <v>23.7783333333791</v>
      </c>
      <c r="AH43" s="25" t="str">
        <f t="shared" si="1"/>
        <v>是</v>
      </c>
      <c r="AI43" s="26" t="str">
        <f ca="1" t="shared" si="2"/>
        <v>是</v>
      </c>
      <c r="AJ43" s="27" t="str">
        <f ca="1" t="shared" si="3"/>
        <v>是</v>
      </c>
      <c r="AK43" s="28"/>
      <c r="AL43" s="28" t="s">
        <v>71</v>
      </c>
    </row>
    <row r="44" spans="1:38">
      <c r="A44" s="22" t="str">
        <f t="shared" si="4"/>
        <v>合肥肥东吾悦网点</v>
      </c>
      <c r="B44" s="22" t="str">
        <f>VLOOKUP(R44,区域划分!A:B,2,0)</f>
        <v>肥东</v>
      </c>
      <c r="C44" t="str">
        <f t="shared" si="5"/>
        <v>2020-11-01</v>
      </c>
      <c r="D44" s="16" t="s">
        <v>896</v>
      </c>
      <c r="E44" s="16" t="s">
        <v>897</v>
      </c>
      <c r="F44" s="16" t="s">
        <v>433</v>
      </c>
      <c r="G44" s="16" t="s">
        <v>456</v>
      </c>
      <c r="H44" s="16" t="s">
        <v>457</v>
      </c>
      <c r="I44" s="16" t="s">
        <v>436</v>
      </c>
      <c r="J44" s="16" t="s">
        <v>898</v>
      </c>
      <c r="K44" s="16" t="s">
        <v>899</v>
      </c>
      <c r="L44" s="16" t="s">
        <v>900</v>
      </c>
      <c r="M44" s="16" t="s">
        <v>901</v>
      </c>
      <c r="N44" s="16" t="s">
        <v>441</v>
      </c>
      <c r="O44" s="16" t="s">
        <v>442</v>
      </c>
      <c r="P44" s="16" t="s">
        <v>902</v>
      </c>
      <c r="Q44" s="16" t="s">
        <v>903</v>
      </c>
      <c r="R44" s="16" t="s">
        <v>11</v>
      </c>
      <c r="S44" s="16" t="s">
        <v>606</v>
      </c>
      <c r="T44" s="16" t="s">
        <v>727</v>
      </c>
      <c r="U44" s="16" t="s">
        <v>466</v>
      </c>
      <c r="V44" s="16" t="s">
        <v>904</v>
      </c>
      <c r="W44" s="16" t="s">
        <v>902</v>
      </c>
      <c r="X44" s="16" t="s">
        <v>449</v>
      </c>
      <c r="Y44" s="16" t="s">
        <v>450</v>
      </c>
      <c r="Z44" s="16" t="s">
        <v>451</v>
      </c>
      <c r="AA44" s="16" t="s">
        <v>905</v>
      </c>
      <c r="AB44" s="16" t="s">
        <v>606</v>
      </c>
      <c r="AC44" s="16" t="s">
        <v>11</v>
      </c>
      <c r="AD44" s="16" t="s">
        <v>453</v>
      </c>
      <c r="AE44" s="16" t="s">
        <v>11</v>
      </c>
      <c r="AF44" s="16" t="s">
        <v>338</v>
      </c>
      <c r="AG44" s="25">
        <f ca="1" t="shared" si="0"/>
        <v>23.7499999998836</v>
      </c>
      <c r="AH44" s="25" t="str">
        <f t="shared" si="1"/>
        <v>是</v>
      </c>
      <c r="AI44" s="26" t="str">
        <f ca="1" t="shared" si="2"/>
        <v>是</v>
      </c>
      <c r="AJ44" s="27" t="str">
        <f ca="1" t="shared" si="3"/>
        <v>是</v>
      </c>
      <c r="AK44" s="28"/>
      <c r="AL44" s="28" t="s">
        <v>71</v>
      </c>
    </row>
    <row r="45" spans="1:38">
      <c r="A45" s="22" t="str">
        <f t="shared" si="4"/>
        <v>合肥肥东吾悦网点</v>
      </c>
      <c r="B45" s="22" t="str">
        <f>VLOOKUP(R45,区域划分!A:B,2,0)</f>
        <v>肥东</v>
      </c>
      <c r="C45" t="str">
        <f t="shared" si="5"/>
        <v>2020-11-01</v>
      </c>
      <c r="D45" s="16" t="s">
        <v>906</v>
      </c>
      <c r="E45" s="16" t="s">
        <v>907</v>
      </c>
      <c r="F45" s="16" t="s">
        <v>835</v>
      </c>
      <c r="G45" s="16" t="s">
        <v>471</v>
      </c>
      <c r="H45" s="16" t="s">
        <v>472</v>
      </c>
      <c r="I45" s="16" t="s">
        <v>473</v>
      </c>
      <c r="J45" s="16" t="s">
        <v>836</v>
      </c>
      <c r="K45" s="16" t="s">
        <v>908</v>
      </c>
      <c r="L45" s="16" t="s">
        <v>909</v>
      </c>
      <c r="M45" s="16" t="s">
        <v>910</v>
      </c>
      <c r="N45" s="16" t="s">
        <v>478</v>
      </c>
      <c r="O45" s="16" t="s">
        <v>442</v>
      </c>
      <c r="P45" s="16" t="s">
        <v>911</v>
      </c>
      <c r="Q45" s="16" t="s">
        <v>912</v>
      </c>
      <c r="R45" s="16" t="s">
        <v>11</v>
      </c>
      <c r="S45" s="16" t="s">
        <v>606</v>
      </c>
      <c r="T45" s="16" t="s">
        <v>913</v>
      </c>
      <c r="U45" s="16" t="s">
        <v>466</v>
      </c>
      <c r="V45" s="16" t="s">
        <v>914</v>
      </c>
      <c r="W45" s="16" t="s">
        <v>911</v>
      </c>
      <c r="X45" s="16" t="s">
        <v>449</v>
      </c>
      <c r="Y45" s="16" t="s">
        <v>450</v>
      </c>
      <c r="Z45" s="16" t="s">
        <v>451</v>
      </c>
      <c r="AA45" s="16" t="s">
        <v>915</v>
      </c>
      <c r="AB45" s="16" t="s">
        <v>606</v>
      </c>
      <c r="AC45" s="16" t="s">
        <v>11</v>
      </c>
      <c r="AD45" s="16" t="s">
        <v>453</v>
      </c>
      <c r="AE45" s="16" t="s">
        <v>11</v>
      </c>
      <c r="AF45" s="16" t="s">
        <v>338</v>
      </c>
      <c r="AG45" s="25">
        <f ca="1" t="shared" si="0"/>
        <v>23.8861111110309</v>
      </c>
      <c r="AH45" s="25" t="str">
        <f t="shared" si="1"/>
        <v>是</v>
      </c>
      <c r="AI45" s="26" t="str">
        <f ca="1" t="shared" si="2"/>
        <v>是</v>
      </c>
      <c r="AJ45" s="27" t="str">
        <f ca="1" t="shared" si="3"/>
        <v>是</v>
      </c>
      <c r="AK45" s="28"/>
      <c r="AL45" s="28" t="s">
        <v>71</v>
      </c>
    </row>
    <row r="46" spans="1:38">
      <c r="A46" s="22" t="str">
        <f t="shared" si="4"/>
        <v>合肥长丰水湖镇网点</v>
      </c>
      <c r="B46" s="22" t="str">
        <f>VLOOKUP(R46,区域划分!A:B,2,0)</f>
        <v>合肥北</v>
      </c>
      <c r="C46" t="str">
        <f t="shared" si="5"/>
        <v>2020-11-01</v>
      </c>
      <c r="D46" s="16" t="s">
        <v>916</v>
      </c>
      <c r="E46" s="16" t="s">
        <v>917</v>
      </c>
      <c r="F46" s="16" t="s">
        <v>433</v>
      </c>
      <c r="G46" s="16" t="s">
        <v>471</v>
      </c>
      <c r="H46" s="16" t="s">
        <v>472</v>
      </c>
      <c r="I46" s="16" t="s">
        <v>436</v>
      </c>
      <c r="J46" s="16" t="s">
        <v>918</v>
      </c>
      <c r="K46" s="16" t="s">
        <v>919</v>
      </c>
      <c r="L46" s="16" t="s">
        <v>920</v>
      </c>
      <c r="M46" s="16" t="s">
        <v>921</v>
      </c>
      <c r="N46" s="16" t="s">
        <v>441</v>
      </c>
      <c r="O46" s="16" t="s">
        <v>442</v>
      </c>
      <c r="P46" s="16" t="s">
        <v>922</v>
      </c>
      <c r="Q46" s="16" t="s">
        <v>923</v>
      </c>
      <c r="R46" s="16" t="s">
        <v>15</v>
      </c>
      <c r="S46" s="16" t="s">
        <v>829</v>
      </c>
      <c r="T46" s="16" t="s">
        <v>924</v>
      </c>
      <c r="U46" s="16" t="s">
        <v>447</v>
      </c>
      <c r="V46" s="16" t="s">
        <v>925</v>
      </c>
      <c r="W46" s="16" t="s">
        <v>922</v>
      </c>
      <c r="X46" s="16" t="s">
        <v>449</v>
      </c>
      <c r="Y46" s="16" t="s">
        <v>450</v>
      </c>
      <c r="Z46" s="16" t="s">
        <v>451</v>
      </c>
      <c r="AA46" s="16" t="s">
        <v>926</v>
      </c>
      <c r="AB46" s="16" t="s">
        <v>829</v>
      </c>
      <c r="AC46" s="16" t="s">
        <v>15</v>
      </c>
      <c r="AD46" s="16" t="s">
        <v>453</v>
      </c>
      <c r="AE46" s="16" t="s">
        <v>338</v>
      </c>
      <c r="AF46" s="16" t="s">
        <v>338</v>
      </c>
      <c r="AG46" s="25">
        <f ca="1" t="shared" si="0"/>
        <v>1.21583333343733</v>
      </c>
      <c r="AH46" s="25" t="str">
        <f t="shared" si="1"/>
        <v>是</v>
      </c>
      <c r="AI46" s="26" t="str">
        <f ca="1" t="shared" si="2"/>
        <v>是</v>
      </c>
      <c r="AJ46" s="27" t="str">
        <f ca="1" t="shared" si="3"/>
        <v>是</v>
      </c>
      <c r="AK46" s="28" t="s">
        <v>69</v>
      </c>
      <c r="AL46" s="28"/>
    </row>
    <row r="47" spans="1:38">
      <c r="A47" s="22" t="str">
        <f t="shared" si="4"/>
        <v>合肥经开网点</v>
      </c>
      <c r="B47" s="22" t="str">
        <f>VLOOKUP(R47,区域划分!A:B,2,0)</f>
        <v>合肥南</v>
      </c>
      <c r="C47" t="str">
        <f t="shared" si="5"/>
        <v>2020-11-01</v>
      </c>
      <c r="D47" s="16" t="s">
        <v>927</v>
      </c>
      <c r="E47" s="16" t="s">
        <v>928</v>
      </c>
      <c r="F47" s="16" t="s">
        <v>433</v>
      </c>
      <c r="G47" s="16" t="s">
        <v>532</v>
      </c>
      <c r="H47" s="16" t="s">
        <v>533</v>
      </c>
      <c r="I47" s="16" t="s">
        <v>473</v>
      </c>
      <c r="J47" s="16" t="s">
        <v>554</v>
      </c>
      <c r="K47" s="16" t="s">
        <v>929</v>
      </c>
      <c r="L47" s="16" t="s">
        <v>930</v>
      </c>
      <c r="M47" s="16" t="s">
        <v>931</v>
      </c>
      <c r="N47" s="16" t="s">
        <v>478</v>
      </c>
      <c r="O47" s="16" t="s">
        <v>442</v>
      </c>
      <c r="P47" s="16" t="s">
        <v>932</v>
      </c>
      <c r="Q47" s="16" t="s">
        <v>933</v>
      </c>
      <c r="R47" s="16" t="s">
        <v>9</v>
      </c>
      <c r="S47" s="16" t="s">
        <v>464</v>
      </c>
      <c r="T47" s="16" t="s">
        <v>465</v>
      </c>
      <c r="U47" s="16" t="s">
        <v>466</v>
      </c>
      <c r="V47" s="16" t="s">
        <v>934</v>
      </c>
      <c r="W47" s="16" t="s">
        <v>932</v>
      </c>
      <c r="X47" s="16" t="s">
        <v>449</v>
      </c>
      <c r="Y47" s="16" t="s">
        <v>450</v>
      </c>
      <c r="Z47" s="16" t="s">
        <v>451</v>
      </c>
      <c r="AA47" s="16" t="s">
        <v>935</v>
      </c>
      <c r="AB47" s="16" t="s">
        <v>464</v>
      </c>
      <c r="AC47" s="16" t="s">
        <v>9</v>
      </c>
      <c r="AD47" s="16" t="s">
        <v>453</v>
      </c>
      <c r="AE47" s="16" t="s">
        <v>9</v>
      </c>
      <c r="AF47" s="16" t="s">
        <v>338</v>
      </c>
      <c r="AG47" s="25">
        <f ca="1" t="shared" si="0"/>
        <v>4.34444444440305</v>
      </c>
      <c r="AH47" s="25" t="str">
        <f t="shared" si="1"/>
        <v>是</v>
      </c>
      <c r="AI47" s="26" t="str">
        <f ca="1" t="shared" si="2"/>
        <v>是</v>
      </c>
      <c r="AJ47" s="27" t="str">
        <f ca="1" t="shared" si="3"/>
        <v>是</v>
      </c>
      <c r="AK47" s="28" t="s">
        <v>69</v>
      </c>
      <c r="AL47" s="28"/>
    </row>
    <row r="48" spans="1:38">
      <c r="A48" s="22" t="str">
        <f t="shared" si="4"/>
        <v>合肥长丰水湖镇网点</v>
      </c>
      <c r="B48" s="22" t="str">
        <f>VLOOKUP(R48,区域划分!A:B,2,0)</f>
        <v>合肥北</v>
      </c>
      <c r="C48" t="str">
        <f t="shared" si="5"/>
        <v>2020-11-01</v>
      </c>
      <c r="D48" s="16" t="s">
        <v>936</v>
      </c>
      <c r="E48" s="16" t="s">
        <v>937</v>
      </c>
      <c r="F48" s="16" t="s">
        <v>433</v>
      </c>
      <c r="G48" s="16" t="s">
        <v>471</v>
      </c>
      <c r="H48" s="16" t="s">
        <v>472</v>
      </c>
      <c r="I48" s="16" t="s">
        <v>473</v>
      </c>
      <c r="J48" s="16" t="s">
        <v>134</v>
      </c>
      <c r="K48" s="16" t="s">
        <v>938</v>
      </c>
      <c r="L48" s="16" t="s">
        <v>939</v>
      </c>
      <c r="M48" s="16" t="s">
        <v>537</v>
      </c>
      <c r="N48" s="16" t="s">
        <v>441</v>
      </c>
      <c r="O48" s="16" t="s">
        <v>442</v>
      </c>
      <c r="P48" s="16" t="s">
        <v>537</v>
      </c>
      <c r="Q48" s="16" t="s">
        <v>940</v>
      </c>
      <c r="R48" s="16" t="s">
        <v>15</v>
      </c>
      <c r="S48" s="16" t="s">
        <v>829</v>
      </c>
      <c r="T48" s="16" t="s">
        <v>941</v>
      </c>
      <c r="U48" s="16" t="s">
        <v>447</v>
      </c>
      <c r="V48" s="16" t="s">
        <v>541</v>
      </c>
      <c r="W48" s="16" t="s">
        <v>537</v>
      </c>
      <c r="X48" s="16" t="s">
        <v>449</v>
      </c>
      <c r="Y48" s="16" t="s">
        <v>450</v>
      </c>
      <c r="Z48" s="16" t="s">
        <v>451</v>
      </c>
      <c r="AA48" s="16" t="s">
        <v>942</v>
      </c>
      <c r="AB48" s="16" t="s">
        <v>829</v>
      </c>
      <c r="AC48" s="16" t="s">
        <v>15</v>
      </c>
      <c r="AD48" s="16" t="s">
        <v>453</v>
      </c>
      <c r="AE48" s="16" t="s">
        <v>338</v>
      </c>
      <c r="AF48" s="16" t="s">
        <v>338</v>
      </c>
      <c r="AG48" s="25">
        <f ca="1" t="shared" si="0"/>
        <v>1.29055555566447</v>
      </c>
      <c r="AH48" s="25" t="str">
        <f t="shared" si="1"/>
        <v>是</v>
      </c>
      <c r="AI48" s="26" t="str">
        <f ca="1" t="shared" si="2"/>
        <v>是</v>
      </c>
      <c r="AJ48" s="27" t="str">
        <f ca="1" t="shared" si="3"/>
        <v>是</v>
      </c>
      <c r="AK48" s="28" t="s">
        <v>69</v>
      </c>
      <c r="AL48" s="28"/>
    </row>
    <row r="49" spans="1:38">
      <c r="A49" s="22" t="str">
        <f t="shared" si="4"/>
        <v>合肥经开网点</v>
      </c>
      <c r="B49" s="22" t="str">
        <f>VLOOKUP(R49,区域划分!A:B,2,0)</f>
        <v>合肥南</v>
      </c>
      <c r="C49" t="str">
        <f t="shared" si="5"/>
        <v>2020-11-01</v>
      </c>
      <c r="D49" s="16" t="s">
        <v>943</v>
      </c>
      <c r="E49" s="16" t="s">
        <v>944</v>
      </c>
      <c r="F49" s="16" t="s">
        <v>433</v>
      </c>
      <c r="G49" s="16" t="s">
        <v>471</v>
      </c>
      <c r="H49" s="16" t="s">
        <v>472</v>
      </c>
      <c r="I49" s="16" t="s">
        <v>473</v>
      </c>
      <c r="J49" s="16" t="s">
        <v>675</v>
      </c>
      <c r="K49" s="16" t="s">
        <v>945</v>
      </c>
      <c r="L49" s="16" t="s">
        <v>946</v>
      </c>
      <c r="M49" s="16" t="s">
        <v>947</v>
      </c>
      <c r="N49" s="16" t="s">
        <v>478</v>
      </c>
      <c r="O49" s="16" t="s">
        <v>479</v>
      </c>
      <c r="P49" s="16" t="s">
        <v>948</v>
      </c>
      <c r="Q49" s="16" t="s">
        <v>949</v>
      </c>
      <c r="R49" s="16" t="s">
        <v>9</v>
      </c>
      <c r="S49" s="16" t="s">
        <v>464</v>
      </c>
      <c r="T49" s="16" t="s">
        <v>465</v>
      </c>
      <c r="U49" s="16" t="s">
        <v>466</v>
      </c>
      <c r="V49" s="16" t="s">
        <v>950</v>
      </c>
      <c r="W49" s="16" t="s">
        <v>948</v>
      </c>
      <c r="X49" s="16" t="s">
        <v>449</v>
      </c>
      <c r="Y49" s="16" t="s">
        <v>450</v>
      </c>
      <c r="Z49" s="16" t="s">
        <v>451</v>
      </c>
      <c r="AA49" s="16" t="s">
        <v>951</v>
      </c>
      <c r="AB49" s="16" t="s">
        <v>464</v>
      </c>
      <c r="AC49" s="16" t="s">
        <v>9</v>
      </c>
      <c r="AD49" s="16" t="s">
        <v>453</v>
      </c>
      <c r="AE49" s="16" t="s">
        <v>9</v>
      </c>
      <c r="AF49" s="16" t="s">
        <v>338</v>
      </c>
      <c r="AG49" s="25">
        <f ca="1" t="shared" si="0"/>
        <v>4.30055555555737</v>
      </c>
      <c r="AH49" s="25" t="str">
        <f t="shared" si="1"/>
        <v>是</v>
      </c>
      <c r="AI49" s="26" t="str">
        <f ca="1" t="shared" si="2"/>
        <v>是</v>
      </c>
      <c r="AJ49" s="27" t="str">
        <f ca="1" t="shared" si="3"/>
        <v>是</v>
      </c>
      <c r="AK49" s="28" t="s">
        <v>69</v>
      </c>
      <c r="AL49" s="28"/>
    </row>
    <row r="50" spans="1:38">
      <c r="A50" s="22" t="str">
        <f t="shared" si="4"/>
        <v>合肥经开网点</v>
      </c>
      <c r="B50" s="22" t="str">
        <f>VLOOKUP(R50,区域划分!A:B,2,0)</f>
        <v>合肥南</v>
      </c>
      <c r="C50" t="str">
        <f t="shared" si="5"/>
        <v>2020-11-01</v>
      </c>
      <c r="D50" s="16" t="s">
        <v>952</v>
      </c>
      <c r="E50" s="16" t="s">
        <v>953</v>
      </c>
      <c r="F50" s="16" t="s">
        <v>433</v>
      </c>
      <c r="G50" s="16" t="s">
        <v>456</v>
      </c>
      <c r="H50" s="16" t="s">
        <v>457</v>
      </c>
      <c r="I50" s="16" t="s">
        <v>473</v>
      </c>
      <c r="J50" s="16" t="s">
        <v>954</v>
      </c>
      <c r="K50" s="16" t="s">
        <v>955</v>
      </c>
      <c r="L50" s="16" t="s">
        <v>956</v>
      </c>
      <c r="M50" s="16" t="s">
        <v>537</v>
      </c>
      <c r="N50" s="16" t="s">
        <v>441</v>
      </c>
      <c r="O50" s="16" t="s">
        <v>442</v>
      </c>
      <c r="P50" s="16" t="s">
        <v>537</v>
      </c>
      <c r="Q50" s="16" t="s">
        <v>957</v>
      </c>
      <c r="R50" s="16" t="s">
        <v>9</v>
      </c>
      <c r="S50" s="16" t="s">
        <v>464</v>
      </c>
      <c r="T50" s="16" t="s">
        <v>465</v>
      </c>
      <c r="U50" s="16" t="s">
        <v>466</v>
      </c>
      <c r="V50" s="16" t="s">
        <v>541</v>
      </c>
      <c r="W50" s="16" t="s">
        <v>537</v>
      </c>
      <c r="X50" s="16" t="s">
        <v>449</v>
      </c>
      <c r="Y50" s="16" t="s">
        <v>450</v>
      </c>
      <c r="Z50" s="16" t="s">
        <v>451</v>
      </c>
      <c r="AA50" s="16" t="s">
        <v>958</v>
      </c>
      <c r="AB50" s="16" t="s">
        <v>464</v>
      </c>
      <c r="AC50" s="16" t="s">
        <v>9</v>
      </c>
      <c r="AD50" s="16" t="s">
        <v>453</v>
      </c>
      <c r="AE50" s="16" t="s">
        <v>9</v>
      </c>
      <c r="AF50" s="16" t="s">
        <v>338</v>
      </c>
      <c r="AG50" s="25">
        <f ca="1" t="shared" si="0"/>
        <v>4.29194444452878</v>
      </c>
      <c r="AH50" s="25" t="str">
        <f t="shared" si="1"/>
        <v>是</v>
      </c>
      <c r="AI50" s="26" t="str">
        <f ca="1" t="shared" si="2"/>
        <v>是</v>
      </c>
      <c r="AJ50" s="27" t="str">
        <f ca="1" t="shared" si="3"/>
        <v>是</v>
      </c>
      <c r="AK50" s="28" t="s">
        <v>69</v>
      </c>
      <c r="AL50" s="28"/>
    </row>
    <row r="51" spans="1:38">
      <c r="A51" s="22" t="str">
        <f t="shared" si="4"/>
        <v>合肥包河三里庵网点</v>
      </c>
      <c r="B51" s="22" t="str">
        <f>VLOOKUP(R51,区域划分!A:B,2,0)</f>
        <v>合肥南</v>
      </c>
      <c r="C51" t="str">
        <f t="shared" si="5"/>
        <v>2020-11-01</v>
      </c>
      <c r="D51" s="16" t="s">
        <v>959</v>
      </c>
      <c r="E51" s="16" t="s">
        <v>960</v>
      </c>
      <c r="F51" s="16" t="s">
        <v>433</v>
      </c>
      <c r="G51" s="16" t="s">
        <v>471</v>
      </c>
      <c r="H51" s="16" t="s">
        <v>472</v>
      </c>
      <c r="I51" s="16" t="s">
        <v>473</v>
      </c>
      <c r="J51" s="16" t="s">
        <v>634</v>
      </c>
      <c r="K51" s="16" t="s">
        <v>961</v>
      </c>
      <c r="L51" s="16" t="s">
        <v>962</v>
      </c>
      <c r="M51" s="16" t="s">
        <v>963</v>
      </c>
      <c r="N51" s="16" t="s">
        <v>478</v>
      </c>
      <c r="O51" s="16" t="s">
        <v>442</v>
      </c>
      <c r="P51" s="16" t="s">
        <v>964</v>
      </c>
      <c r="Q51" s="16" t="s">
        <v>965</v>
      </c>
      <c r="R51" s="16" t="s">
        <v>13</v>
      </c>
      <c r="S51" s="16" t="s">
        <v>606</v>
      </c>
      <c r="T51" s="16" t="s">
        <v>966</v>
      </c>
      <c r="U51" s="16" t="s">
        <v>466</v>
      </c>
      <c r="V51" s="16" t="s">
        <v>967</v>
      </c>
      <c r="W51" s="16" t="s">
        <v>964</v>
      </c>
      <c r="X51" s="16" t="s">
        <v>449</v>
      </c>
      <c r="Y51" s="16" t="s">
        <v>450</v>
      </c>
      <c r="Z51" s="16" t="s">
        <v>451</v>
      </c>
      <c r="AA51" s="16" t="s">
        <v>968</v>
      </c>
      <c r="AB51" s="16" t="s">
        <v>606</v>
      </c>
      <c r="AC51" s="16" t="s">
        <v>13</v>
      </c>
      <c r="AD51" s="16" t="s">
        <v>453</v>
      </c>
      <c r="AE51" s="16" t="s">
        <v>13</v>
      </c>
      <c r="AF51" s="16" t="s">
        <v>338</v>
      </c>
      <c r="AG51" s="25">
        <f ca="1" t="shared" si="0"/>
        <v>23.9586111110402</v>
      </c>
      <c r="AH51" s="25" t="str">
        <f t="shared" si="1"/>
        <v>是</v>
      </c>
      <c r="AI51" s="26" t="str">
        <f ca="1" t="shared" si="2"/>
        <v>是</v>
      </c>
      <c r="AJ51" s="27" t="str">
        <f ca="1" t="shared" si="3"/>
        <v>是</v>
      </c>
      <c r="AK51" s="28"/>
      <c r="AL51" s="28" t="s">
        <v>71</v>
      </c>
    </row>
    <row r="52" spans="1:38">
      <c r="A52" s="22" t="str">
        <f t="shared" si="4"/>
        <v>合肥经开网点</v>
      </c>
      <c r="B52" s="22" t="str">
        <f>VLOOKUP(R52,区域划分!A:B,2,0)</f>
        <v>合肥南</v>
      </c>
      <c r="C52" t="str">
        <f t="shared" si="5"/>
        <v>2020-11-01</v>
      </c>
      <c r="D52" s="16" t="s">
        <v>969</v>
      </c>
      <c r="E52" s="16" t="s">
        <v>970</v>
      </c>
      <c r="F52" s="16" t="s">
        <v>835</v>
      </c>
      <c r="G52" s="16" t="s">
        <v>471</v>
      </c>
      <c r="H52" s="16" t="s">
        <v>472</v>
      </c>
      <c r="I52" s="16" t="s">
        <v>473</v>
      </c>
      <c r="J52" s="16" t="s">
        <v>836</v>
      </c>
      <c r="K52" s="16" t="s">
        <v>971</v>
      </c>
      <c r="L52" s="16" t="s">
        <v>972</v>
      </c>
      <c r="M52" s="16" t="s">
        <v>734</v>
      </c>
      <c r="N52" s="16" t="s">
        <v>478</v>
      </c>
      <c r="O52" s="16" t="s">
        <v>479</v>
      </c>
      <c r="P52" s="16" t="s">
        <v>973</v>
      </c>
      <c r="Q52" s="16" t="s">
        <v>974</v>
      </c>
      <c r="R52" s="16" t="s">
        <v>9</v>
      </c>
      <c r="S52" s="16" t="s">
        <v>606</v>
      </c>
      <c r="T52" s="16" t="s">
        <v>975</v>
      </c>
      <c r="U52" s="16" t="s">
        <v>466</v>
      </c>
      <c r="V52" s="16" t="s">
        <v>738</v>
      </c>
      <c r="W52" s="16" t="s">
        <v>973</v>
      </c>
      <c r="X52" s="16" t="s">
        <v>449</v>
      </c>
      <c r="Y52" s="16" t="s">
        <v>450</v>
      </c>
      <c r="Z52" s="16" t="s">
        <v>451</v>
      </c>
      <c r="AA52" s="16" t="s">
        <v>976</v>
      </c>
      <c r="AB52" s="16" t="s">
        <v>606</v>
      </c>
      <c r="AC52" s="16" t="s">
        <v>9</v>
      </c>
      <c r="AD52" s="16" t="s">
        <v>453</v>
      </c>
      <c r="AE52" s="16" t="s">
        <v>9</v>
      </c>
      <c r="AF52" s="16" t="s">
        <v>338</v>
      </c>
      <c r="AG52" s="25">
        <f ca="1" t="shared" si="0"/>
        <v>23.8027777777752</v>
      </c>
      <c r="AH52" s="25" t="str">
        <f t="shared" si="1"/>
        <v>是</v>
      </c>
      <c r="AI52" s="26" t="str">
        <f ca="1" t="shared" si="2"/>
        <v>是</v>
      </c>
      <c r="AJ52" s="27" t="str">
        <f ca="1" t="shared" si="3"/>
        <v>是</v>
      </c>
      <c r="AK52" s="28" t="s">
        <v>69</v>
      </c>
      <c r="AL52" s="28" t="s">
        <v>71</v>
      </c>
    </row>
    <row r="53" spans="1:38">
      <c r="A53" s="22" t="str">
        <f t="shared" si="4"/>
        <v>亳州蒙城网点</v>
      </c>
      <c r="B53" s="22" t="str">
        <f>VLOOKUP(R53,区域划分!A:B,2,0)</f>
        <v>亳州</v>
      </c>
      <c r="C53" t="str">
        <f t="shared" si="5"/>
        <v>2020-11-01</v>
      </c>
      <c r="D53" s="16" t="s">
        <v>977</v>
      </c>
      <c r="E53" s="16" t="s">
        <v>978</v>
      </c>
      <c r="F53" s="16" t="s">
        <v>433</v>
      </c>
      <c r="G53" s="16" t="s">
        <v>471</v>
      </c>
      <c r="H53" s="16" t="s">
        <v>472</v>
      </c>
      <c r="I53" s="16" t="s">
        <v>436</v>
      </c>
      <c r="J53" s="16" t="s">
        <v>979</v>
      </c>
      <c r="K53" s="16" t="s">
        <v>980</v>
      </c>
      <c r="L53" s="16" t="s">
        <v>981</v>
      </c>
      <c r="M53" s="16" t="s">
        <v>982</v>
      </c>
      <c r="N53" s="16" t="s">
        <v>441</v>
      </c>
      <c r="O53" s="16" t="s">
        <v>442</v>
      </c>
      <c r="P53" s="16" t="s">
        <v>983</v>
      </c>
      <c r="Q53" s="16" t="s">
        <v>984</v>
      </c>
      <c r="R53" s="16" t="s">
        <v>57</v>
      </c>
      <c r="S53" s="16" t="s">
        <v>606</v>
      </c>
      <c r="T53" s="16" t="s">
        <v>852</v>
      </c>
      <c r="U53" s="16" t="s">
        <v>466</v>
      </c>
      <c r="V53" s="16" t="s">
        <v>985</v>
      </c>
      <c r="W53" s="16" t="s">
        <v>983</v>
      </c>
      <c r="X53" s="16" t="s">
        <v>449</v>
      </c>
      <c r="Y53" s="16" t="s">
        <v>450</v>
      </c>
      <c r="Z53" s="16" t="s">
        <v>451</v>
      </c>
      <c r="AA53" s="16" t="s">
        <v>986</v>
      </c>
      <c r="AB53" s="16" t="s">
        <v>606</v>
      </c>
      <c r="AC53" s="16" t="s">
        <v>57</v>
      </c>
      <c r="AD53" s="16" t="s">
        <v>453</v>
      </c>
      <c r="AE53" s="16" t="s">
        <v>57</v>
      </c>
      <c r="AF53" s="16" t="s">
        <v>338</v>
      </c>
      <c r="AG53" s="25">
        <f ca="1" t="shared" si="0"/>
        <v>23.7525000001187</v>
      </c>
      <c r="AH53" s="25" t="str">
        <f t="shared" si="1"/>
        <v>是</v>
      </c>
      <c r="AI53" s="26" t="str">
        <f ca="1" t="shared" si="2"/>
        <v>是</v>
      </c>
      <c r="AJ53" s="27" t="str">
        <f ca="1" t="shared" si="3"/>
        <v>是</v>
      </c>
      <c r="AK53" s="28"/>
      <c r="AL53" s="28" t="s">
        <v>71</v>
      </c>
    </row>
    <row r="54" spans="1:38">
      <c r="A54" s="22" t="str">
        <f t="shared" si="4"/>
        <v>合肥经开莲花路网点</v>
      </c>
      <c r="B54" s="22" t="str">
        <f>VLOOKUP(R54,区域划分!A:B,2,0)</f>
        <v>合肥南</v>
      </c>
      <c r="C54" t="str">
        <f t="shared" si="5"/>
        <v>2020-11-01</v>
      </c>
      <c r="D54" s="16" t="s">
        <v>987</v>
      </c>
      <c r="E54" s="16" t="s">
        <v>988</v>
      </c>
      <c r="F54" s="16" t="s">
        <v>433</v>
      </c>
      <c r="G54" s="16" t="s">
        <v>471</v>
      </c>
      <c r="H54" s="16" t="s">
        <v>472</v>
      </c>
      <c r="I54" s="16" t="s">
        <v>473</v>
      </c>
      <c r="J54" s="16" t="s">
        <v>989</v>
      </c>
      <c r="K54" s="16" t="s">
        <v>990</v>
      </c>
      <c r="L54" s="16" t="s">
        <v>991</v>
      </c>
      <c r="M54" s="16" t="s">
        <v>992</v>
      </c>
      <c r="N54" s="16" t="s">
        <v>441</v>
      </c>
      <c r="O54" s="16" t="s">
        <v>442</v>
      </c>
      <c r="P54" s="16" t="s">
        <v>993</v>
      </c>
      <c r="Q54" s="16" t="s">
        <v>994</v>
      </c>
      <c r="R54" s="16" t="s">
        <v>31</v>
      </c>
      <c r="S54" s="16" t="s">
        <v>606</v>
      </c>
      <c r="T54" s="16" t="s">
        <v>716</v>
      </c>
      <c r="U54" s="16" t="s">
        <v>466</v>
      </c>
      <c r="V54" s="16" t="s">
        <v>995</v>
      </c>
      <c r="W54" s="16" t="s">
        <v>993</v>
      </c>
      <c r="X54" s="16" t="s">
        <v>449</v>
      </c>
      <c r="Y54" s="16" t="s">
        <v>450</v>
      </c>
      <c r="Z54" s="16" t="s">
        <v>451</v>
      </c>
      <c r="AA54" s="16" t="s">
        <v>996</v>
      </c>
      <c r="AB54" s="16" t="s">
        <v>606</v>
      </c>
      <c r="AC54" s="16" t="s">
        <v>31</v>
      </c>
      <c r="AD54" s="16" t="s">
        <v>453</v>
      </c>
      <c r="AE54" s="16" t="s">
        <v>31</v>
      </c>
      <c r="AF54" s="16" t="s">
        <v>338</v>
      </c>
      <c r="AG54" s="25">
        <f ca="1" t="shared" si="0"/>
        <v>23.7630555556971</v>
      </c>
      <c r="AH54" s="25" t="str">
        <f t="shared" si="1"/>
        <v>是</v>
      </c>
      <c r="AI54" s="26" t="str">
        <f ca="1" t="shared" si="2"/>
        <v>是</v>
      </c>
      <c r="AJ54" s="27" t="str">
        <f ca="1" t="shared" si="3"/>
        <v>是</v>
      </c>
      <c r="AK54" s="28"/>
      <c r="AL54" s="28" t="s">
        <v>71</v>
      </c>
    </row>
    <row r="55" spans="1:38">
      <c r="A55" s="22" t="str">
        <f t="shared" si="4"/>
        <v>六安裕安区固镇网点</v>
      </c>
      <c r="B55" s="22" t="str">
        <f>VLOOKUP(R55,区域划分!A:B,2,0)</f>
        <v>六安</v>
      </c>
      <c r="C55" t="str">
        <f t="shared" si="5"/>
        <v>2020-11-01</v>
      </c>
      <c r="D55" s="16" t="s">
        <v>997</v>
      </c>
      <c r="E55" s="16" t="s">
        <v>998</v>
      </c>
      <c r="F55" s="16" t="s">
        <v>433</v>
      </c>
      <c r="G55" s="16" t="s">
        <v>532</v>
      </c>
      <c r="H55" s="16" t="s">
        <v>533</v>
      </c>
      <c r="I55" s="16" t="s">
        <v>473</v>
      </c>
      <c r="J55" s="16" t="s">
        <v>999</v>
      </c>
      <c r="K55" s="16" t="s">
        <v>1000</v>
      </c>
      <c r="L55" s="16" t="s">
        <v>1001</v>
      </c>
      <c r="M55" s="16" t="s">
        <v>1002</v>
      </c>
      <c r="N55" s="16" t="s">
        <v>478</v>
      </c>
      <c r="O55" s="16" t="s">
        <v>442</v>
      </c>
      <c r="P55" s="16" t="s">
        <v>1003</v>
      </c>
      <c r="Q55" s="16" t="s">
        <v>1004</v>
      </c>
      <c r="R55" s="16" t="s">
        <v>113</v>
      </c>
      <c r="S55" s="16" t="s">
        <v>1005</v>
      </c>
      <c r="T55" s="16" t="s">
        <v>1006</v>
      </c>
      <c r="U55" s="16" t="s">
        <v>447</v>
      </c>
      <c r="V55" s="16" t="s">
        <v>1007</v>
      </c>
      <c r="W55" s="16" t="s">
        <v>1003</v>
      </c>
      <c r="X55" s="16" t="s">
        <v>449</v>
      </c>
      <c r="Y55" s="16" t="s">
        <v>450</v>
      </c>
      <c r="Z55" s="16" t="s">
        <v>451</v>
      </c>
      <c r="AA55" s="16" t="s">
        <v>1008</v>
      </c>
      <c r="AB55" s="16" t="s">
        <v>1005</v>
      </c>
      <c r="AC55" s="16" t="s">
        <v>113</v>
      </c>
      <c r="AD55" s="16" t="s">
        <v>453</v>
      </c>
      <c r="AE55" s="16" t="s">
        <v>338</v>
      </c>
      <c r="AF55" s="16" t="s">
        <v>338</v>
      </c>
      <c r="AG55" s="25">
        <f ca="1" t="shared" si="0"/>
        <v>23.2930555554922</v>
      </c>
      <c r="AH55" s="25" t="str">
        <f t="shared" si="1"/>
        <v>是</v>
      </c>
      <c r="AI55" s="26" t="str">
        <f ca="1" t="shared" si="2"/>
        <v>是</v>
      </c>
      <c r="AJ55" s="27" t="str">
        <f ca="1" t="shared" si="3"/>
        <v>是</v>
      </c>
      <c r="AK55" s="28" t="s">
        <v>69</v>
      </c>
      <c r="AL55" s="28"/>
    </row>
    <row r="56" spans="1:38">
      <c r="A56" s="22" t="str">
        <f t="shared" si="4"/>
        <v>合肥经开莲花路网点</v>
      </c>
      <c r="B56" s="22" t="str">
        <f>VLOOKUP(R56,区域划分!A:B,2,0)</f>
        <v>合肥南</v>
      </c>
      <c r="C56" t="str">
        <f t="shared" si="5"/>
        <v>2020-11-01</v>
      </c>
      <c r="D56" s="16" t="s">
        <v>1009</v>
      </c>
      <c r="E56" s="16" t="s">
        <v>1010</v>
      </c>
      <c r="F56" s="16" t="s">
        <v>433</v>
      </c>
      <c r="G56" s="16" t="s">
        <v>456</v>
      </c>
      <c r="H56" s="16" t="s">
        <v>457</v>
      </c>
      <c r="I56" s="16" t="s">
        <v>473</v>
      </c>
      <c r="J56" s="16" t="s">
        <v>1011</v>
      </c>
      <c r="K56" s="16" t="s">
        <v>1012</v>
      </c>
      <c r="L56" s="16" t="s">
        <v>1013</v>
      </c>
      <c r="M56" s="16" t="s">
        <v>1014</v>
      </c>
      <c r="N56" s="16" t="s">
        <v>478</v>
      </c>
      <c r="O56" s="16" t="s">
        <v>442</v>
      </c>
      <c r="P56" s="16" t="s">
        <v>1015</v>
      </c>
      <c r="Q56" s="16" t="s">
        <v>1016</v>
      </c>
      <c r="R56" s="16" t="s">
        <v>31</v>
      </c>
      <c r="S56" s="16" t="s">
        <v>606</v>
      </c>
      <c r="T56" s="16" t="s">
        <v>716</v>
      </c>
      <c r="U56" s="16" t="s">
        <v>466</v>
      </c>
      <c r="V56" s="16" t="s">
        <v>1017</v>
      </c>
      <c r="W56" s="16" t="s">
        <v>1015</v>
      </c>
      <c r="X56" s="16" t="s">
        <v>449</v>
      </c>
      <c r="Y56" s="16" t="s">
        <v>450</v>
      </c>
      <c r="Z56" s="16" t="s">
        <v>451</v>
      </c>
      <c r="AA56" s="16" t="s">
        <v>1018</v>
      </c>
      <c r="AB56" s="16" t="s">
        <v>606</v>
      </c>
      <c r="AC56" s="16" t="s">
        <v>31</v>
      </c>
      <c r="AD56" s="16" t="s">
        <v>453</v>
      </c>
      <c r="AE56" s="16" t="s">
        <v>31</v>
      </c>
      <c r="AF56" s="16" t="s">
        <v>338</v>
      </c>
      <c r="AG56" s="25">
        <f ca="1" t="shared" si="0"/>
        <v>23.7302777777659</v>
      </c>
      <c r="AH56" s="25" t="str">
        <f t="shared" si="1"/>
        <v>是</v>
      </c>
      <c r="AI56" s="26" t="str">
        <f ca="1" t="shared" si="2"/>
        <v>是</v>
      </c>
      <c r="AJ56" s="27" t="str">
        <f ca="1" t="shared" si="3"/>
        <v>是</v>
      </c>
      <c r="AK56" s="28"/>
      <c r="AL56" s="28" t="s">
        <v>71</v>
      </c>
    </row>
    <row r="57" spans="1:38">
      <c r="A57" s="22" t="str">
        <f t="shared" si="4"/>
        <v>合肥包河三里庵网点</v>
      </c>
      <c r="B57" s="22" t="str">
        <f>VLOOKUP(R57,区域划分!A:B,2,0)</f>
        <v>合肥南</v>
      </c>
      <c r="C57" t="str">
        <f t="shared" si="5"/>
        <v>2020-11-01</v>
      </c>
      <c r="D57" s="16" t="s">
        <v>1019</v>
      </c>
      <c r="E57" s="16" t="s">
        <v>1020</v>
      </c>
      <c r="F57" s="16" t="s">
        <v>433</v>
      </c>
      <c r="G57" s="16" t="s">
        <v>471</v>
      </c>
      <c r="H57" s="16" t="s">
        <v>472</v>
      </c>
      <c r="I57" s="16" t="s">
        <v>473</v>
      </c>
      <c r="J57" s="16" t="s">
        <v>634</v>
      </c>
      <c r="K57" s="16" t="s">
        <v>1021</v>
      </c>
      <c r="L57" s="16" t="s">
        <v>1022</v>
      </c>
      <c r="M57" s="16" t="s">
        <v>1023</v>
      </c>
      <c r="N57" s="16" t="s">
        <v>478</v>
      </c>
      <c r="O57" s="16" t="s">
        <v>479</v>
      </c>
      <c r="P57" s="16" t="s">
        <v>1024</v>
      </c>
      <c r="Q57" s="16" t="s">
        <v>1025</v>
      </c>
      <c r="R57" s="16" t="s">
        <v>13</v>
      </c>
      <c r="S57" s="16" t="s">
        <v>606</v>
      </c>
      <c r="T57" s="16" t="s">
        <v>1026</v>
      </c>
      <c r="U57" s="16" t="s">
        <v>466</v>
      </c>
      <c r="V57" s="16" t="s">
        <v>1027</v>
      </c>
      <c r="W57" s="16" t="s">
        <v>1024</v>
      </c>
      <c r="X57" s="16" t="s">
        <v>449</v>
      </c>
      <c r="Y57" s="16" t="s">
        <v>450</v>
      </c>
      <c r="Z57" s="16" t="s">
        <v>451</v>
      </c>
      <c r="AA57" s="16" t="s">
        <v>1028</v>
      </c>
      <c r="AB57" s="16" t="s">
        <v>606</v>
      </c>
      <c r="AC57" s="16" t="s">
        <v>13</v>
      </c>
      <c r="AD57" s="16" t="s">
        <v>453</v>
      </c>
      <c r="AE57" s="16" t="s">
        <v>338</v>
      </c>
      <c r="AF57" s="16" t="s">
        <v>338</v>
      </c>
      <c r="AG57" s="25">
        <f ca="1" t="shared" si="0"/>
        <v>23.8677777777775</v>
      </c>
      <c r="AH57" s="25" t="str">
        <f t="shared" si="1"/>
        <v>是</v>
      </c>
      <c r="AI57" s="26" t="str">
        <f ca="1" t="shared" si="2"/>
        <v>是</v>
      </c>
      <c r="AJ57" s="27" t="str">
        <f ca="1" t="shared" si="3"/>
        <v>是</v>
      </c>
      <c r="AK57" s="28"/>
      <c r="AL57" s="28" t="s">
        <v>71</v>
      </c>
    </row>
    <row r="58" spans="1:38">
      <c r="A58" s="22" t="str">
        <f t="shared" si="4"/>
        <v>合肥经开网点</v>
      </c>
      <c r="B58" s="22" t="str">
        <f>VLOOKUP(R58,区域划分!A:B,2,0)</f>
        <v>合肥南</v>
      </c>
      <c r="C58" t="str">
        <f t="shared" si="5"/>
        <v>2020-11-01</v>
      </c>
      <c r="D58" s="16" t="s">
        <v>1029</v>
      </c>
      <c r="E58" s="16" t="s">
        <v>1030</v>
      </c>
      <c r="F58" s="16" t="s">
        <v>835</v>
      </c>
      <c r="G58" s="16" t="s">
        <v>471</v>
      </c>
      <c r="H58" s="16" t="s">
        <v>472</v>
      </c>
      <c r="I58" s="16" t="s">
        <v>473</v>
      </c>
      <c r="J58" s="16" t="s">
        <v>836</v>
      </c>
      <c r="K58" s="16" t="s">
        <v>1031</v>
      </c>
      <c r="L58" s="16" t="s">
        <v>1032</v>
      </c>
      <c r="M58" s="16" t="s">
        <v>1033</v>
      </c>
      <c r="N58" s="16" t="s">
        <v>478</v>
      </c>
      <c r="O58" s="16" t="s">
        <v>479</v>
      </c>
      <c r="P58" s="16" t="s">
        <v>1034</v>
      </c>
      <c r="Q58" s="16" t="s">
        <v>1035</v>
      </c>
      <c r="R58" s="16" t="s">
        <v>9</v>
      </c>
      <c r="S58" s="16" t="s">
        <v>606</v>
      </c>
      <c r="T58" s="16" t="s">
        <v>1036</v>
      </c>
      <c r="U58" s="16" t="s">
        <v>466</v>
      </c>
      <c r="V58" s="16" t="s">
        <v>1037</v>
      </c>
      <c r="W58" s="16" t="s">
        <v>1034</v>
      </c>
      <c r="X58" s="16" t="s">
        <v>449</v>
      </c>
      <c r="Y58" s="16" t="s">
        <v>450</v>
      </c>
      <c r="Z58" s="16" t="s">
        <v>451</v>
      </c>
      <c r="AA58" s="16" t="s">
        <v>1038</v>
      </c>
      <c r="AB58" s="16" t="s">
        <v>606</v>
      </c>
      <c r="AC58" s="16" t="s">
        <v>9</v>
      </c>
      <c r="AD58" s="16" t="s">
        <v>453</v>
      </c>
      <c r="AE58" s="16" t="s">
        <v>9</v>
      </c>
      <c r="AF58" s="16" t="s">
        <v>338</v>
      </c>
      <c r="AG58" s="25">
        <f ca="1" t="shared" si="0"/>
        <v>23.9286111111869</v>
      </c>
      <c r="AH58" s="25" t="str">
        <f t="shared" si="1"/>
        <v>是</v>
      </c>
      <c r="AI58" s="26" t="str">
        <f ca="1" t="shared" si="2"/>
        <v>是</v>
      </c>
      <c r="AJ58" s="27" t="str">
        <f ca="1" t="shared" si="3"/>
        <v>是</v>
      </c>
      <c r="AK58" s="28"/>
      <c r="AL58" s="28" t="s">
        <v>71</v>
      </c>
    </row>
    <row r="59" spans="1:38">
      <c r="A59" s="22" t="str">
        <f t="shared" si="4"/>
        <v>合肥包河三里庵网点</v>
      </c>
      <c r="B59" s="22" t="str">
        <f>VLOOKUP(R59,区域划分!A:B,2,0)</f>
        <v>合肥南</v>
      </c>
      <c r="C59" t="str">
        <f t="shared" si="5"/>
        <v>2020-11-01</v>
      </c>
      <c r="D59" s="16" t="s">
        <v>1039</v>
      </c>
      <c r="E59" s="16" t="s">
        <v>1040</v>
      </c>
      <c r="F59" s="16" t="s">
        <v>433</v>
      </c>
      <c r="G59" s="16" t="s">
        <v>456</v>
      </c>
      <c r="H59" s="16" t="s">
        <v>753</v>
      </c>
      <c r="I59" s="16" t="s">
        <v>473</v>
      </c>
      <c r="J59" s="16" t="s">
        <v>1041</v>
      </c>
      <c r="K59" s="16" t="s">
        <v>1042</v>
      </c>
      <c r="L59" s="16" t="s">
        <v>1043</v>
      </c>
      <c r="M59" s="16" t="s">
        <v>1044</v>
      </c>
      <c r="N59" s="16" t="s">
        <v>441</v>
      </c>
      <c r="O59" s="16" t="s">
        <v>442</v>
      </c>
      <c r="P59" s="16" t="s">
        <v>1045</v>
      </c>
      <c r="Q59" s="16" t="s">
        <v>1046</v>
      </c>
      <c r="R59" s="16" t="s">
        <v>13</v>
      </c>
      <c r="S59" s="16" t="s">
        <v>606</v>
      </c>
      <c r="T59" s="16" t="s">
        <v>607</v>
      </c>
      <c r="U59" s="16" t="s">
        <v>466</v>
      </c>
      <c r="V59" s="16" t="s">
        <v>1047</v>
      </c>
      <c r="W59" s="16" t="s">
        <v>1045</v>
      </c>
      <c r="X59" s="16" t="s">
        <v>449</v>
      </c>
      <c r="Y59" s="16" t="s">
        <v>450</v>
      </c>
      <c r="Z59" s="16" t="s">
        <v>451</v>
      </c>
      <c r="AA59" s="16" t="s">
        <v>1048</v>
      </c>
      <c r="AB59" s="16" t="s">
        <v>606</v>
      </c>
      <c r="AC59" s="16" t="s">
        <v>13</v>
      </c>
      <c r="AD59" s="16" t="s">
        <v>453</v>
      </c>
      <c r="AE59" s="16" t="s">
        <v>13</v>
      </c>
      <c r="AF59" s="16" t="s">
        <v>338</v>
      </c>
      <c r="AG59" s="25">
        <f ca="1" t="shared" si="0"/>
        <v>23.9202777778264</v>
      </c>
      <c r="AH59" s="25" t="str">
        <f t="shared" si="1"/>
        <v>是</v>
      </c>
      <c r="AI59" s="26" t="str">
        <f ca="1" t="shared" si="2"/>
        <v>是</v>
      </c>
      <c r="AJ59" s="27" t="str">
        <f ca="1" t="shared" si="3"/>
        <v>是</v>
      </c>
      <c r="AK59" s="28"/>
      <c r="AL59" s="28" t="s">
        <v>71</v>
      </c>
    </row>
    <row r="60" spans="1:38">
      <c r="A60" s="22" t="str">
        <f t="shared" si="4"/>
        <v>合肥包河三里庵网点</v>
      </c>
      <c r="B60" s="22" t="str">
        <f>VLOOKUP(R60,区域划分!A:B,2,0)</f>
        <v>合肥南</v>
      </c>
      <c r="C60" t="str">
        <f t="shared" si="5"/>
        <v>2020-11-01</v>
      </c>
      <c r="D60" s="16" t="s">
        <v>1049</v>
      </c>
      <c r="E60" s="16" t="s">
        <v>1050</v>
      </c>
      <c r="F60" s="16" t="s">
        <v>433</v>
      </c>
      <c r="G60" s="16" t="s">
        <v>532</v>
      </c>
      <c r="H60" s="16" t="s">
        <v>533</v>
      </c>
      <c r="I60" s="16" t="s">
        <v>473</v>
      </c>
      <c r="J60" s="16" t="s">
        <v>1051</v>
      </c>
      <c r="K60" s="16" t="s">
        <v>1052</v>
      </c>
      <c r="L60" s="16" t="s">
        <v>1053</v>
      </c>
      <c r="M60" s="16" t="s">
        <v>1054</v>
      </c>
      <c r="N60" s="16" t="s">
        <v>441</v>
      </c>
      <c r="O60" s="16" t="s">
        <v>442</v>
      </c>
      <c r="P60" s="16" t="s">
        <v>1055</v>
      </c>
      <c r="Q60" s="16" t="s">
        <v>1056</v>
      </c>
      <c r="R60" s="16" t="s">
        <v>13</v>
      </c>
      <c r="S60" s="16" t="s">
        <v>606</v>
      </c>
      <c r="T60" s="16" t="s">
        <v>1057</v>
      </c>
      <c r="U60" s="16" t="s">
        <v>466</v>
      </c>
      <c r="V60" s="16" t="s">
        <v>1058</v>
      </c>
      <c r="W60" s="16" t="s">
        <v>1055</v>
      </c>
      <c r="X60" s="16" t="s">
        <v>449</v>
      </c>
      <c r="Y60" s="16" t="s">
        <v>450</v>
      </c>
      <c r="Z60" s="16" t="s">
        <v>451</v>
      </c>
      <c r="AA60" s="16" t="s">
        <v>1059</v>
      </c>
      <c r="AB60" s="16" t="s">
        <v>606</v>
      </c>
      <c r="AC60" s="16" t="s">
        <v>13</v>
      </c>
      <c r="AD60" s="16" t="s">
        <v>453</v>
      </c>
      <c r="AE60" s="16" t="s">
        <v>13</v>
      </c>
      <c r="AF60" s="16" t="s">
        <v>338</v>
      </c>
      <c r="AG60" s="25">
        <f ca="1" t="shared" si="0"/>
        <v>23.8558333333349</v>
      </c>
      <c r="AH60" s="25" t="str">
        <f t="shared" si="1"/>
        <v>是</v>
      </c>
      <c r="AI60" s="26" t="str">
        <f ca="1" t="shared" si="2"/>
        <v>是</v>
      </c>
      <c r="AJ60" s="27" t="str">
        <f ca="1" t="shared" si="3"/>
        <v>是</v>
      </c>
      <c r="AK60" s="28"/>
      <c r="AL60" s="28" t="s">
        <v>71</v>
      </c>
    </row>
    <row r="61" spans="1:38">
      <c r="A61" s="22" t="str">
        <f t="shared" si="4"/>
        <v>合肥包河三里庵网点</v>
      </c>
      <c r="B61" s="22" t="str">
        <f>VLOOKUP(R61,区域划分!A:B,2,0)</f>
        <v>合肥南</v>
      </c>
      <c r="C61" t="str">
        <f t="shared" si="5"/>
        <v>2020-11-01</v>
      </c>
      <c r="D61" s="16" t="s">
        <v>1060</v>
      </c>
      <c r="E61" s="16" t="s">
        <v>1061</v>
      </c>
      <c r="F61" s="16" t="s">
        <v>433</v>
      </c>
      <c r="G61" s="16" t="s">
        <v>471</v>
      </c>
      <c r="H61" s="16" t="s">
        <v>472</v>
      </c>
      <c r="I61" s="16" t="s">
        <v>473</v>
      </c>
      <c r="J61" s="16" t="s">
        <v>1062</v>
      </c>
      <c r="K61" s="16" t="s">
        <v>1063</v>
      </c>
      <c r="L61" s="16" t="s">
        <v>1053</v>
      </c>
      <c r="M61" s="16" t="s">
        <v>1064</v>
      </c>
      <c r="N61" s="16" t="s">
        <v>441</v>
      </c>
      <c r="O61" s="16" t="s">
        <v>442</v>
      </c>
      <c r="P61" s="16" t="s">
        <v>1065</v>
      </c>
      <c r="Q61" s="16" t="s">
        <v>1066</v>
      </c>
      <c r="R61" s="16" t="s">
        <v>13</v>
      </c>
      <c r="S61" s="16" t="s">
        <v>606</v>
      </c>
      <c r="T61" s="16" t="s">
        <v>1067</v>
      </c>
      <c r="U61" s="16" t="s">
        <v>466</v>
      </c>
      <c r="V61" s="16" t="s">
        <v>1068</v>
      </c>
      <c r="W61" s="16" t="s">
        <v>1065</v>
      </c>
      <c r="X61" s="16" t="s">
        <v>449</v>
      </c>
      <c r="Y61" s="16" t="s">
        <v>450</v>
      </c>
      <c r="Z61" s="16" t="s">
        <v>451</v>
      </c>
      <c r="AA61" s="16" t="s">
        <v>1069</v>
      </c>
      <c r="AB61" s="16" t="s">
        <v>606</v>
      </c>
      <c r="AC61" s="16" t="s">
        <v>13</v>
      </c>
      <c r="AD61" s="16" t="s">
        <v>453</v>
      </c>
      <c r="AE61" s="16" t="s">
        <v>13</v>
      </c>
      <c r="AF61" s="16" t="s">
        <v>338</v>
      </c>
      <c r="AG61" s="25">
        <f ca="1" t="shared" si="0"/>
        <v>23.8680555554456</v>
      </c>
      <c r="AH61" s="25" t="str">
        <f t="shared" si="1"/>
        <v>是</v>
      </c>
      <c r="AI61" s="26" t="str">
        <f ca="1" t="shared" si="2"/>
        <v>是</v>
      </c>
      <c r="AJ61" s="27" t="str">
        <f ca="1" t="shared" si="3"/>
        <v>是</v>
      </c>
      <c r="AK61" s="28"/>
      <c r="AL61" s="28" t="s">
        <v>71</v>
      </c>
    </row>
    <row r="62" spans="1:38">
      <c r="A62" s="22" t="str">
        <f t="shared" si="4"/>
        <v>合肥经开网点</v>
      </c>
      <c r="B62" s="22" t="str">
        <f>VLOOKUP(R62,区域划分!A:B,2,0)</f>
        <v>合肥南</v>
      </c>
      <c r="C62" t="str">
        <f t="shared" si="5"/>
        <v>2020-11-01</v>
      </c>
      <c r="D62" s="16" t="s">
        <v>1070</v>
      </c>
      <c r="E62" s="16" t="s">
        <v>1071</v>
      </c>
      <c r="F62" s="16" t="s">
        <v>433</v>
      </c>
      <c r="G62" s="16" t="s">
        <v>471</v>
      </c>
      <c r="H62" s="16" t="s">
        <v>472</v>
      </c>
      <c r="I62" s="16" t="s">
        <v>473</v>
      </c>
      <c r="J62" s="16" t="s">
        <v>1072</v>
      </c>
      <c r="K62" s="16" t="s">
        <v>1073</v>
      </c>
      <c r="L62" s="16" t="s">
        <v>1074</v>
      </c>
      <c r="M62" s="16" t="s">
        <v>1075</v>
      </c>
      <c r="N62" s="16" t="s">
        <v>478</v>
      </c>
      <c r="O62" s="16" t="s">
        <v>442</v>
      </c>
      <c r="P62" s="16" t="s">
        <v>1076</v>
      </c>
      <c r="Q62" s="16" t="s">
        <v>1077</v>
      </c>
      <c r="R62" s="16" t="s">
        <v>9</v>
      </c>
      <c r="S62" s="16" t="s">
        <v>464</v>
      </c>
      <c r="T62" s="16" t="s">
        <v>465</v>
      </c>
      <c r="U62" s="16" t="s">
        <v>466</v>
      </c>
      <c r="V62" s="16" t="s">
        <v>1078</v>
      </c>
      <c r="W62" s="16" t="s">
        <v>1076</v>
      </c>
      <c r="X62" s="16" t="s">
        <v>449</v>
      </c>
      <c r="Y62" s="16" t="s">
        <v>450</v>
      </c>
      <c r="Z62" s="16" t="s">
        <v>451</v>
      </c>
      <c r="AA62" s="16" t="s">
        <v>1079</v>
      </c>
      <c r="AB62" s="16" t="s">
        <v>464</v>
      </c>
      <c r="AC62" s="16" t="s">
        <v>9</v>
      </c>
      <c r="AD62" s="16" t="s">
        <v>453</v>
      </c>
      <c r="AE62" s="16" t="s">
        <v>9</v>
      </c>
      <c r="AF62" s="16" t="s">
        <v>338</v>
      </c>
      <c r="AG62" s="25">
        <f ca="1" t="shared" si="0"/>
        <v>3.98861111118458</v>
      </c>
      <c r="AH62" s="25" t="str">
        <f t="shared" si="1"/>
        <v>是</v>
      </c>
      <c r="AI62" s="26" t="str">
        <f ca="1" t="shared" si="2"/>
        <v>是</v>
      </c>
      <c r="AJ62" s="27" t="str">
        <f ca="1" t="shared" si="3"/>
        <v>是</v>
      </c>
      <c r="AK62" s="28" t="s">
        <v>69</v>
      </c>
      <c r="AL62" s="28"/>
    </row>
    <row r="63" spans="1:38">
      <c r="A63" s="22" t="str">
        <f t="shared" si="4"/>
        <v>合肥长丰水湖镇网点</v>
      </c>
      <c r="B63" s="22" t="str">
        <f>VLOOKUP(R63,区域划分!A:B,2,0)</f>
        <v>合肥北</v>
      </c>
      <c r="C63" t="str">
        <f t="shared" si="5"/>
        <v>2020-11-01</v>
      </c>
      <c r="D63" s="16" t="s">
        <v>1080</v>
      </c>
      <c r="E63" s="16" t="s">
        <v>1081</v>
      </c>
      <c r="F63" s="16" t="s">
        <v>433</v>
      </c>
      <c r="G63" s="16" t="s">
        <v>456</v>
      </c>
      <c r="H63" s="16" t="s">
        <v>457</v>
      </c>
      <c r="I63" s="16" t="s">
        <v>473</v>
      </c>
      <c r="J63" s="16" t="s">
        <v>1082</v>
      </c>
      <c r="K63" s="16" t="s">
        <v>1083</v>
      </c>
      <c r="L63" s="16" t="s">
        <v>1084</v>
      </c>
      <c r="M63" s="16" t="s">
        <v>1085</v>
      </c>
      <c r="N63" s="16" t="s">
        <v>478</v>
      </c>
      <c r="O63" s="16" t="s">
        <v>442</v>
      </c>
      <c r="P63" s="16" t="s">
        <v>1086</v>
      </c>
      <c r="Q63" s="16" t="s">
        <v>1087</v>
      </c>
      <c r="R63" s="16" t="s">
        <v>15</v>
      </c>
      <c r="S63" s="16" t="s">
        <v>829</v>
      </c>
      <c r="T63" s="16" t="s">
        <v>1088</v>
      </c>
      <c r="U63" s="16" t="s">
        <v>447</v>
      </c>
      <c r="V63" s="16" t="s">
        <v>1089</v>
      </c>
      <c r="W63" s="16" t="s">
        <v>1086</v>
      </c>
      <c r="X63" s="16" t="s">
        <v>449</v>
      </c>
      <c r="Y63" s="16" t="s">
        <v>450</v>
      </c>
      <c r="Z63" s="16" t="s">
        <v>451</v>
      </c>
      <c r="AA63" s="16" t="s">
        <v>1090</v>
      </c>
      <c r="AB63" s="16" t="s">
        <v>829</v>
      </c>
      <c r="AC63" s="16" t="s">
        <v>15</v>
      </c>
      <c r="AD63" s="16" t="s">
        <v>453</v>
      </c>
      <c r="AE63" s="16" t="s">
        <v>338</v>
      </c>
      <c r="AF63" s="16" t="s">
        <v>338</v>
      </c>
      <c r="AG63" s="25">
        <f ca="1" t="shared" si="0"/>
        <v>1.75444444455206</v>
      </c>
      <c r="AH63" s="25" t="str">
        <f t="shared" si="1"/>
        <v>是</v>
      </c>
      <c r="AI63" s="26" t="str">
        <f ca="1" t="shared" si="2"/>
        <v>是</v>
      </c>
      <c r="AJ63" s="27" t="str">
        <f ca="1" t="shared" si="3"/>
        <v>是</v>
      </c>
      <c r="AK63" s="28" t="s">
        <v>69</v>
      </c>
      <c r="AL63" s="28"/>
    </row>
    <row r="64" spans="1:38">
      <c r="A64" s="22" t="str">
        <f t="shared" si="4"/>
        <v>合肥经开网点</v>
      </c>
      <c r="B64" s="22" t="str">
        <f>VLOOKUP(R64,区域划分!A:B,2,0)</f>
        <v>合肥南</v>
      </c>
      <c r="C64" t="str">
        <f t="shared" si="5"/>
        <v>2020-11-01</v>
      </c>
      <c r="D64" s="16" t="s">
        <v>1091</v>
      </c>
      <c r="E64" s="16" t="s">
        <v>1092</v>
      </c>
      <c r="F64" s="16" t="s">
        <v>433</v>
      </c>
      <c r="G64" s="16" t="s">
        <v>471</v>
      </c>
      <c r="H64" s="16" t="s">
        <v>599</v>
      </c>
      <c r="I64" s="16" t="s">
        <v>436</v>
      </c>
      <c r="J64" s="16" t="s">
        <v>1093</v>
      </c>
      <c r="K64" s="16" t="s">
        <v>1094</v>
      </c>
      <c r="L64" s="16" t="s">
        <v>1095</v>
      </c>
      <c r="M64" s="16" t="s">
        <v>1096</v>
      </c>
      <c r="N64" s="16" t="s">
        <v>441</v>
      </c>
      <c r="O64" s="16" t="s">
        <v>442</v>
      </c>
      <c r="P64" s="16" t="s">
        <v>1097</v>
      </c>
      <c r="Q64" s="16" t="s">
        <v>1098</v>
      </c>
      <c r="R64" s="16" t="s">
        <v>9</v>
      </c>
      <c r="S64" s="16" t="s">
        <v>464</v>
      </c>
      <c r="T64" s="16" t="s">
        <v>465</v>
      </c>
      <c r="U64" s="16" t="s">
        <v>466</v>
      </c>
      <c r="V64" s="16" t="s">
        <v>1099</v>
      </c>
      <c r="W64" s="16" t="s">
        <v>1097</v>
      </c>
      <c r="X64" s="16" t="s">
        <v>449</v>
      </c>
      <c r="Y64" s="16" t="s">
        <v>450</v>
      </c>
      <c r="Z64" s="16" t="s">
        <v>451</v>
      </c>
      <c r="AA64" s="16" t="s">
        <v>1100</v>
      </c>
      <c r="AB64" s="16" t="s">
        <v>464</v>
      </c>
      <c r="AC64" s="16" t="s">
        <v>9</v>
      </c>
      <c r="AD64" s="16" t="s">
        <v>453</v>
      </c>
      <c r="AE64" s="16" t="s">
        <v>9</v>
      </c>
      <c r="AF64" s="16" t="s">
        <v>338</v>
      </c>
      <c r="AG64" s="25">
        <f ca="1" t="shared" si="0"/>
        <v>3.51555555540835</v>
      </c>
      <c r="AH64" s="25" t="str">
        <f t="shared" si="1"/>
        <v>是</v>
      </c>
      <c r="AI64" s="26" t="str">
        <f ca="1" t="shared" si="2"/>
        <v>是</v>
      </c>
      <c r="AJ64" s="27" t="str">
        <f ca="1" t="shared" si="3"/>
        <v>是</v>
      </c>
      <c r="AK64" s="28" t="s">
        <v>69</v>
      </c>
      <c r="AL64" s="28"/>
    </row>
    <row r="65" spans="1:38">
      <c r="A65" s="22" t="str">
        <f t="shared" si="4"/>
        <v>合肥包河网点</v>
      </c>
      <c r="B65" s="22" t="str">
        <f>VLOOKUP(R65,区域划分!A:B,2,0)</f>
        <v>合肥南</v>
      </c>
      <c r="C65" t="str">
        <f t="shared" si="5"/>
        <v>2020-11-01</v>
      </c>
      <c r="D65" s="16" t="s">
        <v>1101</v>
      </c>
      <c r="E65" s="16" t="s">
        <v>1102</v>
      </c>
      <c r="F65" s="16" t="s">
        <v>433</v>
      </c>
      <c r="G65" s="16" t="s">
        <v>456</v>
      </c>
      <c r="H65" s="16" t="s">
        <v>457</v>
      </c>
      <c r="I65" s="16" t="s">
        <v>473</v>
      </c>
      <c r="J65" s="16" t="s">
        <v>1072</v>
      </c>
      <c r="K65" s="16" t="s">
        <v>1073</v>
      </c>
      <c r="L65" s="16" t="s">
        <v>1103</v>
      </c>
      <c r="M65" s="16" t="s">
        <v>1104</v>
      </c>
      <c r="N65" s="16" t="s">
        <v>478</v>
      </c>
      <c r="O65" s="16" t="s">
        <v>442</v>
      </c>
      <c r="P65" s="16" t="s">
        <v>1105</v>
      </c>
      <c r="Q65" s="16" t="s">
        <v>1106</v>
      </c>
      <c r="R65" s="16" t="s">
        <v>81</v>
      </c>
      <c r="S65" s="16" t="s">
        <v>606</v>
      </c>
      <c r="T65" s="16" t="s">
        <v>1107</v>
      </c>
      <c r="U65" s="16" t="s">
        <v>466</v>
      </c>
      <c r="V65" s="16" t="s">
        <v>1108</v>
      </c>
      <c r="W65" s="16" t="s">
        <v>1105</v>
      </c>
      <c r="X65" s="16" t="s">
        <v>449</v>
      </c>
      <c r="Y65" s="16" t="s">
        <v>450</v>
      </c>
      <c r="Z65" s="16" t="s">
        <v>451</v>
      </c>
      <c r="AA65" s="16" t="s">
        <v>1109</v>
      </c>
      <c r="AB65" s="16" t="s">
        <v>606</v>
      </c>
      <c r="AC65" s="16" t="s">
        <v>81</v>
      </c>
      <c r="AD65" s="16" t="s">
        <v>453</v>
      </c>
      <c r="AE65" s="16" t="s">
        <v>81</v>
      </c>
      <c r="AF65" s="16" t="s">
        <v>338</v>
      </c>
      <c r="AG65" s="25">
        <f ca="1" t="shared" si="0"/>
        <v>23.8974999999627</v>
      </c>
      <c r="AH65" s="25" t="str">
        <f t="shared" si="1"/>
        <v>是</v>
      </c>
      <c r="AI65" s="26" t="str">
        <f ca="1" t="shared" si="2"/>
        <v>是</v>
      </c>
      <c r="AJ65" s="27" t="str">
        <f ca="1" t="shared" si="3"/>
        <v>是</v>
      </c>
      <c r="AK65" s="28" t="s">
        <v>69</v>
      </c>
      <c r="AL65" s="28" t="s">
        <v>71</v>
      </c>
    </row>
    <row r="66" spans="1:38">
      <c r="A66" s="22" t="str">
        <f t="shared" si="4"/>
        <v>黄山屯溪网点</v>
      </c>
      <c r="B66" s="22" t="str">
        <f>VLOOKUP(R66,区域划分!A:B,2,0)</f>
        <v>黄山</v>
      </c>
      <c r="C66" t="str">
        <f t="shared" si="5"/>
        <v>2020-11-01</v>
      </c>
      <c r="D66" s="16" t="s">
        <v>1110</v>
      </c>
      <c r="E66" s="16" t="s">
        <v>1111</v>
      </c>
      <c r="F66" s="16" t="s">
        <v>433</v>
      </c>
      <c r="G66" s="16" t="s">
        <v>532</v>
      </c>
      <c r="H66" s="16" t="s">
        <v>1112</v>
      </c>
      <c r="I66" s="16" t="s">
        <v>473</v>
      </c>
      <c r="J66" s="16" t="s">
        <v>634</v>
      </c>
      <c r="K66" s="16" t="s">
        <v>1113</v>
      </c>
      <c r="L66" s="16" t="s">
        <v>1114</v>
      </c>
      <c r="M66" s="16" t="s">
        <v>1115</v>
      </c>
      <c r="N66" s="16" t="s">
        <v>478</v>
      </c>
      <c r="O66" s="16" t="s">
        <v>479</v>
      </c>
      <c r="P66" s="16" t="s">
        <v>1116</v>
      </c>
      <c r="Q66" s="16" t="s">
        <v>1117</v>
      </c>
      <c r="R66" s="16" t="s">
        <v>29</v>
      </c>
      <c r="S66" s="16" t="s">
        <v>606</v>
      </c>
      <c r="T66" s="16" t="s">
        <v>1118</v>
      </c>
      <c r="U66" s="16" t="s">
        <v>466</v>
      </c>
      <c r="V66" s="16" t="s">
        <v>1119</v>
      </c>
      <c r="W66" s="16" t="s">
        <v>1116</v>
      </c>
      <c r="X66" s="16" t="s">
        <v>449</v>
      </c>
      <c r="Y66" s="16" t="s">
        <v>450</v>
      </c>
      <c r="Z66" s="16" t="s">
        <v>451</v>
      </c>
      <c r="AA66" s="16" t="s">
        <v>1120</v>
      </c>
      <c r="AB66" s="16" t="s">
        <v>606</v>
      </c>
      <c r="AC66" s="16" t="s">
        <v>29</v>
      </c>
      <c r="AD66" s="16" t="s">
        <v>453</v>
      </c>
      <c r="AE66" s="16" t="s">
        <v>29</v>
      </c>
      <c r="AF66" s="16" t="s">
        <v>338</v>
      </c>
      <c r="AG66" s="25">
        <f ca="1" t="shared" ref="AG66:AG129" si="6">IF(X66="已关闭",(AA66-L66)*24,(NOW()-L66)*24)</f>
        <v>23.9075000000303</v>
      </c>
      <c r="AH66" s="25" t="str">
        <f t="shared" ref="AH66:AH129" si="7">IF(AND(Y66="及时响应",Z66="否"),"是","否")</f>
        <v>是</v>
      </c>
      <c r="AI66" s="26" t="str">
        <f ca="1" t="shared" ref="AI66:AI129" si="8">IF(AG66&gt;24,"否","是")</f>
        <v>是</v>
      </c>
      <c r="AJ66" s="27" t="str">
        <f ca="1" t="shared" ref="AJ66:AJ129" si="9">IF(AND(AH66="是",AI66="是"),"是","否")</f>
        <v>是</v>
      </c>
      <c r="AK66" s="28" t="s">
        <v>69</v>
      </c>
      <c r="AL66" s="28" t="s">
        <v>71</v>
      </c>
    </row>
    <row r="67" spans="1:38">
      <c r="A67" s="22" t="str">
        <f t="shared" si="4"/>
        <v>亳州蒙城网点</v>
      </c>
      <c r="B67" s="22" t="str">
        <f>VLOOKUP(R67,区域划分!A:B,2,0)</f>
        <v>亳州</v>
      </c>
      <c r="C67" t="str">
        <f t="shared" si="5"/>
        <v>2020-11-01</v>
      </c>
      <c r="D67" s="16" t="s">
        <v>1121</v>
      </c>
      <c r="E67" s="16" t="s">
        <v>1122</v>
      </c>
      <c r="F67" s="16" t="s">
        <v>433</v>
      </c>
      <c r="G67" s="16" t="s">
        <v>471</v>
      </c>
      <c r="H67" s="16" t="s">
        <v>472</v>
      </c>
      <c r="I67" s="16" t="s">
        <v>473</v>
      </c>
      <c r="J67" s="16" t="s">
        <v>1123</v>
      </c>
      <c r="K67" s="16" t="s">
        <v>1124</v>
      </c>
      <c r="L67" s="16" t="s">
        <v>1125</v>
      </c>
      <c r="M67" s="16" t="s">
        <v>1126</v>
      </c>
      <c r="N67" s="16" t="s">
        <v>478</v>
      </c>
      <c r="O67" s="16" t="s">
        <v>442</v>
      </c>
      <c r="P67" s="16" t="s">
        <v>1127</v>
      </c>
      <c r="Q67" s="16" t="s">
        <v>1128</v>
      </c>
      <c r="R67" s="16" t="s">
        <v>57</v>
      </c>
      <c r="S67" s="16" t="s">
        <v>606</v>
      </c>
      <c r="T67" s="16" t="s">
        <v>852</v>
      </c>
      <c r="U67" s="16" t="s">
        <v>466</v>
      </c>
      <c r="V67" s="16" t="s">
        <v>1129</v>
      </c>
      <c r="W67" s="16" t="s">
        <v>1127</v>
      </c>
      <c r="X67" s="16" t="s">
        <v>449</v>
      </c>
      <c r="Y67" s="16" t="s">
        <v>450</v>
      </c>
      <c r="Z67" s="16" t="s">
        <v>451</v>
      </c>
      <c r="AA67" s="16" t="s">
        <v>1130</v>
      </c>
      <c r="AB67" s="16" t="s">
        <v>606</v>
      </c>
      <c r="AC67" s="16" t="s">
        <v>57</v>
      </c>
      <c r="AD67" s="16" t="s">
        <v>453</v>
      </c>
      <c r="AE67" s="16" t="s">
        <v>57</v>
      </c>
      <c r="AF67" s="16" t="s">
        <v>338</v>
      </c>
      <c r="AG67" s="25">
        <f ca="1" t="shared" si="6"/>
        <v>23.8938888888806</v>
      </c>
      <c r="AH67" s="25" t="str">
        <f t="shared" si="7"/>
        <v>是</v>
      </c>
      <c r="AI67" s="26" t="str">
        <f ca="1" t="shared" si="8"/>
        <v>是</v>
      </c>
      <c r="AJ67" s="27" t="str">
        <f ca="1" t="shared" si="9"/>
        <v>是</v>
      </c>
      <c r="AK67" s="28"/>
      <c r="AL67" s="28" t="s">
        <v>71</v>
      </c>
    </row>
    <row r="68" spans="1:38">
      <c r="A68" s="22" t="str">
        <f t="shared" ref="A68:A131" si="10">R68</f>
        <v>合肥肥东吾悦网点</v>
      </c>
      <c r="B68" s="22" t="str">
        <f>VLOOKUP(R68,区域划分!A:B,2,0)</f>
        <v>肥东</v>
      </c>
      <c r="C68" t="str">
        <f t="shared" ref="C68:C131" si="11">MID(L68,1,10)</f>
        <v>2020-11-01</v>
      </c>
      <c r="D68" s="16" t="s">
        <v>1131</v>
      </c>
      <c r="E68" s="16" t="s">
        <v>1132</v>
      </c>
      <c r="F68" s="16" t="s">
        <v>433</v>
      </c>
      <c r="G68" s="16" t="s">
        <v>471</v>
      </c>
      <c r="H68" s="16" t="s">
        <v>472</v>
      </c>
      <c r="I68" s="16" t="s">
        <v>473</v>
      </c>
      <c r="J68" s="16" t="s">
        <v>634</v>
      </c>
      <c r="K68" s="16" t="s">
        <v>1133</v>
      </c>
      <c r="L68" s="16" t="s">
        <v>1134</v>
      </c>
      <c r="M68" s="16" t="s">
        <v>1135</v>
      </c>
      <c r="N68" s="16" t="s">
        <v>478</v>
      </c>
      <c r="O68" s="16" t="s">
        <v>479</v>
      </c>
      <c r="P68" s="16" t="s">
        <v>1136</v>
      </c>
      <c r="Q68" s="16" t="s">
        <v>1137</v>
      </c>
      <c r="R68" s="16" t="s">
        <v>11</v>
      </c>
      <c r="S68" s="16" t="s">
        <v>606</v>
      </c>
      <c r="T68" s="16" t="s">
        <v>1138</v>
      </c>
      <c r="U68" s="16" t="s">
        <v>466</v>
      </c>
      <c r="V68" s="16" t="s">
        <v>1139</v>
      </c>
      <c r="W68" s="16" t="s">
        <v>1136</v>
      </c>
      <c r="X68" s="16" t="s">
        <v>449</v>
      </c>
      <c r="Y68" s="16" t="s">
        <v>450</v>
      </c>
      <c r="Z68" s="16" t="s">
        <v>451</v>
      </c>
      <c r="AA68" s="16" t="s">
        <v>1140</v>
      </c>
      <c r="AB68" s="16" t="s">
        <v>606</v>
      </c>
      <c r="AC68" s="16" t="s">
        <v>35</v>
      </c>
      <c r="AD68" s="16" t="s">
        <v>453</v>
      </c>
      <c r="AE68" s="16" t="s">
        <v>11</v>
      </c>
      <c r="AF68" s="16" t="s">
        <v>338</v>
      </c>
      <c r="AG68" s="25">
        <f ca="1" t="shared" si="6"/>
        <v>23.9124999999767</v>
      </c>
      <c r="AH68" s="25" t="str">
        <f t="shared" si="7"/>
        <v>是</v>
      </c>
      <c r="AI68" s="26" t="str">
        <f ca="1" t="shared" si="8"/>
        <v>是</v>
      </c>
      <c r="AJ68" s="27" t="str">
        <f ca="1" t="shared" si="9"/>
        <v>是</v>
      </c>
      <c r="AK68" s="28"/>
      <c r="AL68" s="28" t="s">
        <v>71</v>
      </c>
    </row>
    <row r="69" spans="1:38">
      <c r="A69" s="22" t="str">
        <f t="shared" si="10"/>
        <v>合肥经开网点</v>
      </c>
      <c r="B69" s="22" t="str">
        <f>VLOOKUP(R69,区域划分!A:B,2,0)</f>
        <v>合肥南</v>
      </c>
      <c r="C69" t="str">
        <f t="shared" si="11"/>
        <v>2020-11-01</v>
      </c>
      <c r="D69" s="16" t="s">
        <v>1141</v>
      </c>
      <c r="E69" s="16" t="s">
        <v>1142</v>
      </c>
      <c r="F69" s="16" t="s">
        <v>835</v>
      </c>
      <c r="G69" s="16" t="s">
        <v>471</v>
      </c>
      <c r="H69" s="16" t="s">
        <v>472</v>
      </c>
      <c r="I69" s="16" t="s">
        <v>473</v>
      </c>
      <c r="J69" s="16" t="s">
        <v>836</v>
      </c>
      <c r="K69" s="16" t="s">
        <v>1143</v>
      </c>
      <c r="L69" s="16" t="s">
        <v>1144</v>
      </c>
      <c r="M69" s="16" t="s">
        <v>1145</v>
      </c>
      <c r="N69" s="16" t="s">
        <v>478</v>
      </c>
      <c r="O69" s="16" t="s">
        <v>479</v>
      </c>
      <c r="P69" s="16" t="s">
        <v>1146</v>
      </c>
      <c r="Q69" s="16" t="s">
        <v>1147</v>
      </c>
      <c r="R69" s="16" t="s">
        <v>9</v>
      </c>
      <c r="S69" s="16" t="s">
        <v>606</v>
      </c>
      <c r="T69" s="16" t="s">
        <v>1148</v>
      </c>
      <c r="U69" s="16" t="s">
        <v>466</v>
      </c>
      <c r="V69" s="16" t="s">
        <v>1149</v>
      </c>
      <c r="W69" s="16" t="s">
        <v>1146</v>
      </c>
      <c r="X69" s="16" t="s">
        <v>449</v>
      </c>
      <c r="Y69" s="16" t="s">
        <v>450</v>
      </c>
      <c r="Z69" s="16" t="s">
        <v>451</v>
      </c>
      <c r="AA69" s="16" t="s">
        <v>1150</v>
      </c>
      <c r="AB69" s="16" t="s">
        <v>606</v>
      </c>
      <c r="AC69" s="16" t="s">
        <v>9</v>
      </c>
      <c r="AD69" s="16" t="s">
        <v>453</v>
      </c>
      <c r="AE69" s="16" t="s">
        <v>9</v>
      </c>
      <c r="AF69" s="16" t="s">
        <v>338</v>
      </c>
      <c r="AG69" s="25">
        <f ca="1" t="shared" si="6"/>
        <v>23.7769444443402</v>
      </c>
      <c r="AH69" s="25" t="str">
        <f t="shared" si="7"/>
        <v>是</v>
      </c>
      <c r="AI69" s="26" t="str">
        <f ca="1" t="shared" si="8"/>
        <v>是</v>
      </c>
      <c r="AJ69" s="27" t="str">
        <f ca="1" t="shared" si="9"/>
        <v>是</v>
      </c>
      <c r="AK69" s="28"/>
      <c r="AL69" s="28" t="s">
        <v>71</v>
      </c>
    </row>
    <row r="70" spans="1:38">
      <c r="A70" s="22" t="str">
        <f t="shared" si="10"/>
        <v>合肥经开网点</v>
      </c>
      <c r="B70" s="22" t="str">
        <f>VLOOKUP(R70,区域划分!A:B,2,0)</f>
        <v>合肥南</v>
      </c>
      <c r="C70" t="str">
        <f t="shared" si="11"/>
        <v>2020-11-01</v>
      </c>
      <c r="D70" s="16" t="s">
        <v>1151</v>
      </c>
      <c r="E70" s="16" t="s">
        <v>1152</v>
      </c>
      <c r="F70" s="16" t="s">
        <v>433</v>
      </c>
      <c r="G70" s="16" t="s">
        <v>532</v>
      </c>
      <c r="H70" s="16" t="s">
        <v>533</v>
      </c>
      <c r="I70" s="16" t="s">
        <v>473</v>
      </c>
      <c r="J70" s="16" t="s">
        <v>1153</v>
      </c>
      <c r="K70" s="16" t="s">
        <v>1154</v>
      </c>
      <c r="L70" s="16" t="s">
        <v>1155</v>
      </c>
      <c r="M70" s="16" t="s">
        <v>1156</v>
      </c>
      <c r="N70" s="16" t="s">
        <v>441</v>
      </c>
      <c r="O70" s="16" t="s">
        <v>442</v>
      </c>
      <c r="P70" s="16" t="s">
        <v>1157</v>
      </c>
      <c r="Q70" s="16" t="s">
        <v>1158</v>
      </c>
      <c r="R70" s="16" t="s">
        <v>9</v>
      </c>
      <c r="S70" s="16" t="s">
        <v>464</v>
      </c>
      <c r="T70" s="16" t="s">
        <v>465</v>
      </c>
      <c r="U70" s="16" t="s">
        <v>466</v>
      </c>
      <c r="V70" s="16" t="s">
        <v>1159</v>
      </c>
      <c r="W70" s="16" t="s">
        <v>1157</v>
      </c>
      <c r="X70" s="16" t="s">
        <v>449</v>
      </c>
      <c r="Y70" s="16" t="s">
        <v>450</v>
      </c>
      <c r="Z70" s="16" t="s">
        <v>451</v>
      </c>
      <c r="AA70" s="16" t="s">
        <v>1160</v>
      </c>
      <c r="AB70" s="16" t="s">
        <v>464</v>
      </c>
      <c r="AC70" s="16" t="s">
        <v>1153</v>
      </c>
      <c r="AD70" s="16" t="s">
        <v>453</v>
      </c>
      <c r="AE70" s="16" t="s">
        <v>9</v>
      </c>
      <c r="AF70" s="16" t="s">
        <v>338</v>
      </c>
      <c r="AG70" s="25">
        <f ca="1" t="shared" si="6"/>
        <v>3.85166666668374</v>
      </c>
      <c r="AH70" s="25" t="str">
        <f t="shared" si="7"/>
        <v>是</v>
      </c>
      <c r="AI70" s="26" t="str">
        <f ca="1" t="shared" si="8"/>
        <v>是</v>
      </c>
      <c r="AJ70" s="27" t="str">
        <f ca="1" t="shared" si="9"/>
        <v>是</v>
      </c>
      <c r="AK70" s="28" t="s">
        <v>69</v>
      </c>
      <c r="AL70" s="28"/>
    </row>
    <row r="71" spans="1:38">
      <c r="A71" s="22" t="str">
        <f t="shared" si="10"/>
        <v>淮北杜集网点</v>
      </c>
      <c r="B71" s="22" t="str">
        <f>VLOOKUP(R71,区域划分!A:B,2,0)</f>
        <v>淮北</v>
      </c>
      <c r="C71" t="str">
        <f t="shared" si="11"/>
        <v>2020-11-01</v>
      </c>
      <c r="D71" s="16" t="s">
        <v>1161</v>
      </c>
      <c r="E71" s="16" t="s">
        <v>1162</v>
      </c>
      <c r="F71" s="16" t="s">
        <v>433</v>
      </c>
      <c r="G71" s="16" t="s">
        <v>471</v>
      </c>
      <c r="H71" s="16" t="s">
        <v>472</v>
      </c>
      <c r="I71" s="16" t="s">
        <v>436</v>
      </c>
      <c r="J71" s="16" t="s">
        <v>1163</v>
      </c>
      <c r="K71" s="16" t="s">
        <v>1164</v>
      </c>
      <c r="L71" s="16" t="s">
        <v>1165</v>
      </c>
      <c r="M71" s="16" t="s">
        <v>1166</v>
      </c>
      <c r="N71" s="16" t="s">
        <v>478</v>
      </c>
      <c r="O71" s="16" t="s">
        <v>442</v>
      </c>
      <c r="P71" s="16" t="s">
        <v>1167</v>
      </c>
      <c r="Q71" s="16" t="s">
        <v>1168</v>
      </c>
      <c r="R71" s="16" t="s">
        <v>95</v>
      </c>
      <c r="S71" s="16" t="s">
        <v>606</v>
      </c>
      <c r="T71" s="16" t="s">
        <v>1169</v>
      </c>
      <c r="U71" s="16" t="s">
        <v>466</v>
      </c>
      <c r="V71" s="16" t="s">
        <v>1170</v>
      </c>
      <c r="W71" s="16" t="s">
        <v>1167</v>
      </c>
      <c r="X71" s="16" t="s">
        <v>449</v>
      </c>
      <c r="Y71" s="16" t="s">
        <v>450</v>
      </c>
      <c r="Z71" s="16" t="s">
        <v>451</v>
      </c>
      <c r="AA71" s="16" t="s">
        <v>1171</v>
      </c>
      <c r="AB71" s="16" t="s">
        <v>606</v>
      </c>
      <c r="AC71" s="16" t="s">
        <v>95</v>
      </c>
      <c r="AD71" s="16" t="s">
        <v>453</v>
      </c>
      <c r="AE71" s="16" t="s">
        <v>95</v>
      </c>
      <c r="AF71" s="16" t="s">
        <v>338</v>
      </c>
      <c r="AG71" s="25">
        <f ca="1" t="shared" si="6"/>
        <v>23.7711111110402</v>
      </c>
      <c r="AH71" s="25" t="str">
        <f t="shared" si="7"/>
        <v>是</v>
      </c>
      <c r="AI71" s="26" t="str">
        <f ca="1" t="shared" si="8"/>
        <v>是</v>
      </c>
      <c r="AJ71" s="27" t="str">
        <f ca="1" t="shared" si="9"/>
        <v>是</v>
      </c>
      <c r="AK71" s="28" t="s">
        <v>69</v>
      </c>
      <c r="AL71" s="28" t="s">
        <v>71</v>
      </c>
    </row>
    <row r="72" spans="1:38">
      <c r="A72" s="22" t="str">
        <f t="shared" si="10"/>
        <v>合肥包河三里庵网点</v>
      </c>
      <c r="B72" s="22" t="str">
        <f>VLOOKUP(R72,区域划分!A:B,2,0)</f>
        <v>合肥南</v>
      </c>
      <c r="C72" t="str">
        <f t="shared" si="11"/>
        <v>2020-11-01</v>
      </c>
      <c r="D72" s="16" t="s">
        <v>1172</v>
      </c>
      <c r="E72" s="16" t="s">
        <v>1173</v>
      </c>
      <c r="F72" s="16" t="s">
        <v>433</v>
      </c>
      <c r="G72" s="16" t="s">
        <v>471</v>
      </c>
      <c r="H72" s="16" t="s">
        <v>472</v>
      </c>
      <c r="I72" s="16" t="s">
        <v>473</v>
      </c>
      <c r="J72" s="16" t="s">
        <v>1174</v>
      </c>
      <c r="K72" s="16" t="s">
        <v>1175</v>
      </c>
      <c r="L72" s="16" t="s">
        <v>1176</v>
      </c>
      <c r="M72" s="16" t="s">
        <v>1177</v>
      </c>
      <c r="N72" s="16" t="s">
        <v>478</v>
      </c>
      <c r="O72" s="16" t="s">
        <v>442</v>
      </c>
      <c r="P72" s="16" t="s">
        <v>1178</v>
      </c>
      <c r="Q72" s="16" t="s">
        <v>1179</v>
      </c>
      <c r="R72" s="16" t="s">
        <v>13</v>
      </c>
      <c r="S72" s="16" t="s">
        <v>606</v>
      </c>
      <c r="T72" s="16" t="s">
        <v>607</v>
      </c>
      <c r="U72" s="16" t="s">
        <v>466</v>
      </c>
      <c r="V72" s="16" t="s">
        <v>1180</v>
      </c>
      <c r="W72" s="16" t="s">
        <v>1178</v>
      </c>
      <c r="X72" s="16" t="s">
        <v>449</v>
      </c>
      <c r="Y72" s="16" t="s">
        <v>450</v>
      </c>
      <c r="Z72" s="16" t="s">
        <v>451</v>
      </c>
      <c r="AA72" s="16" t="s">
        <v>1181</v>
      </c>
      <c r="AB72" s="16" t="s">
        <v>606</v>
      </c>
      <c r="AC72" s="16" t="s">
        <v>13</v>
      </c>
      <c r="AD72" s="16" t="s">
        <v>453</v>
      </c>
      <c r="AE72" s="16" t="s">
        <v>13</v>
      </c>
      <c r="AF72" s="16" t="s">
        <v>338</v>
      </c>
      <c r="AG72" s="25">
        <f ca="1" t="shared" si="6"/>
        <v>23.8655555555597</v>
      </c>
      <c r="AH72" s="25" t="str">
        <f t="shared" si="7"/>
        <v>是</v>
      </c>
      <c r="AI72" s="26" t="str">
        <f ca="1" t="shared" si="8"/>
        <v>是</v>
      </c>
      <c r="AJ72" s="27" t="str">
        <f ca="1" t="shared" si="9"/>
        <v>是</v>
      </c>
      <c r="AK72" s="28"/>
      <c r="AL72" s="28" t="s">
        <v>71</v>
      </c>
    </row>
    <row r="73" spans="1:38">
      <c r="A73" s="22" t="str">
        <f t="shared" si="10"/>
        <v>合肥经开网点</v>
      </c>
      <c r="B73" s="22" t="str">
        <f>VLOOKUP(R73,区域划分!A:B,2,0)</f>
        <v>合肥南</v>
      </c>
      <c r="C73" t="str">
        <f t="shared" si="11"/>
        <v>2020-11-01</v>
      </c>
      <c r="D73" s="16" t="s">
        <v>1182</v>
      </c>
      <c r="E73" s="16" t="s">
        <v>1183</v>
      </c>
      <c r="F73" s="16" t="s">
        <v>433</v>
      </c>
      <c r="G73" s="16" t="s">
        <v>434</v>
      </c>
      <c r="H73" s="16" t="s">
        <v>435</v>
      </c>
      <c r="I73" s="16" t="s">
        <v>473</v>
      </c>
      <c r="J73" s="16" t="s">
        <v>600</v>
      </c>
      <c r="K73" s="16" t="s">
        <v>1184</v>
      </c>
      <c r="L73" s="16" t="s">
        <v>1185</v>
      </c>
      <c r="M73" s="16" t="s">
        <v>537</v>
      </c>
      <c r="N73" s="16" t="s">
        <v>478</v>
      </c>
      <c r="O73" s="16" t="s">
        <v>442</v>
      </c>
      <c r="P73" s="16" t="s">
        <v>537</v>
      </c>
      <c r="Q73" s="16" t="s">
        <v>1186</v>
      </c>
      <c r="R73" s="16" t="s">
        <v>9</v>
      </c>
      <c r="S73" s="16" t="s">
        <v>464</v>
      </c>
      <c r="T73" s="16" t="s">
        <v>465</v>
      </c>
      <c r="U73" s="16" t="s">
        <v>466</v>
      </c>
      <c r="V73" s="16" t="s">
        <v>541</v>
      </c>
      <c r="W73" s="16" t="s">
        <v>537</v>
      </c>
      <c r="X73" s="16" t="s">
        <v>449</v>
      </c>
      <c r="Y73" s="16" t="s">
        <v>450</v>
      </c>
      <c r="Z73" s="16" t="s">
        <v>451</v>
      </c>
      <c r="AA73" s="16" t="s">
        <v>1187</v>
      </c>
      <c r="AB73" s="16" t="s">
        <v>464</v>
      </c>
      <c r="AC73" s="16" t="s">
        <v>9</v>
      </c>
      <c r="AD73" s="16" t="s">
        <v>453</v>
      </c>
      <c r="AE73" s="16" t="s">
        <v>9</v>
      </c>
      <c r="AF73" s="16" t="s">
        <v>338</v>
      </c>
      <c r="AG73" s="25">
        <f ca="1" t="shared" si="6"/>
        <v>3.81916666659527</v>
      </c>
      <c r="AH73" s="25" t="str">
        <f t="shared" si="7"/>
        <v>是</v>
      </c>
      <c r="AI73" s="26" t="str">
        <f ca="1" t="shared" si="8"/>
        <v>是</v>
      </c>
      <c r="AJ73" s="27" t="str">
        <f ca="1" t="shared" si="9"/>
        <v>是</v>
      </c>
      <c r="AK73" s="28" t="s">
        <v>69</v>
      </c>
      <c r="AL73" s="28"/>
    </row>
    <row r="74" spans="1:38">
      <c r="A74" s="22" t="str">
        <f t="shared" si="10"/>
        <v>合肥肥东吾悦网点</v>
      </c>
      <c r="B74" s="22" t="str">
        <f>VLOOKUP(R74,区域划分!A:B,2,0)</f>
        <v>肥东</v>
      </c>
      <c r="C74" t="str">
        <f t="shared" si="11"/>
        <v>2020-11-01</v>
      </c>
      <c r="D74" s="16" t="s">
        <v>1188</v>
      </c>
      <c r="E74" s="16" t="s">
        <v>1189</v>
      </c>
      <c r="F74" s="16" t="s">
        <v>433</v>
      </c>
      <c r="G74" s="16" t="s">
        <v>456</v>
      </c>
      <c r="H74" s="16" t="s">
        <v>457</v>
      </c>
      <c r="I74" s="16" t="s">
        <v>436</v>
      </c>
      <c r="J74" s="16" t="s">
        <v>1190</v>
      </c>
      <c r="K74" s="16" t="s">
        <v>1191</v>
      </c>
      <c r="L74" s="16" t="s">
        <v>1192</v>
      </c>
      <c r="M74" s="16" t="s">
        <v>1193</v>
      </c>
      <c r="N74" s="16" t="s">
        <v>478</v>
      </c>
      <c r="O74" s="16" t="s">
        <v>442</v>
      </c>
      <c r="P74" s="16" t="s">
        <v>1194</v>
      </c>
      <c r="Q74" s="16" t="s">
        <v>1195</v>
      </c>
      <c r="R74" s="16" t="s">
        <v>11</v>
      </c>
      <c r="S74" s="16" t="s">
        <v>606</v>
      </c>
      <c r="T74" s="16" t="s">
        <v>727</v>
      </c>
      <c r="U74" s="16" t="s">
        <v>466</v>
      </c>
      <c r="V74" s="16" t="s">
        <v>1196</v>
      </c>
      <c r="W74" s="16" t="s">
        <v>1194</v>
      </c>
      <c r="X74" s="16" t="s">
        <v>449</v>
      </c>
      <c r="Y74" s="16" t="s">
        <v>450</v>
      </c>
      <c r="Z74" s="16" t="s">
        <v>451</v>
      </c>
      <c r="AA74" s="16" t="s">
        <v>1197</v>
      </c>
      <c r="AB74" s="16" t="s">
        <v>606</v>
      </c>
      <c r="AC74" s="16" t="s">
        <v>11</v>
      </c>
      <c r="AD74" s="16" t="s">
        <v>453</v>
      </c>
      <c r="AE74" s="16" t="s">
        <v>11</v>
      </c>
      <c r="AF74" s="16" t="s">
        <v>338</v>
      </c>
      <c r="AG74" s="25">
        <f ca="1" t="shared" si="6"/>
        <v>23.7322222223156</v>
      </c>
      <c r="AH74" s="25" t="str">
        <f t="shared" si="7"/>
        <v>是</v>
      </c>
      <c r="AI74" s="26" t="str">
        <f ca="1" t="shared" si="8"/>
        <v>是</v>
      </c>
      <c r="AJ74" s="27" t="str">
        <f ca="1" t="shared" si="9"/>
        <v>是</v>
      </c>
      <c r="AK74" s="28"/>
      <c r="AL74" s="28" t="s">
        <v>71</v>
      </c>
    </row>
    <row r="75" spans="1:38">
      <c r="A75" s="22" t="str">
        <f t="shared" si="10"/>
        <v>马鞍山含山网点</v>
      </c>
      <c r="B75" s="22" t="str">
        <f>VLOOKUP(R75,区域划分!A:B,2,0)</f>
        <v>含山</v>
      </c>
      <c r="C75" t="str">
        <f t="shared" si="11"/>
        <v>2020-11-01</v>
      </c>
      <c r="D75" s="16" t="s">
        <v>1198</v>
      </c>
      <c r="E75" s="16" t="s">
        <v>1199</v>
      </c>
      <c r="F75" s="16" t="s">
        <v>433</v>
      </c>
      <c r="G75" s="16" t="s">
        <v>471</v>
      </c>
      <c r="H75" s="16" t="s">
        <v>472</v>
      </c>
      <c r="I75" s="16" t="s">
        <v>473</v>
      </c>
      <c r="J75" s="16" t="s">
        <v>1200</v>
      </c>
      <c r="K75" s="16" t="s">
        <v>1201</v>
      </c>
      <c r="L75" s="16" t="s">
        <v>1202</v>
      </c>
      <c r="M75" s="16" t="s">
        <v>1203</v>
      </c>
      <c r="N75" s="16" t="s">
        <v>478</v>
      </c>
      <c r="O75" s="16" t="s">
        <v>479</v>
      </c>
      <c r="P75" s="16" t="s">
        <v>1204</v>
      </c>
      <c r="Q75" s="16" t="s">
        <v>1205</v>
      </c>
      <c r="R75" s="16" t="s">
        <v>27</v>
      </c>
      <c r="S75" s="16" t="s">
        <v>1206</v>
      </c>
      <c r="T75" s="16" t="s">
        <v>1207</v>
      </c>
      <c r="U75" s="16" t="s">
        <v>447</v>
      </c>
      <c r="V75" s="16" t="s">
        <v>1208</v>
      </c>
      <c r="W75" s="16" t="s">
        <v>1204</v>
      </c>
      <c r="X75" s="16" t="s">
        <v>449</v>
      </c>
      <c r="Y75" s="16" t="s">
        <v>450</v>
      </c>
      <c r="Z75" s="16" t="s">
        <v>451</v>
      </c>
      <c r="AA75" s="16" t="s">
        <v>1209</v>
      </c>
      <c r="AB75" s="16" t="s">
        <v>1206</v>
      </c>
      <c r="AC75" s="16" t="s">
        <v>27</v>
      </c>
      <c r="AD75" s="16" t="s">
        <v>453</v>
      </c>
      <c r="AE75" s="16" t="s">
        <v>338</v>
      </c>
      <c r="AF75" s="16" t="s">
        <v>338</v>
      </c>
      <c r="AG75" s="25">
        <f ca="1" t="shared" si="6"/>
        <v>22.554444444424</v>
      </c>
      <c r="AH75" s="25" t="str">
        <f t="shared" si="7"/>
        <v>是</v>
      </c>
      <c r="AI75" s="26" t="str">
        <f ca="1" t="shared" si="8"/>
        <v>是</v>
      </c>
      <c r="AJ75" s="27" t="str">
        <f ca="1" t="shared" si="9"/>
        <v>是</v>
      </c>
      <c r="AK75" s="28" t="s">
        <v>69</v>
      </c>
      <c r="AL75" s="28"/>
    </row>
    <row r="76" spans="1:38">
      <c r="A76" s="22" t="str">
        <f t="shared" si="10"/>
        <v>合肥长丰北城网点</v>
      </c>
      <c r="B76" s="22" t="str">
        <f>VLOOKUP(R76,区域划分!A:B,2,0)</f>
        <v>合肥北</v>
      </c>
      <c r="C76" t="str">
        <f t="shared" si="11"/>
        <v>2020-11-01</v>
      </c>
      <c r="D76" s="16" t="s">
        <v>1210</v>
      </c>
      <c r="E76" s="16" t="s">
        <v>1211</v>
      </c>
      <c r="F76" s="16" t="s">
        <v>433</v>
      </c>
      <c r="G76" s="16" t="s">
        <v>532</v>
      </c>
      <c r="H76" s="16" t="s">
        <v>533</v>
      </c>
      <c r="I76" s="16" t="s">
        <v>473</v>
      </c>
      <c r="J76" s="16" t="s">
        <v>1212</v>
      </c>
      <c r="K76" s="16" t="s">
        <v>1213</v>
      </c>
      <c r="L76" s="16" t="s">
        <v>1214</v>
      </c>
      <c r="M76" s="16" t="s">
        <v>537</v>
      </c>
      <c r="N76" s="16" t="s">
        <v>441</v>
      </c>
      <c r="O76" s="16" t="s">
        <v>442</v>
      </c>
      <c r="P76" s="16" t="s">
        <v>537</v>
      </c>
      <c r="Q76" s="16" t="s">
        <v>1215</v>
      </c>
      <c r="R76" s="16" t="s">
        <v>21</v>
      </c>
      <c r="S76" s="16" t="s">
        <v>606</v>
      </c>
      <c r="T76" s="16" t="s">
        <v>1216</v>
      </c>
      <c r="U76" s="16" t="s">
        <v>466</v>
      </c>
      <c r="V76" s="16" t="s">
        <v>541</v>
      </c>
      <c r="W76" s="16" t="s">
        <v>537</v>
      </c>
      <c r="X76" s="16" t="s">
        <v>449</v>
      </c>
      <c r="Y76" s="16" t="s">
        <v>450</v>
      </c>
      <c r="Z76" s="16" t="s">
        <v>451</v>
      </c>
      <c r="AA76" s="16" t="s">
        <v>1217</v>
      </c>
      <c r="AB76" s="16" t="s">
        <v>606</v>
      </c>
      <c r="AC76" s="16" t="s">
        <v>21</v>
      </c>
      <c r="AD76" s="16" t="s">
        <v>453</v>
      </c>
      <c r="AE76" s="16" t="s">
        <v>21</v>
      </c>
      <c r="AF76" s="16" t="s">
        <v>338</v>
      </c>
      <c r="AG76" s="25">
        <f ca="1" t="shared" si="6"/>
        <v>23.7741666666116</v>
      </c>
      <c r="AH76" s="25" t="str">
        <f t="shared" si="7"/>
        <v>是</v>
      </c>
      <c r="AI76" s="26" t="str">
        <f ca="1" t="shared" si="8"/>
        <v>是</v>
      </c>
      <c r="AJ76" s="27" t="str">
        <f ca="1" t="shared" si="9"/>
        <v>是</v>
      </c>
      <c r="AK76" s="28"/>
      <c r="AL76" s="28" t="s">
        <v>71</v>
      </c>
    </row>
    <row r="77" spans="1:38">
      <c r="A77" s="22" t="str">
        <f t="shared" si="10"/>
        <v>六安霍邱姚李网点</v>
      </c>
      <c r="B77" s="22" t="str">
        <f>VLOOKUP(R77,区域划分!A:B,2,0)</f>
        <v>六安</v>
      </c>
      <c r="C77" t="str">
        <f t="shared" si="11"/>
        <v>2020-11-01</v>
      </c>
      <c r="D77" s="16" t="s">
        <v>1218</v>
      </c>
      <c r="E77" s="16" t="s">
        <v>1219</v>
      </c>
      <c r="F77" s="16" t="s">
        <v>433</v>
      </c>
      <c r="G77" s="16" t="s">
        <v>471</v>
      </c>
      <c r="H77" s="16" t="s">
        <v>472</v>
      </c>
      <c r="I77" s="16" t="s">
        <v>436</v>
      </c>
      <c r="J77" s="16" t="s">
        <v>1220</v>
      </c>
      <c r="K77" s="16" t="s">
        <v>1221</v>
      </c>
      <c r="L77" s="16" t="s">
        <v>1222</v>
      </c>
      <c r="M77" s="16" t="s">
        <v>1223</v>
      </c>
      <c r="N77" s="16" t="s">
        <v>478</v>
      </c>
      <c r="O77" s="16" t="s">
        <v>442</v>
      </c>
      <c r="P77" s="16" t="s">
        <v>1224</v>
      </c>
      <c r="Q77" s="16" t="s">
        <v>1225</v>
      </c>
      <c r="R77" s="16" t="s">
        <v>37</v>
      </c>
      <c r="S77" s="16" t="s">
        <v>1226</v>
      </c>
      <c r="T77" s="16" t="s">
        <v>1227</v>
      </c>
      <c r="U77" s="16" t="s">
        <v>447</v>
      </c>
      <c r="V77" s="16" t="s">
        <v>1228</v>
      </c>
      <c r="W77" s="16" t="s">
        <v>1224</v>
      </c>
      <c r="X77" s="16" t="s">
        <v>449</v>
      </c>
      <c r="Y77" s="16" t="s">
        <v>450</v>
      </c>
      <c r="Z77" s="16" t="s">
        <v>451</v>
      </c>
      <c r="AA77" s="16" t="s">
        <v>1229</v>
      </c>
      <c r="AB77" s="16" t="s">
        <v>1226</v>
      </c>
      <c r="AC77" s="16" t="s">
        <v>37</v>
      </c>
      <c r="AD77" s="16" t="s">
        <v>453</v>
      </c>
      <c r="AE77" s="16" t="s">
        <v>37</v>
      </c>
      <c r="AF77" s="16" t="s">
        <v>338</v>
      </c>
      <c r="AG77" s="25">
        <f ca="1" t="shared" si="6"/>
        <v>8.2488888889784</v>
      </c>
      <c r="AH77" s="25" t="str">
        <f t="shared" si="7"/>
        <v>是</v>
      </c>
      <c r="AI77" s="26" t="str">
        <f ca="1" t="shared" si="8"/>
        <v>是</v>
      </c>
      <c r="AJ77" s="27" t="str">
        <f ca="1" t="shared" si="9"/>
        <v>是</v>
      </c>
      <c r="AK77" s="28" t="s">
        <v>69</v>
      </c>
      <c r="AL77" s="28"/>
    </row>
    <row r="78" spans="1:38">
      <c r="A78" s="22" t="str">
        <f t="shared" si="10"/>
        <v>合肥长丰北城网点</v>
      </c>
      <c r="B78" s="22" t="str">
        <f>VLOOKUP(R78,区域划分!A:B,2,0)</f>
        <v>合肥北</v>
      </c>
      <c r="C78" t="str">
        <f t="shared" si="11"/>
        <v>2020-11-01</v>
      </c>
      <c r="D78" s="16" t="s">
        <v>1230</v>
      </c>
      <c r="E78" s="16" t="s">
        <v>1231</v>
      </c>
      <c r="F78" s="16" t="s">
        <v>433</v>
      </c>
      <c r="G78" s="16" t="s">
        <v>456</v>
      </c>
      <c r="H78" s="16" t="s">
        <v>457</v>
      </c>
      <c r="I78" s="16" t="s">
        <v>473</v>
      </c>
      <c r="J78" s="16" t="s">
        <v>1232</v>
      </c>
      <c r="K78" s="16" t="s">
        <v>1233</v>
      </c>
      <c r="L78" s="16" t="s">
        <v>1234</v>
      </c>
      <c r="M78" s="16" t="s">
        <v>1235</v>
      </c>
      <c r="N78" s="16" t="s">
        <v>478</v>
      </c>
      <c r="O78" s="16" t="s">
        <v>442</v>
      </c>
      <c r="P78" s="16" t="s">
        <v>1236</v>
      </c>
      <c r="Q78" s="16" t="s">
        <v>1237</v>
      </c>
      <c r="R78" s="16" t="s">
        <v>21</v>
      </c>
      <c r="S78" s="16" t="s">
        <v>482</v>
      </c>
      <c r="T78" s="16" t="s">
        <v>1238</v>
      </c>
      <c r="U78" s="16" t="s">
        <v>447</v>
      </c>
      <c r="V78" s="16" t="s">
        <v>1239</v>
      </c>
      <c r="W78" s="16" t="s">
        <v>1236</v>
      </c>
      <c r="X78" s="16" t="s">
        <v>449</v>
      </c>
      <c r="Y78" s="16" t="s">
        <v>450</v>
      </c>
      <c r="Z78" s="16" t="s">
        <v>451</v>
      </c>
      <c r="AA78" s="16" t="s">
        <v>1240</v>
      </c>
      <c r="AB78" s="16" t="s">
        <v>482</v>
      </c>
      <c r="AC78" s="16" t="s">
        <v>21</v>
      </c>
      <c r="AD78" s="16" t="s">
        <v>453</v>
      </c>
      <c r="AE78" s="16" t="s">
        <v>338</v>
      </c>
      <c r="AF78" s="16" t="s">
        <v>338</v>
      </c>
      <c r="AG78" s="25">
        <f ca="1" t="shared" si="6"/>
        <v>2.89666666660923</v>
      </c>
      <c r="AH78" s="25" t="str">
        <f t="shared" si="7"/>
        <v>是</v>
      </c>
      <c r="AI78" s="26" t="str">
        <f ca="1" t="shared" si="8"/>
        <v>是</v>
      </c>
      <c r="AJ78" s="27" t="str">
        <f ca="1" t="shared" si="9"/>
        <v>是</v>
      </c>
      <c r="AK78" s="28" t="s">
        <v>69</v>
      </c>
      <c r="AL78" s="28"/>
    </row>
    <row r="79" spans="1:38">
      <c r="A79" s="22" t="str">
        <f t="shared" si="10"/>
        <v>合肥肥东吾悦网点</v>
      </c>
      <c r="B79" s="22" t="str">
        <f>VLOOKUP(R79,区域划分!A:B,2,0)</f>
        <v>肥东</v>
      </c>
      <c r="C79" t="str">
        <f t="shared" si="11"/>
        <v>2020-11-01</v>
      </c>
      <c r="D79" s="16" t="s">
        <v>1241</v>
      </c>
      <c r="E79" s="16" t="s">
        <v>1242</v>
      </c>
      <c r="F79" s="16" t="s">
        <v>433</v>
      </c>
      <c r="G79" s="16" t="s">
        <v>532</v>
      </c>
      <c r="H79" s="16" t="s">
        <v>533</v>
      </c>
      <c r="I79" s="16" t="s">
        <v>473</v>
      </c>
      <c r="J79" s="16" t="s">
        <v>1243</v>
      </c>
      <c r="K79" s="16" t="s">
        <v>1244</v>
      </c>
      <c r="L79" s="16" t="s">
        <v>1245</v>
      </c>
      <c r="M79" s="16" t="s">
        <v>1246</v>
      </c>
      <c r="N79" s="16" t="s">
        <v>478</v>
      </c>
      <c r="O79" s="16" t="s">
        <v>442</v>
      </c>
      <c r="P79" s="16" t="s">
        <v>1247</v>
      </c>
      <c r="Q79" s="16" t="s">
        <v>1248</v>
      </c>
      <c r="R79" s="16" t="s">
        <v>11</v>
      </c>
      <c r="S79" s="16" t="s">
        <v>606</v>
      </c>
      <c r="T79" s="16" t="s">
        <v>727</v>
      </c>
      <c r="U79" s="16" t="s">
        <v>466</v>
      </c>
      <c r="V79" s="16" t="s">
        <v>1249</v>
      </c>
      <c r="W79" s="16" t="s">
        <v>1247</v>
      </c>
      <c r="X79" s="16" t="s">
        <v>449</v>
      </c>
      <c r="Y79" s="16" t="s">
        <v>450</v>
      </c>
      <c r="Z79" s="16" t="s">
        <v>451</v>
      </c>
      <c r="AA79" s="16" t="s">
        <v>1250</v>
      </c>
      <c r="AB79" s="16" t="s">
        <v>606</v>
      </c>
      <c r="AC79" s="16" t="s">
        <v>11</v>
      </c>
      <c r="AD79" s="16" t="s">
        <v>453</v>
      </c>
      <c r="AE79" s="16" t="s">
        <v>11</v>
      </c>
      <c r="AF79" s="16" t="s">
        <v>338</v>
      </c>
      <c r="AG79" s="25">
        <f ca="1" t="shared" si="6"/>
        <v>23.8352777778637</v>
      </c>
      <c r="AH79" s="25" t="str">
        <f t="shared" si="7"/>
        <v>是</v>
      </c>
      <c r="AI79" s="26" t="str">
        <f ca="1" t="shared" si="8"/>
        <v>是</v>
      </c>
      <c r="AJ79" s="27" t="str">
        <f ca="1" t="shared" si="9"/>
        <v>是</v>
      </c>
      <c r="AK79" s="28" t="s">
        <v>69</v>
      </c>
      <c r="AL79" s="28" t="s">
        <v>71</v>
      </c>
    </row>
    <row r="80" spans="1:38">
      <c r="A80" s="22" t="str">
        <f t="shared" si="10"/>
        <v>合肥包河三里庵网点</v>
      </c>
      <c r="B80" s="22" t="str">
        <f>VLOOKUP(R80,区域划分!A:B,2,0)</f>
        <v>合肥南</v>
      </c>
      <c r="C80" t="str">
        <f t="shared" si="11"/>
        <v>2020-11-01</v>
      </c>
      <c r="D80" s="16" t="s">
        <v>1251</v>
      </c>
      <c r="E80" s="16" t="s">
        <v>1252</v>
      </c>
      <c r="F80" s="16" t="s">
        <v>433</v>
      </c>
      <c r="G80" s="16" t="s">
        <v>471</v>
      </c>
      <c r="H80" s="16" t="s">
        <v>472</v>
      </c>
      <c r="I80" s="16" t="s">
        <v>473</v>
      </c>
      <c r="J80" s="16" t="s">
        <v>634</v>
      </c>
      <c r="K80" s="16" t="s">
        <v>732</v>
      </c>
      <c r="L80" s="16" t="s">
        <v>1253</v>
      </c>
      <c r="M80" s="16" t="s">
        <v>1254</v>
      </c>
      <c r="N80" s="16" t="s">
        <v>478</v>
      </c>
      <c r="O80" s="16" t="s">
        <v>479</v>
      </c>
      <c r="P80" s="16" t="s">
        <v>1255</v>
      </c>
      <c r="Q80" s="16" t="s">
        <v>1256</v>
      </c>
      <c r="R80" s="16" t="s">
        <v>13</v>
      </c>
      <c r="S80" s="16" t="s">
        <v>606</v>
      </c>
      <c r="T80" s="16" t="s">
        <v>1257</v>
      </c>
      <c r="U80" s="16" t="s">
        <v>466</v>
      </c>
      <c r="V80" s="16" t="s">
        <v>1258</v>
      </c>
      <c r="W80" s="16" t="s">
        <v>1255</v>
      </c>
      <c r="X80" s="16" t="s">
        <v>449</v>
      </c>
      <c r="Y80" s="16" t="s">
        <v>450</v>
      </c>
      <c r="Z80" s="16" t="s">
        <v>451</v>
      </c>
      <c r="AA80" s="16" t="s">
        <v>1259</v>
      </c>
      <c r="AB80" s="16" t="s">
        <v>606</v>
      </c>
      <c r="AC80" s="16" t="s">
        <v>13</v>
      </c>
      <c r="AD80" s="16" t="s">
        <v>453</v>
      </c>
      <c r="AE80" s="16" t="s">
        <v>13</v>
      </c>
      <c r="AF80" s="16" t="s">
        <v>338</v>
      </c>
      <c r="AG80" s="25">
        <f ca="1" t="shared" si="6"/>
        <v>23.8663888889132</v>
      </c>
      <c r="AH80" s="25" t="str">
        <f t="shared" si="7"/>
        <v>是</v>
      </c>
      <c r="AI80" s="26" t="str">
        <f ca="1" t="shared" si="8"/>
        <v>是</v>
      </c>
      <c r="AJ80" s="27" t="str">
        <f ca="1" t="shared" si="9"/>
        <v>是</v>
      </c>
      <c r="AK80" s="28"/>
      <c r="AL80" s="28" t="s">
        <v>71</v>
      </c>
    </row>
    <row r="81" spans="1:38">
      <c r="A81" s="22" t="str">
        <f t="shared" si="10"/>
        <v>合肥经开网点</v>
      </c>
      <c r="B81" s="22" t="str">
        <f>VLOOKUP(R81,区域划分!A:B,2,0)</f>
        <v>合肥南</v>
      </c>
      <c r="C81" t="str">
        <f t="shared" si="11"/>
        <v>2020-11-01</v>
      </c>
      <c r="D81" s="16" t="s">
        <v>1260</v>
      </c>
      <c r="E81" s="16" t="s">
        <v>1261</v>
      </c>
      <c r="F81" s="16" t="s">
        <v>433</v>
      </c>
      <c r="G81" s="16" t="s">
        <v>471</v>
      </c>
      <c r="H81" s="16" t="s">
        <v>599</v>
      </c>
      <c r="I81" s="16" t="s">
        <v>436</v>
      </c>
      <c r="J81" s="16" t="s">
        <v>1093</v>
      </c>
      <c r="K81" s="16" t="s">
        <v>1094</v>
      </c>
      <c r="L81" s="16" t="s">
        <v>1262</v>
      </c>
      <c r="M81" s="16" t="s">
        <v>1263</v>
      </c>
      <c r="N81" s="16" t="s">
        <v>441</v>
      </c>
      <c r="O81" s="16" t="s">
        <v>442</v>
      </c>
      <c r="P81" s="16" t="s">
        <v>1264</v>
      </c>
      <c r="Q81" s="16" t="s">
        <v>1265</v>
      </c>
      <c r="R81" s="16" t="s">
        <v>9</v>
      </c>
      <c r="S81" s="16" t="s">
        <v>464</v>
      </c>
      <c r="T81" s="16" t="s">
        <v>465</v>
      </c>
      <c r="U81" s="16" t="s">
        <v>466</v>
      </c>
      <c r="V81" s="16" t="s">
        <v>1266</v>
      </c>
      <c r="W81" s="16" t="s">
        <v>1264</v>
      </c>
      <c r="X81" s="16" t="s">
        <v>449</v>
      </c>
      <c r="Y81" s="16" t="s">
        <v>450</v>
      </c>
      <c r="Z81" s="16" t="s">
        <v>451</v>
      </c>
      <c r="AA81" s="16" t="s">
        <v>1267</v>
      </c>
      <c r="AB81" s="16" t="s">
        <v>464</v>
      </c>
      <c r="AC81" s="16" t="s">
        <v>9</v>
      </c>
      <c r="AD81" s="16" t="s">
        <v>453</v>
      </c>
      <c r="AE81" s="16" t="s">
        <v>9</v>
      </c>
      <c r="AF81" s="16" t="s">
        <v>338</v>
      </c>
      <c r="AG81" s="25">
        <f ca="1" t="shared" si="6"/>
        <v>3.19166666659294</v>
      </c>
      <c r="AH81" s="25" t="str">
        <f t="shared" si="7"/>
        <v>是</v>
      </c>
      <c r="AI81" s="26" t="str">
        <f ca="1" t="shared" si="8"/>
        <v>是</v>
      </c>
      <c r="AJ81" s="27" t="str">
        <f ca="1" t="shared" si="9"/>
        <v>是</v>
      </c>
      <c r="AK81" s="28" t="s">
        <v>69</v>
      </c>
      <c r="AL81" s="28"/>
    </row>
    <row r="82" spans="1:38">
      <c r="A82" s="22" t="str">
        <f t="shared" si="10"/>
        <v>池州贵池网点</v>
      </c>
      <c r="B82" s="22" t="str">
        <f>VLOOKUP(R82,区域划分!A:B,2,0)</f>
        <v>池州</v>
      </c>
      <c r="C82" t="str">
        <f t="shared" si="11"/>
        <v>2020-11-01</v>
      </c>
      <c r="D82" s="16" t="s">
        <v>1268</v>
      </c>
      <c r="E82" s="16" t="s">
        <v>1269</v>
      </c>
      <c r="F82" s="16" t="s">
        <v>835</v>
      </c>
      <c r="G82" s="16" t="s">
        <v>532</v>
      </c>
      <c r="H82" s="16" t="s">
        <v>1270</v>
      </c>
      <c r="I82" s="16" t="s">
        <v>473</v>
      </c>
      <c r="J82" s="16" t="s">
        <v>836</v>
      </c>
      <c r="K82" s="16" t="s">
        <v>1271</v>
      </c>
      <c r="L82" s="16" t="s">
        <v>1272</v>
      </c>
      <c r="M82" s="16" t="s">
        <v>1273</v>
      </c>
      <c r="N82" s="16" t="s">
        <v>478</v>
      </c>
      <c r="O82" s="16" t="s">
        <v>442</v>
      </c>
      <c r="P82" s="16" t="s">
        <v>1274</v>
      </c>
      <c r="Q82" s="16" t="s">
        <v>1275</v>
      </c>
      <c r="R82" s="16" t="s">
        <v>88</v>
      </c>
      <c r="S82" s="16" t="s">
        <v>606</v>
      </c>
      <c r="T82" s="16" t="s">
        <v>1276</v>
      </c>
      <c r="U82" s="16" t="s">
        <v>466</v>
      </c>
      <c r="V82" s="16" t="s">
        <v>1277</v>
      </c>
      <c r="W82" s="16" t="s">
        <v>1274</v>
      </c>
      <c r="X82" s="16" t="s">
        <v>449</v>
      </c>
      <c r="Y82" s="16" t="s">
        <v>450</v>
      </c>
      <c r="Z82" s="16" t="s">
        <v>451</v>
      </c>
      <c r="AA82" s="16" t="s">
        <v>1278</v>
      </c>
      <c r="AB82" s="16" t="s">
        <v>606</v>
      </c>
      <c r="AC82" s="16" t="s">
        <v>88</v>
      </c>
      <c r="AD82" s="16" t="s">
        <v>865</v>
      </c>
      <c r="AE82" s="16" t="s">
        <v>88</v>
      </c>
      <c r="AF82" s="16" t="s">
        <v>338</v>
      </c>
      <c r="AG82" s="25">
        <f ca="1" t="shared" si="6"/>
        <v>23.9355555555085</v>
      </c>
      <c r="AH82" s="25" t="str">
        <f t="shared" si="7"/>
        <v>是</v>
      </c>
      <c r="AI82" s="26" t="str">
        <f ca="1" t="shared" si="8"/>
        <v>是</v>
      </c>
      <c r="AJ82" s="27" t="str">
        <f ca="1" t="shared" si="9"/>
        <v>是</v>
      </c>
      <c r="AK82" s="28"/>
      <c r="AL82" s="28" t="s">
        <v>71</v>
      </c>
    </row>
    <row r="83" spans="1:38">
      <c r="A83" s="22" t="str">
        <f t="shared" si="10"/>
        <v>六安霍邱姚李网点</v>
      </c>
      <c r="B83" s="22" t="str">
        <f>VLOOKUP(R83,区域划分!A:B,2,0)</f>
        <v>六安</v>
      </c>
      <c r="C83" t="str">
        <f t="shared" si="11"/>
        <v>2020-11-01</v>
      </c>
      <c r="D83" s="16" t="s">
        <v>1279</v>
      </c>
      <c r="E83" s="16" t="s">
        <v>1280</v>
      </c>
      <c r="F83" s="16" t="s">
        <v>433</v>
      </c>
      <c r="G83" s="16" t="s">
        <v>456</v>
      </c>
      <c r="H83" s="16" t="s">
        <v>457</v>
      </c>
      <c r="I83" s="16" t="s">
        <v>473</v>
      </c>
      <c r="J83" s="16" t="s">
        <v>675</v>
      </c>
      <c r="K83" s="16" t="s">
        <v>1281</v>
      </c>
      <c r="L83" s="16" t="s">
        <v>1282</v>
      </c>
      <c r="M83" s="16" t="s">
        <v>1283</v>
      </c>
      <c r="N83" s="16" t="s">
        <v>441</v>
      </c>
      <c r="O83" s="16" t="s">
        <v>442</v>
      </c>
      <c r="P83" s="16" t="s">
        <v>1284</v>
      </c>
      <c r="Q83" s="16" t="s">
        <v>1285</v>
      </c>
      <c r="R83" s="16" t="s">
        <v>37</v>
      </c>
      <c r="S83" s="16" t="s">
        <v>606</v>
      </c>
      <c r="T83" s="16" t="s">
        <v>1286</v>
      </c>
      <c r="U83" s="16" t="s">
        <v>466</v>
      </c>
      <c r="V83" s="16" t="s">
        <v>1287</v>
      </c>
      <c r="W83" s="16" t="s">
        <v>1284</v>
      </c>
      <c r="X83" s="16" t="s">
        <v>449</v>
      </c>
      <c r="Y83" s="16" t="s">
        <v>450</v>
      </c>
      <c r="Z83" s="16" t="s">
        <v>451</v>
      </c>
      <c r="AA83" s="16" t="s">
        <v>1288</v>
      </c>
      <c r="AB83" s="16" t="s">
        <v>606</v>
      </c>
      <c r="AC83" s="16" t="s">
        <v>37</v>
      </c>
      <c r="AD83" s="16" t="s">
        <v>453</v>
      </c>
      <c r="AE83" s="16" t="s">
        <v>37</v>
      </c>
      <c r="AF83" s="16" t="s">
        <v>338</v>
      </c>
      <c r="AG83" s="25">
        <f ca="1" t="shared" si="6"/>
        <v>23.820000000007</v>
      </c>
      <c r="AH83" s="25" t="str">
        <f t="shared" si="7"/>
        <v>是</v>
      </c>
      <c r="AI83" s="26" t="str">
        <f ca="1" t="shared" si="8"/>
        <v>是</v>
      </c>
      <c r="AJ83" s="27" t="str">
        <f ca="1" t="shared" si="9"/>
        <v>是</v>
      </c>
      <c r="AK83" s="28" t="s">
        <v>69</v>
      </c>
      <c r="AL83" s="28" t="s">
        <v>71</v>
      </c>
    </row>
    <row r="84" spans="1:38">
      <c r="A84" s="22" t="str">
        <f t="shared" si="10"/>
        <v>合肥经开网点</v>
      </c>
      <c r="B84" s="22" t="str">
        <f>VLOOKUP(R84,区域划分!A:B,2,0)</f>
        <v>合肥南</v>
      </c>
      <c r="C84" t="str">
        <f t="shared" si="11"/>
        <v>2020-11-01</v>
      </c>
      <c r="D84" s="16" t="s">
        <v>1289</v>
      </c>
      <c r="E84" s="16" t="s">
        <v>1290</v>
      </c>
      <c r="F84" s="16" t="s">
        <v>433</v>
      </c>
      <c r="G84" s="16" t="s">
        <v>434</v>
      </c>
      <c r="H84" s="16" t="s">
        <v>435</v>
      </c>
      <c r="I84" s="16" t="s">
        <v>436</v>
      </c>
      <c r="J84" s="16" t="s">
        <v>1291</v>
      </c>
      <c r="K84" s="16" t="s">
        <v>1292</v>
      </c>
      <c r="L84" s="16" t="s">
        <v>1293</v>
      </c>
      <c r="M84" s="16" t="s">
        <v>1294</v>
      </c>
      <c r="N84" s="16" t="s">
        <v>441</v>
      </c>
      <c r="O84" s="16" t="s">
        <v>442</v>
      </c>
      <c r="P84" s="16" t="s">
        <v>1295</v>
      </c>
      <c r="Q84" s="16" t="s">
        <v>1296</v>
      </c>
      <c r="R84" s="16" t="s">
        <v>9</v>
      </c>
      <c r="S84" s="16" t="s">
        <v>464</v>
      </c>
      <c r="T84" s="16" t="s">
        <v>465</v>
      </c>
      <c r="U84" s="16" t="s">
        <v>466</v>
      </c>
      <c r="V84" s="16" t="s">
        <v>1297</v>
      </c>
      <c r="W84" s="16" t="s">
        <v>1295</v>
      </c>
      <c r="X84" s="16" t="s">
        <v>449</v>
      </c>
      <c r="Y84" s="16" t="s">
        <v>450</v>
      </c>
      <c r="Z84" s="16" t="s">
        <v>451</v>
      </c>
      <c r="AA84" s="16" t="s">
        <v>1298</v>
      </c>
      <c r="AB84" s="16" t="s">
        <v>464</v>
      </c>
      <c r="AC84" s="16" t="s">
        <v>9</v>
      </c>
      <c r="AD84" s="16" t="s">
        <v>453</v>
      </c>
      <c r="AE84" s="16" t="s">
        <v>9</v>
      </c>
      <c r="AF84" s="16" t="s">
        <v>338</v>
      </c>
      <c r="AG84" s="25">
        <f ca="1" t="shared" si="6"/>
        <v>3.17388888902497</v>
      </c>
      <c r="AH84" s="25" t="str">
        <f t="shared" si="7"/>
        <v>是</v>
      </c>
      <c r="AI84" s="26" t="str">
        <f ca="1" t="shared" si="8"/>
        <v>是</v>
      </c>
      <c r="AJ84" s="27" t="str">
        <f ca="1" t="shared" si="9"/>
        <v>是</v>
      </c>
      <c r="AK84" s="28" t="s">
        <v>69</v>
      </c>
      <c r="AL84" s="28"/>
    </row>
    <row r="85" spans="1:38">
      <c r="A85" s="22" t="str">
        <f t="shared" si="10"/>
        <v>合肥经开网点</v>
      </c>
      <c r="B85" s="22" t="str">
        <f>VLOOKUP(R85,区域划分!A:B,2,0)</f>
        <v>合肥南</v>
      </c>
      <c r="C85" t="str">
        <f t="shared" si="11"/>
        <v>2020-11-01</v>
      </c>
      <c r="D85" s="16" t="s">
        <v>1299</v>
      </c>
      <c r="E85" s="16" t="s">
        <v>1300</v>
      </c>
      <c r="F85" s="16" t="s">
        <v>835</v>
      </c>
      <c r="G85" s="16" t="s">
        <v>456</v>
      </c>
      <c r="H85" s="16" t="s">
        <v>457</v>
      </c>
      <c r="I85" s="16" t="s">
        <v>473</v>
      </c>
      <c r="J85" s="16" t="s">
        <v>836</v>
      </c>
      <c r="K85" s="16" t="s">
        <v>1301</v>
      </c>
      <c r="L85" s="16" t="s">
        <v>1302</v>
      </c>
      <c r="M85" s="16" t="s">
        <v>1303</v>
      </c>
      <c r="N85" s="16" t="s">
        <v>478</v>
      </c>
      <c r="O85" s="16" t="s">
        <v>442</v>
      </c>
      <c r="P85" s="16" t="s">
        <v>1304</v>
      </c>
      <c r="Q85" s="16" t="s">
        <v>1305</v>
      </c>
      <c r="R85" s="16" t="s">
        <v>9</v>
      </c>
      <c r="S85" s="16" t="s">
        <v>606</v>
      </c>
      <c r="T85" s="16" t="s">
        <v>1306</v>
      </c>
      <c r="U85" s="16" t="s">
        <v>466</v>
      </c>
      <c r="V85" s="16" t="s">
        <v>1307</v>
      </c>
      <c r="W85" s="16" t="s">
        <v>1304</v>
      </c>
      <c r="X85" s="16" t="s">
        <v>449</v>
      </c>
      <c r="Y85" s="16" t="s">
        <v>450</v>
      </c>
      <c r="Z85" s="16" t="s">
        <v>451</v>
      </c>
      <c r="AA85" s="16" t="s">
        <v>1308</v>
      </c>
      <c r="AB85" s="16" t="s">
        <v>606</v>
      </c>
      <c r="AC85" s="16" t="s">
        <v>9</v>
      </c>
      <c r="AD85" s="16" t="s">
        <v>865</v>
      </c>
      <c r="AE85" s="16" t="s">
        <v>9</v>
      </c>
      <c r="AF85" s="16" t="s">
        <v>338</v>
      </c>
      <c r="AG85" s="25">
        <f ca="1" t="shared" si="6"/>
        <v>23.8455555555993</v>
      </c>
      <c r="AH85" s="25" t="str">
        <f t="shared" si="7"/>
        <v>是</v>
      </c>
      <c r="AI85" s="26" t="str">
        <f ca="1" t="shared" si="8"/>
        <v>是</v>
      </c>
      <c r="AJ85" s="27" t="str">
        <f ca="1" t="shared" si="9"/>
        <v>是</v>
      </c>
      <c r="AK85" s="28" t="s">
        <v>69</v>
      </c>
      <c r="AL85" s="28" t="s">
        <v>71</v>
      </c>
    </row>
    <row r="86" spans="1:38">
      <c r="A86" s="22" t="str">
        <f t="shared" si="10"/>
        <v>合肥经开莲花路网点</v>
      </c>
      <c r="B86" s="22" t="str">
        <f>VLOOKUP(R86,区域划分!A:B,2,0)</f>
        <v>合肥南</v>
      </c>
      <c r="C86" t="str">
        <f t="shared" si="11"/>
        <v>2020-11-01</v>
      </c>
      <c r="D86" s="16" t="s">
        <v>1309</v>
      </c>
      <c r="E86" s="16" t="s">
        <v>1310</v>
      </c>
      <c r="F86" s="16" t="s">
        <v>433</v>
      </c>
      <c r="G86" s="16" t="s">
        <v>532</v>
      </c>
      <c r="H86" s="16" t="s">
        <v>533</v>
      </c>
      <c r="I86" s="16" t="s">
        <v>473</v>
      </c>
      <c r="J86" s="16" t="s">
        <v>775</v>
      </c>
      <c r="K86" s="16" t="s">
        <v>1311</v>
      </c>
      <c r="L86" s="16" t="s">
        <v>1312</v>
      </c>
      <c r="M86" s="16" t="s">
        <v>1313</v>
      </c>
      <c r="N86" s="16" t="s">
        <v>478</v>
      </c>
      <c r="O86" s="16" t="s">
        <v>442</v>
      </c>
      <c r="P86" s="16" t="s">
        <v>1314</v>
      </c>
      <c r="Q86" s="16" t="s">
        <v>1315</v>
      </c>
      <c r="R86" s="16" t="s">
        <v>31</v>
      </c>
      <c r="S86" s="16" t="s">
        <v>606</v>
      </c>
      <c r="T86" s="16" t="s">
        <v>716</v>
      </c>
      <c r="U86" s="16" t="s">
        <v>466</v>
      </c>
      <c r="V86" s="16" t="s">
        <v>1316</v>
      </c>
      <c r="W86" s="16" t="s">
        <v>1314</v>
      </c>
      <c r="X86" s="16" t="s">
        <v>449</v>
      </c>
      <c r="Y86" s="16" t="s">
        <v>450</v>
      </c>
      <c r="Z86" s="16" t="s">
        <v>451</v>
      </c>
      <c r="AA86" s="16" t="s">
        <v>1317</v>
      </c>
      <c r="AB86" s="16" t="s">
        <v>606</v>
      </c>
      <c r="AC86" s="16" t="s">
        <v>31</v>
      </c>
      <c r="AD86" s="16" t="s">
        <v>453</v>
      </c>
      <c r="AE86" s="16" t="s">
        <v>31</v>
      </c>
      <c r="AF86" s="16" t="s">
        <v>338</v>
      </c>
      <c r="AG86" s="25">
        <f ca="1" t="shared" si="6"/>
        <v>23.8552777778241</v>
      </c>
      <c r="AH86" s="25" t="str">
        <f t="shared" si="7"/>
        <v>是</v>
      </c>
      <c r="AI86" s="26" t="str">
        <f ca="1" t="shared" si="8"/>
        <v>是</v>
      </c>
      <c r="AJ86" s="27" t="str">
        <f ca="1" t="shared" si="9"/>
        <v>是</v>
      </c>
      <c r="AK86" s="28"/>
      <c r="AL86" s="28" t="s">
        <v>71</v>
      </c>
    </row>
    <row r="87" spans="1:38">
      <c r="A87" s="22" t="str">
        <f t="shared" si="10"/>
        <v>合肥包河三里庵网点</v>
      </c>
      <c r="B87" s="22" t="str">
        <f>VLOOKUP(R87,区域划分!A:B,2,0)</f>
        <v>合肥南</v>
      </c>
      <c r="C87" t="str">
        <f t="shared" si="11"/>
        <v>2020-11-01</v>
      </c>
      <c r="D87" s="16" t="s">
        <v>1318</v>
      </c>
      <c r="E87" s="16" t="s">
        <v>1319</v>
      </c>
      <c r="F87" s="16" t="s">
        <v>433</v>
      </c>
      <c r="G87" s="16" t="s">
        <v>471</v>
      </c>
      <c r="H87" s="16" t="s">
        <v>472</v>
      </c>
      <c r="I87" s="16" t="s">
        <v>473</v>
      </c>
      <c r="J87" s="16" t="s">
        <v>846</v>
      </c>
      <c r="K87" s="16" t="s">
        <v>1320</v>
      </c>
      <c r="L87" s="16" t="s">
        <v>1321</v>
      </c>
      <c r="M87" s="16" t="s">
        <v>1322</v>
      </c>
      <c r="N87" s="16" t="s">
        <v>441</v>
      </c>
      <c r="O87" s="16" t="s">
        <v>442</v>
      </c>
      <c r="P87" s="16" t="s">
        <v>1323</v>
      </c>
      <c r="Q87" s="16" t="s">
        <v>1324</v>
      </c>
      <c r="R87" s="16" t="s">
        <v>13</v>
      </c>
      <c r="S87" s="16" t="s">
        <v>606</v>
      </c>
      <c r="T87" s="16" t="s">
        <v>607</v>
      </c>
      <c r="U87" s="16" t="s">
        <v>466</v>
      </c>
      <c r="V87" s="16" t="s">
        <v>1325</v>
      </c>
      <c r="W87" s="16" t="s">
        <v>1323</v>
      </c>
      <c r="X87" s="16" t="s">
        <v>449</v>
      </c>
      <c r="Y87" s="16" t="s">
        <v>450</v>
      </c>
      <c r="Z87" s="16" t="s">
        <v>451</v>
      </c>
      <c r="AA87" s="16" t="s">
        <v>1326</v>
      </c>
      <c r="AB87" s="16" t="s">
        <v>606</v>
      </c>
      <c r="AC87" s="16" t="s">
        <v>13</v>
      </c>
      <c r="AD87" s="16" t="s">
        <v>453</v>
      </c>
      <c r="AE87" s="16" t="s">
        <v>13</v>
      </c>
      <c r="AF87" s="16" t="s">
        <v>338</v>
      </c>
      <c r="AG87" s="25">
        <f ca="1" t="shared" si="6"/>
        <v>23.835000000021</v>
      </c>
      <c r="AH87" s="25" t="str">
        <f t="shared" si="7"/>
        <v>是</v>
      </c>
      <c r="AI87" s="26" t="str">
        <f ca="1" t="shared" si="8"/>
        <v>是</v>
      </c>
      <c r="AJ87" s="27" t="str">
        <f ca="1" t="shared" si="9"/>
        <v>是</v>
      </c>
      <c r="AK87" s="28"/>
      <c r="AL87" s="28" t="s">
        <v>71</v>
      </c>
    </row>
    <row r="88" spans="1:38">
      <c r="A88" s="22" t="str">
        <f t="shared" si="10"/>
        <v>合肥经开始信路网点</v>
      </c>
      <c r="B88" s="22" t="str">
        <f>VLOOKUP(R88,区域划分!A:B,2,0)</f>
        <v>合肥南</v>
      </c>
      <c r="C88" t="str">
        <f t="shared" si="11"/>
        <v>2020-11-01</v>
      </c>
      <c r="D88" s="16" t="s">
        <v>1327</v>
      </c>
      <c r="E88" s="16" t="s">
        <v>1328</v>
      </c>
      <c r="F88" s="16" t="s">
        <v>433</v>
      </c>
      <c r="G88" s="16" t="s">
        <v>434</v>
      </c>
      <c r="H88" s="16" t="s">
        <v>435</v>
      </c>
      <c r="I88" s="16" t="s">
        <v>436</v>
      </c>
      <c r="J88" s="16" t="s">
        <v>1329</v>
      </c>
      <c r="K88" s="16" t="s">
        <v>1330</v>
      </c>
      <c r="L88" s="16" t="s">
        <v>1331</v>
      </c>
      <c r="M88" s="16" t="s">
        <v>1332</v>
      </c>
      <c r="N88" s="16" t="s">
        <v>478</v>
      </c>
      <c r="O88" s="16" t="s">
        <v>442</v>
      </c>
      <c r="P88" s="16" t="s">
        <v>1333</v>
      </c>
      <c r="Q88" s="16" t="s">
        <v>1334</v>
      </c>
      <c r="R88" s="16" t="s">
        <v>19</v>
      </c>
      <c r="S88" s="16" t="s">
        <v>606</v>
      </c>
      <c r="T88" s="16" t="s">
        <v>1335</v>
      </c>
      <c r="U88" s="16" t="s">
        <v>466</v>
      </c>
      <c r="V88" s="16" t="s">
        <v>1336</v>
      </c>
      <c r="W88" s="16" t="s">
        <v>1333</v>
      </c>
      <c r="X88" s="16" t="s">
        <v>449</v>
      </c>
      <c r="Y88" s="16" t="s">
        <v>450</v>
      </c>
      <c r="Z88" s="16" t="s">
        <v>451</v>
      </c>
      <c r="AA88" s="16" t="s">
        <v>1337</v>
      </c>
      <c r="AB88" s="16" t="s">
        <v>606</v>
      </c>
      <c r="AC88" s="16" t="s">
        <v>19</v>
      </c>
      <c r="AD88" s="16" t="s">
        <v>453</v>
      </c>
      <c r="AE88" s="16" t="s">
        <v>19</v>
      </c>
      <c r="AF88" s="16" t="s">
        <v>338</v>
      </c>
      <c r="AG88" s="25">
        <f ca="1" t="shared" si="6"/>
        <v>23.6258333333535</v>
      </c>
      <c r="AH88" s="25" t="str">
        <f t="shared" si="7"/>
        <v>是</v>
      </c>
      <c r="AI88" s="26" t="str">
        <f ca="1" t="shared" si="8"/>
        <v>是</v>
      </c>
      <c r="AJ88" s="27" t="str">
        <f ca="1" t="shared" si="9"/>
        <v>是</v>
      </c>
      <c r="AK88" s="28"/>
      <c r="AL88" s="28" t="s">
        <v>71</v>
      </c>
    </row>
    <row r="89" spans="1:38">
      <c r="A89" s="22" t="str">
        <f t="shared" si="10"/>
        <v>合肥经开网点</v>
      </c>
      <c r="B89" s="22" t="str">
        <f>VLOOKUP(R89,区域划分!A:B,2,0)</f>
        <v>合肥南</v>
      </c>
      <c r="C89" t="str">
        <f t="shared" si="11"/>
        <v>2020-11-01</v>
      </c>
      <c r="D89" s="16" t="s">
        <v>1338</v>
      </c>
      <c r="E89" s="16" t="s">
        <v>1339</v>
      </c>
      <c r="F89" s="16" t="s">
        <v>433</v>
      </c>
      <c r="G89" s="16" t="s">
        <v>532</v>
      </c>
      <c r="H89" s="16" t="s">
        <v>533</v>
      </c>
      <c r="I89" s="16" t="s">
        <v>436</v>
      </c>
      <c r="J89" s="16" t="s">
        <v>1340</v>
      </c>
      <c r="K89" s="16" t="s">
        <v>1341</v>
      </c>
      <c r="L89" s="16" t="s">
        <v>1342</v>
      </c>
      <c r="M89" s="16" t="s">
        <v>1343</v>
      </c>
      <c r="N89" s="16" t="s">
        <v>441</v>
      </c>
      <c r="O89" s="16" t="s">
        <v>479</v>
      </c>
      <c r="P89" s="16" t="s">
        <v>1344</v>
      </c>
      <c r="Q89" s="16" t="s">
        <v>1345</v>
      </c>
      <c r="R89" s="16" t="s">
        <v>9</v>
      </c>
      <c r="S89" s="16" t="s">
        <v>464</v>
      </c>
      <c r="T89" s="16" t="s">
        <v>465</v>
      </c>
      <c r="U89" s="16" t="s">
        <v>466</v>
      </c>
      <c r="V89" s="16" t="s">
        <v>1346</v>
      </c>
      <c r="W89" s="16" t="s">
        <v>1344</v>
      </c>
      <c r="X89" s="16" t="s">
        <v>449</v>
      </c>
      <c r="Y89" s="16" t="s">
        <v>450</v>
      </c>
      <c r="Z89" s="16" t="s">
        <v>451</v>
      </c>
      <c r="AA89" s="16" t="s">
        <v>1347</v>
      </c>
      <c r="AB89" s="16" t="s">
        <v>464</v>
      </c>
      <c r="AC89" s="16" t="s">
        <v>1340</v>
      </c>
      <c r="AD89" s="16" t="s">
        <v>453</v>
      </c>
      <c r="AE89" s="16" t="s">
        <v>9</v>
      </c>
      <c r="AF89" s="16" t="s">
        <v>338</v>
      </c>
      <c r="AG89" s="25">
        <f ca="1" t="shared" si="6"/>
        <v>3.05999999988126</v>
      </c>
      <c r="AH89" s="25" t="str">
        <f t="shared" si="7"/>
        <v>是</v>
      </c>
      <c r="AI89" s="26" t="str">
        <f ca="1" t="shared" si="8"/>
        <v>是</v>
      </c>
      <c r="AJ89" s="27" t="str">
        <f ca="1" t="shared" si="9"/>
        <v>是</v>
      </c>
      <c r="AK89" s="28" t="s">
        <v>69</v>
      </c>
      <c r="AL89" s="28"/>
    </row>
    <row r="90" spans="1:38">
      <c r="A90" s="22" t="str">
        <f t="shared" si="10"/>
        <v>合肥长丰北城网点</v>
      </c>
      <c r="B90" s="22" t="str">
        <f>VLOOKUP(R90,区域划分!A:B,2,0)</f>
        <v>合肥北</v>
      </c>
      <c r="C90" t="str">
        <f t="shared" si="11"/>
        <v>2020-11-01</v>
      </c>
      <c r="D90" s="16" t="s">
        <v>1348</v>
      </c>
      <c r="E90" s="16" t="s">
        <v>1349</v>
      </c>
      <c r="F90" s="16" t="s">
        <v>433</v>
      </c>
      <c r="G90" s="16" t="s">
        <v>456</v>
      </c>
      <c r="H90" s="16" t="s">
        <v>457</v>
      </c>
      <c r="I90" s="16" t="s">
        <v>436</v>
      </c>
      <c r="J90" s="16" t="s">
        <v>1350</v>
      </c>
      <c r="K90" s="16" t="s">
        <v>1351</v>
      </c>
      <c r="L90" s="16" t="s">
        <v>1352</v>
      </c>
      <c r="M90" s="16" t="s">
        <v>1353</v>
      </c>
      <c r="N90" s="16" t="s">
        <v>478</v>
      </c>
      <c r="O90" s="16" t="s">
        <v>442</v>
      </c>
      <c r="P90" s="16" t="s">
        <v>1353</v>
      </c>
      <c r="Q90" s="16" t="s">
        <v>1354</v>
      </c>
      <c r="R90" s="16" t="s">
        <v>21</v>
      </c>
      <c r="S90" s="16" t="s">
        <v>606</v>
      </c>
      <c r="T90" s="16" t="s">
        <v>1355</v>
      </c>
      <c r="U90" s="16" t="s">
        <v>466</v>
      </c>
      <c r="V90" s="16" t="s">
        <v>1356</v>
      </c>
      <c r="W90" s="16" t="s">
        <v>1353</v>
      </c>
      <c r="X90" s="16" t="s">
        <v>449</v>
      </c>
      <c r="Y90" s="16" t="s">
        <v>450</v>
      </c>
      <c r="Z90" s="16" t="s">
        <v>451</v>
      </c>
      <c r="AA90" s="16" t="s">
        <v>1357</v>
      </c>
      <c r="AB90" s="16" t="s">
        <v>606</v>
      </c>
      <c r="AC90" s="16" t="s">
        <v>21</v>
      </c>
      <c r="AD90" s="16" t="s">
        <v>453</v>
      </c>
      <c r="AE90" s="16" t="s">
        <v>21</v>
      </c>
      <c r="AF90" s="16" t="s">
        <v>338</v>
      </c>
      <c r="AG90" s="25">
        <f ca="1" t="shared" si="6"/>
        <v>23.5861111112754</v>
      </c>
      <c r="AH90" s="25" t="str">
        <f t="shared" si="7"/>
        <v>是</v>
      </c>
      <c r="AI90" s="26" t="str">
        <f ca="1" t="shared" si="8"/>
        <v>是</v>
      </c>
      <c r="AJ90" s="27" t="str">
        <f ca="1" t="shared" si="9"/>
        <v>是</v>
      </c>
      <c r="AK90" s="28"/>
      <c r="AL90" s="28" t="s">
        <v>71</v>
      </c>
    </row>
    <row r="91" spans="1:38">
      <c r="A91" s="22" t="str">
        <f t="shared" si="10"/>
        <v>合肥经开网点</v>
      </c>
      <c r="B91" s="22" t="str">
        <f>VLOOKUP(R91,区域划分!A:B,2,0)</f>
        <v>合肥南</v>
      </c>
      <c r="C91" t="str">
        <f t="shared" si="11"/>
        <v>2020-11-01</v>
      </c>
      <c r="D91" s="16" t="s">
        <v>1358</v>
      </c>
      <c r="E91" s="16" t="s">
        <v>1359</v>
      </c>
      <c r="F91" s="16" t="s">
        <v>433</v>
      </c>
      <c r="G91" s="16" t="s">
        <v>456</v>
      </c>
      <c r="H91" s="16" t="s">
        <v>457</v>
      </c>
      <c r="I91" s="16" t="s">
        <v>473</v>
      </c>
      <c r="J91" s="16" t="s">
        <v>1360</v>
      </c>
      <c r="K91" s="16" t="s">
        <v>1361</v>
      </c>
      <c r="L91" s="16" t="s">
        <v>1362</v>
      </c>
      <c r="M91" s="16" t="s">
        <v>1363</v>
      </c>
      <c r="N91" s="16" t="s">
        <v>441</v>
      </c>
      <c r="O91" s="16" t="s">
        <v>442</v>
      </c>
      <c r="P91" s="16" t="s">
        <v>1363</v>
      </c>
      <c r="Q91" s="16" t="s">
        <v>1364</v>
      </c>
      <c r="R91" s="16" t="s">
        <v>9</v>
      </c>
      <c r="S91" s="16" t="s">
        <v>464</v>
      </c>
      <c r="T91" s="16" t="s">
        <v>465</v>
      </c>
      <c r="U91" s="16" t="s">
        <v>466</v>
      </c>
      <c r="V91" s="16" t="s">
        <v>1365</v>
      </c>
      <c r="W91" s="16" t="s">
        <v>1363</v>
      </c>
      <c r="X91" s="16" t="s">
        <v>449</v>
      </c>
      <c r="Y91" s="16" t="s">
        <v>450</v>
      </c>
      <c r="Z91" s="16" t="s">
        <v>451</v>
      </c>
      <c r="AA91" s="16" t="s">
        <v>1366</v>
      </c>
      <c r="AB91" s="16" t="s">
        <v>464</v>
      </c>
      <c r="AC91" s="16" t="s">
        <v>9</v>
      </c>
      <c r="AD91" s="16" t="s">
        <v>453</v>
      </c>
      <c r="AE91" s="16" t="s">
        <v>9</v>
      </c>
      <c r="AF91" s="16" t="s">
        <v>338</v>
      </c>
      <c r="AG91" s="25">
        <f ca="1" t="shared" si="6"/>
        <v>3.41499999992084</v>
      </c>
      <c r="AH91" s="25" t="str">
        <f t="shared" si="7"/>
        <v>是</v>
      </c>
      <c r="AI91" s="26" t="str">
        <f ca="1" t="shared" si="8"/>
        <v>是</v>
      </c>
      <c r="AJ91" s="27" t="str">
        <f ca="1" t="shared" si="9"/>
        <v>是</v>
      </c>
      <c r="AK91" s="28" t="s">
        <v>69</v>
      </c>
      <c r="AL91" s="28"/>
    </row>
    <row r="92" spans="1:38">
      <c r="A92" s="22" t="str">
        <f t="shared" si="10"/>
        <v>合肥肥西柏堰网点</v>
      </c>
      <c r="B92" s="22" t="str">
        <f>VLOOKUP(R92,区域划分!A:B,2,0)</f>
        <v>肥西</v>
      </c>
      <c r="C92" t="str">
        <f t="shared" si="11"/>
        <v>2020-11-01</v>
      </c>
      <c r="D92" s="16" t="s">
        <v>1367</v>
      </c>
      <c r="E92" s="16" t="s">
        <v>1368</v>
      </c>
      <c r="F92" s="16" t="s">
        <v>433</v>
      </c>
      <c r="G92" s="16" t="s">
        <v>471</v>
      </c>
      <c r="H92" s="16" t="s">
        <v>472</v>
      </c>
      <c r="I92" s="16" t="s">
        <v>436</v>
      </c>
      <c r="J92" s="16" t="s">
        <v>1369</v>
      </c>
      <c r="K92" s="16" t="s">
        <v>1370</v>
      </c>
      <c r="L92" s="16" t="s">
        <v>1371</v>
      </c>
      <c r="M92" s="16" t="s">
        <v>1372</v>
      </c>
      <c r="N92" s="16" t="s">
        <v>441</v>
      </c>
      <c r="O92" s="16" t="s">
        <v>442</v>
      </c>
      <c r="P92" s="16" t="s">
        <v>1373</v>
      </c>
      <c r="Q92" s="16" t="s">
        <v>1374</v>
      </c>
      <c r="R92" s="16" t="s">
        <v>55</v>
      </c>
      <c r="S92" s="16" t="s">
        <v>1375</v>
      </c>
      <c r="T92" s="16" t="s">
        <v>1376</v>
      </c>
      <c r="U92" s="16" t="s">
        <v>447</v>
      </c>
      <c r="V92" s="16" t="s">
        <v>1377</v>
      </c>
      <c r="W92" s="16" t="s">
        <v>1373</v>
      </c>
      <c r="X92" s="16" t="s">
        <v>449</v>
      </c>
      <c r="Y92" s="16" t="s">
        <v>450</v>
      </c>
      <c r="Z92" s="16" t="s">
        <v>451</v>
      </c>
      <c r="AA92" s="16" t="s">
        <v>1378</v>
      </c>
      <c r="AB92" s="16" t="s">
        <v>1375</v>
      </c>
      <c r="AC92" s="16" t="s">
        <v>1379</v>
      </c>
      <c r="AD92" s="16" t="s">
        <v>453</v>
      </c>
      <c r="AE92" s="16" t="s">
        <v>338</v>
      </c>
      <c r="AF92" s="16" t="s">
        <v>338</v>
      </c>
      <c r="AG92" s="25">
        <f ca="1" t="shared" si="6"/>
        <v>5.36361111112637</v>
      </c>
      <c r="AH92" s="25" t="str">
        <f t="shared" si="7"/>
        <v>是</v>
      </c>
      <c r="AI92" s="26" t="str">
        <f ca="1" t="shared" si="8"/>
        <v>是</v>
      </c>
      <c r="AJ92" s="27" t="str">
        <f ca="1" t="shared" si="9"/>
        <v>是</v>
      </c>
      <c r="AK92" s="28" t="s">
        <v>69</v>
      </c>
      <c r="AL92" s="28"/>
    </row>
    <row r="93" spans="1:38">
      <c r="A93" s="22" t="str">
        <f t="shared" si="10"/>
        <v>亳州谯城万达网点</v>
      </c>
      <c r="B93" s="22" t="str">
        <f>VLOOKUP(R93,区域划分!A:B,2,0)</f>
        <v>亳州</v>
      </c>
      <c r="C93" t="str">
        <f t="shared" si="11"/>
        <v>2020-11-01</v>
      </c>
      <c r="D93" s="16" t="s">
        <v>1380</v>
      </c>
      <c r="E93" s="16" t="s">
        <v>1381</v>
      </c>
      <c r="F93" s="16" t="s">
        <v>433</v>
      </c>
      <c r="G93" s="16" t="s">
        <v>456</v>
      </c>
      <c r="H93" s="16" t="s">
        <v>457</v>
      </c>
      <c r="I93" s="16" t="s">
        <v>436</v>
      </c>
      <c r="J93" s="16" t="s">
        <v>1382</v>
      </c>
      <c r="K93" s="16" t="s">
        <v>1383</v>
      </c>
      <c r="L93" s="16" t="s">
        <v>1384</v>
      </c>
      <c r="M93" s="16" t="s">
        <v>1385</v>
      </c>
      <c r="N93" s="16" t="s">
        <v>478</v>
      </c>
      <c r="O93" s="16" t="s">
        <v>479</v>
      </c>
      <c r="P93" s="16" t="s">
        <v>1385</v>
      </c>
      <c r="Q93" s="16" t="s">
        <v>1386</v>
      </c>
      <c r="R93" s="16" t="s">
        <v>104</v>
      </c>
      <c r="S93" s="16" t="s">
        <v>1387</v>
      </c>
      <c r="T93" s="16" t="s">
        <v>1388</v>
      </c>
      <c r="U93" s="16" t="s">
        <v>447</v>
      </c>
      <c r="V93" s="16" t="s">
        <v>1389</v>
      </c>
      <c r="W93" s="16" t="s">
        <v>1385</v>
      </c>
      <c r="X93" s="16" t="s">
        <v>449</v>
      </c>
      <c r="Y93" s="16" t="s">
        <v>450</v>
      </c>
      <c r="Z93" s="16" t="s">
        <v>451</v>
      </c>
      <c r="AA93" s="16" t="s">
        <v>1390</v>
      </c>
      <c r="AB93" s="16" t="s">
        <v>1387</v>
      </c>
      <c r="AC93" s="16" t="s">
        <v>104</v>
      </c>
      <c r="AD93" s="16" t="s">
        <v>453</v>
      </c>
      <c r="AE93" s="16" t="s">
        <v>338</v>
      </c>
      <c r="AF93" s="16" t="s">
        <v>338</v>
      </c>
      <c r="AG93" s="25">
        <f ca="1" t="shared" si="6"/>
        <v>7.66555555548985</v>
      </c>
      <c r="AH93" s="25" t="str">
        <f t="shared" si="7"/>
        <v>是</v>
      </c>
      <c r="AI93" s="26" t="str">
        <f ca="1" t="shared" si="8"/>
        <v>是</v>
      </c>
      <c r="AJ93" s="27" t="str">
        <f ca="1" t="shared" si="9"/>
        <v>是</v>
      </c>
      <c r="AK93" s="28" t="s">
        <v>69</v>
      </c>
      <c r="AL93" s="28"/>
    </row>
    <row r="94" spans="1:38">
      <c r="A94" s="22" t="str">
        <f t="shared" si="10"/>
        <v>合肥包河三里庵网点</v>
      </c>
      <c r="B94" s="22" t="str">
        <f>VLOOKUP(R94,区域划分!A:B,2,0)</f>
        <v>合肥南</v>
      </c>
      <c r="C94" t="str">
        <f t="shared" si="11"/>
        <v>2020-11-01</v>
      </c>
      <c r="D94" s="16" t="s">
        <v>1391</v>
      </c>
      <c r="E94" s="16" t="s">
        <v>1392</v>
      </c>
      <c r="F94" s="16" t="s">
        <v>835</v>
      </c>
      <c r="G94" s="16" t="s">
        <v>471</v>
      </c>
      <c r="H94" s="16" t="s">
        <v>472</v>
      </c>
      <c r="I94" s="16" t="s">
        <v>473</v>
      </c>
      <c r="J94" s="16" t="s">
        <v>836</v>
      </c>
      <c r="K94" s="16" t="s">
        <v>1393</v>
      </c>
      <c r="L94" s="16" t="s">
        <v>1394</v>
      </c>
      <c r="M94" s="16" t="s">
        <v>1395</v>
      </c>
      <c r="N94" s="16" t="s">
        <v>478</v>
      </c>
      <c r="O94" s="16" t="s">
        <v>479</v>
      </c>
      <c r="P94" s="16" t="s">
        <v>1396</v>
      </c>
      <c r="Q94" s="16" t="s">
        <v>1397</v>
      </c>
      <c r="R94" s="16" t="s">
        <v>13</v>
      </c>
      <c r="S94" s="16" t="s">
        <v>606</v>
      </c>
      <c r="T94" s="16" t="s">
        <v>1398</v>
      </c>
      <c r="U94" s="16" t="s">
        <v>466</v>
      </c>
      <c r="V94" s="16" t="s">
        <v>1399</v>
      </c>
      <c r="W94" s="16" t="s">
        <v>1396</v>
      </c>
      <c r="X94" s="16" t="s">
        <v>449</v>
      </c>
      <c r="Y94" s="16" t="s">
        <v>450</v>
      </c>
      <c r="Z94" s="16" t="s">
        <v>451</v>
      </c>
      <c r="AA94" s="16" t="s">
        <v>1400</v>
      </c>
      <c r="AB94" s="16" t="s">
        <v>606</v>
      </c>
      <c r="AC94" s="16" t="s">
        <v>13</v>
      </c>
      <c r="AD94" s="16" t="s">
        <v>453</v>
      </c>
      <c r="AE94" s="16" t="s">
        <v>13</v>
      </c>
      <c r="AF94" s="16" t="s">
        <v>338</v>
      </c>
      <c r="AG94" s="25">
        <f ca="1" t="shared" si="6"/>
        <v>23.8938888888806</v>
      </c>
      <c r="AH94" s="25" t="str">
        <f t="shared" si="7"/>
        <v>是</v>
      </c>
      <c r="AI94" s="26" t="str">
        <f ca="1" t="shared" si="8"/>
        <v>是</v>
      </c>
      <c r="AJ94" s="27" t="str">
        <f ca="1" t="shared" si="9"/>
        <v>是</v>
      </c>
      <c r="AK94" s="28"/>
      <c r="AL94" s="28" t="s">
        <v>71</v>
      </c>
    </row>
    <row r="95" spans="1:38">
      <c r="A95" s="22" t="str">
        <f t="shared" si="10"/>
        <v>合肥肥东吾悦网点</v>
      </c>
      <c r="B95" s="22" t="str">
        <f>VLOOKUP(R95,区域划分!A:B,2,0)</f>
        <v>肥东</v>
      </c>
      <c r="C95" t="str">
        <f t="shared" si="11"/>
        <v>2020-11-01</v>
      </c>
      <c r="D95" s="16" t="s">
        <v>1401</v>
      </c>
      <c r="E95" s="16" t="s">
        <v>1402</v>
      </c>
      <c r="F95" s="16" t="s">
        <v>433</v>
      </c>
      <c r="G95" s="16" t="s">
        <v>471</v>
      </c>
      <c r="H95" s="16" t="s">
        <v>472</v>
      </c>
      <c r="I95" s="16" t="s">
        <v>473</v>
      </c>
      <c r="J95" s="16" t="s">
        <v>1403</v>
      </c>
      <c r="K95" s="16" t="s">
        <v>1404</v>
      </c>
      <c r="L95" s="16" t="s">
        <v>1405</v>
      </c>
      <c r="M95" s="16" t="s">
        <v>1406</v>
      </c>
      <c r="N95" s="16" t="s">
        <v>478</v>
      </c>
      <c r="O95" s="16" t="s">
        <v>442</v>
      </c>
      <c r="P95" s="16" t="s">
        <v>1407</v>
      </c>
      <c r="Q95" s="16" t="s">
        <v>1408</v>
      </c>
      <c r="R95" s="16" t="s">
        <v>11</v>
      </c>
      <c r="S95" s="16" t="s">
        <v>606</v>
      </c>
      <c r="T95" s="16" t="s">
        <v>727</v>
      </c>
      <c r="U95" s="16" t="s">
        <v>466</v>
      </c>
      <c r="V95" s="16" t="s">
        <v>1409</v>
      </c>
      <c r="W95" s="16" t="s">
        <v>1407</v>
      </c>
      <c r="X95" s="16" t="s">
        <v>449</v>
      </c>
      <c r="Y95" s="16" t="s">
        <v>450</v>
      </c>
      <c r="Z95" s="16" t="s">
        <v>451</v>
      </c>
      <c r="AA95" s="16" t="s">
        <v>1410</v>
      </c>
      <c r="AB95" s="16" t="s">
        <v>606</v>
      </c>
      <c r="AC95" s="16" t="s">
        <v>11</v>
      </c>
      <c r="AD95" s="16" t="s">
        <v>453</v>
      </c>
      <c r="AE95" s="16" t="s">
        <v>11</v>
      </c>
      <c r="AF95" s="16" t="s">
        <v>338</v>
      </c>
      <c r="AG95" s="25">
        <f ca="1" t="shared" si="6"/>
        <v>23.8869444443844</v>
      </c>
      <c r="AH95" s="25" t="str">
        <f t="shared" si="7"/>
        <v>是</v>
      </c>
      <c r="AI95" s="26" t="str">
        <f ca="1" t="shared" si="8"/>
        <v>是</v>
      </c>
      <c r="AJ95" s="27" t="str">
        <f ca="1" t="shared" si="9"/>
        <v>是</v>
      </c>
      <c r="AK95" s="28"/>
      <c r="AL95" s="28" t="s">
        <v>71</v>
      </c>
    </row>
    <row r="96" spans="1:38">
      <c r="A96" s="22" t="str">
        <f t="shared" si="10"/>
        <v>合肥经开网点</v>
      </c>
      <c r="B96" s="22" t="str">
        <f>VLOOKUP(R96,区域划分!A:B,2,0)</f>
        <v>合肥南</v>
      </c>
      <c r="C96" t="str">
        <f t="shared" si="11"/>
        <v>2020-11-01</v>
      </c>
      <c r="D96" s="16" t="s">
        <v>1411</v>
      </c>
      <c r="E96" s="16" t="s">
        <v>1412</v>
      </c>
      <c r="F96" s="16" t="s">
        <v>433</v>
      </c>
      <c r="G96" s="16" t="s">
        <v>456</v>
      </c>
      <c r="H96" s="16" t="s">
        <v>457</v>
      </c>
      <c r="I96" s="16" t="s">
        <v>436</v>
      </c>
      <c r="J96" s="16" t="s">
        <v>1413</v>
      </c>
      <c r="K96" s="16" t="s">
        <v>1414</v>
      </c>
      <c r="L96" s="16" t="s">
        <v>1415</v>
      </c>
      <c r="M96" s="16" t="s">
        <v>1416</v>
      </c>
      <c r="N96" s="16" t="s">
        <v>441</v>
      </c>
      <c r="O96" s="16" t="s">
        <v>442</v>
      </c>
      <c r="P96" s="16" t="s">
        <v>1417</v>
      </c>
      <c r="Q96" s="16" t="s">
        <v>1418</v>
      </c>
      <c r="R96" s="16" t="s">
        <v>9</v>
      </c>
      <c r="S96" s="16" t="s">
        <v>464</v>
      </c>
      <c r="T96" s="16" t="s">
        <v>465</v>
      </c>
      <c r="U96" s="16" t="s">
        <v>466</v>
      </c>
      <c r="V96" s="16" t="s">
        <v>1419</v>
      </c>
      <c r="W96" s="16" t="s">
        <v>1417</v>
      </c>
      <c r="X96" s="16" t="s">
        <v>449</v>
      </c>
      <c r="Y96" s="16" t="s">
        <v>450</v>
      </c>
      <c r="Z96" s="16" t="s">
        <v>451</v>
      </c>
      <c r="AA96" s="16" t="s">
        <v>1420</v>
      </c>
      <c r="AB96" s="16" t="s">
        <v>464</v>
      </c>
      <c r="AC96" s="16" t="s">
        <v>9</v>
      </c>
      <c r="AD96" s="16" t="s">
        <v>453</v>
      </c>
      <c r="AE96" s="16" t="s">
        <v>9</v>
      </c>
      <c r="AF96" s="16" t="s">
        <v>338</v>
      </c>
      <c r="AG96" s="25">
        <f ca="1" t="shared" si="6"/>
        <v>2.87333333340939</v>
      </c>
      <c r="AH96" s="25" t="str">
        <f t="shared" si="7"/>
        <v>是</v>
      </c>
      <c r="AI96" s="26" t="str">
        <f ca="1" t="shared" si="8"/>
        <v>是</v>
      </c>
      <c r="AJ96" s="27" t="str">
        <f ca="1" t="shared" si="9"/>
        <v>是</v>
      </c>
      <c r="AK96" s="28" t="s">
        <v>69</v>
      </c>
      <c r="AL96" s="28"/>
    </row>
    <row r="97" spans="1:38">
      <c r="A97" s="22" t="str">
        <f t="shared" si="10"/>
        <v>合肥肥东吾悦网点</v>
      </c>
      <c r="B97" s="22" t="str">
        <f>VLOOKUP(R97,区域划分!A:B,2,0)</f>
        <v>肥东</v>
      </c>
      <c r="C97" t="str">
        <f t="shared" si="11"/>
        <v>2020-11-01</v>
      </c>
      <c r="D97" s="16" t="s">
        <v>1421</v>
      </c>
      <c r="E97" s="16" t="s">
        <v>1422</v>
      </c>
      <c r="F97" s="16" t="s">
        <v>433</v>
      </c>
      <c r="G97" s="16" t="s">
        <v>456</v>
      </c>
      <c r="H97" s="16" t="s">
        <v>457</v>
      </c>
      <c r="I97" s="16" t="s">
        <v>436</v>
      </c>
      <c r="J97" s="16" t="s">
        <v>1423</v>
      </c>
      <c r="K97" s="16" t="s">
        <v>1424</v>
      </c>
      <c r="L97" s="16" t="s">
        <v>1425</v>
      </c>
      <c r="M97" s="16" t="s">
        <v>1426</v>
      </c>
      <c r="N97" s="16" t="s">
        <v>478</v>
      </c>
      <c r="O97" s="16" t="s">
        <v>442</v>
      </c>
      <c r="P97" s="16" t="s">
        <v>1427</v>
      </c>
      <c r="Q97" s="16" t="s">
        <v>1428</v>
      </c>
      <c r="R97" s="16" t="s">
        <v>11</v>
      </c>
      <c r="S97" s="16" t="s">
        <v>606</v>
      </c>
      <c r="T97" s="16" t="s">
        <v>1429</v>
      </c>
      <c r="U97" s="16" t="s">
        <v>466</v>
      </c>
      <c r="V97" s="16" t="s">
        <v>1430</v>
      </c>
      <c r="W97" s="16" t="s">
        <v>1427</v>
      </c>
      <c r="X97" s="16" t="s">
        <v>449</v>
      </c>
      <c r="Y97" s="16" t="s">
        <v>450</v>
      </c>
      <c r="Z97" s="16" t="s">
        <v>451</v>
      </c>
      <c r="AA97" s="16" t="s">
        <v>1431</v>
      </c>
      <c r="AB97" s="16" t="s">
        <v>606</v>
      </c>
      <c r="AC97" s="16" t="s">
        <v>11</v>
      </c>
      <c r="AD97" s="16" t="s">
        <v>453</v>
      </c>
      <c r="AE97" s="16" t="s">
        <v>11</v>
      </c>
      <c r="AF97" s="16" t="s">
        <v>338</v>
      </c>
      <c r="AG97" s="25">
        <f ca="1" t="shared" si="6"/>
        <v>23.7863888888969</v>
      </c>
      <c r="AH97" s="25" t="str">
        <f t="shared" si="7"/>
        <v>是</v>
      </c>
      <c r="AI97" s="26" t="str">
        <f ca="1" t="shared" si="8"/>
        <v>是</v>
      </c>
      <c r="AJ97" s="27" t="str">
        <f ca="1" t="shared" si="9"/>
        <v>是</v>
      </c>
      <c r="AK97" s="28"/>
      <c r="AL97" s="28" t="s">
        <v>71</v>
      </c>
    </row>
    <row r="98" spans="1:38">
      <c r="A98" s="22" t="str">
        <f t="shared" si="10"/>
        <v>合肥包河三里庵网点</v>
      </c>
      <c r="B98" s="22" t="str">
        <f>VLOOKUP(R98,区域划分!A:B,2,0)</f>
        <v>合肥南</v>
      </c>
      <c r="C98" t="str">
        <f t="shared" si="11"/>
        <v>2020-11-01</v>
      </c>
      <c r="D98" s="16" t="s">
        <v>1432</v>
      </c>
      <c r="E98" s="16" t="s">
        <v>1433</v>
      </c>
      <c r="F98" s="16" t="s">
        <v>835</v>
      </c>
      <c r="G98" s="16" t="s">
        <v>471</v>
      </c>
      <c r="H98" s="16" t="s">
        <v>472</v>
      </c>
      <c r="I98" s="16" t="s">
        <v>473</v>
      </c>
      <c r="J98" s="16" t="s">
        <v>836</v>
      </c>
      <c r="K98" s="16" t="s">
        <v>1434</v>
      </c>
      <c r="L98" s="16" t="s">
        <v>1435</v>
      </c>
      <c r="M98" s="16" t="s">
        <v>1436</v>
      </c>
      <c r="N98" s="16" t="s">
        <v>478</v>
      </c>
      <c r="O98" s="16" t="s">
        <v>442</v>
      </c>
      <c r="P98" s="16" t="s">
        <v>1437</v>
      </c>
      <c r="Q98" s="16" t="s">
        <v>1438</v>
      </c>
      <c r="R98" s="16" t="s">
        <v>13</v>
      </c>
      <c r="S98" s="16" t="s">
        <v>606</v>
      </c>
      <c r="T98" s="16" t="s">
        <v>1439</v>
      </c>
      <c r="U98" s="16" t="s">
        <v>466</v>
      </c>
      <c r="V98" s="16" t="s">
        <v>1440</v>
      </c>
      <c r="W98" s="16" t="s">
        <v>1437</v>
      </c>
      <c r="X98" s="16" t="s">
        <v>449</v>
      </c>
      <c r="Y98" s="16" t="s">
        <v>450</v>
      </c>
      <c r="Z98" s="16" t="s">
        <v>451</v>
      </c>
      <c r="AA98" s="16" t="s">
        <v>1441</v>
      </c>
      <c r="AB98" s="16" t="s">
        <v>606</v>
      </c>
      <c r="AC98" s="16" t="s">
        <v>13</v>
      </c>
      <c r="AD98" s="16" t="s">
        <v>865</v>
      </c>
      <c r="AE98" s="16" t="s">
        <v>13</v>
      </c>
      <c r="AF98" s="16" t="s">
        <v>338</v>
      </c>
      <c r="AG98" s="25">
        <f ca="1" t="shared" si="6"/>
        <v>23.9419444444939</v>
      </c>
      <c r="AH98" s="25" t="str">
        <f t="shared" si="7"/>
        <v>是</v>
      </c>
      <c r="AI98" s="26" t="str">
        <f ca="1" t="shared" si="8"/>
        <v>是</v>
      </c>
      <c r="AJ98" s="27" t="str">
        <f ca="1" t="shared" si="9"/>
        <v>是</v>
      </c>
      <c r="AK98" s="28"/>
      <c r="AL98" s="28" t="s">
        <v>71</v>
      </c>
    </row>
    <row r="99" spans="1:38">
      <c r="A99" s="22" t="str">
        <f t="shared" si="10"/>
        <v>合肥经开网点</v>
      </c>
      <c r="B99" s="22" t="str">
        <f>VLOOKUP(R99,区域划分!A:B,2,0)</f>
        <v>合肥南</v>
      </c>
      <c r="C99" t="str">
        <f t="shared" si="11"/>
        <v>2020-11-01</v>
      </c>
      <c r="D99" s="16" t="s">
        <v>1442</v>
      </c>
      <c r="E99" s="16" t="s">
        <v>1443</v>
      </c>
      <c r="F99" s="16" t="s">
        <v>433</v>
      </c>
      <c r="G99" s="16" t="s">
        <v>456</v>
      </c>
      <c r="H99" s="16" t="s">
        <v>753</v>
      </c>
      <c r="I99" s="16" t="s">
        <v>473</v>
      </c>
      <c r="J99" s="16" t="s">
        <v>846</v>
      </c>
      <c r="K99" s="16" t="s">
        <v>1320</v>
      </c>
      <c r="L99" s="16" t="s">
        <v>1444</v>
      </c>
      <c r="M99" s="16" t="s">
        <v>1445</v>
      </c>
      <c r="N99" s="16" t="s">
        <v>441</v>
      </c>
      <c r="O99" s="16" t="s">
        <v>442</v>
      </c>
      <c r="P99" s="16" t="s">
        <v>1446</v>
      </c>
      <c r="Q99" s="16" t="s">
        <v>1447</v>
      </c>
      <c r="R99" s="16" t="s">
        <v>9</v>
      </c>
      <c r="S99" s="16" t="s">
        <v>464</v>
      </c>
      <c r="T99" s="16" t="s">
        <v>465</v>
      </c>
      <c r="U99" s="16" t="s">
        <v>466</v>
      </c>
      <c r="V99" s="16" t="s">
        <v>1448</v>
      </c>
      <c r="W99" s="16" t="s">
        <v>1446</v>
      </c>
      <c r="X99" s="16" t="s">
        <v>449</v>
      </c>
      <c r="Y99" s="16" t="s">
        <v>450</v>
      </c>
      <c r="Z99" s="16" t="s">
        <v>451</v>
      </c>
      <c r="AA99" s="16" t="s">
        <v>1449</v>
      </c>
      <c r="AB99" s="16" t="s">
        <v>464</v>
      </c>
      <c r="AC99" s="16" t="s">
        <v>9</v>
      </c>
      <c r="AD99" s="16" t="s">
        <v>453</v>
      </c>
      <c r="AE99" s="16" t="s">
        <v>9</v>
      </c>
      <c r="AF99" s="16" t="s">
        <v>338</v>
      </c>
      <c r="AG99" s="25">
        <f ca="1" t="shared" si="6"/>
        <v>3.25055555562722</v>
      </c>
      <c r="AH99" s="25" t="str">
        <f t="shared" si="7"/>
        <v>是</v>
      </c>
      <c r="AI99" s="26" t="str">
        <f ca="1" t="shared" si="8"/>
        <v>是</v>
      </c>
      <c r="AJ99" s="27" t="str">
        <f ca="1" t="shared" si="9"/>
        <v>是</v>
      </c>
      <c r="AK99" s="28" t="s">
        <v>69</v>
      </c>
      <c r="AL99" s="28"/>
    </row>
    <row r="100" spans="1:38">
      <c r="A100" s="22" t="str">
        <f t="shared" si="10"/>
        <v>合肥经开网点</v>
      </c>
      <c r="B100" s="22" t="str">
        <f>VLOOKUP(R100,区域划分!A:B,2,0)</f>
        <v>合肥南</v>
      </c>
      <c r="C100" t="str">
        <f t="shared" si="11"/>
        <v>2020-11-01</v>
      </c>
      <c r="D100" s="16" t="s">
        <v>1450</v>
      </c>
      <c r="E100" s="16" t="s">
        <v>1451</v>
      </c>
      <c r="F100" s="16" t="s">
        <v>433</v>
      </c>
      <c r="G100" s="16" t="s">
        <v>456</v>
      </c>
      <c r="H100" s="16" t="s">
        <v>457</v>
      </c>
      <c r="I100" s="16" t="s">
        <v>436</v>
      </c>
      <c r="J100" s="16" t="s">
        <v>1452</v>
      </c>
      <c r="K100" s="16" t="s">
        <v>1453</v>
      </c>
      <c r="L100" s="16" t="s">
        <v>1454</v>
      </c>
      <c r="M100" s="16" t="s">
        <v>537</v>
      </c>
      <c r="N100" s="16" t="s">
        <v>441</v>
      </c>
      <c r="O100" s="16" t="s">
        <v>442</v>
      </c>
      <c r="P100" s="16" t="s">
        <v>537</v>
      </c>
      <c r="Q100" s="16" t="s">
        <v>1455</v>
      </c>
      <c r="R100" s="16" t="s">
        <v>9</v>
      </c>
      <c r="S100" s="16" t="s">
        <v>464</v>
      </c>
      <c r="T100" s="16" t="s">
        <v>465</v>
      </c>
      <c r="U100" s="16" t="s">
        <v>466</v>
      </c>
      <c r="V100" s="16" t="s">
        <v>541</v>
      </c>
      <c r="W100" s="16" t="s">
        <v>537</v>
      </c>
      <c r="X100" s="16" t="s">
        <v>449</v>
      </c>
      <c r="Y100" s="16" t="s">
        <v>450</v>
      </c>
      <c r="Z100" s="16" t="s">
        <v>451</v>
      </c>
      <c r="AA100" s="16" t="s">
        <v>1456</v>
      </c>
      <c r="AB100" s="16" t="s">
        <v>464</v>
      </c>
      <c r="AC100" s="16" t="s">
        <v>9</v>
      </c>
      <c r="AD100" s="16" t="s">
        <v>453</v>
      </c>
      <c r="AE100" s="16" t="s">
        <v>9</v>
      </c>
      <c r="AF100" s="16" t="s">
        <v>338</v>
      </c>
      <c r="AG100" s="25">
        <f ca="1" t="shared" si="6"/>
        <v>2.76694444444729</v>
      </c>
      <c r="AH100" s="25" t="str">
        <f t="shared" si="7"/>
        <v>是</v>
      </c>
      <c r="AI100" s="26" t="str">
        <f ca="1" t="shared" si="8"/>
        <v>是</v>
      </c>
      <c r="AJ100" s="27" t="str">
        <f ca="1" t="shared" si="9"/>
        <v>是</v>
      </c>
      <c r="AK100" s="28" t="s">
        <v>69</v>
      </c>
      <c r="AL100" s="28"/>
    </row>
    <row r="101" spans="1:38">
      <c r="A101" s="22" t="str">
        <f t="shared" si="10"/>
        <v>合肥肥东吾悦网点</v>
      </c>
      <c r="B101" s="22" t="str">
        <f>VLOOKUP(R101,区域划分!A:B,2,0)</f>
        <v>肥东</v>
      </c>
      <c r="C101" t="str">
        <f t="shared" si="11"/>
        <v>2020-11-01</v>
      </c>
      <c r="D101" s="16" t="s">
        <v>1457</v>
      </c>
      <c r="E101" s="16" t="s">
        <v>1458</v>
      </c>
      <c r="F101" s="16" t="s">
        <v>433</v>
      </c>
      <c r="G101" s="16" t="s">
        <v>456</v>
      </c>
      <c r="H101" s="16" t="s">
        <v>457</v>
      </c>
      <c r="I101" s="16" t="s">
        <v>436</v>
      </c>
      <c r="J101" s="16" t="s">
        <v>1163</v>
      </c>
      <c r="K101" s="16" t="s">
        <v>1459</v>
      </c>
      <c r="L101" s="16" t="s">
        <v>1460</v>
      </c>
      <c r="M101" s="16" t="s">
        <v>1461</v>
      </c>
      <c r="N101" s="16" t="s">
        <v>441</v>
      </c>
      <c r="O101" s="16" t="s">
        <v>442</v>
      </c>
      <c r="P101" s="16" t="s">
        <v>1462</v>
      </c>
      <c r="Q101" s="16" t="s">
        <v>1463</v>
      </c>
      <c r="R101" s="16" t="s">
        <v>11</v>
      </c>
      <c r="S101" s="16" t="s">
        <v>606</v>
      </c>
      <c r="T101" s="16" t="s">
        <v>727</v>
      </c>
      <c r="U101" s="16" t="s">
        <v>466</v>
      </c>
      <c r="V101" s="16" t="s">
        <v>1464</v>
      </c>
      <c r="W101" s="16" t="s">
        <v>1462</v>
      </c>
      <c r="X101" s="16" t="s">
        <v>449</v>
      </c>
      <c r="Y101" s="16" t="s">
        <v>450</v>
      </c>
      <c r="Z101" s="16" t="s">
        <v>451</v>
      </c>
      <c r="AA101" s="16" t="s">
        <v>1465</v>
      </c>
      <c r="AB101" s="16" t="s">
        <v>606</v>
      </c>
      <c r="AC101" s="16" t="s">
        <v>11</v>
      </c>
      <c r="AD101" s="16" t="s">
        <v>453</v>
      </c>
      <c r="AE101" s="16" t="s">
        <v>11</v>
      </c>
      <c r="AF101" s="16" t="s">
        <v>338</v>
      </c>
      <c r="AG101" s="25">
        <f ca="1" t="shared" si="6"/>
        <v>23.7069444443914</v>
      </c>
      <c r="AH101" s="25" t="str">
        <f t="shared" si="7"/>
        <v>是</v>
      </c>
      <c r="AI101" s="26" t="str">
        <f ca="1" t="shared" si="8"/>
        <v>是</v>
      </c>
      <c r="AJ101" s="27" t="str">
        <f ca="1" t="shared" si="9"/>
        <v>是</v>
      </c>
      <c r="AK101" s="28"/>
      <c r="AL101" s="28" t="s">
        <v>71</v>
      </c>
    </row>
    <row r="102" spans="1:38">
      <c r="A102" s="22" t="str">
        <f t="shared" si="10"/>
        <v>合肥肥西网点</v>
      </c>
      <c r="B102" s="22" t="str">
        <f>VLOOKUP(R102,区域划分!A:B,2,0)</f>
        <v>肥西</v>
      </c>
      <c r="C102" t="str">
        <f t="shared" si="11"/>
        <v>2020-11-01</v>
      </c>
      <c r="D102" s="16" t="s">
        <v>1466</v>
      </c>
      <c r="E102" s="16" t="s">
        <v>1467</v>
      </c>
      <c r="F102" s="16" t="s">
        <v>433</v>
      </c>
      <c r="G102" s="16" t="s">
        <v>471</v>
      </c>
      <c r="H102" s="16" t="s">
        <v>472</v>
      </c>
      <c r="I102" s="16" t="s">
        <v>436</v>
      </c>
      <c r="J102" s="16" t="s">
        <v>1468</v>
      </c>
      <c r="K102" s="16" t="s">
        <v>1469</v>
      </c>
      <c r="L102" s="16" t="s">
        <v>1470</v>
      </c>
      <c r="M102" s="16" t="s">
        <v>1471</v>
      </c>
      <c r="N102" s="16" t="s">
        <v>478</v>
      </c>
      <c r="O102" s="16" t="s">
        <v>442</v>
      </c>
      <c r="P102" s="16" t="s">
        <v>1472</v>
      </c>
      <c r="Q102" s="16" t="s">
        <v>1473</v>
      </c>
      <c r="R102" s="16" t="s">
        <v>72</v>
      </c>
      <c r="S102" s="16" t="s">
        <v>1474</v>
      </c>
      <c r="T102" s="16" t="s">
        <v>1475</v>
      </c>
      <c r="U102" s="16" t="s">
        <v>447</v>
      </c>
      <c r="V102" s="16" t="s">
        <v>1476</v>
      </c>
      <c r="W102" s="16" t="s">
        <v>1472</v>
      </c>
      <c r="X102" s="16" t="s">
        <v>449</v>
      </c>
      <c r="Y102" s="16" t="s">
        <v>450</v>
      </c>
      <c r="Z102" s="16" t="s">
        <v>451</v>
      </c>
      <c r="AA102" s="16" t="s">
        <v>1477</v>
      </c>
      <c r="AB102" s="16" t="s">
        <v>1474</v>
      </c>
      <c r="AC102" s="16" t="s">
        <v>72</v>
      </c>
      <c r="AD102" s="16" t="s">
        <v>453</v>
      </c>
      <c r="AE102" s="16" t="s">
        <v>55</v>
      </c>
      <c r="AF102" s="16" t="s">
        <v>338</v>
      </c>
      <c r="AG102" s="25">
        <f ca="1" t="shared" si="6"/>
        <v>7.32583333330695</v>
      </c>
      <c r="AH102" s="25" t="str">
        <f t="shared" si="7"/>
        <v>是</v>
      </c>
      <c r="AI102" s="26" t="str">
        <f ca="1" t="shared" si="8"/>
        <v>是</v>
      </c>
      <c r="AJ102" s="27" t="str">
        <f ca="1" t="shared" si="9"/>
        <v>是</v>
      </c>
      <c r="AK102" s="28" t="s">
        <v>69</v>
      </c>
      <c r="AL102" s="28"/>
    </row>
    <row r="103" spans="1:38">
      <c r="A103" s="22" t="str">
        <f t="shared" si="10"/>
        <v>亳州谯城万达网点</v>
      </c>
      <c r="B103" s="22" t="str">
        <f>VLOOKUP(R103,区域划分!A:B,2,0)</f>
        <v>亳州</v>
      </c>
      <c r="C103" t="str">
        <f t="shared" si="11"/>
        <v>2020-11-01</v>
      </c>
      <c r="D103" s="16" t="s">
        <v>1478</v>
      </c>
      <c r="E103" s="16" t="s">
        <v>1479</v>
      </c>
      <c r="F103" s="16" t="s">
        <v>433</v>
      </c>
      <c r="G103" s="16" t="s">
        <v>532</v>
      </c>
      <c r="H103" s="16" t="s">
        <v>1112</v>
      </c>
      <c r="I103" s="16" t="s">
        <v>436</v>
      </c>
      <c r="J103" s="16" t="s">
        <v>1480</v>
      </c>
      <c r="K103" s="16" t="s">
        <v>1481</v>
      </c>
      <c r="L103" s="16" t="s">
        <v>1482</v>
      </c>
      <c r="M103" s="16" t="s">
        <v>537</v>
      </c>
      <c r="N103" s="16" t="s">
        <v>441</v>
      </c>
      <c r="O103" s="16" t="s">
        <v>442</v>
      </c>
      <c r="P103" s="16" t="s">
        <v>537</v>
      </c>
      <c r="Q103" s="16" t="s">
        <v>1483</v>
      </c>
      <c r="R103" s="16" t="s">
        <v>104</v>
      </c>
      <c r="S103" s="16" t="s">
        <v>1387</v>
      </c>
      <c r="T103" s="16" t="s">
        <v>1484</v>
      </c>
      <c r="U103" s="16" t="s">
        <v>447</v>
      </c>
      <c r="V103" s="16" t="s">
        <v>541</v>
      </c>
      <c r="W103" s="16" t="s">
        <v>537</v>
      </c>
      <c r="X103" s="16" t="s">
        <v>449</v>
      </c>
      <c r="Y103" s="16" t="s">
        <v>450</v>
      </c>
      <c r="Z103" s="16" t="s">
        <v>451</v>
      </c>
      <c r="AA103" s="16" t="s">
        <v>1485</v>
      </c>
      <c r="AB103" s="16" t="s">
        <v>1387</v>
      </c>
      <c r="AC103" s="16" t="s">
        <v>104</v>
      </c>
      <c r="AD103" s="16" t="s">
        <v>453</v>
      </c>
      <c r="AE103" s="16" t="s">
        <v>338</v>
      </c>
      <c r="AF103" s="16" t="s">
        <v>338</v>
      </c>
      <c r="AG103" s="25">
        <f ca="1" t="shared" si="6"/>
        <v>3.52916666673264</v>
      </c>
      <c r="AH103" s="25" t="str">
        <f t="shared" si="7"/>
        <v>是</v>
      </c>
      <c r="AI103" s="26" t="str">
        <f ca="1" t="shared" si="8"/>
        <v>是</v>
      </c>
      <c r="AJ103" s="27" t="str">
        <f ca="1" t="shared" si="9"/>
        <v>是</v>
      </c>
      <c r="AK103" s="28" t="s">
        <v>69</v>
      </c>
      <c r="AL103" s="28"/>
    </row>
    <row r="104" spans="1:38">
      <c r="A104" s="22" t="str">
        <f t="shared" si="10"/>
        <v>合肥经开网点</v>
      </c>
      <c r="B104" s="22" t="str">
        <f>VLOOKUP(R104,区域划分!A:B,2,0)</f>
        <v>合肥南</v>
      </c>
      <c r="C104" t="str">
        <f t="shared" si="11"/>
        <v>2020-11-01</v>
      </c>
      <c r="D104" s="16" t="s">
        <v>1486</v>
      </c>
      <c r="E104" s="16" t="s">
        <v>1487</v>
      </c>
      <c r="F104" s="16" t="s">
        <v>433</v>
      </c>
      <c r="G104" s="16" t="s">
        <v>471</v>
      </c>
      <c r="H104" s="16" t="s">
        <v>472</v>
      </c>
      <c r="I104" s="16" t="s">
        <v>436</v>
      </c>
      <c r="J104" s="16" t="s">
        <v>898</v>
      </c>
      <c r="K104" s="16" t="s">
        <v>1488</v>
      </c>
      <c r="L104" s="16" t="s">
        <v>1489</v>
      </c>
      <c r="M104" s="16" t="s">
        <v>1490</v>
      </c>
      <c r="N104" s="16" t="s">
        <v>478</v>
      </c>
      <c r="O104" s="16" t="s">
        <v>442</v>
      </c>
      <c r="P104" s="16" t="s">
        <v>1491</v>
      </c>
      <c r="Q104" s="16" t="s">
        <v>1492</v>
      </c>
      <c r="R104" s="16" t="s">
        <v>9</v>
      </c>
      <c r="S104" s="16" t="s">
        <v>464</v>
      </c>
      <c r="T104" s="16" t="s">
        <v>465</v>
      </c>
      <c r="U104" s="16" t="s">
        <v>466</v>
      </c>
      <c r="V104" s="16" t="s">
        <v>1493</v>
      </c>
      <c r="W104" s="16" t="s">
        <v>1491</v>
      </c>
      <c r="X104" s="16" t="s">
        <v>449</v>
      </c>
      <c r="Y104" s="16" t="s">
        <v>450</v>
      </c>
      <c r="Z104" s="16" t="s">
        <v>451</v>
      </c>
      <c r="AA104" s="16" t="s">
        <v>1494</v>
      </c>
      <c r="AB104" s="16" t="s">
        <v>464</v>
      </c>
      <c r="AC104" s="16" t="s">
        <v>9</v>
      </c>
      <c r="AD104" s="16" t="s">
        <v>453</v>
      </c>
      <c r="AE104" s="16" t="s">
        <v>9</v>
      </c>
      <c r="AF104" s="16" t="s">
        <v>338</v>
      </c>
      <c r="AG104" s="25">
        <f ca="1" t="shared" si="6"/>
        <v>2.73777777777286</v>
      </c>
      <c r="AH104" s="25" t="str">
        <f t="shared" si="7"/>
        <v>是</v>
      </c>
      <c r="AI104" s="26" t="str">
        <f ca="1" t="shared" si="8"/>
        <v>是</v>
      </c>
      <c r="AJ104" s="27" t="str">
        <f ca="1" t="shared" si="9"/>
        <v>是</v>
      </c>
      <c r="AK104" s="28" t="s">
        <v>69</v>
      </c>
      <c r="AL104" s="28"/>
    </row>
    <row r="105" spans="1:38">
      <c r="A105" s="22" t="str">
        <f t="shared" si="10"/>
        <v>合肥经开网点</v>
      </c>
      <c r="B105" s="22" t="str">
        <f>VLOOKUP(R105,区域划分!A:B,2,0)</f>
        <v>合肥南</v>
      </c>
      <c r="C105" t="str">
        <f t="shared" si="11"/>
        <v>2020-11-01</v>
      </c>
      <c r="D105" s="16" t="s">
        <v>1495</v>
      </c>
      <c r="E105" s="16" t="s">
        <v>1496</v>
      </c>
      <c r="F105" s="16" t="s">
        <v>433</v>
      </c>
      <c r="G105" s="16" t="s">
        <v>471</v>
      </c>
      <c r="H105" s="16" t="s">
        <v>472</v>
      </c>
      <c r="I105" s="16" t="s">
        <v>473</v>
      </c>
      <c r="J105" s="16" t="s">
        <v>1497</v>
      </c>
      <c r="K105" s="16" t="s">
        <v>1498</v>
      </c>
      <c r="L105" s="16" t="s">
        <v>1499</v>
      </c>
      <c r="M105" s="16" t="s">
        <v>1500</v>
      </c>
      <c r="N105" s="16" t="s">
        <v>441</v>
      </c>
      <c r="O105" s="16" t="s">
        <v>442</v>
      </c>
      <c r="P105" s="16" t="s">
        <v>1501</v>
      </c>
      <c r="Q105" s="16" t="s">
        <v>1502</v>
      </c>
      <c r="R105" s="16" t="s">
        <v>9</v>
      </c>
      <c r="S105" s="16" t="s">
        <v>464</v>
      </c>
      <c r="T105" s="16" t="s">
        <v>465</v>
      </c>
      <c r="U105" s="16" t="s">
        <v>466</v>
      </c>
      <c r="V105" s="16" t="s">
        <v>1503</v>
      </c>
      <c r="W105" s="16" t="s">
        <v>1501</v>
      </c>
      <c r="X105" s="16" t="s">
        <v>449</v>
      </c>
      <c r="Y105" s="16" t="s">
        <v>450</v>
      </c>
      <c r="Z105" s="16" t="s">
        <v>451</v>
      </c>
      <c r="AA105" s="16" t="s">
        <v>1504</v>
      </c>
      <c r="AB105" s="16" t="s">
        <v>464</v>
      </c>
      <c r="AC105" s="16" t="s">
        <v>9</v>
      </c>
      <c r="AD105" s="16" t="s">
        <v>453</v>
      </c>
      <c r="AE105" s="16" t="s">
        <v>9</v>
      </c>
      <c r="AF105" s="16" t="s">
        <v>338</v>
      </c>
      <c r="AG105" s="25">
        <f ca="1" t="shared" si="6"/>
        <v>3.14472222235054</v>
      </c>
      <c r="AH105" s="25" t="str">
        <f t="shared" si="7"/>
        <v>是</v>
      </c>
      <c r="AI105" s="26" t="str">
        <f ca="1" t="shared" si="8"/>
        <v>是</v>
      </c>
      <c r="AJ105" s="27" t="str">
        <f ca="1" t="shared" si="9"/>
        <v>是</v>
      </c>
      <c r="AK105" s="28" t="s">
        <v>69</v>
      </c>
      <c r="AL105" s="28"/>
    </row>
    <row r="106" spans="1:38">
      <c r="A106" s="22" t="str">
        <f t="shared" si="10"/>
        <v>合肥经开网点</v>
      </c>
      <c r="B106" s="22" t="str">
        <f>VLOOKUP(R106,区域划分!A:B,2,0)</f>
        <v>合肥南</v>
      </c>
      <c r="C106" t="str">
        <f t="shared" si="11"/>
        <v>2020-11-01</v>
      </c>
      <c r="D106" s="16" t="s">
        <v>1505</v>
      </c>
      <c r="E106" s="16" t="s">
        <v>1506</v>
      </c>
      <c r="F106" s="16" t="s">
        <v>433</v>
      </c>
      <c r="G106" s="16" t="s">
        <v>434</v>
      </c>
      <c r="H106" s="16" t="s">
        <v>435</v>
      </c>
      <c r="I106" s="16" t="s">
        <v>473</v>
      </c>
      <c r="J106" s="16" t="s">
        <v>1212</v>
      </c>
      <c r="K106" s="16" t="s">
        <v>1507</v>
      </c>
      <c r="L106" s="16" t="s">
        <v>1508</v>
      </c>
      <c r="M106" s="16" t="s">
        <v>3</v>
      </c>
      <c r="N106" s="16" t="s">
        <v>1509</v>
      </c>
      <c r="O106" s="16" t="s">
        <v>442</v>
      </c>
      <c r="P106" s="16" t="s">
        <v>537</v>
      </c>
      <c r="Q106" s="16" t="s">
        <v>1510</v>
      </c>
      <c r="R106" s="16" t="s">
        <v>9</v>
      </c>
      <c r="S106" s="16" t="s">
        <v>464</v>
      </c>
      <c r="T106" s="16" t="s">
        <v>465</v>
      </c>
      <c r="U106" s="16" t="s">
        <v>466</v>
      </c>
      <c r="V106" s="16" t="s">
        <v>1511</v>
      </c>
      <c r="W106" s="16" t="s">
        <v>537</v>
      </c>
      <c r="X106" s="16" t="s">
        <v>449</v>
      </c>
      <c r="Y106" s="16" t="s">
        <v>450</v>
      </c>
      <c r="Z106" s="16" t="s">
        <v>451</v>
      </c>
      <c r="AA106" s="16" t="s">
        <v>1512</v>
      </c>
      <c r="AB106" s="16" t="s">
        <v>464</v>
      </c>
      <c r="AC106" s="16" t="s">
        <v>9</v>
      </c>
      <c r="AD106" s="16" t="s">
        <v>453</v>
      </c>
      <c r="AE106" s="16" t="s">
        <v>9</v>
      </c>
      <c r="AF106" s="16" t="s">
        <v>338</v>
      </c>
      <c r="AG106" s="25">
        <f ca="1" t="shared" si="6"/>
        <v>3.06194444443099</v>
      </c>
      <c r="AH106" s="25" t="str">
        <f t="shared" si="7"/>
        <v>是</v>
      </c>
      <c r="AI106" s="26" t="str">
        <f ca="1" t="shared" si="8"/>
        <v>是</v>
      </c>
      <c r="AJ106" s="27" t="str">
        <f ca="1" t="shared" si="9"/>
        <v>是</v>
      </c>
      <c r="AK106" s="28" t="s">
        <v>69</v>
      </c>
      <c r="AL106" s="28"/>
    </row>
    <row r="107" spans="1:38">
      <c r="A107" s="22" t="str">
        <f t="shared" si="10"/>
        <v>六安霍邱姚李网点</v>
      </c>
      <c r="B107" s="22" t="str">
        <f>VLOOKUP(R107,区域划分!A:B,2,0)</f>
        <v>六安</v>
      </c>
      <c r="C107" t="str">
        <f t="shared" si="11"/>
        <v>2020-11-01</v>
      </c>
      <c r="D107" s="16" t="s">
        <v>1513</v>
      </c>
      <c r="E107" s="16" t="s">
        <v>1514</v>
      </c>
      <c r="F107" s="16" t="s">
        <v>433</v>
      </c>
      <c r="G107" s="16" t="s">
        <v>456</v>
      </c>
      <c r="H107" s="16" t="s">
        <v>457</v>
      </c>
      <c r="I107" s="16" t="s">
        <v>436</v>
      </c>
      <c r="J107" s="16" t="s">
        <v>1515</v>
      </c>
      <c r="K107" s="16" t="s">
        <v>1516</v>
      </c>
      <c r="L107" s="16" t="s">
        <v>1517</v>
      </c>
      <c r="M107" s="16" t="s">
        <v>1518</v>
      </c>
      <c r="N107" s="16" t="s">
        <v>441</v>
      </c>
      <c r="O107" s="16" t="s">
        <v>442</v>
      </c>
      <c r="P107" s="16" t="s">
        <v>1519</v>
      </c>
      <c r="Q107" s="16" t="s">
        <v>1520</v>
      </c>
      <c r="R107" s="16" t="s">
        <v>37</v>
      </c>
      <c r="S107" s="16" t="s">
        <v>606</v>
      </c>
      <c r="T107" s="16" t="s">
        <v>1286</v>
      </c>
      <c r="U107" s="16" t="s">
        <v>466</v>
      </c>
      <c r="V107" s="16" t="s">
        <v>1521</v>
      </c>
      <c r="W107" s="16" t="s">
        <v>1519</v>
      </c>
      <c r="X107" s="16" t="s">
        <v>449</v>
      </c>
      <c r="Y107" s="16" t="s">
        <v>450</v>
      </c>
      <c r="Z107" s="16" t="s">
        <v>451</v>
      </c>
      <c r="AA107" s="16" t="s">
        <v>1522</v>
      </c>
      <c r="AB107" s="16" t="s">
        <v>606</v>
      </c>
      <c r="AC107" s="16" t="s">
        <v>37</v>
      </c>
      <c r="AD107" s="16" t="s">
        <v>453</v>
      </c>
      <c r="AE107" s="16" t="s">
        <v>37</v>
      </c>
      <c r="AF107" s="16" t="s">
        <v>338</v>
      </c>
      <c r="AG107" s="25">
        <f ca="1" t="shared" si="6"/>
        <v>23.5683333331835</v>
      </c>
      <c r="AH107" s="25" t="str">
        <f t="shared" si="7"/>
        <v>是</v>
      </c>
      <c r="AI107" s="26" t="str">
        <f ca="1" t="shared" si="8"/>
        <v>是</v>
      </c>
      <c r="AJ107" s="27" t="str">
        <f ca="1" t="shared" si="9"/>
        <v>是</v>
      </c>
      <c r="AK107" s="28" t="s">
        <v>69</v>
      </c>
      <c r="AL107" s="28" t="s">
        <v>71</v>
      </c>
    </row>
    <row r="108" spans="1:38">
      <c r="A108" s="22" t="str">
        <f t="shared" si="10"/>
        <v>合肥肥东吾悦网点</v>
      </c>
      <c r="B108" s="22" t="str">
        <f>VLOOKUP(R108,区域划分!A:B,2,0)</f>
        <v>肥东</v>
      </c>
      <c r="C108" t="str">
        <f t="shared" si="11"/>
        <v>2020-11-01</v>
      </c>
      <c r="D108" s="16" t="s">
        <v>1523</v>
      </c>
      <c r="E108" s="16" t="s">
        <v>1524</v>
      </c>
      <c r="F108" s="16" t="s">
        <v>433</v>
      </c>
      <c r="G108" s="16" t="s">
        <v>532</v>
      </c>
      <c r="H108" s="16" t="s">
        <v>1112</v>
      </c>
      <c r="I108" s="16" t="s">
        <v>473</v>
      </c>
      <c r="J108" s="16" t="s">
        <v>846</v>
      </c>
      <c r="K108" s="16" t="s">
        <v>1525</v>
      </c>
      <c r="L108" s="16" t="s">
        <v>1526</v>
      </c>
      <c r="M108" s="16" t="s">
        <v>537</v>
      </c>
      <c r="N108" s="16" t="s">
        <v>441</v>
      </c>
      <c r="O108" s="16" t="s">
        <v>442</v>
      </c>
      <c r="P108" s="16" t="s">
        <v>537</v>
      </c>
      <c r="Q108" s="16" t="s">
        <v>1527</v>
      </c>
      <c r="R108" s="16" t="s">
        <v>11</v>
      </c>
      <c r="S108" s="16" t="s">
        <v>606</v>
      </c>
      <c r="T108" s="16" t="s">
        <v>727</v>
      </c>
      <c r="U108" s="16" t="s">
        <v>466</v>
      </c>
      <c r="V108" s="16" t="s">
        <v>541</v>
      </c>
      <c r="W108" s="16" t="s">
        <v>537</v>
      </c>
      <c r="X108" s="16" t="s">
        <v>449</v>
      </c>
      <c r="Y108" s="16" t="s">
        <v>450</v>
      </c>
      <c r="Z108" s="16" t="s">
        <v>451</v>
      </c>
      <c r="AA108" s="16" t="s">
        <v>1528</v>
      </c>
      <c r="AB108" s="16" t="s">
        <v>606</v>
      </c>
      <c r="AC108" s="16" t="s">
        <v>11</v>
      </c>
      <c r="AD108" s="16" t="s">
        <v>453</v>
      </c>
      <c r="AE108" s="16" t="s">
        <v>11</v>
      </c>
      <c r="AF108" s="16" t="s">
        <v>338</v>
      </c>
      <c r="AG108" s="25">
        <f ca="1" t="shared" si="6"/>
        <v>23.6075000001001</v>
      </c>
      <c r="AH108" s="25" t="str">
        <f t="shared" si="7"/>
        <v>是</v>
      </c>
      <c r="AI108" s="26" t="str">
        <f ca="1" t="shared" si="8"/>
        <v>是</v>
      </c>
      <c r="AJ108" s="27" t="str">
        <f ca="1" t="shared" si="9"/>
        <v>是</v>
      </c>
      <c r="AK108" s="28"/>
      <c r="AL108" s="28" t="s">
        <v>71</v>
      </c>
    </row>
    <row r="109" spans="1:38">
      <c r="A109" s="22" t="str">
        <f t="shared" si="10"/>
        <v>合肥经开网点</v>
      </c>
      <c r="B109" s="22" t="str">
        <f>VLOOKUP(R109,区域划分!A:B,2,0)</f>
        <v>合肥南</v>
      </c>
      <c r="C109" t="str">
        <f t="shared" si="11"/>
        <v>2020-11-01</v>
      </c>
      <c r="D109" s="16" t="s">
        <v>1529</v>
      </c>
      <c r="E109" s="16" t="s">
        <v>1530</v>
      </c>
      <c r="F109" s="16" t="s">
        <v>433</v>
      </c>
      <c r="G109" s="16" t="s">
        <v>471</v>
      </c>
      <c r="H109" s="16" t="s">
        <v>472</v>
      </c>
      <c r="I109" s="16" t="s">
        <v>473</v>
      </c>
      <c r="J109" s="16" t="s">
        <v>1531</v>
      </c>
      <c r="K109" s="16" t="s">
        <v>1532</v>
      </c>
      <c r="L109" s="16" t="s">
        <v>1533</v>
      </c>
      <c r="M109" s="16" t="s">
        <v>1534</v>
      </c>
      <c r="N109" s="16" t="s">
        <v>441</v>
      </c>
      <c r="O109" s="16" t="s">
        <v>442</v>
      </c>
      <c r="P109" s="16" t="s">
        <v>1534</v>
      </c>
      <c r="Q109" s="16" t="s">
        <v>1535</v>
      </c>
      <c r="R109" s="16" t="s">
        <v>9</v>
      </c>
      <c r="S109" s="16" t="s">
        <v>464</v>
      </c>
      <c r="T109" s="16" t="s">
        <v>465</v>
      </c>
      <c r="U109" s="16" t="s">
        <v>466</v>
      </c>
      <c r="V109" s="16" t="s">
        <v>1536</v>
      </c>
      <c r="W109" s="16" t="s">
        <v>1534</v>
      </c>
      <c r="X109" s="16" t="s">
        <v>449</v>
      </c>
      <c r="Y109" s="16" t="s">
        <v>450</v>
      </c>
      <c r="Z109" s="16" t="s">
        <v>451</v>
      </c>
      <c r="AA109" s="16" t="s">
        <v>1537</v>
      </c>
      <c r="AB109" s="16" t="s">
        <v>464</v>
      </c>
      <c r="AC109" s="16" t="s">
        <v>7</v>
      </c>
      <c r="AD109" s="16" t="s">
        <v>453</v>
      </c>
      <c r="AE109" s="16" t="s">
        <v>9</v>
      </c>
      <c r="AF109" s="16" t="s">
        <v>338</v>
      </c>
      <c r="AG109" s="25">
        <f ca="1" t="shared" si="6"/>
        <v>3.01361111114966</v>
      </c>
      <c r="AH109" s="25" t="str">
        <f t="shared" si="7"/>
        <v>是</v>
      </c>
      <c r="AI109" s="26" t="str">
        <f ca="1" t="shared" si="8"/>
        <v>是</v>
      </c>
      <c r="AJ109" s="27" t="str">
        <f ca="1" t="shared" si="9"/>
        <v>是</v>
      </c>
      <c r="AK109" s="28" t="s">
        <v>69</v>
      </c>
      <c r="AL109" s="28"/>
    </row>
    <row r="110" spans="1:38">
      <c r="A110" s="22" t="str">
        <f t="shared" si="10"/>
        <v>合肥经开网点</v>
      </c>
      <c r="B110" s="22" t="str">
        <f>VLOOKUP(R110,区域划分!A:B,2,0)</f>
        <v>合肥南</v>
      </c>
      <c r="C110" t="str">
        <f t="shared" si="11"/>
        <v>2020-11-01</v>
      </c>
      <c r="D110" s="16" t="s">
        <v>1538</v>
      </c>
      <c r="E110" s="16" t="s">
        <v>1539</v>
      </c>
      <c r="F110" s="16" t="s">
        <v>433</v>
      </c>
      <c r="G110" s="16" t="s">
        <v>471</v>
      </c>
      <c r="H110" s="16" t="s">
        <v>472</v>
      </c>
      <c r="I110" s="16" t="s">
        <v>473</v>
      </c>
      <c r="J110" s="16" t="s">
        <v>1540</v>
      </c>
      <c r="K110" s="16" t="s">
        <v>1541</v>
      </c>
      <c r="L110" s="16" t="s">
        <v>1542</v>
      </c>
      <c r="M110" s="16" t="s">
        <v>1543</v>
      </c>
      <c r="N110" s="16" t="s">
        <v>478</v>
      </c>
      <c r="O110" s="16" t="s">
        <v>442</v>
      </c>
      <c r="P110" s="16" t="s">
        <v>1544</v>
      </c>
      <c r="Q110" s="16" t="s">
        <v>1545</v>
      </c>
      <c r="R110" s="16" t="s">
        <v>9</v>
      </c>
      <c r="S110" s="16" t="s">
        <v>464</v>
      </c>
      <c r="T110" s="16" t="s">
        <v>465</v>
      </c>
      <c r="U110" s="16" t="s">
        <v>466</v>
      </c>
      <c r="V110" s="16" t="s">
        <v>1546</v>
      </c>
      <c r="W110" s="16" t="s">
        <v>1544</v>
      </c>
      <c r="X110" s="16" t="s">
        <v>449</v>
      </c>
      <c r="Y110" s="16" t="s">
        <v>450</v>
      </c>
      <c r="Z110" s="16" t="s">
        <v>451</v>
      </c>
      <c r="AA110" s="16" t="s">
        <v>1547</v>
      </c>
      <c r="AB110" s="16" t="s">
        <v>464</v>
      </c>
      <c r="AC110" s="16" t="s">
        <v>9</v>
      </c>
      <c r="AD110" s="16" t="s">
        <v>453</v>
      </c>
      <c r="AE110" s="16" t="s">
        <v>9</v>
      </c>
      <c r="AF110" s="16" t="s">
        <v>338</v>
      </c>
      <c r="AG110" s="25">
        <f ca="1" t="shared" si="6"/>
        <v>3.00277777772862</v>
      </c>
      <c r="AH110" s="25" t="str">
        <f t="shared" si="7"/>
        <v>是</v>
      </c>
      <c r="AI110" s="26" t="str">
        <f ca="1" t="shared" si="8"/>
        <v>是</v>
      </c>
      <c r="AJ110" s="27" t="str">
        <f ca="1" t="shared" si="9"/>
        <v>是</v>
      </c>
      <c r="AK110" s="28" t="s">
        <v>69</v>
      </c>
      <c r="AL110" s="28"/>
    </row>
    <row r="111" spans="1:38">
      <c r="A111" s="22" t="str">
        <f t="shared" si="10"/>
        <v>合肥经开网点</v>
      </c>
      <c r="B111" s="22" t="str">
        <f>VLOOKUP(R111,区域划分!A:B,2,0)</f>
        <v>合肥南</v>
      </c>
      <c r="C111" t="str">
        <f t="shared" si="11"/>
        <v>2020-11-01</v>
      </c>
      <c r="D111" s="16" t="s">
        <v>1548</v>
      </c>
      <c r="E111" s="16" t="s">
        <v>1549</v>
      </c>
      <c r="F111" s="16" t="s">
        <v>433</v>
      </c>
      <c r="G111" s="16" t="s">
        <v>532</v>
      </c>
      <c r="H111" s="16" t="s">
        <v>533</v>
      </c>
      <c r="I111" s="16" t="s">
        <v>436</v>
      </c>
      <c r="J111" s="16" t="s">
        <v>1515</v>
      </c>
      <c r="K111" s="16" t="s">
        <v>588</v>
      </c>
      <c r="L111" s="16" t="s">
        <v>1550</v>
      </c>
      <c r="M111" s="16" t="s">
        <v>1551</v>
      </c>
      <c r="N111" s="16" t="s">
        <v>478</v>
      </c>
      <c r="O111" s="16" t="s">
        <v>442</v>
      </c>
      <c r="P111" s="16" t="s">
        <v>1552</v>
      </c>
      <c r="Q111" s="16" t="s">
        <v>1553</v>
      </c>
      <c r="R111" s="16" t="s">
        <v>9</v>
      </c>
      <c r="S111" s="16" t="s">
        <v>464</v>
      </c>
      <c r="T111" s="16" t="s">
        <v>465</v>
      </c>
      <c r="U111" s="16" t="s">
        <v>466</v>
      </c>
      <c r="V111" s="16" t="s">
        <v>1554</v>
      </c>
      <c r="W111" s="16" t="s">
        <v>1552</v>
      </c>
      <c r="X111" s="16" t="s">
        <v>449</v>
      </c>
      <c r="Y111" s="16" t="s">
        <v>450</v>
      </c>
      <c r="Z111" s="16" t="s">
        <v>451</v>
      </c>
      <c r="AA111" s="16" t="s">
        <v>1555</v>
      </c>
      <c r="AB111" s="16" t="s">
        <v>464</v>
      </c>
      <c r="AC111" s="16" t="s">
        <v>9</v>
      </c>
      <c r="AD111" s="16" t="s">
        <v>453</v>
      </c>
      <c r="AE111" s="16" t="s">
        <v>9</v>
      </c>
      <c r="AF111" s="16" t="s">
        <v>338</v>
      </c>
      <c r="AG111" s="25">
        <f ca="1" t="shared" si="6"/>
        <v>2.55999999999767</v>
      </c>
      <c r="AH111" s="25" t="str">
        <f t="shared" si="7"/>
        <v>是</v>
      </c>
      <c r="AI111" s="26" t="str">
        <f ca="1" t="shared" si="8"/>
        <v>是</v>
      </c>
      <c r="AJ111" s="27" t="str">
        <f ca="1" t="shared" si="9"/>
        <v>是</v>
      </c>
      <c r="AK111" s="28" t="s">
        <v>69</v>
      </c>
      <c r="AL111" s="28"/>
    </row>
    <row r="112" spans="1:38">
      <c r="A112" s="22" t="str">
        <f t="shared" si="10"/>
        <v>合肥包河三里庵网点</v>
      </c>
      <c r="B112" s="22" t="str">
        <f>VLOOKUP(R112,区域划分!A:B,2,0)</f>
        <v>合肥南</v>
      </c>
      <c r="C112" t="str">
        <f t="shared" si="11"/>
        <v>2020-11-01</v>
      </c>
      <c r="D112" s="16" t="s">
        <v>1556</v>
      </c>
      <c r="E112" s="16" t="s">
        <v>1557</v>
      </c>
      <c r="F112" s="16" t="s">
        <v>433</v>
      </c>
      <c r="G112" s="16" t="s">
        <v>471</v>
      </c>
      <c r="H112" s="16" t="s">
        <v>472</v>
      </c>
      <c r="I112" s="16" t="s">
        <v>473</v>
      </c>
      <c r="J112" s="16" t="s">
        <v>634</v>
      </c>
      <c r="K112" s="16" t="s">
        <v>1558</v>
      </c>
      <c r="L112" s="16" t="s">
        <v>1559</v>
      </c>
      <c r="M112" s="16" t="s">
        <v>1560</v>
      </c>
      <c r="N112" s="16" t="s">
        <v>478</v>
      </c>
      <c r="O112" s="16" t="s">
        <v>479</v>
      </c>
      <c r="P112" s="16" t="s">
        <v>1561</v>
      </c>
      <c r="Q112" s="16" t="s">
        <v>1562</v>
      </c>
      <c r="R112" s="16" t="s">
        <v>13</v>
      </c>
      <c r="S112" s="16" t="s">
        <v>606</v>
      </c>
      <c r="T112" s="16" t="s">
        <v>1563</v>
      </c>
      <c r="U112" s="16" t="s">
        <v>466</v>
      </c>
      <c r="V112" s="16" t="s">
        <v>1564</v>
      </c>
      <c r="W112" s="16" t="s">
        <v>1561</v>
      </c>
      <c r="X112" s="16" t="s">
        <v>449</v>
      </c>
      <c r="Y112" s="16" t="s">
        <v>450</v>
      </c>
      <c r="Z112" s="16" t="s">
        <v>451</v>
      </c>
      <c r="AA112" s="16" t="s">
        <v>1565</v>
      </c>
      <c r="AB112" s="16" t="s">
        <v>606</v>
      </c>
      <c r="AC112" s="16" t="s">
        <v>13</v>
      </c>
      <c r="AD112" s="16" t="s">
        <v>453</v>
      </c>
      <c r="AE112" s="16" t="s">
        <v>13</v>
      </c>
      <c r="AF112" s="16" t="s">
        <v>338</v>
      </c>
      <c r="AG112" s="25">
        <f ca="1" t="shared" si="6"/>
        <v>23.5886111111613</v>
      </c>
      <c r="AH112" s="25" t="str">
        <f t="shared" si="7"/>
        <v>是</v>
      </c>
      <c r="AI112" s="26" t="str">
        <f ca="1" t="shared" si="8"/>
        <v>是</v>
      </c>
      <c r="AJ112" s="27" t="str">
        <f ca="1" t="shared" si="9"/>
        <v>是</v>
      </c>
      <c r="AK112" s="28"/>
      <c r="AL112" s="28" t="s">
        <v>71</v>
      </c>
    </row>
    <row r="113" spans="1:38">
      <c r="A113" s="22" t="str">
        <f t="shared" si="10"/>
        <v>合肥肥西柏堰网点</v>
      </c>
      <c r="B113" s="22" t="str">
        <f>VLOOKUP(R113,区域划分!A:B,2,0)</f>
        <v>肥西</v>
      </c>
      <c r="C113" t="str">
        <f t="shared" si="11"/>
        <v>2020-11-01</v>
      </c>
      <c r="D113" s="16" t="s">
        <v>1566</v>
      </c>
      <c r="E113" s="16" t="s">
        <v>1567</v>
      </c>
      <c r="F113" s="16" t="s">
        <v>433</v>
      </c>
      <c r="G113" s="16" t="s">
        <v>471</v>
      </c>
      <c r="H113" s="16" t="s">
        <v>472</v>
      </c>
      <c r="I113" s="16" t="s">
        <v>473</v>
      </c>
      <c r="J113" s="16" t="s">
        <v>634</v>
      </c>
      <c r="K113" s="16" t="s">
        <v>1568</v>
      </c>
      <c r="L113" s="16" t="s">
        <v>1569</v>
      </c>
      <c r="M113" s="16" t="s">
        <v>1570</v>
      </c>
      <c r="N113" s="16" t="s">
        <v>478</v>
      </c>
      <c r="O113" s="16" t="s">
        <v>479</v>
      </c>
      <c r="P113" s="16" t="s">
        <v>1571</v>
      </c>
      <c r="Q113" s="16" t="s">
        <v>1473</v>
      </c>
      <c r="R113" s="16" t="s">
        <v>55</v>
      </c>
      <c r="S113" s="16" t="s">
        <v>1375</v>
      </c>
      <c r="T113" s="16" t="s">
        <v>1572</v>
      </c>
      <c r="U113" s="16" t="s">
        <v>447</v>
      </c>
      <c r="V113" s="16" t="s">
        <v>1573</v>
      </c>
      <c r="W113" s="16" t="s">
        <v>1571</v>
      </c>
      <c r="X113" s="16" t="s">
        <v>449</v>
      </c>
      <c r="Y113" s="16" t="s">
        <v>450</v>
      </c>
      <c r="Z113" s="16" t="s">
        <v>451</v>
      </c>
      <c r="AA113" s="16" t="s">
        <v>1574</v>
      </c>
      <c r="AB113" s="16" t="s">
        <v>1375</v>
      </c>
      <c r="AC113" s="16" t="s">
        <v>1575</v>
      </c>
      <c r="AD113" s="16" t="s">
        <v>453</v>
      </c>
      <c r="AE113" s="16" t="s">
        <v>338</v>
      </c>
      <c r="AF113" s="16" t="s">
        <v>338</v>
      </c>
      <c r="AG113" s="25">
        <f ca="1" t="shared" si="6"/>
        <v>4.90333333332092</v>
      </c>
      <c r="AH113" s="25" t="str">
        <f t="shared" si="7"/>
        <v>是</v>
      </c>
      <c r="AI113" s="26" t="str">
        <f ca="1" t="shared" si="8"/>
        <v>是</v>
      </c>
      <c r="AJ113" s="27" t="str">
        <f ca="1" t="shared" si="9"/>
        <v>是</v>
      </c>
      <c r="AK113" s="28" t="s">
        <v>69</v>
      </c>
      <c r="AL113" s="28"/>
    </row>
    <row r="114" spans="1:38">
      <c r="A114" s="22" t="str">
        <f t="shared" si="10"/>
        <v>合肥肥西柏堰网点</v>
      </c>
      <c r="B114" s="22" t="str">
        <f>VLOOKUP(R114,区域划分!A:B,2,0)</f>
        <v>肥西</v>
      </c>
      <c r="C114" t="str">
        <f t="shared" si="11"/>
        <v>2020-11-01</v>
      </c>
      <c r="D114" s="16" t="s">
        <v>1576</v>
      </c>
      <c r="E114" s="16" t="s">
        <v>1577</v>
      </c>
      <c r="F114" s="16" t="s">
        <v>835</v>
      </c>
      <c r="G114" s="16" t="s">
        <v>471</v>
      </c>
      <c r="H114" s="16" t="s">
        <v>472</v>
      </c>
      <c r="I114" s="16" t="s">
        <v>473</v>
      </c>
      <c r="J114" s="16" t="s">
        <v>836</v>
      </c>
      <c r="K114" s="16" t="s">
        <v>1578</v>
      </c>
      <c r="L114" s="16" t="s">
        <v>1579</v>
      </c>
      <c r="M114" s="16" t="s">
        <v>1560</v>
      </c>
      <c r="N114" s="16" t="s">
        <v>478</v>
      </c>
      <c r="O114" s="16" t="s">
        <v>479</v>
      </c>
      <c r="P114" s="16" t="s">
        <v>1580</v>
      </c>
      <c r="Q114" s="16" t="s">
        <v>1581</v>
      </c>
      <c r="R114" s="16" t="s">
        <v>55</v>
      </c>
      <c r="S114" s="16" t="s">
        <v>1375</v>
      </c>
      <c r="T114" s="16" t="s">
        <v>1572</v>
      </c>
      <c r="U114" s="16" t="s">
        <v>447</v>
      </c>
      <c r="V114" s="16" t="s">
        <v>1564</v>
      </c>
      <c r="W114" s="16" t="s">
        <v>1580</v>
      </c>
      <c r="X114" s="16" t="s">
        <v>449</v>
      </c>
      <c r="Y114" s="16" t="s">
        <v>450</v>
      </c>
      <c r="Z114" s="16" t="s">
        <v>451</v>
      </c>
      <c r="AA114" s="16" t="s">
        <v>1582</v>
      </c>
      <c r="AB114" s="16" t="s">
        <v>1375</v>
      </c>
      <c r="AC114" s="16" t="s">
        <v>1583</v>
      </c>
      <c r="AD114" s="16" t="s">
        <v>453</v>
      </c>
      <c r="AE114" s="16" t="s">
        <v>338</v>
      </c>
      <c r="AF114" s="16" t="s">
        <v>338</v>
      </c>
      <c r="AG114" s="25">
        <f ca="1" t="shared" si="6"/>
        <v>4.86444444442168</v>
      </c>
      <c r="AH114" s="25" t="str">
        <f t="shared" si="7"/>
        <v>是</v>
      </c>
      <c r="AI114" s="26" t="str">
        <f ca="1" t="shared" si="8"/>
        <v>是</v>
      </c>
      <c r="AJ114" s="27" t="str">
        <f ca="1" t="shared" si="9"/>
        <v>是</v>
      </c>
      <c r="AK114" s="28" t="s">
        <v>69</v>
      </c>
      <c r="AL114" s="28"/>
    </row>
    <row r="115" spans="1:38">
      <c r="A115" s="22" t="str">
        <f t="shared" si="10"/>
        <v>合肥经开始信路网点</v>
      </c>
      <c r="B115" s="22" t="str">
        <f>VLOOKUP(R115,区域划分!A:B,2,0)</f>
        <v>合肥南</v>
      </c>
      <c r="C115" t="str">
        <f t="shared" si="11"/>
        <v>2020-11-01</v>
      </c>
      <c r="D115" s="16" t="s">
        <v>1584</v>
      </c>
      <c r="E115" s="16" t="s">
        <v>1585</v>
      </c>
      <c r="F115" s="16" t="s">
        <v>433</v>
      </c>
      <c r="G115" s="16" t="s">
        <v>532</v>
      </c>
      <c r="H115" s="16" t="s">
        <v>533</v>
      </c>
      <c r="I115" s="16" t="s">
        <v>436</v>
      </c>
      <c r="J115" s="16" t="s">
        <v>1586</v>
      </c>
      <c r="K115" s="16" t="s">
        <v>1587</v>
      </c>
      <c r="L115" s="16" t="s">
        <v>1588</v>
      </c>
      <c r="M115" s="16" t="s">
        <v>1589</v>
      </c>
      <c r="N115" s="16" t="s">
        <v>441</v>
      </c>
      <c r="O115" s="16" t="s">
        <v>442</v>
      </c>
      <c r="P115" s="16" t="s">
        <v>1590</v>
      </c>
      <c r="Q115" s="16" t="s">
        <v>1591</v>
      </c>
      <c r="R115" s="16" t="s">
        <v>19</v>
      </c>
      <c r="S115" s="16" t="s">
        <v>606</v>
      </c>
      <c r="T115" s="16" t="s">
        <v>1592</v>
      </c>
      <c r="U115" s="16" t="s">
        <v>466</v>
      </c>
      <c r="V115" s="16" t="s">
        <v>1593</v>
      </c>
      <c r="W115" s="16" t="s">
        <v>1590</v>
      </c>
      <c r="X115" s="16" t="s">
        <v>449</v>
      </c>
      <c r="Y115" s="16" t="s">
        <v>450</v>
      </c>
      <c r="Z115" s="16" t="s">
        <v>451</v>
      </c>
      <c r="AA115" s="16" t="s">
        <v>1594</v>
      </c>
      <c r="AB115" s="16" t="s">
        <v>606</v>
      </c>
      <c r="AC115" s="16" t="s">
        <v>19</v>
      </c>
      <c r="AD115" s="16" t="s">
        <v>453</v>
      </c>
      <c r="AE115" s="16" t="s">
        <v>19</v>
      </c>
      <c r="AF115" s="16" t="s">
        <v>338</v>
      </c>
      <c r="AG115" s="25">
        <f ca="1" t="shared" si="6"/>
        <v>23.546388888848</v>
      </c>
      <c r="AH115" s="25" t="str">
        <f t="shared" si="7"/>
        <v>是</v>
      </c>
      <c r="AI115" s="26" t="str">
        <f ca="1" t="shared" si="8"/>
        <v>是</v>
      </c>
      <c r="AJ115" s="27" t="str">
        <f ca="1" t="shared" si="9"/>
        <v>是</v>
      </c>
      <c r="AK115" s="28"/>
      <c r="AL115" s="28" t="s">
        <v>71</v>
      </c>
    </row>
    <row r="116" spans="1:38">
      <c r="A116" s="22" t="str">
        <f t="shared" si="10"/>
        <v>合肥长丰北城网点</v>
      </c>
      <c r="B116" s="22" t="str">
        <f>VLOOKUP(R116,区域划分!A:B,2,0)</f>
        <v>合肥北</v>
      </c>
      <c r="C116" t="str">
        <f t="shared" si="11"/>
        <v>2020-11-01</v>
      </c>
      <c r="D116" s="16" t="s">
        <v>1595</v>
      </c>
      <c r="E116" s="16" t="s">
        <v>1596</v>
      </c>
      <c r="F116" s="16" t="s">
        <v>433</v>
      </c>
      <c r="G116" s="16" t="s">
        <v>471</v>
      </c>
      <c r="H116" s="16" t="s">
        <v>472</v>
      </c>
      <c r="I116" s="16" t="s">
        <v>473</v>
      </c>
      <c r="J116" s="16" t="s">
        <v>1597</v>
      </c>
      <c r="K116" s="16" t="s">
        <v>1598</v>
      </c>
      <c r="L116" s="16" t="s">
        <v>1599</v>
      </c>
      <c r="M116" s="16" t="s">
        <v>1600</v>
      </c>
      <c r="N116" s="16" t="s">
        <v>441</v>
      </c>
      <c r="O116" s="16" t="s">
        <v>442</v>
      </c>
      <c r="P116" s="16" t="s">
        <v>1600</v>
      </c>
      <c r="Q116" s="16" t="s">
        <v>1601</v>
      </c>
      <c r="R116" s="16" t="s">
        <v>21</v>
      </c>
      <c r="S116" s="16" t="s">
        <v>482</v>
      </c>
      <c r="T116" s="16" t="s">
        <v>1602</v>
      </c>
      <c r="U116" s="16" t="s">
        <v>447</v>
      </c>
      <c r="V116" s="16" t="s">
        <v>1603</v>
      </c>
      <c r="W116" s="16" t="s">
        <v>1600</v>
      </c>
      <c r="X116" s="16" t="s">
        <v>449</v>
      </c>
      <c r="Y116" s="16" t="s">
        <v>450</v>
      </c>
      <c r="Z116" s="16" t="s">
        <v>451</v>
      </c>
      <c r="AA116" s="16" t="s">
        <v>1604</v>
      </c>
      <c r="AB116" s="16" t="s">
        <v>482</v>
      </c>
      <c r="AC116" s="16" t="s">
        <v>21</v>
      </c>
      <c r="AD116" s="16" t="s">
        <v>453</v>
      </c>
      <c r="AE116" s="16" t="s">
        <v>338</v>
      </c>
      <c r="AF116" s="16" t="s">
        <v>338</v>
      </c>
      <c r="AG116" s="25">
        <f ca="1" t="shared" si="6"/>
        <v>1.7675000000163</v>
      </c>
      <c r="AH116" s="25" t="str">
        <f t="shared" si="7"/>
        <v>是</v>
      </c>
      <c r="AI116" s="26" t="str">
        <f ca="1" t="shared" si="8"/>
        <v>是</v>
      </c>
      <c r="AJ116" s="27" t="str">
        <f ca="1" t="shared" si="9"/>
        <v>是</v>
      </c>
      <c r="AK116" s="28" t="s">
        <v>69</v>
      </c>
      <c r="AL116" s="28"/>
    </row>
    <row r="117" spans="1:38">
      <c r="A117" s="22" t="str">
        <f t="shared" si="10"/>
        <v>合肥包河三里庵网点</v>
      </c>
      <c r="B117" s="22" t="str">
        <f>VLOOKUP(R117,区域划分!A:B,2,0)</f>
        <v>合肥南</v>
      </c>
      <c r="C117" t="str">
        <f t="shared" si="11"/>
        <v>2020-11-01</v>
      </c>
      <c r="D117" s="16" t="s">
        <v>1605</v>
      </c>
      <c r="E117" s="16" t="s">
        <v>1606</v>
      </c>
      <c r="F117" s="16" t="s">
        <v>433</v>
      </c>
      <c r="G117" s="16" t="s">
        <v>532</v>
      </c>
      <c r="H117" s="16" t="s">
        <v>533</v>
      </c>
      <c r="I117" s="16" t="s">
        <v>473</v>
      </c>
      <c r="J117" s="16" t="s">
        <v>1607</v>
      </c>
      <c r="K117" s="16" t="s">
        <v>1608</v>
      </c>
      <c r="L117" s="16" t="s">
        <v>1609</v>
      </c>
      <c r="M117" s="16" t="s">
        <v>1610</v>
      </c>
      <c r="N117" s="16" t="s">
        <v>441</v>
      </c>
      <c r="O117" s="16" t="s">
        <v>479</v>
      </c>
      <c r="P117" s="16" t="s">
        <v>1611</v>
      </c>
      <c r="Q117" s="16" t="s">
        <v>1612</v>
      </c>
      <c r="R117" s="16" t="s">
        <v>13</v>
      </c>
      <c r="S117" s="16" t="s">
        <v>606</v>
      </c>
      <c r="T117" s="16" t="s">
        <v>607</v>
      </c>
      <c r="U117" s="16" t="s">
        <v>466</v>
      </c>
      <c r="V117" s="16" t="s">
        <v>1500</v>
      </c>
      <c r="W117" s="16" t="s">
        <v>1611</v>
      </c>
      <c r="X117" s="16" t="s">
        <v>449</v>
      </c>
      <c r="Y117" s="16" t="s">
        <v>450</v>
      </c>
      <c r="Z117" s="16" t="s">
        <v>451</v>
      </c>
      <c r="AA117" s="16" t="s">
        <v>1613</v>
      </c>
      <c r="AB117" s="16" t="s">
        <v>606</v>
      </c>
      <c r="AC117" s="16" t="s">
        <v>13</v>
      </c>
      <c r="AD117" s="16" t="s">
        <v>453</v>
      </c>
      <c r="AE117" s="16" t="s">
        <v>13</v>
      </c>
      <c r="AF117" s="16" t="s">
        <v>338</v>
      </c>
      <c r="AG117" s="25">
        <f ca="1" t="shared" si="6"/>
        <v>23.5911111112218</v>
      </c>
      <c r="AH117" s="25" t="str">
        <f t="shared" si="7"/>
        <v>是</v>
      </c>
      <c r="AI117" s="26" t="str">
        <f ca="1" t="shared" si="8"/>
        <v>是</v>
      </c>
      <c r="AJ117" s="27" t="str">
        <f ca="1" t="shared" si="9"/>
        <v>是</v>
      </c>
      <c r="AK117" s="28"/>
      <c r="AL117" s="28" t="s">
        <v>71</v>
      </c>
    </row>
    <row r="118" spans="1:38">
      <c r="A118" s="22" t="str">
        <f t="shared" si="10"/>
        <v>合肥经开始信路网点</v>
      </c>
      <c r="B118" s="22" t="str">
        <f>VLOOKUP(R118,区域划分!A:B,2,0)</f>
        <v>合肥南</v>
      </c>
      <c r="C118" t="str">
        <f t="shared" si="11"/>
        <v>2020-11-01</v>
      </c>
      <c r="D118" s="16" t="s">
        <v>1614</v>
      </c>
      <c r="E118" s="16" t="s">
        <v>1615</v>
      </c>
      <c r="F118" s="16" t="s">
        <v>433</v>
      </c>
      <c r="G118" s="16" t="s">
        <v>456</v>
      </c>
      <c r="H118" s="16" t="s">
        <v>457</v>
      </c>
      <c r="I118" s="16" t="s">
        <v>436</v>
      </c>
      <c r="J118" s="16" t="s">
        <v>1586</v>
      </c>
      <c r="K118" s="16" t="s">
        <v>1616</v>
      </c>
      <c r="L118" s="16" t="s">
        <v>1617</v>
      </c>
      <c r="M118" s="16" t="s">
        <v>1618</v>
      </c>
      <c r="N118" s="16" t="s">
        <v>441</v>
      </c>
      <c r="O118" s="16" t="s">
        <v>442</v>
      </c>
      <c r="P118" s="16" t="s">
        <v>1619</v>
      </c>
      <c r="Q118" s="16" t="s">
        <v>1620</v>
      </c>
      <c r="R118" s="16" t="s">
        <v>19</v>
      </c>
      <c r="S118" s="16" t="s">
        <v>606</v>
      </c>
      <c r="T118" s="16" t="s">
        <v>1592</v>
      </c>
      <c r="U118" s="16" t="s">
        <v>466</v>
      </c>
      <c r="V118" s="16" t="s">
        <v>1621</v>
      </c>
      <c r="W118" s="16" t="s">
        <v>1619</v>
      </c>
      <c r="X118" s="16" t="s">
        <v>449</v>
      </c>
      <c r="Y118" s="16" t="s">
        <v>450</v>
      </c>
      <c r="Z118" s="16" t="s">
        <v>451</v>
      </c>
      <c r="AA118" s="16" t="s">
        <v>1622</v>
      </c>
      <c r="AB118" s="16" t="s">
        <v>606</v>
      </c>
      <c r="AC118" s="16" t="s">
        <v>19</v>
      </c>
      <c r="AD118" s="16" t="s">
        <v>453</v>
      </c>
      <c r="AE118" s="16" t="s">
        <v>19</v>
      </c>
      <c r="AF118" s="16" t="s">
        <v>338</v>
      </c>
      <c r="AG118" s="25">
        <f ca="1" t="shared" si="6"/>
        <v>23.4630555555923</v>
      </c>
      <c r="AH118" s="25" t="str">
        <f t="shared" si="7"/>
        <v>是</v>
      </c>
      <c r="AI118" s="26" t="str">
        <f ca="1" t="shared" si="8"/>
        <v>是</v>
      </c>
      <c r="AJ118" s="27" t="str">
        <f ca="1" t="shared" si="9"/>
        <v>是</v>
      </c>
      <c r="AK118" s="28"/>
      <c r="AL118" s="28" t="s">
        <v>71</v>
      </c>
    </row>
    <row r="119" spans="1:38">
      <c r="A119" s="22" t="str">
        <f t="shared" si="10"/>
        <v>合肥经开始信路网点</v>
      </c>
      <c r="B119" s="22" t="str">
        <f>VLOOKUP(R119,区域划分!A:B,2,0)</f>
        <v>合肥南</v>
      </c>
      <c r="C119" t="str">
        <f t="shared" si="11"/>
        <v>2020-11-01</v>
      </c>
      <c r="D119" s="16" t="s">
        <v>1623</v>
      </c>
      <c r="E119" s="16" t="s">
        <v>1624</v>
      </c>
      <c r="F119" s="16" t="s">
        <v>433</v>
      </c>
      <c r="G119" s="16" t="s">
        <v>456</v>
      </c>
      <c r="H119" s="16" t="s">
        <v>457</v>
      </c>
      <c r="I119" s="16" t="s">
        <v>436</v>
      </c>
      <c r="J119" s="16" t="s">
        <v>1625</v>
      </c>
      <c r="K119" s="16" t="s">
        <v>1626</v>
      </c>
      <c r="L119" s="16" t="s">
        <v>1627</v>
      </c>
      <c r="M119" s="16" t="s">
        <v>967</v>
      </c>
      <c r="N119" s="16" t="s">
        <v>478</v>
      </c>
      <c r="O119" s="16" t="s">
        <v>442</v>
      </c>
      <c r="P119" s="16" t="s">
        <v>1628</v>
      </c>
      <c r="Q119" s="16" t="s">
        <v>1629</v>
      </c>
      <c r="R119" s="16" t="s">
        <v>19</v>
      </c>
      <c r="S119" s="16" t="s">
        <v>606</v>
      </c>
      <c r="T119" s="16" t="s">
        <v>1592</v>
      </c>
      <c r="U119" s="16" t="s">
        <v>466</v>
      </c>
      <c r="V119" s="16" t="s">
        <v>1630</v>
      </c>
      <c r="W119" s="16" t="s">
        <v>1628</v>
      </c>
      <c r="X119" s="16" t="s">
        <v>449</v>
      </c>
      <c r="Y119" s="16" t="s">
        <v>450</v>
      </c>
      <c r="Z119" s="16" t="s">
        <v>451</v>
      </c>
      <c r="AA119" s="16" t="s">
        <v>1631</v>
      </c>
      <c r="AB119" s="16" t="s">
        <v>606</v>
      </c>
      <c r="AC119" s="16" t="s">
        <v>19</v>
      </c>
      <c r="AD119" s="16" t="s">
        <v>453</v>
      </c>
      <c r="AE119" s="16" t="s">
        <v>19</v>
      </c>
      <c r="AF119" s="16" t="s">
        <v>338</v>
      </c>
      <c r="AG119" s="25">
        <f ca="1" t="shared" si="6"/>
        <v>23.4216666666325</v>
      </c>
      <c r="AH119" s="25" t="str">
        <f t="shared" si="7"/>
        <v>是</v>
      </c>
      <c r="AI119" s="26" t="str">
        <f ca="1" t="shared" si="8"/>
        <v>是</v>
      </c>
      <c r="AJ119" s="27" t="str">
        <f ca="1" t="shared" si="9"/>
        <v>是</v>
      </c>
      <c r="AK119" s="28" t="s">
        <v>69</v>
      </c>
      <c r="AL119" s="28" t="s">
        <v>71</v>
      </c>
    </row>
    <row r="120" spans="1:38">
      <c r="A120" s="22" t="str">
        <f t="shared" si="10"/>
        <v>六安霍邱姚李网点</v>
      </c>
      <c r="B120" s="22" t="str">
        <f>VLOOKUP(R120,区域划分!A:B,2,0)</f>
        <v>六安</v>
      </c>
      <c r="C120" t="str">
        <f t="shared" si="11"/>
        <v>2020-11-01</v>
      </c>
      <c r="D120" s="16" t="s">
        <v>1632</v>
      </c>
      <c r="E120" s="16" t="s">
        <v>1633</v>
      </c>
      <c r="F120" s="16" t="s">
        <v>433</v>
      </c>
      <c r="G120" s="16" t="s">
        <v>471</v>
      </c>
      <c r="H120" s="16" t="s">
        <v>472</v>
      </c>
      <c r="I120" s="16" t="s">
        <v>473</v>
      </c>
      <c r="J120" s="16" t="s">
        <v>1634</v>
      </c>
      <c r="K120" s="16" t="s">
        <v>1635</v>
      </c>
      <c r="L120" s="16" t="s">
        <v>1636</v>
      </c>
      <c r="M120" s="16" t="s">
        <v>1637</v>
      </c>
      <c r="N120" s="16" t="s">
        <v>441</v>
      </c>
      <c r="O120" s="16" t="s">
        <v>442</v>
      </c>
      <c r="P120" s="16" t="s">
        <v>1638</v>
      </c>
      <c r="Q120" s="16" t="s">
        <v>1639</v>
      </c>
      <c r="R120" s="16" t="s">
        <v>37</v>
      </c>
      <c r="S120" s="16" t="s">
        <v>606</v>
      </c>
      <c r="T120" s="16" t="s">
        <v>1640</v>
      </c>
      <c r="U120" s="16" t="s">
        <v>466</v>
      </c>
      <c r="V120" s="16" t="s">
        <v>1641</v>
      </c>
      <c r="W120" s="16" t="s">
        <v>1638</v>
      </c>
      <c r="X120" s="16" t="s">
        <v>449</v>
      </c>
      <c r="Y120" s="16" t="s">
        <v>450</v>
      </c>
      <c r="Z120" s="16" t="s">
        <v>451</v>
      </c>
      <c r="AA120" s="16" t="s">
        <v>1642</v>
      </c>
      <c r="AB120" s="16" t="s">
        <v>606</v>
      </c>
      <c r="AC120" s="16" t="s">
        <v>37</v>
      </c>
      <c r="AD120" s="16" t="s">
        <v>453</v>
      </c>
      <c r="AE120" s="16" t="s">
        <v>37</v>
      </c>
      <c r="AF120" s="16" t="s">
        <v>338</v>
      </c>
      <c r="AG120" s="25">
        <f ca="1" t="shared" si="6"/>
        <v>23.4305555555038</v>
      </c>
      <c r="AH120" s="25" t="str">
        <f t="shared" si="7"/>
        <v>是</v>
      </c>
      <c r="AI120" s="26" t="str">
        <f ca="1" t="shared" si="8"/>
        <v>是</v>
      </c>
      <c r="AJ120" s="27" t="str">
        <f ca="1" t="shared" si="9"/>
        <v>是</v>
      </c>
      <c r="AK120" s="28" t="s">
        <v>69</v>
      </c>
      <c r="AL120" s="28" t="s">
        <v>71</v>
      </c>
    </row>
    <row r="121" spans="1:38">
      <c r="A121" s="22" t="str">
        <f t="shared" si="10"/>
        <v>合肥肥东吾悦网点</v>
      </c>
      <c r="B121" s="22" t="str">
        <f>VLOOKUP(R121,区域划分!A:B,2,0)</f>
        <v>肥东</v>
      </c>
      <c r="C121" t="str">
        <f t="shared" si="11"/>
        <v>2020-11-01</v>
      </c>
      <c r="D121" s="16" t="s">
        <v>1643</v>
      </c>
      <c r="E121" s="16" t="s">
        <v>1644</v>
      </c>
      <c r="F121" s="16" t="s">
        <v>433</v>
      </c>
      <c r="G121" s="16" t="s">
        <v>532</v>
      </c>
      <c r="H121" s="16" t="s">
        <v>1112</v>
      </c>
      <c r="I121" s="16" t="s">
        <v>436</v>
      </c>
      <c r="J121" s="16" t="s">
        <v>898</v>
      </c>
      <c r="K121" s="16" t="s">
        <v>1645</v>
      </c>
      <c r="L121" s="16" t="s">
        <v>1646</v>
      </c>
      <c r="M121" s="16" t="s">
        <v>1647</v>
      </c>
      <c r="N121" s="16" t="s">
        <v>478</v>
      </c>
      <c r="O121" s="16" t="s">
        <v>442</v>
      </c>
      <c r="P121" s="16" t="s">
        <v>1648</v>
      </c>
      <c r="Q121" s="16" t="s">
        <v>1649</v>
      </c>
      <c r="R121" s="16" t="s">
        <v>11</v>
      </c>
      <c r="S121" s="16" t="s">
        <v>606</v>
      </c>
      <c r="T121" s="16" t="s">
        <v>727</v>
      </c>
      <c r="U121" s="16" t="s">
        <v>466</v>
      </c>
      <c r="V121" s="16" t="s">
        <v>1650</v>
      </c>
      <c r="W121" s="16" t="s">
        <v>1648</v>
      </c>
      <c r="X121" s="16" t="s">
        <v>449</v>
      </c>
      <c r="Y121" s="16" t="s">
        <v>450</v>
      </c>
      <c r="Z121" s="16" t="s">
        <v>451</v>
      </c>
      <c r="AA121" s="16" t="s">
        <v>1651</v>
      </c>
      <c r="AB121" s="16" t="s">
        <v>606</v>
      </c>
      <c r="AC121" s="16" t="s">
        <v>11</v>
      </c>
      <c r="AD121" s="16" t="s">
        <v>453</v>
      </c>
      <c r="AE121" s="16" t="s">
        <v>11</v>
      </c>
      <c r="AF121" s="16" t="s">
        <v>338</v>
      </c>
      <c r="AG121" s="25">
        <f ca="1" t="shared" si="6"/>
        <v>23.6344444443821</v>
      </c>
      <c r="AH121" s="25" t="str">
        <f t="shared" si="7"/>
        <v>是</v>
      </c>
      <c r="AI121" s="26" t="str">
        <f ca="1" t="shared" si="8"/>
        <v>是</v>
      </c>
      <c r="AJ121" s="27" t="str">
        <f ca="1" t="shared" si="9"/>
        <v>是</v>
      </c>
      <c r="AK121" s="28"/>
      <c r="AL121" s="28" t="s">
        <v>71</v>
      </c>
    </row>
    <row r="122" spans="1:38">
      <c r="A122" s="22" t="str">
        <f t="shared" si="10"/>
        <v>淮南凤台网点</v>
      </c>
      <c r="B122" s="22" t="str">
        <f>VLOOKUP(R122,区域划分!A:B,2,0)</f>
        <v>凤台</v>
      </c>
      <c r="C122" t="str">
        <f t="shared" si="11"/>
        <v>2020-11-01</v>
      </c>
      <c r="D122" s="16" t="s">
        <v>1652</v>
      </c>
      <c r="E122" s="16" t="s">
        <v>1653</v>
      </c>
      <c r="F122" s="16" t="s">
        <v>433</v>
      </c>
      <c r="G122" s="16" t="s">
        <v>532</v>
      </c>
      <c r="H122" s="16" t="s">
        <v>533</v>
      </c>
      <c r="I122" s="16" t="s">
        <v>436</v>
      </c>
      <c r="J122" s="16" t="s">
        <v>1586</v>
      </c>
      <c r="K122" s="16" t="s">
        <v>1654</v>
      </c>
      <c r="L122" s="16" t="s">
        <v>1655</v>
      </c>
      <c r="M122" s="16" t="s">
        <v>1656</v>
      </c>
      <c r="N122" s="16" t="s">
        <v>441</v>
      </c>
      <c r="O122" s="16" t="s">
        <v>442</v>
      </c>
      <c r="P122" s="16" t="s">
        <v>1657</v>
      </c>
      <c r="Q122" s="16" t="s">
        <v>1658</v>
      </c>
      <c r="R122" s="16" t="s">
        <v>41</v>
      </c>
      <c r="S122" s="16" t="s">
        <v>1659</v>
      </c>
      <c r="T122" s="16" t="s">
        <v>1660</v>
      </c>
      <c r="U122" s="16" t="s">
        <v>447</v>
      </c>
      <c r="V122" s="16" t="s">
        <v>1661</v>
      </c>
      <c r="W122" s="16" t="s">
        <v>1657</v>
      </c>
      <c r="X122" s="16" t="s">
        <v>449</v>
      </c>
      <c r="Y122" s="16" t="s">
        <v>450</v>
      </c>
      <c r="Z122" s="16" t="s">
        <v>451</v>
      </c>
      <c r="AA122" s="16" t="s">
        <v>1662</v>
      </c>
      <c r="AB122" s="16" t="s">
        <v>1659</v>
      </c>
      <c r="AC122" s="16" t="s">
        <v>41</v>
      </c>
      <c r="AD122" s="16" t="s">
        <v>453</v>
      </c>
      <c r="AE122" s="16" t="s">
        <v>338</v>
      </c>
      <c r="AF122" s="16" t="s">
        <v>338</v>
      </c>
      <c r="AG122" s="25">
        <f ca="1" t="shared" si="6"/>
        <v>1.90111111110309</v>
      </c>
      <c r="AH122" s="25" t="str">
        <f t="shared" si="7"/>
        <v>是</v>
      </c>
      <c r="AI122" s="26" t="str">
        <f ca="1" t="shared" si="8"/>
        <v>是</v>
      </c>
      <c r="AJ122" s="27" t="str">
        <f ca="1" t="shared" si="9"/>
        <v>是</v>
      </c>
      <c r="AK122" s="28" t="s">
        <v>69</v>
      </c>
      <c r="AL122" s="28"/>
    </row>
    <row r="123" spans="1:38">
      <c r="A123" s="22" t="str">
        <f t="shared" si="10"/>
        <v>合肥经开网点</v>
      </c>
      <c r="B123" s="22" t="str">
        <f>VLOOKUP(R123,区域划分!A:B,2,0)</f>
        <v>合肥南</v>
      </c>
      <c r="C123" t="str">
        <f t="shared" si="11"/>
        <v>2020-11-01</v>
      </c>
      <c r="D123" s="16" t="s">
        <v>1663</v>
      </c>
      <c r="E123" s="16" t="s">
        <v>1664</v>
      </c>
      <c r="F123" s="16" t="s">
        <v>433</v>
      </c>
      <c r="G123" s="16" t="s">
        <v>471</v>
      </c>
      <c r="H123" s="16" t="s">
        <v>472</v>
      </c>
      <c r="I123" s="16" t="s">
        <v>436</v>
      </c>
      <c r="J123" s="16" t="s">
        <v>1665</v>
      </c>
      <c r="K123" s="16" t="s">
        <v>1666</v>
      </c>
      <c r="L123" s="16" t="s">
        <v>1667</v>
      </c>
      <c r="M123" s="16" t="s">
        <v>1668</v>
      </c>
      <c r="N123" s="16" t="s">
        <v>478</v>
      </c>
      <c r="O123" s="16" t="s">
        <v>442</v>
      </c>
      <c r="P123" s="16" t="s">
        <v>1669</v>
      </c>
      <c r="Q123" s="16" t="s">
        <v>1670</v>
      </c>
      <c r="R123" s="16" t="s">
        <v>9</v>
      </c>
      <c r="S123" s="16" t="s">
        <v>464</v>
      </c>
      <c r="T123" s="16" t="s">
        <v>465</v>
      </c>
      <c r="U123" s="16" t="s">
        <v>466</v>
      </c>
      <c r="V123" s="16" t="s">
        <v>1671</v>
      </c>
      <c r="W123" s="16" t="s">
        <v>1669</v>
      </c>
      <c r="X123" s="16" t="s">
        <v>449</v>
      </c>
      <c r="Y123" s="16" t="s">
        <v>450</v>
      </c>
      <c r="Z123" s="16" t="s">
        <v>451</v>
      </c>
      <c r="AA123" s="16" t="s">
        <v>1672</v>
      </c>
      <c r="AB123" s="16" t="s">
        <v>464</v>
      </c>
      <c r="AC123" s="16" t="s">
        <v>9</v>
      </c>
      <c r="AD123" s="16" t="s">
        <v>453</v>
      </c>
      <c r="AE123" s="16" t="s">
        <v>9</v>
      </c>
      <c r="AF123" s="16" t="s">
        <v>338</v>
      </c>
      <c r="AG123" s="25">
        <f ca="1" t="shared" si="6"/>
        <v>1.93472222221317</v>
      </c>
      <c r="AH123" s="25" t="str">
        <f t="shared" si="7"/>
        <v>是</v>
      </c>
      <c r="AI123" s="26" t="str">
        <f ca="1" t="shared" si="8"/>
        <v>是</v>
      </c>
      <c r="AJ123" s="27" t="str">
        <f ca="1" t="shared" si="9"/>
        <v>是</v>
      </c>
      <c r="AK123" s="28" t="s">
        <v>69</v>
      </c>
      <c r="AL123" s="28"/>
    </row>
    <row r="124" spans="1:38">
      <c r="A124" s="22" t="str">
        <f t="shared" si="10"/>
        <v>合肥经开网点</v>
      </c>
      <c r="B124" s="22" t="str">
        <f>VLOOKUP(R124,区域划分!A:B,2,0)</f>
        <v>合肥南</v>
      </c>
      <c r="C124" t="str">
        <f t="shared" si="11"/>
        <v>2020-11-01</v>
      </c>
      <c r="D124" s="16" t="s">
        <v>1673</v>
      </c>
      <c r="E124" s="16" t="s">
        <v>1674</v>
      </c>
      <c r="F124" s="16" t="s">
        <v>433</v>
      </c>
      <c r="G124" s="16" t="s">
        <v>471</v>
      </c>
      <c r="H124" s="16" t="s">
        <v>472</v>
      </c>
      <c r="I124" s="16" t="s">
        <v>473</v>
      </c>
      <c r="J124" s="16" t="s">
        <v>1675</v>
      </c>
      <c r="K124" s="16" t="s">
        <v>1676</v>
      </c>
      <c r="L124" s="16" t="s">
        <v>1677</v>
      </c>
      <c r="M124" s="16" t="s">
        <v>1678</v>
      </c>
      <c r="N124" s="16" t="s">
        <v>441</v>
      </c>
      <c r="O124" s="16" t="s">
        <v>442</v>
      </c>
      <c r="P124" s="16" t="s">
        <v>1679</v>
      </c>
      <c r="Q124" s="16" t="s">
        <v>1680</v>
      </c>
      <c r="R124" s="16" t="s">
        <v>9</v>
      </c>
      <c r="S124" s="16" t="s">
        <v>464</v>
      </c>
      <c r="T124" s="16" t="s">
        <v>465</v>
      </c>
      <c r="U124" s="16" t="s">
        <v>466</v>
      </c>
      <c r="V124" s="16" t="s">
        <v>1681</v>
      </c>
      <c r="W124" s="16" t="s">
        <v>1679</v>
      </c>
      <c r="X124" s="16" t="s">
        <v>449</v>
      </c>
      <c r="Y124" s="16" t="s">
        <v>450</v>
      </c>
      <c r="Z124" s="16" t="s">
        <v>451</v>
      </c>
      <c r="AA124" s="16" t="s">
        <v>1682</v>
      </c>
      <c r="AB124" s="16" t="s">
        <v>464</v>
      </c>
      <c r="AC124" s="16" t="s">
        <v>9</v>
      </c>
      <c r="AD124" s="16" t="s">
        <v>453</v>
      </c>
      <c r="AE124" s="16" t="s">
        <v>9</v>
      </c>
      <c r="AF124" s="16" t="s">
        <v>338</v>
      </c>
      <c r="AG124" s="25">
        <f ca="1" t="shared" si="6"/>
        <v>2.35527777776588</v>
      </c>
      <c r="AH124" s="25" t="str">
        <f t="shared" si="7"/>
        <v>是</v>
      </c>
      <c r="AI124" s="26" t="str">
        <f ca="1" t="shared" si="8"/>
        <v>是</v>
      </c>
      <c r="AJ124" s="27" t="str">
        <f ca="1" t="shared" si="9"/>
        <v>是</v>
      </c>
      <c r="AK124" s="28" t="s">
        <v>69</v>
      </c>
      <c r="AL124" s="28"/>
    </row>
    <row r="125" spans="1:38">
      <c r="A125" s="22" t="str">
        <f t="shared" si="10"/>
        <v>淮南凤台网点</v>
      </c>
      <c r="B125" s="22" t="str">
        <f>VLOOKUP(R125,区域划分!A:B,2,0)</f>
        <v>凤台</v>
      </c>
      <c r="C125" t="str">
        <f t="shared" si="11"/>
        <v>2020-11-01</v>
      </c>
      <c r="D125" s="16" t="s">
        <v>1683</v>
      </c>
      <c r="E125" s="16" t="s">
        <v>1684</v>
      </c>
      <c r="F125" s="16" t="s">
        <v>433</v>
      </c>
      <c r="G125" s="16" t="s">
        <v>456</v>
      </c>
      <c r="H125" s="16" t="s">
        <v>457</v>
      </c>
      <c r="I125" s="16" t="s">
        <v>473</v>
      </c>
      <c r="J125" s="16" t="s">
        <v>954</v>
      </c>
      <c r="K125" s="16" t="s">
        <v>1685</v>
      </c>
      <c r="L125" s="16" t="s">
        <v>1686</v>
      </c>
      <c r="M125" s="16" t="s">
        <v>537</v>
      </c>
      <c r="N125" s="16" t="s">
        <v>441</v>
      </c>
      <c r="O125" s="16" t="s">
        <v>442</v>
      </c>
      <c r="P125" s="16" t="s">
        <v>537</v>
      </c>
      <c r="Q125" s="16" t="s">
        <v>1687</v>
      </c>
      <c r="R125" s="16" t="s">
        <v>41</v>
      </c>
      <c r="S125" s="16" t="s">
        <v>1659</v>
      </c>
      <c r="T125" s="16" t="s">
        <v>1688</v>
      </c>
      <c r="U125" s="16" t="s">
        <v>447</v>
      </c>
      <c r="V125" s="16" t="s">
        <v>541</v>
      </c>
      <c r="W125" s="16" t="s">
        <v>537</v>
      </c>
      <c r="X125" s="16" t="s">
        <v>449</v>
      </c>
      <c r="Y125" s="16" t="s">
        <v>450</v>
      </c>
      <c r="Z125" s="16" t="s">
        <v>451</v>
      </c>
      <c r="AA125" s="16" t="s">
        <v>1689</v>
      </c>
      <c r="AB125" s="16" t="s">
        <v>1659</v>
      </c>
      <c r="AC125" s="16" t="s">
        <v>41</v>
      </c>
      <c r="AD125" s="16" t="s">
        <v>453</v>
      </c>
      <c r="AE125" s="16" t="s">
        <v>338</v>
      </c>
      <c r="AF125" s="16" t="s">
        <v>338</v>
      </c>
      <c r="AG125" s="25">
        <f ca="1" t="shared" si="6"/>
        <v>21.3502777779358</v>
      </c>
      <c r="AH125" s="25" t="str">
        <f t="shared" si="7"/>
        <v>是</v>
      </c>
      <c r="AI125" s="26" t="str">
        <f ca="1" t="shared" si="8"/>
        <v>是</v>
      </c>
      <c r="AJ125" s="27" t="str">
        <f ca="1" t="shared" si="9"/>
        <v>是</v>
      </c>
      <c r="AK125" s="28" t="s">
        <v>69</v>
      </c>
      <c r="AL125" s="28"/>
    </row>
    <row r="126" spans="1:38">
      <c r="A126" s="22" t="str">
        <f t="shared" si="10"/>
        <v>合肥肥东吾悦网点</v>
      </c>
      <c r="B126" s="22" t="str">
        <f>VLOOKUP(R126,区域划分!A:B,2,0)</f>
        <v>肥东</v>
      </c>
      <c r="C126" t="str">
        <f t="shared" si="11"/>
        <v>2020-11-01</v>
      </c>
      <c r="D126" s="16" t="s">
        <v>1690</v>
      </c>
      <c r="E126" s="16" t="s">
        <v>1691</v>
      </c>
      <c r="F126" s="16" t="s">
        <v>433</v>
      </c>
      <c r="G126" s="16" t="s">
        <v>471</v>
      </c>
      <c r="H126" s="16" t="s">
        <v>472</v>
      </c>
      <c r="I126" s="16" t="s">
        <v>436</v>
      </c>
      <c r="J126" s="16" t="s">
        <v>1692</v>
      </c>
      <c r="K126" s="16" t="s">
        <v>1693</v>
      </c>
      <c r="L126" s="16" t="s">
        <v>1694</v>
      </c>
      <c r="M126" s="16" t="s">
        <v>1695</v>
      </c>
      <c r="N126" s="16" t="s">
        <v>478</v>
      </c>
      <c r="O126" s="16" t="s">
        <v>442</v>
      </c>
      <c r="P126" s="16" t="s">
        <v>1695</v>
      </c>
      <c r="Q126" s="16" t="s">
        <v>1696</v>
      </c>
      <c r="R126" s="16" t="s">
        <v>11</v>
      </c>
      <c r="S126" s="16" t="s">
        <v>606</v>
      </c>
      <c r="T126" s="16" t="s">
        <v>727</v>
      </c>
      <c r="U126" s="16" t="s">
        <v>466</v>
      </c>
      <c r="V126" s="16" t="s">
        <v>1697</v>
      </c>
      <c r="W126" s="16" t="s">
        <v>1695</v>
      </c>
      <c r="X126" s="16" t="s">
        <v>449</v>
      </c>
      <c r="Y126" s="16" t="s">
        <v>450</v>
      </c>
      <c r="Z126" s="16" t="s">
        <v>451</v>
      </c>
      <c r="AA126" s="16" t="s">
        <v>1698</v>
      </c>
      <c r="AB126" s="16" t="s">
        <v>606</v>
      </c>
      <c r="AC126" s="16" t="s">
        <v>11</v>
      </c>
      <c r="AD126" s="16" t="s">
        <v>453</v>
      </c>
      <c r="AE126" s="16" t="s">
        <v>11</v>
      </c>
      <c r="AF126" s="16" t="s">
        <v>338</v>
      </c>
      <c r="AG126" s="25">
        <f ca="1" t="shared" si="6"/>
        <v>23.5952777778148</v>
      </c>
      <c r="AH126" s="25" t="str">
        <f t="shared" si="7"/>
        <v>是</v>
      </c>
      <c r="AI126" s="26" t="str">
        <f ca="1" t="shared" si="8"/>
        <v>是</v>
      </c>
      <c r="AJ126" s="27" t="str">
        <f ca="1" t="shared" si="9"/>
        <v>是</v>
      </c>
      <c r="AK126" s="28"/>
      <c r="AL126" s="28" t="s">
        <v>71</v>
      </c>
    </row>
    <row r="127" spans="1:38">
      <c r="A127" s="22" t="str">
        <f t="shared" si="10"/>
        <v>淮南凤台网点</v>
      </c>
      <c r="B127" s="22" t="str">
        <f>VLOOKUP(R127,区域划分!A:B,2,0)</f>
        <v>凤台</v>
      </c>
      <c r="C127" t="str">
        <f t="shared" si="11"/>
        <v>2020-11-01</v>
      </c>
      <c r="D127" s="16" t="s">
        <v>1699</v>
      </c>
      <c r="E127" s="16" t="s">
        <v>1700</v>
      </c>
      <c r="F127" s="16" t="s">
        <v>433</v>
      </c>
      <c r="G127" s="16" t="s">
        <v>471</v>
      </c>
      <c r="H127" s="16" t="s">
        <v>472</v>
      </c>
      <c r="I127" s="16" t="s">
        <v>436</v>
      </c>
      <c r="J127" s="16" t="s">
        <v>1701</v>
      </c>
      <c r="K127" s="16" t="s">
        <v>1702</v>
      </c>
      <c r="L127" s="16" t="s">
        <v>1703</v>
      </c>
      <c r="M127" s="16" t="s">
        <v>1704</v>
      </c>
      <c r="N127" s="16" t="s">
        <v>478</v>
      </c>
      <c r="O127" s="16" t="s">
        <v>479</v>
      </c>
      <c r="P127" s="16" t="s">
        <v>1705</v>
      </c>
      <c r="Q127" s="16" t="s">
        <v>1706</v>
      </c>
      <c r="R127" s="16" t="s">
        <v>41</v>
      </c>
      <c r="S127" s="16" t="s">
        <v>1707</v>
      </c>
      <c r="T127" s="16" t="s">
        <v>1708</v>
      </c>
      <c r="U127" s="16" t="s">
        <v>447</v>
      </c>
      <c r="V127" s="16" t="s">
        <v>1709</v>
      </c>
      <c r="W127" s="16" t="s">
        <v>1705</v>
      </c>
      <c r="X127" s="16" t="s">
        <v>449</v>
      </c>
      <c r="Y127" s="16" t="s">
        <v>450</v>
      </c>
      <c r="Z127" s="16" t="s">
        <v>451</v>
      </c>
      <c r="AA127" s="16" t="s">
        <v>1710</v>
      </c>
      <c r="AB127" s="16" t="s">
        <v>1707</v>
      </c>
      <c r="AC127" s="16" t="s">
        <v>41</v>
      </c>
      <c r="AD127" s="16" t="s">
        <v>453</v>
      </c>
      <c r="AE127" s="16" t="s">
        <v>338</v>
      </c>
      <c r="AF127" s="16" t="s">
        <v>338</v>
      </c>
      <c r="AG127" s="25">
        <f ca="1" t="shared" si="6"/>
        <v>1.78999999986263</v>
      </c>
      <c r="AH127" s="25" t="str">
        <f t="shared" si="7"/>
        <v>是</v>
      </c>
      <c r="AI127" s="26" t="str">
        <f ca="1" t="shared" si="8"/>
        <v>是</v>
      </c>
      <c r="AJ127" s="27" t="str">
        <f ca="1" t="shared" si="9"/>
        <v>是</v>
      </c>
      <c r="AK127" s="28" t="s">
        <v>69</v>
      </c>
      <c r="AL127" s="28"/>
    </row>
    <row r="128" spans="1:38">
      <c r="A128" s="22" t="str">
        <f t="shared" si="10"/>
        <v>合肥经开网点</v>
      </c>
      <c r="B128" s="22" t="str">
        <f>VLOOKUP(R128,区域划分!A:B,2,0)</f>
        <v>合肥南</v>
      </c>
      <c r="C128" t="str">
        <f t="shared" si="11"/>
        <v>2020-11-01</v>
      </c>
      <c r="D128" s="16" t="s">
        <v>1711</v>
      </c>
      <c r="E128" s="16" t="s">
        <v>1712</v>
      </c>
      <c r="F128" s="16" t="s">
        <v>433</v>
      </c>
      <c r="G128" s="16" t="s">
        <v>471</v>
      </c>
      <c r="H128" s="16" t="s">
        <v>472</v>
      </c>
      <c r="I128" s="16" t="s">
        <v>473</v>
      </c>
      <c r="J128" s="16" t="s">
        <v>1713</v>
      </c>
      <c r="K128" s="16" t="s">
        <v>1714</v>
      </c>
      <c r="L128" s="16" t="s">
        <v>1715</v>
      </c>
      <c r="M128" s="16" t="s">
        <v>1716</v>
      </c>
      <c r="N128" s="16" t="s">
        <v>441</v>
      </c>
      <c r="O128" s="16" t="s">
        <v>442</v>
      </c>
      <c r="P128" s="16" t="s">
        <v>1717</v>
      </c>
      <c r="Q128" s="16" t="s">
        <v>1718</v>
      </c>
      <c r="R128" s="16" t="s">
        <v>9</v>
      </c>
      <c r="S128" s="16" t="s">
        <v>464</v>
      </c>
      <c r="T128" s="16" t="s">
        <v>465</v>
      </c>
      <c r="U128" s="16" t="s">
        <v>466</v>
      </c>
      <c r="V128" s="16" t="s">
        <v>1719</v>
      </c>
      <c r="W128" s="16" t="s">
        <v>1717</v>
      </c>
      <c r="X128" s="16" t="s">
        <v>449</v>
      </c>
      <c r="Y128" s="16" t="s">
        <v>450</v>
      </c>
      <c r="Z128" s="16" t="s">
        <v>451</v>
      </c>
      <c r="AA128" s="16" t="s">
        <v>1720</v>
      </c>
      <c r="AB128" s="16" t="s">
        <v>464</v>
      </c>
      <c r="AC128" s="16" t="s">
        <v>9</v>
      </c>
      <c r="AD128" s="16" t="s">
        <v>453</v>
      </c>
      <c r="AE128" s="16" t="s">
        <v>9</v>
      </c>
      <c r="AF128" s="16" t="s">
        <v>338</v>
      </c>
      <c r="AG128" s="25">
        <f ca="1" t="shared" si="6"/>
        <v>2.28249999991385</v>
      </c>
      <c r="AH128" s="25" t="str">
        <f t="shared" si="7"/>
        <v>是</v>
      </c>
      <c r="AI128" s="26" t="str">
        <f ca="1" t="shared" si="8"/>
        <v>是</v>
      </c>
      <c r="AJ128" s="27" t="str">
        <f ca="1" t="shared" si="9"/>
        <v>是</v>
      </c>
      <c r="AK128" s="28" t="s">
        <v>69</v>
      </c>
      <c r="AL128" s="28"/>
    </row>
    <row r="129" spans="1:38">
      <c r="A129" s="22" t="str">
        <f t="shared" si="10"/>
        <v>合肥肥西柏堰网点</v>
      </c>
      <c r="B129" s="22" t="str">
        <f>VLOOKUP(R129,区域划分!A:B,2,0)</f>
        <v>肥西</v>
      </c>
      <c r="C129" t="str">
        <f t="shared" si="11"/>
        <v>2020-11-01</v>
      </c>
      <c r="D129" s="16" t="s">
        <v>1721</v>
      </c>
      <c r="E129" s="16" t="s">
        <v>1722</v>
      </c>
      <c r="F129" s="16" t="s">
        <v>433</v>
      </c>
      <c r="G129" s="16" t="s">
        <v>532</v>
      </c>
      <c r="H129" s="16" t="s">
        <v>533</v>
      </c>
      <c r="I129" s="16" t="s">
        <v>473</v>
      </c>
      <c r="J129" s="16" t="s">
        <v>999</v>
      </c>
      <c r="K129" s="16" t="s">
        <v>1723</v>
      </c>
      <c r="L129" s="16" t="s">
        <v>1724</v>
      </c>
      <c r="M129" s="16" t="s">
        <v>1725</v>
      </c>
      <c r="N129" s="16" t="s">
        <v>478</v>
      </c>
      <c r="O129" s="16" t="s">
        <v>442</v>
      </c>
      <c r="P129" s="16" t="s">
        <v>1726</v>
      </c>
      <c r="Q129" s="16" t="s">
        <v>1727</v>
      </c>
      <c r="R129" s="16" t="s">
        <v>55</v>
      </c>
      <c r="S129" s="16" t="s">
        <v>1375</v>
      </c>
      <c r="T129" s="16" t="s">
        <v>1728</v>
      </c>
      <c r="U129" s="16" t="s">
        <v>447</v>
      </c>
      <c r="V129" s="16" t="s">
        <v>1729</v>
      </c>
      <c r="W129" s="16" t="s">
        <v>1726</v>
      </c>
      <c r="X129" s="16" t="s">
        <v>449</v>
      </c>
      <c r="Y129" s="16" t="s">
        <v>450</v>
      </c>
      <c r="Z129" s="16" t="s">
        <v>451</v>
      </c>
      <c r="AA129" s="16" t="s">
        <v>1730</v>
      </c>
      <c r="AB129" s="16" t="s">
        <v>1375</v>
      </c>
      <c r="AC129" s="16" t="s">
        <v>999</v>
      </c>
      <c r="AD129" s="16" t="s">
        <v>453</v>
      </c>
      <c r="AE129" s="16" t="s">
        <v>338</v>
      </c>
      <c r="AF129" s="16" t="s">
        <v>338</v>
      </c>
      <c r="AG129" s="25">
        <f ca="1" t="shared" si="6"/>
        <v>4.33944444428198</v>
      </c>
      <c r="AH129" s="25" t="str">
        <f t="shared" si="7"/>
        <v>是</v>
      </c>
      <c r="AI129" s="26" t="str">
        <f ca="1" t="shared" si="8"/>
        <v>是</v>
      </c>
      <c r="AJ129" s="27" t="str">
        <f ca="1" t="shared" si="9"/>
        <v>是</v>
      </c>
      <c r="AK129" s="28" t="s">
        <v>69</v>
      </c>
      <c r="AL129" s="28"/>
    </row>
    <row r="130" spans="1:38">
      <c r="A130" s="22" t="str">
        <f t="shared" si="10"/>
        <v>合肥经开网点</v>
      </c>
      <c r="B130" s="22" t="str">
        <f>VLOOKUP(R130,区域划分!A:B,2,0)</f>
        <v>合肥南</v>
      </c>
      <c r="C130" t="str">
        <f t="shared" si="11"/>
        <v>2020-11-01</v>
      </c>
      <c r="D130" s="16" t="s">
        <v>1731</v>
      </c>
      <c r="E130" s="16" t="s">
        <v>1732</v>
      </c>
      <c r="F130" s="16" t="s">
        <v>433</v>
      </c>
      <c r="G130" s="16" t="s">
        <v>471</v>
      </c>
      <c r="H130" s="16" t="s">
        <v>472</v>
      </c>
      <c r="I130" s="16" t="s">
        <v>436</v>
      </c>
      <c r="J130" s="16" t="s">
        <v>1733</v>
      </c>
      <c r="K130" s="16" t="s">
        <v>1734</v>
      </c>
      <c r="L130" s="16" t="s">
        <v>1735</v>
      </c>
      <c r="M130" s="16" t="s">
        <v>1736</v>
      </c>
      <c r="N130" s="16" t="s">
        <v>478</v>
      </c>
      <c r="O130" s="16" t="s">
        <v>442</v>
      </c>
      <c r="P130" s="16" t="s">
        <v>1737</v>
      </c>
      <c r="Q130" s="16" t="s">
        <v>1738</v>
      </c>
      <c r="R130" s="16" t="s">
        <v>9</v>
      </c>
      <c r="S130" s="16" t="s">
        <v>464</v>
      </c>
      <c r="T130" s="16" t="s">
        <v>465</v>
      </c>
      <c r="U130" s="16" t="s">
        <v>466</v>
      </c>
      <c r="V130" s="16" t="s">
        <v>1739</v>
      </c>
      <c r="W130" s="16" t="s">
        <v>1737</v>
      </c>
      <c r="X130" s="16" t="s">
        <v>449</v>
      </c>
      <c r="Y130" s="16" t="s">
        <v>450</v>
      </c>
      <c r="Z130" s="16" t="s">
        <v>451</v>
      </c>
      <c r="AA130" s="16" t="s">
        <v>1740</v>
      </c>
      <c r="AB130" s="16" t="s">
        <v>464</v>
      </c>
      <c r="AC130" s="16" t="s">
        <v>9</v>
      </c>
      <c r="AD130" s="16" t="s">
        <v>453</v>
      </c>
      <c r="AE130" s="16" t="s">
        <v>9</v>
      </c>
      <c r="AF130" s="16" t="s">
        <v>338</v>
      </c>
      <c r="AG130" s="25">
        <f ca="1" t="shared" ref="AG130:AG193" si="12">IF(X130="已关闭",(AA130-L130)*24,(NOW()-L130)*24)</f>
        <v>1.84944444458233</v>
      </c>
      <c r="AH130" s="25" t="str">
        <f t="shared" ref="AH130:AH193" si="13">IF(AND(Y130="及时响应",Z130="否"),"是","否")</f>
        <v>是</v>
      </c>
      <c r="AI130" s="26" t="str">
        <f ca="1" t="shared" ref="AI130:AI193" si="14">IF(AG130&gt;24,"否","是")</f>
        <v>是</v>
      </c>
      <c r="AJ130" s="27" t="str">
        <f ca="1" t="shared" ref="AJ130:AJ193" si="15">IF(AND(AH130="是",AI130="是"),"是","否")</f>
        <v>是</v>
      </c>
      <c r="AK130" s="28" t="s">
        <v>69</v>
      </c>
      <c r="AL130" s="28"/>
    </row>
    <row r="131" spans="1:38">
      <c r="A131" s="22" t="str">
        <f t="shared" si="10"/>
        <v>合肥南集散点</v>
      </c>
      <c r="B131" s="22" t="str">
        <f>VLOOKUP(R131,区域划分!A:B,2,0)</f>
        <v>合肥南</v>
      </c>
      <c r="C131" t="str">
        <f t="shared" si="11"/>
        <v>2020-11-01</v>
      </c>
      <c r="D131" s="16" t="s">
        <v>1741</v>
      </c>
      <c r="E131" s="16" t="s">
        <v>1742</v>
      </c>
      <c r="F131" s="16" t="s">
        <v>433</v>
      </c>
      <c r="G131" s="16" t="s">
        <v>532</v>
      </c>
      <c r="H131" s="16" t="s">
        <v>533</v>
      </c>
      <c r="I131" s="16" t="s">
        <v>436</v>
      </c>
      <c r="J131" s="16" t="s">
        <v>1743</v>
      </c>
      <c r="K131" s="16" t="s">
        <v>1744</v>
      </c>
      <c r="L131" s="16" t="s">
        <v>1745</v>
      </c>
      <c r="M131" s="16" t="s">
        <v>1746</v>
      </c>
      <c r="N131" s="16" t="s">
        <v>441</v>
      </c>
      <c r="O131" s="16" t="s">
        <v>442</v>
      </c>
      <c r="P131" s="16" t="s">
        <v>1747</v>
      </c>
      <c r="Q131" s="16" t="s">
        <v>1748</v>
      </c>
      <c r="R131" s="16" t="s">
        <v>111</v>
      </c>
      <c r="S131" s="16" t="s">
        <v>606</v>
      </c>
      <c r="T131" s="16" t="s">
        <v>1749</v>
      </c>
      <c r="U131" s="16" t="s">
        <v>466</v>
      </c>
      <c r="V131" s="16" t="s">
        <v>1750</v>
      </c>
      <c r="W131" s="16" t="s">
        <v>1747</v>
      </c>
      <c r="X131" s="16" t="s">
        <v>449</v>
      </c>
      <c r="Y131" s="16" t="s">
        <v>450</v>
      </c>
      <c r="Z131" s="16" t="s">
        <v>451</v>
      </c>
      <c r="AA131" s="16" t="s">
        <v>1751</v>
      </c>
      <c r="AB131" s="16" t="s">
        <v>606</v>
      </c>
      <c r="AC131" s="16" t="s">
        <v>1743</v>
      </c>
      <c r="AD131" s="16" t="s">
        <v>453</v>
      </c>
      <c r="AE131" s="16" t="s">
        <v>111</v>
      </c>
      <c r="AF131" s="16" t="s">
        <v>338</v>
      </c>
      <c r="AG131" s="25">
        <f ca="1" t="shared" si="12"/>
        <v>23.5699999998906</v>
      </c>
      <c r="AH131" s="25" t="str">
        <f t="shared" si="13"/>
        <v>是</v>
      </c>
      <c r="AI131" s="26" t="str">
        <f ca="1" t="shared" si="14"/>
        <v>是</v>
      </c>
      <c r="AJ131" s="27" t="str">
        <f ca="1" t="shared" si="15"/>
        <v>是</v>
      </c>
      <c r="AK131" s="28"/>
      <c r="AL131" s="28" t="s">
        <v>71</v>
      </c>
    </row>
    <row r="132" spans="1:38">
      <c r="A132" s="22" t="str">
        <f t="shared" ref="A132:A195" si="16">R132</f>
        <v>合肥高新天鹅湖网点</v>
      </c>
      <c r="B132" s="22" t="str">
        <f>VLOOKUP(R132,区域划分!A:B,2,0)</f>
        <v>合肥南</v>
      </c>
      <c r="C132" t="str">
        <f t="shared" ref="C132:C195" si="17">MID(L132,1,10)</f>
        <v>2020-11-01</v>
      </c>
      <c r="D132" s="16" t="s">
        <v>1752</v>
      </c>
      <c r="E132" s="16" t="s">
        <v>1753</v>
      </c>
      <c r="F132" s="16" t="s">
        <v>433</v>
      </c>
      <c r="G132" s="16" t="s">
        <v>456</v>
      </c>
      <c r="H132" s="16" t="s">
        <v>753</v>
      </c>
      <c r="I132" s="16" t="s">
        <v>473</v>
      </c>
      <c r="J132" s="16" t="s">
        <v>1754</v>
      </c>
      <c r="K132" s="16" t="s">
        <v>1755</v>
      </c>
      <c r="L132" s="16" t="s">
        <v>1756</v>
      </c>
      <c r="M132" s="16" t="s">
        <v>1757</v>
      </c>
      <c r="N132" s="16" t="s">
        <v>478</v>
      </c>
      <c r="O132" s="16" t="s">
        <v>442</v>
      </c>
      <c r="P132" s="16" t="s">
        <v>1758</v>
      </c>
      <c r="Q132" s="16" t="s">
        <v>1759</v>
      </c>
      <c r="R132" s="16" t="s">
        <v>17</v>
      </c>
      <c r="S132" s="16" t="s">
        <v>593</v>
      </c>
      <c r="T132" s="16" t="s">
        <v>1760</v>
      </c>
      <c r="U132" s="16" t="s">
        <v>447</v>
      </c>
      <c r="V132" s="16" t="s">
        <v>1761</v>
      </c>
      <c r="W132" s="16" t="s">
        <v>1758</v>
      </c>
      <c r="X132" s="16" t="s">
        <v>449</v>
      </c>
      <c r="Y132" s="16" t="s">
        <v>450</v>
      </c>
      <c r="Z132" s="16" t="s">
        <v>451</v>
      </c>
      <c r="AA132" s="16" t="s">
        <v>1762</v>
      </c>
      <c r="AB132" s="16" t="s">
        <v>593</v>
      </c>
      <c r="AC132" s="16" t="s">
        <v>17</v>
      </c>
      <c r="AD132" s="16" t="s">
        <v>453</v>
      </c>
      <c r="AE132" s="16" t="s">
        <v>338</v>
      </c>
      <c r="AF132" s="16" t="s">
        <v>338</v>
      </c>
      <c r="AG132" s="25">
        <f ca="1" t="shared" si="12"/>
        <v>10.3172222222784</v>
      </c>
      <c r="AH132" s="25" t="str">
        <f t="shared" si="13"/>
        <v>是</v>
      </c>
      <c r="AI132" s="26" t="str">
        <f ca="1" t="shared" si="14"/>
        <v>是</v>
      </c>
      <c r="AJ132" s="27" t="str">
        <f ca="1" t="shared" si="15"/>
        <v>是</v>
      </c>
      <c r="AK132" s="28" t="s">
        <v>69</v>
      </c>
      <c r="AL132" s="28"/>
    </row>
    <row r="133" spans="1:38">
      <c r="A133" s="22" t="str">
        <f t="shared" si="16"/>
        <v>合肥经开网点</v>
      </c>
      <c r="B133" s="22" t="str">
        <f>VLOOKUP(R133,区域划分!A:B,2,0)</f>
        <v>合肥南</v>
      </c>
      <c r="C133" t="str">
        <f t="shared" si="17"/>
        <v>2020-11-01</v>
      </c>
      <c r="D133" s="16" t="s">
        <v>1763</v>
      </c>
      <c r="E133" s="16" t="s">
        <v>1764</v>
      </c>
      <c r="F133" s="16" t="s">
        <v>433</v>
      </c>
      <c r="G133" s="16" t="s">
        <v>434</v>
      </c>
      <c r="H133" s="16" t="s">
        <v>1765</v>
      </c>
      <c r="I133" s="16" t="s">
        <v>473</v>
      </c>
      <c r="J133" s="16" t="s">
        <v>1766</v>
      </c>
      <c r="K133" s="16" t="s">
        <v>1767</v>
      </c>
      <c r="L133" s="16" t="s">
        <v>1768</v>
      </c>
      <c r="M133" s="16" t="s">
        <v>1769</v>
      </c>
      <c r="N133" s="16" t="s">
        <v>441</v>
      </c>
      <c r="O133" s="16" t="s">
        <v>442</v>
      </c>
      <c r="P133" s="16" t="s">
        <v>1770</v>
      </c>
      <c r="Q133" s="16" t="s">
        <v>1771</v>
      </c>
      <c r="R133" s="16" t="s">
        <v>9</v>
      </c>
      <c r="S133" s="16" t="s">
        <v>606</v>
      </c>
      <c r="T133" s="16" t="s">
        <v>1772</v>
      </c>
      <c r="U133" s="16" t="s">
        <v>466</v>
      </c>
      <c r="V133" s="16" t="s">
        <v>1773</v>
      </c>
      <c r="W133" s="16" t="s">
        <v>1770</v>
      </c>
      <c r="X133" s="16" t="s">
        <v>449</v>
      </c>
      <c r="Y133" s="16" t="s">
        <v>450</v>
      </c>
      <c r="Z133" s="16" t="s">
        <v>451</v>
      </c>
      <c r="AA133" s="16" t="s">
        <v>1774</v>
      </c>
      <c r="AB133" s="16" t="s">
        <v>606</v>
      </c>
      <c r="AC133" s="16" t="s">
        <v>111</v>
      </c>
      <c r="AD133" s="16" t="s">
        <v>453</v>
      </c>
      <c r="AE133" s="16" t="s">
        <v>9</v>
      </c>
      <c r="AF133" s="16" t="s">
        <v>338</v>
      </c>
      <c r="AG133" s="25">
        <f ca="1" t="shared" si="12"/>
        <v>23.6349999998929</v>
      </c>
      <c r="AH133" s="25" t="str">
        <f t="shared" si="13"/>
        <v>是</v>
      </c>
      <c r="AI133" s="26" t="str">
        <f ca="1" t="shared" si="14"/>
        <v>是</v>
      </c>
      <c r="AJ133" s="27" t="str">
        <f ca="1" t="shared" si="15"/>
        <v>是</v>
      </c>
      <c r="AK133" s="28"/>
      <c r="AL133" s="28" t="s">
        <v>71</v>
      </c>
    </row>
    <row r="134" spans="1:38">
      <c r="A134" s="22" t="str">
        <f t="shared" si="16"/>
        <v>马鞍山含山网点</v>
      </c>
      <c r="B134" s="22" t="str">
        <f>VLOOKUP(R134,区域划分!A:B,2,0)</f>
        <v>含山</v>
      </c>
      <c r="C134" t="str">
        <f t="shared" si="17"/>
        <v>2020-11-01</v>
      </c>
      <c r="D134" s="16" t="s">
        <v>1775</v>
      </c>
      <c r="E134" s="16" t="s">
        <v>1776</v>
      </c>
      <c r="F134" s="16" t="s">
        <v>433</v>
      </c>
      <c r="G134" s="16" t="s">
        <v>471</v>
      </c>
      <c r="H134" s="16" t="s">
        <v>472</v>
      </c>
      <c r="I134" s="16" t="s">
        <v>436</v>
      </c>
      <c r="J134" s="16" t="s">
        <v>1777</v>
      </c>
      <c r="K134" s="16" t="s">
        <v>1778</v>
      </c>
      <c r="L134" s="16" t="s">
        <v>1779</v>
      </c>
      <c r="M134" s="16" t="s">
        <v>1780</v>
      </c>
      <c r="N134" s="16" t="s">
        <v>441</v>
      </c>
      <c r="O134" s="16" t="s">
        <v>442</v>
      </c>
      <c r="P134" s="16" t="s">
        <v>1781</v>
      </c>
      <c r="Q134" s="16" t="s">
        <v>1782</v>
      </c>
      <c r="R134" s="16" t="s">
        <v>27</v>
      </c>
      <c r="S134" s="16" t="s">
        <v>606</v>
      </c>
      <c r="T134" s="16" t="s">
        <v>1783</v>
      </c>
      <c r="U134" s="16" t="s">
        <v>466</v>
      </c>
      <c r="V134" s="16" t="s">
        <v>1784</v>
      </c>
      <c r="W134" s="16" t="s">
        <v>1781</v>
      </c>
      <c r="X134" s="16" t="s">
        <v>449</v>
      </c>
      <c r="Y134" s="16" t="s">
        <v>450</v>
      </c>
      <c r="Z134" s="16" t="s">
        <v>451</v>
      </c>
      <c r="AA134" s="16" t="s">
        <v>1785</v>
      </c>
      <c r="AB134" s="16" t="s">
        <v>606</v>
      </c>
      <c r="AC134" s="16" t="s">
        <v>27</v>
      </c>
      <c r="AD134" s="16" t="s">
        <v>453</v>
      </c>
      <c r="AE134" s="16" t="s">
        <v>27</v>
      </c>
      <c r="AF134" s="16" t="s">
        <v>338</v>
      </c>
      <c r="AG134" s="25">
        <f ca="1" t="shared" si="12"/>
        <v>23.5191666665487</v>
      </c>
      <c r="AH134" s="25" t="str">
        <f t="shared" si="13"/>
        <v>是</v>
      </c>
      <c r="AI134" s="26" t="str">
        <f ca="1" t="shared" si="14"/>
        <v>是</v>
      </c>
      <c r="AJ134" s="27" t="str">
        <f ca="1" t="shared" si="15"/>
        <v>是</v>
      </c>
      <c r="AK134" s="28"/>
      <c r="AL134" s="28" t="s">
        <v>71</v>
      </c>
    </row>
    <row r="135" spans="1:38">
      <c r="A135" s="22" t="str">
        <f t="shared" si="16"/>
        <v>合肥肥东吾悦网点</v>
      </c>
      <c r="B135" s="22" t="str">
        <f>VLOOKUP(R135,区域划分!A:B,2,0)</f>
        <v>肥东</v>
      </c>
      <c r="C135" t="str">
        <f t="shared" si="17"/>
        <v>2020-11-01</v>
      </c>
      <c r="D135" s="16" t="s">
        <v>1786</v>
      </c>
      <c r="E135" s="16" t="s">
        <v>1787</v>
      </c>
      <c r="F135" s="16" t="s">
        <v>433</v>
      </c>
      <c r="G135" s="16" t="s">
        <v>456</v>
      </c>
      <c r="H135" s="16" t="s">
        <v>457</v>
      </c>
      <c r="I135" s="16" t="s">
        <v>473</v>
      </c>
      <c r="J135" s="16" t="s">
        <v>1607</v>
      </c>
      <c r="K135" s="16" t="s">
        <v>1788</v>
      </c>
      <c r="L135" s="16" t="s">
        <v>1789</v>
      </c>
      <c r="M135" s="16" t="s">
        <v>1790</v>
      </c>
      <c r="N135" s="16" t="s">
        <v>478</v>
      </c>
      <c r="O135" s="16" t="s">
        <v>442</v>
      </c>
      <c r="P135" s="16" t="s">
        <v>1791</v>
      </c>
      <c r="Q135" s="16" t="s">
        <v>1792</v>
      </c>
      <c r="R135" s="16" t="s">
        <v>11</v>
      </c>
      <c r="S135" s="16" t="s">
        <v>606</v>
      </c>
      <c r="T135" s="16" t="s">
        <v>1429</v>
      </c>
      <c r="U135" s="16" t="s">
        <v>466</v>
      </c>
      <c r="V135" s="16" t="s">
        <v>1793</v>
      </c>
      <c r="W135" s="16" t="s">
        <v>1791</v>
      </c>
      <c r="X135" s="16" t="s">
        <v>449</v>
      </c>
      <c r="Y135" s="16" t="s">
        <v>450</v>
      </c>
      <c r="Z135" s="16" t="s">
        <v>451</v>
      </c>
      <c r="AA135" s="16" t="s">
        <v>1794</v>
      </c>
      <c r="AB135" s="16" t="s">
        <v>606</v>
      </c>
      <c r="AC135" s="16" t="s">
        <v>11</v>
      </c>
      <c r="AD135" s="16" t="s">
        <v>453</v>
      </c>
      <c r="AE135" s="16" t="s">
        <v>11</v>
      </c>
      <c r="AF135" s="16" t="s">
        <v>338</v>
      </c>
      <c r="AG135" s="25">
        <f ca="1" t="shared" si="12"/>
        <v>23.6705555555527</v>
      </c>
      <c r="AH135" s="25" t="str">
        <f t="shared" si="13"/>
        <v>是</v>
      </c>
      <c r="AI135" s="26" t="str">
        <f ca="1" t="shared" si="14"/>
        <v>是</v>
      </c>
      <c r="AJ135" s="27" t="str">
        <f ca="1" t="shared" si="15"/>
        <v>是</v>
      </c>
      <c r="AK135" s="28"/>
      <c r="AL135" s="28" t="s">
        <v>71</v>
      </c>
    </row>
    <row r="136" spans="1:38">
      <c r="A136" s="22" t="str">
        <f t="shared" si="16"/>
        <v>合肥经开始信路网点</v>
      </c>
      <c r="B136" s="22" t="str">
        <f>VLOOKUP(R136,区域划分!A:B,2,0)</f>
        <v>合肥南</v>
      </c>
      <c r="C136" t="str">
        <f t="shared" si="17"/>
        <v>2020-11-01</v>
      </c>
      <c r="D136" s="16" t="s">
        <v>1795</v>
      </c>
      <c r="E136" s="16" t="s">
        <v>1796</v>
      </c>
      <c r="F136" s="16" t="s">
        <v>433</v>
      </c>
      <c r="G136" s="16" t="s">
        <v>532</v>
      </c>
      <c r="H136" s="16" t="s">
        <v>1112</v>
      </c>
      <c r="I136" s="16" t="s">
        <v>473</v>
      </c>
      <c r="J136" s="16" t="s">
        <v>1797</v>
      </c>
      <c r="K136" s="16" t="s">
        <v>1798</v>
      </c>
      <c r="L136" s="16" t="s">
        <v>1799</v>
      </c>
      <c r="M136" s="16" t="s">
        <v>1800</v>
      </c>
      <c r="N136" s="16" t="s">
        <v>1509</v>
      </c>
      <c r="O136" s="16" t="s">
        <v>442</v>
      </c>
      <c r="P136" s="16" t="s">
        <v>1801</v>
      </c>
      <c r="Q136" s="16" t="s">
        <v>1802</v>
      </c>
      <c r="R136" s="16" t="s">
        <v>19</v>
      </c>
      <c r="S136" s="16" t="s">
        <v>606</v>
      </c>
      <c r="T136" s="16" t="s">
        <v>1335</v>
      </c>
      <c r="U136" s="16" t="s">
        <v>466</v>
      </c>
      <c r="V136" s="16" t="s">
        <v>1803</v>
      </c>
      <c r="W136" s="16" t="s">
        <v>1801</v>
      </c>
      <c r="X136" s="16" t="s">
        <v>449</v>
      </c>
      <c r="Y136" s="16" t="s">
        <v>450</v>
      </c>
      <c r="Z136" s="16" t="s">
        <v>451</v>
      </c>
      <c r="AA136" s="16" t="s">
        <v>1804</v>
      </c>
      <c r="AB136" s="16" t="s">
        <v>606</v>
      </c>
      <c r="AC136" s="16" t="s">
        <v>19</v>
      </c>
      <c r="AD136" s="16" t="s">
        <v>453</v>
      </c>
      <c r="AE136" s="16" t="s">
        <v>19</v>
      </c>
      <c r="AF136" s="16" t="s">
        <v>338</v>
      </c>
      <c r="AG136" s="25">
        <f ca="1" t="shared" si="12"/>
        <v>23.6694444443565</v>
      </c>
      <c r="AH136" s="25" t="str">
        <f t="shared" si="13"/>
        <v>是</v>
      </c>
      <c r="AI136" s="26" t="str">
        <f ca="1" t="shared" si="14"/>
        <v>是</v>
      </c>
      <c r="AJ136" s="27" t="str">
        <f ca="1" t="shared" si="15"/>
        <v>是</v>
      </c>
      <c r="AK136" s="28"/>
      <c r="AL136" s="28" t="s">
        <v>71</v>
      </c>
    </row>
    <row r="137" spans="1:38">
      <c r="A137" s="22" t="str">
        <f t="shared" si="16"/>
        <v>合肥包河三里庵网点</v>
      </c>
      <c r="B137" s="22" t="str">
        <f>VLOOKUP(R137,区域划分!A:B,2,0)</f>
        <v>合肥南</v>
      </c>
      <c r="C137" t="str">
        <f t="shared" si="17"/>
        <v>2020-11-01</v>
      </c>
      <c r="D137" s="16" t="s">
        <v>1805</v>
      </c>
      <c r="E137" s="16" t="s">
        <v>1806</v>
      </c>
      <c r="F137" s="16" t="s">
        <v>433</v>
      </c>
      <c r="G137" s="16" t="s">
        <v>434</v>
      </c>
      <c r="H137" s="16" t="s">
        <v>435</v>
      </c>
      <c r="I137" s="16" t="s">
        <v>473</v>
      </c>
      <c r="J137" s="16" t="s">
        <v>846</v>
      </c>
      <c r="K137" s="16" t="s">
        <v>1807</v>
      </c>
      <c r="L137" s="16" t="s">
        <v>1808</v>
      </c>
      <c r="M137" s="16" t="s">
        <v>1809</v>
      </c>
      <c r="N137" s="16" t="s">
        <v>441</v>
      </c>
      <c r="O137" s="16" t="s">
        <v>442</v>
      </c>
      <c r="P137" s="16" t="s">
        <v>1810</v>
      </c>
      <c r="Q137" s="16" t="s">
        <v>1811</v>
      </c>
      <c r="R137" s="16" t="s">
        <v>13</v>
      </c>
      <c r="S137" s="16" t="s">
        <v>606</v>
      </c>
      <c r="T137" s="16" t="s">
        <v>607</v>
      </c>
      <c r="U137" s="16" t="s">
        <v>466</v>
      </c>
      <c r="V137" s="16" t="s">
        <v>1812</v>
      </c>
      <c r="W137" s="16" t="s">
        <v>1810</v>
      </c>
      <c r="X137" s="16" t="s">
        <v>449</v>
      </c>
      <c r="Y137" s="16" t="s">
        <v>450</v>
      </c>
      <c r="Z137" s="16" t="s">
        <v>451</v>
      </c>
      <c r="AA137" s="16" t="s">
        <v>1813</v>
      </c>
      <c r="AB137" s="16" t="s">
        <v>606</v>
      </c>
      <c r="AC137" s="16" t="s">
        <v>13</v>
      </c>
      <c r="AD137" s="16" t="s">
        <v>453</v>
      </c>
      <c r="AE137" s="16" t="s">
        <v>13</v>
      </c>
      <c r="AF137" s="16" t="s">
        <v>338</v>
      </c>
      <c r="AG137" s="25">
        <f ca="1" t="shared" si="12"/>
        <v>23.6788888889132</v>
      </c>
      <c r="AH137" s="25" t="str">
        <f t="shared" si="13"/>
        <v>是</v>
      </c>
      <c r="AI137" s="26" t="str">
        <f ca="1" t="shared" si="14"/>
        <v>是</v>
      </c>
      <c r="AJ137" s="27" t="str">
        <f ca="1" t="shared" si="15"/>
        <v>是</v>
      </c>
      <c r="AK137" s="28"/>
      <c r="AL137" s="28" t="s">
        <v>71</v>
      </c>
    </row>
    <row r="138" spans="1:38">
      <c r="A138" s="22" t="str">
        <f t="shared" si="16"/>
        <v>合肥经开始信路网点</v>
      </c>
      <c r="B138" s="22" t="str">
        <f>VLOOKUP(R138,区域划分!A:B,2,0)</f>
        <v>合肥南</v>
      </c>
      <c r="C138" t="str">
        <f t="shared" si="17"/>
        <v>2020-11-01</v>
      </c>
      <c r="D138" s="16" t="s">
        <v>1814</v>
      </c>
      <c r="E138" s="16" t="s">
        <v>1815</v>
      </c>
      <c r="F138" s="16" t="s">
        <v>433</v>
      </c>
      <c r="G138" s="16" t="s">
        <v>532</v>
      </c>
      <c r="H138" s="16" t="s">
        <v>533</v>
      </c>
      <c r="I138" s="16" t="s">
        <v>473</v>
      </c>
      <c r="J138" s="16" t="s">
        <v>577</v>
      </c>
      <c r="K138" s="16" t="s">
        <v>1816</v>
      </c>
      <c r="L138" s="16" t="s">
        <v>1817</v>
      </c>
      <c r="M138" s="16" t="s">
        <v>1818</v>
      </c>
      <c r="N138" s="16" t="s">
        <v>441</v>
      </c>
      <c r="O138" s="16" t="s">
        <v>442</v>
      </c>
      <c r="P138" s="16" t="s">
        <v>1819</v>
      </c>
      <c r="Q138" s="16" t="s">
        <v>1820</v>
      </c>
      <c r="R138" s="16" t="s">
        <v>19</v>
      </c>
      <c r="S138" s="16" t="s">
        <v>606</v>
      </c>
      <c r="T138" s="16" t="s">
        <v>1821</v>
      </c>
      <c r="U138" s="16" t="s">
        <v>466</v>
      </c>
      <c r="V138" s="16" t="s">
        <v>1822</v>
      </c>
      <c r="W138" s="16" t="s">
        <v>1819</v>
      </c>
      <c r="X138" s="16" t="s">
        <v>449</v>
      </c>
      <c r="Y138" s="16" t="s">
        <v>450</v>
      </c>
      <c r="Z138" s="16" t="s">
        <v>451</v>
      </c>
      <c r="AA138" s="16" t="s">
        <v>1823</v>
      </c>
      <c r="AB138" s="16" t="s">
        <v>606</v>
      </c>
      <c r="AC138" s="16" t="s">
        <v>19</v>
      </c>
      <c r="AD138" s="16" t="s">
        <v>453</v>
      </c>
      <c r="AE138" s="16" t="s">
        <v>19</v>
      </c>
      <c r="AF138" s="16" t="s">
        <v>338</v>
      </c>
      <c r="AG138" s="25">
        <f ca="1" t="shared" si="12"/>
        <v>23.701944444445</v>
      </c>
      <c r="AH138" s="25" t="str">
        <f t="shared" si="13"/>
        <v>是</v>
      </c>
      <c r="AI138" s="26" t="str">
        <f ca="1" t="shared" si="14"/>
        <v>是</v>
      </c>
      <c r="AJ138" s="27" t="str">
        <f ca="1" t="shared" si="15"/>
        <v>是</v>
      </c>
      <c r="AK138" s="28" t="s">
        <v>69</v>
      </c>
      <c r="AL138" s="28" t="s">
        <v>71</v>
      </c>
    </row>
    <row r="139" spans="1:38">
      <c r="A139" s="22" t="str">
        <f t="shared" si="16"/>
        <v>合肥长丰北城网点</v>
      </c>
      <c r="B139" s="22" t="str">
        <f>VLOOKUP(R139,区域划分!A:B,2,0)</f>
        <v>合肥北</v>
      </c>
      <c r="C139" t="str">
        <f t="shared" si="17"/>
        <v>2020-11-01</v>
      </c>
      <c r="D139" s="16" t="s">
        <v>1824</v>
      </c>
      <c r="E139" s="16" t="s">
        <v>1825</v>
      </c>
      <c r="F139" s="16" t="s">
        <v>433</v>
      </c>
      <c r="G139" s="16" t="s">
        <v>532</v>
      </c>
      <c r="H139" s="16" t="s">
        <v>533</v>
      </c>
      <c r="I139" s="16" t="s">
        <v>436</v>
      </c>
      <c r="J139" s="16" t="s">
        <v>1212</v>
      </c>
      <c r="K139" s="16" t="s">
        <v>1826</v>
      </c>
      <c r="L139" s="16" t="s">
        <v>1827</v>
      </c>
      <c r="M139" s="16" t="s">
        <v>1828</v>
      </c>
      <c r="N139" s="16" t="s">
        <v>478</v>
      </c>
      <c r="O139" s="16" t="s">
        <v>479</v>
      </c>
      <c r="P139" s="16" t="s">
        <v>1829</v>
      </c>
      <c r="Q139" s="16" t="s">
        <v>1830</v>
      </c>
      <c r="R139" s="16" t="s">
        <v>21</v>
      </c>
      <c r="S139" s="16" t="s">
        <v>482</v>
      </c>
      <c r="T139" s="16" t="s">
        <v>1831</v>
      </c>
      <c r="U139" s="16" t="s">
        <v>447</v>
      </c>
      <c r="V139" s="16" t="s">
        <v>1832</v>
      </c>
      <c r="W139" s="16" t="s">
        <v>1829</v>
      </c>
      <c r="X139" s="16" t="s">
        <v>449</v>
      </c>
      <c r="Y139" s="16" t="s">
        <v>450</v>
      </c>
      <c r="Z139" s="16" t="s">
        <v>451</v>
      </c>
      <c r="AA139" s="16" t="s">
        <v>1833</v>
      </c>
      <c r="AB139" s="16" t="s">
        <v>482</v>
      </c>
      <c r="AC139" s="16" t="s">
        <v>21</v>
      </c>
      <c r="AD139" s="16" t="s">
        <v>453</v>
      </c>
      <c r="AE139" s="16" t="s">
        <v>338</v>
      </c>
      <c r="AF139" s="16" t="s">
        <v>338</v>
      </c>
      <c r="AG139" s="25">
        <f ca="1" t="shared" si="12"/>
        <v>1.23500000004424</v>
      </c>
      <c r="AH139" s="25" t="str">
        <f t="shared" si="13"/>
        <v>是</v>
      </c>
      <c r="AI139" s="26" t="str">
        <f ca="1" t="shared" si="14"/>
        <v>是</v>
      </c>
      <c r="AJ139" s="27" t="str">
        <f ca="1" t="shared" si="15"/>
        <v>是</v>
      </c>
      <c r="AK139" s="28" t="s">
        <v>69</v>
      </c>
      <c r="AL139" s="28"/>
    </row>
    <row r="140" spans="1:38">
      <c r="A140" s="22" t="str">
        <f t="shared" si="16"/>
        <v>合肥蜀山网点</v>
      </c>
      <c r="B140" s="22" t="str">
        <f>VLOOKUP(R140,区域划分!A:B,2,0)</f>
        <v>合肥南</v>
      </c>
      <c r="C140" t="str">
        <f t="shared" si="17"/>
        <v>2020-11-01</v>
      </c>
      <c r="D140" s="16" t="s">
        <v>1834</v>
      </c>
      <c r="E140" s="16" t="s">
        <v>1835</v>
      </c>
      <c r="F140" s="16" t="s">
        <v>433</v>
      </c>
      <c r="G140" s="16" t="s">
        <v>471</v>
      </c>
      <c r="H140" s="16" t="s">
        <v>472</v>
      </c>
      <c r="I140" s="16" t="s">
        <v>436</v>
      </c>
      <c r="J140" s="16" t="s">
        <v>898</v>
      </c>
      <c r="K140" s="16" t="s">
        <v>1836</v>
      </c>
      <c r="L140" s="16" t="s">
        <v>1837</v>
      </c>
      <c r="M140" s="16" t="s">
        <v>1838</v>
      </c>
      <c r="N140" s="16" t="s">
        <v>478</v>
      </c>
      <c r="O140" s="16" t="s">
        <v>479</v>
      </c>
      <c r="P140" s="16" t="s">
        <v>1839</v>
      </c>
      <c r="Q140" s="16" t="s">
        <v>1840</v>
      </c>
      <c r="R140" s="16" t="s">
        <v>65</v>
      </c>
      <c r="S140" s="16" t="s">
        <v>606</v>
      </c>
      <c r="T140" s="16" t="s">
        <v>1841</v>
      </c>
      <c r="U140" s="16" t="s">
        <v>466</v>
      </c>
      <c r="V140" s="16" t="s">
        <v>1842</v>
      </c>
      <c r="W140" s="16" t="s">
        <v>1839</v>
      </c>
      <c r="X140" s="16" t="s">
        <v>449</v>
      </c>
      <c r="Y140" s="16" t="s">
        <v>450</v>
      </c>
      <c r="Z140" s="16" t="s">
        <v>451</v>
      </c>
      <c r="AA140" s="16" t="s">
        <v>1843</v>
      </c>
      <c r="AB140" s="16" t="s">
        <v>606</v>
      </c>
      <c r="AC140" s="16" t="s">
        <v>65</v>
      </c>
      <c r="AD140" s="16" t="s">
        <v>453</v>
      </c>
      <c r="AE140" s="16" t="s">
        <v>65</v>
      </c>
      <c r="AF140" s="16" t="s">
        <v>338</v>
      </c>
      <c r="AG140" s="25">
        <f ca="1" t="shared" si="12"/>
        <v>23.5994444444077</v>
      </c>
      <c r="AH140" s="25" t="str">
        <f t="shared" si="13"/>
        <v>是</v>
      </c>
      <c r="AI140" s="26" t="str">
        <f ca="1" t="shared" si="14"/>
        <v>是</v>
      </c>
      <c r="AJ140" s="27" t="str">
        <f ca="1" t="shared" si="15"/>
        <v>是</v>
      </c>
      <c r="AK140" s="28" t="s">
        <v>69</v>
      </c>
      <c r="AL140" s="28" t="s">
        <v>71</v>
      </c>
    </row>
    <row r="141" spans="1:38">
      <c r="A141" s="22" t="str">
        <f t="shared" si="16"/>
        <v>合肥经开网点</v>
      </c>
      <c r="B141" s="22" t="str">
        <f>VLOOKUP(R141,区域划分!A:B,2,0)</f>
        <v>合肥南</v>
      </c>
      <c r="C141" t="str">
        <f t="shared" si="17"/>
        <v>2020-11-01</v>
      </c>
      <c r="D141" s="16" t="s">
        <v>1844</v>
      </c>
      <c r="E141" s="16" t="s">
        <v>1845</v>
      </c>
      <c r="F141" s="16" t="s">
        <v>433</v>
      </c>
      <c r="G141" s="16" t="s">
        <v>471</v>
      </c>
      <c r="H141" s="16" t="s">
        <v>472</v>
      </c>
      <c r="I141" s="16" t="s">
        <v>473</v>
      </c>
      <c r="J141" s="16" t="s">
        <v>1846</v>
      </c>
      <c r="K141" s="16" t="s">
        <v>1847</v>
      </c>
      <c r="L141" s="16" t="s">
        <v>1848</v>
      </c>
      <c r="M141" s="16" t="s">
        <v>1849</v>
      </c>
      <c r="N141" s="16" t="s">
        <v>478</v>
      </c>
      <c r="O141" s="16" t="s">
        <v>479</v>
      </c>
      <c r="P141" s="16" t="s">
        <v>1850</v>
      </c>
      <c r="Q141" s="16" t="s">
        <v>1851</v>
      </c>
      <c r="R141" s="16" t="s">
        <v>9</v>
      </c>
      <c r="S141" s="16" t="s">
        <v>464</v>
      </c>
      <c r="T141" s="16" t="s">
        <v>465</v>
      </c>
      <c r="U141" s="16" t="s">
        <v>466</v>
      </c>
      <c r="V141" s="16" t="s">
        <v>1852</v>
      </c>
      <c r="W141" s="16" t="s">
        <v>1850</v>
      </c>
      <c r="X141" s="16" t="s">
        <v>449</v>
      </c>
      <c r="Y141" s="16" t="s">
        <v>450</v>
      </c>
      <c r="Z141" s="16" t="s">
        <v>451</v>
      </c>
      <c r="AA141" s="16" t="s">
        <v>1853</v>
      </c>
      <c r="AB141" s="16" t="s">
        <v>464</v>
      </c>
      <c r="AC141" s="16" t="s">
        <v>9</v>
      </c>
      <c r="AD141" s="16" t="s">
        <v>453</v>
      </c>
      <c r="AE141" s="16" t="s">
        <v>9</v>
      </c>
      <c r="AF141" s="16" t="s">
        <v>338</v>
      </c>
      <c r="AG141" s="25">
        <f ca="1" t="shared" si="12"/>
        <v>1.99749999999767</v>
      </c>
      <c r="AH141" s="25" t="str">
        <f t="shared" si="13"/>
        <v>是</v>
      </c>
      <c r="AI141" s="26" t="str">
        <f ca="1" t="shared" si="14"/>
        <v>是</v>
      </c>
      <c r="AJ141" s="27" t="str">
        <f ca="1" t="shared" si="15"/>
        <v>是</v>
      </c>
      <c r="AK141" s="28" t="s">
        <v>69</v>
      </c>
      <c r="AL141" s="28"/>
    </row>
    <row r="142" spans="1:38">
      <c r="A142" s="22" t="str">
        <f t="shared" si="16"/>
        <v>合肥经开网点</v>
      </c>
      <c r="B142" s="22" t="str">
        <f>VLOOKUP(R142,区域划分!A:B,2,0)</f>
        <v>合肥南</v>
      </c>
      <c r="C142" t="str">
        <f t="shared" si="17"/>
        <v>2020-11-01</v>
      </c>
      <c r="D142" s="16" t="s">
        <v>1854</v>
      </c>
      <c r="E142" s="16" t="s">
        <v>1855</v>
      </c>
      <c r="F142" s="16" t="s">
        <v>433</v>
      </c>
      <c r="G142" s="16" t="s">
        <v>471</v>
      </c>
      <c r="H142" s="16" t="s">
        <v>472</v>
      </c>
      <c r="I142" s="16" t="s">
        <v>473</v>
      </c>
      <c r="J142" s="16" t="s">
        <v>1540</v>
      </c>
      <c r="K142" s="16" t="s">
        <v>1856</v>
      </c>
      <c r="L142" s="16" t="s">
        <v>1857</v>
      </c>
      <c r="M142" s="16" t="s">
        <v>1858</v>
      </c>
      <c r="N142" s="16" t="s">
        <v>478</v>
      </c>
      <c r="O142" s="16" t="s">
        <v>442</v>
      </c>
      <c r="P142" s="16" t="s">
        <v>1859</v>
      </c>
      <c r="Q142" s="16" t="s">
        <v>1860</v>
      </c>
      <c r="R142" s="16" t="s">
        <v>9</v>
      </c>
      <c r="S142" s="16" t="s">
        <v>464</v>
      </c>
      <c r="T142" s="16" t="s">
        <v>465</v>
      </c>
      <c r="U142" s="16" t="s">
        <v>466</v>
      </c>
      <c r="V142" s="16" t="s">
        <v>1861</v>
      </c>
      <c r="W142" s="16" t="s">
        <v>1859</v>
      </c>
      <c r="X142" s="16" t="s">
        <v>449</v>
      </c>
      <c r="Y142" s="16" t="s">
        <v>450</v>
      </c>
      <c r="Z142" s="16" t="s">
        <v>451</v>
      </c>
      <c r="AA142" s="16" t="s">
        <v>1862</v>
      </c>
      <c r="AB142" s="16" t="s">
        <v>464</v>
      </c>
      <c r="AC142" s="16" t="s">
        <v>9</v>
      </c>
      <c r="AD142" s="16" t="s">
        <v>453</v>
      </c>
      <c r="AE142" s="16" t="s">
        <v>9</v>
      </c>
      <c r="AF142" s="16" t="s">
        <v>338</v>
      </c>
      <c r="AG142" s="25">
        <f ca="1" t="shared" si="12"/>
        <v>1.99500000011176</v>
      </c>
      <c r="AH142" s="25" t="str">
        <f t="shared" si="13"/>
        <v>是</v>
      </c>
      <c r="AI142" s="26" t="str">
        <f ca="1" t="shared" si="14"/>
        <v>是</v>
      </c>
      <c r="AJ142" s="27" t="str">
        <f ca="1" t="shared" si="15"/>
        <v>是</v>
      </c>
      <c r="AK142" s="28" t="s">
        <v>69</v>
      </c>
      <c r="AL142" s="28"/>
    </row>
    <row r="143" spans="1:38">
      <c r="A143" s="22" t="str">
        <f t="shared" si="16"/>
        <v>合肥经开网点</v>
      </c>
      <c r="B143" s="22" t="str">
        <f>VLOOKUP(R143,区域划分!A:B,2,0)</f>
        <v>合肥南</v>
      </c>
      <c r="C143" t="str">
        <f t="shared" si="17"/>
        <v>2020-11-01</v>
      </c>
      <c r="D143" s="16" t="s">
        <v>1863</v>
      </c>
      <c r="E143" s="16" t="s">
        <v>1864</v>
      </c>
      <c r="F143" s="16" t="s">
        <v>835</v>
      </c>
      <c r="G143" s="16" t="s">
        <v>471</v>
      </c>
      <c r="H143" s="16" t="s">
        <v>472</v>
      </c>
      <c r="I143" s="16" t="s">
        <v>473</v>
      </c>
      <c r="J143" s="16" t="s">
        <v>836</v>
      </c>
      <c r="K143" s="16" t="s">
        <v>1865</v>
      </c>
      <c r="L143" s="16" t="s">
        <v>1866</v>
      </c>
      <c r="M143" s="16" t="s">
        <v>1867</v>
      </c>
      <c r="N143" s="16" t="s">
        <v>478</v>
      </c>
      <c r="O143" s="16" t="s">
        <v>479</v>
      </c>
      <c r="P143" s="16" t="s">
        <v>1868</v>
      </c>
      <c r="Q143" s="16" t="s">
        <v>1869</v>
      </c>
      <c r="R143" s="16" t="s">
        <v>9</v>
      </c>
      <c r="S143" s="16" t="s">
        <v>606</v>
      </c>
      <c r="T143" s="16" t="s">
        <v>1870</v>
      </c>
      <c r="U143" s="16" t="s">
        <v>466</v>
      </c>
      <c r="V143" s="16" t="s">
        <v>1871</v>
      </c>
      <c r="W143" s="16" t="s">
        <v>1868</v>
      </c>
      <c r="X143" s="16" t="s">
        <v>449</v>
      </c>
      <c r="Y143" s="16" t="s">
        <v>450</v>
      </c>
      <c r="Z143" s="16" t="s">
        <v>451</v>
      </c>
      <c r="AA143" s="16" t="s">
        <v>1872</v>
      </c>
      <c r="AB143" s="16" t="s">
        <v>606</v>
      </c>
      <c r="AC143" s="16" t="s">
        <v>9</v>
      </c>
      <c r="AD143" s="16" t="s">
        <v>453</v>
      </c>
      <c r="AE143" s="16" t="s">
        <v>9</v>
      </c>
      <c r="AF143" s="16" t="s">
        <v>338</v>
      </c>
      <c r="AG143" s="25">
        <f ca="1" t="shared" si="12"/>
        <v>23.6386111111497</v>
      </c>
      <c r="AH143" s="25" t="str">
        <f t="shared" si="13"/>
        <v>是</v>
      </c>
      <c r="AI143" s="26" t="str">
        <f ca="1" t="shared" si="14"/>
        <v>是</v>
      </c>
      <c r="AJ143" s="27" t="str">
        <f ca="1" t="shared" si="15"/>
        <v>是</v>
      </c>
      <c r="AK143" s="28"/>
      <c r="AL143" s="28" t="s">
        <v>71</v>
      </c>
    </row>
    <row r="144" spans="1:38">
      <c r="A144" s="22" t="str">
        <f t="shared" si="16"/>
        <v>合肥包河三里庵网点</v>
      </c>
      <c r="B144" s="22" t="str">
        <f>VLOOKUP(R144,区域划分!A:B,2,0)</f>
        <v>合肥南</v>
      </c>
      <c r="C144" t="str">
        <f t="shared" si="17"/>
        <v>2020-11-01</v>
      </c>
      <c r="D144" s="16" t="s">
        <v>1873</v>
      </c>
      <c r="E144" s="16" t="s">
        <v>1874</v>
      </c>
      <c r="F144" s="16" t="s">
        <v>433</v>
      </c>
      <c r="G144" s="16" t="s">
        <v>456</v>
      </c>
      <c r="H144" s="16" t="s">
        <v>457</v>
      </c>
      <c r="I144" s="16" t="s">
        <v>473</v>
      </c>
      <c r="J144" s="16" t="s">
        <v>57</v>
      </c>
      <c r="K144" s="16" t="s">
        <v>1875</v>
      </c>
      <c r="L144" s="16" t="s">
        <v>1876</v>
      </c>
      <c r="M144" s="16" t="s">
        <v>1877</v>
      </c>
      <c r="N144" s="16" t="s">
        <v>478</v>
      </c>
      <c r="O144" s="16" t="s">
        <v>442</v>
      </c>
      <c r="P144" s="16" t="s">
        <v>1878</v>
      </c>
      <c r="Q144" s="16" t="s">
        <v>1879</v>
      </c>
      <c r="R144" s="16" t="s">
        <v>13</v>
      </c>
      <c r="S144" s="16" t="s">
        <v>464</v>
      </c>
      <c r="T144" s="16" t="s">
        <v>1880</v>
      </c>
      <c r="U144" s="16" t="s">
        <v>466</v>
      </c>
      <c r="V144" s="16" t="s">
        <v>1881</v>
      </c>
      <c r="W144" s="16" t="s">
        <v>1878</v>
      </c>
      <c r="X144" s="16" t="s">
        <v>449</v>
      </c>
      <c r="Y144" s="16" t="s">
        <v>450</v>
      </c>
      <c r="Z144" s="16" t="s">
        <v>451</v>
      </c>
      <c r="AA144" s="16" t="s">
        <v>1882</v>
      </c>
      <c r="AB144" s="16" t="s">
        <v>464</v>
      </c>
      <c r="AC144" s="16" t="s">
        <v>13</v>
      </c>
      <c r="AD144" s="16" t="s">
        <v>453</v>
      </c>
      <c r="AE144" s="16" t="s">
        <v>13</v>
      </c>
      <c r="AF144" s="16" t="s">
        <v>338</v>
      </c>
      <c r="AG144" s="25">
        <f ca="1" t="shared" si="12"/>
        <v>23.8408333333209</v>
      </c>
      <c r="AH144" s="25" t="str">
        <f t="shared" si="13"/>
        <v>是</v>
      </c>
      <c r="AI144" s="26" t="str">
        <f ca="1" t="shared" si="14"/>
        <v>是</v>
      </c>
      <c r="AJ144" s="27" t="str">
        <f ca="1" t="shared" si="15"/>
        <v>是</v>
      </c>
      <c r="AK144" s="28"/>
      <c r="AL144" s="28" t="s">
        <v>71</v>
      </c>
    </row>
    <row r="145" spans="1:38">
      <c r="A145" s="22" t="str">
        <f t="shared" si="16"/>
        <v>六安霍邱姚李网点</v>
      </c>
      <c r="B145" s="22" t="str">
        <f>VLOOKUP(R145,区域划分!A:B,2,0)</f>
        <v>六安</v>
      </c>
      <c r="C145" t="str">
        <f t="shared" si="17"/>
        <v>2020-11-01</v>
      </c>
      <c r="D145" s="16" t="s">
        <v>1883</v>
      </c>
      <c r="E145" s="16" t="s">
        <v>1884</v>
      </c>
      <c r="F145" s="16" t="s">
        <v>433</v>
      </c>
      <c r="G145" s="16" t="s">
        <v>456</v>
      </c>
      <c r="H145" s="16" t="s">
        <v>457</v>
      </c>
      <c r="I145" s="16" t="s">
        <v>473</v>
      </c>
      <c r="J145" s="16" t="s">
        <v>846</v>
      </c>
      <c r="K145" s="16" t="s">
        <v>1885</v>
      </c>
      <c r="L145" s="16" t="s">
        <v>1886</v>
      </c>
      <c r="M145" s="16" t="s">
        <v>537</v>
      </c>
      <c r="N145" s="16" t="s">
        <v>441</v>
      </c>
      <c r="O145" s="16" t="s">
        <v>442</v>
      </c>
      <c r="P145" s="16" t="s">
        <v>537</v>
      </c>
      <c r="Q145" s="16" t="s">
        <v>1887</v>
      </c>
      <c r="R145" s="16" t="s">
        <v>37</v>
      </c>
      <c r="S145" s="16" t="s">
        <v>464</v>
      </c>
      <c r="T145" s="16" t="s">
        <v>1888</v>
      </c>
      <c r="U145" s="16" t="s">
        <v>466</v>
      </c>
      <c r="V145" s="16" t="s">
        <v>541</v>
      </c>
      <c r="W145" s="16" t="s">
        <v>537</v>
      </c>
      <c r="X145" s="16" t="s">
        <v>449</v>
      </c>
      <c r="Y145" s="16" t="s">
        <v>450</v>
      </c>
      <c r="Z145" s="16" t="s">
        <v>451</v>
      </c>
      <c r="AA145" s="16" t="s">
        <v>1889</v>
      </c>
      <c r="AB145" s="16" t="s">
        <v>464</v>
      </c>
      <c r="AC145" s="16" t="s">
        <v>37</v>
      </c>
      <c r="AD145" s="16" t="s">
        <v>453</v>
      </c>
      <c r="AE145" s="16" t="s">
        <v>37</v>
      </c>
      <c r="AF145" s="16" t="s">
        <v>338</v>
      </c>
      <c r="AG145" s="25">
        <f ca="1" t="shared" si="12"/>
        <v>23.8613888889668</v>
      </c>
      <c r="AH145" s="25" t="str">
        <f t="shared" si="13"/>
        <v>是</v>
      </c>
      <c r="AI145" s="26" t="str">
        <f ca="1" t="shared" si="14"/>
        <v>是</v>
      </c>
      <c r="AJ145" s="27" t="str">
        <f ca="1" t="shared" si="15"/>
        <v>是</v>
      </c>
      <c r="AK145" s="28"/>
      <c r="AL145" s="28" t="s">
        <v>71</v>
      </c>
    </row>
    <row r="146" spans="1:38">
      <c r="A146" s="22" t="str">
        <f t="shared" si="16"/>
        <v>合肥经开网点</v>
      </c>
      <c r="B146" s="22" t="str">
        <f>VLOOKUP(R146,区域划分!A:B,2,0)</f>
        <v>合肥南</v>
      </c>
      <c r="C146" t="str">
        <f t="shared" si="17"/>
        <v>2020-11-01</v>
      </c>
      <c r="D146" s="16" t="s">
        <v>1890</v>
      </c>
      <c r="E146" s="16" t="s">
        <v>1891</v>
      </c>
      <c r="F146" s="16" t="s">
        <v>433</v>
      </c>
      <c r="G146" s="16" t="s">
        <v>471</v>
      </c>
      <c r="H146" s="16" t="s">
        <v>472</v>
      </c>
      <c r="I146" s="16" t="s">
        <v>436</v>
      </c>
      <c r="J146" s="16" t="s">
        <v>1892</v>
      </c>
      <c r="K146" s="16" t="s">
        <v>1893</v>
      </c>
      <c r="L146" s="16" t="s">
        <v>1894</v>
      </c>
      <c r="M146" s="16" t="s">
        <v>963</v>
      </c>
      <c r="N146" s="16" t="s">
        <v>1509</v>
      </c>
      <c r="O146" s="16" t="s">
        <v>479</v>
      </c>
      <c r="P146" s="16" t="s">
        <v>1895</v>
      </c>
      <c r="Q146" s="16" t="s">
        <v>1896</v>
      </c>
      <c r="R146" s="16" t="s">
        <v>9</v>
      </c>
      <c r="S146" s="16" t="s">
        <v>464</v>
      </c>
      <c r="T146" s="16" t="s">
        <v>465</v>
      </c>
      <c r="U146" s="16" t="s">
        <v>466</v>
      </c>
      <c r="V146" s="16" t="s">
        <v>1897</v>
      </c>
      <c r="W146" s="16" t="s">
        <v>1895</v>
      </c>
      <c r="X146" s="16" t="s">
        <v>449</v>
      </c>
      <c r="Y146" s="16" t="s">
        <v>450</v>
      </c>
      <c r="Z146" s="16" t="s">
        <v>451</v>
      </c>
      <c r="AA146" s="16" t="s">
        <v>1898</v>
      </c>
      <c r="AB146" s="16" t="s">
        <v>464</v>
      </c>
      <c r="AC146" s="16" t="s">
        <v>9</v>
      </c>
      <c r="AD146" s="16" t="s">
        <v>453</v>
      </c>
      <c r="AE146" s="16" t="s">
        <v>9</v>
      </c>
      <c r="AF146" s="16" t="s">
        <v>338</v>
      </c>
      <c r="AG146" s="25">
        <f ca="1" t="shared" si="12"/>
        <v>1.49222222232493</v>
      </c>
      <c r="AH146" s="25" t="str">
        <f t="shared" si="13"/>
        <v>是</v>
      </c>
      <c r="AI146" s="26" t="str">
        <f ca="1" t="shared" si="14"/>
        <v>是</v>
      </c>
      <c r="AJ146" s="27" t="str">
        <f ca="1" t="shared" si="15"/>
        <v>是</v>
      </c>
      <c r="AK146" s="28" t="s">
        <v>69</v>
      </c>
      <c r="AL146" s="28"/>
    </row>
    <row r="147" spans="1:38">
      <c r="A147" s="22" t="str">
        <f t="shared" si="16"/>
        <v>合肥长丰北城网点</v>
      </c>
      <c r="B147" s="22" t="str">
        <f>VLOOKUP(R147,区域划分!A:B,2,0)</f>
        <v>合肥北</v>
      </c>
      <c r="C147" t="str">
        <f t="shared" si="17"/>
        <v>2020-11-01</v>
      </c>
      <c r="D147" s="16" t="s">
        <v>1899</v>
      </c>
      <c r="E147" s="16" t="s">
        <v>1900</v>
      </c>
      <c r="F147" s="16" t="s">
        <v>433</v>
      </c>
      <c r="G147" s="16" t="s">
        <v>456</v>
      </c>
      <c r="H147" s="16" t="s">
        <v>457</v>
      </c>
      <c r="I147" s="16" t="s">
        <v>436</v>
      </c>
      <c r="J147" s="16" t="s">
        <v>1901</v>
      </c>
      <c r="K147" s="16" t="s">
        <v>1902</v>
      </c>
      <c r="L147" s="16" t="s">
        <v>1903</v>
      </c>
      <c r="M147" s="16" t="s">
        <v>1904</v>
      </c>
      <c r="N147" s="16" t="s">
        <v>478</v>
      </c>
      <c r="O147" s="16" t="s">
        <v>442</v>
      </c>
      <c r="P147" s="16" t="s">
        <v>1905</v>
      </c>
      <c r="Q147" s="16" t="s">
        <v>1906</v>
      </c>
      <c r="R147" s="16" t="s">
        <v>21</v>
      </c>
      <c r="S147" s="16" t="s">
        <v>482</v>
      </c>
      <c r="T147" s="16" t="s">
        <v>1907</v>
      </c>
      <c r="U147" s="16" t="s">
        <v>447</v>
      </c>
      <c r="V147" s="16" t="s">
        <v>1908</v>
      </c>
      <c r="W147" s="16" t="s">
        <v>1905</v>
      </c>
      <c r="X147" s="16" t="s">
        <v>449</v>
      </c>
      <c r="Y147" s="16" t="s">
        <v>450</v>
      </c>
      <c r="Z147" s="16" t="s">
        <v>451</v>
      </c>
      <c r="AA147" s="16" t="s">
        <v>1909</v>
      </c>
      <c r="AB147" s="16" t="s">
        <v>482</v>
      </c>
      <c r="AC147" s="16" t="s">
        <v>21</v>
      </c>
      <c r="AD147" s="16" t="s">
        <v>453</v>
      </c>
      <c r="AE147" s="16" t="s">
        <v>338</v>
      </c>
      <c r="AF147" s="16" t="s">
        <v>338</v>
      </c>
      <c r="AG147" s="25">
        <f ca="1" t="shared" si="12"/>
        <v>1.01861111121252</v>
      </c>
      <c r="AH147" s="25" t="str">
        <f t="shared" si="13"/>
        <v>是</v>
      </c>
      <c r="AI147" s="26" t="str">
        <f ca="1" t="shared" si="14"/>
        <v>是</v>
      </c>
      <c r="AJ147" s="27" t="str">
        <f ca="1" t="shared" si="15"/>
        <v>是</v>
      </c>
      <c r="AK147" s="28" t="s">
        <v>69</v>
      </c>
      <c r="AL147" s="28"/>
    </row>
    <row r="148" spans="1:38">
      <c r="A148" s="22" t="str">
        <f t="shared" si="16"/>
        <v>合肥肥东吾悦网点</v>
      </c>
      <c r="B148" s="22" t="str">
        <f>VLOOKUP(R148,区域划分!A:B,2,0)</f>
        <v>肥东</v>
      </c>
      <c r="C148" t="str">
        <f t="shared" si="17"/>
        <v>2020-11-01</v>
      </c>
      <c r="D148" s="16" t="s">
        <v>1910</v>
      </c>
      <c r="E148" s="16" t="s">
        <v>1911</v>
      </c>
      <c r="F148" s="16" t="s">
        <v>835</v>
      </c>
      <c r="G148" s="16" t="s">
        <v>471</v>
      </c>
      <c r="H148" s="16" t="s">
        <v>472</v>
      </c>
      <c r="I148" s="16" t="s">
        <v>473</v>
      </c>
      <c r="J148" s="16" t="s">
        <v>836</v>
      </c>
      <c r="K148" s="16" t="s">
        <v>1912</v>
      </c>
      <c r="L148" s="16" t="s">
        <v>1913</v>
      </c>
      <c r="M148" s="16" t="s">
        <v>1914</v>
      </c>
      <c r="N148" s="16" t="s">
        <v>478</v>
      </c>
      <c r="O148" s="16" t="s">
        <v>442</v>
      </c>
      <c r="P148" s="16" t="s">
        <v>1915</v>
      </c>
      <c r="Q148" s="16" t="s">
        <v>1916</v>
      </c>
      <c r="R148" s="16" t="s">
        <v>11</v>
      </c>
      <c r="S148" s="16" t="s">
        <v>606</v>
      </c>
      <c r="T148" s="16" t="s">
        <v>1917</v>
      </c>
      <c r="U148" s="16" t="s">
        <v>466</v>
      </c>
      <c r="V148" s="16" t="s">
        <v>1918</v>
      </c>
      <c r="W148" s="16" t="s">
        <v>1915</v>
      </c>
      <c r="X148" s="16" t="s">
        <v>449</v>
      </c>
      <c r="Y148" s="16" t="s">
        <v>450</v>
      </c>
      <c r="Z148" s="16" t="s">
        <v>451</v>
      </c>
      <c r="AA148" s="16" t="s">
        <v>1919</v>
      </c>
      <c r="AB148" s="16" t="s">
        <v>606</v>
      </c>
      <c r="AC148" s="16" t="s">
        <v>11</v>
      </c>
      <c r="AD148" s="16" t="s">
        <v>865</v>
      </c>
      <c r="AE148" s="16" t="s">
        <v>338</v>
      </c>
      <c r="AF148" s="16" t="s">
        <v>338</v>
      </c>
      <c r="AG148" s="25">
        <f ca="1" t="shared" si="12"/>
        <v>23.923055555555</v>
      </c>
      <c r="AH148" s="25" t="str">
        <f t="shared" si="13"/>
        <v>是</v>
      </c>
      <c r="AI148" s="26" t="str">
        <f ca="1" t="shared" si="14"/>
        <v>是</v>
      </c>
      <c r="AJ148" s="27" t="str">
        <f ca="1" t="shared" si="15"/>
        <v>是</v>
      </c>
      <c r="AK148" s="28"/>
      <c r="AL148" s="28" t="s">
        <v>71</v>
      </c>
    </row>
    <row r="149" spans="1:38">
      <c r="A149" s="22" t="str">
        <f t="shared" si="16"/>
        <v>合肥经开网点</v>
      </c>
      <c r="B149" s="22" t="str">
        <f>VLOOKUP(R149,区域划分!A:B,2,0)</f>
        <v>合肥南</v>
      </c>
      <c r="C149" t="str">
        <f t="shared" si="17"/>
        <v>2020-11-01</v>
      </c>
      <c r="D149" s="16" t="s">
        <v>1920</v>
      </c>
      <c r="E149" s="16" t="s">
        <v>1921</v>
      </c>
      <c r="F149" s="16" t="s">
        <v>433</v>
      </c>
      <c r="G149" s="16" t="s">
        <v>471</v>
      </c>
      <c r="H149" s="16" t="s">
        <v>472</v>
      </c>
      <c r="I149" s="16" t="s">
        <v>473</v>
      </c>
      <c r="J149" s="16" t="s">
        <v>1360</v>
      </c>
      <c r="K149" s="16" t="s">
        <v>1361</v>
      </c>
      <c r="L149" s="16" t="s">
        <v>1922</v>
      </c>
      <c r="M149" s="16" t="s">
        <v>1923</v>
      </c>
      <c r="N149" s="16" t="s">
        <v>441</v>
      </c>
      <c r="O149" s="16" t="s">
        <v>442</v>
      </c>
      <c r="P149" s="16" t="s">
        <v>1923</v>
      </c>
      <c r="Q149" s="16" t="s">
        <v>1924</v>
      </c>
      <c r="R149" s="16" t="s">
        <v>9</v>
      </c>
      <c r="S149" s="16" t="s">
        <v>1925</v>
      </c>
      <c r="T149" s="16" t="s">
        <v>465</v>
      </c>
      <c r="U149" s="16" t="s">
        <v>466</v>
      </c>
      <c r="V149" s="16" t="s">
        <v>1926</v>
      </c>
      <c r="W149" s="16" t="s">
        <v>1923</v>
      </c>
      <c r="X149" s="16" t="s">
        <v>449</v>
      </c>
      <c r="Y149" s="16" t="s">
        <v>450</v>
      </c>
      <c r="Z149" s="16" t="s">
        <v>451</v>
      </c>
      <c r="AA149" s="16" t="s">
        <v>1927</v>
      </c>
      <c r="AB149" s="16" t="s">
        <v>1925</v>
      </c>
      <c r="AC149" s="16" t="s">
        <v>9</v>
      </c>
      <c r="AD149" s="16" t="s">
        <v>453</v>
      </c>
      <c r="AE149" s="16" t="s">
        <v>338</v>
      </c>
      <c r="AF149" s="16" t="s">
        <v>338</v>
      </c>
      <c r="AG149" s="25">
        <f ca="1" t="shared" si="12"/>
        <v>1.77305555547355</v>
      </c>
      <c r="AH149" s="25" t="str">
        <f t="shared" si="13"/>
        <v>是</v>
      </c>
      <c r="AI149" s="26" t="str">
        <f ca="1" t="shared" si="14"/>
        <v>是</v>
      </c>
      <c r="AJ149" s="27" t="str">
        <f ca="1" t="shared" si="15"/>
        <v>是</v>
      </c>
      <c r="AK149" s="28" t="s">
        <v>69</v>
      </c>
      <c r="AL149" s="28"/>
    </row>
    <row r="150" spans="1:38">
      <c r="A150" s="22" t="str">
        <f t="shared" si="16"/>
        <v>合肥经开网点</v>
      </c>
      <c r="B150" s="22" t="str">
        <f>VLOOKUP(R150,区域划分!A:B,2,0)</f>
        <v>合肥南</v>
      </c>
      <c r="C150" t="str">
        <f t="shared" si="17"/>
        <v>2020-11-01</v>
      </c>
      <c r="D150" s="16" t="s">
        <v>1928</v>
      </c>
      <c r="E150" s="16" t="s">
        <v>1929</v>
      </c>
      <c r="F150" s="16" t="s">
        <v>433</v>
      </c>
      <c r="G150" s="16" t="s">
        <v>471</v>
      </c>
      <c r="H150" s="16" t="s">
        <v>472</v>
      </c>
      <c r="I150" s="16" t="s">
        <v>473</v>
      </c>
      <c r="J150" s="16" t="s">
        <v>1930</v>
      </c>
      <c r="K150" s="16" t="s">
        <v>1931</v>
      </c>
      <c r="L150" s="16" t="s">
        <v>1932</v>
      </c>
      <c r="M150" s="16" t="s">
        <v>1933</v>
      </c>
      <c r="N150" s="16" t="s">
        <v>441</v>
      </c>
      <c r="O150" s="16" t="s">
        <v>442</v>
      </c>
      <c r="P150" s="16" t="s">
        <v>1934</v>
      </c>
      <c r="Q150" s="16" t="s">
        <v>1935</v>
      </c>
      <c r="R150" s="16" t="s">
        <v>9</v>
      </c>
      <c r="S150" s="16" t="s">
        <v>1936</v>
      </c>
      <c r="T150" s="16" t="s">
        <v>1937</v>
      </c>
      <c r="U150" s="16" t="s">
        <v>466</v>
      </c>
      <c r="V150" s="16" t="s">
        <v>1938</v>
      </c>
      <c r="W150" s="16" t="s">
        <v>1934</v>
      </c>
      <c r="X150" s="16" t="s">
        <v>449</v>
      </c>
      <c r="Y150" s="16" t="s">
        <v>450</v>
      </c>
      <c r="Z150" s="16" t="s">
        <v>451</v>
      </c>
      <c r="AA150" s="16" t="s">
        <v>1939</v>
      </c>
      <c r="AB150" s="16" t="s">
        <v>1936</v>
      </c>
      <c r="AC150" s="16" t="s">
        <v>9</v>
      </c>
      <c r="AD150" s="16" t="s">
        <v>453</v>
      </c>
      <c r="AE150" s="16" t="s">
        <v>9</v>
      </c>
      <c r="AF150" s="16" t="s">
        <v>338</v>
      </c>
      <c r="AG150" s="25">
        <f ca="1" t="shared" si="12"/>
        <v>0.883055555575993</v>
      </c>
      <c r="AH150" s="25" t="str">
        <f t="shared" si="13"/>
        <v>是</v>
      </c>
      <c r="AI150" s="26" t="str">
        <f ca="1" t="shared" si="14"/>
        <v>是</v>
      </c>
      <c r="AJ150" s="27" t="str">
        <f ca="1" t="shared" si="15"/>
        <v>是</v>
      </c>
      <c r="AK150" s="28" t="s">
        <v>69</v>
      </c>
      <c r="AL150" s="28"/>
    </row>
    <row r="151" spans="1:38">
      <c r="A151" s="22" t="str">
        <f t="shared" si="16"/>
        <v>合肥包河三里庵网点</v>
      </c>
      <c r="B151" s="22" t="str">
        <f>VLOOKUP(R151,区域划分!A:B,2,0)</f>
        <v>合肥南</v>
      </c>
      <c r="C151" t="str">
        <f t="shared" si="17"/>
        <v>2020-11-01</v>
      </c>
      <c r="D151" s="16" t="s">
        <v>1940</v>
      </c>
      <c r="E151" s="16" t="s">
        <v>1941</v>
      </c>
      <c r="F151" s="16" t="s">
        <v>433</v>
      </c>
      <c r="G151" s="16" t="s">
        <v>471</v>
      </c>
      <c r="H151" s="16" t="s">
        <v>472</v>
      </c>
      <c r="I151" s="16" t="s">
        <v>473</v>
      </c>
      <c r="J151" s="16" t="s">
        <v>1942</v>
      </c>
      <c r="K151" s="16" t="s">
        <v>1943</v>
      </c>
      <c r="L151" s="16" t="s">
        <v>1944</v>
      </c>
      <c r="M151" s="16" t="s">
        <v>1945</v>
      </c>
      <c r="N151" s="16" t="s">
        <v>478</v>
      </c>
      <c r="O151" s="16" t="s">
        <v>442</v>
      </c>
      <c r="P151" s="16" t="s">
        <v>1946</v>
      </c>
      <c r="Q151" s="16" t="s">
        <v>1947</v>
      </c>
      <c r="R151" s="16" t="s">
        <v>13</v>
      </c>
      <c r="S151" s="16" t="s">
        <v>606</v>
      </c>
      <c r="T151" s="16" t="s">
        <v>607</v>
      </c>
      <c r="U151" s="16" t="s">
        <v>466</v>
      </c>
      <c r="V151" s="16" t="s">
        <v>1948</v>
      </c>
      <c r="W151" s="16" t="s">
        <v>1946</v>
      </c>
      <c r="X151" s="16" t="s">
        <v>449</v>
      </c>
      <c r="Y151" s="16" t="s">
        <v>450</v>
      </c>
      <c r="Z151" s="16" t="s">
        <v>451</v>
      </c>
      <c r="AA151" s="16" t="s">
        <v>1949</v>
      </c>
      <c r="AB151" s="16" t="s">
        <v>606</v>
      </c>
      <c r="AC151" s="16" t="s">
        <v>13</v>
      </c>
      <c r="AD151" s="16" t="s">
        <v>453</v>
      </c>
      <c r="AE151" s="16" t="s">
        <v>13</v>
      </c>
      <c r="AF151" s="16" t="s">
        <v>338</v>
      </c>
      <c r="AG151" s="25">
        <f ca="1" t="shared" si="12"/>
        <v>23.8244444444426</v>
      </c>
      <c r="AH151" s="25" t="str">
        <f t="shared" si="13"/>
        <v>是</v>
      </c>
      <c r="AI151" s="26" t="str">
        <f ca="1" t="shared" si="14"/>
        <v>是</v>
      </c>
      <c r="AJ151" s="27" t="str">
        <f ca="1" t="shared" si="15"/>
        <v>是</v>
      </c>
      <c r="AK151" s="28"/>
      <c r="AL151" s="28" t="s">
        <v>71</v>
      </c>
    </row>
    <row r="152" spans="1:38">
      <c r="A152" s="22" t="str">
        <f t="shared" si="16"/>
        <v>合肥包河三里庵网点</v>
      </c>
      <c r="B152" s="22" t="str">
        <f>VLOOKUP(R152,区域划分!A:B,2,0)</f>
        <v>合肥南</v>
      </c>
      <c r="C152" t="str">
        <f t="shared" si="17"/>
        <v>2020-11-01</v>
      </c>
      <c r="D152" s="16" t="s">
        <v>1950</v>
      </c>
      <c r="E152" s="16" t="s">
        <v>1951</v>
      </c>
      <c r="F152" s="16" t="s">
        <v>433</v>
      </c>
      <c r="G152" s="16" t="s">
        <v>456</v>
      </c>
      <c r="H152" s="16" t="s">
        <v>457</v>
      </c>
      <c r="I152" s="16" t="s">
        <v>473</v>
      </c>
      <c r="J152" s="16" t="s">
        <v>675</v>
      </c>
      <c r="K152" s="16" t="s">
        <v>1281</v>
      </c>
      <c r="L152" s="16" t="s">
        <v>1952</v>
      </c>
      <c r="M152" s="16" t="s">
        <v>1953</v>
      </c>
      <c r="N152" s="16" t="s">
        <v>441</v>
      </c>
      <c r="O152" s="16" t="s">
        <v>442</v>
      </c>
      <c r="P152" s="16" t="s">
        <v>1954</v>
      </c>
      <c r="Q152" s="16" t="s">
        <v>1955</v>
      </c>
      <c r="R152" s="16" t="s">
        <v>13</v>
      </c>
      <c r="S152" s="16" t="s">
        <v>606</v>
      </c>
      <c r="T152" s="16" t="s">
        <v>607</v>
      </c>
      <c r="U152" s="16" t="s">
        <v>466</v>
      </c>
      <c r="V152" s="16" t="s">
        <v>1956</v>
      </c>
      <c r="W152" s="16" t="s">
        <v>1954</v>
      </c>
      <c r="X152" s="16" t="s">
        <v>449</v>
      </c>
      <c r="Y152" s="16" t="s">
        <v>450</v>
      </c>
      <c r="Z152" s="16" t="s">
        <v>451</v>
      </c>
      <c r="AA152" s="16" t="s">
        <v>1957</v>
      </c>
      <c r="AB152" s="16" t="s">
        <v>606</v>
      </c>
      <c r="AC152" s="16" t="s">
        <v>13</v>
      </c>
      <c r="AD152" s="16" t="s">
        <v>453</v>
      </c>
      <c r="AE152" s="16" t="s">
        <v>13</v>
      </c>
      <c r="AF152" s="16" t="s">
        <v>338</v>
      </c>
      <c r="AG152" s="25">
        <f ca="1" t="shared" si="12"/>
        <v>23.801666666579</v>
      </c>
      <c r="AH152" s="25" t="str">
        <f t="shared" si="13"/>
        <v>是</v>
      </c>
      <c r="AI152" s="26" t="str">
        <f ca="1" t="shared" si="14"/>
        <v>是</v>
      </c>
      <c r="AJ152" s="27" t="str">
        <f ca="1" t="shared" si="15"/>
        <v>是</v>
      </c>
      <c r="AK152" s="28"/>
      <c r="AL152" s="28" t="s">
        <v>71</v>
      </c>
    </row>
    <row r="153" spans="1:38">
      <c r="A153" s="22" t="str">
        <f t="shared" si="16"/>
        <v>合肥经开始信路网点</v>
      </c>
      <c r="B153" s="22" t="str">
        <f>VLOOKUP(R153,区域划分!A:B,2,0)</f>
        <v>合肥南</v>
      </c>
      <c r="C153" t="str">
        <f t="shared" si="17"/>
        <v>2020-11-01</v>
      </c>
      <c r="D153" s="16" t="s">
        <v>1958</v>
      </c>
      <c r="E153" s="16" t="s">
        <v>1959</v>
      </c>
      <c r="F153" s="16" t="s">
        <v>433</v>
      </c>
      <c r="G153" s="16" t="s">
        <v>434</v>
      </c>
      <c r="H153" s="16" t="s">
        <v>435</v>
      </c>
      <c r="I153" s="16" t="s">
        <v>436</v>
      </c>
      <c r="J153" s="16" t="s">
        <v>1960</v>
      </c>
      <c r="K153" s="16" t="s">
        <v>1961</v>
      </c>
      <c r="L153" s="16" t="s">
        <v>1962</v>
      </c>
      <c r="M153" s="16" t="s">
        <v>1963</v>
      </c>
      <c r="N153" s="16" t="s">
        <v>1509</v>
      </c>
      <c r="O153" s="16" t="s">
        <v>479</v>
      </c>
      <c r="P153" s="16" t="s">
        <v>1963</v>
      </c>
      <c r="Q153" s="16" t="s">
        <v>1964</v>
      </c>
      <c r="R153" s="16" t="s">
        <v>19</v>
      </c>
      <c r="S153" s="16" t="s">
        <v>606</v>
      </c>
      <c r="T153" s="16" t="s">
        <v>1335</v>
      </c>
      <c r="U153" s="16" t="s">
        <v>466</v>
      </c>
      <c r="V153" s="16" t="s">
        <v>1965</v>
      </c>
      <c r="W153" s="16" t="s">
        <v>1963</v>
      </c>
      <c r="X153" s="16" t="s">
        <v>449</v>
      </c>
      <c r="Y153" s="16" t="s">
        <v>450</v>
      </c>
      <c r="Z153" s="16" t="s">
        <v>451</v>
      </c>
      <c r="AA153" s="16" t="s">
        <v>1966</v>
      </c>
      <c r="AB153" s="16" t="s">
        <v>606</v>
      </c>
      <c r="AC153" s="16" t="s">
        <v>19</v>
      </c>
      <c r="AD153" s="16" t="s">
        <v>453</v>
      </c>
      <c r="AE153" s="16" t="s">
        <v>19</v>
      </c>
      <c r="AF153" s="16" t="s">
        <v>338</v>
      </c>
      <c r="AG153" s="25">
        <f ca="1" t="shared" si="12"/>
        <v>23.6822222221526</v>
      </c>
      <c r="AH153" s="25" t="str">
        <f t="shared" si="13"/>
        <v>是</v>
      </c>
      <c r="AI153" s="26" t="str">
        <f ca="1" t="shared" si="14"/>
        <v>是</v>
      </c>
      <c r="AJ153" s="27" t="str">
        <f ca="1" t="shared" si="15"/>
        <v>是</v>
      </c>
      <c r="AK153" s="28"/>
      <c r="AL153" s="28" t="s">
        <v>71</v>
      </c>
    </row>
    <row r="154" spans="1:38">
      <c r="A154" s="22" t="str">
        <f t="shared" si="16"/>
        <v>六安霍邱姚李网点</v>
      </c>
      <c r="B154" s="22" t="str">
        <f>VLOOKUP(R154,区域划分!A:B,2,0)</f>
        <v>六安</v>
      </c>
      <c r="C154" t="str">
        <f t="shared" si="17"/>
        <v>2020-11-01</v>
      </c>
      <c r="D154" s="16" t="s">
        <v>1967</v>
      </c>
      <c r="E154" s="16" t="s">
        <v>1968</v>
      </c>
      <c r="F154" s="16" t="s">
        <v>433</v>
      </c>
      <c r="G154" s="16" t="s">
        <v>532</v>
      </c>
      <c r="H154" s="16" t="s">
        <v>533</v>
      </c>
      <c r="I154" s="16" t="s">
        <v>436</v>
      </c>
      <c r="J154" s="16" t="s">
        <v>805</v>
      </c>
      <c r="K154" s="16" t="s">
        <v>1969</v>
      </c>
      <c r="L154" s="16" t="s">
        <v>1970</v>
      </c>
      <c r="M154" s="16" t="s">
        <v>1971</v>
      </c>
      <c r="N154" s="16" t="s">
        <v>478</v>
      </c>
      <c r="O154" s="16" t="s">
        <v>442</v>
      </c>
      <c r="P154" s="16" t="s">
        <v>1972</v>
      </c>
      <c r="Q154" s="16" t="s">
        <v>1973</v>
      </c>
      <c r="R154" s="16" t="s">
        <v>37</v>
      </c>
      <c r="S154" s="16" t="s">
        <v>1226</v>
      </c>
      <c r="T154" s="16" t="s">
        <v>1974</v>
      </c>
      <c r="U154" s="16" t="s">
        <v>447</v>
      </c>
      <c r="V154" s="16" t="s">
        <v>1975</v>
      </c>
      <c r="W154" s="16" t="s">
        <v>1972</v>
      </c>
      <c r="X154" s="16" t="s">
        <v>449</v>
      </c>
      <c r="Y154" s="16" t="s">
        <v>450</v>
      </c>
      <c r="Z154" s="16" t="s">
        <v>451</v>
      </c>
      <c r="AA154" s="16" t="s">
        <v>1976</v>
      </c>
      <c r="AB154" s="16" t="s">
        <v>1226</v>
      </c>
      <c r="AC154" s="16" t="s">
        <v>37</v>
      </c>
      <c r="AD154" s="16" t="s">
        <v>453</v>
      </c>
      <c r="AE154" s="16" t="s">
        <v>37</v>
      </c>
      <c r="AF154" s="16" t="s">
        <v>338</v>
      </c>
      <c r="AG154" s="25">
        <f ca="1" t="shared" si="12"/>
        <v>3.78111111104954</v>
      </c>
      <c r="AH154" s="25" t="str">
        <f t="shared" si="13"/>
        <v>是</v>
      </c>
      <c r="AI154" s="26" t="str">
        <f ca="1" t="shared" si="14"/>
        <v>是</v>
      </c>
      <c r="AJ154" s="27" t="str">
        <f ca="1" t="shared" si="15"/>
        <v>是</v>
      </c>
      <c r="AK154" s="28" t="s">
        <v>69</v>
      </c>
      <c r="AL154" s="28"/>
    </row>
    <row r="155" spans="1:38">
      <c r="A155" s="22" t="str">
        <f t="shared" si="16"/>
        <v>合肥经开网点</v>
      </c>
      <c r="B155" s="22" t="str">
        <f>VLOOKUP(R155,区域划分!A:B,2,0)</f>
        <v>合肥南</v>
      </c>
      <c r="C155" t="str">
        <f t="shared" si="17"/>
        <v>2020-11-01</v>
      </c>
      <c r="D155" s="16" t="s">
        <v>1977</v>
      </c>
      <c r="E155" s="16" t="s">
        <v>1978</v>
      </c>
      <c r="F155" s="16" t="s">
        <v>433</v>
      </c>
      <c r="G155" s="16" t="s">
        <v>456</v>
      </c>
      <c r="H155" s="16" t="s">
        <v>457</v>
      </c>
      <c r="I155" s="16" t="s">
        <v>473</v>
      </c>
      <c r="J155" s="16" t="s">
        <v>1979</v>
      </c>
      <c r="K155" s="16" t="s">
        <v>1980</v>
      </c>
      <c r="L155" s="16" t="s">
        <v>1981</v>
      </c>
      <c r="M155" s="16" t="s">
        <v>1982</v>
      </c>
      <c r="N155" s="16" t="s">
        <v>478</v>
      </c>
      <c r="O155" s="16" t="s">
        <v>442</v>
      </c>
      <c r="P155" s="16" t="s">
        <v>1983</v>
      </c>
      <c r="Q155" s="16" t="s">
        <v>1984</v>
      </c>
      <c r="R155" s="16" t="s">
        <v>9</v>
      </c>
      <c r="S155" s="16" t="s">
        <v>1936</v>
      </c>
      <c r="T155" s="16" t="s">
        <v>1985</v>
      </c>
      <c r="U155" s="16" t="s">
        <v>466</v>
      </c>
      <c r="V155" s="16" t="s">
        <v>1986</v>
      </c>
      <c r="W155" s="16" t="s">
        <v>1983</v>
      </c>
      <c r="X155" s="16" t="s">
        <v>449</v>
      </c>
      <c r="Y155" s="16" t="s">
        <v>450</v>
      </c>
      <c r="Z155" s="16" t="s">
        <v>451</v>
      </c>
      <c r="AA155" s="16" t="s">
        <v>1987</v>
      </c>
      <c r="AB155" s="16" t="s">
        <v>1936</v>
      </c>
      <c r="AC155" s="16" t="s">
        <v>9</v>
      </c>
      <c r="AD155" s="16" t="s">
        <v>453</v>
      </c>
      <c r="AE155" s="16" t="s">
        <v>338</v>
      </c>
      <c r="AF155" s="16" t="s">
        <v>338</v>
      </c>
      <c r="AG155" s="25">
        <f ca="1" t="shared" si="12"/>
        <v>0.879166666651145</v>
      </c>
      <c r="AH155" s="25" t="str">
        <f t="shared" si="13"/>
        <v>是</v>
      </c>
      <c r="AI155" s="26" t="str">
        <f ca="1" t="shared" si="14"/>
        <v>是</v>
      </c>
      <c r="AJ155" s="27" t="str">
        <f ca="1" t="shared" si="15"/>
        <v>是</v>
      </c>
      <c r="AK155" s="28" t="s">
        <v>69</v>
      </c>
      <c r="AL155" s="28"/>
    </row>
    <row r="156" spans="1:38">
      <c r="A156" s="22" t="str">
        <f t="shared" si="16"/>
        <v>六安金安网点</v>
      </c>
      <c r="B156" s="22" t="str">
        <f>VLOOKUP(R156,区域划分!A:B,2,0)</f>
        <v>六安</v>
      </c>
      <c r="C156" t="str">
        <f t="shared" si="17"/>
        <v>2020-11-01</v>
      </c>
      <c r="D156" s="16" t="s">
        <v>1988</v>
      </c>
      <c r="E156" s="16" t="s">
        <v>1989</v>
      </c>
      <c r="F156" s="16" t="s">
        <v>433</v>
      </c>
      <c r="G156" s="16" t="s">
        <v>456</v>
      </c>
      <c r="H156" s="16" t="s">
        <v>457</v>
      </c>
      <c r="I156" s="16" t="s">
        <v>473</v>
      </c>
      <c r="J156" s="16" t="s">
        <v>1990</v>
      </c>
      <c r="K156" s="16" t="s">
        <v>1991</v>
      </c>
      <c r="L156" s="16" t="s">
        <v>1992</v>
      </c>
      <c r="M156" s="16" t="s">
        <v>1993</v>
      </c>
      <c r="N156" s="16" t="s">
        <v>1509</v>
      </c>
      <c r="O156" s="16" t="s">
        <v>479</v>
      </c>
      <c r="P156" s="16" t="s">
        <v>1994</v>
      </c>
      <c r="Q156" s="16" t="s">
        <v>1995</v>
      </c>
      <c r="R156" s="16" t="s">
        <v>105</v>
      </c>
      <c r="S156" s="16" t="s">
        <v>1996</v>
      </c>
      <c r="T156" s="16" t="s">
        <v>1997</v>
      </c>
      <c r="U156" s="16" t="s">
        <v>447</v>
      </c>
      <c r="V156" s="16" t="s">
        <v>1998</v>
      </c>
      <c r="W156" s="16" t="s">
        <v>1994</v>
      </c>
      <c r="X156" s="16" t="s">
        <v>449</v>
      </c>
      <c r="Y156" s="16" t="s">
        <v>450</v>
      </c>
      <c r="Z156" s="16" t="s">
        <v>451</v>
      </c>
      <c r="AA156" s="16" t="s">
        <v>1999</v>
      </c>
      <c r="AB156" s="16" t="s">
        <v>1996</v>
      </c>
      <c r="AC156" s="16" t="s">
        <v>105</v>
      </c>
      <c r="AD156" s="16" t="s">
        <v>453</v>
      </c>
      <c r="AE156" s="16" t="s">
        <v>338</v>
      </c>
      <c r="AF156" s="16" t="s">
        <v>338</v>
      </c>
      <c r="AG156" s="25">
        <f ca="1" t="shared" si="12"/>
        <v>6.42555555567378</v>
      </c>
      <c r="AH156" s="25" t="str">
        <f t="shared" si="13"/>
        <v>是</v>
      </c>
      <c r="AI156" s="26" t="str">
        <f ca="1" t="shared" si="14"/>
        <v>是</v>
      </c>
      <c r="AJ156" s="27" t="str">
        <f ca="1" t="shared" si="15"/>
        <v>是</v>
      </c>
      <c r="AK156" s="28" t="s">
        <v>69</v>
      </c>
      <c r="AL156" s="28"/>
    </row>
    <row r="157" spans="1:38">
      <c r="A157" s="22" t="str">
        <f t="shared" si="16"/>
        <v>合肥包河三里庵网点</v>
      </c>
      <c r="B157" s="22" t="str">
        <f>VLOOKUP(R157,区域划分!A:B,2,0)</f>
        <v>合肥南</v>
      </c>
      <c r="C157" t="str">
        <f t="shared" si="17"/>
        <v>2020-11-01</v>
      </c>
      <c r="D157" s="16" t="s">
        <v>2000</v>
      </c>
      <c r="E157" s="16" t="s">
        <v>2001</v>
      </c>
      <c r="F157" s="16" t="s">
        <v>835</v>
      </c>
      <c r="G157" s="16" t="s">
        <v>471</v>
      </c>
      <c r="H157" s="16" t="s">
        <v>472</v>
      </c>
      <c r="I157" s="16" t="s">
        <v>473</v>
      </c>
      <c r="J157" s="16" t="s">
        <v>836</v>
      </c>
      <c r="K157" s="16" t="s">
        <v>2002</v>
      </c>
      <c r="L157" s="16" t="s">
        <v>2003</v>
      </c>
      <c r="M157" s="16" t="s">
        <v>668</v>
      </c>
      <c r="N157" s="16" t="s">
        <v>441</v>
      </c>
      <c r="O157" s="16" t="s">
        <v>479</v>
      </c>
      <c r="P157" s="16" t="s">
        <v>2004</v>
      </c>
      <c r="Q157" s="16" t="s">
        <v>2005</v>
      </c>
      <c r="R157" s="16" t="s">
        <v>13</v>
      </c>
      <c r="S157" s="16" t="s">
        <v>606</v>
      </c>
      <c r="T157" s="16" t="s">
        <v>2006</v>
      </c>
      <c r="U157" s="16" t="s">
        <v>466</v>
      </c>
      <c r="V157" s="16" t="s">
        <v>2007</v>
      </c>
      <c r="W157" s="16" t="s">
        <v>2004</v>
      </c>
      <c r="X157" s="16" t="s">
        <v>449</v>
      </c>
      <c r="Y157" s="16" t="s">
        <v>450</v>
      </c>
      <c r="Z157" s="16" t="s">
        <v>451</v>
      </c>
      <c r="AA157" s="16" t="s">
        <v>2008</v>
      </c>
      <c r="AB157" s="16" t="s">
        <v>606</v>
      </c>
      <c r="AC157" s="16" t="s">
        <v>13</v>
      </c>
      <c r="AD157" s="16" t="s">
        <v>453</v>
      </c>
      <c r="AE157" s="16" t="s">
        <v>13</v>
      </c>
      <c r="AF157" s="16" t="s">
        <v>338</v>
      </c>
      <c r="AG157" s="25">
        <f ca="1" t="shared" si="12"/>
        <v>24.0194444444496</v>
      </c>
      <c r="AH157" s="25" t="str">
        <f t="shared" si="13"/>
        <v>是</v>
      </c>
      <c r="AI157" s="26" t="str">
        <f ca="1" t="shared" si="14"/>
        <v>否</v>
      </c>
      <c r="AJ157" s="27" t="str">
        <f ca="1" t="shared" si="15"/>
        <v>否</v>
      </c>
      <c r="AK157" s="28"/>
      <c r="AL157" s="28" t="s">
        <v>71</v>
      </c>
    </row>
    <row r="158" spans="1:38">
      <c r="A158" s="22" t="str">
        <f t="shared" si="16"/>
        <v>合肥包河三里庵网点</v>
      </c>
      <c r="B158" s="22" t="str">
        <f>VLOOKUP(R158,区域划分!A:B,2,0)</f>
        <v>合肥南</v>
      </c>
      <c r="C158" t="str">
        <f t="shared" si="17"/>
        <v>2020-11-01</v>
      </c>
      <c r="D158" s="16" t="s">
        <v>2009</v>
      </c>
      <c r="E158" s="16" t="s">
        <v>2010</v>
      </c>
      <c r="F158" s="16" t="s">
        <v>433</v>
      </c>
      <c r="G158" s="16" t="s">
        <v>471</v>
      </c>
      <c r="H158" s="16" t="s">
        <v>472</v>
      </c>
      <c r="I158" s="16" t="s">
        <v>473</v>
      </c>
      <c r="J158" s="16" t="s">
        <v>2011</v>
      </c>
      <c r="K158" s="16" t="s">
        <v>2012</v>
      </c>
      <c r="L158" s="16" t="s">
        <v>2013</v>
      </c>
      <c r="M158" s="16" t="s">
        <v>2014</v>
      </c>
      <c r="N158" s="16" t="s">
        <v>441</v>
      </c>
      <c r="O158" s="16" t="s">
        <v>442</v>
      </c>
      <c r="P158" s="16" t="s">
        <v>2015</v>
      </c>
      <c r="Q158" s="16" t="s">
        <v>2016</v>
      </c>
      <c r="R158" s="16" t="s">
        <v>13</v>
      </c>
      <c r="S158" s="16" t="s">
        <v>606</v>
      </c>
      <c r="T158" s="16" t="s">
        <v>607</v>
      </c>
      <c r="U158" s="16" t="s">
        <v>466</v>
      </c>
      <c r="V158" s="16" t="s">
        <v>2017</v>
      </c>
      <c r="W158" s="16" t="s">
        <v>2015</v>
      </c>
      <c r="X158" s="16" t="s">
        <v>449</v>
      </c>
      <c r="Y158" s="16" t="s">
        <v>450</v>
      </c>
      <c r="Z158" s="16" t="s">
        <v>451</v>
      </c>
      <c r="AA158" s="16" t="s">
        <v>2018</v>
      </c>
      <c r="AB158" s="16" t="s">
        <v>606</v>
      </c>
      <c r="AC158" s="16" t="s">
        <v>13</v>
      </c>
      <c r="AD158" s="16" t="s">
        <v>453</v>
      </c>
      <c r="AE158" s="16" t="s">
        <v>13</v>
      </c>
      <c r="AF158" s="16" t="s">
        <v>338</v>
      </c>
      <c r="AG158" s="25">
        <f ca="1" t="shared" si="12"/>
        <v>23.8808333334164</v>
      </c>
      <c r="AH158" s="25" t="str">
        <f t="shared" si="13"/>
        <v>是</v>
      </c>
      <c r="AI158" s="26" t="str">
        <f ca="1" t="shared" si="14"/>
        <v>是</v>
      </c>
      <c r="AJ158" s="27" t="str">
        <f ca="1" t="shared" si="15"/>
        <v>是</v>
      </c>
      <c r="AK158" s="28"/>
      <c r="AL158" s="28" t="s">
        <v>71</v>
      </c>
    </row>
    <row r="159" spans="1:38">
      <c r="A159" s="22" t="str">
        <f t="shared" si="16"/>
        <v>六安霍邱城关镇网点</v>
      </c>
      <c r="B159" s="22" t="str">
        <f>VLOOKUP(R159,区域划分!A:B,2,0)</f>
        <v>六安</v>
      </c>
      <c r="C159" t="str">
        <f t="shared" si="17"/>
        <v>2020-11-01</v>
      </c>
      <c r="D159" s="16" t="s">
        <v>2019</v>
      </c>
      <c r="E159" s="16" t="s">
        <v>2020</v>
      </c>
      <c r="F159" s="16" t="s">
        <v>433</v>
      </c>
      <c r="G159" s="16" t="s">
        <v>456</v>
      </c>
      <c r="H159" s="16" t="s">
        <v>457</v>
      </c>
      <c r="I159" s="16" t="s">
        <v>473</v>
      </c>
      <c r="J159" s="16" t="s">
        <v>2021</v>
      </c>
      <c r="K159" s="16" t="s">
        <v>2022</v>
      </c>
      <c r="L159" s="16" t="s">
        <v>2023</v>
      </c>
      <c r="M159" s="16" t="s">
        <v>2024</v>
      </c>
      <c r="N159" s="16" t="s">
        <v>478</v>
      </c>
      <c r="O159" s="16" t="s">
        <v>442</v>
      </c>
      <c r="P159" s="16" t="s">
        <v>2025</v>
      </c>
      <c r="Q159" s="16" t="s">
        <v>2026</v>
      </c>
      <c r="R159" s="16" t="s">
        <v>118</v>
      </c>
      <c r="S159" s="16" t="s">
        <v>2027</v>
      </c>
      <c r="T159" s="16" t="s">
        <v>2028</v>
      </c>
      <c r="U159" s="16" t="s">
        <v>447</v>
      </c>
      <c r="V159" s="16" t="s">
        <v>2029</v>
      </c>
      <c r="W159" s="16" t="s">
        <v>2025</v>
      </c>
      <c r="X159" s="16" t="s">
        <v>449</v>
      </c>
      <c r="Y159" s="16" t="s">
        <v>450</v>
      </c>
      <c r="Z159" s="16" t="s">
        <v>451</v>
      </c>
      <c r="AA159" s="16" t="s">
        <v>2030</v>
      </c>
      <c r="AB159" s="16" t="s">
        <v>2027</v>
      </c>
      <c r="AC159" s="16" t="s">
        <v>118</v>
      </c>
      <c r="AD159" s="16" t="s">
        <v>453</v>
      </c>
      <c r="AE159" s="16" t="s">
        <v>338</v>
      </c>
      <c r="AF159" s="16" t="s">
        <v>338</v>
      </c>
      <c r="AG159" s="25">
        <f ca="1" t="shared" si="12"/>
        <v>1.17527777783107</v>
      </c>
      <c r="AH159" s="25" t="str">
        <f t="shared" si="13"/>
        <v>是</v>
      </c>
      <c r="AI159" s="26" t="str">
        <f ca="1" t="shared" si="14"/>
        <v>是</v>
      </c>
      <c r="AJ159" s="27" t="str">
        <f ca="1" t="shared" si="15"/>
        <v>是</v>
      </c>
      <c r="AK159" s="28" t="s">
        <v>69</v>
      </c>
      <c r="AL159" s="28"/>
    </row>
    <row r="160" spans="1:38">
      <c r="A160" s="22" t="str">
        <f t="shared" si="16"/>
        <v>合肥肥东吾悦网点</v>
      </c>
      <c r="B160" s="22" t="str">
        <f>VLOOKUP(R160,区域划分!A:B,2,0)</f>
        <v>肥东</v>
      </c>
      <c r="C160" t="str">
        <f t="shared" si="17"/>
        <v>2020-11-01</v>
      </c>
      <c r="D160" s="16" t="s">
        <v>2031</v>
      </c>
      <c r="E160" s="16" t="s">
        <v>2032</v>
      </c>
      <c r="F160" s="16" t="s">
        <v>433</v>
      </c>
      <c r="G160" s="16" t="s">
        <v>456</v>
      </c>
      <c r="H160" s="16" t="s">
        <v>753</v>
      </c>
      <c r="I160" s="16" t="s">
        <v>473</v>
      </c>
      <c r="J160" s="16" t="s">
        <v>846</v>
      </c>
      <c r="K160" s="16" t="s">
        <v>2033</v>
      </c>
      <c r="L160" s="16" t="s">
        <v>2034</v>
      </c>
      <c r="M160" s="16" t="s">
        <v>2035</v>
      </c>
      <c r="N160" s="16" t="s">
        <v>441</v>
      </c>
      <c r="O160" s="16" t="s">
        <v>442</v>
      </c>
      <c r="P160" s="16" t="s">
        <v>2036</v>
      </c>
      <c r="Q160" s="16" t="s">
        <v>2037</v>
      </c>
      <c r="R160" s="16" t="s">
        <v>11</v>
      </c>
      <c r="S160" s="16" t="s">
        <v>606</v>
      </c>
      <c r="T160" s="16" t="s">
        <v>727</v>
      </c>
      <c r="U160" s="16" t="s">
        <v>466</v>
      </c>
      <c r="V160" s="16" t="s">
        <v>2038</v>
      </c>
      <c r="W160" s="16" t="s">
        <v>2036</v>
      </c>
      <c r="X160" s="16" t="s">
        <v>449</v>
      </c>
      <c r="Y160" s="16" t="s">
        <v>450</v>
      </c>
      <c r="Z160" s="16" t="s">
        <v>451</v>
      </c>
      <c r="AA160" s="16" t="s">
        <v>2039</v>
      </c>
      <c r="AB160" s="16" t="s">
        <v>606</v>
      </c>
      <c r="AC160" s="16" t="s">
        <v>11</v>
      </c>
      <c r="AD160" s="16" t="s">
        <v>453</v>
      </c>
      <c r="AE160" s="16" t="s">
        <v>11</v>
      </c>
      <c r="AF160" s="16" t="s">
        <v>338</v>
      </c>
      <c r="AG160" s="25">
        <f ca="1" t="shared" si="12"/>
        <v>23.771666666551</v>
      </c>
      <c r="AH160" s="25" t="str">
        <f t="shared" si="13"/>
        <v>是</v>
      </c>
      <c r="AI160" s="26" t="str">
        <f ca="1" t="shared" si="14"/>
        <v>是</v>
      </c>
      <c r="AJ160" s="27" t="str">
        <f ca="1" t="shared" si="15"/>
        <v>是</v>
      </c>
      <c r="AK160" s="28"/>
      <c r="AL160" s="28" t="s">
        <v>71</v>
      </c>
    </row>
    <row r="161" spans="1:38">
      <c r="A161" s="22" t="str">
        <f t="shared" si="16"/>
        <v>六安霍邱城关镇网点</v>
      </c>
      <c r="B161" s="22" t="str">
        <f>VLOOKUP(R161,区域划分!A:B,2,0)</f>
        <v>六安</v>
      </c>
      <c r="C161" t="str">
        <f t="shared" si="17"/>
        <v>2020-11-01</v>
      </c>
      <c r="D161" s="16" t="s">
        <v>2040</v>
      </c>
      <c r="E161" s="16" t="s">
        <v>2041</v>
      </c>
      <c r="F161" s="16" t="s">
        <v>433</v>
      </c>
      <c r="G161" s="16" t="s">
        <v>471</v>
      </c>
      <c r="H161" s="16" t="s">
        <v>472</v>
      </c>
      <c r="I161" s="16" t="s">
        <v>436</v>
      </c>
      <c r="J161" s="16" t="s">
        <v>2042</v>
      </c>
      <c r="K161" s="16" t="s">
        <v>2043</v>
      </c>
      <c r="L161" s="16" t="s">
        <v>2044</v>
      </c>
      <c r="M161" s="16" t="s">
        <v>2045</v>
      </c>
      <c r="N161" s="16" t="s">
        <v>441</v>
      </c>
      <c r="O161" s="16" t="s">
        <v>442</v>
      </c>
      <c r="P161" s="16" t="s">
        <v>2046</v>
      </c>
      <c r="Q161" s="16" t="s">
        <v>2047</v>
      </c>
      <c r="R161" s="16" t="s">
        <v>118</v>
      </c>
      <c r="S161" s="16" t="s">
        <v>2027</v>
      </c>
      <c r="T161" s="16" t="s">
        <v>2048</v>
      </c>
      <c r="U161" s="16" t="s">
        <v>447</v>
      </c>
      <c r="V161" s="16" t="s">
        <v>2049</v>
      </c>
      <c r="W161" s="16" t="s">
        <v>2046</v>
      </c>
      <c r="X161" s="16" t="s">
        <v>449</v>
      </c>
      <c r="Y161" s="16" t="s">
        <v>450</v>
      </c>
      <c r="Z161" s="16" t="s">
        <v>451</v>
      </c>
      <c r="AA161" s="16" t="s">
        <v>2050</v>
      </c>
      <c r="AB161" s="16" t="s">
        <v>2027</v>
      </c>
      <c r="AC161" s="16" t="s">
        <v>118</v>
      </c>
      <c r="AD161" s="16" t="s">
        <v>453</v>
      </c>
      <c r="AE161" s="16" t="s">
        <v>338</v>
      </c>
      <c r="AF161" s="16" t="s">
        <v>338</v>
      </c>
      <c r="AG161" s="25">
        <f ca="1" t="shared" si="12"/>
        <v>19.5194444444496</v>
      </c>
      <c r="AH161" s="25" t="str">
        <f t="shared" si="13"/>
        <v>是</v>
      </c>
      <c r="AI161" s="26" t="str">
        <f ca="1" t="shared" si="14"/>
        <v>是</v>
      </c>
      <c r="AJ161" s="27" t="str">
        <f ca="1" t="shared" si="15"/>
        <v>是</v>
      </c>
      <c r="AK161" s="28" t="s">
        <v>69</v>
      </c>
      <c r="AL161" s="28"/>
    </row>
    <row r="162" spans="1:38">
      <c r="A162" s="22" t="str">
        <f t="shared" si="16"/>
        <v>池州石台网点</v>
      </c>
      <c r="B162" s="22" t="str">
        <f>VLOOKUP(R162,区域划分!A:B,2,0)</f>
        <v>池州</v>
      </c>
      <c r="C162" t="str">
        <f t="shared" si="17"/>
        <v>2020-11-01</v>
      </c>
      <c r="D162" s="16" t="s">
        <v>2051</v>
      </c>
      <c r="E162" s="16" t="s">
        <v>2052</v>
      </c>
      <c r="F162" s="16" t="s">
        <v>433</v>
      </c>
      <c r="G162" s="16" t="s">
        <v>532</v>
      </c>
      <c r="H162" s="16" t="s">
        <v>533</v>
      </c>
      <c r="I162" s="16" t="s">
        <v>473</v>
      </c>
      <c r="J162" s="16" t="s">
        <v>954</v>
      </c>
      <c r="K162" s="16" t="s">
        <v>2053</v>
      </c>
      <c r="L162" s="16" t="s">
        <v>2054</v>
      </c>
      <c r="M162" s="16" t="s">
        <v>537</v>
      </c>
      <c r="N162" s="16" t="s">
        <v>441</v>
      </c>
      <c r="O162" s="16" t="s">
        <v>442</v>
      </c>
      <c r="P162" s="16" t="s">
        <v>537</v>
      </c>
      <c r="Q162" s="16" t="s">
        <v>2055</v>
      </c>
      <c r="R162" s="16" t="s">
        <v>89</v>
      </c>
      <c r="S162" s="16" t="s">
        <v>606</v>
      </c>
      <c r="T162" s="16" t="s">
        <v>2056</v>
      </c>
      <c r="U162" s="16" t="s">
        <v>466</v>
      </c>
      <c r="V162" s="16" t="s">
        <v>541</v>
      </c>
      <c r="W162" s="16" t="s">
        <v>537</v>
      </c>
      <c r="X162" s="16" t="s">
        <v>449</v>
      </c>
      <c r="Y162" s="16" t="s">
        <v>450</v>
      </c>
      <c r="Z162" s="16" t="s">
        <v>451</v>
      </c>
      <c r="AA162" s="16" t="s">
        <v>2057</v>
      </c>
      <c r="AB162" s="16" t="s">
        <v>606</v>
      </c>
      <c r="AC162" s="16" t="s">
        <v>89</v>
      </c>
      <c r="AD162" s="16" t="s">
        <v>453</v>
      </c>
      <c r="AE162" s="16" t="s">
        <v>89</v>
      </c>
      <c r="AF162" s="16" t="s">
        <v>338</v>
      </c>
      <c r="AG162" s="25">
        <f ca="1" t="shared" si="12"/>
        <v>23.7216666665627</v>
      </c>
      <c r="AH162" s="25" t="str">
        <f t="shared" si="13"/>
        <v>是</v>
      </c>
      <c r="AI162" s="26" t="str">
        <f ca="1" t="shared" si="14"/>
        <v>是</v>
      </c>
      <c r="AJ162" s="27" t="str">
        <f ca="1" t="shared" si="15"/>
        <v>是</v>
      </c>
      <c r="AK162" s="28" t="s">
        <v>69</v>
      </c>
      <c r="AL162" s="28" t="s">
        <v>71</v>
      </c>
    </row>
    <row r="163" spans="1:38">
      <c r="A163" s="22" t="str">
        <f t="shared" si="16"/>
        <v>池州青阳网点</v>
      </c>
      <c r="B163" s="22" t="str">
        <f>VLOOKUP(R163,区域划分!A:B,2,0)</f>
        <v>池州</v>
      </c>
      <c r="C163" t="str">
        <f t="shared" si="17"/>
        <v>2020-11-01</v>
      </c>
      <c r="D163" s="16" t="s">
        <v>2058</v>
      </c>
      <c r="E163" s="16" t="s">
        <v>2059</v>
      </c>
      <c r="F163" s="16" t="s">
        <v>433</v>
      </c>
      <c r="G163" s="16" t="s">
        <v>456</v>
      </c>
      <c r="H163" s="16" t="s">
        <v>457</v>
      </c>
      <c r="I163" s="16" t="s">
        <v>436</v>
      </c>
      <c r="J163" s="16" t="s">
        <v>2060</v>
      </c>
      <c r="K163" s="16" t="s">
        <v>2061</v>
      </c>
      <c r="L163" s="16" t="s">
        <v>2062</v>
      </c>
      <c r="M163" s="16" t="s">
        <v>2063</v>
      </c>
      <c r="N163" s="16" t="s">
        <v>478</v>
      </c>
      <c r="O163" s="16" t="s">
        <v>442</v>
      </c>
      <c r="P163" s="16" t="s">
        <v>2064</v>
      </c>
      <c r="Q163" s="16" t="s">
        <v>2065</v>
      </c>
      <c r="R163" s="16" t="s">
        <v>25</v>
      </c>
      <c r="S163" s="16" t="s">
        <v>606</v>
      </c>
      <c r="T163" s="16" t="s">
        <v>2066</v>
      </c>
      <c r="U163" s="16" t="s">
        <v>466</v>
      </c>
      <c r="V163" s="16" t="s">
        <v>2067</v>
      </c>
      <c r="W163" s="16" t="s">
        <v>2064</v>
      </c>
      <c r="X163" s="16" t="s">
        <v>449</v>
      </c>
      <c r="Y163" s="16" t="s">
        <v>450</v>
      </c>
      <c r="Z163" s="16" t="s">
        <v>451</v>
      </c>
      <c r="AA163" s="16" t="s">
        <v>2068</v>
      </c>
      <c r="AB163" s="16" t="s">
        <v>606</v>
      </c>
      <c r="AC163" s="16" t="s">
        <v>25</v>
      </c>
      <c r="AD163" s="16" t="s">
        <v>453</v>
      </c>
      <c r="AE163" s="16" t="s">
        <v>25</v>
      </c>
      <c r="AF163" s="16" t="s">
        <v>338</v>
      </c>
      <c r="AG163" s="25">
        <f ca="1" t="shared" si="12"/>
        <v>23.4877777776564</v>
      </c>
      <c r="AH163" s="25" t="str">
        <f t="shared" si="13"/>
        <v>是</v>
      </c>
      <c r="AI163" s="26" t="str">
        <f ca="1" t="shared" si="14"/>
        <v>是</v>
      </c>
      <c r="AJ163" s="27" t="str">
        <f ca="1" t="shared" si="15"/>
        <v>是</v>
      </c>
      <c r="AK163" s="28"/>
      <c r="AL163" s="28" t="s">
        <v>71</v>
      </c>
    </row>
    <row r="164" spans="1:38">
      <c r="A164" s="22" t="str">
        <f t="shared" si="16"/>
        <v>合肥经开网点</v>
      </c>
      <c r="B164" s="22" t="str">
        <f>VLOOKUP(R164,区域划分!A:B,2,0)</f>
        <v>合肥南</v>
      </c>
      <c r="C164" t="str">
        <f t="shared" si="17"/>
        <v>2020-11-01</v>
      </c>
      <c r="D164" s="16" t="s">
        <v>2069</v>
      </c>
      <c r="E164" s="16" t="s">
        <v>2070</v>
      </c>
      <c r="F164" s="16" t="s">
        <v>433</v>
      </c>
      <c r="G164" s="16" t="s">
        <v>456</v>
      </c>
      <c r="H164" s="16" t="s">
        <v>457</v>
      </c>
      <c r="I164" s="16" t="s">
        <v>436</v>
      </c>
      <c r="J164" s="16" t="s">
        <v>1586</v>
      </c>
      <c r="K164" s="16" t="s">
        <v>2071</v>
      </c>
      <c r="L164" s="16" t="s">
        <v>2072</v>
      </c>
      <c r="M164" s="16" t="s">
        <v>2073</v>
      </c>
      <c r="N164" s="16" t="s">
        <v>478</v>
      </c>
      <c r="O164" s="16" t="s">
        <v>442</v>
      </c>
      <c r="P164" s="16" t="s">
        <v>2074</v>
      </c>
      <c r="Q164" s="16" t="s">
        <v>2075</v>
      </c>
      <c r="R164" s="16" t="s">
        <v>9</v>
      </c>
      <c r="S164" s="16" t="s">
        <v>464</v>
      </c>
      <c r="T164" s="16" t="s">
        <v>465</v>
      </c>
      <c r="U164" s="16" t="s">
        <v>466</v>
      </c>
      <c r="V164" s="16" t="s">
        <v>2076</v>
      </c>
      <c r="W164" s="16" t="s">
        <v>2074</v>
      </c>
      <c r="X164" s="16" t="s">
        <v>449</v>
      </c>
      <c r="Y164" s="16" t="s">
        <v>450</v>
      </c>
      <c r="Z164" s="16" t="s">
        <v>451</v>
      </c>
      <c r="AA164" s="16" t="s">
        <v>2077</v>
      </c>
      <c r="AB164" s="16" t="s">
        <v>464</v>
      </c>
      <c r="AC164" s="16" t="s">
        <v>9</v>
      </c>
      <c r="AD164" s="16" t="s">
        <v>453</v>
      </c>
      <c r="AE164" s="16" t="s">
        <v>338</v>
      </c>
      <c r="AF164" s="16" t="s">
        <v>338</v>
      </c>
      <c r="AG164" s="25">
        <f ca="1" t="shared" si="12"/>
        <v>0.889444444386754</v>
      </c>
      <c r="AH164" s="25" t="str">
        <f t="shared" si="13"/>
        <v>是</v>
      </c>
      <c r="AI164" s="26" t="str">
        <f ca="1" t="shared" si="14"/>
        <v>是</v>
      </c>
      <c r="AJ164" s="27" t="str">
        <f ca="1" t="shared" si="15"/>
        <v>是</v>
      </c>
      <c r="AK164" s="28" t="s">
        <v>69</v>
      </c>
      <c r="AL164" s="28"/>
    </row>
    <row r="165" spans="1:38">
      <c r="A165" s="22" t="str">
        <f t="shared" si="16"/>
        <v>合肥包河三里庵网点</v>
      </c>
      <c r="B165" s="22" t="str">
        <f>VLOOKUP(R165,区域划分!A:B,2,0)</f>
        <v>合肥南</v>
      </c>
      <c r="C165" t="str">
        <f t="shared" si="17"/>
        <v>2020-11-01</v>
      </c>
      <c r="D165" s="16" t="s">
        <v>2078</v>
      </c>
      <c r="E165" s="16" t="s">
        <v>2079</v>
      </c>
      <c r="F165" s="16" t="s">
        <v>433</v>
      </c>
      <c r="G165" s="16" t="s">
        <v>456</v>
      </c>
      <c r="H165" s="16" t="s">
        <v>457</v>
      </c>
      <c r="I165" s="16" t="s">
        <v>436</v>
      </c>
      <c r="J165" s="16" t="s">
        <v>1329</v>
      </c>
      <c r="K165" s="16" t="s">
        <v>2080</v>
      </c>
      <c r="L165" s="16" t="s">
        <v>2081</v>
      </c>
      <c r="M165" s="16" t="s">
        <v>2082</v>
      </c>
      <c r="N165" s="16" t="s">
        <v>478</v>
      </c>
      <c r="O165" s="16" t="s">
        <v>442</v>
      </c>
      <c r="P165" s="16" t="s">
        <v>2083</v>
      </c>
      <c r="Q165" s="16" t="s">
        <v>2084</v>
      </c>
      <c r="R165" s="16" t="s">
        <v>13</v>
      </c>
      <c r="S165" s="16" t="s">
        <v>606</v>
      </c>
      <c r="T165" s="16" t="s">
        <v>607</v>
      </c>
      <c r="U165" s="16" t="s">
        <v>466</v>
      </c>
      <c r="V165" s="16" t="s">
        <v>2085</v>
      </c>
      <c r="W165" s="16" t="s">
        <v>2083</v>
      </c>
      <c r="X165" s="16" t="s">
        <v>449</v>
      </c>
      <c r="Y165" s="16" t="s">
        <v>450</v>
      </c>
      <c r="Z165" s="16" t="s">
        <v>451</v>
      </c>
      <c r="AA165" s="16" t="s">
        <v>2086</v>
      </c>
      <c r="AB165" s="16" t="s">
        <v>606</v>
      </c>
      <c r="AC165" s="16" t="s">
        <v>13</v>
      </c>
      <c r="AD165" s="16" t="s">
        <v>453</v>
      </c>
      <c r="AE165" s="16" t="s">
        <v>13</v>
      </c>
      <c r="AF165" s="16" t="s">
        <v>338</v>
      </c>
      <c r="AG165" s="25">
        <f ca="1" t="shared" si="12"/>
        <v>23.4002777776332</v>
      </c>
      <c r="AH165" s="25" t="str">
        <f t="shared" si="13"/>
        <v>是</v>
      </c>
      <c r="AI165" s="26" t="str">
        <f ca="1" t="shared" si="14"/>
        <v>是</v>
      </c>
      <c r="AJ165" s="27" t="str">
        <f ca="1" t="shared" si="15"/>
        <v>是</v>
      </c>
      <c r="AK165" s="28"/>
      <c r="AL165" s="28" t="s">
        <v>71</v>
      </c>
    </row>
    <row r="166" spans="1:38">
      <c r="A166" s="22" t="str">
        <f t="shared" si="16"/>
        <v>合肥肥西柏堰网点</v>
      </c>
      <c r="B166" s="22" t="str">
        <f>VLOOKUP(R166,区域划分!A:B,2,0)</f>
        <v>肥西</v>
      </c>
      <c r="C166" t="str">
        <f t="shared" si="17"/>
        <v>2020-11-01</v>
      </c>
      <c r="D166" s="16" t="s">
        <v>2087</v>
      </c>
      <c r="E166" s="16" t="s">
        <v>2088</v>
      </c>
      <c r="F166" s="16" t="s">
        <v>433</v>
      </c>
      <c r="G166" s="16" t="s">
        <v>456</v>
      </c>
      <c r="H166" s="16" t="s">
        <v>457</v>
      </c>
      <c r="I166" s="16" t="s">
        <v>436</v>
      </c>
      <c r="J166" s="16" t="s">
        <v>2089</v>
      </c>
      <c r="K166" s="16" t="s">
        <v>2090</v>
      </c>
      <c r="L166" s="16" t="s">
        <v>2091</v>
      </c>
      <c r="M166" s="16" t="s">
        <v>2092</v>
      </c>
      <c r="N166" s="16" t="s">
        <v>478</v>
      </c>
      <c r="O166" s="16" t="s">
        <v>442</v>
      </c>
      <c r="P166" s="16" t="s">
        <v>2093</v>
      </c>
      <c r="Q166" s="16" t="s">
        <v>2094</v>
      </c>
      <c r="R166" s="16" t="s">
        <v>55</v>
      </c>
      <c r="S166" s="16" t="s">
        <v>1375</v>
      </c>
      <c r="T166" s="16" t="s">
        <v>2095</v>
      </c>
      <c r="U166" s="16" t="s">
        <v>447</v>
      </c>
      <c r="V166" s="16" t="s">
        <v>2096</v>
      </c>
      <c r="W166" s="16" t="s">
        <v>2093</v>
      </c>
      <c r="X166" s="16" t="s">
        <v>449</v>
      </c>
      <c r="Y166" s="16" t="s">
        <v>450</v>
      </c>
      <c r="Z166" s="16" t="s">
        <v>451</v>
      </c>
      <c r="AA166" s="16" t="s">
        <v>2097</v>
      </c>
      <c r="AB166" s="16" t="s">
        <v>1375</v>
      </c>
      <c r="AC166" s="16" t="s">
        <v>2089</v>
      </c>
      <c r="AD166" s="16" t="s">
        <v>453</v>
      </c>
      <c r="AE166" s="16" t="s">
        <v>338</v>
      </c>
      <c r="AF166" s="16" t="s">
        <v>338</v>
      </c>
      <c r="AG166" s="25">
        <f ca="1" t="shared" si="12"/>
        <v>2.42055555543629</v>
      </c>
      <c r="AH166" s="25" t="str">
        <f t="shared" si="13"/>
        <v>是</v>
      </c>
      <c r="AI166" s="26" t="str">
        <f ca="1" t="shared" si="14"/>
        <v>是</v>
      </c>
      <c r="AJ166" s="27" t="str">
        <f ca="1" t="shared" si="15"/>
        <v>是</v>
      </c>
      <c r="AK166" s="28" t="s">
        <v>69</v>
      </c>
      <c r="AL166" s="28"/>
    </row>
    <row r="167" spans="1:38">
      <c r="A167" s="22" t="str">
        <f t="shared" si="16"/>
        <v>合肥经开网点</v>
      </c>
      <c r="B167" s="22" t="str">
        <f>VLOOKUP(R167,区域划分!A:B,2,0)</f>
        <v>合肥南</v>
      </c>
      <c r="C167" t="str">
        <f t="shared" si="17"/>
        <v>2020-11-01</v>
      </c>
      <c r="D167" s="16" t="s">
        <v>2098</v>
      </c>
      <c r="E167" s="16" t="s">
        <v>2099</v>
      </c>
      <c r="F167" s="16" t="s">
        <v>433</v>
      </c>
      <c r="G167" s="16" t="s">
        <v>532</v>
      </c>
      <c r="H167" s="16" t="s">
        <v>533</v>
      </c>
      <c r="I167" s="16" t="s">
        <v>473</v>
      </c>
      <c r="J167" s="16" t="s">
        <v>999</v>
      </c>
      <c r="K167" s="16" t="s">
        <v>2100</v>
      </c>
      <c r="L167" s="16" t="s">
        <v>2101</v>
      </c>
      <c r="M167" s="16" t="s">
        <v>2102</v>
      </c>
      <c r="N167" s="16" t="s">
        <v>441</v>
      </c>
      <c r="O167" s="16" t="s">
        <v>442</v>
      </c>
      <c r="P167" s="16" t="s">
        <v>2103</v>
      </c>
      <c r="Q167" s="16" t="s">
        <v>2104</v>
      </c>
      <c r="R167" s="16" t="s">
        <v>9</v>
      </c>
      <c r="S167" s="16" t="s">
        <v>1936</v>
      </c>
      <c r="T167" s="16" t="s">
        <v>1985</v>
      </c>
      <c r="U167" s="16" t="s">
        <v>466</v>
      </c>
      <c r="V167" s="16" t="s">
        <v>2105</v>
      </c>
      <c r="W167" s="16" t="s">
        <v>2103</v>
      </c>
      <c r="X167" s="16" t="s">
        <v>449</v>
      </c>
      <c r="Y167" s="16" t="s">
        <v>450</v>
      </c>
      <c r="Z167" s="16" t="s">
        <v>451</v>
      </c>
      <c r="AA167" s="16" t="s">
        <v>2106</v>
      </c>
      <c r="AB167" s="16" t="s">
        <v>1936</v>
      </c>
      <c r="AC167" s="16" t="s">
        <v>111</v>
      </c>
      <c r="AD167" s="16" t="s">
        <v>453</v>
      </c>
      <c r="AE167" s="16" t="s">
        <v>9</v>
      </c>
      <c r="AF167" s="16" t="s">
        <v>338</v>
      </c>
      <c r="AG167" s="25">
        <f ca="1" t="shared" si="12"/>
        <v>0.871944444486871</v>
      </c>
      <c r="AH167" s="25" t="str">
        <f t="shared" si="13"/>
        <v>是</v>
      </c>
      <c r="AI167" s="26" t="str">
        <f ca="1" t="shared" si="14"/>
        <v>是</v>
      </c>
      <c r="AJ167" s="27" t="str">
        <f ca="1" t="shared" si="15"/>
        <v>是</v>
      </c>
      <c r="AK167" s="28" t="s">
        <v>69</v>
      </c>
      <c r="AL167" s="28"/>
    </row>
    <row r="168" spans="1:38">
      <c r="A168" s="22" t="str">
        <f t="shared" si="16"/>
        <v>合肥肥东吾悦网点</v>
      </c>
      <c r="B168" s="22" t="str">
        <f>VLOOKUP(R168,区域划分!A:B,2,0)</f>
        <v>肥东</v>
      </c>
      <c r="C168" t="str">
        <f t="shared" si="17"/>
        <v>2020-11-01</v>
      </c>
      <c r="D168" s="16" t="s">
        <v>2107</v>
      </c>
      <c r="E168" s="16" t="s">
        <v>2108</v>
      </c>
      <c r="F168" s="16" t="s">
        <v>835</v>
      </c>
      <c r="G168" s="16" t="s">
        <v>471</v>
      </c>
      <c r="H168" s="16" t="s">
        <v>472</v>
      </c>
      <c r="I168" s="16" t="s">
        <v>473</v>
      </c>
      <c r="J168" s="16" t="s">
        <v>836</v>
      </c>
      <c r="K168" s="16" t="s">
        <v>2109</v>
      </c>
      <c r="L168" s="16" t="s">
        <v>2110</v>
      </c>
      <c r="M168" s="16" t="s">
        <v>2111</v>
      </c>
      <c r="N168" s="16" t="s">
        <v>478</v>
      </c>
      <c r="O168" s="16" t="s">
        <v>442</v>
      </c>
      <c r="P168" s="16" t="s">
        <v>2112</v>
      </c>
      <c r="Q168" s="16" t="s">
        <v>2113</v>
      </c>
      <c r="R168" s="16" t="s">
        <v>11</v>
      </c>
      <c r="S168" s="16" t="s">
        <v>606</v>
      </c>
      <c r="T168" s="16" t="s">
        <v>2114</v>
      </c>
      <c r="U168" s="16" t="s">
        <v>466</v>
      </c>
      <c r="V168" s="16" t="s">
        <v>2115</v>
      </c>
      <c r="W168" s="16" t="s">
        <v>2112</v>
      </c>
      <c r="X168" s="16" t="s">
        <v>449</v>
      </c>
      <c r="Y168" s="16" t="s">
        <v>450</v>
      </c>
      <c r="Z168" s="16" t="s">
        <v>451</v>
      </c>
      <c r="AA168" s="16" t="s">
        <v>2116</v>
      </c>
      <c r="AB168" s="16" t="s">
        <v>606</v>
      </c>
      <c r="AC168" s="16" t="s">
        <v>35</v>
      </c>
      <c r="AD168" s="16" t="s">
        <v>453</v>
      </c>
      <c r="AE168" s="16" t="s">
        <v>11</v>
      </c>
      <c r="AF168" s="16" t="s">
        <v>338</v>
      </c>
      <c r="AG168" s="25">
        <f ca="1" t="shared" si="12"/>
        <v>23.939722222276</v>
      </c>
      <c r="AH168" s="25" t="str">
        <f t="shared" si="13"/>
        <v>是</v>
      </c>
      <c r="AI168" s="26" t="str">
        <f ca="1" t="shared" si="14"/>
        <v>是</v>
      </c>
      <c r="AJ168" s="27" t="str">
        <f ca="1" t="shared" si="15"/>
        <v>是</v>
      </c>
      <c r="AK168" s="28"/>
      <c r="AL168" s="28" t="s">
        <v>71</v>
      </c>
    </row>
    <row r="169" spans="1:38">
      <c r="A169" s="22" t="str">
        <f t="shared" si="16"/>
        <v>合肥经开网点</v>
      </c>
      <c r="B169" s="22" t="str">
        <f>VLOOKUP(R169,区域划分!A:B,2,0)</f>
        <v>合肥南</v>
      </c>
      <c r="C169" t="str">
        <f t="shared" si="17"/>
        <v>2020-11-01</v>
      </c>
      <c r="D169" s="16" t="s">
        <v>2117</v>
      </c>
      <c r="E169" s="16" t="s">
        <v>2118</v>
      </c>
      <c r="F169" s="16" t="s">
        <v>433</v>
      </c>
      <c r="G169" s="16" t="s">
        <v>471</v>
      </c>
      <c r="H169" s="16" t="s">
        <v>472</v>
      </c>
      <c r="I169" s="16" t="s">
        <v>436</v>
      </c>
      <c r="J169" s="16" t="s">
        <v>2119</v>
      </c>
      <c r="K169" s="16" t="s">
        <v>2120</v>
      </c>
      <c r="L169" s="16" t="s">
        <v>2121</v>
      </c>
      <c r="M169" s="16" t="s">
        <v>2122</v>
      </c>
      <c r="N169" s="16" t="s">
        <v>441</v>
      </c>
      <c r="O169" s="16" t="s">
        <v>479</v>
      </c>
      <c r="P169" s="16" t="s">
        <v>2123</v>
      </c>
      <c r="Q169" s="16" t="s">
        <v>2124</v>
      </c>
      <c r="R169" s="16" t="s">
        <v>9</v>
      </c>
      <c r="S169" s="16" t="s">
        <v>1936</v>
      </c>
      <c r="T169" s="16" t="s">
        <v>1985</v>
      </c>
      <c r="U169" s="16" t="s">
        <v>466</v>
      </c>
      <c r="V169" s="16" t="s">
        <v>2125</v>
      </c>
      <c r="W169" s="16" t="s">
        <v>2123</v>
      </c>
      <c r="X169" s="16" t="s">
        <v>449</v>
      </c>
      <c r="Y169" s="16" t="s">
        <v>450</v>
      </c>
      <c r="Z169" s="16" t="s">
        <v>451</v>
      </c>
      <c r="AA169" s="16" t="s">
        <v>2126</v>
      </c>
      <c r="AB169" s="16" t="s">
        <v>1936</v>
      </c>
      <c r="AC169" s="16" t="s">
        <v>9</v>
      </c>
      <c r="AD169" s="16" t="s">
        <v>453</v>
      </c>
      <c r="AE169" s="16" t="s">
        <v>9</v>
      </c>
      <c r="AF169" s="16" t="s">
        <v>338</v>
      </c>
      <c r="AG169" s="25">
        <f ca="1" t="shared" si="12"/>
        <v>0.871111110958736</v>
      </c>
      <c r="AH169" s="25" t="str">
        <f t="shared" si="13"/>
        <v>是</v>
      </c>
      <c r="AI169" s="26" t="str">
        <f ca="1" t="shared" si="14"/>
        <v>是</v>
      </c>
      <c r="AJ169" s="27" t="str">
        <f ca="1" t="shared" si="15"/>
        <v>是</v>
      </c>
      <c r="AK169" s="28" t="s">
        <v>69</v>
      </c>
      <c r="AL169" s="28"/>
    </row>
    <row r="170" spans="1:38">
      <c r="A170" s="22" t="str">
        <f t="shared" si="16"/>
        <v>池州青阳网点</v>
      </c>
      <c r="B170" s="22" t="str">
        <f>VLOOKUP(R170,区域划分!A:B,2,0)</f>
        <v>池州</v>
      </c>
      <c r="C170" t="str">
        <f t="shared" si="17"/>
        <v>2020-11-01</v>
      </c>
      <c r="D170" s="16" t="s">
        <v>2127</v>
      </c>
      <c r="E170" s="16" t="s">
        <v>2128</v>
      </c>
      <c r="F170" s="16" t="s">
        <v>835</v>
      </c>
      <c r="G170" s="16" t="s">
        <v>471</v>
      </c>
      <c r="H170" s="16" t="s">
        <v>472</v>
      </c>
      <c r="I170" s="16" t="s">
        <v>436</v>
      </c>
      <c r="J170" s="16" t="s">
        <v>836</v>
      </c>
      <c r="K170" s="16" t="s">
        <v>2129</v>
      </c>
      <c r="L170" s="16" t="s">
        <v>2130</v>
      </c>
      <c r="M170" s="16" t="s">
        <v>2131</v>
      </c>
      <c r="N170" s="16" t="s">
        <v>478</v>
      </c>
      <c r="O170" s="16" t="s">
        <v>442</v>
      </c>
      <c r="P170" s="16" t="s">
        <v>2132</v>
      </c>
      <c r="Q170" s="16" t="s">
        <v>2133</v>
      </c>
      <c r="R170" s="16" t="s">
        <v>25</v>
      </c>
      <c r="S170" s="16" t="s">
        <v>606</v>
      </c>
      <c r="T170" s="16" t="s">
        <v>2134</v>
      </c>
      <c r="U170" s="16" t="s">
        <v>466</v>
      </c>
      <c r="V170" s="16" t="s">
        <v>2135</v>
      </c>
      <c r="W170" s="16" t="s">
        <v>2132</v>
      </c>
      <c r="X170" s="16" t="s">
        <v>449</v>
      </c>
      <c r="Y170" s="16" t="s">
        <v>450</v>
      </c>
      <c r="Z170" s="16" t="s">
        <v>451</v>
      </c>
      <c r="AA170" s="16" t="s">
        <v>2136</v>
      </c>
      <c r="AB170" s="16" t="s">
        <v>606</v>
      </c>
      <c r="AC170" s="16" t="s">
        <v>25</v>
      </c>
      <c r="AD170" s="16" t="s">
        <v>865</v>
      </c>
      <c r="AE170" s="16" t="s">
        <v>25</v>
      </c>
      <c r="AF170" s="16" t="s">
        <v>338</v>
      </c>
      <c r="AG170" s="25">
        <f ca="1" t="shared" si="12"/>
        <v>23.7780555555364</v>
      </c>
      <c r="AH170" s="25" t="str">
        <f t="shared" si="13"/>
        <v>是</v>
      </c>
      <c r="AI170" s="26" t="str">
        <f ca="1" t="shared" si="14"/>
        <v>是</v>
      </c>
      <c r="AJ170" s="27" t="str">
        <f ca="1" t="shared" si="15"/>
        <v>是</v>
      </c>
      <c r="AK170" s="28"/>
      <c r="AL170" s="28" t="s">
        <v>71</v>
      </c>
    </row>
    <row r="171" spans="1:38">
      <c r="A171" s="22" t="str">
        <f t="shared" si="16"/>
        <v>合肥经开网点</v>
      </c>
      <c r="B171" s="22" t="str">
        <f>VLOOKUP(R171,区域划分!A:B,2,0)</f>
        <v>合肥南</v>
      </c>
      <c r="C171" t="str">
        <f t="shared" si="17"/>
        <v>2020-11-01</v>
      </c>
      <c r="D171" s="16" t="s">
        <v>2137</v>
      </c>
      <c r="E171" s="16" t="s">
        <v>2138</v>
      </c>
      <c r="F171" s="16" t="s">
        <v>433</v>
      </c>
      <c r="G171" s="16" t="s">
        <v>471</v>
      </c>
      <c r="H171" s="16" t="s">
        <v>472</v>
      </c>
      <c r="I171" s="16" t="s">
        <v>436</v>
      </c>
      <c r="J171" s="16" t="s">
        <v>2139</v>
      </c>
      <c r="K171" s="16" t="s">
        <v>2140</v>
      </c>
      <c r="L171" s="16" t="s">
        <v>2141</v>
      </c>
      <c r="M171" s="16" t="s">
        <v>2142</v>
      </c>
      <c r="N171" s="16" t="s">
        <v>478</v>
      </c>
      <c r="O171" s="16" t="s">
        <v>442</v>
      </c>
      <c r="P171" s="16" t="s">
        <v>2143</v>
      </c>
      <c r="Q171" s="16" t="s">
        <v>2144</v>
      </c>
      <c r="R171" s="16" t="s">
        <v>9</v>
      </c>
      <c r="S171" s="16" t="s">
        <v>1936</v>
      </c>
      <c r="T171" s="16" t="s">
        <v>1985</v>
      </c>
      <c r="U171" s="16" t="s">
        <v>466</v>
      </c>
      <c r="V171" s="16" t="s">
        <v>2145</v>
      </c>
      <c r="W171" s="16" t="s">
        <v>2143</v>
      </c>
      <c r="X171" s="16" t="s">
        <v>449</v>
      </c>
      <c r="Y171" s="16" t="s">
        <v>450</v>
      </c>
      <c r="Z171" s="16" t="s">
        <v>451</v>
      </c>
      <c r="AA171" s="16" t="s">
        <v>2146</v>
      </c>
      <c r="AB171" s="16" t="s">
        <v>1936</v>
      </c>
      <c r="AC171" s="16" t="s">
        <v>9</v>
      </c>
      <c r="AD171" s="16" t="s">
        <v>453</v>
      </c>
      <c r="AE171" s="16" t="s">
        <v>9</v>
      </c>
      <c r="AF171" s="16" t="s">
        <v>338</v>
      </c>
      <c r="AG171" s="25">
        <f ca="1" t="shared" si="12"/>
        <v>0.900000000139698</v>
      </c>
      <c r="AH171" s="25" t="str">
        <f t="shared" si="13"/>
        <v>是</v>
      </c>
      <c r="AI171" s="26" t="str">
        <f ca="1" t="shared" si="14"/>
        <v>是</v>
      </c>
      <c r="AJ171" s="27" t="str">
        <f ca="1" t="shared" si="15"/>
        <v>是</v>
      </c>
      <c r="AK171" s="28" t="s">
        <v>69</v>
      </c>
      <c r="AL171" s="28"/>
    </row>
    <row r="172" spans="1:38">
      <c r="A172" s="22" t="str">
        <f t="shared" si="16"/>
        <v>合肥退转网点</v>
      </c>
      <c r="B172" s="22" t="str">
        <f>VLOOKUP(R172,区域划分!A:B,2,0)</f>
        <v>转运中心</v>
      </c>
      <c r="C172" t="str">
        <f t="shared" si="17"/>
        <v>2020-11-01</v>
      </c>
      <c r="D172" s="16" t="s">
        <v>2147</v>
      </c>
      <c r="E172" s="16" t="s">
        <v>2148</v>
      </c>
      <c r="F172" s="16" t="s">
        <v>433</v>
      </c>
      <c r="G172" s="16" t="s">
        <v>471</v>
      </c>
      <c r="H172" s="16" t="s">
        <v>599</v>
      </c>
      <c r="I172" s="16" t="s">
        <v>436</v>
      </c>
      <c r="J172" s="16" t="s">
        <v>554</v>
      </c>
      <c r="K172" s="16" t="s">
        <v>2149</v>
      </c>
      <c r="L172" s="16" t="s">
        <v>2150</v>
      </c>
      <c r="M172" s="16" t="s">
        <v>2151</v>
      </c>
      <c r="N172" s="16" t="s">
        <v>478</v>
      </c>
      <c r="O172" s="16" t="s">
        <v>479</v>
      </c>
      <c r="P172" s="16" t="s">
        <v>2152</v>
      </c>
      <c r="Q172" s="16" t="s">
        <v>2153</v>
      </c>
      <c r="R172" s="16" t="s">
        <v>135</v>
      </c>
      <c r="S172" s="16" t="s">
        <v>606</v>
      </c>
      <c r="T172" s="16" t="s">
        <v>2154</v>
      </c>
      <c r="U172" s="16" t="s">
        <v>466</v>
      </c>
      <c r="V172" s="16" t="s">
        <v>2155</v>
      </c>
      <c r="W172" s="16" t="s">
        <v>2152</v>
      </c>
      <c r="X172" s="16" t="s">
        <v>449</v>
      </c>
      <c r="Y172" s="16" t="s">
        <v>450</v>
      </c>
      <c r="Z172" s="16" t="s">
        <v>451</v>
      </c>
      <c r="AA172" s="16" t="s">
        <v>2156</v>
      </c>
      <c r="AB172" s="16" t="s">
        <v>606</v>
      </c>
      <c r="AC172" s="16" t="s">
        <v>2157</v>
      </c>
      <c r="AD172" s="16" t="s">
        <v>453</v>
      </c>
      <c r="AE172" s="16" t="s">
        <v>135</v>
      </c>
      <c r="AF172" s="16" t="s">
        <v>338</v>
      </c>
      <c r="AG172" s="25">
        <f ca="1" t="shared" si="12"/>
        <v>23.6344444445567</v>
      </c>
      <c r="AH172" s="25" t="str">
        <f t="shared" si="13"/>
        <v>是</v>
      </c>
      <c r="AI172" s="26" t="str">
        <f ca="1" t="shared" si="14"/>
        <v>是</v>
      </c>
      <c r="AJ172" s="27" t="str">
        <f ca="1" t="shared" si="15"/>
        <v>是</v>
      </c>
      <c r="AK172" s="28"/>
      <c r="AL172" s="28" t="s">
        <v>71</v>
      </c>
    </row>
    <row r="173" spans="1:38">
      <c r="A173" s="22" t="str">
        <f t="shared" si="16"/>
        <v>合肥肥东吾悦网点</v>
      </c>
      <c r="B173" s="22" t="str">
        <f>VLOOKUP(R173,区域划分!A:B,2,0)</f>
        <v>肥东</v>
      </c>
      <c r="C173" t="str">
        <f t="shared" si="17"/>
        <v>2020-11-01</v>
      </c>
      <c r="D173" s="16" t="s">
        <v>2158</v>
      </c>
      <c r="E173" s="16" t="s">
        <v>2159</v>
      </c>
      <c r="F173" s="16" t="s">
        <v>433</v>
      </c>
      <c r="G173" s="16" t="s">
        <v>456</v>
      </c>
      <c r="H173" s="16" t="s">
        <v>457</v>
      </c>
      <c r="I173" s="16" t="s">
        <v>436</v>
      </c>
      <c r="J173" s="16" t="s">
        <v>1329</v>
      </c>
      <c r="K173" s="16" t="s">
        <v>2080</v>
      </c>
      <c r="L173" s="16" t="s">
        <v>2160</v>
      </c>
      <c r="M173" s="16" t="s">
        <v>2161</v>
      </c>
      <c r="N173" s="16" t="s">
        <v>441</v>
      </c>
      <c r="O173" s="16" t="s">
        <v>442</v>
      </c>
      <c r="P173" s="16" t="s">
        <v>2162</v>
      </c>
      <c r="Q173" s="16" t="s">
        <v>2163</v>
      </c>
      <c r="R173" s="16" t="s">
        <v>11</v>
      </c>
      <c r="S173" s="16" t="s">
        <v>606</v>
      </c>
      <c r="T173" s="16" t="s">
        <v>727</v>
      </c>
      <c r="U173" s="16" t="s">
        <v>466</v>
      </c>
      <c r="V173" s="16" t="s">
        <v>2164</v>
      </c>
      <c r="W173" s="16" t="s">
        <v>2162</v>
      </c>
      <c r="X173" s="16" t="s">
        <v>449</v>
      </c>
      <c r="Y173" s="16" t="s">
        <v>450</v>
      </c>
      <c r="Z173" s="16" t="s">
        <v>451</v>
      </c>
      <c r="AA173" s="16" t="s">
        <v>2165</v>
      </c>
      <c r="AB173" s="16" t="s">
        <v>606</v>
      </c>
      <c r="AC173" s="16" t="s">
        <v>11</v>
      </c>
      <c r="AD173" s="16" t="s">
        <v>453</v>
      </c>
      <c r="AE173" s="16" t="s">
        <v>11</v>
      </c>
      <c r="AF173" s="16" t="s">
        <v>338</v>
      </c>
      <c r="AG173" s="25">
        <f ca="1" t="shared" si="12"/>
        <v>23.5155555556412</v>
      </c>
      <c r="AH173" s="25" t="str">
        <f t="shared" si="13"/>
        <v>是</v>
      </c>
      <c r="AI173" s="26" t="str">
        <f ca="1" t="shared" si="14"/>
        <v>是</v>
      </c>
      <c r="AJ173" s="27" t="str">
        <f ca="1" t="shared" si="15"/>
        <v>是</v>
      </c>
      <c r="AK173" s="28"/>
      <c r="AL173" s="28" t="s">
        <v>71</v>
      </c>
    </row>
    <row r="174" spans="1:38">
      <c r="A174" s="22" t="str">
        <f t="shared" si="16"/>
        <v>合肥肥东人民路网点</v>
      </c>
      <c r="B174" s="22" t="str">
        <f>VLOOKUP(R174,区域划分!A:B,2,0)</f>
        <v>肥东</v>
      </c>
      <c r="C174" t="str">
        <f t="shared" si="17"/>
        <v>2020-11-01</v>
      </c>
      <c r="D174" s="16" t="s">
        <v>2166</v>
      </c>
      <c r="E174" s="16" t="s">
        <v>2167</v>
      </c>
      <c r="F174" s="16" t="s">
        <v>433</v>
      </c>
      <c r="G174" s="16" t="s">
        <v>471</v>
      </c>
      <c r="H174" s="16" t="s">
        <v>472</v>
      </c>
      <c r="I174" s="16" t="s">
        <v>473</v>
      </c>
      <c r="J174" s="16" t="s">
        <v>2168</v>
      </c>
      <c r="K174" s="16" t="s">
        <v>2169</v>
      </c>
      <c r="L174" s="16" t="s">
        <v>2170</v>
      </c>
      <c r="M174" s="16" t="s">
        <v>2171</v>
      </c>
      <c r="N174" s="16" t="s">
        <v>441</v>
      </c>
      <c r="O174" s="16" t="s">
        <v>442</v>
      </c>
      <c r="P174" s="16" t="s">
        <v>2172</v>
      </c>
      <c r="Q174" s="16" t="s">
        <v>2173</v>
      </c>
      <c r="R174" s="16" t="s">
        <v>23</v>
      </c>
      <c r="S174" s="16" t="s">
        <v>2174</v>
      </c>
      <c r="T174" s="16" t="s">
        <v>2175</v>
      </c>
      <c r="U174" s="16" t="s">
        <v>447</v>
      </c>
      <c r="V174" s="16" t="s">
        <v>2176</v>
      </c>
      <c r="W174" s="16" t="s">
        <v>2172</v>
      </c>
      <c r="X174" s="16" t="s">
        <v>449</v>
      </c>
      <c r="Y174" s="16" t="s">
        <v>450</v>
      </c>
      <c r="Z174" s="16" t="s">
        <v>451</v>
      </c>
      <c r="AA174" s="16" t="s">
        <v>2177</v>
      </c>
      <c r="AB174" s="16" t="s">
        <v>2174</v>
      </c>
      <c r="AC174" s="16" t="s">
        <v>23</v>
      </c>
      <c r="AD174" s="16" t="s">
        <v>453</v>
      </c>
      <c r="AE174" s="16" t="s">
        <v>338</v>
      </c>
      <c r="AF174" s="16" t="s">
        <v>338</v>
      </c>
      <c r="AG174" s="25">
        <f ca="1" t="shared" si="12"/>
        <v>2.00972222228302</v>
      </c>
      <c r="AH174" s="25" t="str">
        <f t="shared" si="13"/>
        <v>是</v>
      </c>
      <c r="AI174" s="26" t="str">
        <f ca="1" t="shared" si="14"/>
        <v>是</v>
      </c>
      <c r="AJ174" s="27" t="str">
        <f ca="1" t="shared" si="15"/>
        <v>是</v>
      </c>
      <c r="AK174" s="28" t="s">
        <v>69</v>
      </c>
      <c r="AL174" s="28"/>
    </row>
    <row r="175" spans="1:38">
      <c r="A175" s="22" t="str">
        <f t="shared" si="16"/>
        <v>合肥经开网点</v>
      </c>
      <c r="B175" s="22" t="str">
        <f>VLOOKUP(R175,区域划分!A:B,2,0)</f>
        <v>合肥南</v>
      </c>
      <c r="C175" t="str">
        <f t="shared" si="17"/>
        <v>2020-11-01</v>
      </c>
      <c r="D175" s="16" t="s">
        <v>2178</v>
      </c>
      <c r="E175" s="16" t="s">
        <v>2179</v>
      </c>
      <c r="F175" s="16" t="s">
        <v>433</v>
      </c>
      <c r="G175" s="16" t="s">
        <v>456</v>
      </c>
      <c r="H175" s="16" t="s">
        <v>457</v>
      </c>
      <c r="I175" s="16" t="s">
        <v>473</v>
      </c>
      <c r="J175" s="16" t="s">
        <v>2180</v>
      </c>
      <c r="K175" s="16" t="s">
        <v>2181</v>
      </c>
      <c r="L175" s="16" t="s">
        <v>2182</v>
      </c>
      <c r="M175" s="16" t="s">
        <v>2183</v>
      </c>
      <c r="N175" s="16" t="s">
        <v>478</v>
      </c>
      <c r="O175" s="16" t="s">
        <v>442</v>
      </c>
      <c r="P175" s="16" t="s">
        <v>2184</v>
      </c>
      <c r="Q175" s="16" t="s">
        <v>800</v>
      </c>
      <c r="R175" s="16" t="s">
        <v>9</v>
      </c>
      <c r="S175" s="16" t="s">
        <v>1936</v>
      </c>
      <c r="T175" s="16" t="s">
        <v>1985</v>
      </c>
      <c r="U175" s="16" t="s">
        <v>466</v>
      </c>
      <c r="V175" s="16" t="s">
        <v>2185</v>
      </c>
      <c r="W175" s="16" t="s">
        <v>2184</v>
      </c>
      <c r="X175" s="16" t="s">
        <v>449</v>
      </c>
      <c r="Y175" s="16" t="s">
        <v>450</v>
      </c>
      <c r="Z175" s="16" t="s">
        <v>451</v>
      </c>
      <c r="AA175" s="16" t="s">
        <v>2186</v>
      </c>
      <c r="AB175" s="16" t="s">
        <v>1936</v>
      </c>
      <c r="AC175" s="16" t="s">
        <v>9</v>
      </c>
      <c r="AD175" s="16" t="s">
        <v>453</v>
      </c>
      <c r="AE175" s="16" t="s">
        <v>9</v>
      </c>
      <c r="AF175" s="16" t="s">
        <v>338</v>
      </c>
      <c r="AG175" s="25">
        <f ca="1" t="shared" si="12"/>
        <v>0.87638888892252</v>
      </c>
      <c r="AH175" s="25" t="str">
        <f t="shared" si="13"/>
        <v>是</v>
      </c>
      <c r="AI175" s="26" t="str">
        <f ca="1" t="shared" si="14"/>
        <v>是</v>
      </c>
      <c r="AJ175" s="27" t="str">
        <f ca="1" t="shared" si="15"/>
        <v>是</v>
      </c>
      <c r="AK175" s="28" t="s">
        <v>69</v>
      </c>
      <c r="AL175" s="28"/>
    </row>
    <row r="176" spans="1:38">
      <c r="A176" s="22" t="str">
        <f t="shared" si="16"/>
        <v>合肥高新天鹅湖网点</v>
      </c>
      <c r="B176" s="22" t="str">
        <f>VLOOKUP(R176,区域划分!A:B,2,0)</f>
        <v>合肥南</v>
      </c>
      <c r="C176" t="str">
        <f t="shared" si="17"/>
        <v>2020-11-01</v>
      </c>
      <c r="D176" s="16" t="s">
        <v>2187</v>
      </c>
      <c r="E176" s="16" t="s">
        <v>2188</v>
      </c>
      <c r="F176" s="16" t="s">
        <v>433</v>
      </c>
      <c r="G176" s="16" t="s">
        <v>456</v>
      </c>
      <c r="H176" s="16" t="s">
        <v>457</v>
      </c>
      <c r="I176" s="16" t="s">
        <v>473</v>
      </c>
      <c r="J176" s="16" t="s">
        <v>2189</v>
      </c>
      <c r="K176" s="16" t="s">
        <v>2190</v>
      </c>
      <c r="L176" s="16" t="s">
        <v>2191</v>
      </c>
      <c r="M176" s="16" t="s">
        <v>2192</v>
      </c>
      <c r="N176" s="16" t="s">
        <v>478</v>
      </c>
      <c r="O176" s="16" t="s">
        <v>442</v>
      </c>
      <c r="P176" s="16" t="s">
        <v>2193</v>
      </c>
      <c r="Q176" s="16" t="s">
        <v>2194</v>
      </c>
      <c r="R176" s="16" t="s">
        <v>17</v>
      </c>
      <c r="S176" s="16" t="s">
        <v>593</v>
      </c>
      <c r="T176" s="16" t="s">
        <v>2195</v>
      </c>
      <c r="U176" s="16" t="s">
        <v>447</v>
      </c>
      <c r="V176" s="16" t="s">
        <v>2196</v>
      </c>
      <c r="W176" s="16" t="s">
        <v>2193</v>
      </c>
      <c r="X176" s="16" t="s">
        <v>449</v>
      </c>
      <c r="Y176" s="16" t="s">
        <v>450</v>
      </c>
      <c r="Z176" s="16" t="s">
        <v>451</v>
      </c>
      <c r="AA176" s="16" t="s">
        <v>2197</v>
      </c>
      <c r="AB176" s="16" t="s">
        <v>593</v>
      </c>
      <c r="AC176" s="16" t="s">
        <v>17</v>
      </c>
      <c r="AD176" s="16" t="s">
        <v>453</v>
      </c>
      <c r="AE176" s="16" t="s">
        <v>338</v>
      </c>
      <c r="AF176" s="16" t="s">
        <v>338</v>
      </c>
      <c r="AG176" s="25">
        <f ca="1" t="shared" si="12"/>
        <v>1.20722222223412</v>
      </c>
      <c r="AH176" s="25" t="str">
        <f t="shared" si="13"/>
        <v>是</v>
      </c>
      <c r="AI176" s="26" t="str">
        <f ca="1" t="shared" si="14"/>
        <v>是</v>
      </c>
      <c r="AJ176" s="27" t="str">
        <f ca="1" t="shared" si="15"/>
        <v>是</v>
      </c>
      <c r="AK176" s="28" t="s">
        <v>69</v>
      </c>
      <c r="AL176" s="28"/>
    </row>
    <row r="177" spans="1:38">
      <c r="A177" s="22" t="str">
        <f t="shared" si="16"/>
        <v>合肥肥东吾悦网点</v>
      </c>
      <c r="B177" s="22" t="str">
        <f>VLOOKUP(R177,区域划分!A:B,2,0)</f>
        <v>肥东</v>
      </c>
      <c r="C177" t="str">
        <f t="shared" si="17"/>
        <v>2020-11-01</v>
      </c>
      <c r="D177" s="16" t="s">
        <v>2198</v>
      </c>
      <c r="E177" s="16" t="s">
        <v>2199</v>
      </c>
      <c r="F177" s="16" t="s">
        <v>433</v>
      </c>
      <c r="G177" s="16" t="s">
        <v>471</v>
      </c>
      <c r="H177" s="16" t="s">
        <v>472</v>
      </c>
      <c r="I177" s="16" t="s">
        <v>473</v>
      </c>
      <c r="J177" s="16" t="s">
        <v>645</v>
      </c>
      <c r="K177" s="16" t="s">
        <v>2200</v>
      </c>
      <c r="L177" s="16" t="s">
        <v>2201</v>
      </c>
      <c r="M177" s="16" t="s">
        <v>2202</v>
      </c>
      <c r="N177" s="16" t="s">
        <v>478</v>
      </c>
      <c r="O177" s="16" t="s">
        <v>442</v>
      </c>
      <c r="P177" s="16" t="s">
        <v>2203</v>
      </c>
      <c r="Q177" s="16" t="s">
        <v>2204</v>
      </c>
      <c r="R177" s="16" t="s">
        <v>11</v>
      </c>
      <c r="S177" s="16" t="s">
        <v>606</v>
      </c>
      <c r="T177" s="16" t="s">
        <v>2205</v>
      </c>
      <c r="U177" s="16" t="s">
        <v>466</v>
      </c>
      <c r="V177" s="16" t="s">
        <v>2206</v>
      </c>
      <c r="W177" s="16" t="s">
        <v>2203</v>
      </c>
      <c r="X177" s="16" t="s">
        <v>449</v>
      </c>
      <c r="Y177" s="16" t="s">
        <v>450</v>
      </c>
      <c r="Z177" s="16" t="s">
        <v>451</v>
      </c>
      <c r="AA177" s="16" t="s">
        <v>2207</v>
      </c>
      <c r="AB177" s="16" t="s">
        <v>606</v>
      </c>
      <c r="AC177" s="16" t="s">
        <v>35</v>
      </c>
      <c r="AD177" s="16" t="s">
        <v>453</v>
      </c>
      <c r="AE177" s="16" t="s">
        <v>11</v>
      </c>
      <c r="AF177" s="16" t="s">
        <v>338</v>
      </c>
      <c r="AG177" s="25">
        <f ca="1" t="shared" si="12"/>
        <v>23.4791666666279</v>
      </c>
      <c r="AH177" s="25" t="str">
        <f t="shared" si="13"/>
        <v>是</v>
      </c>
      <c r="AI177" s="26" t="str">
        <f ca="1" t="shared" si="14"/>
        <v>是</v>
      </c>
      <c r="AJ177" s="27" t="str">
        <f ca="1" t="shared" si="15"/>
        <v>是</v>
      </c>
      <c r="AK177" s="28"/>
      <c r="AL177" s="28" t="s">
        <v>71</v>
      </c>
    </row>
    <row r="178" spans="1:38">
      <c r="A178" s="22" t="str">
        <f t="shared" si="16"/>
        <v>合肥经开网点</v>
      </c>
      <c r="B178" s="22" t="str">
        <f>VLOOKUP(R178,区域划分!A:B,2,0)</f>
        <v>合肥南</v>
      </c>
      <c r="C178" t="str">
        <f t="shared" si="17"/>
        <v>2020-11-01</v>
      </c>
      <c r="D178" s="16" t="s">
        <v>2208</v>
      </c>
      <c r="E178" s="16" t="s">
        <v>2209</v>
      </c>
      <c r="F178" s="16" t="s">
        <v>433</v>
      </c>
      <c r="G178" s="16" t="s">
        <v>471</v>
      </c>
      <c r="H178" s="16" t="s">
        <v>472</v>
      </c>
      <c r="I178" s="16" t="s">
        <v>473</v>
      </c>
      <c r="J178" s="16" t="s">
        <v>1540</v>
      </c>
      <c r="K178" s="16" t="s">
        <v>2210</v>
      </c>
      <c r="L178" s="16" t="s">
        <v>2211</v>
      </c>
      <c r="M178" s="16" t="s">
        <v>3</v>
      </c>
      <c r="N178" s="16" t="s">
        <v>1509</v>
      </c>
      <c r="O178" s="16" t="s">
        <v>479</v>
      </c>
      <c r="P178" s="16" t="s">
        <v>2212</v>
      </c>
      <c r="Q178" s="16" t="s">
        <v>2213</v>
      </c>
      <c r="R178" s="16" t="s">
        <v>9</v>
      </c>
      <c r="S178" s="16" t="s">
        <v>1936</v>
      </c>
      <c r="T178" s="16" t="s">
        <v>1985</v>
      </c>
      <c r="U178" s="16" t="s">
        <v>466</v>
      </c>
      <c r="V178" s="16" t="s">
        <v>2214</v>
      </c>
      <c r="W178" s="16" t="s">
        <v>2212</v>
      </c>
      <c r="X178" s="16" t="s">
        <v>449</v>
      </c>
      <c r="Y178" s="16" t="s">
        <v>450</v>
      </c>
      <c r="Z178" s="16" t="s">
        <v>451</v>
      </c>
      <c r="AA178" s="16" t="s">
        <v>2215</v>
      </c>
      <c r="AB178" s="16" t="s">
        <v>1936</v>
      </c>
      <c r="AC178" s="16" t="s">
        <v>9</v>
      </c>
      <c r="AD178" s="16" t="s">
        <v>453</v>
      </c>
      <c r="AE178" s="16" t="s">
        <v>9</v>
      </c>
      <c r="AF178" s="16" t="s">
        <v>338</v>
      </c>
      <c r="AG178" s="25">
        <f ca="1" t="shared" si="12"/>
        <v>0.879722222161945</v>
      </c>
      <c r="AH178" s="25" t="str">
        <f t="shared" si="13"/>
        <v>是</v>
      </c>
      <c r="AI178" s="26" t="str">
        <f ca="1" t="shared" si="14"/>
        <v>是</v>
      </c>
      <c r="AJ178" s="27" t="str">
        <f ca="1" t="shared" si="15"/>
        <v>是</v>
      </c>
      <c r="AK178" s="28" t="s">
        <v>69</v>
      </c>
      <c r="AL178" s="28"/>
    </row>
    <row r="179" spans="1:38">
      <c r="A179" s="22" t="str">
        <f t="shared" si="16"/>
        <v>合肥经开始信路网点</v>
      </c>
      <c r="B179" s="22" t="str">
        <f>VLOOKUP(R179,区域划分!A:B,2,0)</f>
        <v>合肥南</v>
      </c>
      <c r="C179" t="str">
        <f t="shared" si="17"/>
        <v>2020-11-01</v>
      </c>
      <c r="D179" s="16" t="s">
        <v>2216</v>
      </c>
      <c r="E179" s="16" t="s">
        <v>2217</v>
      </c>
      <c r="F179" s="16" t="s">
        <v>433</v>
      </c>
      <c r="G179" s="16" t="s">
        <v>456</v>
      </c>
      <c r="H179" s="16" t="s">
        <v>457</v>
      </c>
      <c r="I179" s="16" t="s">
        <v>473</v>
      </c>
      <c r="J179" s="16" t="s">
        <v>2218</v>
      </c>
      <c r="K179" s="16" t="s">
        <v>2219</v>
      </c>
      <c r="L179" s="16" t="s">
        <v>2220</v>
      </c>
      <c r="M179" s="16" t="s">
        <v>2221</v>
      </c>
      <c r="N179" s="16" t="s">
        <v>441</v>
      </c>
      <c r="O179" s="16" t="s">
        <v>442</v>
      </c>
      <c r="P179" s="16" t="s">
        <v>2222</v>
      </c>
      <c r="Q179" s="16" t="s">
        <v>2223</v>
      </c>
      <c r="R179" s="16" t="s">
        <v>19</v>
      </c>
      <c r="S179" s="16" t="s">
        <v>606</v>
      </c>
      <c r="T179" s="16" t="s">
        <v>1821</v>
      </c>
      <c r="U179" s="16" t="s">
        <v>466</v>
      </c>
      <c r="V179" s="16" t="s">
        <v>2224</v>
      </c>
      <c r="W179" s="16" t="s">
        <v>2222</v>
      </c>
      <c r="X179" s="16" t="s">
        <v>449</v>
      </c>
      <c r="Y179" s="16" t="s">
        <v>450</v>
      </c>
      <c r="Z179" s="16" t="s">
        <v>451</v>
      </c>
      <c r="AA179" s="16" t="s">
        <v>2225</v>
      </c>
      <c r="AB179" s="16" t="s">
        <v>606</v>
      </c>
      <c r="AC179" s="16" t="s">
        <v>19</v>
      </c>
      <c r="AD179" s="16" t="s">
        <v>453</v>
      </c>
      <c r="AE179" s="16" t="s">
        <v>19</v>
      </c>
      <c r="AF179" s="16" t="s">
        <v>338</v>
      </c>
      <c r="AG179" s="25">
        <f ca="1" t="shared" si="12"/>
        <v>23.4238888888503</v>
      </c>
      <c r="AH179" s="25" t="str">
        <f t="shared" si="13"/>
        <v>是</v>
      </c>
      <c r="AI179" s="26" t="str">
        <f ca="1" t="shared" si="14"/>
        <v>是</v>
      </c>
      <c r="AJ179" s="27" t="str">
        <f ca="1" t="shared" si="15"/>
        <v>是</v>
      </c>
      <c r="AK179" s="28"/>
      <c r="AL179" s="28" t="s">
        <v>71</v>
      </c>
    </row>
    <row r="180" spans="1:38">
      <c r="A180" s="22" t="str">
        <f t="shared" si="16"/>
        <v>合肥经开网点</v>
      </c>
      <c r="B180" s="22" t="str">
        <f>VLOOKUP(R180,区域划分!A:B,2,0)</f>
        <v>合肥南</v>
      </c>
      <c r="C180" t="str">
        <f t="shared" si="17"/>
        <v>2020-11-01</v>
      </c>
      <c r="D180" s="16" t="s">
        <v>2226</v>
      </c>
      <c r="E180" s="16" t="s">
        <v>2227</v>
      </c>
      <c r="F180" s="16" t="s">
        <v>433</v>
      </c>
      <c r="G180" s="16" t="s">
        <v>532</v>
      </c>
      <c r="H180" s="16" t="s">
        <v>533</v>
      </c>
      <c r="I180" s="16" t="s">
        <v>473</v>
      </c>
      <c r="J180" s="16" t="s">
        <v>2228</v>
      </c>
      <c r="K180" s="16" t="s">
        <v>2229</v>
      </c>
      <c r="L180" s="16" t="s">
        <v>2230</v>
      </c>
      <c r="M180" s="16" t="s">
        <v>2231</v>
      </c>
      <c r="N180" s="16" t="s">
        <v>478</v>
      </c>
      <c r="O180" s="16" t="s">
        <v>479</v>
      </c>
      <c r="P180" s="16" t="s">
        <v>2232</v>
      </c>
      <c r="Q180" s="16" t="s">
        <v>2233</v>
      </c>
      <c r="R180" s="16" t="s">
        <v>9</v>
      </c>
      <c r="S180" s="16" t="s">
        <v>1936</v>
      </c>
      <c r="T180" s="16" t="s">
        <v>1985</v>
      </c>
      <c r="U180" s="16" t="s">
        <v>466</v>
      </c>
      <c r="V180" s="16" t="s">
        <v>2234</v>
      </c>
      <c r="W180" s="16" t="s">
        <v>2232</v>
      </c>
      <c r="X180" s="16" t="s">
        <v>449</v>
      </c>
      <c r="Y180" s="16" t="s">
        <v>450</v>
      </c>
      <c r="Z180" s="16" t="s">
        <v>451</v>
      </c>
      <c r="AA180" s="16" t="s">
        <v>2235</v>
      </c>
      <c r="AB180" s="16" t="s">
        <v>1936</v>
      </c>
      <c r="AC180" s="16" t="s">
        <v>9</v>
      </c>
      <c r="AD180" s="16" t="s">
        <v>453</v>
      </c>
      <c r="AE180" s="16" t="s">
        <v>9</v>
      </c>
      <c r="AF180" s="16" t="s">
        <v>338</v>
      </c>
      <c r="AG180" s="25">
        <f ca="1" t="shared" si="12"/>
        <v>0.861666666751262</v>
      </c>
      <c r="AH180" s="25" t="str">
        <f t="shared" si="13"/>
        <v>是</v>
      </c>
      <c r="AI180" s="26" t="str">
        <f ca="1" t="shared" si="14"/>
        <v>是</v>
      </c>
      <c r="AJ180" s="27" t="str">
        <f ca="1" t="shared" si="15"/>
        <v>是</v>
      </c>
      <c r="AK180" s="28" t="s">
        <v>69</v>
      </c>
      <c r="AL180" s="28"/>
    </row>
    <row r="181" spans="1:38">
      <c r="A181" s="22" t="str">
        <f t="shared" si="16"/>
        <v>合肥肥东吾悦网点</v>
      </c>
      <c r="B181" s="22" t="str">
        <f>VLOOKUP(R181,区域划分!A:B,2,0)</f>
        <v>肥东</v>
      </c>
      <c r="C181" t="str">
        <f t="shared" si="17"/>
        <v>2020-11-01</v>
      </c>
      <c r="D181" s="16" t="s">
        <v>2236</v>
      </c>
      <c r="E181" s="16" t="s">
        <v>2237</v>
      </c>
      <c r="F181" s="16" t="s">
        <v>433</v>
      </c>
      <c r="G181" s="16" t="s">
        <v>471</v>
      </c>
      <c r="H181" s="16" t="s">
        <v>472</v>
      </c>
      <c r="I181" s="16" t="s">
        <v>473</v>
      </c>
      <c r="J181" s="16" t="s">
        <v>2238</v>
      </c>
      <c r="K181" s="16" t="s">
        <v>2239</v>
      </c>
      <c r="L181" s="16" t="s">
        <v>2240</v>
      </c>
      <c r="M181" s="16" t="s">
        <v>2241</v>
      </c>
      <c r="N181" s="16" t="s">
        <v>478</v>
      </c>
      <c r="O181" s="16" t="s">
        <v>442</v>
      </c>
      <c r="P181" s="16" t="s">
        <v>2242</v>
      </c>
      <c r="Q181" s="16" t="s">
        <v>2243</v>
      </c>
      <c r="R181" s="16" t="s">
        <v>11</v>
      </c>
      <c r="S181" s="16" t="s">
        <v>606</v>
      </c>
      <c r="T181" s="16" t="s">
        <v>727</v>
      </c>
      <c r="U181" s="16" t="s">
        <v>466</v>
      </c>
      <c r="V181" s="16" t="s">
        <v>2244</v>
      </c>
      <c r="W181" s="16" t="s">
        <v>2242</v>
      </c>
      <c r="X181" s="16" t="s">
        <v>449</v>
      </c>
      <c r="Y181" s="16" t="s">
        <v>450</v>
      </c>
      <c r="Z181" s="16" t="s">
        <v>451</v>
      </c>
      <c r="AA181" s="16" t="s">
        <v>2245</v>
      </c>
      <c r="AB181" s="16" t="s">
        <v>606</v>
      </c>
      <c r="AC181" s="16" t="s">
        <v>11</v>
      </c>
      <c r="AD181" s="16" t="s">
        <v>453</v>
      </c>
      <c r="AE181" s="16" t="s">
        <v>11</v>
      </c>
      <c r="AF181" s="16" t="s">
        <v>338</v>
      </c>
      <c r="AG181" s="25">
        <f ca="1" t="shared" si="12"/>
        <v>23.393888888997</v>
      </c>
      <c r="AH181" s="25" t="str">
        <f t="shared" si="13"/>
        <v>是</v>
      </c>
      <c r="AI181" s="26" t="str">
        <f ca="1" t="shared" si="14"/>
        <v>是</v>
      </c>
      <c r="AJ181" s="27" t="str">
        <f ca="1" t="shared" si="15"/>
        <v>是</v>
      </c>
      <c r="AK181" s="28"/>
      <c r="AL181" s="28" t="s">
        <v>71</v>
      </c>
    </row>
    <row r="182" spans="1:38">
      <c r="A182" s="22" t="str">
        <f t="shared" si="16"/>
        <v>六安裕安城南网点</v>
      </c>
      <c r="B182" s="22" t="str">
        <f>VLOOKUP(R182,区域划分!A:B,2,0)</f>
        <v>六安</v>
      </c>
      <c r="C182" t="str">
        <f t="shared" si="17"/>
        <v>2020-11-01</v>
      </c>
      <c r="D182" s="16" t="s">
        <v>2246</v>
      </c>
      <c r="E182" s="16" t="s">
        <v>2247</v>
      </c>
      <c r="F182" s="16" t="s">
        <v>433</v>
      </c>
      <c r="G182" s="16" t="s">
        <v>532</v>
      </c>
      <c r="H182" s="16" t="s">
        <v>533</v>
      </c>
      <c r="I182" s="16" t="s">
        <v>473</v>
      </c>
      <c r="J182" s="16" t="s">
        <v>2248</v>
      </c>
      <c r="K182" s="16" t="s">
        <v>2249</v>
      </c>
      <c r="L182" s="16" t="s">
        <v>2250</v>
      </c>
      <c r="M182" s="16" t="s">
        <v>2251</v>
      </c>
      <c r="N182" s="16" t="s">
        <v>441</v>
      </c>
      <c r="O182" s="16" t="s">
        <v>442</v>
      </c>
      <c r="P182" s="16" t="s">
        <v>537</v>
      </c>
      <c r="Q182" s="16" t="s">
        <v>2252</v>
      </c>
      <c r="R182" s="16" t="s">
        <v>122</v>
      </c>
      <c r="S182" s="16" t="s">
        <v>1246</v>
      </c>
      <c r="T182" s="16" t="s">
        <v>2253</v>
      </c>
      <c r="U182" s="16" t="s">
        <v>447</v>
      </c>
      <c r="V182" s="16" t="s">
        <v>2254</v>
      </c>
      <c r="W182" s="16" t="s">
        <v>537</v>
      </c>
      <c r="X182" s="16" t="s">
        <v>449</v>
      </c>
      <c r="Y182" s="16" t="s">
        <v>450</v>
      </c>
      <c r="Z182" s="16" t="s">
        <v>451</v>
      </c>
      <c r="AA182" s="16" t="s">
        <v>2255</v>
      </c>
      <c r="AB182" s="16" t="s">
        <v>1246</v>
      </c>
      <c r="AC182" s="16" t="s">
        <v>122</v>
      </c>
      <c r="AD182" s="16" t="s">
        <v>453</v>
      </c>
      <c r="AE182" s="16" t="s">
        <v>338</v>
      </c>
      <c r="AF182" s="16" t="s">
        <v>338</v>
      </c>
      <c r="AG182" s="25">
        <f ca="1" t="shared" si="12"/>
        <v>2.07583333348157</v>
      </c>
      <c r="AH182" s="25" t="str">
        <f t="shared" si="13"/>
        <v>是</v>
      </c>
      <c r="AI182" s="26" t="str">
        <f ca="1" t="shared" si="14"/>
        <v>是</v>
      </c>
      <c r="AJ182" s="27" t="str">
        <f ca="1" t="shared" si="15"/>
        <v>是</v>
      </c>
      <c r="AK182" s="28" t="s">
        <v>69</v>
      </c>
      <c r="AL182" s="28"/>
    </row>
    <row r="183" spans="1:38">
      <c r="A183" s="22" t="str">
        <f t="shared" si="16"/>
        <v>马鞍山含山网点</v>
      </c>
      <c r="B183" s="22" t="str">
        <f>VLOOKUP(R183,区域划分!A:B,2,0)</f>
        <v>含山</v>
      </c>
      <c r="C183" t="str">
        <f t="shared" si="17"/>
        <v>2020-11-01</v>
      </c>
      <c r="D183" s="16" t="s">
        <v>2256</v>
      </c>
      <c r="E183" s="16" t="s">
        <v>2257</v>
      </c>
      <c r="F183" s="16" t="s">
        <v>433</v>
      </c>
      <c r="G183" s="16" t="s">
        <v>471</v>
      </c>
      <c r="H183" s="16" t="s">
        <v>472</v>
      </c>
      <c r="I183" s="16" t="s">
        <v>473</v>
      </c>
      <c r="J183" s="16" t="s">
        <v>675</v>
      </c>
      <c r="K183" s="16" t="s">
        <v>2258</v>
      </c>
      <c r="L183" s="16" t="s">
        <v>2259</v>
      </c>
      <c r="M183" s="16" t="s">
        <v>2260</v>
      </c>
      <c r="N183" s="16" t="s">
        <v>478</v>
      </c>
      <c r="O183" s="16" t="s">
        <v>442</v>
      </c>
      <c r="P183" s="16" t="s">
        <v>2261</v>
      </c>
      <c r="Q183" s="16" t="s">
        <v>2262</v>
      </c>
      <c r="R183" s="16" t="s">
        <v>27</v>
      </c>
      <c r="S183" s="16" t="s">
        <v>1206</v>
      </c>
      <c r="T183" s="16" t="s">
        <v>2263</v>
      </c>
      <c r="U183" s="16" t="s">
        <v>447</v>
      </c>
      <c r="V183" s="16" t="s">
        <v>2264</v>
      </c>
      <c r="W183" s="16" t="s">
        <v>2261</v>
      </c>
      <c r="X183" s="16" t="s">
        <v>449</v>
      </c>
      <c r="Y183" s="16" t="s">
        <v>450</v>
      </c>
      <c r="Z183" s="16" t="s">
        <v>451</v>
      </c>
      <c r="AA183" s="16" t="s">
        <v>2265</v>
      </c>
      <c r="AB183" s="16" t="s">
        <v>1206</v>
      </c>
      <c r="AC183" s="16" t="s">
        <v>27</v>
      </c>
      <c r="AD183" s="16" t="s">
        <v>453</v>
      </c>
      <c r="AE183" s="16" t="s">
        <v>338</v>
      </c>
      <c r="AF183" s="16" t="s">
        <v>338</v>
      </c>
      <c r="AG183" s="25">
        <f ca="1" t="shared" si="12"/>
        <v>22.0077777777915</v>
      </c>
      <c r="AH183" s="25" t="str">
        <f t="shared" si="13"/>
        <v>是</v>
      </c>
      <c r="AI183" s="26" t="str">
        <f ca="1" t="shared" si="14"/>
        <v>是</v>
      </c>
      <c r="AJ183" s="27" t="str">
        <f ca="1" t="shared" si="15"/>
        <v>是</v>
      </c>
      <c r="AK183" s="28" t="s">
        <v>69</v>
      </c>
      <c r="AL183" s="28"/>
    </row>
    <row r="184" spans="1:38">
      <c r="A184" s="22" t="str">
        <f t="shared" si="16"/>
        <v>合肥经开网点</v>
      </c>
      <c r="B184" s="22" t="str">
        <f>VLOOKUP(R184,区域划分!A:B,2,0)</f>
        <v>合肥南</v>
      </c>
      <c r="C184" t="str">
        <f t="shared" si="17"/>
        <v>2020-11-01</v>
      </c>
      <c r="D184" s="16" t="s">
        <v>2266</v>
      </c>
      <c r="E184" s="16" t="s">
        <v>2267</v>
      </c>
      <c r="F184" s="16" t="s">
        <v>835</v>
      </c>
      <c r="G184" s="16" t="s">
        <v>532</v>
      </c>
      <c r="H184" s="16" t="s">
        <v>1112</v>
      </c>
      <c r="I184" s="16" t="s">
        <v>436</v>
      </c>
      <c r="J184" s="16" t="s">
        <v>836</v>
      </c>
      <c r="K184" s="16" t="s">
        <v>2268</v>
      </c>
      <c r="L184" s="16" t="s">
        <v>2269</v>
      </c>
      <c r="M184" s="16" t="s">
        <v>2270</v>
      </c>
      <c r="N184" s="16" t="s">
        <v>441</v>
      </c>
      <c r="O184" s="16" t="s">
        <v>479</v>
      </c>
      <c r="P184" s="16" t="s">
        <v>2271</v>
      </c>
      <c r="Q184" s="16" t="s">
        <v>2272</v>
      </c>
      <c r="R184" s="16" t="s">
        <v>9</v>
      </c>
      <c r="S184" s="16" t="s">
        <v>2273</v>
      </c>
      <c r="T184" s="16" t="s">
        <v>2274</v>
      </c>
      <c r="U184" s="16" t="s">
        <v>447</v>
      </c>
      <c r="V184" s="16" t="s">
        <v>2275</v>
      </c>
      <c r="W184" s="16" t="s">
        <v>2271</v>
      </c>
      <c r="X184" s="16" t="s">
        <v>449</v>
      </c>
      <c r="Y184" s="16" t="s">
        <v>450</v>
      </c>
      <c r="Z184" s="16" t="s">
        <v>451</v>
      </c>
      <c r="AA184" s="16" t="s">
        <v>2276</v>
      </c>
      <c r="AB184" s="16" t="s">
        <v>2273</v>
      </c>
      <c r="AC184" s="16" t="s">
        <v>9</v>
      </c>
      <c r="AD184" s="16" t="s">
        <v>453</v>
      </c>
      <c r="AE184" s="16" t="s">
        <v>9</v>
      </c>
      <c r="AF184" s="16" t="s">
        <v>338</v>
      </c>
      <c r="AG184" s="25">
        <f ca="1" t="shared" si="12"/>
        <v>23.6705555555527</v>
      </c>
      <c r="AH184" s="25" t="str">
        <f t="shared" si="13"/>
        <v>是</v>
      </c>
      <c r="AI184" s="26" t="str">
        <f ca="1" t="shared" si="14"/>
        <v>是</v>
      </c>
      <c r="AJ184" s="27" t="str">
        <f ca="1" t="shared" si="15"/>
        <v>是</v>
      </c>
      <c r="AK184" s="28" t="s">
        <v>69</v>
      </c>
      <c r="AL184" s="28"/>
    </row>
    <row r="185" spans="1:38">
      <c r="A185" s="22" t="str">
        <f t="shared" si="16"/>
        <v>马鞍山含山网点</v>
      </c>
      <c r="B185" s="22" t="str">
        <f>VLOOKUP(R185,区域划分!A:B,2,0)</f>
        <v>含山</v>
      </c>
      <c r="C185" t="str">
        <f t="shared" si="17"/>
        <v>2020-11-01</v>
      </c>
      <c r="D185" s="16" t="s">
        <v>2277</v>
      </c>
      <c r="E185" s="16" t="s">
        <v>2278</v>
      </c>
      <c r="F185" s="16" t="s">
        <v>433</v>
      </c>
      <c r="G185" s="16" t="s">
        <v>471</v>
      </c>
      <c r="H185" s="16" t="s">
        <v>472</v>
      </c>
      <c r="I185" s="16" t="s">
        <v>473</v>
      </c>
      <c r="J185" s="16" t="s">
        <v>2279</v>
      </c>
      <c r="K185" s="16" t="s">
        <v>2280</v>
      </c>
      <c r="L185" s="16" t="s">
        <v>2281</v>
      </c>
      <c r="M185" s="16" t="s">
        <v>2282</v>
      </c>
      <c r="N185" s="16" t="s">
        <v>441</v>
      </c>
      <c r="O185" s="16" t="s">
        <v>442</v>
      </c>
      <c r="P185" s="16" t="s">
        <v>2283</v>
      </c>
      <c r="Q185" s="16" t="s">
        <v>2284</v>
      </c>
      <c r="R185" s="16" t="s">
        <v>27</v>
      </c>
      <c r="S185" s="16" t="s">
        <v>1206</v>
      </c>
      <c r="T185" s="16" t="s">
        <v>2285</v>
      </c>
      <c r="U185" s="16" t="s">
        <v>447</v>
      </c>
      <c r="V185" s="16" t="s">
        <v>2286</v>
      </c>
      <c r="W185" s="16" t="s">
        <v>2283</v>
      </c>
      <c r="X185" s="16" t="s">
        <v>449</v>
      </c>
      <c r="Y185" s="16" t="s">
        <v>450</v>
      </c>
      <c r="Z185" s="16" t="s">
        <v>451</v>
      </c>
      <c r="AA185" s="16" t="s">
        <v>2287</v>
      </c>
      <c r="AB185" s="16" t="s">
        <v>1206</v>
      </c>
      <c r="AC185" s="16" t="s">
        <v>27</v>
      </c>
      <c r="AD185" s="16" t="s">
        <v>453</v>
      </c>
      <c r="AE185" s="16" t="s">
        <v>338</v>
      </c>
      <c r="AF185" s="16" t="s">
        <v>338</v>
      </c>
      <c r="AG185" s="25">
        <f ca="1" t="shared" si="12"/>
        <v>22.9149999999208</v>
      </c>
      <c r="AH185" s="25" t="str">
        <f t="shared" si="13"/>
        <v>是</v>
      </c>
      <c r="AI185" s="26" t="str">
        <f ca="1" t="shared" si="14"/>
        <v>是</v>
      </c>
      <c r="AJ185" s="27" t="str">
        <f ca="1" t="shared" si="15"/>
        <v>是</v>
      </c>
      <c r="AK185" s="28" t="s">
        <v>69</v>
      </c>
      <c r="AL185" s="28"/>
    </row>
    <row r="186" spans="1:38">
      <c r="A186" s="22" t="str">
        <f t="shared" si="16"/>
        <v>合肥经开网点</v>
      </c>
      <c r="B186" s="22" t="str">
        <f>VLOOKUP(R186,区域划分!A:B,2,0)</f>
        <v>合肥南</v>
      </c>
      <c r="C186" t="str">
        <f t="shared" si="17"/>
        <v>2020-11-01</v>
      </c>
      <c r="D186" s="16" t="s">
        <v>2288</v>
      </c>
      <c r="E186" s="16" t="s">
        <v>2289</v>
      </c>
      <c r="F186" s="16" t="s">
        <v>433</v>
      </c>
      <c r="G186" s="16" t="s">
        <v>532</v>
      </c>
      <c r="H186" s="16" t="s">
        <v>533</v>
      </c>
      <c r="I186" s="16" t="s">
        <v>436</v>
      </c>
      <c r="J186" s="16" t="s">
        <v>898</v>
      </c>
      <c r="K186" s="16" t="s">
        <v>2290</v>
      </c>
      <c r="L186" s="16" t="s">
        <v>2291</v>
      </c>
      <c r="M186" s="16" t="s">
        <v>2292</v>
      </c>
      <c r="N186" s="16" t="s">
        <v>478</v>
      </c>
      <c r="O186" s="16" t="s">
        <v>479</v>
      </c>
      <c r="P186" s="16" t="s">
        <v>2293</v>
      </c>
      <c r="Q186" s="16" t="s">
        <v>463</v>
      </c>
      <c r="R186" s="16" t="s">
        <v>9</v>
      </c>
      <c r="S186" s="16" t="s">
        <v>1936</v>
      </c>
      <c r="T186" s="16" t="s">
        <v>1985</v>
      </c>
      <c r="U186" s="16" t="s">
        <v>466</v>
      </c>
      <c r="V186" s="16" t="s">
        <v>2294</v>
      </c>
      <c r="W186" s="16" t="s">
        <v>2293</v>
      </c>
      <c r="X186" s="16" t="s">
        <v>449</v>
      </c>
      <c r="Y186" s="16" t="s">
        <v>450</v>
      </c>
      <c r="Z186" s="16" t="s">
        <v>451</v>
      </c>
      <c r="AA186" s="16" t="s">
        <v>2295</v>
      </c>
      <c r="AB186" s="16" t="s">
        <v>1936</v>
      </c>
      <c r="AC186" s="16" t="s">
        <v>9</v>
      </c>
      <c r="AD186" s="16" t="s">
        <v>453</v>
      </c>
      <c r="AE186" s="16" t="s">
        <v>9</v>
      </c>
      <c r="AF186" s="16" t="s">
        <v>338</v>
      </c>
      <c r="AG186" s="25">
        <f ca="1" t="shared" si="12"/>
        <v>0.899444444454275</v>
      </c>
      <c r="AH186" s="25" t="str">
        <f t="shared" si="13"/>
        <v>是</v>
      </c>
      <c r="AI186" s="26" t="str">
        <f ca="1" t="shared" si="14"/>
        <v>是</v>
      </c>
      <c r="AJ186" s="27" t="str">
        <f ca="1" t="shared" si="15"/>
        <v>是</v>
      </c>
      <c r="AK186" s="28" t="s">
        <v>69</v>
      </c>
      <c r="AL186" s="28"/>
    </row>
    <row r="187" spans="1:38">
      <c r="A187" s="22" t="str">
        <f t="shared" si="16"/>
        <v>合肥经开网点</v>
      </c>
      <c r="B187" s="22" t="str">
        <f>VLOOKUP(R187,区域划分!A:B,2,0)</f>
        <v>合肥南</v>
      </c>
      <c r="C187" t="str">
        <f t="shared" si="17"/>
        <v>2020-11-01</v>
      </c>
      <c r="D187" s="16" t="s">
        <v>2296</v>
      </c>
      <c r="E187" s="16" t="s">
        <v>2297</v>
      </c>
      <c r="F187" s="16" t="s">
        <v>433</v>
      </c>
      <c r="G187" s="16" t="s">
        <v>471</v>
      </c>
      <c r="H187" s="16" t="s">
        <v>472</v>
      </c>
      <c r="I187" s="16" t="s">
        <v>473</v>
      </c>
      <c r="J187" s="16" t="s">
        <v>2298</v>
      </c>
      <c r="K187" s="16" t="s">
        <v>2299</v>
      </c>
      <c r="L187" s="16" t="s">
        <v>2300</v>
      </c>
      <c r="M187" s="16" t="s">
        <v>2301</v>
      </c>
      <c r="N187" s="16" t="s">
        <v>478</v>
      </c>
      <c r="O187" s="16" t="s">
        <v>442</v>
      </c>
      <c r="P187" s="16" t="s">
        <v>2302</v>
      </c>
      <c r="Q187" s="16" t="s">
        <v>2303</v>
      </c>
      <c r="R187" s="16" t="s">
        <v>9</v>
      </c>
      <c r="S187" s="16" t="s">
        <v>1936</v>
      </c>
      <c r="T187" s="16" t="s">
        <v>1985</v>
      </c>
      <c r="U187" s="16" t="s">
        <v>466</v>
      </c>
      <c r="V187" s="16" t="s">
        <v>2304</v>
      </c>
      <c r="W187" s="16" t="s">
        <v>2302</v>
      </c>
      <c r="X187" s="16" t="s">
        <v>449</v>
      </c>
      <c r="Y187" s="16" t="s">
        <v>450</v>
      </c>
      <c r="Z187" s="16" t="s">
        <v>451</v>
      </c>
      <c r="AA187" s="16" t="s">
        <v>2305</v>
      </c>
      <c r="AB187" s="16" t="s">
        <v>1936</v>
      </c>
      <c r="AC187" s="16" t="s">
        <v>9</v>
      </c>
      <c r="AD187" s="16" t="s">
        <v>453</v>
      </c>
      <c r="AE187" s="16" t="s">
        <v>9</v>
      </c>
      <c r="AF187" s="16" t="s">
        <v>338</v>
      </c>
      <c r="AG187" s="25">
        <f ca="1" t="shared" si="12"/>
        <v>0.889166666718666</v>
      </c>
      <c r="AH187" s="25" t="str">
        <f t="shared" si="13"/>
        <v>是</v>
      </c>
      <c r="AI187" s="26" t="str">
        <f ca="1" t="shared" si="14"/>
        <v>是</v>
      </c>
      <c r="AJ187" s="27" t="str">
        <f ca="1" t="shared" si="15"/>
        <v>是</v>
      </c>
      <c r="AK187" s="28" t="s">
        <v>69</v>
      </c>
      <c r="AL187" s="28"/>
    </row>
    <row r="188" spans="1:38">
      <c r="A188" s="22" t="str">
        <f t="shared" si="16"/>
        <v>合肥经开网点</v>
      </c>
      <c r="B188" s="22" t="str">
        <f>VLOOKUP(R188,区域划分!A:B,2,0)</f>
        <v>合肥南</v>
      </c>
      <c r="C188" t="str">
        <f t="shared" si="17"/>
        <v>2020-11-01</v>
      </c>
      <c r="D188" s="16" t="s">
        <v>2306</v>
      </c>
      <c r="E188" s="16" t="s">
        <v>2307</v>
      </c>
      <c r="F188" s="16" t="s">
        <v>433</v>
      </c>
      <c r="G188" s="16" t="s">
        <v>471</v>
      </c>
      <c r="H188" s="16" t="s">
        <v>472</v>
      </c>
      <c r="I188" s="16" t="s">
        <v>473</v>
      </c>
      <c r="J188" s="16" t="s">
        <v>1540</v>
      </c>
      <c r="K188" s="16" t="s">
        <v>1856</v>
      </c>
      <c r="L188" s="16" t="s">
        <v>2308</v>
      </c>
      <c r="M188" s="16" t="s">
        <v>2309</v>
      </c>
      <c r="N188" s="16" t="s">
        <v>478</v>
      </c>
      <c r="O188" s="16" t="s">
        <v>479</v>
      </c>
      <c r="P188" s="16" t="s">
        <v>2310</v>
      </c>
      <c r="Q188" s="16" t="s">
        <v>2311</v>
      </c>
      <c r="R188" s="16" t="s">
        <v>9</v>
      </c>
      <c r="S188" s="16" t="s">
        <v>1936</v>
      </c>
      <c r="T188" s="16" t="s">
        <v>1985</v>
      </c>
      <c r="U188" s="16" t="s">
        <v>466</v>
      </c>
      <c r="V188" s="16" t="s">
        <v>2312</v>
      </c>
      <c r="W188" s="16" t="s">
        <v>2310</v>
      </c>
      <c r="X188" s="16" t="s">
        <v>449</v>
      </c>
      <c r="Y188" s="16" t="s">
        <v>450</v>
      </c>
      <c r="Z188" s="16" t="s">
        <v>451</v>
      </c>
      <c r="AA188" s="16" t="s">
        <v>2313</v>
      </c>
      <c r="AB188" s="16" t="s">
        <v>1936</v>
      </c>
      <c r="AC188" s="16" t="s">
        <v>9</v>
      </c>
      <c r="AD188" s="16" t="s">
        <v>453</v>
      </c>
      <c r="AE188" s="16" t="s">
        <v>9</v>
      </c>
      <c r="AF188" s="16" t="s">
        <v>338</v>
      </c>
      <c r="AG188" s="25">
        <f ca="1" t="shared" si="12"/>
        <v>0.884444444440305</v>
      </c>
      <c r="AH188" s="25" t="str">
        <f t="shared" si="13"/>
        <v>是</v>
      </c>
      <c r="AI188" s="26" t="str">
        <f ca="1" t="shared" si="14"/>
        <v>是</v>
      </c>
      <c r="AJ188" s="27" t="str">
        <f ca="1" t="shared" si="15"/>
        <v>是</v>
      </c>
      <c r="AK188" s="28" t="s">
        <v>69</v>
      </c>
      <c r="AL188" s="28"/>
    </row>
    <row r="189" spans="1:38">
      <c r="A189" s="22" t="str">
        <f t="shared" si="16"/>
        <v>合肥肥东吾悦网点</v>
      </c>
      <c r="B189" s="22" t="str">
        <f>VLOOKUP(R189,区域划分!A:B,2,0)</f>
        <v>肥东</v>
      </c>
      <c r="C189" t="str">
        <f t="shared" si="17"/>
        <v>2020-11-01</v>
      </c>
      <c r="D189" s="16" t="s">
        <v>2314</v>
      </c>
      <c r="E189" s="16" t="s">
        <v>2315</v>
      </c>
      <c r="F189" s="16" t="s">
        <v>433</v>
      </c>
      <c r="G189" s="16" t="s">
        <v>532</v>
      </c>
      <c r="H189" s="16" t="s">
        <v>533</v>
      </c>
      <c r="I189" s="16" t="s">
        <v>436</v>
      </c>
      <c r="J189" s="16" t="s">
        <v>2316</v>
      </c>
      <c r="K189" s="16" t="s">
        <v>2317</v>
      </c>
      <c r="L189" s="16" t="s">
        <v>2318</v>
      </c>
      <c r="M189" s="16" t="s">
        <v>2319</v>
      </c>
      <c r="N189" s="16" t="s">
        <v>478</v>
      </c>
      <c r="O189" s="16" t="s">
        <v>479</v>
      </c>
      <c r="P189" s="16" t="s">
        <v>2320</v>
      </c>
      <c r="Q189" s="16" t="s">
        <v>2321</v>
      </c>
      <c r="R189" s="16" t="s">
        <v>11</v>
      </c>
      <c r="S189" s="16" t="s">
        <v>606</v>
      </c>
      <c r="T189" s="16" t="s">
        <v>727</v>
      </c>
      <c r="U189" s="16" t="s">
        <v>466</v>
      </c>
      <c r="V189" s="16" t="s">
        <v>2322</v>
      </c>
      <c r="W189" s="16" t="s">
        <v>2320</v>
      </c>
      <c r="X189" s="16" t="s">
        <v>449</v>
      </c>
      <c r="Y189" s="16" t="s">
        <v>450</v>
      </c>
      <c r="Z189" s="16" t="s">
        <v>451</v>
      </c>
      <c r="AA189" s="16" t="s">
        <v>2323</v>
      </c>
      <c r="AB189" s="16" t="s">
        <v>606</v>
      </c>
      <c r="AC189" s="16" t="s">
        <v>11</v>
      </c>
      <c r="AD189" s="16" t="s">
        <v>453</v>
      </c>
      <c r="AE189" s="16" t="s">
        <v>11</v>
      </c>
      <c r="AF189" s="16" t="s">
        <v>338</v>
      </c>
      <c r="AG189" s="25">
        <f ca="1" t="shared" si="12"/>
        <v>23.5052777779056</v>
      </c>
      <c r="AH189" s="25" t="str">
        <f t="shared" si="13"/>
        <v>是</v>
      </c>
      <c r="AI189" s="26" t="str">
        <f ca="1" t="shared" si="14"/>
        <v>是</v>
      </c>
      <c r="AJ189" s="27" t="str">
        <f ca="1" t="shared" si="15"/>
        <v>是</v>
      </c>
      <c r="AK189" s="28"/>
      <c r="AL189" s="28" t="s">
        <v>71</v>
      </c>
    </row>
    <row r="190" spans="1:38">
      <c r="A190" s="22" t="str">
        <f t="shared" si="16"/>
        <v>合肥经开网点</v>
      </c>
      <c r="B190" s="22" t="str">
        <f>VLOOKUP(R190,区域划分!A:B,2,0)</f>
        <v>合肥南</v>
      </c>
      <c r="C190" t="str">
        <f t="shared" si="17"/>
        <v>2020-11-01</v>
      </c>
      <c r="D190" s="16" t="s">
        <v>2324</v>
      </c>
      <c r="E190" s="16" t="s">
        <v>2325</v>
      </c>
      <c r="F190" s="16" t="s">
        <v>433</v>
      </c>
      <c r="G190" s="16" t="s">
        <v>471</v>
      </c>
      <c r="H190" s="16" t="s">
        <v>472</v>
      </c>
      <c r="I190" s="16" t="s">
        <v>473</v>
      </c>
      <c r="J190" s="16" t="s">
        <v>675</v>
      </c>
      <c r="K190" s="16" t="s">
        <v>2258</v>
      </c>
      <c r="L190" s="16" t="s">
        <v>2326</v>
      </c>
      <c r="M190" s="16" t="s">
        <v>2327</v>
      </c>
      <c r="N190" s="16" t="s">
        <v>478</v>
      </c>
      <c r="O190" s="16" t="s">
        <v>442</v>
      </c>
      <c r="P190" s="16" t="s">
        <v>2328</v>
      </c>
      <c r="Q190" s="16" t="s">
        <v>2329</v>
      </c>
      <c r="R190" s="16" t="s">
        <v>9</v>
      </c>
      <c r="S190" s="16" t="s">
        <v>1936</v>
      </c>
      <c r="T190" s="16" t="s">
        <v>1985</v>
      </c>
      <c r="U190" s="16" t="s">
        <v>466</v>
      </c>
      <c r="V190" s="16" t="s">
        <v>2330</v>
      </c>
      <c r="W190" s="16" t="s">
        <v>2328</v>
      </c>
      <c r="X190" s="16" t="s">
        <v>449</v>
      </c>
      <c r="Y190" s="16" t="s">
        <v>450</v>
      </c>
      <c r="Z190" s="16" t="s">
        <v>451</v>
      </c>
      <c r="AA190" s="16" t="s">
        <v>2331</v>
      </c>
      <c r="AB190" s="16" t="s">
        <v>1936</v>
      </c>
      <c r="AC190" s="16" t="s">
        <v>9</v>
      </c>
      <c r="AD190" s="16" t="s">
        <v>453</v>
      </c>
      <c r="AE190" s="16" t="s">
        <v>9</v>
      </c>
      <c r="AF190" s="16" t="s">
        <v>338</v>
      </c>
      <c r="AG190" s="25">
        <f ca="1" t="shared" si="12"/>
        <v>0.865833333344199</v>
      </c>
      <c r="AH190" s="25" t="str">
        <f t="shared" si="13"/>
        <v>是</v>
      </c>
      <c r="AI190" s="26" t="str">
        <f ca="1" t="shared" si="14"/>
        <v>是</v>
      </c>
      <c r="AJ190" s="27" t="str">
        <f ca="1" t="shared" si="15"/>
        <v>是</v>
      </c>
      <c r="AK190" s="28" t="s">
        <v>69</v>
      </c>
      <c r="AL190" s="28"/>
    </row>
    <row r="191" spans="1:38">
      <c r="A191" s="22" t="str">
        <f t="shared" si="16"/>
        <v>合肥肥西桥南网点</v>
      </c>
      <c r="B191" s="22" t="str">
        <f>VLOOKUP(R191,区域划分!A:B,2,0)</f>
        <v>肥西</v>
      </c>
      <c r="C191" t="str">
        <f t="shared" si="17"/>
        <v>2020-11-01</v>
      </c>
      <c r="D191" s="16" t="s">
        <v>2332</v>
      </c>
      <c r="E191" s="16" t="s">
        <v>2333</v>
      </c>
      <c r="F191" s="16" t="s">
        <v>433</v>
      </c>
      <c r="G191" s="16" t="s">
        <v>532</v>
      </c>
      <c r="H191" s="16" t="s">
        <v>2334</v>
      </c>
      <c r="I191" s="16" t="s">
        <v>436</v>
      </c>
      <c r="J191" s="16" t="s">
        <v>2335</v>
      </c>
      <c r="K191" s="16" t="s">
        <v>2336</v>
      </c>
      <c r="L191" s="16" t="s">
        <v>2337</v>
      </c>
      <c r="M191" s="16" t="s">
        <v>2338</v>
      </c>
      <c r="N191" s="16" t="s">
        <v>441</v>
      </c>
      <c r="O191" s="16" t="s">
        <v>442</v>
      </c>
      <c r="P191" s="16" t="s">
        <v>2339</v>
      </c>
      <c r="Q191" s="16" t="s">
        <v>2340</v>
      </c>
      <c r="R191" s="16" t="s">
        <v>61</v>
      </c>
      <c r="S191" s="16" t="s">
        <v>2341</v>
      </c>
      <c r="T191" s="16" t="s">
        <v>2342</v>
      </c>
      <c r="U191" s="16" t="s">
        <v>447</v>
      </c>
      <c r="V191" s="16" t="s">
        <v>2343</v>
      </c>
      <c r="W191" s="16" t="s">
        <v>2339</v>
      </c>
      <c r="X191" s="16" t="s">
        <v>449</v>
      </c>
      <c r="Y191" s="16" t="s">
        <v>450</v>
      </c>
      <c r="Z191" s="16" t="s">
        <v>451</v>
      </c>
      <c r="AA191" s="16" t="s">
        <v>2344</v>
      </c>
      <c r="AB191" s="16" t="s">
        <v>2341</v>
      </c>
      <c r="AC191" s="16" t="s">
        <v>61</v>
      </c>
      <c r="AD191" s="16" t="s">
        <v>453</v>
      </c>
      <c r="AE191" s="16" t="s">
        <v>338</v>
      </c>
      <c r="AF191" s="16" t="s">
        <v>338</v>
      </c>
      <c r="AG191" s="25">
        <f ca="1" t="shared" si="12"/>
        <v>1.03388888889458</v>
      </c>
      <c r="AH191" s="25" t="str">
        <f t="shared" si="13"/>
        <v>是</v>
      </c>
      <c r="AI191" s="26" t="str">
        <f ca="1" t="shared" si="14"/>
        <v>是</v>
      </c>
      <c r="AJ191" s="27" t="str">
        <f ca="1" t="shared" si="15"/>
        <v>是</v>
      </c>
      <c r="AK191" s="28" t="s">
        <v>69</v>
      </c>
      <c r="AL191" s="28"/>
    </row>
    <row r="192" spans="1:38">
      <c r="A192" s="22" t="str">
        <f t="shared" si="16"/>
        <v>合肥经开网点</v>
      </c>
      <c r="B192" s="22" t="str">
        <f>VLOOKUP(R192,区域划分!A:B,2,0)</f>
        <v>合肥南</v>
      </c>
      <c r="C192" t="str">
        <f t="shared" si="17"/>
        <v>2020-11-01</v>
      </c>
      <c r="D192" s="16" t="s">
        <v>2345</v>
      </c>
      <c r="E192" s="16" t="s">
        <v>2346</v>
      </c>
      <c r="F192" s="16" t="s">
        <v>433</v>
      </c>
      <c r="G192" s="16" t="s">
        <v>471</v>
      </c>
      <c r="H192" s="16" t="s">
        <v>472</v>
      </c>
      <c r="I192" s="16" t="s">
        <v>436</v>
      </c>
      <c r="J192" s="16" t="s">
        <v>1350</v>
      </c>
      <c r="K192" s="16" t="s">
        <v>2347</v>
      </c>
      <c r="L192" s="16" t="s">
        <v>2348</v>
      </c>
      <c r="M192" s="16" t="s">
        <v>2349</v>
      </c>
      <c r="N192" s="16" t="s">
        <v>478</v>
      </c>
      <c r="O192" s="16" t="s">
        <v>442</v>
      </c>
      <c r="P192" s="16" t="s">
        <v>2349</v>
      </c>
      <c r="Q192" s="16" t="s">
        <v>2350</v>
      </c>
      <c r="R192" s="16" t="s">
        <v>9</v>
      </c>
      <c r="S192" s="16" t="s">
        <v>1936</v>
      </c>
      <c r="T192" s="16" t="s">
        <v>1985</v>
      </c>
      <c r="U192" s="16" t="s">
        <v>466</v>
      </c>
      <c r="V192" s="16" t="s">
        <v>2351</v>
      </c>
      <c r="W192" s="16" t="s">
        <v>2349</v>
      </c>
      <c r="X192" s="16" t="s">
        <v>449</v>
      </c>
      <c r="Y192" s="16" t="s">
        <v>450</v>
      </c>
      <c r="Z192" s="16" t="s">
        <v>451</v>
      </c>
      <c r="AA192" s="16" t="s">
        <v>2352</v>
      </c>
      <c r="AB192" s="16" t="s">
        <v>1936</v>
      </c>
      <c r="AC192" s="16" t="s">
        <v>9</v>
      </c>
      <c r="AD192" s="16" t="s">
        <v>453</v>
      </c>
      <c r="AE192" s="16" t="s">
        <v>9</v>
      </c>
      <c r="AF192" s="16" t="s">
        <v>338</v>
      </c>
      <c r="AG192" s="25">
        <f ca="1" t="shared" si="12"/>
        <v>0.870555555622559</v>
      </c>
      <c r="AH192" s="25" t="str">
        <f t="shared" si="13"/>
        <v>是</v>
      </c>
      <c r="AI192" s="26" t="str">
        <f ca="1" t="shared" si="14"/>
        <v>是</v>
      </c>
      <c r="AJ192" s="27" t="str">
        <f ca="1" t="shared" si="15"/>
        <v>是</v>
      </c>
      <c r="AK192" s="28" t="s">
        <v>69</v>
      </c>
      <c r="AL192" s="28"/>
    </row>
    <row r="193" spans="1:38">
      <c r="A193" s="22" t="str">
        <f t="shared" si="16"/>
        <v>合肥肥东人民路网点</v>
      </c>
      <c r="B193" s="22" t="str">
        <f>VLOOKUP(R193,区域划分!A:B,2,0)</f>
        <v>肥东</v>
      </c>
      <c r="C193" t="str">
        <f t="shared" si="17"/>
        <v>2020-11-01</v>
      </c>
      <c r="D193" s="16" t="s">
        <v>2353</v>
      </c>
      <c r="E193" s="16" t="s">
        <v>2354</v>
      </c>
      <c r="F193" s="16" t="s">
        <v>433</v>
      </c>
      <c r="G193" s="16" t="s">
        <v>456</v>
      </c>
      <c r="H193" s="16" t="s">
        <v>457</v>
      </c>
      <c r="I193" s="16" t="s">
        <v>473</v>
      </c>
      <c r="J193" s="16" t="s">
        <v>2355</v>
      </c>
      <c r="K193" s="16" t="s">
        <v>2356</v>
      </c>
      <c r="L193" s="16" t="s">
        <v>2357</v>
      </c>
      <c r="M193" s="16" t="s">
        <v>2358</v>
      </c>
      <c r="N193" s="16" t="s">
        <v>478</v>
      </c>
      <c r="O193" s="16" t="s">
        <v>442</v>
      </c>
      <c r="P193" s="16" t="s">
        <v>2359</v>
      </c>
      <c r="Q193" s="16" t="s">
        <v>2360</v>
      </c>
      <c r="R193" s="16" t="s">
        <v>23</v>
      </c>
      <c r="S193" s="16" t="s">
        <v>606</v>
      </c>
      <c r="T193" s="16" t="s">
        <v>727</v>
      </c>
      <c r="U193" s="16" t="s">
        <v>466</v>
      </c>
      <c r="V193" s="16" t="s">
        <v>2361</v>
      </c>
      <c r="W193" s="16" t="s">
        <v>2359</v>
      </c>
      <c r="X193" s="16" t="s">
        <v>449</v>
      </c>
      <c r="Y193" s="16" t="s">
        <v>450</v>
      </c>
      <c r="Z193" s="16" t="s">
        <v>451</v>
      </c>
      <c r="AA193" s="16" t="s">
        <v>2362</v>
      </c>
      <c r="AB193" s="16" t="s">
        <v>606</v>
      </c>
      <c r="AC193" s="16" t="s">
        <v>23</v>
      </c>
      <c r="AD193" s="16" t="s">
        <v>453</v>
      </c>
      <c r="AE193" s="16" t="s">
        <v>23</v>
      </c>
      <c r="AF193" s="16" t="s">
        <v>338</v>
      </c>
      <c r="AG193" s="25">
        <f ca="1" t="shared" si="12"/>
        <v>23.4702777777566</v>
      </c>
      <c r="AH193" s="25" t="str">
        <f t="shared" si="13"/>
        <v>是</v>
      </c>
      <c r="AI193" s="26" t="str">
        <f ca="1" t="shared" si="14"/>
        <v>是</v>
      </c>
      <c r="AJ193" s="27" t="str">
        <f ca="1" t="shared" si="15"/>
        <v>是</v>
      </c>
      <c r="AK193" s="28"/>
      <c r="AL193" s="28" t="s">
        <v>71</v>
      </c>
    </row>
    <row r="194" spans="1:38">
      <c r="A194" s="22" t="str">
        <f t="shared" si="16"/>
        <v>合肥经开网点</v>
      </c>
      <c r="B194" s="22" t="str">
        <f>VLOOKUP(R194,区域划分!A:B,2,0)</f>
        <v>合肥南</v>
      </c>
      <c r="C194" t="str">
        <f t="shared" si="17"/>
        <v>2020-11-01</v>
      </c>
      <c r="D194" s="16" t="s">
        <v>2363</v>
      </c>
      <c r="E194" s="16" t="s">
        <v>2364</v>
      </c>
      <c r="F194" s="16" t="s">
        <v>433</v>
      </c>
      <c r="G194" s="16" t="s">
        <v>456</v>
      </c>
      <c r="H194" s="16" t="s">
        <v>457</v>
      </c>
      <c r="I194" s="16" t="s">
        <v>436</v>
      </c>
      <c r="J194" s="16" t="s">
        <v>2365</v>
      </c>
      <c r="K194" s="16" t="s">
        <v>2366</v>
      </c>
      <c r="L194" s="16" t="s">
        <v>2367</v>
      </c>
      <c r="M194" s="16" t="s">
        <v>2368</v>
      </c>
      <c r="N194" s="16" t="s">
        <v>441</v>
      </c>
      <c r="O194" s="16" t="s">
        <v>479</v>
      </c>
      <c r="P194" s="16" t="s">
        <v>2368</v>
      </c>
      <c r="Q194" s="16" t="s">
        <v>2369</v>
      </c>
      <c r="R194" s="16" t="s">
        <v>9</v>
      </c>
      <c r="S194" s="16" t="s">
        <v>1936</v>
      </c>
      <c r="T194" s="16" t="s">
        <v>1985</v>
      </c>
      <c r="U194" s="16" t="s">
        <v>466</v>
      </c>
      <c r="V194" s="16" t="s">
        <v>2370</v>
      </c>
      <c r="W194" s="16" t="s">
        <v>2368</v>
      </c>
      <c r="X194" s="16" t="s">
        <v>449</v>
      </c>
      <c r="Y194" s="16" t="s">
        <v>450</v>
      </c>
      <c r="Z194" s="16" t="s">
        <v>451</v>
      </c>
      <c r="AA194" s="16" t="s">
        <v>2371</v>
      </c>
      <c r="AB194" s="16" t="s">
        <v>1936</v>
      </c>
      <c r="AC194" s="16" t="s">
        <v>9</v>
      </c>
      <c r="AD194" s="16" t="s">
        <v>453</v>
      </c>
      <c r="AE194" s="16" t="s">
        <v>9</v>
      </c>
      <c r="AF194" s="16" t="s">
        <v>338</v>
      </c>
      <c r="AG194" s="25">
        <f ca="1" t="shared" ref="AG194:AG257" si="18">IF(X194="已关闭",(AA194-L194)*24,(NOW()-L194)*24)</f>
        <v>0.88111111120088</v>
      </c>
      <c r="AH194" s="25" t="str">
        <f t="shared" ref="AH194:AH257" si="19">IF(AND(Y194="及时响应",Z194="否"),"是","否")</f>
        <v>是</v>
      </c>
      <c r="AI194" s="26" t="str">
        <f ca="1" t="shared" ref="AI194:AI257" si="20">IF(AG194&gt;24,"否","是")</f>
        <v>是</v>
      </c>
      <c r="AJ194" s="27" t="str">
        <f ca="1" t="shared" ref="AJ194:AJ257" si="21">IF(AND(AH194="是",AI194="是"),"是","否")</f>
        <v>是</v>
      </c>
      <c r="AK194" s="28" t="s">
        <v>69</v>
      </c>
      <c r="AL194" s="28"/>
    </row>
    <row r="195" spans="1:38">
      <c r="A195" s="22" t="str">
        <f t="shared" si="16"/>
        <v>合肥经开网点</v>
      </c>
      <c r="B195" s="22" t="str">
        <f>VLOOKUP(R195,区域划分!A:B,2,0)</f>
        <v>合肥南</v>
      </c>
      <c r="C195" t="str">
        <f t="shared" si="17"/>
        <v>2020-11-01</v>
      </c>
      <c r="D195" s="16" t="s">
        <v>2372</v>
      </c>
      <c r="E195" s="16" t="s">
        <v>2373</v>
      </c>
      <c r="F195" s="16" t="s">
        <v>433</v>
      </c>
      <c r="G195" s="16" t="s">
        <v>471</v>
      </c>
      <c r="H195" s="16" t="s">
        <v>472</v>
      </c>
      <c r="I195" s="16" t="s">
        <v>436</v>
      </c>
      <c r="J195" s="16" t="s">
        <v>2374</v>
      </c>
      <c r="K195" s="16" t="s">
        <v>2375</v>
      </c>
      <c r="L195" s="16" t="s">
        <v>2376</v>
      </c>
      <c r="M195" s="16" t="s">
        <v>2377</v>
      </c>
      <c r="N195" s="16" t="s">
        <v>441</v>
      </c>
      <c r="O195" s="16" t="s">
        <v>442</v>
      </c>
      <c r="P195" s="16" t="s">
        <v>2378</v>
      </c>
      <c r="Q195" s="16" t="s">
        <v>2379</v>
      </c>
      <c r="R195" s="16" t="s">
        <v>9</v>
      </c>
      <c r="S195" s="16" t="s">
        <v>1936</v>
      </c>
      <c r="T195" s="16" t="s">
        <v>1985</v>
      </c>
      <c r="U195" s="16" t="s">
        <v>466</v>
      </c>
      <c r="V195" s="16" t="s">
        <v>2380</v>
      </c>
      <c r="W195" s="16" t="s">
        <v>2378</v>
      </c>
      <c r="X195" s="16" t="s">
        <v>449</v>
      </c>
      <c r="Y195" s="16" t="s">
        <v>450</v>
      </c>
      <c r="Z195" s="16" t="s">
        <v>451</v>
      </c>
      <c r="AA195" s="16" t="s">
        <v>2381</v>
      </c>
      <c r="AB195" s="16" t="s">
        <v>1936</v>
      </c>
      <c r="AC195" s="16" t="s">
        <v>9</v>
      </c>
      <c r="AD195" s="16" t="s">
        <v>453</v>
      </c>
      <c r="AE195" s="16" t="s">
        <v>9</v>
      </c>
      <c r="AF195" s="16" t="s">
        <v>338</v>
      </c>
      <c r="AG195" s="25">
        <f ca="1" t="shared" si="18"/>
        <v>0.880277777847368</v>
      </c>
      <c r="AH195" s="25" t="str">
        <f t="shared" si="19"/>
        <v>是</v>
      </c>
      <c r="AI195" s="26" t="str">
        <f ca="1" t="shared" si="20"/>
        <v>是</v>
      </c>
      <c r="AJ195" s="27" t="str">
        <f ca="1" t="shared" si="21"/>
        <v>是</v>
      </c>
      <c r="AK195" s="28" t="s">
        <v>69</v>
      </c>
      <c r="AL195" s="28"/>
    </row>
    <row r="196" spans="1:38">
      <c r="A196" s="22" t="str">
        <f t="shared" ref="A196:A259" si="22">R196</f>
        <v>合肥包河三里庵网点</v>
      </c>
      <c r="B196" s="22" t="str">
        <f>VLOOKUP(R196,区域划分!A:B,2,0)</f>
        <v>合肥南</v>
      </c>
      <c r="C196" t="str">
        <f t="shared" ref="C196:C259" si="23">MID(L196,1,10)</f>
        <v>2020-11-01</v>
      </c>
      <c r="D196" s="16" t="s">
        <v>2382</v>
      </c>
      <c r="E196" s="16" t="s">
        <v>2383</v>
      </c>
      <c r="F196" s="16" t="s">
        <v>433</v>
      </c>
      <c r="G196" s="16" t="s">
        <v>471</v>
      </c>
      <c r="H196" s="16" t="s">
        <v>599</v>
      </c>
      <c r="I196" s="16" t="s">
        <v>473</v>
      </c>
      <c r="J196" s="16" t="s">
        <v>1072</v>
      </c>
      <c r="K196" s="16" t="s">
        <v>1073</v>
      </c>
      <c r="L196" s="16" t="s">
        <v>2384</v>
      </c>
      <c r="M196" s="16" t="s">
        <v>2385</v>
      </c>
      <c r="N196" s="16" t="s">
        <v>478</v>
      </c>
      <c r="O196" s="16" t="s">
        <v>442</v>
      </c>
      <c r="P196" s="16" t="s">
        <v>2386</v>
      </c>
      <c r="Q196" s="16" t="s">
        <v>2387</v>
      </c>
      <c r="R196" s="16" t="s">
        <v>13</v>
      </c>
      <c r="S196" s="16" t="s">
        <v>606</v>
      </c>
      <c r="T196" s="16" t="s">
        <v>607</v>
      </c>
      <c r="U196" s="16" t="s">
        <v>466</v>
      </c>
      <c r="V196" s="16" t="s">
        <v>2388</v>
      </c>
      <c r="W196" s="16" t="s">
        <v>2386</v>
      </c>
      <c r="X196" s="16" t="s">
        <v>449</v>
      </c>
      <c r="Y196" s="16" t="s">
        <v>450</v>
      </c>
      <c r="Z196" s="16" t="s">
        <v>451</v>
      </c>
      <c r="AA196" s="16" t="s">
        <v>2389</v>
      </c>
      <c r="AB196" s="16" t="s">
        <v>606</v>
      </c>
      <c r="AC196" s="16" t="s">
        <v>13</v>
      </c>
      <c r="AD196" s="16" t="s">
        <v>453</v>
      </c>
      <c r="AE196" s="16" t="s">
        <v>13</v>
      </c>
      <c r="AF196" s="16" t="s">
        <v>338</v>
      </c>
      <c r="AG196" s="25">
        <f ca="1" t="shared" si="18"/>
        <v>23.4563888887642</v>
      </c>
      <c r="AH196" s="25" t="str">
        <f t="shared" si="19"/>
        <v>是</v>
      </c>
      <c r="AI196" s="26" t="str">
        <f ca="1" t="shared" si="20"/>
        <v>是</v>
      </c>
      <c r="AJ196" s="27" t="str">
        <f ca="1" t="shared" si="21"/>
        <v>是</v>
      </c>
      <c r="AK196" s="28"/>
      <c r="AL196" s="28" t="s">
        <v>71</v>
      </c>
    </row>
    <row r="197" spans="1:38">
      <c r="A197" s="22" t="str">
        <f t="shared" si="22"/>
        <v>合肥经开始信路网点</v>
      </c>
      <c r="B197" s="22" t="str">
        <f>VLOOKUP(R197,区域划分!A:B,2,0)</f>
        <v>合肥南</v>
      </c>
      <c r="C197" t="str">
        <f t="shared" si="23"/>
        <v>2020-11-01</v>
      </c>
      <c r="D197" s="16" t="s">
        <v>2390</v>
      </c>
      <c r="E197" s="16" t="s">
        <v>2391</v>
      </c>
      <c r="F197" s="16" t="s">
        <v>433</v>
      </c>
      <c r="G197" s="16" t="s">
        <v>471</v>
      </c>
      <c r="H197" s="16" t="s">
        <v>472</v>
      </c>
      <c r="I197" s="16" t="s">
        <v>473</v>
      </c>
      <c r="J197" s="16" t="s">
        <v>2392</v>
      </c>
      <c r="K197" s="16" t="s">
        <v>2393</v>
      </c>
      <c r="L197" s="16" t="s">
        <v>2394</v>
      </c>
      <c r="M197" s="16" t="s">
        <v>2395</v>
      </c>
      <c r="N197" s="16" t="s">
        <v>441</v>
      </c>
      <c r="O197" s="16" t="s">
        <v>442</v>
      </c>
      <c r="P197" s="16" t="s">
        <v>2396</v>
      </c>
      <c r="Q197" s="16" t="s">
        <v>2397</v>
      </c>
      <c r="R197" s="16" t="s">
        <v>19</v>
      </c>
      <c r="S197" s="16" t="s">
        <v>606</v>
      </c>
      <c r="T197" s="16" t="s">
        <v>1821</v>
      </c>
      <c r="U197" s="16" t="s">
        <v>466</v>
      </c>
      <c r="V197" s="16" t="s">
        <v>2398</v>
      </c>
      <c r="W197" s="16" t="s">
        <v>2396</v>
      </c>
      <c r="X197" s="16" t="s">
        <v>449</v>
      </c>
      <c r="Y197" s="16" t="s">
        <v>450</v>
      </c>
      <c r="Z197" s="16" t="s">
        <v>451</v>
      </c>
      <c r="AA197" s="16" t="s">
        <v>2399</v>
      </c>
      <c r="AB197" s="16" t="s">
        <v>606</v>
      </c>
      <c r="AC197" s="16" t="s">
        <v>19</v>
      </c>
      <c r="AD197" s="16" t="s">
        <v>453</v>
      </c>
      <c r="AE197" s="16" t="s">
        <v>19</v>
      </c>
      <c r="AF197" s="16" t="s">
        <v>338</v>
      </c>
      <c r="AG197" s="25">
        <f ca="1" t="shared" si="18"/>
        <v>23.4538888888783</v>
      </c>
      <c r="AH197" s="25" t="str">
        <f t="shared" si="19"/>
        <v>是</v>
      </c>
      <c r="AI197" s="26" t="str">
        <f ca="1" t="shared" si="20"/>
        <v>是</v>
      </c>
      <c r="AJ197" s="27" t="str">
        <f ca="1" t="shared" si="21"/>
        <v>是</v>
      </c>
      <c r="AK197" s="28"/>
      <c r="AL197" s="28" t="s">
        <v>71</v>
      </c>
    </row>
    <row r="198" spans="1:38">
      <c r="A198" s="22" t="str">
        <f t="shared" si="22"/>
        <v>合肥经开网点</v>
      </c>
      <c r="B198" s="22" t="str">
        <f>VLOOKUP(R198,区域划分!A:B,2,0)</f>
        <v>合肥南</v>
      </c>
      <c r="C198" t="str">
        <f t="shared" si="23"/>
        <v>2020-11-01</v>
      </c>
      <c r="D198" s="16" t="s">
        <v>2400</v>
      </c>
      <c r="E198" s="16" t="s">
        <v>2401</v>
      </c>
      <c r="F198" s="16" t="s">
        <v>433</v>
      </c>
      <c r="G198" s="16" t="s">
        <v>471</v>
      </c>
      <c r="H198" s="16" t="s">
        <v>472</v>
      </c>
      <c r="I198" s="16" t="s">
        <v>436</v>
      </c>
      <c r="J198" s="16" t="s">
        <v>2402</v>
      </c>
      <c r="K198" s="16" t="s">
        <v>2403</v>
      </c>
      <c r="L198" s="16" t="s">
        <v>2404</v>
      </c>
      <c r="M198" s="16" t="s">
        <v>2405</v>
      </c>
      <c r="N198" s="16" t="s">
        <v>478</v>
      </c>
      <c r="O198" s="16" t="s">
        <v>442</v>
      </c>
      <c r="P198" s="16" t="s">
        <v>2406</v>
      </c>
      <c r="Q198" s="16" t="s">
        <v>2407</v>
      </c>
      <c r="R198" s="16" t="s">
        <v>9</v>
      </c>
      <c r="S198" s="16" t="s">
        <v>1936</v>
      </c>
      <c r="T198" s="16" t="s">
        <v>1985</v>
      </c>
      <c r="U198" s="16" t="s">
        <v>466</v>
      </c>
      <c r="V198" s="16" t="s">
        <v>2408</v>
      </c>
      <c r="W198" s="16" t="s">
        <v>2406</v>
      </c>
      <c r="X198" s="16" t="s">
        <v>449</v>
      </c>
      <c r="Y198" s="16" t="s">
        <v>450</v>
      </c>
      <c r="Z198" s="16" t="s">
        <v>451</v>
      </c>
      <c r="AA198" s="16" t="s">
        <v>2409</v>
      </c>
      <c r="AB198" s="16" t="s">
        <v>1936</v>
      </c>
      <c r="AC198" s="16" t="s">
        <v>9</v>
      </c>
      <c r="AD198" s="16" t="s">
        <v>453</v>
      </c>
      <c r="AE198" s="16" t="s">
        <v>9</v>
      </c>
      <c r="AF198" s="16" t="s">
        <v>338</v>
      </c>
      <c r="AG198" s="25">
        <f ca="1" t="shared" si="18"/>
        <v>0.864722222322598</v>
      </c>
      <c r="AH198" s="25" t="str">
        <f t="shared" si="19"/>
        <v>是</v>
      </c>
      <c r="AI198" s="26" t="str">
        <f ca="1" t="shared" si="20"/>
        <v>是</v>
      </c>
      <c r="AJ198" s="27" t="str">
        <f ca="1" t="shared" si="21"/>
        <v>是</v>
      </c>
      <c r="AK198" s="28" t="s">
        <v>69</v>
      </c>
      <c r="AL198" s="28"/>
    </row>
    <row r="199" spans="1:38">
      <c r="A199" s="22" t="str">
        <f t="shared" si="22"/>
        <v>合肥包河三里庵网点</v>
      </c>
      <c r="B199" s="22" t="str">
        <f>VLOOKUP(R199,区域划分!A:B,2,0)</f>
        <v>合肥南</v>
      </c>
      <c r="C199" t="str">
        <f t="shared" si="23"/>
        <v>2020-11-01</v>
      </c>
      <c r="D199" s="16" t="s">
        <v>2410</v>
      </c>
      <c r="E199" s="16" t="s">
        <v>2411</v>
      </c>
      <c r="F199" s="16" t="s">
        <v>433</v>
      </c>
      <c r="G199" s="16" t="s">
        <v>471</v>
      </c>
      <c r="H199" s="16" t="s">
        <v>472</v>
      </c>
      <c r="I199" s="16" t="s">
        <v>473</v>
      </c>
      <c r="J199" s="16" t="s">
        <v>846</v>
      </c>
      <c r="K199" s="16" t="s">
        <v>2412</v>
      </c>
      <c r="L199" s="16" t="s">
        <v>2413</v>
      </c>
      <c r="M199" s="16" t="s">
        <v>537</v>
      </c>
      <c r="N199" s="16" t="s">
        <v>441</v>
      </c>
      <c r="O199" s="16" t="s">
        <v>442</v>
      </c>
      <c r="P199" s="16" t="s">
        <v>537</v>
      </c>
      <c r="Q199" s="16" t="s">
        <v>2414</v>
      </c>
      <c r="R199" s="16" t="s">
        <v>13</v>
      </c>
      <c r="S199" s="16" t="s">
        <v>606</v>
      </c>
      <c r="T199" s="16" t="s">
        <v>607</v>
      </c>
      <c r="U199" s="16" t="s">
        <v>466</v>
      </c>
      <c r="V199" s="16" t="s">
        <v>541</v>
      </c>
      <c r="W199" s="16" t="s">
        <v>537</v>
      </c>
      <c r="X199" s="16" t="s">
        <v>449</v>
      </c>
      <c r="Y199" s="16" t="s">
        <v>450</v>
      </c>
      <c r="Z199" s="16" t="s">
        <v>451</v>
      </c>
      <c r="AA199" s="16" t="s">
        <v>2415</v>
      </c>
      <c r="AB199" s="16" t="s">
        <v>606</v>
      </c>
      <c r="AC199" s="16" t="s">
        <v>13</v>
      </c>
      <c r="AD199" s="16" t="s">
        <v>453</v>
      </c>
      <c r="AE199" s="16" t="s">
        <v>13</v>
      </c>
      <c r="AF199" s="16" t="s">
        <v>338</v>
      </c>
      <c r="AG199" s="25">
        <f ca="1" t="shared" si="18"/>
        <v>23.4163888888434</v>
      </c>
      <c r="AH199" s="25" t="str">
        <f t="shared" si="19"/>
        <v>是</v>
      </c>
      <c r="AI199" s="26" t="str">
        <f ca="1" t="shared" si="20"/>
        <v>是</v>
      </c>
      <c r="AJ199" s="27" t="str">
        <f ca="1" t="shared" si="21"/>
        <v>是</v>
      </c>
      <c r="AK199" s="28"/>
      <c r="AL199" s="28" t="s">
        <v>71</v>
      </c>
    </row>
    <row r="200" spans="1:38">
      <c r="A200" s="22" t="str">
        <f t="shared" si="22"/>
        <v>合肥包河三里庵网点</v>
      </c>
      <c r="B200" s="22" t="str">
        <f>VLOOKUP(R200,区域划分!A:B,2,0)</f>
        <v>合肥南</v>
      </c>
      <c r="C200" t="str">
        <f t="shared" si="23"/>
        <v>2020-11-01</v>
      </c>
      <c r="D200" s="16" t="s">
        <v>2416</v>
      </c>
      <c r="E200" s="16" t="s">
        <v>2417</v>
      </c>
      <c r="F200" s="16" t="s">
        <v>433</v>
      </c>
      <c r="G200" s="16" t="s">
        <v>471</v>
      </c>
      <c r="H200" s="16" t="s">
        <v>472</v>
      </c>
      <c r="I200" s="16" t="s">
        <v>473</v>
      </c>
      <c r="J200" s="16" t="s">
        <v>1607</v>
      </c>
      <c r="K200" s="16" t="s">
        <v>2418</v>
      </c>
      <c r="L200" s="16" t="s">
        <v>2419</v>
      </c>
      <c r="M200" s="16" t="s">
        <v>2420</v>
      </c>
      <c r="N200" s="16" t="s">
        <v>478</v>
      </c>
      <c r="O200" s="16" t="s">
        <v>442</v>
      </c>
      <c r="P200" s="16" t="s">
        <v>2421</v>
      </c>
      <c r="Q200" s="16" t="s">
        <v>2422</v>
      </c>
      <c r="R200" s="16" t="s">
        <v>13</v>
      </c>
      <c r="S200" s="16" t="s">
        <v>606</v>
      </c>
      <c r="T200" s="16" t="s">
        <v>2423</v>
      </c>
      <c r="U200" s="16" t="s">
        <v>466</v>
      </c>
      <c r="V200" s="16" t="s">
        <v>2424</v>
      </c>
      <c r="W200" s="16" t="s">
        <v>2421</v>
      </c>
      <c r="X200" s="16" t="s">
        <v>449</v>
      </c>
      <c r="Y200" s="16" t="s">
        <v>450</v>
      </c>
      <c r="Z200" s="16" t="s">
        <v>451</v>
      </c>
      <c r="AA200" s="16" t="s">
        <v>2425</v>
      </c>
      <c r="AB200" s="16" t="s">
        <v>606</v>
      </c>
      <c r="AC200" s="16" t="s">
        <v>13</v>
      </c>
      <c r="AD200" s="16" t="s">
        <v>453</v>
      </c>
      <c r="AE200" s="16" t="s">
        <v>13</v>
      </c>
      <c r="AF200" s="16" t="s">
        <v>338</v>
      </c>
      <c r="AG200" s="25">
        <f ca="1" t="shared" si="18"/>
        <v>23.4808333333349</v>
      </c>
      <c r="AH200" s="25" t="str">
        <f t="shared" si="19"/>
        <v>是</v>
      </c>
      <c r="AI200" s="26" t="str">
        <f ca="1" t="shared" si="20"/>
        <v>是</v>
      </c>
      <c r="AJ200" s="27" t="str">
        <f ca="1" t="shared" si="21"/>
        <v>是</v>
      </c>
      <c r="AK200" s="28"/>
      <c r="AL200" s="28" t="s">
        <v>71</v>
      </c>
    </row>
    <row r="201" spans="1:38">
      <c r="A201" s="22" t="str">
        <f t="shared" si="22"/>
        <v>合肥经开网点</v>
      </c>
      <c r="B201" s="22" t="str">
        <f>VLOOKUP(R201,区域划分!A:B,2,0)</f>
        <v>合肥南</v>
      </c>
      <c r="C201" t="str">
        <f t="shared" si="23"/>
        <v>2020-11-01</v>
      </c>
      <c r="D201" s="16" t="s">
        <v>2426</v>
      </c>
      <c r="E201" s="16" t="s">
        <v>2427</v>
      </c>
      <c r="F201" s="16" t="s">
        <v>433</v>
      </c>
      <c r="G201" s="16" t="s">
        <v>471</v>
      </c>
      <c r="H201" s="16" t="s">
        <v>472</v>
      </c>
      <c r="I201" s="16" t="s">
        <v>436</v>
      </c>
      <c r="J201" s="16" t="s">
        <v>2428</v>
      </c>
      <c r="K201" s="16" t="s">
        <v>2429</v>
      </c>
      <c r="L201" s="16" t="s">
        <v>2430</v>
      </c>
      <c r="M201" s="16" t="s">
        <v>2431</v>
      </c>
      <c r="N201" s="16" t="s">
        <v>478</v>
      </c>
      <c r="O201" s="16" t="s">
        <v>479</v>
      </c>
      <c r="P201" s="16" t="s">
        <v>2432</v>
      </c>
      <c r="Q201" s="16" t="s">
        <v>2433</v>
      </c>
      <c r="R201" s="16" t="s">
        <v>9</v>
      </c>
      <c r="S201" s="16" t="s">
        <v>1936</v>
      </c>
      <c r="T201" s="16" t="s">
        <v>1985</v>
      </c>
      <c r="U201" s="16" t="s">
        <v>466</v>
      </c>
      <c r="V201" s="16" t="s">
        <v>2434</v>
      </c>
      <c r="W201" s="16" t="s">
        <v>2432</v>
      </c>
      <c r="X201" s="16" t="s">
        <v>449</v>
      </c>
      <c r="Y201" s="16" t="s">
        <v>450</v>
      </c>
      <c r="Z201" s="16" t="s">
        <v>451</v>
      </c>
      <c r="AA201" s="16" t="s">
        <v>2435</v>
      </c>
      <c r="AB201" s="16" t="s">
        <v>1936</v>
      </c>
      <c r="AC201" s="16" t="s">
        <v>9</v>
      </c>
      <c r="AD201" s="16" t="s">
        <v>453</v>
      </c>
      <c r="AE201" s="16" t="s">
        <v>9</v>
      </c>
      <c r="AF201" s="16" t="s">
        <v>338</v>
      </c>
      <c r="AG201" s="25">
        <f ca="1" t="shared" si="18"/>
        <v>0.875555555569008</v>
      </c>
      <c r="AH201" s="25" t="str">
        <f t="shared" si="19"/>
        <v>是</v>
      </c>
      <c r="AI201" s="26" t="str">
        <f ca="1" t="shared" si="20"/>
        <v>是</v>
      </c>
      <c r="AJ201" s="27" t="str">
        <f ca="1" t="shared" si="21"/>
        <v>是</v>
      </c>
      <c r="AK201" s="28" t="s">
        <v>69</v>
      </c>
      <c r="AL201" s="28"/>
    </row>
    <row r="202" spans="1:38">
      <c r="A202" s="22" t="str">
        <f t="shared" si="22"/>
        <v>合肥肥东人民路网点</v>
      </c>
      <c r="B202" s="22" t="str">
        <f>VLOOKUP(R202,区域划分!A:B,2,0)</f>
        <v>肥东</v>
      </c>
      <c r="C202" t="str">
        <f t="shared" si="23"/>
        <v>2020-11-01</v>
      </c>
      <c r="D202" s="16" t="s">
        <v>2436</v>
      </c>
      <c r="E202" s="16" t="s">
        <v>2437</v>
      </c>
      <c r="F202" s="16" t="s">
        <v>433</v>
      </c>
      <c r="G202" s="16" t="s">
        <v>532</v>
      </c>
      <c r="H202" s="16" t="s">
        <v>533</v>
      </c>
      <c r="I202" s="16" t="s">
        <v>473</v>
      </c>
      <c r="J202" s="16" t="s">
        <v>500</v>
      </c>
      <c r="K202" s="16" t="s">
        <v>501</v>
      </c>
      <c r="L202" s="16" t="s">
        <v>2438</v>
      </c>
      <c r="M202" s="16" t="s">
        <v>2439</v>
      </c>
      <c r="N202" s="16" t="s">
        <v>478</v>
      </c>
      <c r="O202" s="16" t="s">
        <v>442</v>
      </c>
      <c r="P202" s="16" t="s">
        <v>2440</v>
      </c>
      <c r="Q202" s="16" t="s">
        <v>2441</v>
      </c>
      <c r="R202" s="16" t="s">
        <v>23</v>
      </c>
      <c r="S202" s="16" t="s">
        <v>606</v>
      </c>
      <c r="T202" s="16" t="s">
        <v>727</v>
      </c>
      <c r="U202" s="16" t="s">
        <v>466</v>
      </c>
      <c r="V202" s="16" t="s">
        <v>2442</v>
      </c>
      <c r="W202" s="16" t="s">
        <v>2440</v>
      </c>
      <c r="X202" s="16" t="s">
        <v>449</v>
      </c>
      <c r="Y202" s="16" t="s">
        <v>450</v>
      </c>
      <c r="Z202" s="16" t="s">
        <v>451</v>
      </c>
      <c r="AA202" s="16" t="s">
        <v>2443</v>
      </c>
      <c r="AB202" s="16" t="s">
        <v>606</v>
      </c>
      <c r="AC202" s="16" t="s">
        <v>23</v>
      </c>
      <c r="AD202" s="16" t="s">
        <v>453</v>
      </c>
      <c r="AE202" s="16" t="s">
        <v>23</v>
      </c>
      <c r="AF202" s="16" t="s">
        <v>338</v>
      </c>
      <c r="AG202" s="25">
        <f ca="1" t="shared" si="18"/>
        <v>23.4080555554829</v>
      </c>
      <c r="AH202" s="25" t="str">
        <f t="shared" si="19"/>
        <v>是</v>
      </c>
      <c r="AI202" s="26" t="str">
        <f ca="1" t="shared" si="20"/>
        <v>是</v>
      </c>
      <c r="AJ202" s="27" t="str">
        <f ca="1" t="shared" si="21"/>
        <v>是</v>
      </c>
      <c r="AK202" s="28"/>
      <c r="AL202" s="28" t="s">
        <v>71</v>
      </c>
    </row>
    <row r="203" spans="1:38">
      <c r="A203" s="22" t="str">
        <f t="shared" si="22"/>
        <v>合肥包河三里庵网点</v>
      </c>
      <c r="B203" s="22" t="str">
        <f>VLOOKUP(R203,区域划分!A:B,2,0)</f>
        <v>合肥南</v>
      </c>
      <c r="C203" t="str">
        <f t="shared" si="23"/>
        <v>2020-11-01</v>
      </c>
      <c r="D203" s="16" t="s">
        <v>2444</v>
      </c>
      <c r="E203" s="16" t="s">
        <v>2445</v>
      </c>
      <c r="F203" s="16" t="s">
        <v>433</v>
      </c>
      <c r="G203" s="16" t="s">
        <v>434</v>
      </c>
      <c r="H203" s="16" t="s">
        <v>2446</v>
      </c>
      <c r="I203" s="16" t="s">
        <v>473</v>
      </c>
      <c r="J203" s="16" t="s">
        <v>954</v>
      </c>
      <c r="K203" s="16" t="s">
        <v>955</v>
      </c>
      <c r="L203" s="16" t="s">
        <v>2447</v>
      </c>
      <c r="M203" s="16" t="s">
        <v>537</v>
      </c>
      <c r="N203" s="16" t="s">
        <v>441</v>
      </c>
      <c r="O203" s="16" t="s">
        <v>442</v>
      </c>
      <c r="P203" s="16" t="s">
        <v>537</v>
      </c>
      <c r="Q203" s="16" t="s">
        <v>2448</v>
      </c>
      <c r="R203" s="16" t="s">
        <v>13</v>
      </c>
      <c r="S203" s="16" t="s">
        <v>606</v>
      </c>
      <c r="T203" s="16" t="s">
        <v>2449</v>
      </c>
      <c r="U203" s="16" t="s">
        <v>466</v>
      </c>
      <c r="V203" s="16" t="s">
        <v>541</v>
      </c>
      <c r="W203" s="16" t="s">
        <v>537</v>
      </c>
      <c r="X203" s="16" t="s">
        <v>449</v>
      </c>
      <c r="Y203" s="16" t="s">
        <v>450</v>
      </c>
      <c r="Z203" s="16" t="s">
        <v>451</v>
      </c>
      <c r="AA203" s="16" t="s">
        <v>2450</v>
      </c>
      <c r="AB203" s="16" t="s">
        <v>606</v>
      </c>
      <c r="AC203" s="16" t="s">
        <v>13</v>
      </c>
      <c r="AD203" s="16" t="s">
        <v>453</v>
      </c>
      <c r="AE203" s="16" t="s">
        <v>13</v>
      </c>
      <c r="AF203" s="16" t="s">
        <v>338</v>
      </c>
      <c r="AG203" s="25">
        <f ca="1" t="shared" si="18"/>
        <v>23.3616666665766</v>
      </c>
      <c r="AH203" s="25" t="str">
        <f t="shared" si="19"/>
        <v>是</v>
      </c>
      <c r="AI203" s="26" t="str">
        <f ca="1" t="shared" si="20"/>
        <v>是</v>
      </c>
      <c r="AJ203" s="27" t="str">
        <f ca="1" t="shared" si="21"/>
        <v>是</v>
      </c>
      <c r="AK203" s="28"/>
      <c r="AL203" s="28" t="s">
        <v>71</v>
      </c>
    </row>
    <row r="204" spans="1:38">
      <c r="A204" s="22" t="str">
        <f t="shared" si="22"/>
        <v>合肥长丰水湖镇网点</v>
      </c>
      <c r="B204" s="22" t="str">
        <f>VLOOKUP(R204,区域划分!A:B,2,0)</f>
        <v>合肥北</v>
      </c>
      <c r="C204" t="str">
        <f t="shared" si="23"/>
        <v>2020-11-01</v>
      </c>
      <c r="D204" s="16" t="s">
        <v>2451</v>
      </c>
      <c r="E204" s="16" t="s">
        <v>2452</v>
      </c>
      <c r="F204" s="16" t="s">
        <v>433</v>
      </c>
      <c r="G204" s="16" t="s">
        <v>456</v>
      </c>
      <c r="H204" s="16" t="s">
        <v>457</v>
      </c>
      <c r="I204" s="16" t="s">
        <v>473</v>
      </c>
      <c r="J204" s="16" t="s">
        <v>2453</v>
      </c>
      <c r="K204" s="16" t="s">
        <v>2454</v>
      </c>
      <c r="L204" s="16" t="s">
        <v>2455</v>
      </c>
      <c r="M204" s="16" t="s">
        <v>2456</v>
      </c>
      <c r="N204" s="16" t="s">
        <v>478</v>
      </c>
      <c r="O204" s="16" t="s">
        <v>442</v>
      </c>
      <c r="P204" s="16" t="s">
        <v>2457</v>
      </c>
      <c r="Q204" s="16" t="s">
        <v>2458</v>
      </c>
      <c r="R204" s="16" t="s">
        <v>15</v>
      </c>
      <c r="S204" s="16" t="s">
        <v>829</v>
      </c>
      <c r="T204" s="16" t="s">
        <v>2459</v>
      </c>
      <c r="U204" s="16" t="s">
        <v>447</v>
      </c>
      <c r="V204" s="16" t="s">
        <v>2460</v>
      </c>
      <c r="W204" s="16" t="s">
        <v>2457</v>
      </c>
      <c r="X204" s="16" t="s">
        <v>449</v>
      </c>
      <c r="Y204" s="16" t="s">
        <v>450</v>
      </c>
      <c r="Z204" s="16" t="s">
        <v>451</v>
      </c>
      <c r="AA204" s="16" t="s">
        <v>2461</v>
      </c>
      <c r="AB204" s="16" t="s">
        <v>829</v>
      </c>
      <c r="AC204" s="16" t="s">
        <v>15</v>
      </c>
      <c r="AD204" s="16" t="s">
        <v>453</v>
      </c>
      <c r="AE204" s="16" t="s">
        <v>338</v>
      </c>
      <c r="AF204" s="16" t="s">
        <v>338</v>
      </c>
      <c r="AG204" s="25">
        <f ca="1" t="shared" si="18"/>
        <v>6.59805555565981</v>
      </c>
      <c r="AH204" s="25" t="str">
        <f t="shared" si="19"/>
        <v>是</v>
      </c>
      <c r="AI204" s="26" t="str">
        <f ca="1" t="shared" si="20"/>
        <v>是</v>
      </c>
      <c r="AJ204" s="27" t="str">
        <f ca="1" t="shared" si="21"/>
        <v>是</v>
      </c>
      <c r="AK204" s="28" t="s">
        <v>69</v>
      </c>
      <c r="AL204" s="28"/>
    </row>
    <row r="205" spans="1:38">
      <c r="A205" s="22" t="str">
        <f t="shared" si="22"/>
        <v>合肥包河葛大店网点</v>
      </c>
      <c r="B205" s="22" t="str">
        <f>VLOOKUP(R205,区域划分!A:B,2,0)</f>
        <v>合肥南</v>
      </c>
      <c r="C205" t="str">
        <f t="shared" si="23"/>
        <v>2020-11-01</v>
      </c>
      <c r="D205" s="16" t="s">
        <v>2462</v>
      </c>
      <c r="E205" s="16" t="s">
        <v>2463</v>
      </c>
      <c r="F205" s="16" t="s">
        <v>433</v>
      </c>
      <c r="G205" s="16" t="s">
        <v>532</v>
      </c>
      <c r="H205" s="16" t="s">
        <v>533</v>
      </c>
      <c r="I205" s="16" t="s">
        <v>436</v>
      </c>
      <c r="J205" s="16" t="s">
        <v>898</v>
      </c>
      <c r="K205" s="16" t="s">
        <v>2290</v>
      </c>
      <c r="L205" s="16" t="s">
        <v>2464</v>
      </c>
      <c r="M205" s="16" t="s">
        <v>2465</v>
      </c>
      <c r="N205" s="16" t="s">
        <v>478</v>
      </c>
      <c r="O205" s="16" t="s">
        <v>479</v>
      </c>
      <c r="P205" s="16" t="s">
        <v>2466</v>
      </c>
      <c r="Q205" s="16" t="s">
        <v>2467</v>
      </c>
      <c r="R205" s="16" t="s">
        <v>39</v>
      </c>
      <c r="S205" s="16" t="s">
        <v>606</v>
      </c>
      <c r="T205" s="16" t="s">
        <v>2468</v>
      </c>
      <c r="U205" s="16" t="s">
        <v>466</v>
      </c>
      <c r="V205" s="16" t="s">
        <v>2469</v>
      </c>
      <c r="W205" s="16" t="s">
        <v>2466</v>
      </c>
      <c r="X205" s="16" t="s">
        <v>449</v>
      </c>
      <c r="Y205" s="16" t="s">
        <v>450</v>
      </c>
      <c r="Z205" s="16" t="s">
        <v>451</v>
      </c>
      <c r="AA205" s="16" t="s">
        <v>2470</v>
      </c>
      <c r="AB205" s="16" t="s">
        <v>606</v>
      </c>
      <c r="AC205" s="16" t="s">
        <v>39</v>
      </c>
      <c r="AD205" s="16" t="s">
        <v>453</v>
      </c>
      <c r="AE205" s="16" t="s">
        <v>39</v>
      </c>
      <c r="AF205" s="16" t="s">
        <v>338</v>
      </c>
      <c r="AG205" s="25">
        <f ca="1" t="shared" si="18"/>
        <v>23.2661111112102</v>
      </c>
      <c r="AH205" s="25" t="str">
        <f t="shared" si="19"/>
        <v>是</v>
      </c>
      <c r="AI205" s="26" t="str">
        <f ca="1" t="shared" si="20"/>
        <v>是</v>
      </c>
      <c r="AJ205" s="27" t="str">
        <f ca="1" t="shared" si="21"/>
        <v>是</v>
      </c>
      <c r="AK205" s="28"/>
      <c r="AL205" s="28" t="s">
        <v>71</v>
      </c>
    </row>
    <row r="206" spans="1:38">
      <c r="A206" s="22" t="str">
        <f t="shared" si="22"/>
        <v>合肥经开网点</v>
      </c>
      <c r="B206" s="22" t="str">
        <f>VLOOKUP(R206,区域划分!A:B,2,0)</f>
        <v>合肥南</v>
      </c>
      <c r="C206" t="str">
        <f t="shared" si="23"/>
        <v>2020-11-01</v>
      </c>
      <c r="D206" s="16" t="s">
        <v>2471</v>
      </c>
      <c r="E206" s="16" t="s">
        <v>2472</v>
      </c>
      <c r="F206" s="16" t="s">
        <v>433</v>
      </c>
      <c r="G206" s="16" t="s">
        <v>456</v>
      </c>
      <c r="H206" s="16" t="s">
        <v>753</v>
      </c>
      <c r="I206" s="16" t="s">
        <v>473</v>
      </c>
      <c r="J206" s="16" t="s">
        <v>2473</v>
      </c>
      <c r="K206" s="16" t="s">
        <v>2474</v>
      </c>
      <c r="L206" s="16" t="s">
        <v>2475</v>
      </c>
      <c r="M206" s="16" t="s">
        <v>2476</v>
      </c>
      <c r="N206" s="16" t="s">
        <v>478</v>
      </c>
      <c r="O206" s="16" t="s">
        <v>442</v>
      </c>
      <c r="P206" s="16" t="s">
        <v>2477</v>
      </c>
      <c r="Q206" s="16" t="s">
        <v>2478</v>
      </c>
      <c r="R206" s="16" t="s">
        <v>9</v>
      </c>
      <c r="S206" s="16" t="s">
        <v>1936</v>
      </c>
      <c r="T206" s="16" t="s">
        <v>1985</v>
      </c>
      <c r="U206" s="16" t="s">
        <v>466</v>
      </c>
      <c r="V206" s="16" t="s">
        <v>2479</v>
      </c>
      <c r="W206" s="16" t="s">
        <v>2477</v>
      </c>
      <c r="X206" s="16" t="s">
        <v>449</v>
      </c>
      <c r="Y206" s="16" t="s">
        <v>450</v>
      </c>
      <c r="Z206" s="16" t="s">
        <v>451</v>
      </c>
      <c r="AA206" s="16" t="s">
        <v>2480</v>
      </c>
      <c r="AB206" s="16" t="s">
        <v>1936</v>
      </c>
      <c r="AC206" s="16" t="s">
        <v>9</v>
      </c>
      <c r="AD206" s="16" t="s">
        <v>453</v>
      </c>
      <c r="AE206" s="16" t="s">
        <v>9</v>
      </c>
      <c r="AF206" s="16" t="s">
        <v>338</v>
      </c>
      <c r="AG206" s="25">
        <f ca="1" t="shared" si="18"/>
        <v>0.864999999990687</v>
      </c>
      <c r="AH206" s="25" t="str">
        <f t="shared" si="19"/>
        <v>是</v>
      </c>
      <c r="AI206" s="26" t="str">
        <f ca="1" t="shared" si="20"/>
        <v>是</v>
      </c>
      <c r="AJ206" s="27" t="str">
        <f ca="1" t="shared" si="21"/>
        <v>是</v>
      </c>
      <c r="AK206" s="28" t="s">
        <v>69</v>
      </c>
      <c r="AL206" s="28"/>
    </row>
    <row r="207" spans="1:38">
      <c r="A207" s="22" t="str">
        <f t="shared" si="22"/>
        <v>合肥包河三里庵网点</v>
      </c>
      <c r="B207" s="22" t="str">
        <f>VLOOKUP(R207,区域划分!A:B,2,0)</f>
        <v>合肥南</v>
      </c>
      <c r="C207" t="str">
        <f t="shared" si="23"/>
        <v>2020-11-01</v>
      </c>
      <c r="D207" s="16" t="s">
        <v>2481</v>
      </c>
      <c r="E207" s="16" t="s">
        <v>2482</v>
      </c>
      <c r="F207" s="16" t="s">
        <v>433</v>
      </c>
      <c r="G207" s="16" t="s">
        <v>471</v>
      </c>
      <c r="H207" s="16" t="s">
        <v>472</v>
      </c>
      <c r="I207" s="16" t="s">
        <v>473</v>
      </c>
      <c r="J207" s="16" t="s">
        <v>2483</v>
      </c>
      <c r="K207" s="16" t="s">
        <v>2484</v>
      </c>
      <c r="L207" s="16" t="s">
        <v>2485</v>
      </c>
      <c r="M207" s="16" t="s">
        <v>537</v>
      </c>
      <c r="N207" s="16" t="s">
        <v>441</v>
      </c>
      <c r="O207" s="16" t="s">
        <v>442</v>
      </c>
      <c r="P207" s="16" t="s">
        <v>537</v>
      </c>
      <c r="Q207" s="16" t="s">
        <v>2486</v>
      </c>
      <c r="R207" s="16" t="s">
        <v>13</v>
      </c>
      <c r="S207" s="16" t="s">
        <v>606</v>
      </c>
      <c r="T207" s="16" t="s">
        <v>607</v>
      </c>
      <c r="U207" s="16" t="s">
        <v>466</v>
      </c>
      <c r="V207" s="16" t="s">
        <v>541</v>
      </c>
      <c r="W207" s="16" t="s">
        <v>537</v>
      </c>
      <c r="X207" s="16" t="s">
        <v>449</v>
      </c>
      <c r="Y207" s="16" t="s">
        <v>450</v>
      </c>
      <c r="Z207" s="16" t="s">
        <v>451</v>
      </c>
      <c r="AA207" s="16" t="s">
        <v>2487</v>
      </c>
      <c r="AB207" s="16" t="s">
        <v>606</v>
      </c>
      <c r="AC207" s="16" t="s">
        <v>13</v>
      </c>
      <c r="AD207" s="16" t="s">
        <v>453</v>
      </c>
      <c r="AE207" s="16" t="s">
        <v>13</v>
      </c>
      <c r="AF207" s="16" t="s">
        <v>338</v>
      </c>
      <c r="AG207" s="25">
        <f ca="1" t="shared" si="18"/>
        <v>23.3280555554666</v>
      </c>
      <c r="AH207" s="25" t="str">
        <f t="shared" si="19"/>
        <v>是</v>
      </c>
      <c r="AI207" s="26" t="str">
        <f ca="1" t="shared" si="20"/>
        <v>是</v>
      </c>
      <c r="AJ207" s="27" t="str">
        <f ca="1" t="shared" si="21"/>
        <v>是</v>
      </c>
      <c r="AK207" s="28"/>
      <c r="AL207" s="28" t="s">
        <v>71</v>
      </c>
    </row>
    <row r="208" spans="1:38">
      <c r="A208" s="22" t="str">
        <f t="shared" si="22"/>
        <v>合肥经开网点</v>
      </c>
      <c r="B208" s="22" t="str">
        <f>VLOOKUP(R208,区域划分!A:B,2,0)</f>
        <v>合肥南</v>
      </c>
      <c r="C208" t="str">
        <f t="shared" si="23"/>
        <v>2020-11-01</v>
      </c>
      <c r="D208" s="16" t="s">
        <v>2488</v>
      </c>
      <c r="E208" s="16" t="s">
        <v>2489</v>
      </c>
      <c r="F208" s="16" t="s">
        <v>433</v>
      </c>
      <c r="G208" s="16" t="s">
        <v>456</v>
      </c>
      <c r="H208" s="16" t="s">
        <v>457</v>
      </c>
      <c r="I208" s="16" t="s">
        <v>473</v>
      </c>
      <c r="J208" s="16" t="s">
        <v>2490</v>
      </c>
      <c r="K208" s="16" t="s">
        <v>2491</v>
      </c>
      <c r="L208" s="16" t="s">
        <v>2492</v>
      </c>
      <c r="M208" s="16" t="s">
        <v>2493</v>
      </c>
      <c r="N208" s="16" t="s">
        <v>478</v>
      </c>
      <c r="O208" s="16" t="s">
        <v>442</v>
      </c>
      <c r="P208" s="16" t="s">
        <v>2494</v>
      </c>
      <c r="Q208" s="16" t="s">
        <v>2495</v>
      </c>
      <c r="R208" s="16" t="s">
        <v>9</v>
      </c>
      <c r="S208" s="16" t="s">
        <v>1936</v>
      </c>
      <c r="T208" s="16" t="s">
        <v>1985</v>
      </c>
      <c r="U208" s="16" t="s">
        <v>466</v>
      </c>
      <c r="V208" s="16" t="s">
        <v>2496</v>
      </c>
      <c r="W208" s="16" t="s">
        <v>2494</v>
      </c>
      <c r="X208" s="16" t="s">
        <v>449</v>
      </c>
      <c r="Y208" s="16" t="s">
        <v>450</v>
      </c>
      <c r="Z208" s="16" t="s">
        <v>451</v>
      </c>
      <c r="AA208" s="16" t="s">
        <v>2497</v>
      </c>
      <c r="AB208" s="16" t="s">
        <v>1936</v>
      </c>
      <c r="AC208" s="16" t="s">
        <v>9</v>
      </c>
      <c r="AD208" s="16" t="s">
        <v>453</v>
      </c>
      <c r="AE208" s="16" t="s">
        <v>9</v>
      </c>
      <c r="AF208" s="16" t="s">
        <v>338</v>
      </c>
      <c r="AG208" s="25">
        <f ca="1" t="shared" si="18"/>
        <v>0.866666666523088</v>
      </c>
      <c r="AH208" s="25" t="str">
        <f t="shared" si="19"/>
        <v>是</v>
      </c>
      <c r="AI208" s="26" t="str">
        <f ca="1" t="shared" si="20"/>
        <v>是</v>
      </c>
      <c r="AJ208" s="27" t="str">
        <f ca="1" t="shared" si="21"/>
        <v>是</v>
      </c>
      <c r="AK208" s="28" t="s">
        <v>69</v>
      </c>
      <c r="AL208" s="28"/>
    </row>
    <row r="209" spans="1:38">
      <c r="A209" s="22" t="str">
        <f t="shared" si="22"/>
        <v>合肥经开网点</v>
      </c>
      <c r="B209" s="22" t="str">
        <f>VLOOKUP(R209,区域划分!A:B,2,0)</f>
        <v>合肥南</v>
      </c>
      <c r="C209" t="str">
        <f t="shared" si="23"/>
        <v>2020-11-01</v>
      </c>
      <c r="D209" s="16" t="s">
        <v>2498</v>
      </c>
      <c r="E209" s="16" t="s">
        <v>2499</v>
      </c>
      <c r="F209" s="16" t="s">
        <v>433</v>
      </c>
      <c r="G209" s="16" t="s">
        <v>456</v>
      </c>
      <c r="H209" s="16" t="s">
        <v>753</v>
      </c>
      <c r="I209" s="16" t="s">
        <v>473</v>
      </c>
      <c r="J209" s="16" t="s">
        <v>634</v>
      </c>
      <c r="K209" s="16" t="s">
        <v>2500</v>
      </c>
      <c r="L209" s="16" t="s">
        <v>2501</v>
      </c>
      <c r="M209" s="16" t="s">
        <v>963</v>
      </c>
      <c r="N209" s="16" t="s">
        <v>478</v>
      </c>
      <c r="O209" s="16" t="s">
        <v>442</v>
      </c>
      <c r="P209" s="16" t="s">
        <v>2502</v>
      </c>
      <c r="Q209" s="16" t="s">
        <v>2503</v>
      </c>
      <c r="R209" s="16" t="s">
        <v>9</v>
      </c>
      <c r="S209" s="16" t="s">
        <v>606</v>
      </c>
      <c r="T209" s="16" t="s">
        <v>1335</v>
      </c>
      <c r="U209" s="16" t="s">
        <v>466</v>
      </c>
      <c r="V209" s="16" t="s">
        <v>967</v>
      </c>
      <c r="W209" s="16" t="s">
        <v>2502</v>
      </c>
      <c r="X209" s="16" t="s">
        <v>449</v>
      </c>
      <c r="Y209" s="16" t="s">
        <v>450</v>
      </c>
      <c r="Z209" s="16" t="s">
        <v>451</v>
      </c>
      <c r="AA209" s="16" t="s">
        <v>2504</v>
      </c>
      <c r="AB209" s="16" t="s">
        <v>606</v>
      </c>
      <c r="AC209" s="16" t="s">
        <v>9</v>
      </c>
      <c r="AD209" s="16" t="s">
        <v>453</v>
      </c>
      <c r="AE209" s="16" t="s">
        <v>9</v>
      </c>
      <c r="AF209" s="16" t="s">
        <v>338</v>
      </c>
      <c r="AG209" s="25">
        <f ca="1" t="shared" si="18"/>
        <v>23.2494444443146</v>
      </c>
      <c r="AH209" s="25" t="str">
        <f t="shared" si="19"/>
        <v>是</v>
      </c>
      <c r="AI209" s="26" t="str">
        <f ca="1" t="shared" si="20"/>
        <v>是</v>
      </c>
      <c r="AJ209" s="27" t="str">
        <f ca="1" t="shared" si="21"/>
        <v>是</v>
      </c>
      <c r="AK209" s="28" t="s">
        <v>69</v>
      </c>
      <c r="AL209" s="28" t="s">
        <v>71</v>
      </c>
    </row>
    <row r="210" spans="1:38">
      <c r="A210" s="22" t="str">
        <f t="shared" si="22"/>
        <v>合肥经开始信路网点</v>
      </c>
      <c r="B210" s="22" t="str">
        <f>VLOOKUP(R210,区域划分!A:B,2,0)</f>
        <v>合肥南</v>
      </c>
      <c r="C210" t="str">
        <f t="shared" si="23"/>
        <v>2020-11-01</v>
      </c>
      <c r="D210" s="16" t="s">
        <v>2505</v>
      </c>
      <c r="E210" s="16" t="s">
        <v>2506</v>
      </c>
      <c r="F210" s="16" t="s">
        <v>433</v>
      </c>
      <c r="G210" s="16" t="s">
        <v>456</v>
      </c>
      <c r="H210" s="16" t="s">
        <v>457</v>
      </c>
      <c r="I210" s="16" t="s">
        <v>473</v>
      </c>
      <c r="J210" s="16" t="s">
        <v>2507</v>
      </c>
      <c r="K210" s="16" t="s">
        <v>2508</v>
      </c>
      <c r="L210" s="16" t="s">
        <v>2509</v>
      </c>
      <c r="M210" s="16" t="s">
        <v>2510</v>
      </c>
      <c r="N210" s="16" t="s">
        <v>441</v>
      </c>
      <c r="O210" s="16" t="s">
        <v>442</v>
      </c>
      <c r="P210" s="16" t="s">
        <v>2511</v>
      </c>
      <c r="Q210" s="16" t="s">
        <v>2512</v>
      </c>
      <c r="R210" s="16" t="s">
        <v>19</v>
      </c>
      <c r="S210" s="16" t="s">
        <v>606</v>
      </c>
      <c r="T210" s="16" t="s">
        <v>1821</v>
      </c>
      <c r="U210" s="16" t="s">
        <v>466</v>
      </c>
      <c r="V210" s="16" t="s">
        <v>2513</v>
      </c>
      <c r="W210" s="16" t="s">
        <v>2511</v>
      </c>
      <c r="X210" s="16" t="s">
        <v>449</v>
      </c>
      <c r="Y210" s="16" t="s">
        <v>450</v>
      </c>
      <c r="Z210" s="16" t="s">
        <v>451</v>
      </c>
      <c r="AA210" s="16" t="s">
        <v>2514</v>
      </c>
      <c r="AB210" s="16" t="s">
        <v>606</v>
      </c>
      <c r="AC210" s="16" t="s">
        <v>19</v>
      </c>
      <c r="AD210" s="16" t="s">
        <v>453</v>
      </c>
      <c r="AE210" s="16" t="s">
        <v>19</v>
      </c>
      <c r="AF210" s="16" t="s">
        <v>338</v>
      </c>
      <c r="AG210" s="25">
        <f ca="1" t="shared" si="18"/>
        <v>23.2433333333465</v>
      </c>
      <c r="AH210" s="25" t="str">
        <f t="shared" si="19"/>
        <v>是</v>
      </c>
      <c r="AI210" s="26" t="str">
        <f ca="1" t="shared" si="20"/>
        <v>是</v>
      </c>
      <c r="AJ210" s="27" t="str">
        <f ca="1" t="shared" si="21"/>
        <v>是</v>
      </c>
      <c r="AK210" s="28"/>
      <c r="AL210" s="28" t="s">
        <v>71</v>
      </c>
    </row>
    <row r="211" spans="1:38">
      <c r="A211" s="22" t="str">
        <f t="shared" si="22"/>
        <v>合肥经开网点</v>
      </c>
      <c r="B211" s="22" t="str">
        <f>VLOOKUP(R211,区域划分!A:B,2,0)</f>
        <v>合肥南</v>
      </c>
      <c r="C211" t="str">
        <f t="shared" si="23"/>
        <v>2020-11-01</v>
      </c>
      <c r="D211" s="16" t="s">
        <v>2515</v>
      </c>
      <c r="E211" s="16" t="s">
        <v>2516</v>
      </c>
      <c r="F211" s="16" t="s">
        <v>433</v>
      </c>
      <c r="G211" s="16" t="s">
        <v>532</v>
      </c>
      <c r="H211" s="16" t="s">
        <v>533</v>
      </c>
      <c r="I211" s="16" t="s">
        <v>436</v>
      </c>
      <c r="J211" s="16" t="s">
        <v>1329</v>
      </c>
      <c r="K211" s="16" t="s">
        <v>2517</v>
      </c>
      <c r="L211" s="16" t="s">
        <v>2518</v>
      </c>
      <c r="M211" s="16" t="s">
        <v>2519</v>
      </c>
      <c r="N211" s="16" t="s">
        <v>441</v>
      </c>
      <c r="O211" s="16" t="s">
        <v>442</v>
      </c>
      <c r="P211" s="16" t="s">
        <v>2520</v>
      </c>
      <c r="Q211" s="16" t="s">
        <v>2521</v>
      </c>
      <c r="R211" s="16" t="s">
        <v>9</v>
      </c>
      <c r="S211" s="16" t="s">
        <v>464</v>
      </c>
      <c r="T211" s="16" t="s">
        <v>465</v>
      </c>
      <c r="U211" s="16" t="s">
        <v>466</v>
      </c>
      <c r="V211" s="16" t="s">
        <v>2522</v>
      </c>
      <c r="W211" s="16" t="s">
        <v>2520</v>
      </c>
      <c r="X211" s="16" t="s">
        <v>449</v>
      </c>
      <c r="Y211" s="16" t="s">
        <v>450</v>
      </c>
      <c r="Z211" s="16" t="s">
        <v>451</v>
      </c>
      <c r="AA211" s="16" t="s">
        <v>2523</v>
      </c>
      <c r="AB211" s="16" t="s">
        <v>464</v>
      </c>
      <c r="AC211" s="16" t="s">
        <v>7</v>
      </c>
      <c r="AD211" s="16" t="s">
        <v>453</v>
      </c>
      <c r="AE211" s="16" t="s">
        <v>338</v>
      </c>
      <c r="AF211" s="16" t="s">
        <v>338</v>
      </c>
      <c r="AG211" s="25">
        <f ca="1" t="shared" si="18"/>
        <v>2.78583333338611</v>
      </c>
      <c r="AH211" s="25" t="str">
        <f t="shared" si="19"/>
        <v>是</v>
      </c>
      <c r="AI211" s="26" t="str">
        <f ca="1" t="shared" si="20"/>
        <v>是</v>
      </c>
      <c r="AJ211" s="27" t="str">
        <f ca="1" t="shared" si="21"/>
        <v>是</v>
      </c>
      <c r="AK211" s="28" t="s">
        <v>69</v>
      </c>
      <c r="AL211" s="28"/>
    </row>
    <row r="212" spans="1:38">
      <c r="A212" s="22" t="str">
        <f t="shared" si="22"/>
        <v>合肥肥东吾悦网点</v>
      </c>
      <c r="B212" s="22" t="str">
        <f>VLOOKUP(R212,区域划分!A:B,2,0)</f>
        <v>肥东</v>
      </c>
      <c r="C212" t="str">
        <f t="shared" si="23"/>
        <v>2020-11-01</v>
      </c>
      <c r="D212" s="16" t="s">
        <v>2524</v>
      </c>
      <c r="E212" s="16" t="s">
        <v>2525</v>
      </c>
      <c r="F212" s="16" t="s">
        <v>433</v>
      </c>
      <c r="G212" s="16" t="s">
        <v>532</v>
      </c>
      <c r="H212" s="16" t="s">
        <v>533</v>
      </c>
      <c r="I212" s="16" t="s">
        <v>436</v>
      </c>
      <c r="J212" s="16" t="s">
        <v>2526</v>
      </c>
      <c r="K212" s="16" t="s">
        <v>2527</v>
      </c>
      <c r="L212" s="16" t="s">
        <v>2528</v>
      </c>
      <c r="M212" s="16" t="s">
        <v>2529</v>
      </c>
      <c r="N212" s="16" t="s">
        <v>441</v>
      </c>
      <c r="O212" s="16" t="s">
        <v>442</v>
      </c>
      <c r="P212" s="16" t="s">
        <v>2530</v>
      </c>
      <c r="Q212" s="16" t="s">
        <v>2531</v>
      </c>
      <c r="R212" s="16" t="s">
        <v>11</v>
      </c>
      <c r="S212" s="16" t="s">
        <v>606</v>
      </c>
      <c r="T212" s="16" t="s">
        <v>727</v>
      </c>
      <c r="U212" s="16" t="s">
        <v>466</v>
      </c>
      <c r="V212" s="16" t="s">
        <v>2532</v>
      </c>
      <c r="W212" s="16" t="s">
        <v>2530</v>
      </c>
      <c r="X212" s="16" t="s">
        <v>449</v>
      </c>
      <c r="Y212" s="16" t="s">
        <v>450</v>
      </c>
      <c r="Z212" s="16" t="s">
        <v>451</v>
      </c>
      <c r="AA212" s="16" t="s">
        <v>2533</v>
      </c>
      <c r="AB212" s="16" t="s">
        <v>606</v>
      </c>
      <c r="AC212" s="16" t="s">
        <v>11</v>
      </c>
      <c r="AD212" s="16" t="s">
        <v>453</v>
      </c>
      <c r="AE212" s="16" t="s">
        <v>11</v>
      </c>
      <c r="AF212" s="16" t="s">
        <v>338</v>
      </c>
      <c r="AG212" s="25">
        <f ca="1" t="shared" si="18"/>
        <v>23.1280555555131</v>
      </c>
      <c r="AH212" s="25" t="str">
        <f t="shared" si="19"/>
        <v>是</v>
      </c>
      <c r="AI212" s="26" t="str">
        <f ca="1" t="shared" si="20"/>
        <v>是</v>
      </c>
      <c r="AJ212" s="27" t="str">
        <f ca="1" t="shared" si="21"/>
        <v>是</v>
      </c>
      <c r="AK212" s="28"/>
      <c r="AL212" s="28" t="s">
        <v>71</v>
      </c>
    </row>
    <row r="213" spans="1:38">
      <c r="A213" s="22" t="str">
        <f t="shared" si="22"/>
        <v>合肥经开大学城网点</v>
      </c>
      <c r="B213" s="22" t="str">
        <f>VLOOKUP(R213,区域划分!A:B,2,0)</f>
        <v>合肥南</v>
      </c>
      <c r="C213" t="str">
        <f t="shared" si="23"/>
        <v>2020-11-01</v>
      </c>
      <c r="D213" s="16" t="s">
        <v>2534</v>
      </c>
      <c r="E213" s="16" t="s">
        <v>2535</v>
      </c>
      <c r="F213" s="16" t="s">
        <v>433</v>
      </c>
      <c r="G213" s="16" t="s">
        <v>471</v>
      </c>
      <c r="H213" s="16" t="s">
        <v>472</v>
      </c>
      <c r="I213" s="16" t="s">
        <v>436</v>
      </c>
      <c r="J213" s="16" t="s">
        <v>2536</v>
      </c>
      <c r="K213" s="16" t="s">
        <v>2537</v>
      </c>
      <c r="L213" s="16" t="s">
        <v>2538</v>
      </c>
      <c r="M213" s="16" t="s">
        <v>2539</v>
      </c>
      <c r="N213" s="16" t="s">
        <v>441</v>
      </c>
      <c r="O213" s="16" t="s">
        <v>442</v>
      </c>
      <c r="P213" s="16" t="s">
        <v>2540</v>
      </c>
      <c r="Q213" s="16" t="s">
        <v>2541</v>
      </c>
      <c r="R213" s="16" t="s">
        <v>7</v>
      </c>
      <c r="S213" s="16" t="s">
        <v>464</v>
      </c>
      <c r="T213" s="16" t="s">
        <v>2542</v>
      </c>
      <c r="U213" s="16" t="s">
        <v>466</v>
      </c>
      <c r="V213" s="16" t="s">
        <v>2543</v>
      </c>
      <c r="W213" s="16" t="s">
        <v>2540</v>
      </c>
      <c r="X213" s="16" t="s">
        <v>449</v>
      </c>
      <c r="Y213" s="16" t="s">
        <v>450</v>
      </c>
      <c r="Z213" s="16" t="s">
        <v>451</v>
      </c>
      <c r="AA213" s="16" t="s">
        <v>2544</v>
      </c>
      <c r="AB213" s="16" t="s">
        <v>464</v>
      </c>
      <c r="AC213" s="16" t="s">
        <v>7</v>
      </c>
      <c r="AD213" s="16" t="s">
        <v>453</v>
      </c>
      <c r="AE213" s="16" t="s">
        <v>338</v>
      </c>
      <c r="AF213" s="16" t="s">
        <v>338</v>
      </c>
      <c r="AG213" s="25">
        <f ca="1" t="shared" si="18"/>
        <v>2.74361111107282</v>
      </c>
      <c r="AH213" s="25" t="str">
        <f t="shared" si="19"/>
        <v>是</v>
      </c>
      <c r="AI213" s="26" t="str">
        <f ca="1" t="shared" si="20"/>
        <v>是</v>
      </c>
      <c r="AJ213" s="27" t="str">
        <f ca="1" t="shared" si="21"/>
        <v>是</v>
      </c>
      <c r="AK213" s="28" t="s">
        <v>69</v>
      </c>
      <c r="AL213" s="28"/>
    </row>
    <row r="214" spans="1:38">
      <c r="A214" s="22" t="str">
        <f t="shared" si="22"/>
        <v>合肥包河三里庵网点</v>
      </c>
      <c r="B214" s="22" t="str">
        <f>VLOOKUP(R214,区域划分!A:B,2,0)</f>
        <v>合肥南</v>
      </c>
      <c r="C214" t="str">
        <f t="shared" si="23"/>
        <v>2020-11-01</v>
      </c>
      <c r="D214" s="16" t="s">
        <v>2545</v>
      </c>
      <c r="E214" s="16" t="s">
        <v>2546</v>
      </c>
      <c r="F214" s="16" t="s">
        <v>433</v>
      </c>
      <c r="G214" s="16" t="s">
        <v>456</v>
      </c>
      <c r="H214" s="16" t="s">
        <v>457</v>
      </c>
      <c r="I214" s="16" t="s">
        <v>473</v>
      </c>
      <c r="J214" s="16" t="s">
        <v>1232</v>
      </c>
      <c r="K214" s="16" t="s">
        <v>2547</v>
      </c>
      <c r="L214" s="16" t="s">
        <v>2548</v>
      </c>
      <c r="M214" s="16" t="s">
        <v>2549</v>
      </c>
      <c r="N214" s="16" t="s">
        <v>478</v>
      </c>
      <c r="O214" s="16" t="s">
        <v>442</v>
      </c>
      <c r="P214" s="16" t="s">
        <v>2550</v>
      </c>
      <c r="Q214" s="16" t="s">
        <v>2551</v>
      </c>
      <c r="R214" s="16" t="s">
        <v>13</v>
      </c>
      <c r="S214" s="16" t="s">
        <v>606</v>
      </c>
      <c r="T214" s="16" t="s">
        <v>607</v>
      </c>
      <c r="U214" s="16" t="s">
        <v>466</v>
      </c>
      <c r="V214" s="16" t="s">
        <v>2552</v>
      </c>
      <c r="W214" s="16" t="s">
        <v>2550</v>
      </c>
      <c r="X214" s="16" t="s">
        <v>449</v>
      </c>
      <c r="Y214" s="16" t="s">
        <v>450</v>
      </c>
      <c r="Z214" s="16" t="s">
        <v>451</v>
      </c>
      <c r="AA214" s="16" t="s">
        <v>2553</v>
      </c>
      <c r="AB214" s="16" t="s">
        <v>606</v>
      </c>
      <c r="AC214" s="16" t="s">
        <v>13</v>
      </c>
      <c r="AD214" s="16" t="s">
        <v>453</v>
      </c>
      <c r="AE214" s="16" t="s">
        <v>13</v>
      </c>
      <c r="AF214" s="16" t="s">
        <v>338</v>
      </c>
      <c r="AG214" s="25">
        <f ca="1" t="shared" si="18"/>
        <v>23.1483333333163</v>
      </c>
      <c r="AH214" s="25" t="str">
        <f t="shared" si="19"/>
        <v>是</v>
      </c>
      <c r="AI214" s="26" t="str">
        <f ca="1" t="shared" si="20"/>
        <v>是</v>
      </c>
      <c r="AJ214" s="27" t="str">
        <f ca="1" t="shared" si="21"/>
        <v>是</v>
      </c>
      <c r="AK214" s="28"/>
      <c r="AL214" s="28" t="s">
        <v>71</v>
      </c>
    </row>
    <row r="215" spans="1:38">
      <c r="A215" s="22" t="str">
        <f t="shared" si="22"/>
        <v>合肥包河三里庵网点</v>
      </c>
      <c r="B215" s="22" t="str">
        <f>VLOOKUP(R215,区域划分!A:B,2,0)</f>
        <v>合肥南</v>
      </c>
      <c r="C215" t="str">
        <f t="shared" si="23"/>
        <v>2020-11-01</v>
      </c>
      <c r="D215" s="16" t="s">
        <v>2554</v>
      </c>
      <c r="E215" s="16" t="s">
        <v>2555</v>
      </c>
      <c r="F215" s="16" t="s">
        <v>433</v>
      </c>
      <c r="G215" s="16" t="s">
        <v>471</v>
      </c>
      <c r="H215" s="16" t="s">
        <v>599</v>
      </c>
      <c r="I215" s="16" t="s">
        <v>473</v>
      </c>
      <c r="J215" s="16" t="s">
        <v>2556</v>
      </c>
      <c r="K215" s="16" t="s">
        <v>2557</v>
      </c>
      <c r="L215" s="16" t="s">
        <v>2558</v>
      </c>
      <c r="M215" s="16" t="s">
        <v>2559</v>
      </c>
      <c r="N215" s="16" t="s">
        <v>478</v>
      </c>
      <c r="O215" s="16" t="s">
        <v>479</v>
      </c>
      <c r="P215" s="16" t="s">
        <v>2560</v>
      </c>
      <c r="Q215" s="16" t="s">
        <v>2561</v>
      </c>
      <c r="R215" s="16" t="s">
        <v>13</v>
      </c>
      <c r="S215" s="16" t="s">
        <v>606</v>
      </c>
      <c r="T215" s="16" t="s">
        <v>607</v>
      </c>
      <c r="U215" s="16" t="s">
        <v>466</v>
      </c>
      <c r="V215" s="16" t="s">
        <v>2562</v>
      </c>
      <c r="W215" s="16" t="s">
        <v>2560</v>
      </c>
      <c r="X215" s="16" t="s">
        <v>449</v>
      </c>
      <c r="Y215" s="16" t="s">
        <v>450</v>
      </c>
      <c r="Z215" s="16" t="s">
        <v>451</v>
      </c>
      <c r="AA215" s="16" t="s">
        <v>2563</v>
      </c>
      <c r="AB215" s="16" t="s">
        <v>606</v>
      </c>
      <c r="AC215" s="16" t="s">
        <v>13</v>
      </c>
      <c r="AD215" s="16" t="s">
        <v>453</v>
      </c>
      <c r="AE215" s="16" t="s">
        <v>13</v>
      </c>
      <c r="AF215" s="16" t="s">
        <v>338</v>
      </c>
      <c r="AG215" s="25">
        <f ca="1" t="shared" si="18"/>
        <v>23.1250000001164</v>
      </c>
      <c r="AH215" s="25" t="str">
        <f t="shared" si="19"/>
        <v>是</v>
      </c>
      <c r="AI215" s="26" t="str">
        <f ca="1" t="shared" si="20"/>
        <v>是</v>
      </c>
      <c r="AJ215" s="27" t="str">
        <f ca="1" t="shared" si="21"/>
        <v>是</v>
      </c>
      <c r="AK215" s="28"/>
      <c r="AL215" s="28" t="s">
        <v>71</v>
      </c>
    </row>
    <row r="216" spans="1:38">
      <c r="A216" s="22" t="str">
        <f t="shared" si="22"/>
        <v>合肥包河葛大店网点</v>
      </c>
      <c r="B216" s="22" t="str">
        <f>VLOOKUP(R216,区域划分!A:B,2,0)</f>
        <v>合肥南</v>
      </c>
      <c r="C216" t="str">
        <f t="shared" si="23"/>
        <v>2020-11-01</v>
      </c>
      <c r="D216" s="16" t="s">
        <v>2564</v>
      </c>
      <c r="E216" s="16" t="s">
        <v>2565</v>
      </c>
      <c r="F216" s="16" t="s">
        <v>433</v>
      </c>
      <c r="G216" s="16" t="s">
        <v>532</v>
      </c>
      <c r="H216" s="16" t="s">
        <v>533</v>
      </c>
      <c r="I216" s="16" t="s">
        <v>473</v>
      </c>
      <c r="J216" s="16" t="s">
        <v>954</v>
      </c>
      <c r="K216" s="16" t="s">
        <v>2566</v>
      </c>
      <c r="L216" s="16" t="s">
        <v>2567</v>
      </c>
      <c r="M216" s="16" t="s">
        <v>537</v>
      </c>
      <c r="N216" s="16" t="s">
        <v>441</v>
      </c>
      <c r="O216" s="16" t="s">
        <v>442</v>
      </c>
      <c r="P216" s="16" t="s">
        <v>537</v>
      </c>
      <c r="Q216" s="16" t="s">
        <v>2568</v>
      </c>
      <c r="R216" s="16" t="s">
        <v>39</v>
      </c>
      <c r="S216" s="16" t="s">
        <v>606</v>
      </c>
      <c r="T216" s="16" t="s">
        <v>618</v>
      </c>
      <c r="U216" s="16" t="s">
        <v>466</v>
      </c>
      <c r="V216" s="16" t="s">
        <v>541</v>
      </c>
      <c r="W216" s="16" t="s">
        <v>537</v>
      </c>
      <c r="X216" s="16" t="s">
        <v>449</v>
      </c>
      <c r="Y216" s="16" t="s">
        <v>450</v>
      </c>
      <c r="Z216" s="16" t="s">
        <v>451</v>
      </c>
      <c r="AA216" s="16" t="s">
        <v>2569</v>
      </c>
      <c r="AB216" s="16" t="s">
        <v>606</v>
      </c>
      <c r="AC216" s="16" t="s">
        <v>39</v>
      </c>
      <c r="AD216" s="16" t="s">
        <v>453</v>
      </c>
      <c r="AE216" s="16" t="s">
        <v>39</v>
      </c>
      <c r="AF216" s="16" t="s">
        <v>338</v>
      </c>
      <c r="AG216" s="25">
        <f ca="1" t="shared" si="18"/>
        <v>23.1383333332487</v>
      </c>
      <c r="AH216" s="25" t="str">
        <f t="shared" si="19"/>
        <v>是</v>
      </c>
      <c r="AI216" s="26" t="str">
        <f ca="1" t="shared" si="20"/>
        <v>是</v>
      </c>
      <c r="AJ216" s="27" t="str">
        <f ca="1" t="shared" si="21"/>
        <v>是</v>
      </c>
      <c r="AK216" s="28"/>
      <c r="AL216" s="28" t="s">
        <v>71</v>
      </c>
    </row>
    <row r="217" spans="1:38">
      <c r="A217" s="22" t="str">
        <f t="shared" si="22"/>
        <v>六安金安网点</v>
      </c>
      <c r="B217" s="22" t="str">
        <f>VLOOKUP(R217,区域划分!A:B,2,0)</f>
        <v>六安</v>
      </c>
      <c r="C217" t="str">
        <f t="shared" si="23"/>
        <v>2020-11-01</v>
      </c>
      <c r="D217" s="16" t="s">
        <v>2570</v>
      </c>
      <c r="E217" s="16" t="s">
        <v>2571</v>
      </c>
      <c r="F217" s="16" t="s">
        <v>433</v>
      </c>
      <c r="G217" s="16" t="s">
        <v>532</v>
      </c>
      <c r="H217" s="16" t="s">
        <v>533</v>
      </c>
      <c r="I217" s="16" t="s">
        <v>436</v>
      </c>
      <c r="J217" s="16" t="s">
        <v>2572</v>
      </c>
      <c r="K217" s="16" t="s">
        <v>2573</v>
      </c>
      <c r="L217" s="16" t="s">
        <v>2574</v>
      </c>
      <c r="M217" s="16" t="s">
        <v>3</v>
      </c>
      <c r="N217" s="16" t="s">
        <v>441</v>
      </c>
      <c r="O217" s="16" t="s">
        <v>442</v>
      </c>
      <c r="P217" s="16" t="s">
        <v>2575</v>
      </c>
      <c r="Q217" s="16" t="s">
        <v>2576</v>
      </c>
      <c r="R217" s="16" t="s">
        <v>105</v>
      </c>
      <c r="S217" s="16" t="s">
        <v>2577</v>
      </c>
      <c r="T217" s="16" t="s">
        <v>2578</v>
      </c>
      <c r="U217" s="16" t="s">
        <v>447</v>
      </c>
      <c r="V217" s="16" t="s">
        <v>1511</v>
      </c>
      <c r="W217" s="16" t="s">
        <v>2575</v>
      </c>
      <c r="X217" s="16" t="s">
        <v>449</v>
      </c>
      <c r="Y217" s="16" t="s">
        <v>450</v>
      </c>
      <c r="Z217" s="16" t="s">
        <v>451</v>
      </c>
      <c r="AA217" s="16" t="s">
        <v>2579</v>
      </c>
      <c r="AB217" s="16" t="s">
        <v>2577</v>
      </c>
      <c r="AC217" s="16" t="s">
        <v>105</v>
      </c>
      <c r="AD217" s="16" t="s">
        <v>453</v>
      </c>
      <c r="AE217" s="16" t="s">
        <v>105</v>
      </c>
      <c r="AF217" s="16" t="s">
        <v>338</v>
      </c>
      <c r="AG217" s="25">
        <f ca="1" t="shared" si="18"/>
        <v>22.2986111111823</v>
      </c>
      <c r="AH217" s="25" t="str">
        <f t="shared" si="19"/>
        <v>是</v>
      </c>
      <c r="AI217" s="26" t="str">
        <f ca="1" t="shared" si="20"/>
        <v>是</v>
      </c>
      <c r="AJ217" s="27" t="str">
        <f ca="1" t="shared" si="21"/>
        <v>是</v>
      </c>
      <c r="AK217" s="28" t="s">
        <v>69</v>
      </c>
      <c r="AL217" s="28"/>
    </row>
    <row r="218" spans="1:38">
      <c r="A218" s="22" t="str">
        <f t="shared" si="22"/>
        <v>合肥经开网点</v>
      </c>
      <c r="B218" s="22" t="str">
        <f>VLOOKUP(R218,区域划分!A:B,2,0)</f>
        <v>合肥南</v>
      </c>
      <c r="C218" t="str">
        <f t="shared" si="23"/>
        <v>2020-11-01</v>
      </c>
      <c r="D218" s="16" t="s">
        <v>2580</v>
      </c>
      <c r="E218" s="16" t="s">
        <v>2581</v>
      </c>
      <c r="F218" s="16" t="s">
        <v>433</v>
      </c>
      <c r="G218" s="16" t="s">
        <v>456</v>
      </c>
      <c r="H218" s="16" t="s">
        <v>457</v>
      </c>
      <c r="I218" s="16" t="s">
        <v>473</v>
      </c>
      <c r="J218" s="16" t="s">
        <v>2582</v>
      </c>
      <c r="K218" s="16" t="s">
        <v>2583</v>
      </c>
      <c r="L218" s="16" t="s">
        <v>2584</v>
      </c>
      <c r="M218" s="16" t="s">
        <v>2585</v>
      </c>
      <c r="N218" s="16" t="s">
        <v>478</v>
      </c>
      <c r="O218" s="16" t="s">
        <v>442</v>
      </c>
      <c r="P218" s="16" t="s">
        <v>2586</v>
      </c>
      <c r="Q218" s="16" t="s">
        <v>2587</v>
      </c>
      <c r="R218" s="16" t="s">
        <v>9</v>
      </c>
      <c r="S218" s="16" t="s">
        <v>1936</v>
      </c>
      <c r="T218" s="16" t="s">
        <v>1985</v>
      </c>
      <c r="U218" s="16" t="s">
        <v>466</v>
      </c>
      <c r="V218" s="16" t="s">
        <v>2588</v>
      </c>
      <c r="W218" s="16" t="s">
        <v>2586</v>
      </c>
      <c r="X218" s="16" t="s">
        <v>449</v>
      </c>
      <c r="Y218" s="16" t="s">
        <v>450</v>
      </c>
      <c r="Z218" s="16" t="s">
        <v>451</v>
      </c>
      <c r="AA218" s="16" t="s">
        <v>2589</v>
      </c>
      <c r="AB218" s="16" t="s">
        <v>1936</v>
      </c>
      <c r="AC218" s="16" t="s">
        <v>9</v>
      </c>
      <c r="AD218" s="16" t="s">
        <v>453</v>
      </c>
      <c r="AE218" s="16" t="s">
        <v>9</v>
      </c>
      <c r="AF218" s="16" t="s">
        <v>338</v>
      </c>
      <c r="AG218" s="25">
        <f ca="1" t="shared" si="18"/>
        <v>0.893055555643514</v>
      </c>
      <c r="AH218" s="25" t="str">
        <f t="shared" si="19"/>
        <v>是</v>
      </c>
      <c r="AI218" s="26" t="str">
        <f ca="1" t="shared" si="20"/>
        <v>是</v>
      </c>
      <c r="AJ218" s="27" t="str">
        <f ca="1" t="shared" si="21"/>
        <v>是</v>
      </c>
      <c r="AK218" s="28" t="s">
        <v>69</v>
      </c>
      <c r="AL218" s="28"/>
    </row>
    <row r="219" spans="1:38">
      <c r="A219" s="22" t="str">
        <f t="shared" si="22"/>
        <v>合肥瑶海三十头网点</v>
      </c>
      <c r="B219" s="22" t="str">
        <f>VLOOKUP(R219,区域划分!A:B,2,0)</f>
        <v>合肥北</v>
      </c>
      <c r="C219" t="str">
        <f t="shared" si="23"/>
        <v>2020-11-01</v>
      </c>
      <c r="D219" s="16" t="s">
        <v>2590</v>
      </c>
      <c r="E219" s="16" t="s">
        <v>2591</v>
      </c>
      <c r="F219" s="16" t="s">
        <v>433</v>
      </c>
      <c r="G219" s="16" t="s">
        <v>471</v>
      </c>
      <c r="H219" s="16" t="s">
        <v>472</v>
      </c>
      <c r="I219" s="16" t="s">
        <v>473</v>
      </c>
      <c r="J219" s="16" t="s">
        <v>2592</v>
      </c>
      <c r="K219" s="16" t="s">
        <v>2593</v>
      </c>
      <c r="L219" s="16" t="s">
        <v>2594</v>
      </c>
      <c r="M219" s="16" t="s">
        <v>2595</v>
      </c>
      <c r="N219" s="16" t="s">
        <v>478</v>
      </c>
      <c r="O219" s="16" t="s">
        <v>442</v>
      </c>
      <c r="P219" s="16" t="s">
        <v>2596</v>
      </c>
      <c r="Q219" s="16" t="s">
        <v>2597</v>
      </c>
      <c r="R219" s="16" t="s">
        <v>45</v>
      </c>
      <c r="S219" s="16" t="s">
        <v>2598</v>
      </c>
      <c r="T219" s="16" t="s">
        <v>2599</v>
      </c>
      <c r="U219" s="16" t="s">
        <v>447</v>
      </c>
      <c r="V219" s="16" t="s">
        <v>2600</v>
      </c>
      <c r="W219" s="16" t="s">
        <v>2596</v>
      </c>
      <c r="X219" s="16" t="s">
        <v>449</v>
      </c>
      <c r="Y219" s="16" t="s">
        <v>450</v>
      </c>
      <c r="Z219" s="16" t="s">
        <v>451</v>
      </c>
      <c r="AA219" s="16" t="s">
        <v>2601</v>
      </c>
      <c r="AB219" s="16" t="s">
        <v>2598</v>
      </c>
      <c r="AC219" s="16" t="s">
        <v>45</v>
      </c>
      <c r="AD219" s="16" t="s">
        <v>453</v>
      </c>
      <c r="AE219" s="16" t="s">
        <v>338</v>
      </c>
      <c r="AF219" s="16" t="s">
        <v>338</v>
      </c>
      <c r="AG219" s="25">
        <f ca="1" t="shared" si="18"/>
        <v>19.3622222221456</v>
      </c>
      <c r="AH219" s="25" t="str">
        <f t="shared" si="19"/>
        <v>是</v>
      </c>
      <c r="AI219" s="26" t="str">
        <f ca="1" t="shared" si="20"/>
        <v>是</v>
      </c>
      <c r="AJ219" s="27" t="str">
        <f ca="1" t="shared" si="21"/>
        <v>是</v>
      </c>
      <c r="AK219" s="28" t="s">
        <v>69</v>
      </c>
      <c r="AL219" s="28"/>
    </row>
    <row r="220" spans="1:38">
      <c r="A220" s="22" t="str">
        <f t="shared" si="22"/>
        <v>合肥经开网点</v>
      </c>
      <c r="B220" s="22" t="str">
        <f>VLOOKUP(R220,区域划分!A:B,2,0)</f>
        <v>合肥南</v>
      </c>
      <c r="C220" t="str">
        <f t="shared" si="23"/>
        <v>2020-11-01</v>
      </c>
      <c r="D220" s="16" t="s">
        <v>2602</v>
      </c>
      <c r="E220" s="16" t="s">
        <v>2603</v>
      </c>
      <c r="F220" s="16" t="s">
        <v>835</v>
      </c>
      <c r="G220" s="16" t="s">
        <v>456</v>
      </c>
      <c r="H220" s="16" t="s">
        <v>457</v>
      </c>
      <c r="I220" s="16" t="s">
        <v>473</v>
      </c>
      <c r="J220" s="16" t="s">
        <v>836</v>
      </c>
      <c r="K220" s="16" t="s">
        <v>2604</v>
      </c>
      <c r="L220" s="16" t="s">
        <v>2605</v>
      </c>
      <c r="M220" s="16" t="s">
        <v>2606</v>
      </c>
      <c r="N220" s="16" t="s">
        <v>478</v>
      </c>
      <c r="O220" s="16" t="s">
        <v>479</v>
      </c>
      <c r="P220" s="16" t="s">
        <v>2607</v>
      </c>
      <c r="Q220" s="16" t="s">
        <v>2608</v>
      </c>
      <c r="R220" s="16" t="s">
        <v>9</v>
      </c>
      <c r="S220" s="16" t="s">
        <v>2273</v>
      </c>
      <c r="T220" s="16" t="s">
        <v>2609</v>
      </c>
      <c r="U220" s="16" t="s">
        <v>447</v>
      </c>
      <c r="V220" s="16" t="s">
        <v>2610</v>
      </c>
      <c r="W220" s="16" t="s">
        <v>2607</v>
      </c>
      <c r="X220" s="16" t="s">
        <v>449</v>
      </c>
      <c r="Y220" s="16" t="s">
        <v>450</v>
      </c>
      <c r="Z220" s="16" t="s">
        <v>451</v>
      </c>
      <c r="AA220" s="16" t="s">
        <v>2611</v>
      </c>
      <c r="AB220" s="16" t="s">
        <v>2273</v>
      </c>
      <c r="AC220" s="16" t="s">
        <v>9</v>
      </c>
      <c r="AD220" s="16" t="s">
        <v>865</v>
      </c>
      <c r="AE220" s="16" t="s">
        <v>338</v>
      </c>
      <c r="AF220" s="16" t="s">
        <v>338</v>
      </c>
      <c r="AG220" s="25">
        <f ca="1" t="shared" si="18"/>
        <v>23.5877777778078</v>
      </c>
      <c r="AH220" s="25" t="str">
        <f t="shared" si="19"/>
        <v>是</v>
      </c>
      <c r="AI220" s="26" t="str">
        <f ca="1" t="shared" si="20"/>
        <v>是</v>
      </c>
      <c r="AJ220" s="27" t="str">
        <f ca="1" t="shared" si="21"/>
        <v>是</v>
      </c>
      <c r="AK220" s="28" t="s">
        <v>69</v>
      </c>
      <c r="AL220" s="28"/>
    </row>
    <row r="221" spans="1:38">
      <c r="A221" s="22" t="str">
        <f t="shared" si="22"/>
        <v>合肥经开网点</v>
      </c>
      <c r="B221" s="22" t="str">
        <f>VLOOKUP(R221,区域划分!A:B,2,0)</f>
        <v>合肥南</v>
      </c>
      <c r="C221" t="str">
        <f t="shared" si="23"/>
        <v>2020-11-01</v>
      </c>
      <c r="D221" s="16" t="s">
        <v>2612</v>
      </c>
      <c r="E221" s="16" t="s">
        <v>2613</v>
      </c>
      <c r="F221" s="16" t="s">
        <v>433</v>
      </c>
      <c r="G221" s="16" t="s">
        <v>456</v>
      </c>
      <c r="H221" s="16" t="s">
        <v>457</v>
      </c>
      <c r="I221" s="16" t="s">
        <v>473</v>
      </c>
      <c r="J221" s="16" t="s">
        <v>954</v>
      </c>
      <c r="K221" s="16" t="s">
        <v>2614</v>
      </c>
      <c r="L221" s="16" t="s">
        <v>2615</v>
      </c>
      <c r="M221" s="16" t="s">
        <v>537</v>
      </c>
      <c r="N221" s="16" t="s">
        <v>441</v>
      </c>
      <c r="O221" s="16" t="s">
        <v>442</v>
      </c>
      <c r="P221" s="16" t="s">
        <v>537</v>
      </c>
      <c r="Q221" s="16" t="s">
        <v>2616</v>
      </c>
      <c r="R221" s="16" t="s">
        <v>9</v>
      </c>
      <c r="S221" s="16" t="s">
        <v>1936</v>
      </c>
      <c r="T221" s="16" t="s">
        <v>1985</v>
      </c>
      <c r="U221" s="16" t="s">
        <v>466</v>
      </c>
      <c r="V221" s="16" t="s">
        <v>541</v>
      </c>
      <c r="W221" s="16" t="s">
        <v>537</v>
      </c>
      <c r="X221" s="16" t="s">
        <v>449</v>
      </c>
      <c r="Y221" s="16" t="s">
        <v>450</v>
      </c>
      <c r="Z221" s="16" t="s">
        <v>451</v>
      </c>
      <c r="AA221" s="16" t="s">
        <v>2617</v>
      </c>
      <c r="AB221" s="16" t="s">
        <v>1936</v>
      </c>
      <c r="AC221" s="16" t="s">
        <v>9</v>
      </c>
      <c r="AD221" s="16" t="s">
        <v>453</v>
      </c>
      <c r="AE221" s="16" t="s">
        <v>9</v>
      </c>
      <c r="AF221" s="16" t="s">
        <v>338</v>
      </c>
      <c r="AG221" s="25">
        <f ca="1" t="shared" si="18"/>
        <v>0.874166666704696</v>
      </c>
      <c r="AH221" s="25" t="str">
        <f t="shared" si="19"/>
        <v>是</v>
      </c>
      <c r="AI221" s="26" t="str">
        <f ca="1" t="shared" si="20"/>
        <v>是</v>
      </c>
      <c r="AJ221" s="27" t="str">
        <f ca="1" t="shared" si="21"/>
        <v>是</v>
      </c>
      <c r="AK221" s="28" t="s">
        <v>69</v>
      </c>
      <c r="AL221" s="28"/>
    </row>
    <row r="222" spans="1:38">
      <c r="A222" s="22" t="str">
        <f t="shared" si="22"/>
        <v>合肥经开网点</v>
      </c>
      <c r="B222" s="22" t="str">
        <f>VLOOKUP(R222,区域划分!A:B,2,0)</f>
        <v>合肥南</v>
      </c>
      <c r="C222" t="str">
        <f t="shared" si="23"/>
        <v>2020-11-01</v>
      </c>
      <c r="D222" s="16" t="s">
        <v>2618</v>
      </c>
      <c r="E222" s="16" t="s">
        <v>2619</v>
      </c>
      <c r="F222" s="16" t="s">
        <v>433</v>
      </c>
      <c r="G222" s="16" t="s">
        <v>471</v>
      </c>
      <c r="H222" s="16" t="s">
        <v>472</v>
      </c>
      <c r="I222" s="16" t="s">
        <v>473</v>
      </c>
      <c r="J222" s="16" t="s">
        <v>600</v>
      </c>
      <c r="K222" s="16" t="s">
        <v>2620</v>
      </c>
      <c r="L222" s="16" t="s">
        <v>2621</v>
      </c>
      <c r="M222" s="16" t="s">
        <v>2622</v>
      </c>
      <c r="N222" s="16" t="s">
        <v>478</v>
      </c>
      <c r="O222" s="16" t="s">
        <v>442</v>
      </c>
      <c r="P222" s="16" t="s">
        <v>2623</v>
      </c>
      <c r="Q222" s="16" t="s">
        <v>2624</v>
      </c>
      <c r="R222" s="16" t="s">
        <v>9</v>
      </c>
      <c r="S222" s="16" t="s">
        <v>1936</v>
      </c>
      <c r="T222" s="16" t="s">
        <v>1985</v>
      </c>
      <c r="U222" s="16" t="s">
        <v>466</v>
      </c>
      <c r="V222" s="16" t="s">
        <v>2625</v>
      </c>
      <c r="W222" s="16" t="s">
        <v>2623</v>
      </c>
      <c r="X222" s="16" t="s">
        <v>449</v>
      </c>
      <c r="Y222" s="16" t="s">
        <v>450</v>
      </c>
      <c r="Z222" s="16" t="s">
        <v>451</v>
      </c>
      <c r="AA222" s="16" t="s">
        <v>2626</v>
      </c>
      <c r="AB222" s="16" t="s">
        <v>1936</v>
      </c>
      <c r="AC222" s="16" t="s">
        <v>9</v>
      </c>
      <c r="AD222" s="16" t="s">
        <v>453</v>
      </c>
      <c r="AE222" s="16" t="s">
        <v>9</v>
      </c>
      <c r="AF222" s="16" t="s">
        <v>338</v>
      </c>
      <c r="AG222" s="25">
        <f ca="1" t="shared" si="18"/>
        <v>0.868888888915535</v>
      </c>
      <c r="AH222" s="25" t="str">
        <f t="shared" si="19"/>
        <v>是</v>
      </c>
      <c r="AI222" s="26" t="str">
        <f ca="1" t="shared" si="20"/>
        <v>是</v>
      </c>
      <c r="AJ222" s="27" t="str">
        <f ca="1" t="shared" si="21"/>
        <v>是</v>
      </c>
      <c r="AK222" s="28" t="s">
        <v>69</v>
      </c>
      <c r="AL222" s="28"/>
    </row>
    <row r="223" spans="1:38">
      <c r="A223" s="22" t="str">
        <f t="shared" si="22"/>
        <v>合肥肥东吾悦网点</v>
      </c>
      <c r="B223" s="22" t="str">
        <f>VLOOKUP(R223,区域划分!A:B,2,0)</f>
        <v>肥东</v>
      </c>
      <c r="C223" t="str">
        <f t="shared" si="23"/>
        <v>2020-11-01</v>
      </c>
      <c r="D223" s="16" t="s">
        <v>2627</v>
      </c>
      <c r="E223" s="16" t="s">
        <v>2628</v>
      </c>
      <c r="F223" s="16" t="s">
        <v>433</v>
      </c>
      <c r="G223" s="16" t="s">
        <v>456</v>
      </c>
      <c r="H223" s="16" t="s">
        <v>457</v>
      </c>
      <c r="I223" s="16" t="s">
        <v>436</v>
      </c>
      <c r="J223" s="16" t="s">
        <v>2629</v>
      </c>
      <c r="K223" s="16" t="s">
        <v>2630</v>
      </c>
      <c r="L223" s="16" t="s">
        <v>2631</v>
      </c>
      <c r="M223" s="16" t="s">
        <v>2632</v>
      </c>
      <c r="N223" s="16" t="s">
        <v>478</v>
      </c>
      <c r="O223" s="16" t="s">
        <v>479</v>
      </c>
      <c r="P223" s="16" t="s">
        <v>2633</v>
      </c>
      <c r="Q223" s="16" t="s">
        <v>2634</v>
      </c>
      <c r="R223" s="16" t="s">
        <v>11</v>
      </c>
      <c r="S223" s="16" t="s">
        <v>606</v>
      </c>
      <c r="T223" s="16" t="s">
        <v>727</v>
      </c>
      <c r="U223" s="16" t="s">
        <v>466</v>
      </c>
      <c r="V223" s="16" t="s">
        <v>2635</v>
      </c>
      <c r="W223" s="16" t="s">
        <v>2633</v>
      </c>
      <c r="X223" s="16" t="s">
        <v>449</v>
      </c>
      <c r="Y223" s="16" t="s">
        <v>450</v>
      </c>
      <c r="Z223" s="16" t="s">
        <v>451</v>
      </c>
      <c r="AA223" s="16" t="s">
        <v>2636</v>
      </c>
      <c r="AB223" s="16" t="s">
        <v>606</v>
      </c>
      <c r="AC223" s="16" t="s">
        <v>11</v>
      </c>
      <c r="AD223" s="16" t="s">
        <v>453</v>
      </c>
      <c r="AE223" s="16" t="s">
        <v>11</v>
      </c>
      <c r="AF223" s="16" t="s">
        <v>338</v>
      </c>
      <c r="AG223" s="25">
        <f ca="1" t="shared" si="18"/>
        <v>23.3897222222295</v>
      </c>
      <c r="AH223" s="25" t="str">
        <f t="shared" si="19"/>
        <v>是</v>
      </c>
      <c r="AI223" s="26" t="str">
        <f ca="1" t="shared" si="20"/>
        <v>是</v>
      </c>
      <c r="AJ223" s="27" t="str">
        <f ca="1" t="shared" si="21"/>
        <v>是</v>
      </c>
      <c r="AK223" s="28"/>
      <c r="AL223" s="28" t="s">
        <v>71</v>
      </c>
    </row>
    <row r="224" spans="1:38">
      <c r="A224" s="22" t="str">
        <f t="shared" si="22"/>
        <v>合肥经开网点</v>
      </c>
      <c r="B224" s="22" t="str">
        <f>VLOOKUP(R224,区域划分!A:B,2,0)</f>
        <v>合肥南</v>
      </c>
      <c r="C224" t="str">
        <f t="shared" si="23"/>
        <v>2020-11-01</v>
      </c>
      <c r="D224" s="16" t="s">
        <v>2637</v>
      </c>
      <c r="E224" s="16" t="s">
        <v>2638</v>
      </c>
      <c r="F224" s="16" t="s">
        <v>433</v>
      </c>
      <c r="G224" s="16" t="s">
        <v>456</v>
      </c>
      <c r="H224" s="16" t="s">
        <v>457</v>
      </c>
      <c r="I224" s="16" t="s">
        <v>473</v>
      </c>
      <c r="J224" s="16" t="s">
        <v>1979</v>
      </c>
      <c r="K224" s="16" t="s">
        <v>2639</v>
      </c>
      <c r="L224" s="16" t="s">
        <v>2640</v>
      </c>
      <c r="M224" s="16" t="s">
        <v>537</v>
      </c>
      <c r="N224" s="16" t="s">
        <v>441</v>
      </c>
      <c r="O224" s="16" t="s">
        <v>442</v>
      </c>
      <c r="P224" s="16" t="s">
        <v>537</v>
      </c>
      <c r="Q224" s="16" t="s">
        <v>2641</v>
      </c>
      <c r="R224" s="16" t="s">
        <v>9</v>
      </c>
      <c r="S224" s="16" t="s">
        <v>1936</v>
      </c>
      <c r="T224" s="16" t="s">
        <v>1985</v>
      </c>
      <c r="U224" s="16" t="s">
        <v>466</v>
      </c>
      <c r="V224" s="16" t="s">
        <v>541</v>
      </c>
      <c r="W224" s="16" t="s">
        <v>537</v>
      </c>
      <c r="X224" s="16" t="s">
        <v>449</v>
      </c>
      <c r="Y224" s="16" t="s">
        <v>450</v>
      </c>
      <c r="Z224" s="16" t="s">
        <v>451</v>
      </c>
      <c r="AA224" s="16" t="s">
        <v>2642</v>
      </c>
      <c r="AB224" s="16" t="s">
        <v>1936</v>
      </c>
      <c r="AC224" s="16" t="s">
        <v>9</v>
      </c>
      <c r="AD224" s="16" t="s">
        <v>453</v>
      </c>
      <c r="AE224" s="16" t="s">
        <v>9</v>
      </c>
      <c r="AF224" s="16" t="s">
        <v>338</v>
      </c>
      <c r="AG224" s="25">
        <f ca="1" t="shared" si="18"/>
        <v>0.901388889004011</v>
      </c>
      <c r="AH224" s="25" t="str">
        <f t="shared" si="19"/>
        <v>是</v>
      </c>
      <c r="AI224" s="26" t="str">
        <f ca="1" t="shared" si="20"/>
        <v>是</v>
      </c>
      <c r="AJ224" s="27" t="str">
        <f ca="1" t="shared" si="21"/>
        <v>是</v>
      </c>
      <c r="AK224" s="28" t="s">
        <v>69</v>
      </c>
      <c r="AL224" s="28"/>
    </row>
    <row r="225" spans="1:38">
      <c r="A225" s="22" t="str">
        <f t="shared" si="22"/>
        <v>合肥肥东吾悦网点</v>
      </c>
      <c r="B225" s="22" t="str">
        <f>VLOOKUP(R225,区域划分!A:B,2,0)</f>
        <v>肥东</v>
      </c>
      <c r="C225" t="str">
        <f t="shared" si="23"/>
        <v>2020-11-01</v>
      </c>
      <c r="D225" s="16" t="s">
        <v>2643</v>
      </c>
      <c r="E225" s="16" t="s">
        <v>2644</v>
      </c>
      <c r="F225" s="16" t="s">
        <v>433</v>
      </c>
      <c r="G225" s="16" t="s">
        <v>471</v>
      </c>
      <c r="H225" s="16" t="s">
        <v>472</v>
      </c>
      <c r="I225" s="16" t="s">
        <v>473</v>
      </c>
      <c r="J225" s="16" t="s">
        <v>1979</v>
      </c>
      <c r="K225" s="16" t="s">
        <v>2645</v>
      </c>
      <c r="L225" s="16" t="s">
        <v>2646</v>
      </c>
      <c r="M225" s="16" t="s">
        <v>2647</v>
      </c>
      <c r="N225" s="16" t="s">
        <v>441</v>
      </c>
      <c r="O225" s="16" t="s">
        <v>442</v>
      </c>
      <c r="P225" s="16" t="s">
        <v>2648</v>
      </c>
      <c r="Q225" s="16" t="s">
        <v>2649</v>
      </c>
      <c r="R225" s="16" t="s">
        <v>11</v>
      </c>
      <c r="S225" s="16" t="s">
        <v>606</v>
      </c>
      <c r="T225" s="16" t="s">
        <v>1429</v>
      </c>
      <c r="U225" s="16" t="s">
        <v>466</v>
      </c>
      <c r="V225" s="16" t="s">
        <v>2650</v>
      </c>
      <c r="W225" s="16" t="s">
        <v>2648</v>
      </c>
      <c r="X225" s="16" t="s">
        <v>449</v>
      </c>
      <c r="Y225" s="16" t="s">
        <v>450</v>
      </c>
      <c r="Z225" s="16" t="s">
        <v>451</v>
      </c>
      <c r="AA225" s="16" t="s">
        <v>2651</v>
      </c>
      <c r="AB225" s="16" t="s">
        <v>606</v>
      </c>
      <c r="AC225" s="16" t="s">
        <v>11</v>
      </c>
      <c r="AD225" s="16" t="s">
        <v>453</v>
      </c>
      <c r="AE225" s="16" t="s">
        <v>11</v>
      </c>
      <c r="AF225" s="16" t="s">
        <v>338</v>
      </c>
      <c r="AG225" s="25">
        <f ca="1" t="shared" si="18"/>
        <v>23.3586111111799</v>
      </c>
      <c r="AH225" s="25" t="str">
        <f t="shared" si="19"/>
        <v>是</v>
      </c>
      <c r="AI225" s="26" t="str">
        <f ca="1" t="shared" si="20"/>
        <v>是</v>
      </c>
      <c r="AJ225" s="27" t="str">
        <f ca="1" t="shared" si="21"/>
        <v>是</v>
      </c>
      <c r="AK225" s="28"/>
      <c r="AL225" s="28" t="s">
        <v>71</v>
      </c>
    </row>
    <row r="226" spans="1:38">
      <c r="A226" s="22" t="str">
        <f t="shared" si="22"/>
        <v>合肥肥东吾悦网点</v>
      </c>
      <c r="B226" s="22" t="str">
        <f>VLOOKUP(R226,区域划分!A:B,2,0)</f>
        <v>肥东</v>
      </c>
      <c r="C226" t="str">
        <f t="shared" si="23"/>
        <v>2020-11-01</v>
      </c>
      <c r="D226" s="16" t="s">
        <v>2652</v>
      </c>
      <c r="E226" s="16" t="s">
        <v>2653</v>
      </c>
      <c r="F226" s="16" t="s">
        <v>433</v>
      </c>
      <c r="G226" s="16" t="s">
        <v>532</v>
      </c>
      <c r="H226" s="16" t="s">
        <v>533</v>
      </c>
      <c r="I226" s="16" t="s">
        <v>436</v>
      </c>
      <c r="J226" s="16" t="s">
        <v>2536</v>
      </c>
      <c r="K226" s="16" t="s">
        <v>2537</v>
      </c>
      <c r="L226" s="16" t="s">
        <v>2654</v>
      </c>
      <c r="M226" s="16" t="s">
        <v>537</v>
      </c>
      <c r="N226" s="16" t="s">
        <v>441</v>
      </c>
      <c r="O226" s="16" t="s">
        <v>442</v>
      </c>
      <c r="P226" s="16" t="s">
        <v>537</v>
      </c>
      <c r="Q226" s="16" t="s">
        <v>2655</v>
      </c>
      <c r="R226" s="16" t="s">
        <v>11</v>
      </c>
      <c r="S226" s="16" t="s">
        <v>606</v>
      </c>
      <c r="T226" s="16" t="s">
        <v>2656</v>
      </c>
      <c r="U226" s="16" t="s">
        <v>466</v>
      </c>
      <c r="V226" s="16" t="s">
        <v>541</v>
      </c>
      <c r="W226" s="16" t="s">
        <v>537</v>
      </c>
      <c r="X226" s="16" t="s">
        <v>449</v>
      </c>
      <c r="Y226" s="16" t="s">
        <v>450</v>
      </c>
      <c r="Z226" s="16" t="s">
        <v>451</v>
      </c>
      <c r="AA226" s="16" t="s">
        <v>2657</v>
      </c>
      <c r="AB226" s="16" t="s">
        <v>606</v>
      </c>
      <c r="AC226" s="16" t="s">
        <v>11</v>
      </c>
      <c r="AD226" s="16" t="s">
        <v>453</v>
      </c>
      <c r="AE226" s="16" t="s">
        <v>11</v>
      </c>
      <c r="AF226" s="16" t="s">
        <v>338</v>
      </c>
      <c r="AG226" s="25">
        <f ca="1" t="shared" si="18"/>
        <v>23.2752777777496</v>
      </c>
      <c r="AH226" s="25" t="str">
        <f t="shared" si="19"/>
        <v>是</v>
      </c>
      <c r="AI226" s="26" t="str">
        <f ca="1" t="shared" si="20"/>
        <v>是</v>
      </c>
      <c r="AJ226" s="27" t="str">
        <f ca="1" t="shared" si="21"/>
        <v>是</v>
      </c>
      <c r="AK226" s="28"/>
      <c r="AL226" s="28" t="s">
        <v>71</v>
      </c>
    </row>
    <row r="227" spans="1:38">
      <c r="A227" s="22" t="str">
        <f t="shared" si="22"/>
        <v>合肥包河三里庵网点</v>
      </c>
      <c r="B227" s="22" t="str">
        <f>VLOOKUP(R227,区域划分!A:B,2,0)</f>
        <v>合肥南</v>
      </c>
      <c r="C227" t="str">
        <f t="shared" si="23"/>
        <v>2020-11-01</v>
      </c>
      <c r="D227" s="16" t="s">
        <v>2658</v>
      </c>
      <c r="E227" s="16" t="s">
        <v>2659</v>
      </c>
      <c r="F227" s="16" t="s">
        <v>433</v>
      </c>
      <c r="G227" s="16" t="s">
        <v>471</v>
      </c>
      <c r="H227" s="16" t="s">
        <v>472</v>
      </c>
      <c r="I227" s="16" t="s">
        <v>473</v>
      </c>
      <c r="J227" s="16" t="s">
        <v>2660</v>
      </c>
      <c r="K227" s="16" t="s">
        <v>2661</v>
      </c>
      <c r="L227" s="16" t="s">
        <v>2662</v>
      </c>
      <c r="M227" s="16" t="s">
        <v>1897</v>
      </c>
      <c r="N227" s="16" t="s">
        <v>441</v>
      </c>
      <c r="O227" s="16" t="s">
        <v>442</v>
      </c>
      <c r="P227" s="16" t="s">
        <v>2663</v>
      </c>
      <c r="Q227" s="16" t="s">
        <v>2664</v>
      </c>
      <c r="R227" s="16" t="s">
        <v>13</v>
      </c>
      <c r="S227" s="16" t="s">
        <v>606</v>
      </c>
      <c r="T227" s="16" t="s">
        <v>607</v>
      </c>
      <c r="U227" s="16" t="s">
        <v>466</v>
      </c>
      <c r="V227" s="16" t="s">
        <v>2665</v>
      </c>
      <c r="W227" s="16" t="s">
        <v>2663</v>
      </c>
      <c r="X227" s="16" t="s">
        <v>449</v>
      </c>
      <c r="Y227" s="16" t="s">
        <v>450</v>
      </c>
      <c r="Z227" s="16" t="s">
        <v>451</v>
      </c>
      <c r="AA227" s="16" t="s">
        <v>2666</v>
      </c>
      <c r="AB227" s="16" t="s">
        <v>606</v>
      </c>
      <c r="AC227" s="16" t="s">
        <v>13</v>
      </c>
      <c r="AD227" s="16" t="s">
        <v>453</v>
      </c>
      <c r="AE227" s="16" t="s">
        <v>13</v>
      </c>
      <c r="AF227" s="16" t="s">
        <v>338</v>
      </c>
      <c r="AG227" s="25">
        <f ca="1" t="shared" si="18"/>
        <v>23.2630555554642</v>
      </c>
      <c r="AH227" s="25" t="str">
        <f t="shared" si="19"/>
        <v>是</v>
      </c>
      <c r="AI227" s="26" t="str">
        <f ca="1" t="shared" si="20"/>
        <v>是</v>
      </c>
      <c r="AJ227" s="27" t="str">
        <f ca="1" t="shared" si="21"/>
        <v>是</v>
      </c>
      <c r="AK227" s="28" t="s">
        <v>69</v>
      </c>
      <c r="AL227" s="28" t="s">
        <v>71</v>
      </c>
    </row>
    <row r="228" spans="1:38">
      <c r="A228" s="22" t="str">
        <f t="shared" si="22"/>
        <v>合肥高新天鹅湖网点</v>
      </c>
      <c r="B228" s="22" t="str">
        <f>VLOOKUP(R228,区域划分!A:B,2,0)</f>
        <v>合肥南</v>
      </c>
      <c r="C228" t="str">
        <f t="shared" si="23"/>
        <v>2020-11-01</v>
      </c>
      <c r="D228" s="16" t="s">
        <v>2667</v>
      </c>
      <c r="E228" s="16" t="s">
        <v>2668</v>
      </c>
      <c r="F228" s="16" t="s">
        <v>433</v>
      </c>
      <c r="G228" s="16" t="s">
        <v>471</v>
      </c>
      <c r="H228" s="16" t="s">
        <v>599</v>
      </c>
      <c r="I228" s="16" t="s">
        <v>473</v>
      </c>
      <c r="J228" s="16" t="s">
        <v>634</v>
      </c>
      <c r="K228" s="16" t="s">
        <v>2669</v>
      </c>
      <c r="L228" s="16" t="s">
        <v>2670</v>
      </c>
      <c r="M228" s="16" t="s">
        <v>734</v>
      </c>
      <c r="N228" s="16" t="s">
        <v>478</v>
      </c>
      <c r="O228" s="16" t="s">
        <v>442</v>
      </c>
      <c r="P228" s="16" t="s">
        <v>2671</v>
      </c>
      <c r="Q228" s="16" t="s">
        <v>2672</v>
      </c>
      <c r="R228" s="16" t="s">
        <v>17</v>
      </c>
      <c r="S228" s="16" t="s">
        <v>593</v>
      </c>
      <c r="T228" s="16" t="s">
        <v>2673</v>
      </c>
      <c r="U228" s="16" t="s">
        <v>447</v>
      </c>
      <c r="V228" s="16" t="s">
        <v>842</v>
      </c>
      <c r="W228" s="16" t="s">
        <v>2671</v>
      </c>
      <c r="X228" s="16" t="s">
        <v>449</v>
      </c>
      <c r="Y228" s="16" t="s">
        <v>450</v>
      </c>
      <c r="Z228" s="16" t="s">
        <v>451</v>
      </c>
      <c r="AA228" s="16" t="s">
        <v>2674</v>
      </c>
      <c r="AB228" s="16" t="s">
        <v>593</v>
      </c>
      <c r="AC228" s="16" t="s">
        <v>17</v>
      </c>
      <c r="AD228" s="16" t="s">
        <v>453</v>
      </c>
      <c r="AE228" s="16" t="s">
        <v>338</v>
      </c>
      <c r="AF228" s="16" t="s">
        <v>338</v>
      </c>
      <c r="AG228" s="25">
        <f ca="1" t="shared" si="18"/>
        <v>6.76166666677454</v>
      </c>
      <c r="AH228" s="25" t="str">
        <f t="shared" si="19"/>
        <v>是</v>
      </c>
      <c r="AI228" s="26" t="str">
        <f ca="1" t="shared" si="20"/>
        <v>是</v>
      </c>
      <c r="AJ228" s="27" t="str">
        <f ca="1" t="shared" si="21"/>
        <v>是</v>
      </c>
      <c r="AK228" s="28" t="s">
        <v>69</v>
      </c>
      <c r="AL228" s="28"/>
    </row>
    <row r="229" spans="1:38">
      <c r="A229" s="22" t="str">
        <f t="shared" si="22"/>
        <v>合肥经开网点</v>
      </c>
      <c r="B229" s="22" t="str">
        <f>VLOOKUP(R229,区域划分!A:B,2,0)</f>
        <v>合肥南</v>
      </c>
      <c r="C229" t="str">
        <f t="shared" si="23"/>
        <v>2020-11-01</v>
      </c>
      <c r="D229" s="16" t="s">
        <v>2675</v>
      </c>
      <c r="E229" s="16" t="s">
        <v>2676</v>
      </c>
      <c r="F229" s="16" t="s">
        <v>433</v>
      </c>
      <c r="G229" s="16" t="s">
        <v>471</v>
      </c>
      <c r="H229" s="16" t="s">
        <v>472</v>
      </c>
      <c r="I229" s="16" t="s">
        <v>436</v>
      </c>
      <c r="J229" s="16" t="s">
        <v>2677</v>
      </c>
      <c r="K229" s="16" t="s">
        <v>2678</v>
      </c>
      <c r="L229" s="16" t="s">
        <v>2679</v>
      </c>
      <c r="M229" s="16" t="s">
        <v>2680</v>
      </c>
      <c r="N229" s="16" t="s">
        <v>441</v>
      </c>
      <c r="O229" s="16" t="s">
        <v>442</v>
      </c>
      <c r="P229" s="16" t="s">
        <v>2681</v>
      </c>
      <c r="Q229" s="16" t="s">
        <v>2682</v>
      </c>
      <c r="R229" s="16" t="s">
        <v>9</v>
      </c>
      <c r="S229" s="16" t="s">
        <v>1936</v>
      </c>
      <c r="T229" s="16" t="s">
        <v>1985</v>
      </c>
      <c r="U229" s="16" t="s">
        <v>466</v>
      </c>
      <c r="V229" s="16" t="s">
        <v>2683</v>
      </c>
      <c r="W229" s="16" t="s">
        <v>2681</v>
      </c>
      <c r="X229" s="16" t="s">
        <v>449</v>
      </c>
      <c r="Y229" s="16" t="s">
        <v>450</v>
      </c>
      <c r="Z229" s="16" t="s">
        <v>451</v>
      </c>
      <c r="AA229" s="16" t="s">
        <v>2684</v>
      </c>
      <c r="AB229" s="16" t="s">
        <v>1936</v>
      </c>
      <c r="AC229" s="16" t="s">
        <v>9</v>
      </c>
      <c r="AD229" s="16" t="s">
        <v>453</v>
      </c>
      <c r="AE229" s="16" t="s">
        <v>9</v>
      </c>
      <c r="AF229" s="16" t="s">
        <v>338</v>
      </c>
      <c r="AG229" s="25">
        <f ca="1" t="shared" si="18"/>
        <v>0.895833333372138</v>
      </c>
      <c r="AH229" s="25" t="str">
        <f t="shared" si="19"/>
        <v>是</v>
      </c>
      <c r="AI229" s="26" t="str">
        <f ca="1" t="shared" si="20"/>
        <v>是</v>
      </c>
      <c r="AJ229" s="27" t="str">
        <f ca="1" t="shared" si="21"/>
        <v>是</v>
      </c>
      <c r="AK229" s="28" t="s">
        <v>69</v>
      </c>
      <c r="AL229" s="28"/>
    </row>
    <row r="230" spans="1:38">
      <c r="A230" s="22" t="str">
        <f t="shared" si="22"/>
        <v>合肥肥东吾悦网点</v>
      </c>
      <c r="B230" s="22" t="str">
        <f>VLOOKUP(R230,区域划分!A:B,2,0)</f>
        <v>肥东</v>
      </c>
      <c r="C230" t="str">
        <f t="shared" si="23"/>
        <v>2020-11-01</v>
      </c>
      <c r="D230" s="16" t="s">
        <v>2685</v>
      </c>
      <c r="E230" s="16" t="s">
        <v>2686</v>
      </c>
      <c r="F230" s="16" t="s">
        <v>835</v>
      </c>
      <c r="G230" s="16" t="s">
        <v>532</v>
      </c>
      <c r="H230" s="16" t="s">
        <v>533</v>
      </c>
      <c r="I230" s="16" t="s">
        <v>473</v>
      </c>
      <c r="J230" s="16" t="s">
        <v>836</v>
      </c>
      <c r="K230" s="16" t="s">
        <v>2687</v>
      </c>
      <c r="L230" s="16" t="s">
        <v>2688</v>
      </c>
      <c r="M230" s="16" t="s">
        <v>2689</v>
      </c>
      <c r="N230" s="16" t="s">
        <v>441</v>
      </c>
      <c r="O230" s="16" t="s">
        <v>442</v>
      </c>
      <c r="P230" s="16" t="s">
        <v>2690</v>
      </c>
      <c r="Q230" s="16" t="s">
        <v>2691</v>
      </c>
      <c r="R230" s="16" t="s">
        <v>11</v>
      </c>
      <c r="S230" s="16" t="s">
        <v>606</v>
      </c>
      <c r="T230" s="16" t="s">
        <v>2692</v>
      </c>
      <c r="U230" s="16" t="s">
        <v>466</v>
      </c>
      <c r="V230" s="16" t="s">
        <v>2693</v>
      </c>
      <c r="W230" s="16" t="s">
        <v>2690</v>
      </c>
      <c r="X230" s="16" t="s">
        <v>449</v>
      </c>
      <c r="Y230" s="16" t="s">
        <v>450</v>
      </c>
      <c r="Z230" s="16" t="s">
        <v>451</v>
      </c>
      <c r="AA230" s="16" t="s">
        <v>2694</v>
      </c>
      <c r="AB230" s="16" t="s">
        <v>606</v>
      </c>
      <c r="AC230" s="16" t="s">
        <v>11</v>
      </c>
      <c r="AD230" s="16" t="s">
        <v>453</v>
      </c>
      <c r="AE230" s="16" t="s">
        <v>11</v>
      </c>
      <c r="AF230" s="16" t="s">
        <v>338</v>
      </c>
      <c r="AG230" s="25">
        <f ca="1" t="shared" si="18"/>
        <v>23.8616666666348</v>
      </c>
      <c r="AH230" s="25" t="str">
        <f t="shared" si="19"/>
        <v>是</v>
      </c>
      <c r="AI230" s="26" t="str">
        <f ca="1" t="shared" si="20"/>
        <v>是</v>
      </c>
      <c r="AJ230" s="27" t="str">
        <f ca="1" t="shared" si="21"/>
        <v>是</v>
      </c>
      <c r="AK230" s="28"/>
      <c r="AL230" s="28" t="s">
        <v>71</v>
      </c>
    </row>
    <row r="231" spans="1:38">
      <c r="A231" s="22" t="str">
        <f t="shared" si="22"/>
        <v>合肥包河三里庵网点</v>
      </c>
      <c r="B231" s="22" t="str">
        <f>VLOOKUP(R231,区域划分!A:B,2,0)</f>
        <v>合肥南</v>
      </c>
      <c r="C231" t="str">
        <f t="shared" si="23"/>
        <v>2020-11-01</v>
      </c>
      <c r="D231" s="16" t="s">
        <v>2695</v>
      </c>
      <c r="E231" s="16" t="s">
        <v>2696</v>
      </c>
      <c r="F231" s="16" t="s">
        <v>433</v>
      </c>
      <c r="G231" s="16" t="s">
        <v>471</v>
      </c>
      <c r="H231" s="16" t="s">
        <v>472</v>
      </c>
      <c r="I231" s="16" t="s">
        <v>473</v>
      </c>
      <c r="J231" s="16" t="s">
        <v>2697</v>
      </c>
      <c r="K231" s="16" t="s">
        <v>2698</v>
      </c>
      <c r="L231" s="16" t="s">
        <v>2699</v>
      </c>
      <c r="M231" s="16" t="s">
        <v>2700</v>
      </c>
      <c r="N231" s="16" t="s">
        <v>441</v>
      </c>
      <c r="O231" s="16" t="s">
        <v>442</v>
      </c>
      <c r="P231" s="16" t="s">
        <v>2701</v>
      </c>
      <c r="Q231" s="16" t="s">
        <v>2702</v>
      </c>
      <c r="R231" s="16" t="s">
        <v>13</v>
      </c>
      <c r="S231" s="16" t="s">
        <v>445</v>
      </c>
      <c r="T231" s="16" t="s">
        <v>2703</v>
      </c>
      <c r="U231" s="16" t="s">
        <v>447</v>
      </c>
      <c r="V231" s="16" t="s">
        <v>2704</v>
      </c>
      <c r="W231" s="16" t="s">
        <v>2701</v>
      </c>
      <c r="X231" s="16" t="s">
        <v>449</v>
      </c>
      <c r="Y231" s="16" t="s">
        <v>450</v>
      </c>
      <c r="Z231" s="16" t="s">
        <v>451</v>
      </c>
      <c r="AA231" s="16" t="s">
        <v>2705</v>
      </c>
      <c r="AB231" s="16" t="s">
        <v>445</v>
      </c>
      <c r="AC231" s="16" t="s">
        <v>13</v>
      </c>
      <c r="AD231" s="16" t="s">
        <v>453</v>
      </c>
      <c r="AE231" s="16" t="s">
        <v>338</v>
      </c>
      <c r="AF231" s="16" t="s">
        <v>338</v>
      </c>
      <c r="AG231" s="25">
        <f ca="1" t="shared" si="18"/>
        <v>1.22055555554107</v>
      </c>
      <c r="AH231" s="25" t="str">
        <f t="shared" si="19"/>
        <v>是</v>
      </c>
      <c r="AI231" s="26" t="str">
        <f ca="1" t="shared" si="20"/>
        <v>是</v>
      </c>
      <c r="AJ231" s="27" t="str">
        <f ca="1" t="shared" si="21"/>
        <v>是</v>
      </c>
      <c r="AK231" s="28" t="s">
        <v>69</v>
      </c>
      <c r="AL231" s="28"/>
    </row>
    <row r="232" spans="1:38">
      <c r="A232" s="22" t="str">
        <f t="shared" si="22"/>
        <v>合肥长丰水湖镇网点</v>
      </c>
      <c r="B232" s="22" t="str">
        <f>VLOOKUP(R232,区域划分!A:B,2,0)</f>
        <v>合肥北</v>
      </c>
      <c r="C232" t="str">
        <f t="shared" si="23"/>
        <v>2020-11-01</v>
      </c>
      <c r="D232" s="16" t="s">
        <v>2706</v>
      </c>
      <c r="E232" s="16" t="s">
        <v>2707</v>
      </c>
      <c r="F232" s="16" t="s">
        <v>433</v>
      </c>
      <c r="G232" s="16" t="s">
        <v>456</v>
      </c>
      <c r="H232" s="16" t="s">
        <v>457</v>
      </c>
      <c r="I232" s="16" t="s">
        <v>436</v>
      </c>
      <c r="J232" s="16" t="s">
        <v>2708</v>
      </c>
      <c r="K232" s="16" t="s">
        <v>2709</v>
      </c>
      <c r="L232" s="16" t="s">
        <v>2710</v>
      </c>
      <c r="M232" s="16" t="s">
        <v>2711</v>
      </c>
      <c r="N232" s="16" t="s">
        <v>478</v>
      </c>
      <c r="O232" s="16" t="s">
        <v>442</v>
      </c>
      <c r="P232" s="16" t="s">
        <v>2712</v>
      </c>
      <c r="Q232" s="16" t="s">
        <v>2713</v>
      </c>
      <c r="R232" s="16" t="s">
        <v>15</v>
      </c>
      <c r="S232" s="16" t="s">
        <v>829</v>
      </c>
      <c r="T232" s="16" t="s">
        <v>2714</v>
      </c>
      <c r="U232" s="16" t="s">
        <v>447</v>
      </c>
      <c r="V232" s="16" t="s">
        <v>2715</v>
      </c>
      <c r="W232" s="16" t="s">
        <v>2712</v>
      </c>
      <c r="X232" s="16" t="s">
        <v>449</v>
      </c>
      <c r="Y232" s="16" t="s">
        <v>450</v>
      </c>
      <c r="Z232" s="16" t="s">
        <v>451</v>
      </c>
      <c r="AA232" s="16" t="s">
        <v>2716</v>
      </c>
      <c r="AB232" s="16" t="s">
        <v>829</v>
      </c>
      <c r="AC232" s="16" t="s">
        <v>15</v>
      </c>
      <c r="AD232" s="16" t="s">
        <v>453</v>
      </c>
      <c r="AE232" s="16" t="s">
        <v>338</v>
      </c>
      <c r="AF232" s="16" t="s">
        <v>338</v>
      </c>
      <c r="AG232" s="25">
        <f ca="1" t="shared" si="18"/>
        <v>5.48222222237382</v>
      </c>
      <c r="AH232" s="25" t="str">
        <f t="shared" si="19"/>
        <v>是</v>
      </c>
      <c r="AI232" s="26" t="str">
        <f ca="1" t="shared" si="20"/>
        <v>是</v>
      </c>
      <c r="AJ232" s="27" t="str">
        <f ca="1" t="shared" si="21"/>
        <v>是</v>
      </c>
      <c r="AK232" s="28" t="s">
        <v>69</v>
      </c>
      <c r="AL232" s="28"/>
    </row>
    <row r="233" spans="1:38">
      <c r="A233" s="22" t="str">
        <f t="shared" si="22"/>
        <v>合肥经开网点</v>
      </c>
      <c r="B233" s="22" t="str">
        <f>VLOOKUP(R233,区域划分!A:B,2,0)</f>
        <v>合肥南</v>
      </c>
      <c r="C233" t="str">
        <f t="shared" si="23"/>
        <v>2020-11-01</v>
      </c>
      <c r="D233" s="16" t="s">
        <v>2717</v>
      </c>
      <c r="E233" s="16" t="s">
        <v>2718</v>
      </c>
      <c r="F233" s="16" t="s">
        <v>433</v>
      </c>
      <c r="G233" s="16" t="s">
        <v>456</v>
      </c>
      <c r="H233" s="16" t="s">
        <v>457</v>
      </c>
      <c r="I233" s="16" t="s">
        <v>436</v>
      </c>
      <c r="J233" s="16" t="s">
        <v>2719</v>
      </c>
      <c r="K233" s="16" t="s">
        <v>2720</v>
      </c>
      <c r="L233" s="16" t="s">
        <v>2721</v>
      </c>
      <c r="M233" s="16" t="s">
        <v>2722</v>
      </c>
      <c r="N233" s="16" t="s">
        <v>441</v>
      </c>
      <c r="O233" s="16" t="s">
        <v>442</v>
      </c>
      <c r="P233" s="16" t="s">
        <v>2723</v>
      </c>
      <c r="Q233" s="16" t="s">
        <v>2724</v>
      </c>
      <c r="R233" s="16" t="s">
        <v>9</v>
      </c>
      <c r="S233" s="16" t="s">
        <v>464</v>
      </c>
      <c r="T233" s="16" t="s">
        <v>465</v>
      </c>
      <c r="U233" s="16" t="s">
        <v>466</v>
      </c>
      <c r="V233" s="16" t="s">
        <v>2725</v>
      </c>
      <c r="W233" s="16" t="s">
        <v>2723</v>
      </c>
      <c r="X233" s="16" t="s">
        <v>449</v>
      </c>
      <c r="Y233" s="16" t="s">
        <v>450</v>
      </c>
      <c r="Z233" s="16" t="s">
        <v>451</v>
      </c>
      <c r="AA233" s="16" t="s">
        <v>2726</v>
      </c>
      <c r="AB233" s="16" t="s">
        <v>464</v>
      </c>
      <c r="AC233" s="16" t="s">
        <v>7</v>
      </c>
      <c r="AD233" s="16" t="s">
        <v>453</v>
      </c>
      <c r="AE233" s="16" t="s">
        <v>338</v>
      </c>
      <c r="AF233" s="16" t="s">
        <v>338</v>
      </c>
      <c r="AG233" s="25">
        <f ca="1" t="shared" si="18"/>
        <v>2.11611111107049</v>
      </c>
      <c r="AH233" s="25" t="str">
        <f t="shared" si="19"/>
        <v>是</v>
      </c>
      <c r="AI233" s="26" t="str">
        <f ca="1" t="shared" si="20"/>
        <v>是</v>
      </c>
      <c r="AJ233" s="27" t="str">
        <f ca="1" t="shared" si="21"/>
        <v>是</v>
      </c>
      <c r="AK233" s="28" t="s">
        <v>69</v>
      </c>
      <c r="AL233" s="28"/>
    </row>
    <row r="234" spans="1:38">
      <c r="A234" s="22" t="str">
        <f t="shared" si="22"/>
        <v>合肥包河三里庵网点</v>
      </c>
      <c r="B234" s="22" t="str">
        <f>VLOOKUP(R234,区域划分!A:B,2,0)</f>
        <v>合肥南</v>
      </c>
      <c r="C234" t="str">
        <f t="shared" si="23"/>
        <v>2020-11-01</v>
      </c>
      <c r="D234" s="16" t="s">
        <v>2727</v>
      </c>
      <c r="E234" s="16" t="s">
        <v>2728</v>
      </c>
      <c r="F234" s="16" t="s">
        <v>433</v>
      </c>
      <c r="G234" s="16" t="s">
        <v>471</v>
      </c>
      <c r="H234" s="16" t="s">
        <v>472</v>
      </c>
      <c r="I234" s="16" t="s">
        <v>473</v>
      </c>
      <c r="J234" s="16" t="s">
        <v>665</v>
      </c>
      <c r="K234" s="16" t="s">
        <v>2729</v>
      </c>
      <c r="L234" s="16" t="s">
        <v>2730</v>
      </c>
      <c r="M234" s="16" t="s">
        <v>537</v>
      </c>
      <c r="N234" s="16" t="s">
        <v>441</v>
      </c>
      <c r="O234" s="16" t="s">
        <v>442</v>
      </c>
      <c r="P234" s="16" t="s">
        <v>537</v>
      </c>
      <c r="Q234" s="16" t="s">
        <v>2731</v>
      </c>
      <c r="R234" s="16" t="s">
        <v>13</v>
      </c>
      <c r="S234" s="16" t="s">
        <v>606</v>
      </c>
      <c r="T234" s="16" t="s">
        <v>2154</v>
      </c>
      <c r="U234" s="16" t="s">
        <v>466</v>
      </c>
      <c r="V234" s="16" t="s">
        <v>541</v>
      </c>
      <c r="W234" s="16" t="s">
        <v>537</v>
      </c>
      <c r="X234" s="16" t="s">
        <v>449</v>
      </c>
      <c r="Y234" s="16" t="s">
        <v>450</v>
      </c>
      <c r="Z234" s="16" t="s">
        <v>451</v>
      </c>
      <c r="AA234" s="16" t="s">
        <v>2732</v>
      </c>
      <c r="AB234" s="16" t="s">
        <v>606</v>
      </c>
      <c r="AC234" s="16" t="s">
        <v>2157</v>
      </c>
      <c r="AD234" s="16" t="s">
        <v>453</v>
      </c>
      <c r="AE234" s="16" t="s">
        <v>13</v>
      </c>
      <c r="AF234" s="16" t="s">
        <v>338</v>
      </c>
      <c r="AG234" s="25">
        <f ca="1" t="shared" si="18"/>
        <v>23.2080555555294</v>
      </c>
      <c r="AH234" s="25" t="str">
        <f t="shared" si="19"/>
        <v>是</v>
      </c>
      <c r="AI234" s="26" t="str">
        <f ca="1" t="shared" si="20"/>
        <v>是</v>
      </c>
      <c r="AJ234" s="27" t="str">
        <f ca="1" t="shared" si="21"/>
        <v>是</v>
      </c>
      <c r="AK234" s="28" t="s">
        <v>69</v>
      </c>
      <c r="AL234" s="28" t="s">
        <v>71</v>
      </c>
    </row>
    <row r="235" spans="1:38">
      <c r="A235" s="22" t="str">
        <f t="shared" si="22"/>
        <v>合肥包河三里庵网点</v>
      </c>
      <c r="B235" s="22" t="str">
        <f>VLOOKUP(R235,区域划分!A:B,2,0)</f>
        <v>合肥南</v>
      </c>
      <c r="C235" t="str">
        <f t="shared" si="23"/>
        <v>2020-11-01</v>
      </c>
      <c r="D235" s="16" t="s">
        <v>2733</v>
      </c>
      <c r="E235" s="16" t="s">
        <v>2734</v>
      </c>
      <c r="F235" s="16" t="s">
        <v>433</v>
      </c>
      <c r="G235" s="16" t="s">
        <v>471</v>
      </c>
      <c r="H235" s="16" t="s">
        <v>472</v>
      </c>
      <c r="I235" s="16" t="s">
        <v>473</v>
      </c>
      <c r="J235" s="16" t="s">
        <v>2735</v>
      </c>
      <c r="K235" s="16" t="s">
        <v>2736</v>
      </c>
      <c r="L235" s="16" t="s">
        <v>2737</v>
      </c>
      <c r="M235" s="16" t="s">
        <v>537</v>
      </c>
      <c r="N235" s="16" t="s">
        <v>441</v>
      </c>
      <c r="O235" s="16" t="s">
        <v>442</v>
      </c>
      <c r="P235" s="16" t="s">
        <v>537</v>
      </c>
      <c r="Q235" s="16" t="s">
        <v>2738</v>
      </c>
      <c r="R235" s="16" t="s">
        <v>13</v>
      </c>
      <c r="S235" s="16" t="s">
        <v>606</v>
      </c>
      <c r="T235" s="16" t="s">
        <v>607</v>
      </c>
      <c r="U235" s="16" t="s">
        <v>466</v>
      </c>
      <c r="V235" s="16" t="s">
        <v>541</v>
      </c>
      <c r="W235" s="16" t="s">
        <v>537</v>
      </c>
      <c r="X235" s="16" t="s">
        <v>449</v>
      </c>
      <c r="Y235" s="16" t="s">
        <v>450</v>
      </c>
      <c r="Z235" s="16" t="s">
        <v>451</v>
      </c>
      <c r="AA235" s="16" t="s">
        <v>2739</v>
      </c>
      <c r="AB235" s="16" t="s">
        <v>606</v>
      </c>
      <c r="AC235" s="16" t="s">
        <v>13</v>
      </c>
      <c r="AD235" s="16" t="s">
        <v>453</v>
      </c>
      <c r="AE235" s="16" t="s">
        <v>13</v>
      </c>
      <c r="AF235" s="16" t="s">
        <v>338</v>
      </c>
      <c r="AG235" s="25">
        <f ca="1" t="shared" si="18"/>
        <v>23.2300000000396</v>
      </c>
      <c r="AH235" s="25" t="str">
        <f t="shared" si="19"/>
        <v>是</v>
      </c>
      <c r="AI235" s="26" t="str">
        <f ca="1" t="shared" si="20"/>
        <v>是</v>
      </c>
      <c r="AJ235" s="27" t="str">
        <f ca="1" t="shared" si="21"/>
        <v>是</v>
      </c>
      <c r="AK235" s="28" t="s">
        <v>69</v>
      </c>
      <c r="AL235" s="28" t="s">
        <v>71</v>
      </c>
    </row>
    <row r="236" spans="1:38">
      <c r="A236" s="22" t="str">
        <f t="shared" si="22"/>
        <v>合肥经开网点</v>
      </c>
      <c r="B236" s="22" t="str">
        <f>VLOOKUP(R236,区域划分!A:B,2,0)</f>
        <v>合肥南</v>
      </c>
      <c r="C236" t="str">
        <f t="shared" si="23"/>
        <v>2020-11-01</v>
      </c>
      <c r="D236" s="16" t="s">
        <v>2740</v>
      </c>
      <c r="E236" s="16" t="s">
        <v>2741</v>
      </c>
      <c r="F236" s="16" t="s">
        <v>433</v>
      </c>
      <c r="G236" s="16" t="s">
        <v>471</v>
      </c>
      <c r="H236" s="16" t="s">
        <v>472</v>
      </c>
      <c r="I236" s="16" t="s">
        <v>436</v>
      </c>
      <c r="J236" s="16" t="s">
        <v>2402</v>
      </c>
      <c r="K236" s="16" t="s">
        <v>2403</v>
      </c>
      <c r="L236" s="16" t="s">
        <v>2742</v>
      </c>
      <c r="M236" s="16" t="s">
        <v>2743</v>
      </c>
      <c r="N236" s="16" t="s">
        <v>478</v>
      </c>
      <c r="O236" s="16" t="s">
        <v>442</v>
      </c>
      <c r="P236" s="16" t="s">
        <v>2744</v>
      </c>
      <c r="Q236" s="16" t="s">
        <v>2745</v>
      </c>
      <c r="R236" s="16" t="s">
        <v>9</v>
      </c>
      <c r="S236" s="16" t="s">
        <v>1936</v>
      </c>
      <c r="T236" s="16" t="s">
        <v>1985</v>
      </c>
      <c r="U236" s="16" t="s">
        <v>466</v>
      </c>
      <c r="V236" s="16" t="s">
        <v>2746</v>
      </c>
      <c r="W236" s="16" t="s">
        <v>2744</v>
      </c>
      <c r="X236" s="16" t="s">
        <v>449</v>
      </c>
      <c r="Y236" s="16" t="s">
        <v>450</v>
      </c>
      <c r="Z236" s="16" t="s">
        <v>451</v>
      </c>
      <c r="AA236" s="16" t="s">
        <v>2747</v>
      </c>
      <c r="AB236" s="16" t="s">
        <v>1936</v>
      </c>
      <c r="AC236" s="16" t="s">
        <v>9</v>
      </c>
      <c r="AD236" s="16" t="s">
        <v>453</v>
      </c>
      <c r="AE236" s="16" t="s">
        <v>9</v>
      </c>
      <c r="AF236" s="16" t="s">
        <v>338</v>
      </c>
      <c r="AG236" s="25">
        <f ca="1" t="shared" si="18"/>
        <v>0.875833333237097</v>
      </c>
      <c r="AH236" s="25" t="str">
        <f t="shared" si="19"/>
        <v>是</v>
      </c>
      <c r="AI236" s="26" t="str">
        <f ca="1" t="shared" si="20"/>
        <v>是</v>
      </c>
      <c r="AJ236" s="27" t="str">
        <f ca="1" t="shared" si="21"/>
        <v>是</v>
      </c>
      <c r="AK236" s="28" t="s">
        <v>69</v>
      </c>
      <c r="AL236" s="28"/>
    </row>
    <row r="237" spans="1:38">
      <c r="A237" s="22" t="str">
        <f t="shared" si="22"/>
        <v>合肥包河三里庵网点</v>
      </c>
      <c r="B237" s="22" t="str">
        <f>VLOOKUP(R237,区域划分!A:B,2,0)</f>
        <v>合肥南</v>
      </c>
      <c r="C237" t="str">
        <f t="shared" si="23"/>
        <v>2020-11-01</v>
      </c>
      <c r="D237" s="16" t="s">
        <v>2748</v>
      </c>
      <c r="E237" s="16" t="s">
        <v>2749</v>
      </c>
      <c r="F237" s="16" t="s">
        <v>433</v>
      </c>
      <c r="G237" s="16" t="s">
        <v>532</v>
      </c>
      <c r="H237" s="16" t="s">
        <v>533</v>
      </c>
      <c r="I237" s="16" t="s">
        <v>436</v>
      </c>
      <c r="J237" s="16" t="s">
        <v>1468</v>
      </c>
      <c r="K237" s="16" t="s">
        <v>2750</v>
      </c>
      <c r="L237" s="16" t="s">
        <v>2751</v>
      </c>
      <c r="M237" s="16" t="s">
        <v>2752</v>
      </c>
      <c r="N237" s="16" t="s">
        <v>478</v>
      </c>
      <c r="O237" s="16" t="s">
        <v>442</v>
      </c>
      <c r="P237" s="16" t="s">
        <v>2753</v>
      </c>
      <c r="Q237" s="16" t="s">
        <v>2754</v>
      </c>
      <c r="R237" s="16" t="s">
        <v>13</v>
      </c>
      <c r="S237" s="16" t="s">
        <v>606</v>
      </c>
      <c r="T237" s="16" t="s">
        <v>607</v>
      </c>
      <c r="U237" s="16" t="s">
        <v>466</v>
      </c>
      <c r="V237" s="16" t="s">
        <v>2755</v>
      </c>
      <c r="W237" s="16" t="s">
        <v>2753</v>
      </c>
      <c r="X237" s="16" t="s">
        <v>449</v>
      </c>
      <c r="Y237" s="16" t="s">
        <v>450</v>
      </c>
      <c r="Z237" s="16" t="s">
        <v>451</v>
      </c>
      <c r="AA237" s="16" t="s">
        <v>2756</v>
      </c>
      <c r="AB237" s="16" t="s">
        <v>606</v>
      </c>
      <c r="AC237" s="16" t="s">
        <v>13</v>
      </c>
      <c r="AD237" s="16" t="s">
        <v>453</v>
      </c>
      <c r="AE237" s="16" t="s">
        <v>13</v>
      </c>
      <c r="AF237" s="16" t="s">
        <v>338</v>
      </c>
      <c r="AG237" s="25">
        <f ca="1" t="shared" si="18"/>
        <v>23.1011111110565</v>
      </c>
      <c r="AH237" s="25" t="str">
        <f t="shared" si="19"/>
        <v>是</v>
      </c>
      <c r="AI237" s="26" t="str">
        <f ca="1" t="shared" si="20"/>
        <v>是</v>
      </c>
      <c r="AJ237" s="27" t="str">
        <f ca="1" t="shared" si="21"/>
        <v>是</v>
      </c>
      <c r="AK237" s="28"/>
      <c r="AL237" s="28" t="s">
        <v>71</v>
      </c>
    </row>
    <row r="238" spans="1:38">
      <c r="A238" s="22" t="str">
        <f t="shared" si="22"/>
        <v>合肥肥东吾悦网点</v>
      </c>
      <c r="B238" s="22" t="str">
        <f>VLOOKUP(R238,区域划分!A:B,2,0)</f>
        <v>肥东</v>
      </c>
      <c r="C238" t="str">
        <f t="shared" si="23"/>
        <v>2020-11-01</v>
      </c>
      <c r="D238" s="16" t="s">
        <v>2757</v>
      </c>
      <c r="E238" s="16" t="s">
        <v>2758</v>
      </c>
      <c r="F238" s="16" t="s">
        <v>433</v>
      </c>
      <c r="G238" s="16" t="s">
        <v>532</v>
      </c>
      <c r="H238" s="16" t="s">
        <v>533</v>
      </c>
      <c r="I238" s="16" t="s">
        <v>473</v>
      </c>
      <c r="J238" s="16" t="s">
        <v>2759</v>
      </c>
      <c r="K238" s="16" t="s">
        <v>2760</v>
      </c>
      <c r="L238" s="16" t="s">
        <v>2761</v>
      </c>
      <c r="M238" s="16" t="s">
        <v>537</v>
      </c>
      <c r="N238" s="16" t="s">
        <v>441</v>
      </c>
      <c r="O238" s="16" t="s">
        <v>442</v>
      </c>
      <c r="P238" s="16" t="s">
        <v>537</v>
      </c>
      <c r="Q238" s="16" t="s">
        <v>2762</v>
      </c>
      <c r="R238" s="16" t="s">
        <v>11</v>
      </c>
      <c r="S238" s="16" t="s">
        <v>606</v>
      </c>
      <c r="T238" s="16" t="s">
        <v>727</v>
      </c>
      <c r="U238" s="16" t="s">
        <v>466</v>
      </c>
      <c r="V238" s="16" t="s">
        <v>541</v>
      </c>
      <c r="W238" s="16" t="s">
        <v>537</v>
      </c>
      <c r="X238" s="16" t="s">
        <v>449</v>
      </c>
      <c r="Y238" s="16" t="s">
        <v>450</v>
      </c>
      <c r="Z238" s="16" t="s">
        <v>451</v>
      </c>
      <c r="AA238" s="16" t="s">
        <v>2763</v>
      </c>
      <c r="AB238" s="16" t="s">
        <v>606</v>
      </c>
      <c r="AC238" s="16" t="s">
        <v>11</v>
      </c>
      <c r="AD238" s="16" t="s">
        <v>453</v>
      </c>
      <c r="AE238" s="16" t="s">
        <v>11</v>
      </c>
      <c r="AF238" s="16" t="s">
        <v>338</v>
      </c>
      <c r="AG238" s="25">
        <f ca="1" t="shared" si="18"/>
        <v>23.1627777778194</v>
      </c>
      <c r="AH238" s="25" t="str">
        <f t="shared" si="19"/>
        <v>是</v>
      </c>
      <c r="AI238" s="26" t="str">
        <f ca="1" t="shared" si="20"/>
        <v>是</v>
      </c>
      <c r="AJ238" s="27" t="str">
        <f ca="1" t="shared" si="21"/>
        <v>是</v>
      </c>
      <c r="AK238" s="28"/>
      <c r="AL238" s="28" t="s">
        <v>71</v>
      </c>
    </row>
    <row r="239" spans="1:38">
      <c r="A239" s="22" t="str">
        <f t="shared" si="22"/>
        <v>合肥肥东吾悦网点</v>
      </c>
      <c r="B239" s="22" t="str">
        <f>VLOOKUP(R239,区域划分!A:B,2,0)</f>
        <v>肥东</v>
      </c>
      <c r="C239" t="str">
        <f t="shared" si="23"/>
        <v>2020-11-01</v>
      </c>
      <c r="D239" s="16" t="s">
        <v>2764</v>
      </c>
      <c r="E239" s="16" t="s">
        <v>2765</v>
      </c>
      <c r="F239" s="16" t="s">
        <v>433</v>
      </c>
      <c r="G239" s="16" t="s">
        <v>532</v>
      </c>
      <c r="H239" s="16" t="s">
        <v>533</v>
      </c>
      <c r="I239" s="16" t="s">
        <v>436</v>
      </c>
      <c r="J239" s="16" t="s">
        <v>1497</v>
      </c>
      <c r="K239" s="16" t="s">
        <v>2766</v>
      </c>
      <c r="L239" s="16" t="s">
        <v>2767</v>
      </c>
      <c r="M239" s="16" t="s">
        <v>2768</v>
      </c>
      <c r="N239" s="16" t="s">
        <v>441</v>
      </c>
      <c r="O239" s="16" t="s">
        <v>442</v>
      </c>
      <c r="P239" s="16" t="s">
        <v>2769</v>
      </c>
      <c r="Q239" s="16" t="s">
        <v>2770</v>
      </c>
      <c r="R239" s="16" t="s">
        <v>11</v>
      </c>
      <c r="S239" s="16" t="s">
        <v>606</v>
      </c>
      <c r="T239" s="16" t="s">
        <v>727</v>
      </c>
      <c r="U239" s="16" t="s">
        <v>466</v>
      </c>
      <c r="V239" s="16" t="s">
        <v>2771</v>
      </c>
      <c r="W239" s="16" t="s">
        <v>2769</v>
      </c>
      <c r="X239" s="16" t="s">
        <v>449</v>
      </c>
      <c r="Y239" s="16" t="s">
        <v>450</v>
      </c>
      <c r="Z239" s="16" t="s">
        <v>451</v>
      </c>
      <c r="AA239" s="16" t="s">
        <v>2772</v>
      </c>
      <c r="AB239" s="16" t="s">
        <v>606</v>
      </c>
      <c r="AC239" s="16" t="s">
        <v>11</v>
      </c>
      <c r="AD239" s="16" t="s">
        <v>453</v>
      </c>
      <c r="AE239" s="16" t="s">
        <v>11</v>
      </c>
      <c r="AF239" s="16" t="s">
        <v>338</v>
      </c>
      <c r="AG239" s="25">
        <f ca="1" t="shared" si="18"/>
        <v>23.1719444445334</v>
      </c>
      <c r="AH239" s="25" t="str">
        <f t="shared" si="19"/>
        <v>是</v>
      </c>
      <c r="AI239" s="26" t="str">
        <f ca="1" t="shared" si="20"/>
        <v>是</v>
      </c>
      <c r="AJ239" s="27" t="str">
        <f ca="1" t="shared" si="21"/>
        <v>是</v>
      </c>
      <c r="AK239" s="28"/>
      <c r="AL239" s="28" t="s">
        <v>71</v>
      </c>
    </row>
    <row r="240" spans="1:38">
      <c r="A240" s="22" t="str">
        <f t="shared" si="22"/>
        <v>合肥高新天鹅湖网点</v>
      </c>
      <c r="B240" s="22" t="str">
        <f>VLOOKUP(R240,区域划分!A:B,2,0)</f>
        <v>合肥南</v>
      </c>
      <c r="C240" t="str">
        <f t="shared" si="23"/>
        <v>2020-11-01</v>
      </c>
      <c r="D240" s="16" t="s">
        <v>2773</v>
      </c>
      <c r="E240" s="16" t="s">
        <v>2774</v>
      </c>
      <c r="F240" s="16" t="s">
        <v>433</v>
      </c>
      <c r="G240" s="16" t="s">
        <v>471</v>
      </c>
      <c r="H240" s="16" t="s">
        <v>472</v>
      </c>
      <c r="I240" s="16" t="s">
        <v>473</v>
      </c>
      <c r="J240" s="16" t="s">
        <v>675</v>
      </c>
      <c r="K240" s="16" t="s">
        <v>2258</v>
      </c>
      <c r="L240" s="16" t="s">
        <v>2775</v>
      </c>
      <c r="M240" s="16" t="s">
        <v>2776</v>
      </c>
      <c r="N240" s="16" t="s">
        <v>478</v>
      </c>
      <c r="O240" s="16" t="s">
        <v>442</v>
      </c>
      <c r="P240" s="16" t="s">
        <v>2777</v>
      </c>
      <c r="Q240" s="16" t="s">
        <v>2778</v>
      </c>
      <c r="R240" s="16" t="s">
        <v>17</v>
      </c>
      <c r="S240" s="16" t="s">
        <v>593</v>
      </c>
      <c r="T240" s="16" t="s">
        <v>2779</v>
      </c>
      <c r="U240" s="16" t="s">
        <v>447</v>
      </c>
      <c r="V240" s="16" t="s">
        <v>2780</v>
      </c>
      <c r="W240" s="16" t="s">
        <v>2777</v>
      </c>
      <c r="X240" s="16" t="s">
        <v>449</v>
      </c>
      <c r="Y240" s="16" t="s">
        <v>450</v>
      </c>
      <c r="Z240" s="16" t="s">
        <v>451</v>
      </c>
      <c r="AA240" s="16" t="s">
        <v>2781</v>
      </c>
      <c r="AB240" s="16" t="s">
        <v>593</v>
      </c>
      <c r="AC240" s="16" t="s">
        <v>17</v>
      </c>
      <c r="AD240" s="16" t="s">
        <v>453</v>
      </c>
      <c r="AE240" s="16" t="s">
        <v>338</v>
      </c>
      <c r="AF240" s="16" t="s">
        <v>338</v>
      </c>
      <c r="AG240" s="25">
        <f ca="1" t="shared" si="18"/>
        <v>6.27999999996973</v>
      </c>
      <c r="AH240" s="25" t="str">
        <f t="shared" si="19"/>
        <v>是</v>
      </c>
      <c r="AI240" s="26" t="str">
        <f ca="1" t="shared" si="20"/>
        <v>是</v>
      </c>
      <c r="AJ240" s="27" t="str">
        <f ca="1" t="shared" si="21"/>
        <v>是</v>
      </c>
      <c r="AK240" s="28" t="s">
        <v>69</v>
      </c>
      <c r="AL240" s="28"/>
    </row>
    <row r="241" spans="1:38">
      <c r="A241" s="22" t="str">
        <f t="shared" si="22"/>
        <v>合肥包河三里庵网点</v>
      </c>
      <c r="B241" s="22" t="str">
        <f>VLOOKUP(R241,区域划分!A:B,2,0)</f>
        <v>合肥南</v>
      </c>
      <c r="C241" t="str">
        <f t="shared" si="23"/>
        <v>2020-11-01</v>
      </c>
      <c r="D241" s="16" t="s">
        <v>2782</v>
      </c>
      <c r="E241" s="16" t="s">
        <v>2783</v>
      </c>
      <c r="F241" s="16" t="s">
        <v>433</v>
      </c>
      <c r="G241" s="16" t="s">
        <v>471</v>
      </c>
      <c r="H241" s="16" t="s">
        <v>599</v>
      </c>
      <c r="I241" s="16" t="s">
        <v>436</v>
      </c>
      <c r="J241" s="16" t="s">
        <v>2402</v>
      </c>
      <c r="K241" s="16" t="s">
        <v>2784</v>
      </c>
      <c r="L241" s="16" t="s">
        <v>2785</v>
      </c>
      <c r="M241" s="16" t="s">
        <v>2786</v>
      </c>
      <c r="N241" s="16" t="s">
        <v>441</v>
      </c>
      <c r="O241" s="16" t="s">
        <v>442</v>
      </c>
      <c r="P241" s="16" t="s">
        <v>2787</v>
      </c>
      <c r="Q241" s="16" t="s">
        <v>2788</v>
      </c>
      <c r="R241" s="16" t="s">
        <v>13</v>
      </c>
      <c r="S241" s="16" t="s">
        <v>606</v>
      </c>
      <c r="T241" s="16" t="s">
        <v>607</v>
      </c>
      <c r="U241" s="16" t="s">
        <v>466</v>
      </c>
      <c r="V241" s="16" t="s">
        <v>2789</v>
      </c>
      <c r="W241" s="16" t="s">
        <v>2787</v>
      </c>
      <c r="X241" s="16" t="s">
        <v>449</v>
      </c>
      <c r="Y241" s="16" t="s">
        <v>450</v>
      </c>
      <c r="Z241" s="16" t="s">
        <v>451</v>
      </c>
      <c r="AA241" s="16" t="s">
        <v>2790</v>
      </c>
      <c r="AB241" s="16" t="s">
        <v>606</v>
      </c>
      <c r="AC241" s="16" t="s">
        <v>13</v>
      </c>
      <c r="AD241" s="16" t="s">
        <v>453</v>
      </c>
      <c r="AE241" s="16" t="s">
        <v>13</v>
      </c>
      <c r="AF241" s="16" t="s">
        <v>338</v>
      </c>
      <c r="AG241" s="25">
        <f ca="1" t="shared" si="18"/>
        <v>23.1255555554526</v>
      </c>
      <c r="AH241" s="25" t="str">
        <f t="shared" si="19"/>
        <v>是</v>
      </c>
      <c r="AI241" s="26" t="str">
        <f ca="1" t="shared" si="20"/>
        <v>是</v>
      </c>
      <c r="AJ241" s="27" t="str">
        <f ca="1" t="shared" si="21"/>
        <v>是</v>
      </c>
      <c r="AK241" s="28"/>
      <c r="AL241" s="28" t="s">
        <v>71</v>
      </c>
    </row>
    <row r="242" spans="1:38">
      <c r="A242" s="22" t="str">
        <f t="shared" si="22"/>
        <v>合肥经开网点</v>
      </c>
      <c r="B242" s="22" t="str">
        <f>VLOOKUP(R242,区域划分!A:B,2,0)</f>
        <v>合肥南</v>
      </c>
      <c r="C242" t="str">
        <f t="shared" si="23"/>
        <v>2020-11-01</v>
      </c>
      <c r="D242" s="16" t="s">
        <v>2791</v>
      </c>
      <c r="E242" s="16" t="s">
        <v>2792</v>
      </c>
      <c r="F242" s="16" t="s">
        <v>433</v>
      </c>
      <c r="G242" s="16" t="s">
        <v>456</v>
      </c>
      <c r="H242" s="16" t="s">
        <v>457</v>
      </c>
      <c r="I242" s="16" t="s">
        <v>473</v>
      </c>
      <c r="J242" s="16" t="s">
        <v>2793</v>
      </c>
      <c r="K242" s="16" t="s">
        <v>2794</v>
      </c>
      <c r="L242" s="16" t="s">
        <v>2795</v>
      </c>
      <c r="M242" s="16" t="s">
        <v>537</v>
      </c>
      <c r="N242" s="16" t="s">
        <v>441</v>
      </c>
      <c r="O242" s="16" t="s">
        <v>442</v>
      </c>
      <c r="P242" s="16" t="s">
        <v>537</v>
      </c>
      <c r="Q242" s="16" t="s">
        <v>2796</v>
      </c>
      <c r="R242" s="16" t="s">
        <v>9</v>
      </c>
      <c r="S242" s="16" t="s">
        <v>1936</v>
      </c>
      <c r="T242" s="16" t="s">
        <v>1985</v>
      </c>
      <c r="U242" s="16" t="s">
        <v>466</v>
      </c>
      <c r="V242" s="16" t="s">
        <v>541</v>
      </c>
      <c r="W242" s="16" t="s">
        <v>537</v>
      </c>
      <c r="X242" s="16" t="s">
        <v>449</v>
      </c>
      <c r="Y242" s="16" t="s">
        <v>450</v>
      </c>
      <c r="Z242" s="16" t="s">
        <v>451</v>
      </c>
      <c r="AA242" s="16" t="s">
        <v>2797</v>
      </c>
      <c r="AB242" s="16" t="s">
        <v>1936</v>
      </c>
      <c r="AC242" s="16" t="s">
        <v>9</v>
      </c>
      <c r="AD242" s="16" t="s">
        <v>453</v>
      </c>
      <c r="AE242" s="16" t="s">
        <v>9</v>
      </c>
      <c r="AF242" s="16" t="s">
        <v>338</v>
      </c>
      <c r="AG242" s="25">
        <f ca="1" t="shared" si="18"/>
        <v>0.870277777779847</v>
      </c>
      <c r="AH242" s="25" t="str">
        <f t="shared" si="19"/>
        <v>是</v>
      </c>
      <c r="AI242" s="26" t="str">
        <f ca="1" t="shared" si="20"/>
        <v>是</v>
      </c>
      <c r="AJ242" s="27" t="str">
        <f ca="1" t="shared" si="21"/>
        <v>是</v>
      </c>
      <c r="AK242" s="28" t="s">
        <v>69</v>
      </c>
      <c r="AL242" s="28"/>
    </row>
    <row r="243" spans="1:38">
      <c r="A243" s="22" t="str">
        <f t="shared" si="22"/>
        <v>合肥长丰北城网点</v>
      </c>
      <c r="B243" s="22" t="str">
        <f>VLOOKUP(R243,区域划分!A:B,2,0)</f>
        <v>合肥北</v>
      </c>
      <c r="C243" t="str">
        <f t="shared" si="23"/>
        <v>2020-11-01</v>
      </c>
      <c r="D243" s="16" t="s">
        <v>2798</v>
      </c>
      <c r="E243" s="16" t="s">
        <v>2799</v>
      </c>
      <c r="F243" s="16" t="s">
        <v>433</v>
      </c>
      <c r="G243" s="16" t="s">
        <v>471</v>
      </c>
      <c r="H243" s="16" t="s">
        <v>472</v>
      </c>
      <c r="I243" s="16" t="s">
        <v>473</v>
      </c>
      <c r="J243" s="16" t="s">
        <v>500</v>
      </c>
      <c r="K243" s="16" t="s">
        <v>501</v>
      </c>
      <c r="L243" s="16" t="s">
        <v>2800</v>
      </c>
      <c r="M243" s="16" t="s">
        <v>2801</v>
      </c>
      <c r="N243" s="16" t="s">
        <v>478</v>
      </c>
      <c r="O243" s="16" t="s">
        <v>442</v>
      </c>
      <c r="P243" s="16" t="s">
        <v>2802</v>
      </c>
      <c r="Q243" s="16" t="s">
        <v>2803</v>
      </c>
      <c r="R243" s="16" t="s">
        <v>21</v>
      </c>
      <c r="S243" s="16" t="s">
        <v>482</v>
      </c>
      <c r="T243" s="16" t="s">
        <v>2804</v>
      </c>
      <c r="U243" s="16" t="s">
        <v>447</v>
      </c>
      <c r="V243" s="16" t="s">
        <v>2805</v>
      </c>
      <c r="W243" s="16" t="s">
        <v>2802</v>
      </c>
      <c r="X243" s="16" t="s">
        <v>449</v>
      </c>
      <c r="Y243" s="16" t="s">
        <v>450</v>
      </c>
      <c r="Z243" s="16" t="s">
        <v>451</v>
      </c>
      <c r="AA243" s="16" t="s">
        <v>2806</v>
      </c>
      <c r="AB243" s="16" t="s">
        <v>482</v>
      </c>
      <c r="AC243" s="16" t="s">
        <v>21</v>
      </c>
      <c r="AD243" s="16" t="s">
        <v>453</v>
      </c>
      <c r="AE243" s="16" t="s">
        <v>338</v>
      </c>
      <c r="AF243" s="16" t="s">
        <v>338</v>
      </c>
      <c r="AG243" s="25">
        <f ca="1" t="shared" si="18"/>
        <v>1.65944444434717</v>
      </c>
      <c r="AH243" s="25" t="str">
        <f t="shared" si="19"/>
        <v>是</v>
      </c>
      <c r="AI243" s="26" t="str">
        <f ca="1" t="shared" si="20"/>
        <v>是</v>
      </c>
      <c r="AJ243" s="27" t="str">
        <f ca="1" t="shared" si="21"/>
        <v>是</v>
      </c>
      <c r="AK243" s="28" t="s">
        <v>69</v>
      </c>
      <c r="AL243" s="28"/>
    </row>
    <row r="244" spans="1:38">
      <c r="A244" s="22" t="str">
        <f t="shared" si="22"/>
        <v>合肥经开网点</v>
      </c>
      <c r="B244" s="22" t="str">
        <f>VLOOKUP(R244,区域划分!A:B,2,0)</f>
        <v>合肥南</v>
      </c>
      <c r="C244" t="str">
        <f t="shared" si="23"/>
        <v>2020-11-01</v>
      </c>
      <c r="D244" s="16" t="s">
        <v>2807</v>
      </c>
      <c r="E244" s="16" t="s">
        <v>2808</v>
      </c>
      <c r="F244" s="16" t="s">
        <v>433</v>
      </c>
      <c r="G244" s="16" t="s">
        <v>471</v>
      </c>
      <c r="H244" s="16" t="s">
        <v>472</v>
      </c>
      <c r="I244" s="16" t="s">
        <v>473</v>
      </c>
      <c r="J244" s="16" t="s">
        <v>1540</v>
      </c>
      <c r="K244" s="16" t="s">
        <v>2210</v>
      </c>
      <c r="L244" s="16" t="s">
        <v>2809</v>
      </c>
      <c r="M244" s="16" t="s">
        <v>2810</v>
      </c>
      <c r="N244" s="16" t="s">
        <v>478</v>
      </c>
      <c r="O244" s="16" t="s">
        <v>442</v>
      </c>
      <c r="P244" s="16" t="s">
        <v>2811</v>
      </c>
      <c r="Q244" s="16" t="s">
        <v>2812</v>
      </c>
      <c r="R244" s="16" t="s">
        <v>9</v>
      </c>
      <c r="S244" s="16" t="s">
        <v>1936</v>
      </c>
      <c r="T244" s="16" t="s">
        <v>1985</v>
      </c>
      <c r="U244" s="16" t="s">
        <v>466</v>
      </c>
      <c r="V244" s="16" t="s">
        <v>2813</v>
      </c>
      <c r="W244" s="16" t="s">
        <v>2811</v>
      </c>
      <c r="X244" s="16" t="s">
        <v>449</v>
      </c>
      <c r="Y244" s="16" t="s">
        <v>450</v>
      </c>
      <c r="Z244" s="16" t="s">
        <v>451</v>
      </c>
      <c r="AA244" s="16" t="s">
        <v>2814</v>
      </c>
      <c r="AB244" s="16" t="s">
        <v>1936</v>
      </c>
      <c r="AC244" s="16" t="s">
        <v>9</v>
      </c>
      <c r="AD244" s="16" t="s">
        <v>453</v>
      </c>
      <c r="AE244" s="16" t="s">
        <v>9</v>
      </c>
      <c r="AF244" s="16" t="s">
        <v>338</v>
      </c>
      <c r="AG244" s="25">
        <f ca="1" t="shared" si="18"/>
        <v>0.872777777840383</v>
      </c>
      <c r="AH244" s="25" t="str">
        <f t="shared" si="19"/>
        <v>是</v>
      </c>
      <c r="AI244" s="26" t="str">
        <f ca="1" t="shared" si="20"/>
        <v>是</v>
      </c>
      <c r="AJ244" s="27" t="str">
        <f ca="1" t="shared" si="21"/>
        <v>是</v>
      </c>
      <c r="AK244" s="28" t="s">
        <v>69</v>
      </c>
      <c r="AL244" s="28"/>
    </row>
    <row r="245" spans="1:38">
      <c r="A245" s="22" t="str">
        <f t="shared" si="22"/>
        <v>合肥经开网点</v>
      </c>
      <c r="B245" s="22" t="str">
        <f>VLOOKUP(R245,区域划分!A:B,2,0)</f>
        <v>合肥南</v>
      </c>
      <c r="C245" t="str">
        <f t="shared" si="23"/>
        <v>2020-11-01</v>
      </c>
      <c r="D245" s="16" t="s">
        <v>2815</v>
      </c>
      <c r="E245" s="16" t="s">
        <v>2816</v>
      </c>
      <c r="F245" s="16" t="s">
        <v>433</v>
      </c>
      <c r="G245" s="16" t="s">
        <v>471</v>
      </c>
      <c r="H245" s="16" t="s">
        <v>472</v>
      </c>
      <c r="I245" s="16" t="s">
        <v>473</v>
      </c>
      <c r="J245" s="16" t="s">
        <v>2817</v>
      </c>
      <c r="K245" s="16" t="s">
        <v>2818</v>
      </c>
      <c r="L245" s="16" t="s">
        <v>2819</v>
      </c>
      <c r="M245" s="16" t="s">
        <v>2820</v>
      </c>
      <c r="N245" s="16" t="s">
        <v>478</v>
      </c>
      <c r="O245" s="16" t="s">
        <v>442</v>
      </c>
      <c r="P245" s="16" t="s">
        <v>2821</v>
      </c>
      <c r="Q245" s="16" t="s">
        <v>2822</v>
      </c>
      <c r="R245" s="16" t="s">
        <v>9</v>
      </c>
      <c r="S245" s="16" t="s">
        <v>1936</v>
      </c>
      <c r="T245" s="16" t="s">
        <v>1985</v>
      </c>
      <c r="U245" s="16" t="s">
        <v>466</v>
      </c>
      <c r="V245" s="16" t="s">
        <v>2823</v>
      </c>
      <c r="W245" s="16" t="s">
        <v>2821</v>
      </c>
      <c r="X245" s="16" t="s">
        <v>449</v>
      </c>
      <c r="Y245" s="16" t="s">
        <v>450</v>
      </c>
      <c r="Z245" s="16" t="s">
        <v>451</v>
      </c>
      <c r="AA245" s="16" t="s">
        <v>2824</v>
      </c>
      <c r="AB245" s="16" t="s">
        <v>1936</v>
      </c>
      <c r="AC245" s="16" t="s">
        <v>9</v>
      </c>
      <c r="AD245" s="16" t="s">
        <v>453</v>
      </c>
      <c r="AE245" s="16" t="s">
        <v>9</v>
      </c>
      <c r="AF245" s="16" t="s">
        <v>338</v>
      </c>
      <c r="AG245" s="25">
        <f ca="1" t="shared" si="18"/>
        <v>0.87166666664416</v>
      </c>
      <c r="AH245" s="25" t="str">
        <f t="shared" si="19"/>
        <v>是</v>
      </c>
      <c r="AI245" s="26" t="str">
        <f ca="1" t="shared" si="20"/>
        <v>是</v>
      </c>
      <c r="AJ245" s="27" t="str">
        <f ca="1" t="shared" si="21"/>
        <v>是</v>
      </c>
      <c r="AK245" s="28" t="s">
        <v>69</v>
      </c>
      <c r="AL245" s="28"/>
    </row>
    <row r="246" spans="1:38">
      <c r="A246" s="22" t="str">
        <f t="shared" si="22"/>
        <v>合肥经开始信路网点</v>
      </c>
      <c r="B246" s="22" t="str">
        <f>VLOOKUP(R246,区域划分!A:B,2,0)</f>
        <v>合肥南</v>
      </c>
      <c r="C246" t="str">
        <f t="shared" si="23"/>
        <v>2020-11-01</v>
      </c>
      <c r="D246" s="16" t="s">
        <v>2825</v>
      </c>
      <c r="E246" s="16" t="s">
        <v>2826</v>
      </c>
      <c r="F246" s="16" t="s">
        <v>433</v>
      </c>
      <c r="G246" s="16" t="s">
        <v>456</v>
      </c>
      <c r="H246" s="16" t="s">
        <v>457</v>
      </c>
      <c r="I246" s="16" t="s">
        <v>473</v>
      </c>
      <c r="J246" s="16" t="s">
        <v>2793</v>
      </c>
      <c r="K246" s="16" t="s">
        <v>2794</v>
      </c>
      <c r="L246" s="16" t="s">
        <v>2827</v>
      </c>
      <c r="M246" s="16" t="s">
        <v>537</v>
      </c>
      <c r="N246" s="16" t="s">
        <v>441</v>
      </c>
      <c r="O246" s="16" t="s">
        <v>442</v>
      </c>
      <c r="P246" s="16" t="s">
        <v>537</v>
      </c>
      <c r="Q246" s="16" t="s">
        <v>2828</v>
      </c>
      <c r="R246" s="16" t="s">
        <v>19</v>
      </c>
      <c r="S246" s="16" t="s">
        <v>606</v>
      </c>
      <c r="T246" s="16" t="s">
        <v>1821</v>
      </c>
      <c r="U246" s="16" t="s">
        <v>466</v>
      </c>
      <c r="V246" s="16" t="s">
        <v>541</v>
      </c>
      <c r="W246" s="16" t="s">
        <v>537</v>
      </c>
      <c r="X246" s="16" t="s">
        <v>449</v>
      </c>
      <c r="Y246" s="16" t="s">
        <v>450</v>
      </c>
      <c r="Z246" s="16" t="s">
        <v>451</v>
      </c>
      <c r="AA246" s="16" t="s">
        <v>2829</v>
      </c>
      <c r="AB246" s="16" t="s">
        <v>606</v>
      </c>
      <c r="AC246" s="16" t="s">
        <v>19</v>
      </c>
      <c r="AD246" s="16" t="s">
        <v>453</v>
      </c>
      <c r="AE246" s="16" t="s">
        <v>19</v>
      </c>
      <c r="AF246" s="16" t="s">
        <v>338</v>
      </c>
      <c r="AG246" s="25">
        <f ca="1" t="shared" si="18"/>
        <v>23.2341666668071</v>
      </c>
      <c r="AH246" s="25" t="str">
        <f t="shared" si="19"/>
        <v>是</v>
      </c>
      <c r="AI246" s="26" t="str">
        <f ca="1" t="shared" si="20"/>
        <v>是</v>
      </c>
      <c r="AJ246" s="27" t="str">
        <f ca="1" t="shared" si="21"/>
        <v>是</v>
      </c>
      <c r="AK246" s="28"/>
      <c r="AL246" s="28" t="s">
        <v>71</v>
      </c>
    </row>
    <row r="247" spans="1:38">
      <c r="A247" s="22" t="str">
        <f t="shared" si="22"/>
        <v>六安市裕安苏埠网点</v>
      </c>
      <c r="B247" s="22" t="str">
        <f>VLOOKUP(R247,区域划分!A:B,2,0)</f>
        <v>六安</v>
      </c>
      <c r="C247" t="str">
        <f t="shared" si="23"/>
        <v>2020-11-01</v>
      </c>
      <c r="D247" s="16" t="s">
        <v>2830</v>
      </c>
      <c r="E247" s="16" t="s">
        <v>2831</v>
      </c>
      <c r="F247" s="16" t="s">
        <v>433</v>
      </c>
      <c r="G247" s="16" t="s">
        <v>456</v>
      </c>
      <c r="H247" s="16" t="s">
        <v>753</v>
      </c>
      <c r="I247" s="16" t="s">
        <v>473</v>
      </c>
      <c r="J247" s="16" t="s">
        <v>2832</v>
      </c>
      <c r="K247" s="16" t="s">
        <v>2833</v>
      </c>
      <c r="L247" s="16" t="s">
        <v>2834</v>
      </c>
      <c r="M247" s="16" t="s">
        <v>2835</v>
      </c>
      <c r="N247" s="16" t="s">
        <v>478</v>
      </c>
      <c r="O247" s="16" t="s">
        <v>442</v>
      </c>
      <c r="P247" s="16" t="s">
        <v>2836</v>
      </c>
      <c r="Q247" s="16" t="s">
        <v>2837</v>
      </c>
      <c r="R247" s="16" t="s">
        <v>93</v>
      </c>
      <c r="S247" s="16" t="s">
        <v>2838</v>
      </c>
      <c r="T247" s="16" t="s">
        <v>2839</v>
      </c>
      <c r="U247" s="16" t="s">
        <v>447</v>
      </c>
      <c r="V247" s="16" t="s">
        <v>2840</v>
      </c>
      <c r="W247" s="16" t="s">
        <v>2836</v>
      </c>
      <c r="X247" s="16" t="s">
        <v>449</v>
      </c>
      <c r="Y247" s="16" t="s">
        <v>450</v>
      </c>
      <c r="Z247" s="16" t="s">
        <v>451</v>
      </c>
      <c r="AA247" s="16" t="s">
        <v>2841</v>
      </c>
      <c r="AB247" s="16" t="s">
        <v>2838</v>
      </c>
      <c r="AC247" s="16" t="s">
        <v>93</v>
      </c>
      <c r="AD247" s="16" t="s">
        <v>453</v>
      </c>
      <c r="AE247" s="16" t="s">
        <v>338</v>
      </c>
      <c r="AF247" s="16" t="s">
        <v>338</v>
      </c>
      <c r="AG247" s="25">
        <f ca="1" t="shared" si="18"/>
        <v>1.12944444443565</v>
      </c>
      <c r="AH247" s="25" t="str">
        <f t="shared" si="19"/>
        <v>是</v>
      </c>
      <c r="AI247" s="26" t="str">
        <f ca="1" t="shared" si="20"/>
        <v>是</v>
      </c>
      <c r="AJ247" s="27" t="str">
        <f ca="1" t="shared" si="21"/>
        <v>是</v>
      </c>
      <c r="AK247" s="28" t="s">
        <v>69</v>
      </c>
      <c r="AL247" s="28"/>
    </row>
    <row r="248" spans="1:38">
      <c r="A248" s="22" t="str">
        <f t="shared" si="22"/>
        <v>合肥高新天鹅湖网点</v>
      </c>
      <c r="B248" s="22" t="str">
        <f>VLOOKUP(R248,区域划分!A:B,2,0)</f>
        <v>合肥南</v>
      </c>
      <c r="C248" t="str">
        <f t="shared" si="23"/>
        <v>2020-11-01</v>
      </c>
      <c r="D248" s="16" t="s">
        <v>2842</v>
      </c>
      <c r="E248" s="16" t="s">
        <v>2843</v>
      </c>
      <c r="F248" s="16" t="s">
        <v>433</v>
      </c>
      <c r="G248" s="16" t="s">
        <v>532</v>
      </c>
      <c r="H248" s="16" t="s">
        <v>533</v>
      </c>
      <c r="I248" s="16" t="s">
        <v>473</v>
      </c>
      <c r="J248" s="16" t="s">
        <v>2844</v>
      </c>
      <c r="K248" s="16" t="s">
        <v>2845</v>
      </c>
      <c r="L248" s="16" t="s">
        <v>2846</v>
      </c>
      <c r="M248" s="16" t="s">
        <v>2847</v>
      </c>
      <c r="N248" s="16" t="s">
        <v>478</v>
      </c>
      <c r="O248" s="16" t="s">
        <v>442</v>
      </c>
      <c r="P248" s="16" t="s">
        <v>2848</v>
      </c>
      <c r="Q248" s="16" t="s">
        <v>2849</v>
      </c>
      <c r="R248" s="16" t="s">
        <v>17</v>
      </c>
      <c r="S248" s="16" t="s">
        <v>593</v>
      </c>
      <c r="T248" s="16" t="s">
        <v>2850</v>
      </c>
      <c r="U248" s="16" t="s">
        <v>447</v>
      </c>
      <c r="V248" s="16" t="s">
        <v>2851</v>
      </c>
      <c r="W248" s="16" t="s">
        <v>2848</v>
      </c>
      <c r="X248" s="16" t="s">
        <v>449</v>
      </c>
      <c r="Y248" s="16" t="s">
        <v>450</v>
      </c>
      <c r="Z248" s="16" t="s">
        <v>451</v>
      </c>
      <c r="AA248" s="16" t="s">
        <v>2852</v>
      </c>
      <c r="AB248" s="16" t="s">
        <v>593</v>
      </c>
      <c r="AC248" s="16" t="s">
        <v>17</v>
      </c>
      <c r="AD248" s="16" t="s">
        <v>453</v>
      </c>
      <c r="AE248" s="16" t="s">
        <v>338</v>
      </c>
      <c r="AF248" s="16" t="s">
        <v>338</v>
      </c>
      <c r="AG248" s="25">
        <f ca="1" t="shared" si="18"/>
        <v>6.03361111111008</v>
      </c>
      <c r="AH248" s="25" t="str">
        <f t="shared" si="19"/>
        <v>是</v>
      </c>
      <c r="AI248" s="26" t="str">
        <f ca="1" t="shared" si="20"/>
        <v>是</v>
      </c>
      <c r="AJ248" s="27" t="str">
        <f ca="1" t="shared" si="21"/>
        <v>是</v>
      </c>
      <c r="AK248" s="28" t="s">
        <v>69</v>
      </c>
      <c r="AL248" s="28"/>
    </row>
    <row r="249" spans="1:38">
      <c r="A249" s="22" t="str">
        <f t="shared" si="22"/>
        <v>合肥肥东吾悦网点</v>
      </c>
      <c r="B249" s="22" t="str">
        <f>VLOOKUP(R249,区域划分!A:B,2,0)</f>
        <v>肥东</v>
      </c>
      <c r="C249" t="str">
        <f t="shared" si="23"/>
        <v>2020-11-01</v>
      </c>
      <c r="D249" s="16" t="s">
        <v>2853</v>
      </c>
      <c r="E249" s="16" t="s">
        <v>2854</v>
      </c>
      <c r="F249" s="16" t="s">
        <v>433</v>
      </c>
      <c r="G249" s="16" t="s">
        <v>532</v>
      </c>
      <c r="H249" s="16" t="s">
        <v>533</v>
      </c>
      <c r="I249" s="16" t="s">
        <v>436</v>
      </c>
      <c r="J249" s="16" t="s">
        <v>2855</v>
      </c>
      <c r="K249" s="16" t="s">
        <v>2856</v>
      </c>
      <c r="L249" s="16" t="s">
        <v>2857</v>
      </c>
      <c r="M249" s="16" t="s">
        <v>2858</v>
      </c>
      <c r="N249" s="16" t="s">
        <v>441</v>
      </c>
      <c r="O249" s="16" t="s">
        <v>442</v>
      </c>
      <c r="P249" s="16" t="s">
        <v>2859</v>
      </c>
      <c r="Q249" s="16" t="s">
        <v>2860</v>
      </c>
      <c r="R249" s="16" t="s">
        <v>11</v>
      </c>
      <c r="S249" s="16" t="s">
        <v>606</v>
      </c>
      <c r="T249" s="16" t="s">
        <v>727</v>
      </c>
      <c r="U249" s="16" t="s">
        <v>466</v>
      </c>
      <c r="V249" s="16" t="s">
        <v>2861</v>
      </c>
      <c r="W249" s="16" t="s">
        <v>2859</v>
      </c>
      <c r="X249" s="16" t="s">
        <v>449</v>
      </c>
      <c r="Y249" s="16" t="s">
        <v>450</v>
      </c>
      <c r="Z249" s="16" t="s">
        <v>451</v>
      </c>
      <c r="AA249" s="16" t="s">
        <v>2862</v>
      </c>
      <c r="AB249" s="16" t="s">
        <v>606</v>
      </c>
      <c r="AC249" s="16" t="s">
        <v>11</v>
      </c>
      <c r="AD249" s="16" t="s">
        <v>453</v>
      </c>
      <c r="AE249" s="16" t="s">
        <v>11</v>
      </c>
      <c r="AF249" s="16" t="s">
        <v>338</v>
      </c>
      <c r="AG249" s="25">
        <f ca="1" t="shared" si="18"/>
        <v>23.1544444444589</v>
      </c>
      <c r="AH249" s="25" t="str">
        <f t="shared" si="19"/>
        <v>是</v>
      </c>
      <c r="AI249" s="26" t="str">
        <f ca="1" t="shared" si="20"/>
        <v>是</v>
      </c>
      <c r="AJ249" s="27" t="str">
        <f ca="1" t="shared" si="21"/>
        <v>是</v>
      </c>
      <c r="AK249" s="28"/>
      <c r="AL249" s="28" t="s">
        <v>71</v>
      </c>
    </row>
    <row r="250" spans="1:38">
      <c r="A250" s="22" t="str">
        <f t="shared" si="22"/>
        <v>合肥经开网点</v>
      </c>
      <c r="B250" s="22" t="str">
        <f>VLOOKUP(R250,区域划分!A:B,2,0)</f>
        <v>合肥南</v>
      </c>
      <c r="C250" t="str">
        <f t="shared" si="23"/>
        <v>2020-11-01</v>
      </c>
      <c r="D250" s="16" t="s">
        <v>2863</v>
      </c>
      <c r="E250" s="16" t="s">
        <v>2864</v>
      </c>
      <c r="F250" s="16" t="s">
        <v>835</v>
      </c>
      <c r="G250" s="16" t="s">
        <v>471</v>
      </c>
      <c r="H250" s="16" t="s">
        <v>472</v>
      </c>
      <c r="I250" s="16" t="s">
        <v>473</v>
      </c>
      <c r="J250" s="16" t="s">
        <v>836</v>
      </c>
      <c r="K250" s="16" t="s">
        <v>2865</v>
      </c>
      <c r="L250" s="16" t="s">
        <v>2866</v>
      </c>
      <c r="M250" s="16" t="s">
        <v>2867</v>
      </c>
      <c r="N250" s="16" t="s">
        <v>478</v>
      </c>
      <c r="O250" s="16" t="s">
        <v>479</v>
      </c>
      <c r="P250" s="16" t="s">
        <v>1264</v>
      </c>
      <c r="Q250" s="16" t="s">
        <v>1265</v>
      </c>
      <c r="R250" s="16" t="s">
        <v>9</v>
      </c>
      <c r="S250" s="16" t="s">
        <v>606</v>
      </c>
      <c r="T250" s="16" t="s">
        <v>2868</v>
      </c>
      <c r="U250" s="16" t="s">
        <v>466</v>
      </c>
      <c r="V250" s="16" t="s">
        <v>2869</v>
      </c>
      <c r="W250" s="16" t="s">
        <v>1264</v>
      </c>
      <c r="X250" s="16" t="s">
        <v>449</v>
      </c>
      <c r="Y250" s="16" t="s">
        <v>450</v>
      </c>
      <c r="Z250" s="16" t="s">
        <v>451</v>
      </c>
      <c r="AA250" s="16" t="s">
        <v>2870</v>
      </c>
      <c r="AB250" s="16" t="s">
        <v>606</v>
      </c>
      <c r="AC250" s="16" t="s">
        <v>9</v>
      </c>
      <c r="AD250" s="16" t="s">
        <v>453</v>
      </c>
      <c r="AE250" s="16" t="s">
        <v>338</v>
      </c>
      <c r="AF250" s="16" t="s">
        <v>338</v>
      </c>
      <c r="AG250" s="25">
        <f ca="1" t="shared" si="18"/>
        <v>23.8613888887921</v>
      </c>
      <c r="AH250" s="25" t="str">
        <f t="shared" si="19"/>
        <v>是</v>
      </c>
      <c r="AI250" s="26" t="str">
        <f ca="1" t="shared" si="20"/>
        <v>是</v>
      </c>
      <c r="AJ250" s="27" t="str">
        <f ca="1" t="shared" si="21"/>
        <v>是</v>
      </c>
      <c r="AK250" s="28"/>
      <c r="AL250" s="28" t="s">
        <v>71</v>
      </c>
    </row>
    <row r="251" spans="1:38">
      <c r="A251" s="22" t="str">
        <f t="shared" si="22"/>
        <v>合肥经开始信路网点</v>
      </c>
      <c r="B251" s="22" t="str">
        <f>VLOOKUP(R251,区域划分!A:B,2,0)</f>
        <v>合肥南</v>
      </c>
      <c r="C251" t="str">
        <f t="shared" si="23"/>
        <v>2020-11-01</v>
      </c>
      <c r="D251" s="16" t="s">
        <v>2871</v>
      </c>
      <c r="E251" s="16" t="s">
        <v>2872</v>
      </c>
      <c r="F251" s="16" t="s">
        <v>433</v>
      </c>
      <c r="G251" s="16" t="s">
        <v>471</v>
      </c>
      <c r="H251" s="16" t="s">
        <v>472</v>
      </c>
      <c r="I251" s="16" t="s">
        <v>436</v>
      </c>
      <c r="J251" s="16" t="s">
        <v>2402</v>
      </c>
      <c r="K251" s="16" t="s">
        <v>2403</v>
      </c>
      <c r="L251" s="16" t="s">
        <v>2873</v>
      </c>
      <c r="M251" s="16" t="s">
        <v>2874</v>
      </c>
      <c r="N251" s="16" t="s">
        <v>478</v>
      </c>
      <c r="O251" s="16" t="s">
        <v>442</v>
      </c>
      <c r="P251" s="16" t="s">
        <v>2875</v>
      </c>
      <c r="Q251" s="16" t="s">
        <v>2876</v>
      </c>
      <c r="R251" s="16" t="s">
        <v>19</v>
      </c>
      <c r="S251" s="16" t="s">
        <v>606</v>
      </c>
      <c r="T251" s="16" t="s">
        <v>1821</v>
      </c>
      <c r="U251" s="16" t="s">
        <v>466</v>
      </c>
      <c r="V251" s="16" t="s">
        <v>2877</v>
      </c>
      <c r="W251" s="16" t="s">
        <v>2875</v>
      </c>
      <c r="X251" s="16" t="s">
        <v>449</v>
      </c>
      <c r="Y251" s="16" t="s">
        <v>450</v>
      </c>
      <c r="Z251" s="16" t="s">
        <v>451</v>
      </c>
      <c r="AA251" s="16" t="s">
        <v>2878</v>
      </c>
      <c r="AB251" s="16" t="s">
        <v>606</v>
      </c>
      <c r="AC251" s="16" t="s">
        <v>19</v>
      </c>
      <c r="AD251" s="16" t="s">
        <v>453</v>
      </c>
      <c r="AE251" s="16" t="s">
        <v>19</v>
      </c>
      <c r="AF251" s="16" t="s">
        <v>338</v>
      </c>
      <c r="AG251" s="25">
        <f ca="1" t="shared" si="18"/>
        <v>23.1422222221736</v>
      </c>
      <c r="AH251" s="25" t="str">
        <f t="shared" si="19"/>
        <v>是</v>
      </c>
      <c r="AI251" s="26" t="str">
        <f ca="1" t="shared" si="20"/>
        <v>是</v>
      </c>
      <c r="AJ251" s="27" t="str">
        <f ca="1" t="shared" si="21"/>
        <v>是</v>
      </c>
      <c r="AK251" s="28"/>
      <c r="AL251" s="28" t="s">
        <v>71</v>
      </c>
    </row>
    <row r="252" spans="1:38">
      <c r="A252" s="22" t="str">
        <f t="shared" si="22"/>
        <v>合肥肥东人民路网点</v>
      </c>
      <c r="B252" s="22" t="str">
        <f>VLOOKUP(R252,区域划分!A:B,2,0)</f>
        <v>肥东</v>
      </c>
      <c r="C252" t="str">
        <f t="shared" si="23"/>
        <v>2020-11-01</v>
      </c>
      <c r="D252" s="16" t="s">
        <v>2879</v>
      </c>
      <c r="E252" s="16" t="s">
        <v>2880</v>
      </c>
      <c r="F252" s="16" t="s">
        <v>433</v>
      </c>
      <c r="G252" s="16" t="s">
        <v>471</v>
      </c>
      <c r="H252" s="16" t="s">
        <v>472</v>
      </c>
      <c r="I252" s="16" t="s">
        <v>473</v>
      </c>
      <c r="J252" s="16" t="s">
        <v>675</v>
      </c>
      <c r="K252" s="16" t="s">
        <v>2258</v>
      </c>
      <c r="L252" s="16" t="s">
        <v>2881</v>
      </c>
      <c r="M252" s="16" t="s">
        <v>2882</v>
      </c>
      <c r="N252" s="16" t="s">
        <v>478</v>
      </c>
      <c r="O252" s="16" t="s">
        <v>442</v>
      </c>
      <c r="P252" s="16" t="s">
        <v>2883</v>
      </c>
      <c r="Q252" s="16" t="s">
        <v>2884</v>
      </c>
      <c r="R252" s="16" t="s">
        <v>23</v>
      </c>
      <c r="S252" s="16" t="s">
        <v>606</v>
      </c>
      <c r="T252" s="16" t="s">
        <v>727</v>
      </c>
      <c r="U252" s="16" t="s">
        <v>466</v>
      </c>
      <c r="V252" s="16" t="s">
        <v>2885</v>
      </c>
      <c r="W252" s="16" t="s">
        <v>2883</v>
      </c>
      <c r="X252" s="16" t="s">
        <v>449</v>
      </c>
      <c r="Y252" s="16" t="s">
        <v>450</v>
      </c>
      <c r="Z252" s="16" t="s">
        <v>451</v>
      </c>
      <c r="AA252" s="16" t="s">
        <v>2886</v>
      </c>
      <c r="AB252" s="16" t="s">
        <v>606</v>
      </c>
      <c r="AC252" s="16" t="s">
        <v>11</v>
      </c>
      <c r="AD252" s="16" t="s">
        <v>453</v>
      </c>
      <c r="AE252" s="16" t="s">
        <v>23</v>
      </c>
      <c r="AF252" s="16" t="s">
        <v>338</v>
      </c>
      <c r="AG252" s="25">
        <f ca="1" t="shared" si="18"/>
        <v>23.1838888889761</v>
      </c>
      <c r="AH252" s="25" t="str">
        <f t="shared" si="19"/>
        <v>是</v>
      </c>
      <c r="AI252" s="26" t="str">
        <f ca="1" t="shared" si="20"/>
        <v>是</v>
      </c>
      <c r="AJ252" s="27" t="str">
        <f ca="1" t="shared" si="21"/>
        <v>是</v>
      </c>
      <c r="AK252" s="28" t="s">
        <v>69</v>
      </c>
      <c r="AL252" s="28" t="s">
        <v>71</v>
      </c>
    </row>
    <row r="253" spans="1:38">
      <c r="A253" s="22" t="str">
        <f t="shared" si="22"/>
        <v>合肥肥西竞速网点</v>
      </c>
      <c r="B253" s="22" t="str">
        <f>VLOOKUP(R253,区域划分!A:B,2,0)</f>
        <v>肥西</v>
      </c>
      <c r="C253" t="str">
        <f t="shared" si="23"/>
        <v>2020-11-01</v>
      </c>
      <c r="D253" s="16" t="s">
        <v>2887</v>
      </c>
      <c r="E253" s="16" t="s">
        <v>2888</v>
      </c>
      <c r="F253" s="16" t="s">
        <v>433</v>
      </c>
      <c r="G253" s="16" t="s">
        <v>471</v>
      </c>
      <c r="H253" s="16" t="s">
        <v>472</v>
      </c>
      <c r="I253" s="16" t="s">
        <v>473</v>
      </c>
      <c r="J253" s="16" t="s">
        <v>2355</v>
      </c>
      <c r="K253" s="16" t="s">
        <v>2356</v>
      </c>
      <c r="L253" s="16" t="s">
        <v>2889</v>
      </c>
      <c r="M253" s="16" t="s">
        <v>2890</v>
      </c>
      <c r="N253" s="16" t="s">
        <v>478</v>
      </c>
      <c r="O253" s="16" t="s">
        <v>442</v>
      </c>
      <c r="P253" s="16" t="s">
        <v>2891</v>
      </c>
      <c r="Q253" s="16" t="s">
        <v>2892</v>
      </c>
      <c r="R253" s="16" t="s">
        <v>145</v>
      </c>
      <c r="S253" s="16" t="s">
        <v>2893</v>
      </c>
      <c r="T253" s="16" t="s">
        <v>2894</v>
      </c>
      <c r="U253" s="16" t="s">
        <v>447</v>
      </c>
      <c r="V253" s="16" t="s">
        <v>2895</v>
      </c>
      <c r="W253" s="16" t="s">
        <v>2891</v>
      </c>
      <c r="X253" s="16" t="s">
        <v>449</v>
      </c>
      <c r="Y253" s="16" t="s">
        <v>450</v>
      </c>
      <c r="Z253" s="16" t="s">
        <v>451</v>
      </c>
      <c r="AA253" s="16" t="s">
        <v>2896</v>
      </c>
      <c r="AB253" s="16" t="s">
        <v>2893</v>
      </c>
      <c r="AC253" s="16" t="s">
        <v>145</v>
      </c>
      <c r="AD253" s="16" t="s">
        <v>453</v>
      </c>
      <c r="AE253" s="16" t="s">
        <v>338</v>
      </c>
      <c r="AF253" s="16" t="s">
        <v>338</v>
      </c>
      <c r="AG253" s="25">
        <f ca="1" t="shared" si="18"/>
        <v>1.3561111111776</v>
      </c>
      <c r="AH253" s="25" t="str">
        <f t="shared" si="19"/>
        <v>是</v>
      </c>
      <c r="AI253" s="26" t="str">
        <f ca="1" t="shared" si="20"/>
        <v>是</v>
      </c>
      <c r="AJ253" s="27" t="str">
        <f ca="1" t="shared" si="21"/>
        <v>是</v>
      </c>
      <c r="AK253" s="28" t="s">
        <v>69</v>
      </c>
      <c r="AL253" s="28"/>
    </row>
    <row r="254" spans="1:38">
      <c r="A254" s="22" t="str">
        <f t="shared" si="22"/>
        <v>合肥肥东网点</v>
      </c>
      <c r="B254" s="22" t="str">
        <f>VLOOKUP(R254,区域划分!A:B,2,0)</f>
        <v>肥东</v>
      </c>
      <c r="C254" t="str">
        <f t="shared" si="23"/>
        <v>2020-11-01</v>
      </c>
      <c r="D254" s="16" t="s">
        <v>2897</v>
      </c>
      <c r="E254" s="16" t="s">
        <v>2898</v>
      </c>
      <c r="F254" s="16" t="s">
        <v>433</v>
      </c>
      <c r="G254" s="16" t="s">
        <v>532</v>
      </c>
      <c r="H254" s="16" t="s">
        <v>533</v>
      </c>
      <c r="I254" s="16" t="s">
        <v>473</v>
      </c>
      <c r="J254" s="16" t="s">
        <v>2899</v>
      </c>
      <c r="K254" s="16" t="s">
        <v>2900</v>
      </c>
      <c r="L254" s="16" t="s">
        <v>2901</v>
      </c>
      <c r="M254" s="16" t="s">
        <v>2902</v>
      </c>
      <c r="N254" s="16" t="s">
        <v>441</v>
      </c>
      <c r="O254" s="16" t="s">
        <v>442</v>
      </c>
      <c r="P254" s="16" t="s">
        <v>2902</v>
      </c>
      <c r="Q254" s="16" t="s">
        <v>2903</v>
      </c>
      <c r="R254" s="16" t="s">
        <v>77</v>
      </c>
      <c r="S254" s="16" t="s">
        <v>539</v>
      </c>
      <c r="T254" s="16" t="s">
        <v>2904</v>
      </c>
      <c r="U254" s="16" t="s">
        <v>447</v>
      </c>
      <c r="V254" s="16" t="s">
        <v>2905</v>
      </c>
      <c r="W254" s="16" t="s">
        <v>2902</v>
      </c>
      <c r="X254" s="16" t="s">
        <v>449</v>
      </c>
      <c r="Y254" s="16" t="s">
        <v>450</v>
      </c>
      <c r="Z254" s="16" t="s">
        <v>451</v>
      </c>
      <c r="AA254" s="16" t="s">
        <v>2906</v>
      </c>
      <c r="AB254" s="16" t="s">
        <v>539</v>
      </c>
      <c r="AC254" s="16" t="s">
        <v>77</v>
      </c>
      <c r="AD254" s="16" t="s">
        <v>453</v>
      </c>
      <c r="AE254" s="16" t="s">
        <v>77</v>
      </c>
      <c r="AF254" s="16" t="s">
        <v>338</v>
      </c>
      <c r="AG254" s="25">
        <f ca="1" t="shared" si="18"/>
        <v>1.04138888872694</v>
      </c>
      <c r="AH254" s="25" t="str">
        <f t="shared" si="19"/>
        <v>是</v>
      </c>
      <c r="AI254" s="26" t="str">
        <f ca="1" t="shared" si="20"/>
        <v>是</v>
      </c>
      <c r="AJ254" s="27" t="str">
        <f ca="1" t="shared" si="21"/>
        <v>是</v>
      </c>
      <c r="AK254" s="28" t="s">
        <v>69</v>
      </c>
      <c r="AL254" s="28"/>
    </row>
    <row r="255" spans="1:38">
      <c r="A255" s="22" t="str">
        <f t="shared" si="22"/>
        <v>合肥肥东吾悦网点</v>
      </c>
      <c r="B255" s="22" t="str">
        <f>VLOOKUP(R255,区域划分!A:B,2,0)</f>
        <v>肥东</v>
      </c>
      <c r="C255" t="str">
        <f t="shared" si="23"/>
        <v>2020-11-01</v>
      </c>
      <c r="D255" s="16" t="s">
        <v>2907</v>
      </c>
      <c r="E255" s="16" t="s">
        <v>2908</v>
      </c>
      <c r="F255" s="16" t="s">
        <v>433</v>
      </c>
      <c r="G255" s="16" t="s">
        <v>471</v>
      </c>
      <c r="H255" s="16" t="s">
        <v>472</v>
      </c>
      <c r="I255" s="16" t="s">
        <v>436</v>
      </c>
      <c r="J255" s="16" t="s">
        <v>1892</v>
      </c>
      <c r="K255" s="16" t="s">
        <v>1893</v>
      </c>
      <c r="L255" s="16" t="s">
        <v>2909</v>
      </c>
      <c r="M255" s="16" t="s">
        <v>963</v>
      </c>
      <c r="N255" s="16" t="s">
        <v>1509</v>
      </c>
      <c r="O255" s="16" t="s">
        <v>479</v>
      </c>
      <c r="P255" s="16" t="s">
        <v>1895</v>
      </c>
      <c r="Q255" s="16" t="s">
        <v>2910</v>
      </c>
      <c r="R255" s="16" t="s">
        <v>11</v>
      </c>
      <c r="S255" s="16" t="s">
        <v>606</v>
      </c>
      <c r="T255" s="16" t="s">
        <v>727</v>
      </c>
      <c r="U255" s="16" t="s">
        <v>466</v>
      </c>
      <c r="V255" s="16" t="s">
        <v>1897</v>
      </c>
      <c r="W255" s="16" t="s">
        <v>1895</v>
      </c>
      <c r="X255" s="16" t="s">
        <v>449</v>
      </c>
      <c r="Y255" s="16" t="s">
        <v>450</v>
      </c>
      <c r="Z255" s="16" t="s">
        <v>451</v>
      </c>
      <c r="AA255" s="16" t="s">
        <v>2911</v>
      </c>
      <c r="AB255" s="16" t="s">
        <v>606</v>
      </c>
      <c r="AC255" s="16" t="s">
        <v>11</v>
      </c>
      <c r="AD255" s="16" t="s">
        <v>453</v>
      </c>
      <c r="AE255" s="16" t="s">
        <v>11</v>
      </c>
      <c r="AF255" s="16" t="s">
        <v>338</v>
      </c>
      <c r="AG255" s="25">
        <f ca="1" t="shared" si="18"/>
        <v>23.1019444445847</v>
      </c>
      <c r="AH255" s="25" t="str">
        <f t="shared" si="19"/>
        <v>是</v>
      </c>
      <c r="AI255" s="26" t="str">
        <f ca="1" t="shared" si="20"/>
        <v>是</v>
      </c>
      <c r="AJ255" s="27" t="str">
        <f ca="1" t="shared" si="21"/>
        <v>是</v>
      </c>
      <c r="AK255" s="28"/>
      <c r="AL255" s="28" t="s">
        <v>71</v>
      </c>
    </row>
    <row r="256" spans="1:38">
      <c r="A256" s="22" t="str">
        <f t="shared" si="22"/>
        <v>合肥肥东吾悦网点</v>
      </c>
      <c r="B256" s="22" t="str">
        <f>VLOOKUP(R256,区域划分!A:B,2,0)</f>
        <v>肥东</v>
      </c>
      <c r="C256" t="str">
        <f t="shared" si="23"/>
        <v>2020-11-01</v>
      </c>
      <c r="D256" s="16" t="s">
        <v>2912</v>
      </c>
      <c r="E256" s="16" t="s">
        <v>2913</v>
      </c>
      <c r="F256" s="16" t="s">
        <v>433</v>
      </c>
      <c r="G256" s="16" t="s">
        <v>471</v>
      </c>
      <c r="H256" s="16" t="s">
        <v>472</v>
      </c>
      <c r="I256" s="16" t="s">
        <v>473</v>
      </c>
      <c r="J256" s="16" t="s">
        <v>2914</v>
      </c>
      <c r="K256" s="16" t="s">
        <v>2915</v>
      </c>
      <c r="L256" s="16" t="s">
        <v>2916</v>
      </c>
      <c r="M256" s="16" t="s">
        <v>537</v>
      </c>
      <c r="N256" s="16" t="s">
        <v>1509</v>
      </c>
      <c r="O256" s="16" t="s">
        <v>442</v>
      </c>
      <c r="P256" s="16" t="s">
        <v>2917</v>
      </c>
      <c r="Q256" s="16" t="s">
        <v>2918</v>
      </c>
      <c r="R256" s="16" t="s">
        <v>11</v>
      </c>
      <c r="S256" s="16" t="s">
        <v>606</v>
      </c>
      <c r="T256" s="16" t="s">
        <v>727</v>
      </c>
      <c r="U256" s="16" t="s">
        <v>466</v>
      </c>
      <c r="V256" s="16" t="s">
        <v>541</v>
      </c>
      <c r="W256" s="16" t="s">
        <v>2917</v>
      </c>
      <c r="X256" s="16" t="s">
        <v>449</v>
      </c>
      <c r="Y256" s="16" t="s">
        <v>450</v>
      </c>
      <c r="Z256" s="16" t="s">
        <v>451</v>
      </c>
      <c r="AA256" s="16" t="s">
        <v>2919</v>
      </c>
      <c r="AB256" s="16" t="s">
        <v>606</v>
      </c>
      <c r="AC256" s="16" t="s">
        <v>11</v>
      </c>
      <c r="AD256" s="16" t="s">
        <v>453</v>
      </c>
      <c r="AE256" s="16" t="s">
        <v>11</v>
      </c>
      <c r="AF256" s="16" t="s">
        <v>338</v>
      </c>
      <c r="AG256" s="25">
        <f ca="1" t="shared" si="18"/>
        <v>23.1477777778055</v>
      </c>
      <c r="AH256" s="25" t="str">
        <f t="shared" si="19"/>
        <v>是</v>
      </c>
      <c r="AI256" s="26" t="str">
        <f ca="1" t="shared" si="20"/>
        <v>是</v>
      </c>
      <c r="AJ256" s="27" t="str">
        <f ca="1" t="shared" si="21"/>
        <v>是</v>
      </c>
      <c r="AK256" s="28"/>
      <c r="AL256" s="28" t="s">
        <v>71</v>
      </c>
    </row>
    <row r="257" spans="1:38">
      <c r="A257" s="22" t="str">
        <f t="shared" si="22"/>
        <v>合肥肥东吾悦网点</v>
      </c>
      <c r="B257" s="22" t="str">
        <f>VLOOKUP(R257,区域划分!A:B,2,0)</f>
        <v>肥东</v>
      </c>
      <c r="C257" t="str">
        <f t="shared" si="23"/>
        <v>2020-11-01</v>
      </c>
      <c r="D257" s="16" t="s">
        <v>2920</v>
      </c>
      <c r="E257" s="16" t="s">
        <v>2921</v>
      </c>
      <c r="F257" s="16" t="s">
        <v>433</v>
      </c>
      <c r="G257" s="16" t="s">
        <v>471</v>
      </c>
      <c r="H257" s="16" t="s">
        <v>472</v>
      </c>
      <c r="I257" s="16" t="s">
        <v>473</v>
      </c>
      <c r="J257" s="16" t="s">
        <v>2914</v>
      </c>
      <c r="K257" s="16" t="s">
        <v>2915</v>
      </c>
      <c r="L257" s="16" t="s">
        <v>2922</v>
      </c>
      <c r="M257" s="16" t="s">
        <v>537</v>
      </c>
      <c r="N257" s="16" t="s">
        <v>441</v>
      </c>
      <c r="O257" s="16" t="s">
        <v>442</v>
      </c>
      <c r="P257" s="16" t="s">
        <v>2917</v>
      </c>
      <c r="Q257" s="16" t="s">
        <v>2918</v>
      </c>
      <c r="R257" s="16" t="s">
        <v>11</v>
      </c>
      <c r="S257" s="16" t="s">
        <v>606</v>
      </c>
      <c r="T257" s="16" t="s">
        <v>727</v>
      </c>
      <c r="U257" s="16" t="s">
        <v>466</v>
      </c>
      <c r="V257" s="16" t="s">
        <v>541</v>
      </c>
      <c r="W257" s="16" t="s">
        <v>2917</v>
      </c>
      <c r="X257" s="16" t="s">
        <v>449</v>
      </c>
      <c r="Y257" s="16" t="s">
        <v>450</v>
      </c>
      <c r="Z257" s="16" t="s">
        <v>451</v>
      </c>
      <c r="AA257" s="16" t="s">
        <v>2923</v>
      </c>
      <c r="AB257" s="16" t="s">
        <v>606</v>
      </c>
      <c r="AC257" s="16" t="s">
        <v>11</v>
      </c>
      <c r="AD257" s="16" t="s">
        <v>453</v>
      </c>
      <c r="AE257" s="16" t="s">
        <v>11</v>
      </c>
      <c r="AF257" s="16" t="s">
        <v>338</v>
      </c>
      <c r="AG257" s="25">
        <f ca="1" t="shared" si="18"/>
        <v>23.3008333333419</v>
      </c>
      <c r="AH257" s="25" t="str">
        <f t="shared" si="19"/>
        <v>是</v>
      </c>
      <c r="AI257" s="26" t="str">
        <f ca="1" t="shared" si="20"/>
        <v>是</v>
      </c>
      <c r="AJ257" s="27" t="str">
        <f ca="1" t="shared" si="21"/>
        <v>是</v>
      </c>
      <c r="AK257" s="28"/>
      <c r="AL257" s="28" t="s">
        <v>71</v>
      </c>
    </row>
    <row r="258" spans="1:38">
      <c r="A258" s="22" t="str">
        <f t="shared" si="22"/>
        <v>合肥肥东吾悦网点</v>
      </c>
      <c r="B258" s="22" t="str">
        <f>VLOOKUP(R258,区域划分!A:B,2,0)</f>
        <v>肥东</v>
      </c>
      <c r="C258" t="str">
        <f t="shared" si="23"/>
        <v>2020-11-01</v>
      </c>
      <c r="D258" s="16" t="s">
        <v>2924</v>
      </c>
      <c r="E258" s="16" t="s">
        <v>2925</v>
      </c>
      <c r="F258" s="16" t="s">
        <v>433</v>
      </c>
      <c r="G258" s="16" t="s">
        <v>532</v>
      </c>
      <c r="H258" s="16" t="s">
        <v>533</v>
      </c>
      <c r="I258" s="16" t="s">
        <v>436</v>
      </c>
      <c r="J258" s="16" t="s">
        <v>2926</v>
      </c>
      <c r="K258" s="16" t="s">
        <v>2927</v>
      </c>
      <c r="L258" s="16" t="s">
        <v>2928</v>
      </c>
      <c r="M258" s="16" t="s">
        <v>537</v>
      </c>
      <c r="N258" s="16" t="s">
        <v>441</v>
      </c>
      <c r="O258" s="16" t="s">
        <v>442</v>
      </c>
      <c r="P258" s="16" t="s">
        <v>537</v>
      </c>
      <c r="Q258" s="16" t="s">
        <v>2929</v>
      </c>
      <c r="R258" s="16" t="s">
        <v>11</v>
      </c>
      <c r="S258" s="16" t="s">
        <v>606</v>
      </c>
      <c r="T258" s="16" t="s">
        <v>727</v>
      </c>
      <c r="U258" s="16" t="s">
        <v>466</v>
      </c>
      <c r="V258" s="16" t="s">
        <v>541</v>
      </c>
      <c r="W258" s="16" t="s">
        <v>537</v>
      </c>
      <c r="X258" s="16" t="s">
        <v>449</v>
      </c>
      <c r="Y258" s="16" t="s">
        <v>450</v>
      </c>
      <c r="Z258" s="16" t="s">
        <v>451</v>
      </c>
      <c r="AA258" s="16" t="s">
        <v>2930</v>
      </c>
      <c r="AB258" s="16" t="s">
        <v>606</v>
      </c>
      <c r="AC258" s="16" t="s">
        <v>11</v>
      </c>
      <c r="AD258" s="16" t="s">
        <v>453</v>
      </c>
      <c r="AE258" s="16" t="s">
        <v>11</v>
      </c>
      <c r="AF258" s="16" t="s">
        <v>338</v>
      </c>
      <c r="AG258" s="25">
        <f ca="1" t="shared" ref="AG258:AG321" si="24">IF(X258="已关闭",(AA258-L258)*24,(NOW()-L258)*24)</f>
        <v>23.1688888887875</v>
      </c>
      <c r="AH258" s="25" t="str">
        <f t="shared" ref="AH258:AH321" si="25">IF(AND(Y258="及时响应",Z258="否"),"是","否")</f>
        <v>是</v>
      </c>
      <c r="AI258" s="26" t="str">
        <f ca="1" t="shared" ref="AI258:AI321" si="26">IF(AG258&gt;24,"否","是")</f>
        <v>是</v>
      </c>
      <c r="AJ258" s="27" t="str">
        <f ca="1" t="shared" ref="AJ258:AJ321" si="27">IF(AND(AH258="是",AI258="是"),"是","否")</f>
        <v>是</v>
      </c>
      <c r="AK258" s="28" t="s">
        <v>69</v>
      </c>
      <c r="AL258" s="28" t="s">
        <v>71</v>
      </c>
    </row>
    <row r="259" spans="1:38">
      <c r="A259" s="22" t="str">
        <f t="shared" si="22"/>
        <v>马鞍山含山网点</v>
      </c>
      <c r="B259" s="22" t="str">
        <f>VLOOKUP(R259,区域划分!A:B,2,0)</f>
        <v>含山</v>
      </c>
      <c r="C259" t="str">
        <f t="shared" si="23"/>
        <v>2020-11-01</v>
      </c>
      <c r="D259" s="16" t="s">
        <v>2931</v>
      </c>
      <c r="E259" s="16" t="s">
        <v>2932</v>
      </c>
      <c r="F259" s="16" t="s">
        <v>433</v>
      </c>
      <c r="G259" s="16" t="s">
        <v>532</v>
      </c>
      <c r="H259" s="16" t="s">
        <v>1112</v>
      </c>
      <c r="I259" s="16" t="s">
        <v>436</v>
      </c>
      <c r="J259" s="16" t="s">
        <v>2933</v>
      </c>
      <c r="K259" s="16" t="s">
        <v>2934</v>
      </c>
      <c r="L259" s="16" t="s">
        <v>2935</v>
      </c>
      <c r="M259" s="16" t="s">
        <v>2936</v>
      </c>
      <c r="N259" s="16" t="s">
        <v>478</v>
      </c>
      <c r="O259" s="16" t="s">
        <v>479</v>
      </c>
      <c r="P259" s="16" t="s">
        <v>2937</v>
      </c>
      <c r="Q259" s="16" t="s">
        <v>2938</v>
      </c>
      <c r="R259" s="16" t="s">
        <v>27</v>
      </c>
      <c r="S259" s="16" t="s">
        <v>1206</v>
      </c>
      <c r="T259" s="16" t="s">
        <v>2939</v>
      </c>
      <c r="U259" s="16" t="s">
        <v>447</v>
      </c>
      <c r="V259" s="16" t="s">
        <v>2940</v>
      </c>
      <c r="W259" s="16" t="s">
        <v>2937</v>
      </c>
      <c r="X259" s="16" t="s">
        <v>449</v>
      </c>
      <c r="Y259" s="16" t="s">
        <v>450</v>
      </c>
      <c r="Z259" s="16" t="s">
        <v>451</v>
      </c>
      <c r="AA259" s="16" t="s">
        <v>2941</v>
      </c>
      <c r="AB259" s="16" t="s">
        <v>1206</v>
      </c>
      <c r="AC259" s="16" t="s">
        <v>27</v>
      </c>
      <c r="AD259" s="16" t="s">
        <v>453</v>
      </c>
      <c r="AE259" s="16" t="s">
        <v>338</v>
      </c>
      <c r="AF259" s="16" t="s">
        <v>338</v>
      </c>
      <c r="AG259" s="25">
        <f ca="1" t="shared" si="24"/>
        <v>21.3644444444217</v>
      </c>
      <c r="AH259" s="25" t="str">
        <f t="shared" si="25"/>
        <v>是</v>
      </c>
      <c r="AI259" s="26" t="str">
        <f ca="1" t="shared" si="26"/>
        <v>是</v>
      </c>
      <c r="AJ259" s="27" t="str">
        <f ca="1" t="shared" si="27"/>
        <v>是</v>
      </c>
      <c r="AK259" s="28" t="s">
        <v>69</v>
      </c>
      <c r="AL259" s="28"/>
    </row>
    <row r="260" spans="1:38">
      <c r="A260" s="22" t="str">
        <f t="shared" ref="A260:A323" si="28">R260</f>
        <v>合肥长丰水湖镇网点</v>
      </c>
      <c r="B260" s="22" t="str">
        <f>VLOOKUP(R260,区域划分!A:B,2,0)</f>
        <v>合肥北</v>
      </c>
      <c r="C260" t="str">
        <f t="shared" ref="C260:C323" si="29">MID(L260,1,10)</f>
        <v>2020-11-01</v>
      </c>
      <c r="D260" s="16" t="s">
        <v>2942</v>
      </c>
      <c r="E260" s="16" t="s">
        <v>2943</v>
      </c>
      <c r="F260" s="16" t="s">
        <v>433</v>
      </c>
      <c r="G260" s="16" t="s">
        <v>471</v>
      </c>
      <c r="H260" s="16" t="s">
        <v>472</v>
      </c>
      <c r="I260" s="16" t="s">
        <v>436</v>
      </c>
      <c r="J260" s="16" t="s">
        <v>158</v>
      </c>
      <c r="K260" s="16" t="s">
        <v>2944</v>
      </c>
      <c r="L260" s="16" t="s">
        <v>2945</v>
      </c>
      <c r="M260" s="16" t="s">
        <v>2946</v>
      </c>
      <c r="N260" s="16" t="s">
        <v>441</v>
      </c>
      <c r="O260" s="16" t="s">
        <v>442</v>
      </c>
      <c r="P260" s="16" t="s">
        <v>2947</v>
      </c>
      <c r="Q260" s="16" t="s">
        <v>2948</v>
      </c>
      <c r="R260" s="16" t="s">
        <v>15</v>
      </c>
      <c r="S260" s="16" t="s">
        <v>829</v>
      </c>
      <c r="T260" s="16" t="s">
        <v>2949</v>
      </c>
      <c r="U260" s="16" t="s">
        <v>447</v>
      </c>
      <c r="V260" s="16" t="s">
        <v>2950</v>
      </c>
      <c r="W260" s="16" t="s">
        <v>2947</v>
      </c>
      <c r="X260" s="16" t="s">
        <v>449</v>
      </c>
      <c r="Y260" s="16" t="s">
        <v>450</v>
      </c>
      <c r="Z260" s="16" t="s">
        <v>451</v>
      </c>
      <c r="AA260" s="16" t="s">
        <v>2951</v>
      </c>
      <c r="AB260" s="16" t="s">
        <v>829</v>
      </c>
      <c r="AC260" s="16" t="s">
        <v>15</v>
      </c>
      <c r="AD260" s="16" t="s">
        <v>453</v>
      </c>
      <c r="AE260" s="16" t="s">
        <v>338</v>
      </c>
      <c r="AF260" s="16" t="s">
        <v>338</v>
      </c>
      <c r="AG260" s="25">
        <f ca="1" t="shared" si="24"/>
        <v>4.68472222227138</v>
      </c>
      <c r="AH260" s="25" t="str">
        <f t="shared" si="25"/>
        <v>是</v>
      </c>
      <c r="AI260" s="26" t="str">
        <f ca="1" t="shared" si="26"/>
        <v>是</v>
      </c>
      <c r="AJ260" s="27" t="str">
        <f ca="1" t="shared" si="27"/>
        <v>是</v>
      </c>
      <c r="AK260" s="28" t="s">
        <v>69</v>
      </c>
      <c r="AL260" s="28"/>
    </row>
    <row r="261" spans="1:38">
      <c r="A261" s="22" t="str">
        <f t="shared" si="28"/>
        <v>黄山屯溪黎阳网点</v>
      </c>
      <c r="B261" s="22" t="str">
        <f>VLOOKUP(R261,区域划分!A:B,2,0)</f>
        <v>黄山</v>
      </c>
      <c r="C261" t="str">
        <f t="shared" si="29"/>
        <v>2020-11-01</v>
      </c>
      <c r="D261" s="16" t="s">
        <v>2952</v>
      </c>
      <c r="E261" s="16" t="s">
        <v>2953</v>
      </c>
      <c r="F261" s="16" t="s">
        <v>433</v>
      </c>
      <c r="G261" s="16" t="s">
        <v>456</v>
      </c>
      <c r="H261" s="16" t="s">
        <v>457</v>
      </c>
      <c r="I261" s="16" t="s">
        <v>473</v>
      </c>
      <c r="J261" s="16" t="s">
        <v>2954</v>
      </c>
      <c r="K261" s="16" t="s">
        <v>2955</v>
      </c>
      <c r="L261" s="16" t="s">
        <v>2956</v>
      </c>
      <c r="M261" s="16" t="s">
        <v>478</v>
      </c>
      <c r="N261" s="16" t="s">
        <v>478</v>
      </c>
      <c r="O261" s="16" t="s">
        <v>442</v>
      </c>
      <c r="P261" s="16" t="s">
        <v>2957</v>
      </c>
      <c r="Q261" s="16" t="s">
        <v>2958</v>
      </c>
      <c r="R261" s="16" t="s">
        <v>138</v>
      </c>
      <c r="S261" s="16" t="s">
        <v>2959</v>
      </c>
      <c r="T261" s="16" t="s">
        <v>2960</v>
      </c>
      <c r="U261" s="16" t="s">
        <v>447</v>
      </c>
      <c r="V261" s="16" t="s">
        <v>2961</v>
      </c>
      <c r="W261" s="16" t="s">
        <v>2957</v>
      </c>
      <c r="X261" s="16" t="s">
        <v>449</v>
      </c>
      <c r="Y261" s="16" t="s">
        <v>450</v>
      </c>
      <c r="Z261" s="16" t="s">
        <v>451</v>
      </c>
      <c r="AA261" s="16" t="s">
        <v>2962</v>
      </c>
      <c r="AB261" s="16" t="s">
        <v>2959</v>
      </c>
      <c r="AC261" s="16" t="s">
        <v>138</v>
      </c>
      <c r="AD261" s="16" t="s">
        <v>453</v>
      </c>
      <c r="AE261" s="16" t="s">
        <v>338</v>
      </c>
      <c r="AF261" s="16" t="s">
        <v>338</v>
      </c>
      <c r="AG261" s="25">
        <f ca="1" t="shared" si="24"/>
        <v>5.26416666666046</v>
      </c>
      <c r="AH261" s="25" t="str">
        <f t="shared" si="25"/>
        <v>是</v>
      </c>
      <c r="AI261" s="26" t="str">
        <f ca="1" t="shared" si="26"/>
        <v>是</v>
      </c>
      <c r="AJ261" s="27" t="str">
        <f ca="1" t="shared" si="27"/>
        <v>是</v>
      </c>
      <c r="AK261" s="28" t="s">
        <v>69</v>
      </c>
      <c r="AL261" s="28"/>
    </row>
    <row r="262" spans="1:38">
      <c r="A262" s="22" t="str">
        <f t="shared" si="28"/>
        <v>合肥高新天鹅湖网点</v>
      </c>
      <c r="B262" s="22" t="str">
        <f>VLOOKUP(R262,区域划分!A:B,2,0)</f>
        <v>合肥南</v>
      </c>
      <c r="C262" t="str">
        <f t="shared" si="29"/>
        <v>2020-11-01</v>
      </c>
      <c r="D262" s="16" t="s">
        <v>2963</v>
      </c>
      <c r="E262" s="16" t="s">
        <v>2964</v>
      </c>
      <c r="F262" s="16" t="s">
        <v>433</v>
      </c>
      <c r="G262" s="16" t="s">
        <v>532</v>
      </c>
      <c r="H262" s="16" t="s">
        <v>533</v>
      </c>
      <c r="I262" s="16" t="s">
        <v>436</v>
      </c>
      <c r="J262" s="16" t="s">
        <v>2965</v>
      </c>
      <c r="K262" s="16" t="s">
        <v>2966</v>
      </c>
      <c r="L262" s="16" t="s">
        <v>2967</v>
      </c>
      <c r="M262" s="16" t="s">
        <v>2968</v>
      </c>
      <c r="N262" s="16" t="s">
        <v>441</v>
      </c>
      <c r="O262" s="16" t="s">
        <v>442</v>
      </c>
      <c r="P262" s="16" t="s">
        <v>2969</v>
      </c>
      <c r="Q262" s="16" t="s">
        <v>2970</v>
      </c>
      <c r="R262" s="16" t="s">
        <v>17</v>
      </c>
      <c r="S262" s="16" t="s">
        <v>593</v>
      </c>
      <c r="T262" s="16" t="s">
        <v>2971</v>
      </c>
      <c r="U262" s="16" t="s">
        <v>447</v>
      </c>
      <c r="V262" s="16" t="s">
        <v>2972</v>
      </c>
      <c r="W262" s="16" t="s">
        <v>2969</v>
      </c>
      <c r="X262" s="16" t="s">
        <v>449</v>
      </c>
      <c r="Y262" s="16" t="s">
        <v>450</v>
      </c>
      <c r="Z262" s="16" t="s">
        <v>451</v>
      </c>
      <c r="AA262" s="16" t="s">
        <v>2973</v>
      </c>
      <c r="AB262" s="16" t="s">
        <v>593</v>
      </c>
      <c r="AC262" s="16" t="s">
        <v>17</v>
      </c>
      <c r="AD262" s="16" t="s">
        <v>453</v>
      </c>
      <c r="AE262" s="16" t="s">
        <v>338</v>
      </c>
      <c r="AF262" s="16" t="s">
        <v>338</v>
      </c>
      <c r="AG262" s="25">
        <f ca="1" t="shared" si="24"/>
        <v>6.25611111125909</v>
      </c>
      <c r="AH262" s="25" t="str">
        <f t="shared" si="25"/>
        <v>是</v>
      </c>
      <c r="AI262" s="26" t="str">
        <f ca="1" t="shared" si="26"/>
        <v>是</v>
      </c>
      <c r="AJ262" s="27" t="str">
        <f ca="1" t="shared" si="27"/>
        <v>是</v>
      </c>
      <c r="AK262" s="28" t="s">
        <v>69</v>
      </c>
      <c r="AL262" s="28"/>
    </row>
    <row r="263" spans="1:38">
      <c r="A263" s="22" t="str">
        <f t="shared" si="28"/>
        <v>合肥长丰水湖镇网点</v>
      </c>
      <c r="B263" s="22" t="str">
        <f>VLOOKUP(R263,区域划分!A:B,2,0)</f>
        <v>合肥北</v>
      </c>
      <c r="C263" t="str">
        <f t="shared" si="29"/>
        <v>2020-11-01</v>
      </c>
      <c r="D263" s="16" t="s">
        <v>2974</v>
      </c>
      <c r="E263" s="16" t="s">
        <v>2975</v>
      </c>
      <c r="F263" s="16" t="s">
        <v>433</v>
      </c>
      <c r="G263" s="16" t="s">
        <v>456</v>
      </c>
      <c r="H263" s="16" t="s">
        <v>753</v>
      </c>
      <c r="I263" s="16" t="s">
        <v>473</v>
      </c>
      <c r="J263" s="16" t="s">
        <v>2976</v>
      </c>
      <c r="K263" s="16" t="s">
        <v>2977</v>
      </c>
      <c r="L263" s="16" t="s">
        <v>2978</v>
      </c>
      <c r="M263" s="16" t="s">
        <v>2979</v>
      </c>
      <c r="N263" s="16" t="s">
        <v>441</v>
      </c>
      <c r="O263" s="16" t="s">
        <v>442</v>
      </c>
      <c r="P263" s="16" t="s">
        <v>2980</v>
      </c>
      <c r="Q263" s="16" t="s">
        <v>2981</v>
      </c>
      <c r="R263" s="16" t="s">
        <v>15</v>
      </c>
      <c r="S263" s="16" t="s">
        <v>829</v>
      </c>
      <c r="T263" s="16" t="s">
        <v>2982</v>
      </c>
      <c r="U263" s="16" t="s">
        <v>447</v>
      </c>
      <c r="V263" s="16" t="s">
        <v>2983</v>
      </c>
      <c r="W263" s="16" t="s">
        <v>2980</v>
      </c>
      <c r="X263" s="16" t="s">
        <v>449</v>
      </c>
      <c r="Y263" s="16" t="s">
        <v>450</v>
      </c>
      <c r="Z263" s="16" t="s">
        <v>451</v>
      </c>
      <c r="AA263" s="16" t="s">
        <v>2984</v>
      </c>
      <c r="AB263" s="16" t="s">
        <v>829</v>
      </c>
      <c r="AC263" s="16" t="s">
        <v>15</v>
      </c>
      <c r="AD263" s="16" t="s">
        <v>453</v>
      </c>
      <c r="AE263" s="16" t="s">
        <v>338</v>
      </c>
      <c r="AF263" s="16" t="s">
        <v>338</v>
      </c>
      <c r="AG263" s="25">
        <f ca="1" t="shared" si="24"/>
        <v>4.82055555557599</v>
      </c>
      <c r="AH263" s="25" t="str">
        <f t="shared" si="25"/>
        <v>是</v>
      </c>
      <c r="AI263" s="26" t="str">
        <f ca="1" t="shared" si="26"/>
        <v>是</v>
      </c>
      <c r="AJ263" s="27" t="str">
        <f ca="1" t="shared" si="27"/>
        <v>是</v>
      </c>
      <c r="AK263" s="28" t="s">
        <v>69</v>
      </c>
      <c r="AL263" s="28"/>
    </row>
    <row r="264" spans="1:38">
      <c r="A264" s="22" t="str">
        <f t="shared" si="28"/>
        <v>合肥肥东吾悦网点</v>
      </c>
      <c r="B264" s="22" t="str">
        <f>VLOOKUP(R264,区域划分!A:B,2,0)</f>
        <v>肥东</v>
      </c>
      <c r="C264" t="str">
        <f t="shared" si="29"/>
        <v>2020-11-01</v>
      </c>
      <c r="D264" s="16" t="s">
        <v>2985</v>
      </c>
      <c r="E264" s="16" t="s">
        <v>2986</v>
      </c>
      <c r="F264" s="16" t="s">
        <v>433</v>
      </c>
      <c r="G264" s="16" t="s">
        <v>434</v>
      </c>
      <c r="H264" s="16" t="s">
        <v>435</v>
      </c>
      <c r="I264" s="16" t="s">
        <v>436</v>
      </c>
      <c r="J264" s="16" t="s">
        <v>2987</v>
      </c>
      <c r="K264" s="16" t="s">
        <v>2988</v>
      </c>
      <c r="L264" s="16" t="s">
        <v>2989</v>
      </c>
      <c r="M264" s="16" t="s">
        <v>2990</v>
      </c>
      <c r="N264" s="16" t="s">
        <v>441</v>
      </c>
      <c r="O264" s="16" t="s">
        <v>442</v>
      </c>
      <c r="P264" s="16" t="s">
        <v>2990</v>
      </c>
      <c r="Q264" s="16" t="s">
        <v>2991</v>
      </c>
      <c r="R264" s="16" t="s">
        <v>11</v>
      </c>
      <c r="S264" s="16" t="s">
        <v>606</v>
      </c>
      <c r="T264" s="16" t="s">
        <v>2992</v>
      </c>
      <c r="U264" s="16" t="s">
        <v>466</v>
      </c>
      <c r="V264" s="16" t="s">
        <v>2993</v>
      </c>
      <c r="W264" s="16" t="s">
        <v>2990</v>
      </c>
      <c r="X264" s="16" t="s">
        <v>449</v>
      </c>
      <c r="Y264" s="16" t="s">
        <v>450</v>
      </c>
      <c r="Z264" s="16" t="s">
        <v>451</v>
      </c>
      <c r="AA264" s="16" t="s">
        <v>2994</v>
      </c>
      <c r="AB264" s="16" t="s">
        <v>606</v>
      </c>
      <c r="AC264" s="16" t="s">
        <v>11</v>
      </c>
      <c r="AD264" s="16" t="s">
        <v>453</v>
      </c>
      <c r="AE264" s="16" t="s">
        <v>11</v>
      </c>
      <c r="AF264" s="16" t="s">
        <v>338</v>
      </c>
      <c r="AG264" s="25">
        <f ca="1" t="shared" si="24"/>
        <v>23.4422222221037</v>
      </c>
      <c r="AH264" s="25" t="str">
        <f t="shared" si="25"/>
        <v>是</v>
      </c>
      <c r="AI264" s="26" t="str">
        <f ca="1" t="shared" si="26"/>
        <v>是</v>
      </c>
      <c r="AJ264" s="27" t="str">
        <f ca="1" t="shared" si="27"/>
        <v>是</v>
      </c>
      <c r="AK264" s="28"/>
      <c r="AL264" s="28" t="s">
        <v>71</v>
      </c>
    </row>
    <row r="265" spans="1:38">
      <c r="A265" s="22" t="str">
        <f t="shared" si="28"/>
        <v>合肥肥西桃花镇网点</v>
      </c>
      <c r="B265" s="22" t="str">
        <f>VLOOKUP(R265,区域划分!A:B,2,0)</f>
        <v>肥西</v>
      </c>
      <c r="C265" t="str">
        <f t="shared" si="29"/>
        <v>2020-11-01</v>
      </c>
      <c r="D265" s="16" t="s">
        <v>2995</v>
      </c>
      <c r="E265" s="16" t="s">
        <v>2996</v>
      </c>
      <c r="F265" s="16" t="s">
        <v>433</v>
      </c>
      <c r="G265" s="16" t="s">
        <v>456</v>
      </c>
      <c r="H265" s="16" t="s">
        <v>457</v>
      </c>
      <c r="I265" s="16" t="s">
        <v>436</v>
      </c>
      <c r="J265" s="16" t="s">
        <v>2997</v>
      </c>
      <c r="K265" s="16" t="s">
        <v>2998</v>
      </c>
      <c r="L265" s="16" t="s">
        <v>2999</v>
      </c>
      <c r="M265" s="16" t="s">
        <v>3000</v>
      </c>
      <c r="N265" s="16" t="s">
        <v>478</v>
      </c>
      <c r="O265" s="16" t="s">
        <v>442</v>
      </c>
      <c r="P265" s="16" t="s">
        <v>3001</v>
      </c>
      <c r="Q265" s="16" t="s">
        <v>3002</v>
      </c>
      <c r="R265" s="16" t="s">
        <v>99</v>
      </c>
      <c r="S265" s="16" t="s">
        <v>606</v>
      </c>
      <c r="T265" s="16" t="s">
        <v>3003</v>
      </c>
      <c r="U265" s="16" t="s">
        <v>466</v>
      </c>
      <c r="V265" s="16" t="s">
        <v>3004</v>
      </c>
      <c r="W265" s="16" t="s">
        <v>3001</v>
      </c>
      <c r="X265" s="16" t="s">
        <v>449</v>
      </c>
      <c r="Y265" s="16" t="s">
        <v>450</v>
      </c>
      <c r="Z265" s="16" t="s">
        <v>451</v>
      </c>
      <c r="AA265" s="16" t="s">
        <v>3005</v>
      </c>
      <c r="AB265" s="16" t="s">
        <v>606</v>
      </c>
      <c r="AC265" s="16" t="s">
        <v>99</v>
      </c>
      <c r="AD265" s="16" t="s">
        <v>453</v>
      </c>
      <c r="AE265" s="16" t="s">
        <v>99</v>
      </c>
      <c r="AF265" s="16" t="s">
        <v>338</v>
      </c>
      <c r="AG265" s="25">
        <f ca="1" t="shared" si="24"/>
        <v>23.3902777777403</v>
      </c>
      <c r="AH265" s="25" t="str">
        <f t="shared" si="25"/>
        <v>是</v>
      </c>
      <c r="AI265" s="26" t="str">
        <f ca="1" t="shared" si="26"/>
        <v>是</v>
      </c>
      <c r="AJ265" s="27" t="str">
        <f ca="1" t="shared" si="27"/>
        <v>是</v>
      </c>
      <c r="AK265" s="28"/>
      <c r="AL265" s="28" t="s">
        <v>71</v>
      </c>
    </row>
    <row r="266" spans="1:38">
      <c r="A266" s="22" t="str">
        <f t="shared" si="28"/>
        <v>宣城宣州城西网点</v>
      </c>
      <c r="B266" s="22" t="str">
        <f>VLOOKUP(R266,区域划分!A:B,2,0)</f>
        <v>宣城</v>
      </c>
      <c r="C266" t="str">
        <f t="shared" si="29"/>
        <v>2020-11-01</v>
      </c>
      <c r="D266" s="16" t="s">
        <v>3006</v>
      </c>
      <c r="E266" s="16" t="s">
        <v>3007</v>
      </c>
      <c r="F266" s="16" t="s">
        <v>433</v>
      </c>
      <c r="G266" s="16" t="s">
        <v>532</v>
      </c>
      <c r="H266" s="16" t="s">
        <v>533</v>
      </c>
      <c r="I266" s="16" t="s">
        <v>473</v>
      </c>
      <c r="J266" s="16" t="s">
        <v>3008</v>
      </c>
      <c r="K266" s="16" t="s">
        <v>3009</v>
      </c>
      <c r="L266" s="16" t="s">
        <v>3010</v>
      </c>
      <c r="M266" s="16" t="s">
        <v>537</v>
      </c>
      <c r="N266" s="16" t="s">
        <v>441</v>
      </c>
      <c r="O266" s="16" t="s">
        <v>442</v>
      </c>
      <c r="P266" s="16" t="s">
        <v>537</v>
      </c>
      <c r="Q266" s="16" t="s">
        <v>3011</v>
      </c>
      <c r="R266" s="16" t="s">
        <v>85</v>
      </c>
      <c r="S266" s="16" t="s">
        <v>606</v>
      </c>
      <c r="T266" s="16" t="s">
        <v>3012</v>
      </c>
      <c r="U266" s="16" t="s">
        <v>466</v>
      </c>
      <c r="V266" s="16" t="s">
        <v>541</v>
      </c>
      <c r="W266" s="16" t="s">
        <v>537</v>
      </c>
      <c r="X266" s="16" t="s">
        <v>449</v>
      </c>
      <c r="Y266" s="16" t="s">
        <v>450</v>
      </c>
      <c r="Z266" s="16" t="s">
        <v>451</v>
      </c>
      <c r="AA266" s="16" t="s">
        <v>3013</v>
      </c>
      <c r="AB266" s="16" t="s">
        <v>606</v>
      </c>
      <c r="AC266" s="16" t="s">
        <v>85</v>
      </c>
      <c r="AD266" s="16" t="s">
        <v>453</v>
      </c>
      <c r="AE266" s="16" t="s">
        <v>85</v>
      </c>
      <c r="AF266" s="16" t="s">
        <v>338</v>
      </c>
      <c r="AG266" s="25">
        <f ca="1" t="shared" si="24"/>
        <v>23.2797222221852</v>
      </c>
      <c r="AH266" s="25" t="str">
        <f t="shared" si="25"/>
        <v>是</v>
      </c>
      <c r="AI266" s="26" t="str">
        <f ca="1" t="shared" si="26"/>
        <v>是</v>
      </c>
      <c r="AJ266" s="27" t="str">
        <f ca="1" t="shared" si="27"/>
        <v>是</v>
      </c>
      <c r="AK266" s="28" t="s">
        <v>69</v>
      </c>
      <c r="AL266" s="28" t="s">
        <v>71</v>
      </c>
    </row>
    <row r="267" spans="1:38">
      <c r="A267" s="22" t="str">
        <f t="shared" si="28"/>
        <v>合肥包河三里庵网点</v>
      </c>
      <c r="B267" s="22" t="str">
        <f>VLOOKUP(R267,区域划分!A:B,2,0)</f>
        <v>合肥南</v>
      </c>
      <c r="C267" t="str">
        <f t="shared" si="29"/>
        <v>2020-11-01</v>
      </c>
      <c r="D267" s="16" t="s">
        <v>3014</v>
      </c>
      <c r="E267" s="16" t="s">
        <v>3015</v>
      </c>
      <c r="F267" s="16" t="s">
        <v>433</v>
      </c>
      <c r="G267" s="16" t="s">
        <v>471</v>
      </c>
      <c r="H267" s="16" t="s">
        <v>472</v>
      </c>
      <c r="I267" s="16" t="s">
        <v>436</v>
      </c>
      <c r="J267" s="16" t="s">
        <v>3016</v>
      </c>
      <c r="K267" s="16" t="s">
        <v>3017</v>
      </c>
      <c r="L267" s="16" t="s">
        <v>3018</v>
      </c>
      <c r="M267" s="16" t="s">
        <v>3019</v>
      </c>
      <c r="N267" s="16" t="s">
        <v>478</v>
      </c>
      <c r="O267" s="16" t="s">
        <v>442</v>
      </c>
      <c r="P267" s="16" t="s">
        <v>3020</v>
      </c>
      <c r="Q267" s="16" t="s">
        <v>3021</v>
      </c>
      <c r="R267" s="16" t="s">
        <v>13</v>
      </c>
      <c r="S267" s="16" t="s">
        <v>606</v>
      </c>
      <c r="T267" s="16" t="s">
        <v>3022</v>
      </c>
      <c r="U267" s="16" t="s">
        <v>466</v>
      </c>
      <c r="V267" s="16" t="s">
        <v>3023</v>
      </c>
      <c r="W267" s="16" t="s">
        <v>3020</v>
      </c>
      <c r="X267" s="16" t="s">
        <v>449</v>
      </c>
      <c r="Y267" s="16" t="s">
        <v>450</v>
      </c>
      <c r="Z267" s="16" t="s">
        <v>451</v>
      </c>
      <c r="AA267" s="16" t="s">
        <v>3024</v>
      </c>
      <c r="AB267" s="16" t="s">
        <v>606</v>
      </c>
      <c r="AC267" s="16" t="s">
        <v>13</v>
      </c>
      <c r="AD267" s="16" t="s">
        <v>453</v>
      </c>
      <c r="AE267" s="16" t="s">
        <v>13</v>
      </c>
      <c r="AF267" s="16" t="s">
        <v>338</v>
      </c>
      <c r="AG267" s="25">
        <f ca="1" t="shared" si="24"/>
        <v>23.3944444443332</v>
      </c>
      <c r="AH267" s="25" t="str">
        <f t="shared" si="25"/>
        <v>是</v>
      </c>
      <c r="AI267" s="26" t="str">
        <f ca="1" t="shared" si="26"/>
        <v>是</v>
      </c>
      <c r="AJ267" s="27" t="str">
        <f ca="1" t="shared" si="27"/>
        <v>是</v>
      </c>
      <c r="AK267" s="28"/>
      <c r="AL267" s="28" t="s">
        <v>71</v>
      </c>
    </row>
    <row r="268" spans="1:38">
      <c r="A268" s="22" t="str">
        <f t="shared" si="28"/>
        <v>合肥经开始信路网点</v>
      </c>
      <c r="B268" s="22" t="str">
        <f>VLOOKUP(R268,区域划分!A:B,2,0)</f>
        <v>合肥南</v>
      </c>
      <c r="C268" t="str">
        <f t="shared" si="29"/>
        <v>2020-11-01</v>
      </c>
      <c r="D268" s="16" t="s">
        <v>3025</v>
      </c>
      <c r="E268" s="16" t="s">
        <v>3026</v>
      </c>
      <c r="F268" s="16" t="s">
        <v>433</v>
      </c>
      <c r="G268" s="16" t="s">
        <v>471</v>
      </c>
      <c r="H268" s="16" t="s">
        <v>472</v>
      </c>
      <c r="I268" s="16" t="s">
        <v>473</v>
      </c>
      <c r="J268" s="16" t="s">
        <v>1072</v>
      </c>
      <c r="K268" s="16" t="s">
        <v>3027</v>
      </c>
      <c r="L268" s="16" t="s">
        <v>3028</v>
      </c>
      <c r="M268" s="16" t="s">
        <v>3029</v>
      </c>
      <c r="N268" s="16" t="s">
        <v>441</v>
      </c>
      <c r="O268" s="16" t="s">
        <v>442</v>
      </c>
      <c r="P268" s="16" t="s">
        <v>3030</v>
      </c>
      <c r="Q268" s="16" t="s">
        <v>3031</v>
      </c>
      <c r="R268" s="16" t="s">
        <v>19</v>
      </c>
      <c r="S268" s="16" t="s">
        <v>606</v>
      </c>
      <c r="T268" s="16" t="s">
        <v>1821</v>
      </c>
      <c r="U268" s="16" t="s">
        <v>466</v>
      </c>
      <c r="V268" s="16" t="s">
        <v>3032</v>
      </c>
      <c r="W268" s="16" t="s">
        <v>3030</v>
      </c>
      <c r="X268" s="16" t="s">
        <v>449</v>
      </c>
      <c r="Y268" s="16" t="s">
        <v>450</v>
      </c>
      <c r="Z268" s="16" t="s">
        <v>451</v>
      </c>
      <c r="AA268" s="16" t="s">
        <v>3033</v>
      </c>
      <c r="AB268" s="16" t="s">
        <v>606</v>
      </c>
      <c r="AC268" s="16" t="s">
        <v>19</v>
      </c>
      <c r="AD268" s="16" t="s">
        <v>453</v>
      </c>
      <c r="AE268" s="16" t="s">
        <v>19</v>
      </c>
      <c r="AF268" s="16" t="s">
        <v>338</v>
      </c>
      <c r="AG268" s="25">
        <f ca="1" t="shared" si="24"/>
        <v>23.4097222223645</v>
      </c>
      <c r="AH268" s="25" t="str">
        <f t="shared" si="25"/>
        <v>是</v>
      </c>
      <c r="AI268" s="26" t="str">
        <f ca="1" t="shared" si="26"/>
        <v>是</v>
      </c>
      <c r="AJ268" s="27" t="str">
        <f ca="1" t="shared" si="27"/>
        <v>是</v>
      </c>
      <c r="AK268" s="28"/>
      <c r="AL268" s="28" t="s">
        <v>71</v>
      </c>
    </row>
    <row r="269" spans="1:38">
      <c r="A269" s="22" t="str">
        <f t="shared" si="28"/>
        <v>合肥长丰水湖镇网点</v>
      </c>
      <c r="B269" s="22" t="str">
        <f>VLOOKUP(R269,区域划分!A:B,2,0)</f>
        <v>合肥北</v>
      </c>
      <c r="C269" t="str">
        <f t="shared" si="29"/>
        <v>2020-11-01</v>
      </c>
      <c r="D269" s="16" t="s">
        <v>3034</v>
      </c>
      <c r="E269" s="16" t="s">
        <v>3035</v>
      </c>
      <c r="F269" s="16" t="s">
        <v>433</v>
      </c>
      <c r="G269" s="16" t="s">
        <v>456</v>
      </c>
      <c r="H269" s="16" t="s">
        <v>457</v>
      </c>
      <c r="I269" s="16" t="s">
        <v>473</v>
      </c>
      <c r="J269" s="16" t="s">
        <v>3036</v>
      </c>
      <c r="K269" s="16" t="s">
        <v>3037</v>
      </c>
      <c r="L269" s="16" t="s">
        <v>3038</v>
      </c>
      <c r="M269" s="16" t="s">
        <v>3039</v>
      </c>
      <c r="N269" s="16" t="s">
        <v>478</v>
      </c>
      <c r="O269" s="16" t="s">
        <v>442</v>
      </c>
      <c r="P269" s="16" t="s">
        <v>3040</v>
      </c>
      <c r="Q269" s="16" t="s">
        <v>3041</v>
      </c>
      <c r="R269" s="16" t="s">
        <v>15</v>
      </c>
      <c r="S269" s="16" t="s">
        <v>829</v>
      </c>
      <c r="T269" s="16" t="s">
        <v>3042</v>
      </c>
      <c r="U269" s="16" t="s">
        <v>447</v>
      </c>
      <c r="V269" s="16" t="s">
        <v>3043</v>
      </c>
      <c r="W269" s="16" t="s">
        <v>3040</v>
      </c>
      <c r="X269" s="16" t="s">
        <v>449</v>
      </c>
      <c r="Y269" s="16" t="s">
        <v>450</v>
      </c>
      <c r="Z269" s="16" t="s">
        <v>451</v>
      </c>
      <c r="AA269" s="16" t="s">
        <v>3044</v>
      </c>
      <c r="AB269" s="16" t="s">
        <v>829</v>
      </c>
      <c r="AC269" s="16" t="s">
        <v>15</v>
      </c>
      <c r="AD269" s="16" t="s">
        <v>453</v>
      </c>
      <c r="AE269" s="16" t="s">
        <v>338</v>
      </c>
      <c r="AF269" s="16" t="s">
        <v>338</v>
      </c>
      <c r="AG269" s="25">
        <f ca="1" t="shared" si="24"/>
        <v>4.55055555549916</v>
      </c>
      <c r="AH269" s="25" t="str">
        <f t="shared" si="25"/>
        <v>是</v>
      </c>
      <c r="AI269" s="26" t="str">
        <f ca="1" t="shared" si="26"/>
        <v>是</v>
      </c>
      <c r="AJ269" s="27" t="str">
        <f ca="1" t="shared" si="27"/>
        <v>是</v>
      </c>
      <c r="AK269" s="28" t="s">
        <v>69</v>
      </c>
      <c r="AL269" s="28"/>
    </row>
    <row r="270" spans="1:38">
      <c r="A270" s="22" t="str">
        <f t="shared" si="28"/>
        <v>合肥蜀山网点</v>
      </c>
      <c r="B270" s="22" t="str">
        <f>VLOOKUP(R270,区域划分!A:B,2,0)</f>
        <v>合肥南</v>
      </c>
      <c r="C270" t="str">
        <f t="shared" si="29"/>
        <v>2020-11-01</v>
      </c>
      <c r="D270" s="16" t="s">
        <v>3045</v>
      </c>
      <c r="E270" s="16" t="s">
        <v>3046</v>
      </c>
      <c r="F270" s="16" t="s">
        <v>433</v>
      </c>
      <c r="G270" s="16" t="s">
        <v>456</v>
      </c>
      <c r="H270" s="16" t="s">
        <v>753</v>
      </c>
      <c r="I270" s="16" t="s">
        <v>436</v>
      </c>
      <c r="J270" s="16" t="s">
        <v>3047</v>
      </c>
      <c r="K270" s="16" t="s">
        <v>3048</v>
      </c>
      <c r="L270" s="16" t="s">
        <v>3049</v>
      </c>
      <c r="M270" s="16" t="s">
        <v>3050</v>
      </c>
      <c r="N270" s="16" t="s">
        <v>441</v>
      </c>
      <c r="O270" s="16" t="s">
        <v>479</v>
      </c>
      <c r="P270" s="16" t="s">
        <v>3051</v>
      </c>
      <c r="Q270" s="16" t="s">
        <v>3052</v>
      </c>
      <c r="R270" s="16" t="s">
        <v>65</v>
      </c>
      <c r="S270" s="16" t="s">
        <v>606</v>
      </c>
      <c r="T270" s="16" t="s">
        <v>1841</v>
      </c>
      <c r="U270" s="16" t="s">
        <v>466</v>
      </c>
      <c r="V270" s="16" t="s">
        <v>3053</v>
      </c>
      <c r="W270" s="16" t="s">
        <v>3051</v>
      </c>
      <c r="X270" s="16" t="s">
        <v>449</v>
      </c>
      <c r="Y270" s="16" t="s">
        <v>450</v>
      </c>
      <c r="Z270" s="16" t="s">
        <v>451</v>
      </c>
      <c r="AA270" s="16" t="s">
        <v>3054</v>
      </c>
      <c r="AB270" s="16" t="s">
        <v>606</v>
      </c>
      <c r="AC270" s="16" t="s">
        <v>65</v>
      </c>
      <c r="AD270" s="16" t="s">
        <v>453</v>
      </c>
      <c r="AE270" s="16" t="s">
        <v>65</v>
      </c>
      <c r="AF270" s="16" t="s">
        <v>338</v>
      </c>
      <c r="AG270" s="25">
        <f ca="1" t="shared" si="24"/>
        <v>23.345277777873</v>
      </c>
      <c r="AH270" s="25" t="str">
        <f t="shared" si="25"/>
        <v>是</v>
      </c>
      <c r="AI270" s="26" t="str">
        <f ca="1" t="shared" si="26"/>
        <v>是</v>
      </c>
      <c r="AJ270" s="27" t="str">
        <f ca="1" t="shared" si="27"/>
        <v>是</v>
      </c>
      <c r="AK270" s="28"/>
      <c r="AL270" s="28" t="s">
        <v>71</v>
      </c>
    </row>
    <row r="271" spans="1:38">
      <c r="A271" s="22" t="str">
        <f t="shared" si="28"/>
        <v>合肥肥东吾悦网点</v>
      </c>
      <c r="B271" s="22" t="str">
        <f>VLOOKUP(R271,区域划分!A:B,2,0)</f>
        <v>肥东</v>
      </c>
      <c r="C271" t="str">
        <f t="shared" si="29"/>
        <v>2020-11-01</v>
      </c>
      <c r="D271" s="16" t="s">
        <v>3055</v>
      </c>
      <c r="E271" s="16" t="s">
        <v>3056</v>
      </c>
      <c r="F271" s="16" t="s">
        <v>433</v>
      </c>
      <c r="G271" s="16" t="s">
        <v>471</v>
      </c>
      <c r="H271" s="16" t="s">
        <v>472</v>
      </c>
      <c r="I271" s="16" t="s">
        <v>473</v>
      </c>
      <c r="J271" s="16" t="s">
        <v>634</v>
      </c>
      <c r="K271" s="16" t="s">
        <v>2500</v>
      </c>
      <c r="L271" s="16" t="s">
        <v>3057</v>
      </c>
      <c r="M271" s="16" t="s">
        <v>3058</v>
      </c>
      <c r="N271" s="16" t="s">
        <v>441</v>
      </c>
      <c r="O271" s="16" t="s">
        <v>479</v>
      </c>
      <c r="P271" s="16" t="s">
        <v>3059</v>
      </c>
      <c r="Q271" s="16" t="s">
        <v>3060</v>
      </c>
      <c r="R271" s="16" t="s">
        <v>11</v>
      </c>
      <c r="S271" s="16" t="s">
        <v>606</v>
      </c>
      <c r="T271" s="16" t="s">
        <v>2992</v>
      </c>
      <c r="U271" s="16" t="s">
        <v>466</v>
      </c>
      <c r="V271" s="16" t="s">
        <v>3061</v>
      </c>
      <c r="W271" s="16" t="s">
        <v>3059</v>
      </c>
      <c r="X271" s="16" t="s">
        <v>449</v>
      </c>
      <c r="Y271" s="16" t="s">
        <v>450</v>
      </c>
      <c r="Z271" s="16" t="s">
        <v>451</v>
      </c>
      <c r="AA271" s="16" t="s">
        <v>3062</v>
      </c>
      <c r="AB271" s="16" t="s">
        <v>606</v>
      </c>
      <c r="AC271" s="16" t="s">
        <v>11</v>
      </c>
      <c r="AD271" s="16" t="s">
        <v>453</v>
      </c>
      <c r="AE271" s="16" t="s">
        <v>11</v>
      </c>
      <c r="AF271" s="16" t="s">
        <v>338</v>
      </c>
      <c r="AG271" s="25">
        <f ca="1" t="shared" si="24"/>
        <v>23.4677777778707</v>
      </c>
      <c r="AH271" s="25" t="str">
        <f t="shared" si="25"/>
        <v>是</v>
      </c>
      <c r="AI271" s="26" t="str">
        <f ca="1" t="shared" si="26"/>
        <v>是</v>
      </c>
      <c r="AJ271" s="27" t="str">
        <f ca="1" t="shared" si="27"/>
        <v>是</v>
      </c>
      <c r="AK271" s="28"/>
      <c r="AL271" s="28" t="s">
        <v>71</v>
      </c>
    </row>
    <row r="272" spans="1:38">
      <c r="A272" s="22" t="str">
        <f t="shared" si="28"/>
        <v>合肥经开网点</v>
      </c>
      <c r="B272" s="22" t="str">
        <f>VLOOKUP(R272,区域划分!A:B,2,0)</f>
        <v>合肥南</v>
      </c>
      <c r="C272" t="str">
        <f t="shared" si="29"/>
        <v>2020-11-01</v>
      </c>
      <c r="D272" s="16" t="s">
        <v>3063</v>
      </c>
      <c r="E272" s="16" t="s">
        <v>3064</v>
      </c>
      <c r="F272" s="16" t="s">
        <v>835</v>
      </c>
      <c r="G272" s="16" t="s">
        <v>471</v>
      </c>
      <c r="H272" s="16" t="s">
        <v>472</v>
      </c>
      <c r="I272" s="16" t="s">
        <v>473</v>
      </c>
      <c r="J272" s="16" t="s">
        <v>836</v>
      </c>
      <c r="K272" s="16" t="s">
        <v>3065</v>
      </c>
      <c r="L272" s="16" t="s">
        <v>3066</v>
      </c>
      <c r="M272" s="16" t="s">
        <v>3067</v>
      </c>
      <c r="N272" s="16" t="s">
        <v>441</v>
      </c>
      <c r="O272" s="16" t="s">
        <v>442</v>
      </c>
      <c r="P272" s="16" t="s">
        <v>3068</v>
      </c>
      <c r="Q272" s="16" t="s">
        <v>3069</v>
      </c>
      <c r="R272" s="16" t="s">
        <v>9</v>
      </c>
      <c r="S272" s="16" t="s">
        <v>606</v>
      </c>
      <c r="T272" s="16" t="s">
        <v>3070</v>
      </c>
      <c r="U272" s="16" t="s">
        <v>466</v>
      </c>
      <c r="V272" s="16" t="s">
        <v>3071</v>
      </c>
      <c r="W272" s="16" t="s">
        <v>3068</v>
      </c>
      <c r="X272" s="16" t="s">
        <v>449</v>
      </c>
      <c r="Y272" s="16" t="s">
        <v>450</v>
      </c>
      <c r="Z272" s="16" t="s">
        <v>451</v>
      </c>
      <c r="AA272" s="16" t="s">
        <v>3072</v>
      </c>
      <c r="AB272" s="16" t="s">
        <v>606</v>
      </c>
      <c r="AC272" s="16" t="s">
        <v>9</v>
      </c>
      <c r="AD272" s="16" t="s">
        <v>453</v>
      </c>
      <c r="AE272" s="16" t="s">
        <v>9</v>
      </c>
      <c r="AF272" s="16" t="s">
        <v>338</v>
      </c>
      <c r="AG272" s="25">
        <f ca="1" t="shared" si="24"/>
        <v>23.5969444445218</v>
      </c>
      <c r="AH272" s="25" t="str">
        <f t="shared" si="25"/>
        <v>是</v>
      </c>
      <c r="AI272" s="26" t="str">
        <f ca="1" t="shared" si="26"/>
        <v>是</v>
      </c>
      <c r="AJ272" s="27" t="str">
        <f ca="1" t="shared" si="27"/>
        <v>是</v>
      </c>
      <c r="AK272" s="28"/>
      <c r="AL272" s="28" t="s">
        <v>71</v>
      </c>
    </row>
    <row r="273" spans="1:38">
      <c r="A273" s="22" t="str">
        <f t="shared" si="28"/>
        <v>合肥经开网点</v>
      </c>
      <c r="B273" s="22" t="str">
        <f>VLOOKUP(R273,区域划分!A:B,2,0)</f>
        <v>合肥南</v>
      </c>
      <c r="C273" t="str">
        <f t="shared" si="29"/>
        <v>2020-11-01</v>
      </c>
      <c r="D273" s="16" t="s">
        <v>3073</v>
      </c>
      <c r="E273" s="16" t="s">
        <v>3074</v>
      </c>
      <c r="F273" s="16" t="s">
        <v>835</v>
      </c>
      <c r="G273" s="16" t="s">
        <v>471</v>
      </c>
      <c r="H273" s="16" t="s">
        <v>472</v>
      </c>
      <c r="I273" s="16" t="s">
        <v>473</v>
      </c>
      <c r="J273" s="16" t="s">
        <v>836</v>
      </c>
      <c r="K273" s="16" t="s">
        <v>857</v>
      </c>
      <c r="L273" s="16" t="s">
        <v>3075</v>
      </c>
      <c r="M273" s="16" t="s">
        <v>967</v>
      </c>
      <c r="N273" s="16" t="s">
        <v>478</v>
      </c>
      <c r="O273" s="16" t="s">
        <v>442</v>
      </c>
      <c r="P273" s="16" t="s">
        <v>3076</v>
      </c>
      <c r="Q273" s="16" t="s">
        <v>3077</v>
      </c>
      <c r="R273" s="16" t="s">
        <v>9</v>
      </c>
      <c r="S273" s="16" t="s">
        <v>606</v>
      </c>
      <c r="T273" s="16" t="s">
        <v>3078</v>
      </c>
      <c r="U273" s="16" t="s">
        <v>466</v>
      </c>
      <c r="V273" s="16" t="s">
        <v>1630</v>
      </c>
      <c r="W273" s="16" t="s">
        <v>3076</v>
      </c>
      <c r="X273" s="16" t="s">
        <v>449</v>
      </c>
      <c r="Y273" s="16" t="s">
        <v>450</v>
      </c>
      <c r="Z273" s="16" t="s">
        <v>451</v>
      </c>
      <c r="AA273" s="16" t="s">
        <v>3079</v>
      </c>
      <c r="AB273" s="16" t="s">
        <v>606</v>
      </c>
      <c r="AC273" s="16" t="s">
        <v>9</v>
      </c>
      <c r="AD273" s="16" t="s">
        <v>865</v>
      </c>
      <c r="AE273" s="16" t="s">
        <v>338</v>
      </c>
      <c r="AF273" s="16" t="s">
        <v>338</v>
      </c>
      <c r="AG273" s="25">
        <f ca="1" t="shared" si="24"/>
        <v>23.587222222297</v>
      </c>
      <c r="AH273" s="25" t="str">
        <f t="shared" si="25"/>
        <v>是</v>
      </c>
      <c r="AI273" s="26" t="str">
        <f ca="1" t="shared" si="26"/>
        <v>是</v>
      </c>
      <c r="AJ273" s="27" t="str">
        <f ca="1" t="shared" si="27"/>
        <v>是</v>
      </c>
      <c r="AK273" s="28"/>
      <c r="AL273" s="28" t="s">
        <v>71</v>
      </c>
    </row>
    <row r="274" spans="1:38">
      <c r="A274" s="22" t="str">
        <f t="shared" si="28"/>
        <v>合肥经开莲花路网点</v>
      </c>
      <c r="B274" s="22" t="str">
        <f>VLOOKUP(R274,区域划分!A:B,2,0)</f>
        <v>合肥南</v>
      </c>
      <c r="C274" t="str">
        <f t="shared" si="29"/>
        <v>2020-11-01</v>
      </c>
      <c r="D274" s="16" t="s">
        <v>3080</v>
      </c>
      <c r="E274" s="16" t="s">
        <v>3081</v>
      </c>
      <c r="F274" s="16" t="s">
        <v>835</v>
      </c>
      <c r="G274" s="16" t="s">
        <v>471</v>
      </c>
      <c r="H274" s="16" t="s">
        <v>472</v>
      </c>
      <c r="I274" s="16" t="s">
        <v>473</v>
      </c>
      <c r="J274" s="16" t="s">
        <v>836</v>
      </c>
      <c r="K274" s="16" t="s">
        <v>3082</v>
      </c>
      <c r="L274" s="16" t="s">
        <v>3083</v>
      </c>
      <c r="M274" s="16" t="s">
        <v>2680</v>
      </c>
      <c r="N274" s="16" t="s">
        <v>478</v>
      </c>
      <c r="O274" s="16" t="s">
        <v>479</v>
      </c>
      <c r="P274" s="16" t="s">
        <v>3084</v>
      </c>
      <c r="Q274" s="16" t="s">
        <v>3085</v>
      </c>
      <c r="R274" s="16" t="s">
        <v>31</v>
      </c>
      <c r="S274" s="16" t="s">
        <v>3086</v>
      </c>
      <c r="T274" s="16" t="s">
        <v>3087</v>
      </c>
      <c r="U274" s="16" t="s">
        <v>447</v>
      </c>
      <c r="V274" s="16" t="s">
        <v>3088</v>
      </c>
      <c r="W274" s="16" t="s">
        <v>3084</v>
      </c>
      <c r="X274" s="16" t="s">
        <v>449</v>
      </c>
      <c r="Y274" s="16" t="s">
        <v>450</v>
      </c>
      <c r="Z274" s="16" t="s">
        <v>451</v>
      </c>
      <c r="AA274" s="16" t="s">
        <v>3089</v>
      </c>
      <c r="AB274" s="16" t="s">
        <v>3086</v>
      </c>
      <c r="AC274" s="16" t="s">
        <v>31</v>
      </c>
      <c r="AD274" s="16" t="s">
        <v>453</v>
      </c>
      <c r="AE274" s="16" t="s">
        <v>338</v>
      </c>
      <c r="AF274" s="16" t="s">
        <v>338</v>
      </c>
      <c r="AG274" s="25">
        <f ca="1" t="shared" si="24"/>
        <v>16.0958333333256</v>
      </c>
      <c r="AH274" s="25" t="str">
        <f t="shared" si="25"/>
        <v>是</v>
      </c>
      <c r="AI274" s="26" t="str">
        <f ca="1" t="shared" si="26"/>
        <v>是</v>
      </c>
      <c r="AJ274" s="27" t="str">
        <f ca="1" t="shared" si="27"/>
        <v>是</v>
      </c>
      <c r="AK274" s="28" t="s">
        <v>69</v>
      </c>
      <c r="AL274" s="28"/>
    </row>
    <row r="275" spans="1:38">
      <c r="A275" s="22" t="str">
        <f t="shared" si="28"/>
        <v>合肥经开网点</v>
      </c>
      <c r="B275" s="22" t="str">
        <f>VLOOKUP(R275,区域划分!A:B,2,0)</f>
        <v>合肥南</v>
      </c>
      <c r="C275" t="str">
        <f t="shared" si="29"/>
        <v>2020-11-01</v>
      </c>
      <c r="D275" s="16" t="s">
        <v>3090</v>
      </c>
      <c r="E275" s="16" t="s">
        <v>3091</v>
      </c>
      <c r="F275" s="16" t="s">
        <v>835</v>
      </c>
      <c r="G275" s="16" t="s">
        <v>456</v>
      </c>
      <c r="H275" s="16" t="s">
        <v>457</v>
      </c>
      <c r="I275" s="16" t="s">
        <v>473</v>
      </c>
      <c r="J275" s="16" t="s">
        <v>836</v>
      </c>
      <c r="K275" s="16" t="s">
        <v>3092</v>
      </c>
      <c r="L275" s="16" t="s">
        <v>3093</v>
      </c>
      <c r="M275" s="16" t="s">
        <v>3094</v>
      </c>
      <c r="N275" s="16" t="s">
        <v>478</v>
      </c>
      <c r="O275" s="16" t="s">
        <v>479</v>
      </c>
      <c r="P275" s="16" t="s">
        <v>3095</v>
      </c>
      <c r="Q275" s="16" t="s">
        <v>3096</v>
      </c>
      <c r="R275" s="16" t="s">
        <v>9</v>
      </c>
      <c r="S275" s="16" t="s">
        <v>606</v>
      </c>
      <c r="T275" s="16" t="s">
        <v>3097</v>
      </c>
      <c r="U275" s="16" t="s">
        <v>466</v>
      </c>
      <c r="V275" s="16" t="s">
        <v>3098</v>
      </c>
      <c r="W275" s="16" t="s">
        <v>3095</v>
      </c>
      <c r="X275" s="16" t="s">
        <v>449</v>
      </c>
      <c r="Y275" s="16" t="s">
        <v>450</v>
      </c>
      <c r="Z275" s="16" t="s">
        <v>451</v>
      </c>
      <c r="AA275" s="16" t="s">
        <v>3099</v>
      </c>
      <c r="AB275" s="16" t="s">
        <v>606</v>
      </c>
      <c r="AC275" s="16" t="s">
        <v>9</v>
      </c>
      <c r="AD275" s="16" t="s">
        <v>453</v>
      </c>
      <c r="AE275" s="16" t="s">
        <v>338</v>
      </c>
      <c r="AF275" s="16" t="s">
        <v>338</v>
      </c>
      <c r="AG275" s="25">
        <f ca="1" t="shared" si="24"/>
        <v>23.6527777778101</v>
      </c>
      <c r="AH275" s="25" t="str">
        <f t="shared" si="25"/>
        <v>是</v>
      </c>
      <c r="AI275" s="26" t="str">
        <f ca="1" t="shared" si="26"/>
        <v>是</v>
      </c>
      <c r="AJ275" s="27" t="str">
        <f ca="1" t="shared" si="27"/>
        <v>是</v>
      </c>
      <c r="AK275" s="28"/>
      <c r="AL275" s="28" t="s">
        <v>71</v>
      </c>
    </row>
    <row r="276" spans="1:38">
      <c r="A276" s="22" t="str">
        <f t="shared" si="28"/>
        <v>合肥经开网点</v>
      </c>
      <c r="B276" s="22" t="str">
        <f>VLOOKUP(R276,区域划分!A:B,2,0)</f>
        <v>合肥南</v>
      </c>
      <c r="C276" t="str">
        <f t="shared" si="29"/>
        <v>2020-11-01</v>
      </c>
      <c r="D276" s="16" t="s">
        <v>3100</v>
      </c>
      <c r="E276" s="16" t="s">
        <v>3101</v>
      </c>
      <c r="F276" s="16" t="s">
        <v>433</v>
      </c>
      <c r="G276" s="16" t="s">
        <v>456</v>
      </c>
      <c r="H276" s="16" t="s">
        <v>457</v>
      </c>
      <c r="I276" s="16" t="s">
        <v>473</v>
      </c>
      <c r="J276" s="16" t="s">
        <v>3102</v>
      </c>
      <c r="K276" s="16" t="s">
        <v>3103</v>
      </c>
      <c r="L276" s="16" t="s">
        <v>3104</v>
      </c>
      <c r="M276" s="16" t="s">
        <v>3105</v>
      </c>
      <c r="N276" s="16" t="s">
        <v>441</v>
      </c>
      <c r="O276" s="16" t="s">
        <v>442</v>
      </c>
      <c r="P276" s="16" t="s">
        <v>3106</v>
      </c>
      <c r="Q276" s="16" t="s">
        <v>3107</v>
      </c>
      <c r="R276" s="16" t="s">
        <v>9</v>
      </c>
      <c r="S276" s="16" t="s">
        <v>1936</v>
      </c>
      <c r="T276" s="16" t="s">
        <v>1985</v>
      </c>
      <c r="U276" s="16" t="s">
        <v>466</v>
      </c>
      <c r="V276" s="16" t="s">
        <v>3108</v>
      </c>
      <c r="W276" s="16" t="s">
        <v>3106</v>
      </c>
      <c r="X276" s="16" t="s">
        <v>449</v>
      </c>
      <c r="Y276" s="16" t="s">
        <v>450</v>
      </c>
      <c r="Z276" s="16" t="s">
        <v>451</v>
      </c>
      <c r="AA276" s="16" t="s">
        <v>3109</v>
      </c>
      <c r="AB276" s="16" t="s">
        <v>1936</v>
      </c>
      <c r="AC276" s="16" t="s">
        <v>9</v>
      </c>
      <c r="AD276" s="16" t="s">
        <v>453</v>
      </c>
      <c r="AE276" s="16" t="s">
        <v>9</v>
      </c>
      <c r="AF276" s="16" t="s">
        <v>338</v>
      </c>
      <c r="AG276" s="25">
        <f ca="1" t="shared" si="24"/>
        <v>0.871944444486871</v>
      </c>
      <c r="AH276" s="25" t="str">
        <f t="shared" si="25"/>
        <v>是</v>
      </c>
      <c r="AI276" s="26" t="str">
        <f ca="1" t="shared" si="26"/>
        <v>是</v>
      </c>
      <c r="AJ276" s="27" t="str">
        <f ca="1" t="shared" si="27"/>
        <v>是</v>
      </c>
      <c r="AK276" s="28" t="s">
        <v>69</v>
      </c>
      <c r="AL276" s="28"/>
    </row>
    <row r="277" spans="1:38">
      <c r="A277" s="22" t="str">
        <f t="shared" si="28"/>
        <v>六安霍邱网点</v>
      </c>
      <c r="B277" s="22" t="str">
        <f>VLOOKUP(R277,区域划分!A:B,2,0)</f>
        <v>六安</v>
      </c>
      <c r="C277" t="str">
        <f t="shared" si="29"/>
        <v>2020-11-01</v>
      </c>
      <c r="D277" s="16" t="s">
        <v>3110</v>
      </c>
      <c r="E277" s="16" t="s">
        <v>3111</v>
      </c>
      <c r="F277" s="16" t="s">
        <v>433</v>
      </c>
      <c r="G277" s="16" t="s">
        <v>471</v>
      </c>
      <c r="H277" s="16" t="s">
        <v>472</v>
      </c>
      <c r="I277" s="16" t="s">
        <v>436</v>
      </c>
      <c r="J277" s="16" t="s">
        <v>3112</v>
      </c>
      <c r="K277" s="16" t="s">
        <v>3113</v>
      </c>
      <c r="L277" s="16" t="s">
        <v>3114</v>
      </c>
      <c r="M277" s="16" t="s">
        <v>537</v>
      </c>
      <c r="N277" s="16" t="s">
        <v>441</v>
      </c>
      <c r="O277" s="16" t="s">
        <v>442</v>
      </c>
      <c r="P277" s="16" t="s">
        <v>3115</v>
      </c>
      <c r="Q277" s="16" t="s">
        <v>3116</v>
      </c>
      <c r="R277" s="16" t="s">
        <v>109</v>
      </c>
      <c r="S277" s="16" t="s">
        <v>606</v>
      </c>
      <c r="T277" s="16" t="s">
        <v>3117</v>
      </c>
      <c r="U277" s="16" t="s">
        <v>466</v>
      </c>
      <c r="V277" s="16" t="s">
        <v>541</v>
      </c>
      <c r="W277" s="16" t="s">
        <v>3115</v>
      </c>
      <c r="X277" s="16" t="s">
        <v>449</v>
      </c>
      <c r="Y277" s="16" t="s">
        <v>450</v>
      </c>
      <c r="Z277" s="16" t="s">
        <v>451</v>
      </c>
      <c r="AA277" s="16" t="s">
        <v>3118</v>
      </c>
      <c r="AB277" s="16" t="s">
        <v>606</v>
      </c>
      <c r="AC277" s="16" t="s">
        <v>109</v>
      </c>
      <c r="AD277" s="16" t="s">
        <v>453</v>
      </c>
      <c r="AE277" s="16" t="s">
        <v>109</v>
      </c>
      <c r="AF277" s="16" t="s">
        <v>338</v>
      </c>
      <c r="AG277" s="25">
        <f ca="1" t="shared" si="24"/>
        <v>23.4011111111613</v>
      </c>
      <c r="AH277" s="25" t="str">
        <f t="shared" si="25"/>
        <v>是</v>
      </c>
      <c r="AI277" s="26" t="str">
        <f ca="1" t="shared" si="26"/>
        <v>是</v>
      </c>
      <c r="AJ277" s="27" t="str">
        <f ca="1" t="shared" si="27"/>
        <v>是</v>
      </c>
      <c r="AK277" s="28"/>
      <c r="AL277" s="28" t="s">
        <v>71</v>
      </c>
    </row>
    <row r="278" spans="1:38">
      <c r="A278" s="22" t="str">
        <f t="shared" si="28"/>
        <v>池州青阳网点</v>
      </c>
      <c r="B278" s="22" t="str">
        <f>VLOOKUP(R278,区域划分!A:B,2,0)</f>
        <v>池州</v>
      </c>
      <c r="C278" t="str">
        <f t="shared" si="29"/>
        <v>2020-11-01</v>
      </c>
      <c r="D278" s="16" t="s">
        <v>3119</v>
      </c>
      <c r="E278" s="16" t="s">
        <v>3120</v>
      </c>
      <c r="F278" s="16" t="s">
        <v>433</v>
      </c>
      <c r="G278" s="16" t="s">
        <v>532</v>
      </c>
      <c r="H278" s="16" t="s">
        <v>533</v>
      </c>
      <c r="I278" s="16" t="s">
        <v>436</v>
      </c>
      <c r="J278" s="16" t="s">
        <v>3121</v>
      </c>
      <c r="K278" s="16" t="s">
        <v>3122</v>
      </c>
      <c r="L278" s="16" t="s">
        <v>3123</v>
      </c>
      <c r="M278" s="16" t="s">
        <v>537</v>
      </c>
      <c r="N278" s="16" t="s">
        <v>441</v>
      </c>
      <c r="O278" s="16" t="s">
        <v>442</v>
      </c>
      <c r="P278" s="16" t="s">
        <v>537</v>
      </c>
      <c r="Q278" s="16" t="s">
        <v>3124</v>
      </c>
      <c r="R278" s="16" t="s">
        <v>25</v>
      </c>
      <c r="S278" s="16" t="s">
        <v>606</v>
      </c>
      <c r="T278" s="16" t="s">
        <v>2066</v>
      </c>
      <c r="U278" s="16" t="s">
        <v>466</v>
      </c>
      <c r="V278" s="16" t="s">
        <v>541</v>
      </c>
      <c r="W278" s="16" t="s">
        <v>537</v>
      </c>
      <c r="X278" s="16" t="s">
        <v>449</v>
      </c>
      <c r="Y278" s="16" t="s">
        <v>450</v>
      </c>
      <c r="Z278" s="16" t="s">
        <v>451</v>
      </c>
      <c r="AA278" s="16" t="s">
        <v>3125</v>
      </c>
      <c r="AB278" s="16" t="s">
        <v>606</v>
      </c>
      <c r="AC278" s="16" t="s">
        <v>25</v>
      </c>
      <c r="AD278" s="16" t="s">
        <v>453</v>
      </c>
      <c r="AE278" s="16" t="s">
        <v>25</v>
      </c>
      <c r="AF278" s="16" t="s">
        <v>338</v>
      </c>
      <c r="AG278" s="25">
        <f ca="1" t="shared" si="24"/>
        <v>23.3986111111008</v>
      </c>
      <c r="AH278" s="25" t="str">
        <f t="shared" si="25"/>
        <v>是</v>
      </c>
      <c r="AI278" s="26" t="str">
        <f ca="1" t="shared" si="26"/>
        <v>是</v>
      </c>
      <c r="AJ278" s="27" t="str">
        <f ca="1" t="shared" si="27"/>
        <v>是</v>
      </c>
      <c r="AK278" s="28"/>
      <c r="AL278" s="28" t="s">
        <v>71</v>
      </c>
    </row>
    <row r="279" spans="1:38">
      <c r="A279" s="22" t="str">
        <f t="shared" si="28"/>
        <v>合肥蜀山大溪地网点</v>
      </c>
      <c r="B279" s="22" t="str">
        <f>VLOOKUP(R279,区域划分!A:B,2,0)</f>
        <v>合肥南</v>
      </c>
      <c r="C279" t="str">
        <f t="shared" si="29"/>
        <v>2020-11-01</v>
      </c>
      <c r="D279" s="16" t="s">
        <v>3126</v>
      </c>
      <c r="E279" s="16" t="s">
        <v>3127</v>
      </c>
      <c r="F279" s="16" t="s">
        <v>433</v>
      </c>
      <c r="G279" s="16" t="s">
        <v>471</v>
      </c>
      <c r="H279" s="16" t="s">
        <v>472</v>
      </c>
      <c r="I279" s="16" t="s">
        <v>473</v>
      </c>
      <c r="J279" s="16" t="s">
        <v>3128</v>
      </c>
      <c r="K279" s="16" t="s">
        <v>3129</v>
      </c>
      <c r="L279" s="16" t="s">
        <v>3130</v>
      </c>
      <c r="M279" s="16" t="s">
        <v>3131</v>
      </c>
      <c r="N279" s="16" t="s">
        <v>441</v>
      </c>
      <c r="O279" s="16" t="s">
        <v>442</v>
      </c>
      <c r="P279" s="16" t="s">
        <v>3132</v>
      </c>
      <c r="Q279" s="16" t="s">
        <v>3133</v>
      </c>
      <c r="R279" s="16" t="s">
        <v>90</v>
      </c>
      <c r="S279" s="16" t="s">
        <v>606</v>
      </c>
      <c r="T279" s="16" t="s">
        <v>3134</v>
      </c>
      <c r="U279" s="16" t="s">
        <v>466</v>
      </c>
      <c r="V279" s="16" t="s">
        <v>3135</v>
      </c>
      <c r="W279" s="16" t="s">
        <v>3132</v>
      </c>
      <c r="X279" s="16" t="s">
        <v>449</v>
      </c>
      <c r="Y279" s="16" t="s">
        <v>450</v>
      </c>
      <c r="Z279" s="16" t="s">
        <v>451</v>
      </c>
      <c r="AA279" s="16" t="s">
        <v>3136</v>
      </c>
      <c r="AB279" s="16" t="s">
        <v>606</v>
      </c>
      <c r="AC279" s="16" t="s">
        <v>90</v>
      </c>
      <c r="AD279" s="16" t="s">
        <v>453</v>
      </c>
      <c r="AE279" s="16" t="s">
        <v>338</v>
      </c>
      <c r="AF279" s="16" t="s">
        <v>338</v>
      </c>
      <c r="AG279" s="25">
        <f ca="1" t="shared" si="24"/>
        <v>23.6277777777286</v>
      </c>
      <c r="AH279" s="25" t="str">
        <f t="shared" si="25"/>
        <v>是</v>
      </c>
      <c r="AI279" s="26" t="str">
        <f ca="1" t="shared" si="26"/>
        <v>是</v>
      </c>
      <c r="AJ279" s="27" t="str">
        <f ca="1" t="shared" si="27"/>
        <v>是</v>
      </c>
      <c r="AK279" s="28" t="s">
        <v>69</v>
      </c>
      <c r="AL279" s="28" t="s">
        <v>71</v>
      </c>
    </row>
    <row r="280" spans="1:38">
      <c r="A280" s="22" t="str">
        <f t="shared" si="28"/>
        <v>合肥包河三里庵网点</v>
      </c>
      <c r="B280" s="22" t="str">
        <f>VLOOKUP(R280,区域划分!A:B,2,0)</f>
        <v>合肥南</v>
      </c>
      <c r="C280" t="str">
        <f t="shared" si="29"/>
        <v>2020-11-01</v>
      </c>
      <c r="D280" s="16" t="s">
        <v>3137</v>
      </c>
      <c r="E280" s="16" t="s">
        <v>3138</v>
      </c>
      <c r="F280" s="16" t="s">
        <v>433</v>
      </c>
      <c r="G280" s="16" t="s">
        <v>471</v>
      </c>
      <c r="H280" s="16" t="s">
        <v>472</v>
      </c>
      <c r="I280" s="16" t="s">
        <v>473</v>
      </c>
      <c r="J280" s="16" t="s">
        <v>2355</v>
      </c>
      <c r="K280" s="16" t="s">
        <v>2356</v>
      </c>
      <c r="L280" s="16" t="s">
        <v>3139</v>
      </c>
      <c r="M280" s="16" t="s">
        <v>3140</v>
      </c>
      <c r="N280" s="16" t="s">
        <v>478</v>
      </c>
      <c r="O280" s="16" t="s">
        <v>442</v>
      </c>
      <c r="P280" s="16" t="s">
        <v>3141</v>
      </c>
      <c r="Q280" s="16" t="s">
        <v>3142</v>
      </c>
      <c r="R280" s="16" t="s">
        <v>13</v>
      </c>
      <c r="S280" s="16" t="s">
        <v>606</v>
      </c>
      <c r="T280" s="16" t="s">
        <v>2449</v>
      </c>
      <c r="U280" s="16" t="s">
        <v>466</v>
      </c>
      <c r="V280" s="16" t="s">
        <v>3143</v>
      </c>
      <c r="W280" s="16" t="s">
        <v>3141</v>
      </c>
      <c r="X280" s="16" t="s">
        <v>449</v>
      </c>
      <c r="Y280" s="16" t="s">
        <v>450</v>
      </c>
      <c r="Z280" s="16" t="s">
        <v>451</v>
      </c>
      <c r="AA280" s="16" t="s">
        <v>3144</v>
      </c>
      <c r="AB280" s="16" t="s">
        <v>606</v>
      </c>
      <c r="AC280" s="16" t="s">
        <v>13</v>
      </c>
      <c r="AD280" s="16" t="s">
        <v>453</v>
      </c>
      <c r="AE280" s="16" t="s">
        <v>338</v>
      </c>
      <c r="AF280" s="16" t="s">
        <v>338</v>
      </c>
      <c r="AG280" s="25">
        <f ca="1" t="shared" si="24"/>
        <v>23.6394444445032</v>
      </c>
      <c r="AH280" s="25" t="str">
        <f t="shared" si="25"/>
        <v>是</v>
      </c>
      <c r="AI280" s="26" t="str">
        <f ca="1" t="shared" si="26"/>
        <v>是</v>
      </c>
      <c r="AJ280" s="27" t="str">
        <f ca="1" t="shared" si="27"/>
        <v>是</v>
      </c>
      <c r="AK280" s="28"/>
      <c r="AL280" s="28" t="s">
        <v>71</v>
      </c>
    </row>
    <row r="281" spans="1:38">
      <c r="A281" s="22" t="str">
        <f t="shared" si="28"/>
        <v>合肥经开始信路网点</v>
      </c>
      <c r="B281" s="22" t="str">
        <f>VLOOKUP(R281,区域划分!A:B,2,0)</f>
        <v>合肥南</v>
      </c>
      <c r="C281" t="str">
        <f t="shared" si="29"/>
        <v>2020-11-01</v>
      </c>
      <c r="D281" s="16" t="s">
        <v>3145</v>
      </c>
      <c r="E281" s="16" t="s">
        <v>3146</v>
      </c>
      <c r="F281" s="16" t="s">
        <v>433</v>
      </c>
      <c r="G281" s="16" t="s">
        <v>471</v>
      </c>
      <c r="H281" s="16" t="s">
        <v>472</v>
      </c>
      <c r="I281" s="16" t="s">
        <v>473</v>
      </c>
      <c r="J281" s="16" t="s">
        <v>805</v>
      </c>
      <c r="K281" s="16" t="s">
        <v>3147</v>
      </c>
      <c r="L281" s="16" t="s">
        <v>3148</v>
      </c>
      <c r="M281" s="16" t="s">
        <v>3149</v>
      </c>
      <c r="N281" s="16" t="s">
        <v>441</v>
      </c>
      <c r="O281" s="16" t="s">
        <v>442</v>
      </c>
      <c r="P281" s="16" t="s">
        <v>3150</v>
      </c>
      <c r="Q281" s="16" t="s">
        <v>3151</v>
      </c>
      <c r="R281" s="16" t="s">
        <v>19</v>
      </c>
      <c r="S281" s="16" t="s">
        <v>606</v>
      </c>
      <c r="T281" s="16" t="s">
        <v>1821</v>
      </c>
      <c r="U281" s="16" t="s">
        <v>466</v>
      </c>
      <c r="V281" s="16" t="s">
        <v>3152</v>
      </c>
      <c r="W281" s="16" t="s">
        <v>3150</v>
      </c>
      <c r="X281" s="16" t="s">
        <v>449</v>
      </c>
      <c r="Y281" s="16" t="s">
        <v>450</v>
      </c>
      <c r="Z281" s="16" t="s">
        <v>451</v>
      </c>
      <c r="AA281" s="16" t="s">
        <v>3153</v>
      </c>
      <c r="AB281" s="16" t="s">
        <v>606</v>
      </c>
      <c r="AC281" s="16" t="s">
        <v>19</v>
      </c>
      <c r="AD281" s="16" t="s">
        <v>453</v>
      </c>
      <c r="AE281" s="16" t="s">
        <v>338</v>
      </c>
      <c r="AF281" s="16" t="s">
        <v>338</v>
      </c>
      <c r="AG281" s="25">
        <f ca="1" t="shared" si="24"/>
        <v>23.6202777778963</v>
      </c>
      <c r="AH281" s="25" t="str">
        <f t="shared" si="25"/>
        <v>是</v>
      </c>
      <c r="AI281" s="26" t="str">
        <f ca="1" t="shared" si="26"/>
        <v>是</v>
      </c>
      <c r="AJ281" s="27" t="str">
        <f ca="1" t="shared" si="27"/>
        <v>是</v>
      </c>
      <c r="AK281" s="28"/>
      <c r="AL281" s="28" t="s">
        <v>71</v>
      </c>
    </row>
    <row r="282" spans="1:38">
      <c r="A282" s="22" t="str">
        <f t="shared" si="28"/>
        <v>合肥包河三里庵网点</v>
      </c>
      <c r="B282" s="22" t="str">
        <f>VLOOKUP(R282,区域划分!A:B,2,0)</f>
        <v>合肥南</v>
      </c>
      <c r="C282" t="str">
        <f t="shared" si="29"/>
        <v>2020-11-01</v>
      </c>
      <c r="D282" s="16" t="s">
        <v>3154</v>
      </c>
      <c r="E282" s="16" t="s">
        <v>3155</v>
      </c>
      <c r="F282" s="16" t="s">
        <v>835</v>
      </c>
      <c r="G282" s="16" t="s">
        <v>471</v>
      </c>
      <c r="H282" s="16" t="s">
        <v>472</v>
      </c>
      <c r="I282" s="16" t="s">
        <v>436</v>
      </c>
      <c r="J282" s="16" t="s">
        <v>836</v>
      </c>
      <c r="K282" s="16" t="s">
        <v>3156</v>
      </c>
      <c r="L282" s="16" t="s">
        <v>3157</v>
      </c>
      <c r="M282" s="16" t="s">
        <v>1560</v>
      </c>
      <c r="N282" s="16" t="s">
        <v>441</v>
      </c>
      <c r="O282" s="16" t="s">
        <v>442</v>
      </c>
      <c r="P282" s="16" t="s">
        <v>3158</v>
      </c>
      <c r="Q282" s="16" t="s">
        <v>3159</v>
      </c>
      <c r="R282" s="16" t="s">
        <v>13</v>
      </c>
      <c r="S282" s="16" t="s">
        <v>606</v>
      </c>
      <c r="T282" s="16" t="s">
        <v>3160</v>
      </c>
      <c r="U282" s="16" t="s">
        <v>466</v>
      </c>
      <c r="V282" s="16" t="s">
        <v>3161</v>
      </c>
      <c r="W282" s="16" t="s">
        <v>3158</v>
      </c>
      <c r="X282" s="16" t="s">
        <v>449</v>
      </c>
      <c r="Y282" s="16" t="s">
        <v>450</v>
      </c>
      <c r="Z282" s="16" t="s">
        <v>451</v>
      </c>
      <c r="AA282" s="16" t="s">
        <v>3162</v>
      </c>
      <c r="AB282" s="16" t="s">
        <v>606</v>
      </c>
      <c r="AC282" s="16" t="s">
        <v>13</v>
      </c>
      <c r="AD282" s="16" t="s">
        <v>865</v>
      </c>
      <c r="AE282" s="16" t="s">
        <v>13</v>
      </c>
      <c r="AF282" s="16" t="s">
        <v>338</v>
      </c>
      <c r="AG282" s="25">
        <f ca="1" t="shared" si="24"/>
        <v>23.9041666666162</v>
      </c>
      <c r="AH282" s="25" t="str">
        <f t="shared" si="25"/>
        <v>是</v>
      </c>
      <c r="AI282" s="26" t="str">
        <f ca="1" t="shared" si="26"/>
        <v>是</v>
      </c>
      <c r="AJ282" s="27" t="str">
        <f ca="1" t="shared" si="27"/>
        <v>是</v>
      </c>
      <c r="AK282" s="28"/>
      <c r="AL282" s="28" t="s">
        <v>71</v>
      </c>
    </row>
    <row r="283" spans="1:38">
      <c r="A283" s="22" t="str">
        <f t="shared" si="28"/>
        <v>合肥高新天鹅湖网点</v>
      </c>
      <c r="B283" s="22" t="str">
        <f>VLOOKUP(R283,区域划分!A:B,2,0)</f>
        <v>合肥南</v>
      </c>
      <c r="C283" t="str">
        <f t="shared" si="29"/>
        <v>2020-11-01</v>
      </c>
      <c r="D283" s="16" t="s">
        <v>3163</v>
      </c>
      <c r="E283" s="16" t="s">
        <v>3164</v>
      </c>
      <c r="F283" s="16" t="s">
        <v>433</v>
      </c>
      <c r="G283" s="16" t="s">
        <v>456</v>
      </c>
      <c r="H283" s="16" t="s">
        <v>457</v>
      </c>
      <c r="I283" s="16" t="s">
        <v>473</v>
      </c>
      <c r="J283" s="16" t="s">
        <v>2218</v>
      </c>
      <c r="K283" s="16" t="s">
        <v>2219</v>
      </c>
      <c r="L283" s="16" t="s">
        <v>3165</v>
      </c>
      <c r="M283" s="16" t="s">
        <v>3166</v>
      </c>
      <c r="N283" s="16" t="s">
        <v>441</v>
      </c>
      <c r="O283" s="16" t="s">
        <v>442</v>
      </c>
      <c r="P283" s="16" t="s">
        <v>3167</v>
      </c>
      <c r="Q283" s="16" t="s">
        <v>3168</v>
      </c>
      <c r="R283" s="16" t="s">
        <v>17</v>
      </c>
      <c r="S283" s="16" t="s">
        <v>593</v>
      </c>
      <c r="T283" s="16" t="s">
        <v>3169</v>
      </c>
      <c r="U283" s="16" t="s">
        <v>447</v>
      </c>
      <c r="V283" s="16" t="s">
        <v>3170</v>
      </c>
      <c r="W283" s="16" t="s">
        <v>3167</v>
      </c>
      <c r="X283" s="16" t="s">
        <v>449</v>
      </c>
      <c r="Y283" s="16" t="s">
        <v>450</v>
      </c>
      <c r="Z283" s="16" t="s">
        <v>451</v>
      </c>
      <c r="AA283" s="16" t="s">
        <v>3171</v>
      </c>
      <c r="AB283" s="16" t="s">
        <v>593</v>
      </c>
      <c r="AC283" s="16" t="s">
        <v>17</v>
      </c>
      <c r="AD283" s="16" t="s">
        <v>453</v>
      </c>
      <c r="AE283" s="16" t="s">
        <v>338</v>
      </c>
      <c r="AF283" s="16" t="s">
        <v>338</v>
      </c>
      <c r="AG283" s="25">
        <f ca="1" t="shared" si="24"/>
        <v>5.49722222221317</v>
      </c>
      <c r="AH283" s="25" t="str">
        <f t="shared" si="25"/>
        <v>是</v>
      </c>
      <c r="AI283" s="26" t="str">
        <f ca="1" t="shared" si="26"/>
        <v>是</v>
      </c>
      <c r="AJ283" s="27" t="str">
        <f ca="1" t="shared" si="27"/>
        <v>是</v>
      </c>
      <c r="AK283" s="28" t="s">
        <v>69</v>
      </c>
      <c r="AL283" s="28"/>
    </row>
    <row r="284" spans="1:38">
      <c r="A284" s="22" t="str">
        <f t="shared" si="28"/>
        <v>合肥经开大学城网点</v>
      </c>
      <c r="B284" s="22" t="str">
        <f>VLOOKUP(R284,区域划分!A:B,2,0)</f>
        <v>合肥南</v>
      </c>
      <c r="C284" t="str">
        <f t="shared" si="29"/>
        <v>2020-11-01</v>
      </c>
      <c r="D284" s="16" t="s">
        <v>3172</v>
      </c>
      <c r="E284" s="16" t="s">
        <v>3173</v>
      </c>
      <c r="F284" s="16" t="s">
        <v>433</v>
      </c>
      <c r="G284" s="16" t="s">
        <v>532</v>
      </c>
      <c r="H284" s="16" t="s">
        <v>533</v>
      </c>
      <c r="I284" s="16" t="s">
        <v>473</v>
      </c>
      <c r="J284" s="16" t="s">
        <v>2392</v>
      </c>
      <c r="K284" s="16" t="s">
        <v>3174</v>
      </c>
      <c r="L284" s="16" t="s">
        <v>3175</v>
      </c>
      <c r="M284" s="16" t="s">
        <v>3176</v>
      </c>
      <c r="N284" s="16" t="s">
        <v>478</v>
      </c>
      <c r="O284" s="16" t="s">
        <v>442</v>
      </c>
      <c r="P284" s="16" t="s">
        <v>3177</v>
      </c>
      <c r="Q284" s="16" t="s">
        <v>800</v>
      </c>
      <c r="R284" s="16" t="s">
        <v>7</v>
      </c>
      <c r="S284" s="16" t="s">
        <v>606</v>
      </c>
      <c r="T284" s="16" t="s">
        <v>3178</v>
      </c>
      <c r="U284" s="16" t="s">
        <v>466</v>
      </c>
      <c r="V284" s="16" t="s">
        <v>3179</v>
      </c>
      <c r="W284" s="16" t="s">
        <v>3177</v>
      </c>
      <c r="X284" s="16" t="s">
        <v>449</v>
      </c>
      <c r="Y284" s="16" t="s">
        <v>450</v>
      </c>
      <c r="Z284" s="16" t="s">
        <v>451</v>
      </c>
      <c r="AA284" s="16" t="s">
        <v>3180</v>
      </c>
      <c r="AB284" s="16" t="s">
        <v>606</v>
      </c>
      <c r="AC284" s="16" t="s">
        <v>7</v>
      </c>
      <c r="AD284" s="16" t="s">
        <v>453</v>
      </c>
      <c r="AE284" s="16" t="s">
        <v>7</v>
      </c>
      <c r="AF284" s="16" t="s">
        <v>338</v>
      </c>
      <c r="AG284" s="25">
        <f ca="1" t="shared" si="24"/>
        <v>23.6538888888317</v>
      </c>
      <c r="AH284" s="25" t="str">
        <f t="shared" si="25"/>
        <v>是</v>
      </c>
      <c r="AI284" s="26" t="str">
        <f ca="1" t="shared" si="26"/>
        <v>是</v>
      </c>
      <c r="AJ284" s="27" t="str">
        <f ca="1" t="shared" si="27"/>
        <v>是</v>
      </c>
      <c r="AK284" s="28" t="s">
        <v>69</v>
      </c>
      <c r="AL284" s="28" t="s">
        <v>71</v>
      </c>
    </row>
    <row r="285" spans="1:38">
      <c r="A285" s="22" t="str">
        <f t="shared" si="28"/>
        <v>合肥长丰水湖镇网点</v>
      </c>
      <c r="B285" s="22" t="str">
        <f>VLOOKUP(R285,区域划分!A:B,2,0)</f>
        <v>合肥北</v>
      </c>
      <c r="C285" t="str">
        <f t="shared" si="29"/>
        <v>2020-11-01</v>
      </c>
      <c r="D285" s="16" t="s">
        <v>3181</v>
      </c>
      <c r="E285" s="16" t="s">
        <v>3182</v>
      </c>
      <c r="F285" s="16" t="s">
        <v>433</v>
      </c>
      <c r="G285" s="16" t="s">
        <v>471</v>
      </c>
      <c r="H285" s="16" t="s">
        <v>472</v>
      </c>
      <c r="I285" s="16" t="s">
        <v>473</v>
      </c>
      <c r="J285" s="16" t="s">
        <v>3183</v>
      </c>
      <c r="K285" s="16" t="s">
        <v>3184</v>
      </c>
      <c r="L285" s="16" t="s">
        <v>3185</v>
      </c>
      <c r="M285" s="16" t="s">
        <v>3186</v>
      </c>
      <c r="N285" s="16" t="s">
        <v>478</v>
      </c>
      <c r="O285" s="16" t="s">
        <v>442</v>
      </c>
      <c r="P285" s="16" t="s">
        <v>3187</v>
      </c>
      <c r="Q285" s="16" t="s">
        <v>3188</v>
      </c>
      <c r="R285" s="16" t="s">
        <v>15</v>
      </c>
      <c r="S285" s="16" t="s">
        <v>829</v>
      </c>
      <c r="T285" s="16" t="s">
        <v>3189</v>
      </c>
      <c r="U285" s="16" t="s">
        <v>447</v>
      </c>
      <c r="V285" s="16" t="s">
        <v>3190</v>
      </c>
      <c r="W285" s="16" t="s">
        <v>3187</v>
      </c>
      <c r="X285" s="16" t="s">
        <v>449</v>
      </c>
      <c r="Y285" s="16" t="s">
        <v>450</v>
      </c>
      <c r="Z285" s="16" t="s">
        <v>451</v>
      </c>
      <c r="AA285" s="16" t="s">
        <v>3191</v>
      </c>
      <c r="AB285" s="16" t="s">
        <v>829</v>
      </c>
      <c r="AC285" s="16" t="s">
        <v>15</v>
      </c>
      <c r="AD285" s="16" t="s">
        <v>453</v>
      </c>
      <c r="AE285" s="16" t="s">
        <v>338</v>
      </c>
      <c r="AF285" s="16" t="s">
        <v>338</v>
      </c>
      <c r="AG285" s="25">
        <f ca="1" t="shared" si="24"/>
        <v>4.08555555558996</v>
      </c>
      <c r="AH285" s="25" t="str">
        <f t="shared" si="25"/>
        <v>是</v>
      </c>
      <c r="AI285" s="26" t="str">
        <f ca="1" t="shared" si="26"/>
        <v>是</v>
      </c>
      <c r="AJ285" s="27" t="str">
        <f ca="1" t="shared" si="27"/>
        <v>是</v>
      </c>
      <c r="AK285" s="28" t="s">
        <v>69</v>
      </c>
      <c r="AL285" s="28"/>
    </row>
    <row r="286" spans="1:38">
      <c r="A286" s="22" t="str">
        <f t="shared" si="28"/>
        <v>合肥包河三里庵网点</v>
      </c>
      <c r="B286" s="22" t="str">
        <f>VLOOKUP(R286,区域划分!A:B,2,0)</f>
        <v>合肥南</v>
      </c>
      <c r="C286" t="str">
        <f t="shared" si="29"/>
        <v>2020-11-01</v>
      </c>
      <c r="D286" s="16" t="s">
        <v>3192</v>
      </c>
      <c r="E286" s="16" t="s">
        <v>3193</v>
      </c>
      <c r="F286" s="16" t="s">
        <v>433</v>
      </c>
      <c r="G286" s="16" t="s">
        <v>471</v>
      </c>
      <c r="H286" s="16" t="s">
        <v>472</v>
      </c>
      <c r="I286" s="16" t="s">
        <v>436</v>
      </c>
      <c r="J286" s="16" t="s">
        <v>898</v>
      </c>
      <c r="K286" s="16" t="s">
        <v>3194</v>
      </c>
      <c r="L286" s="16" t="s">
        <v>3195</v>
      </c>
      <c r="M286" s="16" t="s">
        <v>3196</v>
      </c>
      <c r="N286" s="16" t="s">
        <v>478</v>
      </c>
      <c r="O286" s="16" t="s">
        <v>442</v>
      </c>
      <c r="P286" s="16" t="s">
        <v>3197</v>
      </c>
      <c r="Q286" s="16" t="s">
        <v>3198</v>
      </c>
      <c r="R286" s="16" t="s">
        <v>13</v>
      </c>
      <c r="S286" s="16" t="s">
        <v>606</v>
      </c>
      <c r="T286" s="16" t="s">
        <v>607</v>
      </c>
      <c r="U286" s="16" t="s">
        <v>466</v>
      </c>
      <c r="V286" s="16" t="s">
        <v>3199</v>
      </c>
      <c r="W286" s="16" t="s">
        <v>3197</v>
      </c>
      <c r="X286" s="16" t="s">
        <v>449</v>
      </c>
      <c r="Y286" s="16" t="s">
        <v>450</v>
      </c>
      <c r="Z286" s="16" t="s">
        <v>451</v>
      </c>
      <c r="AA286" s="16" t="s">
        <v>3200</v>
      </c>
      <c r="AB286" s="16" t="s">
        <v>606</v>
      </c>
      <c r="AC286" s="16" t="s">
        <v>2157</v>
      </c>
      <c r="AD286" s="16" t="s">
        <v>453</v>
      </c>
      <c r="AE286" s="16" t="s">
        <v>13</v>
      </c>
      <c r="AF286" s="16" t="s">
        <v>338</v>
      </c>
      <c r="AG286" s="25">
        <f ca="1" t="shared" si="24"/>
        <v>23.5997222222504</v>
      </c>
      <c r="AH286" s="25" t="str">
        <f t="shared" si="25"/>
        <v>是</v>
      </c>
      <c r="AI286" s="26" t="str">
        <f ca="1" t="shared" si="26"/>
        <v>是</v>
      </c>
      <c r="AJ286" s="27" t="str">
        <f ca="1" t="shared" si="27"/>
        <v>是</v>
      </c>
      <c r="AK286" s="28"/>
      <c r="AL286" s="28" t="s">
        <v>71</v>
      </c>
    </row>
    <row r="287" spans="1:38">
      <c r="A287" s="22" t="str">
        <f t="shared" si="28"/>
        <v>合肥经开莲花路网点</v>
      </c>
      <c r="B287" s="22" t="str">
        <f>VLOOKUP(R287,区域划分!A:B,2,0)</f>
        <v>合肥南</v>
      </c>
      <c r="C287" t="str">
        <f t="shared" si="29"/>
        <v>2020-11-01</v>
      </c>
      <c r="D287" s="16" t="s">
        <v>3201</v>
      </c>
      <c r="E287" s="16" t="s">
        <v>3202</v>
      </c>
      <c r="F287" s="16" t="s">
        <v>433</v>
      </c>
      <c r="G287" s="16" t="s">
        <v>532</v>
      </c>
      <c r="H287" s="16" t="s">
        <v>533</v>
      </c>
      <c r="I287" s="16" t="s">
        <v>473</v>
      </c>
      <c r="J287" s="16" t="s">
        <v>1072</v>
      </c>
      <c r="K287" s="16" t="s">
        <v>3203</v>
      </c>
      <c r="L287" s="16" t="s">
        <v>3204</v>
      </c>
      <c r="M287" s="16" t="s">
        <v>3205</v>
      </c>
      <c r="N287" s="16" t="s">
        <v>478</v>
      </c>
      <c r="O287" s="16" t="s">
        <v>442</v>
      </c>
      <c r="P287" s="16" t="s">
        <v>3206</v>
      </c>
      <c r="Q287" s="16" t="s">
        <v>3207</v>
      </c>
      <c r="R287" s="16" t="s">
        <v>31</v>
      </c>
      <c r="S287" s="16" t="s">
        <v>606</v>
      </c>
      <c r="T287" s="16" t="s">
        <v>3208</v>
      </c>
      <c r="U287" s="16" t="s">
        <v>466</v>
      </c>
      <c r="V287" s="16" t="s">
        <v>3209</v>
      </c>
      <c r="W287" s="16" t="s">
        <v>3206</v>
      </c>
      <c r="X287" s="16" t="s">
        <v>449</v>
      </c>
      <c r="Y287" s="16" t="s">
        <v>450</v>
      </c>
      <c r="Z287" s="16" t="s">
        <v>451</v>
      </c>
      <c r="AA287" s="16" t="s">
        <v>3210</v>
      </c>
      <c r="AB287" s="16" t="s">
        <v>606</v>
      </c>
      <c r="AC287" s="16" t="s">
        <v>31</v>
      </c>
      <c r="AD287" s="16" t="s">
        <v>453</v>
      </c>
      <c r="AE287" s="16" t="s">
        <v>31</v>
      </c>
      <c r="AF287" s="16" t="s">
        <v>338</v>
      </c>
      <c r="AG287" s="25">
        <f ca="1" t="shared" si="24"/>
        <v>23.6427777777426</v>
      </c>
      <c r="AH287" s="25" t="str">
        <f t="shared" si="25"/>
        <v>是</v>
      </c>
      <c r="AI287" s="26" t="str">
        <f ca="1" t="shared" si="26"/>
        <v>是</v>
      </c>
      <c r="AJ287" s="27" t="str">
        <f ca="1" t="shared" si="27"/>
        <v>是</v>
      </c>
      <c r="AK287" s="28" t="s">
        <v>69</v>
      </c>
      <c r="AL287" s="28" t="s">
        <v>71</v>
      </c>
    </row>
    <row r="288" spans="1:38">
      <c r="A288" s="22" t="str">
        <f t="shared" si="28"/>
        <v>六安霍邱户胡镇网点</v>
      </c>
      <c r="B288" s="22" t="str">
        <f>VLOOKUP(R288,区域划分!A:B,2,0)</f>
        <v>六安</v>
      </c>
      <c r="C288" t="str">
        <f t="shared" si="29"/>
        <v>2020-11-01</v>
      </c>
      <c r="D288" s="16" t="s">
        <v>3211</v>
      </c>
      <c r="E288" s="16" t="s">
        <v>3212</v>
      </c>
      <c r="F288" s="16" t="s">
        <v>433</v>
      </c>
      <c r="G288" s="16" t="s">
        <v>456</v>
      </c>
      <c r="H288" s="16" t="s">
        <v>457</v>
      </c>
      <c r="I288" s="16" t="s">
        <v>436</v>
      </c>
      <c r="J288" s="16" t="s">
        <v>2759</v>
      </c>
      <c r="K288" s="16" t="s">
        <v>2760</v>
      </c>
      <c r="L288" s="16" t="s">
        <v>3213</v>
      </c>
      <c r="M288" s="16" t="s">
        <v>537</v>
      </c>
      <c r="N288" s="16" t="s">
        <v>441</v>
      </c>
      <c r="O288" s="16" t="s">
        <v>442</v>
      </c>
      <c r="P288" s="16" t="s">
        <v>537</v>
      </c>
      <c r="Q288" s="16" t="s">
        <v>3214</v>
      </c>
      <c r="R288" s="16" t="s">
        <v>74</v>
      </c>
      <c r="S288" s="16" t="s">
        <v>560</v>
      </c>
      <c r="T288" s="16" t="s">
        <v>3215</v>
      </c>
      <c r="U288" s="16" t="s">
        <v>447</v>
      </c>
      <c r="V288" s="16" t="s">
        <v>541</v>
      </c>
      <c r="W288" s="16" t="s">
        <v>537</v>
      </c>
      <c r="X288" s="16" t="s">
        <v>449</v>
      </c>
      <c r="Y288" s="16" t="s">
        <v>450</v>
      </c>
      <c r="Z288" s="16" t="s">
        <v>451</v>
      </c>
      <c r="AA288" s="16" t="s">
        <v>3216</v>
      </c>
      <c r="AB288" s="16" t="s">
        <v>560</v>
      </c>
      <c r="AC288" s="16" t="s">
        <v>74</v>
      </c>
      <c r="AD288" s="16" t="s">
        <v>453</v>
      </c>
      <c r="AE288" s="16" t="s">
        <v>338</v>
      </c>
      <c r="AF288" s="16" t="s">
        <v>338</v>
      </c>
      <c r="AG288" s="25">
        <f ca="1" t="shared" si="24"/>
        <v>2.28777777770301</v>
      </c>
      <c r="AH288" s="25" t="str">
        <f t="shared" si="25"/>
        <v>是</v>
      </c>
      <c r="AI288" s="26" t="str">
        <f ca="1" t="shared" si="26"/>
        <v>是</v>
      </c>
      <c r="AJ288" s="27" t="str">
        <f ca="1" t="shared" si="27"/>
        <v>是</v>
      </c>
      <c r="AK288" s="28" t="s">
        <v>69</v>
      </c>
      <c r="AL288" s="28"/>
    </row>
    <row r="289" spans="1:38">
      <c r="A289" s="22" t="str">
        <f t="shared" si="28"/>
        <v>合肥经开莲花路网点</v>
      </c>
      <c r="B289" s="22" t="str">
        <f>VLOOKUP(R289,区域划分!A:B,2,0)</f>
        <v>合肥南</v>
      </c>
      <c r="C289" t="str">
        <f t="shared" si="29"/>
        <v>2020-11-01</v>
      </c>
      <c r="D289" s="16" t="s">
        <v>3217</v>
      </c>
      <c r="E289" s="16" t="s">
        <v>3218</v>
      </c>
      <c r="F289" s="16" t="s">
        <v>433</v>
      </c>
      <c r="G289" s="16" t="s">
        <v>471</v>
      </c>
      <c r="H289" s="16" t="s">
        <v>472</v>
      </c>
      <c r="I289" s="16" t="s">
        <v>473</v>
      </c>
      <c r="J289" s="16" t="s">
        <v>3219</v>
      </c>
      <c r="K289" s="16" t="s">
        <v>3220</v>
      </c>
      <c r="L289" s="16" t="s">
        <v>3221</v>
      </c>
      <c r="M289" s="16" t="s">
        <v>537</v>
      </c>
      <c r="N289" s="16" t="s">
        <v>441</v>
      </c>
      <c r="O289" s="16" t="s">
        <v>442</v>
      </c>
      <c r="P289" s="16" t="s">
        <v>537</v>
      </c>
      <c r="Q289" s="16" t="s">
        <v>3222</v>
      </c>
      <c r="R289" s="16" t="s">
        <v>31</v>
      </c>
      <c r="S289" s="16" t="s">
        <v>3086</v>
      </c>
      <c r="T289" s="16" t="s">
        <v>3223</v>
      </c>
      <c r="U289" s="16" t="s">
        <v>447</v>
      </c>
      <c r="V289" s="16" t="s">
        <v>541</v>
      </c>
      <c r="W289" s="16" t="s">
        <v>537</v>
      </c>
      <c r="X289" s="16" t="s">
        <v>449</v>
      </c>
      <c r="Y289" s="16" t="s">
        <v>450</v>
      </c>
      <c r="Z289" s="16" t="s">
        <v>451</v>
      </c>
      <c r="AA289" s="16" t="s">
        <v>3224</v>
      </c>
      <c r="AB289" s="16" t="s">
        <v>3086</v>
      </c>
      <c r="AC289" s="16" t="s">
        <v>31</v>
      </c>
      <c r="AD289" s="16" t="s">
        <v>453</v>
      </c>
      <c r="AE289" s="16" t="s">
        <v>338</v>
      </c>
      <c r="AF289" s="16" t="s">
        <v>338</v>
      </c>
      <c r="AG289" s="25">
        <f ca="1" t="shared" si="24"/>
        <v>15.7602777777356</v>
      </c>
      <c r="AH289" s="25" t="str">
        <f t="shared" si="25"/>
        <v>是</v>
      </c>
      <c r="AI289" s="26" t="str">
        <f ca="1" t="shared" si="26"/>
        <v>是</v>
      </c>
      <c r="AJ289" s="27" t="str">
        <f ca="1" t="shared" si="27"/>
        <v>是</v>
      </c>
      <c r="AK289" s="28" t="s">
        <v>69</v>
      </c>
      <c r="AL289" s="28"/>
    </row>
    <row r="290" spans="1:38">
      <c r="A290" s="22" t="str">
        <f t="shared" si="28"/>
        <v>六安金安网点</v>
      </c>
      <c r="B290" s="22" t="str">
        <f>VLOOKUP(R290,区域划分!A:B,2,0)</f>
        <v>六安</v>
      </c>
      <c r="C290" t="str">
        <f t="shared" si="29"/>
        <v>2020-11-01</v>
      </c>
      <c r="D290" s="16" t="s">
        <v>3225</v>
      </c>
      <c r="E290" s="16" t="s">
        <v>3226</v>
      </c>
      <c r="F290" s="16" t="s">
        <v>433</v>
      </c>
      <c r="G290" s="16" t="s">
        <v>456</v>
      </c>
      <c r="H290" s="16" t="s">
        <v>457</v>
      </c>
      <c r="I290" s="16" t="s">
        <v>436</v>
      </c>
      <c r="J290" s="16" t="s">
        <v>3227</v>
      </c>
      <c r="K290" s="16" t="s">
        <v>3228</v>
      </c>
      <c r="L290" s="16" t="s">
        <v>3229</v>
      </c>
      <c r="M290" s="16" t="s">
        <v>3230</v>
      </c>
      <c r="N290" s="16" t="s">
        <v>478</v>
      </c>
      <c r="O290" s="16" t="s">
        <v>479</v>
      </c>
      <c r="P290" s="16" t="s">
        <v>3231</v>
      </c>
      <c r="Q290" s="16" t="s">
        <v>3232</v>
      </c>
      <c r="R290" s="16" t="s">
        <v>105</v>
      </c>
      <c r="S290" s="16" t="s">
        <v>1996</v>
      </c>
      <c r="T290" s="16" t="s">
        <v>3233</v>
      </c>
      <c r="U290" s="16" t="s">
        <v>447</v>
      </c>
      <c r="V290" s="16" t="s">
        <v>3234</v>
      </c>
      <c r="W290" s="16" t="s">
        <v>3231</v>
      </c>
      <c r="X290" s="16" t="s">
        <v>449</v>
      </c>
      <c r="Y290" s="16" t="s">
        <v>450</v>
      </c>
      <c r="Z290" s="16" t="s">
        <v>451</v>
      </c>
      <c r="AA290" s="16" t="s">
        <v>3235</v>
      </c>
      <c r="AB290" s="16" t="s">
        <v>1996</v>
      </c>
      <c r="AC290" s="16" t="s">
        <v>105</v>
      </c>
      <c r="AD290" s="16" t="s">
        <v>453</v>
      </c>
      <c r="AE290" s="16" t="s">
        <v>338</v>
      </c>
      <c r="AF290" s="16" t="s">
        <v>338</v>
      </c>
      <c r="AG290" s="25">
        <f ca="1" t="shared" si="24"/>
        <v>1.4283333333442</v>
      </c>
      <c r="AH290" s="25" t="str">
        <f t="shared" si="25"/>
        <v>是</v>
      </c>
      <c r="AI290" s="26" t="str">
        <f ca="1" t="shared" si="26"/>
        <v>是</v>
      </c>
      <c r="AJ290" s="27" t="str">
        <f ca="1" t="shared" si="27"/>
        <v>是</v>
      </c>
      <c r="AK290" s="28" t="s">
        <v>69</v>
      </c>
      <c r="AL290" s="28"/>
    </row>
    <row r="291" spans="1:38">
      <c r="A291" s="22" t="str">
        <f t="shared" si="28"/>
        <v>合肥长丰北城网点</v>
      </c>
      <c r="B291" s="22" t="str">
        <f>VLOOKUP(R291,区域划分!A:B,2,0)</f>
        <v>合肥北</v>
      </c>
      <c r="C291" t="str">
        <f t="shared" si="29"/>
        <v>2020-11-01</v>
      </c>
      <c r="D291" s="16" t="s">
        <v>3236</v>
      </c>
      <c r="E291" s="16" t="s">
        <v>3237</v>
      </c>
      <c r="F291" s="16" t="s">
        <v>433</v>
      </c>
      <c r="G291" s="16" t="s">
        <v>456</v>
      </c>
      <c r="H291" s="16" t="s">
        <v>753</v>
      </c>
      <c r="I291" s="16" t="s">
        <v>436</v>
      </c>
      <c r="J291" s="16" t="s">
        <v>3238</v>
      </c>
      <c r="K291" s="16" t="s">
        <v>3239</v>
      </c>
      <c r="L291" s="16" t="s">
        <v>3240</v>
      </c>
      <c r="M291" s="16" t="s">
        <v>3241</v>
      </c>
      <c r="N291" s="16" t="s">
        <v>478</v>
      </c>
      <c r="O291" s="16" t="s">
        <v>442</v>
      </c>
      <c r="P291" s="16" t="s">
        <v>3242</v>
      </c>
      <c r="Q291" s="16" t="s">
        <v>3243</v>
      </c>
      <c r="R291" s="16" t="s">
        <v>21</v>
      </c>
      <c r="S291" s="16" t="s">
        <v>482</v>
      </c>
      <c r="T291" s="16" t="s">
        <v>3244</v>
      </c>
      <c r="U291" s="16" t="s">
        <v>447</v>
      </c>
      <c r="V291" s="16" t="s">
        <v>3245</v>
      </c>
      <c r="W291" s="16" t="s">
        <v>3242</v>
      </c>
      <c r="X291" s="16" t="s">
        <v>449</v>
      </c>
      <c r="Y291" s="16" t="s">
        <v>450</v>
      </c>
      <c r="Z291" s="16" t="s">
        <v>451</v>
      </c>
      <c r="AA291" s="16" t="s">
        <v>3246</v>
      </c>
      <c r="AB291" s="16" t="s">
        <v>482</v>
      </c>
      <c r="AC291" s="16" t="s">
        <v>21</v>
      </c>
      <c r="AD291" s="16" t="s">
        <v>453</v>
      </c>
      <c r="AE291" s="16" t="s">
        <v>338</v>
      </c>
      <c r="AF291" s="16" t="s">
        <v>338</v>
      </c>
      <c r="AG291" s="25">
        <f ca="1" t="shared" si="24"/>
        <v>5.5444444444729</v>
      </c>
      <c r="AH291" s="25" t="str">
        <f t="shared" si="25"/>
        <v>是</v>
      </c>
      <c r="AI291" s="26" t="str">
        <f ca="1" t="shared" si="26"/>
        <v>是</v>
      </c>
      <c r="AJ291" s="27" t="str">
        <f ca="1" t="shared" si="27"/>
        <v>是</v>
      </c>
      <c r="AK291" s="28" t="s">
        <v>69</v>
      </c>
      <c r="AL291" s="28"/>
    </row>
    <row r="292" spans="1:38">
      <c r="A292" s="22" t="str">
        <f t="shared" si="28"/>
        <v>合肥经开莲花路网点</v>
      </c>
      <c r="B292" s="22" t="str">
        <f>VLOOKUP(R292,区域划分!A:B,2,0)</f>
        <v>合肥南</v>
      </c>
      <c r="C292" t="str">
        <f t="shared" si="29"/>
        <v>2020-11-01</v>
      </c>
      <c r="D292" s="16" t="s">
        <v>3247</v>
      </c>
      <c r="E292" s="16" t="s">
        <v>3248</v>
      </c>
      <c r="F292" s="16" t="s">
        <v>433</v>
      </c>
      <c r="G292" s="16" t="s">
        <v>471</v>
      </c>
      <c r="H292" s="16" t="s">
        <v>472</v>
      </c>
      <c r="I292" s="16" t="s">
        <v>473</v>
      </c>
      <c r="J292" s="16" t="s">
        <v>3249</v>
      </c>
      <c r="K292" s="16" t="s">
        <v>3250</v>
      </c>
      <c r="L292" s="16" t="s">
        <v>3251</v>
      </c>
      <c r="M292" s="16" t="s">
        <v>3252</v>
      </c>
      <c r="N292" s="16" t="s">
        <v>478</v>
      </c>
      <c r="O292" s="16" t="s">
        <v>442</v>
      </c>
      <c r="P292" s="16" t="s">
        <v>3253</v>
      </c>
      <c r="Q292" s="16" t="s">
        <v>3254</v>
      </c>
      <c r="R292" s="16" t="s">
        <v>31</v>
      </c>
      <c r="S292" s="16" t="s">
        <v>3086</v>
      </c>
      <c r="T292" s="16" t="s">
        <v>3223</v>
      </c>
      <c r="U292" s="16" t="s">
        <v>447</v>
      </c>
      <c r="V292" s="16" t="s">
        <v>3255</v>
      </c>
      <c r="W292" s="16" t="s">
        <v>3253</v>
      </c>
      <c r="X292" s="16" t="s">
        <v>449</v>
      </c>
      <c r="Y292" s="16" t="s">
        <v>450</v>
      </c>
      <c r="Z292" s="16" t="s">
        <v>451</v>
      </c>
      <c r="AA292" s="16" t="s">
        <v>3256</v>
      </c>
      <c r="AB292" s="16" t="s">
        <v>3086</v>
      </c>
      <c r="AC292" s="16" t="s">
        <v>31</v>
      </c>
      <c r="AD292" s="16" t="s">
        <v>453</v>
      </c>
      <c r="AE292" s="16" t="s">
        <v>338</v>
      </c>
      <c r="AF292" s="16" t="s">
        <v>338</v>
      </c>
      <c r="AG292" s="25">
        <f ca="1" t="shared" si="24"/>
        <v>15.7266666666255</v>
      </c>
      <c r="AH292" s="25" t="str">
        <f t="shared" si="25"/>
        <v>是</v>
      </c>
      <c r="AI292" s="26" t="str">
        <f ca="1" t="shared" si="26"/>
        <v>是</v>
      </c>
      <c r="AJ292" s="27" t="str">
        <f ca="1" t="shared" si="27"/>
        <v>是</v>
      </c>
      <c r="AK292" s="28" t="s">
        <v>69</v>
      </c>
      <c r="AL292" s="28"/>
    </row>
    <row r="293" spans="1:38">
      <c r="A293" s="22" t="str">
        <f t="shared" si="28"/>
        <v>雨山集散点</v>
      </c>
      <c r="B293" s="22" t="str">
        <f>VLOOKUP(R293,区域划分!A:B,2,0)</f>
        <v>马鞍山</v>
      </c>
      <c r="C293" t="str">
        <f t="shared" si="29"/>
        <v>2020-11-01</v>
      </c>
      <c r="D293" s="16" t="s">
        <v>3257</v>
      </c>
      <c r="E293" s="16" t="s">
        <v>3258</v>
      </c>
      <c r="F293" s="16" t="s">
        <v>835</v>
      </c>
      <c r="G293" s="16" t="s">
        <v>471</v>
      </c>
      <c r="H293" s="16" t="s">
        <v>599</v>
      </c>
      <c r="I293" s="16" t="s">
        <v>473</v>
      </c>
      <c r="J293" s="16" t="s">
        <v>836</v>
      </c>
      <c r="K293" s="16" t="s">
        <v>3259</v>
      </c>
      <c r="L293" s="16" t="s">
        <v>3260</v>
      </c>
      <c r="M293" s="16" t="s">
        <v>3261</v>
      </c>
      <c r="N293" s="16" t="s">
        <v>478</v>
      </c>
      <c r="O293" s="16" t="s">
        <v>442</v>
      </c>
      <c r="P293" s="16" t="s">
        <v>3262</v>
      </c>
      <c r="Q293" s="16" t="s">
        <v>3263</v>
      </c>
      <c r="R293" s="16" t="s">
        <v>144</v>
      </c>
      <c r="S293" s="16" t="s">
        <v>606</v>
      </c>
      <c r="T293" s="16" t="s">
        <v>3264</v>
      </c>
      <c r="U293" s="16" t="s">
        <v>466</v>
      </c>
      <c r="V293" s="16" t="s">
        <v>3265</v>
      </c>
      <c r="W293" s="16" t="s">
        <v>3262</v>
      </c>
      <c r="X293" s="16" t="s">
        <v>449</v>
      </c>
      <c r="Y293" s="16" t="s">
        <v>450</v>
      </c>
      <c r="Z293" s="16" t="s">
        <v>451</v>
      </c>
      <c r="AA293" s="16" t="s">
        <v>3266</v>
      </c>
      <c r="AB293" s="16" t="s">
        <v>606</v>
      </c>
      <c r="AC293" s="16" t="s">
        <v>225</v>
      </c>
      <c r="AD293" s="16" t="s">
        <v>453</v>
      </c>
      <c r="AE293" s="16" t="s">
        <v>144</v>
      </c>
      <c r="AF293" s="16" t="s">
        <v>338</v>
      </c>
      <c r="AG293" s="25">
        <f ca="1" t="shared" si="24"/>
        <v>23.919722222141</v>
      </c>
      <c r="AH293" s="25" t="str">
        <f t="shared" si="25"/>
        <v>是</v>
      </c>
      <c r="AI293" s="26" t="str">
        <f ca="1" t="shared" si="26"/>
        <v>是</v>
      </c>
      <c r="AJ293" s="27" t="str">
        <f ca="1" t="shared" si="27"/>
        <v>是</v>
      </c>
      <c r="AK293" s="28"/>
      <c r="AL293" s="28" t="s">
        <v>71</v>
      </c>
    </row>
    <row r="294" spans="1:38">
      <c r="A294" s="22" t="str">
        <f t="shared" si="28"/>
        <v>合肥肥西桥南网点</v>
      </c>
      <c r="B294" s="22" t="str">
        <f>VLOOKUP(R294,区域划分!A:B,2,0)</f>
        <v>肥西</v>
      </c>
      <c r="C294" t="str">
        <f t="shared" si="29"/>
        <v>2020-11-01</v>
      </c>
      <c r="D294" s="16" t="s">
        <v>3267</v>
      </c>
      <c r="E294" s="16" t="s">
        <v>3268</v>
      </c>
      <c r="F294" s="16" t="s">
        <v>433</v>
      </c>
      <c r="G294" s="16" t="s">
        <v>532</v>
      </c>
      <c r="H294" s="16" t="s">
        <v>533</v>
      </c>
      <c r="I294" s="16" t="s">
        <v>473</v>
      </c>
      <c r="J294" s="16" t="s">
        <v>1051</v>
      </c>
      <c r="K294" s="16" t="s">
        <v>3269</v>
      </c>
      <c r="L294" s="16" t="s">
        <v>3270</v>
      </c>
      <c r="M294" s="16" t="s">
        <v>3271</v>
      </c>
      <c r="N294" s="16" t="s">
        <v>441</v>
      </c>
      <c r="O294" s="16" t="s">
        <v>442</v>
      </c>
      <c r="P294" s="16" t="s">
        <v>3272</v>
      </c>
      <c r="Q294" s="16" t="s">
        <v>3273</v>
      </c>
      <c r="R294" s="16" t="s">
        <v>61</v>
      </c>
      <c r="S294" s="16" t="s">
        <v>2341</v>
      </c>
      <c r="T294" s="16" t="s">
        <v>3274</v>
      </c>
      <c r="U294" s="16" t="s">
        <v>447</v>
      </c>
      <c r="V294" s="16" t="s">
        <v>3275</v>
      </c>
      <c r="W294" s="16" t="s">
        <v>3272</v>
      </c>
      <c r="X294" s="16" t="s">
        <v>449</v>
      </c>
      <c r="Y294" s="16" t="s">
        <v>450</v>
      </c>
      <c r="Z294" s="16" t="s">
        <v>451</v>
      </c>
      <c r="AA294" s="16" t="s">
        <v>3276</v>
      </c>
      <c r="AB294" s="16" t="s">
        <v>2341</v>
      </c>
      <c r="AC294" s="16" t="s">
        <v>61</v>
      </c>
      <c r="AD294" s="16" t="s">
        <v>453</v>
      </c>
      <c r="AE294" s="16" t="s">
        <v>338</v>
      </c>
      <c r="AF294" s="16" t="s">
        <v>338</v>
      </c>
      <c r="AG294" s="25">
        <f ca="1" t="shared" si="24"/>
        <v>17.8813888887526</v>
      </c>
      <c r="AH294" s="25" t="str">
        <f t="shared" si="25"/>
        <v>是</v>
      </c>
      <c r="AI294" s="26" t="str">
        <f ca="1" t="shared" si="26"/>
        <v>是</v>
      </c>
      <c r="AJ294" s="27" t="str">
        <f ca="1" t="shared" si="27"/>
        <v>是</v>
      </c>
      <c r="AK294" s="28" t="s">
        <v>69</v>
      </c>
      <c r="AL294" s="28"/>
    </row>
    <row r="295" spans="1:38">
      <c r="A295" s="22" t="str">
        <f t="shared" si="28"/>
        <v>合肥经开网点</v>
      </c>
      <c r="B295" s="22" t="str">
        <f>VLOOKUP(R295,区域划分!A:B,2,0)</f>
        <v>合肥南</v>
      </c>
      <c r="C295" t="str">
        <f t="shared" si="29"/>
        <v>2020-11-01</v>
      </c>
      <c r="D295" s="16" t="s">
        <v>3277</v>
      </c>
      <c r="E295" s="16" t="s">
        <v>3278</v>
      </c>
      <c r="F295" s="16" t="s">
        <v>835</v>
      </c>
      <c r="G295" s="16" t="s">
        <v>471</v>
      </c>
      <c r="H295" s="16" t="s">
        <v>472</v>
      </c>
      <c r="I295" s="16" t="s">
        <v>473</v>
      </c>
      <c r="J295" s="16" t="s">
        <v>836</v>
      </c>
      <c r="K295" s="16" t="s">
        <v>3279</v>
      </c>
      <c r="L295" s="16" t="s">
        <v>3280</v>
      </c>
      <c r="M295" s="16" t="s">
        <v>3281</v>
      </c>
      <c r="N295" s="16" t="s">
        <v>478</v>
      </c>
      <c r="O295" s="16" t="s">
        <v>479</v>
      </c>
      <c r="P295" s="16" t="s">
        <v>3282</v>
      </c>
      <c r="Q295" s="16" t="s">
        <v>3283</v>
      </c>
      <c r="R295" s="16" t="s">
        <v>9</v>
      </c>
      <c r="S295" s="16" t="s">
        <v>606</v>
      </c>
      <c r="T295" s="16" t="s">
        <v>3284</v>
      </c>
      <c r="U295" s="16" t="s">
        <v>466</v>
      </c>
      <c r="V295" s="16" t="s">
        <v>3285</v>
      </c>
      <c r="W295" s="16" t="s">
        <v>3282</v>
      </c>
      <c r="X295" s="16" t="s">
        <v>449</v>
      </c>
      <c r="Y295" s="16" t="s">
        <v>450</v>
      </c>
      <c r="Z295" s="16" t="s">
        <v>451</v>
      </c>
      <c r="AA295" s="16" t="s">
        <v>3286</v>
      </c>
      <c r="AB295" s="16" t="s">
        <v>606</v>
      </c>
      <c r="AC295" s="16" t="s">
        <v>9</v>
      </c>
      <c r="AD295" s="16" t="s">
        <v>453</v>
      </c>
      <c r="AE295" s="16" t="s">
        <v>9</v>
      </c>
      <c r="AF295" s="16" t="s">
        <v>338</v>
      </c>
      <c r="AG295" s="25">
        <f ca="1" t="shared" si="24"/>
        <v>23.6852777778986</v>
      </c>
      <c r="AH295" s="25" t="str">
        <f t="shared" si="25"/>
        <v>是</v>
      </c>
      <c r="AI295" s="26" t="str">
        <f ca="1" t="shared" si="26"/>
        <v>是</v>
      </c>
      <c r="AJ295" s="27" t="str">
        <f ca="1" t="shared" si="27"/>
        <v>是</v>
      </c>
      <c r="AK295" s="28"/>
      <c r="AL295" s="28" t="s">
        <v>71</v>
      </c>
    </row>
    <row r="296" spans="1:38">
      <c r="A296" s="22" t="str">
        <f t="shared" si="28"/>
        <v>合肥经开始信路网点</v>
      </c>
      <c r="B296" s="22" t="str">
        <f>VLOOKUP(R296,区域划分!A:B,2,0)</f>
        <v>合肥南</v>
      </c>
      <c r="C296" t="str">
        <f t="shared" si="29"/>
        <v>2020-11-01</v>
      </c>
      <c r="D296" s="16" t="s">
        <v>3287</v>
      </c>
      <c r="E296" s="16" t="s">
        <v>3288</v>
      </c>
      <c r="F296" s="16" t="s">
        <v>433</v>
      </c>
      <c r="G296" s="16" t="s">
        <v>434</v>
      </c>
      <c r="H296" s="16" t="s">
        <v>1765</v>
      </c>
      <c r="I296" s="16" t="s">
        <v>436</v>
      </c>
      <c r="J296" s="16" t="s">
        <v>805</v>
      </c>
      <c r="K296" s="16" t="s">
        <v>3289</v>
      </c>
      <c r="L296" s="16" t="s">
        <v>3290</v>
      </c>
      <c r="M296" s="16" t="s">
        <v>3291</v>
      </c>
      <c r="N296" s="16" t="s">
        <v>478</v>
      </c>
      <c r="O296" s="16" t="s">
        <v>442</v>
      </c>
      <c r="P296" s="16" t="s">
        <v>3292</v>
      </c>
      <c r="Q296" s="16" t="s">
        <v>3293</v>
      </c>
      <c r="R296" s="16" t="s">
        <v>19</v>
      </c>
      <c r="S296" s="16" t="s">
        <v>606</v>
      </c>
      <c r="T296" s="16" t="s">
        <v>1592</v>
      </c>
      <c r="U296" s="16" t="s">
        <v>466</v>
      </c>
      <c r="V296" s="16" t="s">
        <v>3294</v>
      </c>
      <c r="W296" s="16" t="s">
        <v>3292</v>
      </c>
      <c r="X296" s="16" t="s">
        <v>449</v>
      </c>
      <c r="Y296" s="16" t="s">
        <v>450</v>
      </c>
      <c r="Z296" s="16" t="s">
        <v>451</v>
      </c>
      <c r="AA296" s="16" t="s">
        <v>3295</v>
      </c>
      <c r="AB296" s="16" t="s">
        <v>606</v>
      </c>
      <c r="AC296" s="16" t="s">
        <v>19</v>
      </c>
      <c r="AD296" s="16" t="s">
        <v>453</v>
      </c>
      <c r="AE296" s="16" t="s">
        <v>19</v>
      </c>
      <c r="AF296" s="16" t="s">
        <v>338</v>
      </c>
      <c r="AG296" s="25">
        <f ca="1" t="shared" si="24"/>
        <v>23.5675000000047</v>
      </c>
      <c r="AH296" s="25" t="str">
        <f t="shared" si="25"/>
        <v>是</v>
      </c>
      <c r="AI296" s="26" t="str">
        <f ca="1" t="shared" si="26"/>
        <v>是</v>
      </c>
      <c r="AJ296" s="27" t="str">
        <f ca="1" t="shared" si="27"/>
        <v>是</v>
      </c>
      <c r="AK296" s="28"/>
      <c r="AL296" s="28" t="s">
        <v>71</v>
      </c>
    </row>
    <row r="297" spans="1:38">
      <c r="A297" s="22" t="str">
        <f t="shared" si="28"/>
        <v>六安霍邱网点</v>
      </c>
      <c r="B297" s="22" t="str">
        <f>VLOOKUP(R297,区域划分!A:B,2,0)</f>
        <v>六安</v>
      </c>
      <c r="C297" t="str">
        <f t="shared" si="29"/>
        <v>2020-11-01</v>
      </c>
      <c r="D297" s="16" t="s">
        <v>3296</v>
      </c>
      <c r="E297" s="16" t="s">
        <v>3297</v>
      </c>
      <c r="F297" s="16" t="s">
        <v>433</v>
      </c>
      <c r="G297" s="16" t="s">
        <v>532</v>
      </c>
      <c r="H297" s="16" t="s">
        <v>533</v>
      </c>
      <c r="I297" s="16" t="s">
        <v>473</v>
      </c>
      <c r="J297" s="16" t="s">
        <v>1979</v>
      </c>
      <c r="K297" s="16" t="s">
        <v>2639</v>
      </c>
      <c r="L297" s="16" t="s">
        <v>3298</v>
      </c>
      <c r="M297" s="16" t="s">
        <v>537</v>
      </c>
      <c r="N297" s="16" t="s">
        <v>441</v>
      </c>
      <c r="O297" s="16" t="s">
        <v>442</v>
      </c>
      <c r="P297" s="16" t="s">
        <v>537</v>
      </c>
      <c r="Q297" s="16" t="s">
        <v>3299</v>
      </c>
      <c r="R297" s="16" t="s">
        <v>109</v>
      </c>
      <c r="S297" s="16" t="s">
        <v>606</v>
      </c>
      <c r="T297" s="16" t="s">
        <v>3117</v>
      </c>
      <c r="U297" s="16" t="s">
        <v>466</v>
      </c>
      <c r="V297" s="16" t="s">
        <v>541</v>
      </c>
      <c r="W297" s="16" t="s">
        <v>537</v>
      </c>
      <c r="X297" s="16" t="s">
        <v>449</v>
      </c>
      <c r="Y297" s="16" t="s">
        <v>450</v>
      </c>
      <c r="Z297" s="16" t="s">
        <v>451</v>
      </c>
      <c r="AA297" s="16" t="s">
        <v>3300</v>
      </c>
      <c r="AB297" s="16" t="s">
        <v>606</v>
      </c>
      <c r="AC297" s="16" t="s">
        <v>109</v>
      </c>
      <c r="AD297" s="16" t="s">
        <v>453</v>
      </c>
      <c r="AE297" s="16" t="s">
        <v>109</v>
      </c>
      <c r="AF297" s="16" t="s">
        <v>338</v>
      </c>
      <c r="AG297" s="25">
        <f ca="1" t="shared" si="24"/>
        <v>23.6961111109704</v>
      </c>
      <c r="AH297" s="25" t="str">
        <f t="shared" si="25"/>
        <v>是</v>
      </c>
      <c r="AI297" s="26" t="str">
        <f ca="1" t="shared" si="26"/>
        <v>是</v>
      </c>
      <c r="AJ297" s="27" t="str">
        <f ca="1" t="shared" si="27"/>
        <v>是</v>
      </c>
      <c r="AK297" s="28"/>
      <c r="AL297" s="28" t="s">
        <v>71</v>
      </c>
    </row>
    <row r="298" spans="1:38">
      <c r="A298" s="22" t="str">
        <f t="shared" si="28"/>
        <v>合肥包河三里庵网点</v>
      </c>
      <c r="B298" s="22" t="str">
        <f>VLOOKUP(R298,区域划分!A:B,2,0)</f>
        <v>合肥南</v>
      </c>
      <c r="C298" t="str">
        <f t="shared" si="29"/>
        <v>2020-11-01</v>
      </c>
      <c r="D298" s="16" t="s">
        <v>3301</v>
      </c>
      <c r="E298" s="16" t="s">
        <v>3302</v>
      </c>
      <c r="F298" s="16" t="s">
        <v>433</v>
      </c>
      <c r="G298" s="16" t="s">
        <v>471</v>
      </c>
      <c r="H298" s="16" t="s">
        <v>472</v>
      </c>
      <c r="I298" s="16" t="s">
        <v>473</v>
      </c>
      <c r="J298" s="16" t="s">
        <v>3303</v>
      </c>
      <c r="K298" s="16" t="s">
        <v>3304</v>
      </c>
      <c r="L298" s="16" t="s">
        <v>3305</v>
      </c>
      <c r="M298" s="16" t="s">
        <v>3306</v>
      </c>
      <c r="N298" s="16" t="s">
        <v>478</v>
      </c>
      <c r="O298" s="16" t="s">
        <v>479</v>
      </c>
      <c r="P298" s="16" t="s">
        <v>3307</v>
      </c>
      <c r="Q298" s="16" t="s">
        <v>3308</v>
      </c>
      <c r="R298" s="16" t="s">
        <v>13</v>
      </c>
      <c r="S298" s="16" t="s">
        <v>606</v>
      </c>
      <c r="T298" s="16" t="s">
        <v>607</v>
      </c>
      <c r="U298" s="16" t="s">
        <v>466</v>
      </c>
      <c r="V298" s="16" t="s">
        <v>3309</v>
      </c>
      <c r="W298" s="16" t="s">
        <v>3307</v>
      </c>
      <c r="X298" s="16" t="s">
        <v>449</v>
      </c>
      <c r="Y298" s="16" t="s">
        <v>450</v>
      </c>
      <c r="Z298" s="16" t="s">
        <v>451</v>
      </c>
      <c r="AA298" s="16" t="s">
        <v>3310</v>
      </c>
      <c r="AB298" s="16" t="s">
        <v>606</v>
      </c>
      <c r="AC298" s="16" t="s">
        <v>13</v>
      </c>
      <c r="AD298" s="16" t="s">
        <v>453</v>
      </c>
      <c r="AE298" s="16" t="s">
        <v>13</v>
      </c>
      <c r="AF298" s="16" t="s">
        <v>338</v>
      </c>
      <c r="AG298" s="25">
        <f ca="1" t="shared" si="24"/>
        <v>23.705277777859</v>
      </c>
      <c r="AH298" s="25" t="str">
        <f t="shared" si="25"/>
        <v>是</v>
      </c>
      <c r="AI298" s="26" t="str">
        <f ca="1" t="shared" si="26"/>
        <v>是</v>
      </c>
      <c r="AJ298" s="27" t="str">
        <f ca="1" t="shared" si="27"/>
        <v>是</v>
      </c>
      <c r="AK298" s="28"/>
      <c r="AL298" s="28" t="s">
        <v>71</v>
      </c>
    </row>
    <row r="299" spans="1:38">
      <c r="A299" s="22" t="str">
        <f t="shared" si="28"/>
        <v>合肥经开网点</v>
      </c>
      <c r="B299" s="22" t="str">
        <f>VLOOKUP(R299,区域划分!A:B,2,0)</f>
        <v>合肥南</v>
      </c>
      <c r="C299" t="str">
        <f t="shared" si="29"/>
        <v>2020-11-01</v>
      </c>
      <c r="D299" s="16" t="s">
        <v>3311</v>
      </c>
      <c r="E299" s="16" t="s">
        <v>3312</v>
      </c>
      <c r="F299" s="16" t="s">
        <v>835</v>
      </c>
      <c r="G299" s="16" t="s">
        <v>471</v>
      </c>
      <c r="H299" s="16" t="s">
        <v>472</v>
      </c>
      <c r="I299" s="16" t="s">
        <v>436</v>
      </c>
      <c r="J299" s="16" t="s">
        <v>836</v>
      </c>
      <c r="K299" s="16" t="s">
        <v>3313</v>
      </c>
      <c r="L299" s="16" t="s">
        <v>3314</v>
      </c>
      <c r="M299" s="16" t="s">
        <v>3315</v>
      </c>
      <c r="N299" s="16" t="s">
        <v>478</v>
      </c>
      <c r="O299" s="16" t="s">
        <v>442</v>
      </c>
      <c r="P299" s="16" t="s">
        <v>3316</v>
      </c>
      <c r="Q299" s="16" t="s">
        <v>3317</v>
      </c>
      <c r="R299" s="16" t="s">
        <v>9</v>
      </c>
      <c r="S299" s="16" t="s">
        <v>606</v>
      </c>
      <c r="T299" s="16" t="s">
        <v>3318</v>
      </c>
      <c r="U299" s="16" t="s">
        <v>466</v>
      </c>
      <c r="V299" s="16" t="s">
        <v>3319</v>
      </c>
      <c r="W299" s="16" t="s">
        <v>3316</v>
      </c>
      <c r="X299" s="16" t="s">
        <v>449</v>
      </c>
      <c r="Y299" s="16" t="s">
        <v>450</v>
      </c>
      <c r="Z299" s="16" t="s">
        <v>451</v>
      </c>
      <c r="AA299" s="16" t="s">
        <v>3320</v>
      </c>
      <c r="AB299" s="16" t="s">
        <v>606</v>
      </c>
      <c r="AC299" s="16" t="s">
        <v>9</v>
      </c>
      <c r="AD299" s="16" t="s">
        <v>865</v>
      </c>
      <c r="AE299" s="16" t="s">
        <v>9</v>
      </c>
      <c r="AF299" s="16" t="s">
        <v>338</v>
      </c>
      <c r="AG299" s="25">
        <f ca="1" t="shared" si="24"/>
        <v>23.57388888899</v>
      </c>
      <c r="AH299" s="25" t="str">
        <f t="shared" si="25"/>
        <v>是</v>
      </c>
      <c r="AI299" s="26" t="str">
        <f ca="1" t="shared" si="26"/>
        <v>是</v>
      </c>
      <c r="AJ299" s="27" t="str">
        <f ca="1" t="shared" si="27"/>
        <v>是</v>
      </c>
      <c r="AK299" s="28"/>
      <c r="AL299" s="28" t="s">
        <v>71</v>
      </c>
    </row>
    <row r="300" spans="1:38">
      <c r="A300" s="22" t="str">
        <f t="shared" si="28"/>
        <v>合肥瑶海三十头网点</v>
      </c>
      <c r="B300" s="22" t="str">
        <f>VLOOKUP(R300,区域划分!A:B,2,0)</f>
        <v>合肥北</v>
      </c>
      <c r="C300" t="str">
        <f t="shared" si="29"/>
        <v>2020-11-01</v>
      </c>
      <c r="D300" s="16" t="s">
        <v>3321</v>
      </c>
      <c r="E300" s="16" t="s">
        <v>3322</v>
      </c>
      <c r="F300" s="16" t="s">
        <v>433</v>
      </c>
      <c r="G300" s="16" t="s">
        <v>471</v>
      </c>
      <c r="H300" s="16" t="s">
        <v>472</v>
      </c>
      <c r="I300" s="16" t="s">
        <v>473</v>
      </c>
      <c r="J300" s="16" t="s">
        <v>2168</v>
      </c>
      <c r="K300" s="16" t="s">
        <v>2169</v>
      </c>
      <c r="L300" s="16" t="s">
        <v>3323</v>
      </c>
      <c r="M300" s="16" t="s">
        <v>3324</v>
      </c>
      <c r="N300" s="16" t="s">
        <v>441</v>
      </c>
      <c r="O300" s="16" t="s">
        <v>442</v>
      </c>
      <c r="P300" s="16" t="s">
        <v>3325</v>
      </c>
      <c r="Q300" s="16" t="s">
        <v>3326</v>
      </c>
      <c r="R300" s="16" t="s">
        <v>45</v>
      </c>
      <c r="S300" s="16" t="s">
        <v>2598</v>
      </c>
      <c r="T300" s="16" t="s">
        <v>3327</v>
      </c>
      <c r="U300" s="16" t="s">
        <v>447</v>
      </c>
      <c r="V300" s="16" t="s">
        <v>3328</v>
      </c>
      <c r="W300" s="16" t="s">
        <v>3325</v>
      </c>
      <c r="X300" s="16" t="s">
        <v>449</v>
      </c>
      <c r="Y300" s="16" t="s">
        <v>450</v>
      </c>
      <c r="Z300" s="16" t="s">
        <v>451</v>
      </c>
      <c r="AA300" s="16" t="s">
        <v>3329</v>
      </c>
      <c r="AB300" s="16" t="s">
        <v>2598</v>
      </c>
      <c r="AC300" s="16" t="s">
        <v>45</v>
      </c>
      <c r="AD300" s="16" t="s">
        <v>453</v>
      </c>
      <c r="AE300" s="16" t="s">
        <v>338</v>
      </c>
      <c r="AF300" s="16" t="s">
        <v>338</v>
      </c>
      <c r="AG300" s="25">
        <f ca="1" t="shared" si="24"/>
        <v>16.9363888889202</v>
      </c>
      <c r="AH300" s="25" t="str">
        <f t="shared" si="25"/>
        <v>是</v>
      </c>
      <c r="AI300" s="26" t="str">
        <f ca="1" t="shared" si="26"/>
        <v>是</v>
      </c>
      <c r="AJ300" s="27" t="str">
        <f ca="1" t="shared" si="27"/>
        <v>是</v>
      </c>
      <c r="AK300" s="28" t="s">
        <v>69</v>
      </c>
      <c r="AL300" s="28"/>
    </row>
    <row r="301" spans="1:38">
      <c r="A301" s="22" t="str">
        <f t="shared" si="28"/>
        <v>合肥包河三里庵网点</v>
      </c>
      <c r="B301" s="22" t="str">
        <f>VLOOKUP(R301,区域划分!A:B,2,0)</f>
        <v>合肥南</v>
      </c>
      <c r="C301" t="str">
        <f t="shared" si="29"/>
        <v>2020-11-01</v>
      </c>
      <c r="D301" s="16" t="s">
        <v>3330</v>
      </c>
      <c r="E301" s="16" t="s">
        <v>3331</v>
      </c>
      <c r="F301" s="16" t="s">
        <v>433</v>
      </c>
      <c r="G301" s="16" t="s">
        <v>532</v>
      </c>
      <c r="H301" s="16" t="s">
        <v>533</v>
      </c>
      <c r="I301" s="16" t="s">
        <v>436</v>
      </c>
      <c r="J301" s="16" t="s">
        <v>3121</v>
      </c>
      <c r="K301" s="16" t="s">
        <v>3122</v>
      </c>
      <c r="L301" s="16" t="s">
        <v>3332</v>
      </c>
      <c r="M301" s="16" t="s">
        <v>537</v>
      </c>
      <c r="N301" s="16" t="s">
        <v>441</v>
      </c>
      <c r="O301" s="16" t="s">
        <v>442</v>
      </c>
      <c r="P301" s="16" t="s">
        <v>537</v>
      </c>
      <c r="Q301" s="16" t="s">
        <v>3333</v>
      </c>
      <c r="R301" s="16" t="s">
        <v>13</v>
      </c>
      <c r="S301" s="16" t="s">
        <v>606</v>
      </c>
      <c r="T301" s="16" t="s">
        <v>607</v>
      </c>
      <c r="U301" s="16" t="s">
        <v>466</v>
      </c>
      <c r="V301" s="16" t="s">
        <v>541</v>
      </c>
      <c r="W301" s="16" t="s">
        <v>537</v>
      </c>
      <c r="X301" s="16" t="s">
        <v>449</v>
      </c>
      <c r="Y301" s="16" t="s">
        <v>450</v>
      </c>
      <c r="Z301" s="16" t="s">
        <v>451</v>
      </c>
      <c r="AA301" s="16" t="s">
        <v>3334</v>
      </c>
      <c r="AB301" s="16" t="s">
        <v>606</v>
      </c>
      <c r="AC301" s="16" t="s">
        <v>13</v>
      </c>
      <c r="AD301" s="16" t="s">
        <v>453</v>
      </c>
      <c r="AE301" s="16" t="s">
        <v>13</v>
      </c>
      <c r="AF301" s="16" t="s">
        <v>338</v>
      </c>
      <c r="AG301" s="25">
        <f ca="1" t="shared" si="24"/>
        <v>23.5738888888154</v>
      </c>
      <c r="AH301" s="25" t="str">
        <f t="shared" si="25"/>
        <v>是</v>
      </c>
      <c r="AI301" s="26" t="str">
        <f ca="1" t="shared" si="26"/>
        <v>是</v>
      </c>
      <c r="AJ301" s="27" t="str">
        <f ca="1" t="shared" si="27"/>
        <v>是</v>
      </c>
      <c r="AK301" s="28"/>
      <c r="AL301" s="28" t="s">
        <v>71</v>
      </c>
    </row>
    <row r="302" spans="1:38">
      <c r="A302" s="22" t="str">
        <f t="shared" si="28"/>
        <v>合肥经开网点</v>
      </c>
      <c r="B302" s="22" t="str">
        <f>VLOOKUP(R302,区域划分!A:B,2,0)</f>
        <v>合肥南</v>
      </c>
      <c r="C302" t="str">
        <f t="shared" si="29"/>
        <v>2020-11-01</v>
      </c>
      <c r="D302" s="16" t="s">
        <v>3335</v>
      </c>
      <c r="E302" s="16" t="s">
        <v>3336</v>
      </c>
      <c r="F302" s="16" t="s">
        <v>433</v>
      </c>
      <c r="G302" s="16" t="s">
        <v>471</v>
      </c>
      <c r="H302" s="16" t="s">
        <v>599</v>
      </c>
      <c r="I302" s="16" t="s">
        <v>473</v>
      </c>
      <c r="J302" s="16" t="s">
        <v>3337</v>
      </c>
      <c r="K302" s="16" t="s">
        <v>1598</v>
      </c>
      <c r="L302" s="16" t="s">
        <v>3338</v>
      </c>
      <c r="M302" s="16" t="s">
        <v>3339</v>
      </c>
      <c r="N302" s="16" t="s">
        <v>478</v>
      </c>
      <c r="O302" s="16" t="s">
        <v>442</v>
      </c>
      <c r="P302" s="16" t="s">
        <v>3340</v>
      </c>
      <c r="Q302" s="16" t="s">
        <v>3341</v>
      </c>
      <c r="R302" s="16" t="s">
        <v>9</v>
      </c>
      <c r="S302" s="16" t="s">
        <v>464</v>
      </c>
      <c r="T302" s="16" t="s">
        <v>465</v>
      </c>
      <c r="U302" s="16" t="s">
        <v>466</v>
      </c>
      <c r="V302" s="16" t="s">
        <v>3342</v>
      </c>
      <c r="W302" s="16" t="s">
        <v>3340</v>
      </c>
      <c r="X302" s="16" t="s">
        <v>449</v>
      </c>
      <c r="Y302" s="16" t="s">
        <v>450</v>
      </c>
      <c r="Z302" s="16" t="s">
        <v>451</v>
      </c>
      <c r="AA302" s="16" t="s">
        <v>3343</v>
      </c>
      <c r="AB302" s="16" t="s">
        <v>464</v>
      </c>
      <c r="AC302" s="16" t="s">
        <v>9</v>
      </c>
      <c r="AD302" s="16" t="s">
        <v>453</v>
      </c>
      <c r="AE302" s="16" t="s">
        <v>9</v>
      </c>
      <c r="AF302" s="16" t="s">
        <v>338</v>
      </c>
      <c r="AG302" s="25">
        <f ca="1" t="shared" si="24"/>
        <v>19.3502777778776</v>
      </c>
      <c r="AH302" s="25" t="str">
        <f t="shared" si="25"/>
        <v>是</v>
      </c>
      <c r="AI302" s="26" t="str">
        <f ca="1" t="shared" si="26"/>
        <v>是</v>
      </c>
      <c r="AJ302" s="27" t="str">
        <f ca="1" t="shared" si="27"/>
        <v>是</v>
      </c>
      <c r="AK302" s="28" t="s">
        <v>69</v>
      </c>
      <c r="AL302" s="28"/>
    </row>
    <row r="303" spans="1:38">
      <c r="A303" s="22" t="str">
        <f t="shared" si="28"/>
        <v>阜阳高铁新区网点</v>
      </c>
      <c r="B303" s="22" t="str">
        <f>VLOOKUP(R303,区域划分!A:B,2,0)</f>
        <v>阜阳</v>
      </c>
      <c r="C303" t="str">
        <f t="shared" si="29"/>
        <v>2020-11-01</v>
      </c>
      <c r="D303" s="16" t="s">
        <v>3344</v>
      </c>
      <c r="E303" s="16" t="s">
        <v>3345</v>
      </c>
      <c r="F303" s="16" t="s">
        <v>433</v>
      </c>
      <c r="G303" s="16" t="s">
        <v>456</v>
      </c>
      <c r="H303" s="16" t="s">
        <v>457</v>
      </c>
      <c r="I303" s="16" t="s">
        <v>473</v>
      </c>
      <c r="J303" s="16" t="s">
        <v>2248</v>
      </c>
      <c r="K303" s="16" t="s">
        <v>2249</v>
      </c>
      <c r="L303" s="16" t="s">
        <v>3346</v>
      </c>
      <c r="M303" s="16" t="s">
        <v>2251</v>
      </c>
      <c r="N303" s="16" t="s">
        <v>441</v>
      </c>
      <c r="O303" s="16" t="s">
        <v>442</v>
      </c>
      <c r="P303" s="16" t="s">
        <v>537</v>
      </c>
      <c r="Q303" s="16" t="s">
        <v>3347</v>
      </c>
      <c r="R303" s="16" t="s">
        <v>150</v>
      </c>
      <c r="S303" s="16" t="s">
        <v>606</v>
      </c>
      <c r="T303" s="16" t="s">
        <v>3348</v>
      </c>
      <c r="U303" s="16" t="s">
        <v>466</v>
      </c>
      <c r="V303" s="16" t="s">
        <v>2254</v>
      </c>
      <c r="W303" s="16" t="s">
        <v>537</v>
      </c>
      <c r="X303" s="16" t="s">
        <v>449</v>
      </c>
      <c r="Y303" s="16" t="s">
        <v>450</v>
      </c>
      <c r="Z303" s="16" t="s">
        <v>451</v>
      </c>
      <c r="AA303" s="16" t="s">
        <v>3349</v>
      </c>
      <c r="AB303" s="16" t="s">
        <v>606</v>
      </c>
      <c r="AC303" s="16" t="s">
        <v>150</v>
      </c>
      <c r="AD303" s="16" t="s">
        <v>453</v>
      </c>
      <c r="AE303" s="16" t="s">
        <v>150</v>
      </c>
      <c r="AF303" s="16" t="s">
        <v>338</v>
      </c>
      <c r="AG303" s="25">
        <f ca="1" t="shared" si="24"/>
        <v>23.6238888889784</v>
      </c>
      <c r="AH303" s="25" t="str">
        <f t="shared" si="25"/>
        <v>是</v>
      </c>
      <c r="AI303" s="26" t="str">
        <f ca="1" t="shared" si="26"/>
        <v>是</v>
      </c>
      <c r="AJ303" s="27" t="str">
        <f ca="1" t="shared" si="27"/>
        <v>是</v>
      </c>
      <c r="AK303" s="28"/>
      <c r="AL303" s="28" t="s">
        <v>71</v>
      </c>
    </row>
    <row r="304" spans="1:38">
      <c r="A304" s="22" t="str">
        <f t="shared" si="28"/>
        <v>六安金安城北网点</v>
      </c>
      <c r="B304" s="22" t="str">
        <f>VLOOKUP(R304,区域划分!A:B,2,0)</f>
        <v>六安</v>
      </c>
      <c r="C304" t="str">
        <f t="shared" si="29"/>
        <v>2020-11-01</v>
      </c>
      <c r="D304" s="16" t="s">
        <v>3350</v>
      </c>
      <c r="E304" s="16" t="s">
        <v>3351</v>
      </c>
      <c r="F304" s="16" t="s">
        <v>433</v>
      </c>
      <c r="G304" s="16" t="s">
        <v>456</v>
      </c>
      <c r="H304" s="16" t="s">
        <v>457</v>
      </c>
      <c r="I304" s="16" t="s">
        <v>473</v>
      </c>
      <c r="J304" s="16" t="s">
        <v>3352</v>
      </c>
      <c r="K304" s="16" t="s">
        <v>3353</v>
      </c>
      <c r="L304" s="16" t="s">
        <v>3354</v>
      </c>
      <c r="M304" s="16" t="s">
        <v>3355</v>
      </c>
      <c r="N304" s="16" t="s">
        <v>478</v>
      </c>
      <c r="O304" s="16" t="s">
        <v>442</v>
      </c>
      <c r="P304" s="16" t="s">
        <v>3356</v>
      </c>
      <c r="Q304" s="16" t="s">
        <v>3357</v>
      </c>
      <c r="R304" s="16" t="s">
        <v>110</v>
      </c>
      <c r="S304" s="16" t="s">
        <v>606</v>
      </c>
      <c r="T304" s="16" t="s">
        <v>3358</v>
      </c>
      <c r="U304" s="16" t="s">
        <v>466</v>
      </c>
      <c r="V304" s="16" t="s">
        <v>3359</v>
      </c>
      <c r="W304" s="16" t="s">
        <v>3356</v>
      </c>
      <c r="X304" s="16" t="s">
        <v>449</v>
      </c>
      <c r="Y304" s="16" t="s">
        <v>450</v>
      </c>
      <c r="Z304" s="16" t="s">
        <v>451</v>
      </c>
      <c r="AA304" s="16" t="s">
        <v>3360</v>
      </c>
      <c r="AB304" s="16" t="s">
        <v>606</v>
      </c>
      <c r="AC304" s="16" t="s">
        <v>110</v>
      </c>
      <c r="AD304" s="16" t="s">
        <v>453</v>
      </c>
      <c r="AE304" s="16" t="s">
        <v>110</v>
      </c>
      <c r="AF304" s="16" t="s">
        <v>338</v>
      </c>
      <c r="AG304" s="25">
        <f ca="1" t="shared" si="24"/>
        <v>23.5902777778683</v>
      </c>
      <c r="AH304" s="25" t="str">
        <f t="shared" si="25"/>
        <v>是</v>
      </c>
      <c r="AI304" s="26" t="str">
        <f ca="1" t="shared" si="26"/>
        <v>是</v>
      </c>
      <c r="AJ304" s="27" t="str">
        <f ca="1" t="shared" si="27"/>
        <v>是</v>
      </c>
      <c r="AK304" s="28"/>
      <c r="AL304" s="28" t="s">
        <v>71</v>
      </c>
    </row>
    <row r="305" spans="1:38">
      <c r="A305" s="22" t="str">
        <f t="shared" si="28"/>
        <v>马鞍山含山网点</v>
      </c>
      <c r="B305" s="22" t="str">
        <f>VLOOKUP(R305,区域划分!A:B,2,0)</f>
        <v>含山</v>
      </c>
      <c r="C305" t="str">
        <f t="shared" si="29"/>
        <v>2020-11-01</v>
      </c>
      <c r="D305" s="16" t="s">
        <v>3361</v>
      </c>
      <c r="E305" s="16" t="s">
        <v>3362</v>
      </c>
      <c r="F305" s="16" t="s">
        <v>835</v>
      </c>
      <c r="G305" s="16" t="s">
        <v>471</v>
      </c>
      <c r="H305" s="16" t="s">
        <v>472</v>
      </c>
      <c r="I305" s="16" t="s">
        <v>473</v>
      </c>
      <c r="J305" s="16" t="s">
        <v>836</v>
      </c>
      <c r="K305" s="16" t="s">
        <v>3363</v>
      </c>
      <c r="L305" s="16" t="s">
        <v>3364</v>
      </c>
      <c r="M305" s="16" t="s">
        <v>963</v>
      </c>
      <c r="N305" s="16" t="s">
        <v>478</v>
      </c>
      <c r="O305" s="16" t="s">
        <v>479</v>
      </c>
      <c r="P305" s="16" t="s">
        <v>3365</v>
      </c>
      <c r="Q305" s="16" t="s">
        <v>3366</v>
      </c>
      <c r="R305" s="16" t="s">
        <v>27</v>
      </c>
      <c r="S305" s="16" t="s">
        <v>1206</v>
      </c>
      <c r="T305" s="16" t="s">
        <v>3367</v>
      </c>
      <c r="U305" s="16" t="s">
        <v>447</v>
      </c>
      <c r="V305" s="16" t="s">
        <v>1897</v>
      </c>
      <c r="W305" s="16" t="s">
        <v>3365</v>
      </c>
      <c r="X305" s="16" t="s">
        <v>449</v>
      </c>
      <c r="Y305" s="16" t="s">
        <v>450</v>
      </c>
      <c r="Z305" s="16" t="s">
        <v>451</v>
      </c>
      <c r="AA305" s="16" t="s">
        <v>3368</v>
      </c>
      <c r="AB305" s="16" t="s">
        <v>1206</v>
      </c>
      <c r="AC305" s="16" t="s">
        <v>27</v>
      </c>
      <c r="AD305" s="16" t="s">
        <v>453</v>
      </c>
      <c r="AE305" s="16" t="s">
        <v>338</v>
      </c>
      <c r="AF305" s="16" t="s">
        <v>338</v>
      </c>
      <c r="AG305" s="25">
        <f ca="1" t="shared" si="24"/>
        <v>22.8011111111264</v>
      </c>
      <c r="AH305" s="25" t="str">
        <f t="shared" si="25"/>
        <v>是</v>
      </c>
      <c r="AI305" s="26" t="str">
        <f ca="1" t="shared" si="26"/>
        <v>是</v>
      </c>
      <c r="AJ305" s="27" t="str">
        <f ca="1" t="shared" si="27"/>
        <v>是</v>
      </c>
      <c r="AK305" s="28" t="s">
        <v>69</v>
      </c>
      <c r="AL305" s="28"/>
    </row>
    <row r="306" spans="1:38">
      <c r="A306" s="22" t="str">
        <f t="shared" si="28"/>
        <v>池州贵池开发区网点</v>
      </c>
      <c r="B306" s="22" t="str">
        <f>VLOOKUP(R306,区域划分!A:B,2,0)</f>
        <v>池州</v>
      </c>
      <c r="C306" t="str">
        <f t="shared" si="29"/>
        <v>2020-11-01</v>
      </c>
      <c r="D306" s="16" t="s">
        <v>3369</v>
      </c>
      <c r="E306" s="16" t="s">
        <v>3370</v>
      </c>
      <c r="F306" s="16" t="s">
        <v>433</v>
      </c>
      <c r="G306" s="16" t="s">
        <v>532</v>
      </c>
      <c r="H306" s="16" t="s">
        <v>533</v>
      </c>
      <c r="I306" s="16" t="s">
        <v>436</v>
      </c>
      <c r="J306" s="16" t="s">
        <v>2997</v>
      </c>
      <c r="K306" s="16" t="s">
        <v>2998</v>
      </c>
      <c r="L306" s="16" t="s">
        <v>3371</v>
      </c>
      <c r="M306" s="16" t="s">
        <v>3372</v>
      </c>
      <c r="N306" s="16" t="s">
        <v>441</v>
      </c>
      <c r="O306" s="16" t="s">
        <v>442</v>
      </c>
      <c r="P306" s="16" t="s">
        <v>3373</v>
      </c>
      <c r="Q306" s="16" t="s">
        <v>3374</v>
      </c>
      <c r="R306" s="16" t="s">
        <v>43</v>
      </c>
      <c r="S306" s="16" t="s">
        <v>606</v>
      </c>
      <c r="T306" s="16" t="s">
        <v>3375</v>
      </c>
      <c r="U306" s="16" t="s">
        <v>466</v>
      </c>
      <c r="V306" s="16" t="s">
        <v>3376</v>
      </c>
      <c r="W306" s="16" t="s">
        <v>3373</v>
      </c>
      <c r="X306" s="16" t="s">
        <v>449</v>
      </c>
      <c r="Y306" s="16" t="s">
        <v>450</v>
      </c>
      <c r="Z306" s="16" t="s">
        <v>451</v>
      </c>
      <c r="AA306" s="16" t="s">
        <v>3377</v>
      </c>
      <c r="AB306" s="16" t="s">
        <v>606</v>
      </c>
      <c r="AC306" s="16" t="s">
        <v>43</v>
      </c>
      <c r="AD306" s="16" t="s">
        <v>453</v>
      </c>
      <c r="AE306" s="16" t="s">
        <v>43</v>
      </c>
      <c r="AF306" s="16" t="s">
        <v>338</v>
      </c>
      <c r="AG306" s="25">
        <f ca="1" t="shared" si="24"/>
        <v>23.4230555554968</v>
      </c>
      <c r="AH306" s="25" t="str">
        <f t="shared" si="25"/>
        <v>是</v>
      </c>
      <c r="AI306" s="26" t="str">
        <f ca="1" t="shared" si="26"/>
        <v>是</v>
      </c>
      <c r="AJ306" s="27" t="str">
        <f ca="1" t="shared" si="27"/>
        <v>是</v>
      </c>
      <c r="AK306" s="28"/>
      <c r="AL306" s="28" t="s">
        <v>71</v>
      </c>
    </row>
    <row r="307" spans="1:38">
      <c r="A307" s="22" t="str">
        <f t="shared" si="28"/>
        <v>合肥经开莲花路网点</v>
      </c>
      <c r="B307" s="22" t="str">
        <f>VLOOKUP(R307,区域划分!A:B,2,0)</f>
        <v>合肥南</v>
      </c>
      <c r="C307" t="str">
        <f t="shared" si="29"/>
        <v>2020-11-01</v>
      </c>
      <c r="D307" s="16" t="s">
        <v>3378</v>
      </c>
      <c r="E307" s="16" t="s">
        <v>3379</v>
      </c>
      <c r="F307" s="16" t="s">
        <v>433</v>
      </c>
      <c r="G307" s="16" t="s">
        <v>456</v>
      </c>
      <c r="H307" s="16" t="s">
        <v>457</v>
      </c>
      <c r="I307" s="16" t="s">
        <v>473</v>
      </c>
      <c r="J307" s="16" t="s">
        <v>1701</v>
      </c>
      <c r="K307" s="16" t="s">
        <v>3380</v>
      </c>
      <c r="L307" s="16" t="s">
        <v>3381</v>
      </c>
      <c r="M307" s="16" t="s">
        <v>3382</v>
      </c>
      <c r="N307" s="16" t="s">
        <v>478</v>
      </c>
      <c r="O307" s="16" t="s">
        <v>442</v>
      </c>
      <c r="P307" s="16" t="s">
        <v>3383</v>
      </c>
      <c r="Q307" s="16" t="s">
        <v>3384</v>
      </c>
      <c r="R307" s="16" t="s">
        <v>31</v>
      </c>
      <c r="S307" s="16" t="s">
        <v>3086</v>
      </c>
      <c r="T307" s="16" t="s">
        <v>3385</v>
      </c>
      <c r="U307" s="16" t="s">
        <v>447</v>
      </c>
      <c r="V307" s="16" t="s">
        <v>3386</v>
      </c>
      <c r="W307" s="16" t="s">
        <v>3383</v>
      </c>
      <c r="X307" s="16" t="s">
        <v>449</v>
      </c>
      <c r="Y307" s="16" t="s">
        <v>450</v>
      </c>
      <c r="Z307" s="16" t="s">
        <v>451</v>
      </c>
      <c r="AA307" s="16" t="s">
        <v>3387</v>
      </c>
      <c r="AB307" s="16" t="s">
        <v>3086</v>
      </c>
      <c r="AC307" s="16" t="s">
        <v>31</v>
      </c>
      <c r="AD307" s="16" t="s">
        <v>453</v>
      </c>
      <c r="AE307" s="16" t="s">
        <v>338</v>
      </c>
      <c r="AF307" s="16" t="s">
        <v>338</v>
      </c>
      <c r="AG307" s="25">
        <f ca="1" t="shared" si="24"/>
        <v>15.3652777777752</v>
      </c>
      <c r="AH307" s="25" t="str">
        <f t="shared" si="25"/>
        <v>是</v>
      </c>
      <c r="AI307" s="26" t="str">
        <f ca="1" t="shared" si="26"/>
        <v>是</v>
      </c>
      <c r="AJ307" s="27" t="str">
        <f ca="1" t="shared" si="27"/>
        <v>是</v>
      </c>
      <c r="AK307" s="28" t="s">
        <v>69</v>
      </c>
      <c r="AL307" s="28"/>
    </row>
    <row r="308" spans="1:38">
      <c r="A308" s="22" t="str">
        <f t="shared" si="28"/>
        <v>池州石台网点</v>
      </c>
      <c r="B308" s="22" t="str">
        <f>VLOOKUP(R308,区域划分!A:B,2,0)</f>
        <v>池州</v>
      </c>
      <c r="C308" t="str">
        <f t="shared" si="29"/>
        <v>2020-11-01</v>
      </c>
      <c r="D308" s="16" t="s">
        <v>3388</v>
      </c>
      <c r="E308" s="16" t="s">
        <v>3389</v>
      </c>
      <c r="F308" s="16" t="s">
        <v>433</v>
      </c>
      <c r="G308" s="16" t="s">
        <v>434</v>
      </c>
      <c r="H308" s="16" t="s">
        <v>435</v>
      </c>
      <c r="I308" s="16" t="s">
        <v>436</v>
      </c>
      <c r="J308" s="16" t="s">
        <v>2592</v>
      </c>
      <c r="K308" s="16" t="s">
        <v>2593</v>
      </c>
      <c r="L308" s="16" t="s">
        <v>3390</v>
      </c>
      <c r="M308" s="16" t="s">
        <v>3391</v>
      </c>
      <c r="N308" s="16" t="s">
        <v>478</v>
      </c>
      <c r="O308" s="16" t="s">
        <v>442</v>
      </c>
      <c r="P308" s="16" t="s">
        <v>3392</v>
      </c>
      <c r="Q308" s="16" t="s">
        <v>3393</v>
      </c>
      <c r="R308" s="16" t="s">
        <v>89</v>
      </c>
      <c r="S308" s="16" t="s">
        <v>606</v>
      </c>
      <c r="T308" s="16" t="s">
        <v>3394</v>
      </c>
      <c r="U308" s="16" t="s">
        <v>466</v>
      </c>
      <c r="V308" s="16" t="s">
        <v>3395</v>
      </c>
      <c r="W308" s="16" t="s">
        <v>3392</v>
      </c>
      <c r="X308" s="16" t="s">
        <v>449</v>
      </c>
      <c r="Y308" s="16" t="s">
        <v>450</v>
      </c>
      <c r="Z308" s="16" t="s">
        <v>451</v>
      </c>
      <c r="AA308" s="16" t="s">
        <v>3396</v>
      </c>
      <c r="AB308" s="16" t="s">
        <v>606</v>
      </c>
      <c r="AC308" s="16" t="s">
        <v>89</v>
      </c>
      <c r="AD308" s="16" t="s">
        <v>453</v>
      </c>
      <c r="AE308" s="16" t="s">
        <v>89</v>
      </c>
      <c r="AF308" s="16" t="s">
        <v>338</v>
      </c>
      <c r="AG308" s="25">
        <f ca="1" t="shared" si="24"/>
        <v>23.5488888889086</v>
      </c>
      <c r="AH308" s="25" t="str">
        <f t="shared" si="25"/>
        <v>是</v>
      </c>
      <c r="AI308" s="26" t="str">
        <f ca="1" t="shared" si="26"/>
        <v>是</v>
      </c>
      <c r="AJ308" s="27" t="str">
        <f ca="1" t="shared" si="27"/>
        <v>是</v>
      </c>
      <c r="AK308" s="28"/>
      <c r="AL308" s="28" t="s">
        <v>71</v>
      </c>
    </row>
    <row r="309" spans="1:38">
      <c r="A309" s="22" t="str">
        <f t="shared" si="28"/>
        <v>合肥包河三里庵网点</v>
      </c>
      <c r="B309" s="22" t="str">
        <f>VLOOKUP(R309,区域划分!A:B,2,0)</f>
        <v>合肥南</v>
      </c>
      <c r="C309" t="str">
        <f t="shared" si="29"/>
        <v>2020-11-01</v>
      </c>
      <c r="D309" s="16" t="s">
        <v>3397</v>
      </c>
      <c r="E309" s="16" t="s">
        <v>3398</v>
      </c>
      <c r="F309" s="16" t="s">
        <v>433</v>
      </c>
      <c r="G309" s="16" t="s">
        <v>456</v>
      </c>
      <c r="H309" s="16" t="s">
        <v>457</v>
      </c>
      <c r="I309" s="16" t="s">
        <v>436</v>
      </c>
      <c r="J309" s="16" t="s">
        <v>3399</v>
      </c>
      <c r="K309" s="16" t="s">
        <v>3400</v>
      </c>
      <c r="L309" s="16" t="s">
        <v>3401</v>
      </c>
      <c r="M309" s="16" t="s">
        <v>3402</v>
      </c>
      <c r="N309" s="16" t="s">
        <v>441</v>
      </c>
      <c r="O309" s="16" t="s">
        <v>442</v>
      </c>
      <c r="P309" s="16" t="s">
        <v>3403</v>
      </c>
      <c r="Q309" s="16" t="s">
        <v>3404</v>
      </c>
      <c r="R309" s="16" t="s">
        <v>13</v>
      </c>
      <c r="S309" s="16" t="s">
        <v>606</v>
      </c>
      <c r="T309" s="16" t="s">
        <v>607</v>
      </c>
      <c r="U309" s="16" t="s">
        <v>466</v>
      </c>
      <c r="V309" s="16" t="s">
        <v>3405</v>
      </c>
      <c r="W309" s="16" t="s">
        <v>3403</v>
      </c>
      <c r="X309" s="16" t="s">
        <v>449</v>
      </c>
      <c r="Y309" s="16" t="s">
        <v>450</v>
      </c>
      <c r="Z309" s="16" t="s">
        <v>451</v>
      </c>
      <c r="AA309" s="16" t="s">
        <v>3406</v>
      </c>
      <c r="AB309" s="16" t="s">
        <v>606</v>
      </c>
      <c r="AC309" s="16" t="s">
        <v>13</v>
      </c>
      <c r="AD309" s="16" t="s">
        <v>453</v>
      </c>
      <c r="AE309" s="16" t="s">
        <v>13</v>
      </c>
      <c r="AF309" s="16" t="s">
        <v>338</v>
      </c>
      <c r="AG309" s="25">
        <f ca="1" t="shared" si="24"/>
        <v>23.5666666666511</v>
      </c>
      <c r="AH309" s="25" t="str">
        <f t="shared" si="25"/>
        <v>是</v>
      </c>
      <c r="AI309" s="26" t="str">
        <f ca="1" t="shared" si="26"/>
        <v>是</v>
      </c>
      <c r="AJ309" s="27" t="str">
        <f ca="1" t="shared" si="27"/>
        <v>是</v>
      </c>
      <c r="AK309" s="28"/>
      <c r="AL309" s="28" t="s">
        <v>71</v>
      </c>
    </row>
    <row r="310" spans="1:38">
      <c r="A310" s="22" t="str">
        <f t="shared" si="28"/>
        <v>合肥经开大学城网点</v>
      </c>
      <c r="B310" s="22" t="str">
        <f>VLOOKUP(R310,区域划分!A:B,2,0)</f>
        <v>合肥南</v>
      </c>
      <c r="C310" t="str">
        <f t="shared" si="29"/>
        <v>2020-11-01</v>
      </c>
      <c r="D310" s="16" t="s">
        <v>3407</v>
      </c>
      <c r="E310" s="16" t="s">
        <v>3408</v>
      </c>
      <c r="F310" s="16" t="s">
        <v>835</v>
      </c>
      <c r="G310" s="16" t="s">
        <v>471</v>
      </c>
      <c r="H310" s="16" t="s">
        <v>599</v>
      </c>
      <c r="I310" s="16" t="s">
        <v>473</v>
      </c>
      <c r="J310" s="16" t="s">
        <v>836</v>
      </c>
      <c r="K310" s="16" t="s">
        <v>3409</v>
      </c>
      <c r="L310" s="16" t="s">
        <v>3410</v>
      </c>
      <c r="M310" s="16" t="s">
        <v>3411</v>
      </c>
      <c r="N310" s="16" t="s">
        <v>478</v>
      </c>
      <c r="O310" s="16" t="s">
        <v>442</v>
      </c>
      <c r="P310" s="16" t="s">
        <v>3412</v>
      </c>
      <c r="Q310" s="16" t="s">
        <v>3413</v>
      </c>
      <c r="R310" s="16" t="s">
        <v>7</v>
      </c>
      <c r="S310" s="16" t="s">
        <v>3414</v>
      </c>
      <c r="T310" s="16" t="s">
        <v>3415</v>
      </c>
      <c r="U310" s="16" t="s">
        <v>447</v>
      </c>
      <c r="V310" s="16" t="s">
        <v>3416</v>
      </c>
      <c r="W310" s="16" t="s">
        <v>3412</v>
      </c>
      <c r="X310" s="16" t="s">
        <v>449</v>
      </c>
      <c r="Y310" s="16" t="s">
        <v>450</v>
      </c>
      <c r="Z310" s="16" t="s">
        <v>451</v>
      </c>
      <c r="AA310" s="16" t="s">
        <v>3417</v>
      </c>
      <c r="AB310" s="16" t="s">
        <v>3414</v>
      </c>
      <c r="AC310" s="16" t="s">
        <v>7</v>
      </c>
      <c r="AD310" s="16" t="s">
        <v>865</v>
      </c>
      <c r="AE310" s="16" t="s">
        <v>338</v>
      </c>
      <c r="AF310" s="16" t="s">
        <v>338</v>
      </c>
      <c r="AG310" s="25">
        <f ca="1" t="shared" si="24"/>
        <v>15.5466666666325</v>
      </c>
      <c r="AH310" s="25" t="str">
        <f t="shared" si="25"/>
        <v>是</v>
      </c>
      <c r="AI310" s="26" t="str">
        <f ca="1" t="shared" si="26"/>
        <v>是</v>
      </c>
      <c r="AJ310" s="27" t="str">
        <f ca="1" t="shared" si="27"/>
        <v>是</v>
      </c>
      <c r="AK310" s="28" t="s">
        <v>69</v>
      </c>
      <c r="AL310" s="28"/>
    </row>
    <row r="311" spans="1:38">
      <c r="A311" s="22" t="str">
        <f t="shared" si="28"/>
        <v>合肥高新天鹅湖网点</v>
      </c>
      <c r="B311" s="22" t="str">
        <f>VLOOKUP(R311,区域划分!A:B,2,0)</f>
        <v>合肥南</v>
      </c>
      <c r="C311" t="str">
        <f t="shared" si="29"/>
        <v>2020-11-01</v>
      </c>
      <c r="D311" s="16" t="s">
        <v>3418</v>
      </c>
      <c r="E311" s="16" t="s">
        <v>3419</v>
      </c>
      <c r="F311" s="16" t="s">
        <v>433</v>
      </c>
      <c r="G311" s="16" t="s">
        <v>3420</v>
      </c>
      <c r="H311" s="16" t="s">
        <v>3421</v>
      </c>
      <c r="I311" s="16" t="s">
        <v>473</v>
      </c>
      <c r="J311" s="16" t="s">
        <v>634</v>
      </c>
      <c r="K311" s="16" t="s">
        <v>1558</v>
      </c>
      <c r="L311" s="16" t="s">
        <v>3422</v>
      </c>
      <c r="M311" s="16" t="s">
        <v>3423</v>
      </c>
      <c r="N311" s="16" t="s">
        <v>478</v>
      </c>
      <c r="O311" s="16" t="s">
        <v>442</v>
      </c>
      <c r="P311" s="16" t="s">
        <v>3424</v>
      </c>
      <c r="Q311" s="16" t="s">
        <v>3425</v>
      </c>
      <c r="R311" s="16" t="s">
        <v>17</v>
      </c>
      <c r="S311" s="16" t="s">
        <v>593</v>
      </c>
      <c r="T311" s="16" t="s">
        <v>3426</v>
      </c>
      <c r="U311" s="16" t="s">
        <v>447</v>
      </c>
      <c r="V311" s="16" t="s">
        <v>3427</v>
      </c>
      <c r="W311" s="16" t="s">
        <v>3424</v>
      </c>
      <c r="X311" s="16" t="s">
        <v>449</v>
      </c>
      <c r="Y311" s="16" t="s">
        <v>450</v>
      </c>
      <c r="Z311" s="16" t="s">
        <v>451</v>
      </c>
      <c r="AA311" s="16" t="s">
        <v>3428</v>
      </c>
      <c r="AB311" s="16" t="s">
        <v>593</v>
      </c>
      <c r="AC311" s="16" t="s">
        <v>17</v>
      </c>
      <c r="AD311" s="16" t="s">
        <v>453</v>
      </c>
      <c r="AE311" s="16" t="s">
        <v>338</v>
      </c>
      <c r="AF311" s="16" t="s">
        <v>338</v>
      </c>
      <c r="AG311" s="25">
        <f ca="1" t="shared" si="24"/>
        <v>4.08472222223645</v>
      </c>
      <c r="AH311" s="25" t="str">
        <f t="shared" si="25"/>
        <v>是</v>
      </c>
      <c r="AI311" s="26" t="str">
        <f ca="1" t="shared" si="26"/>
        <v>是</v>
      </c>
      <c r="AJ311" s="27" t="str">
        <f ca="1" t="shared" si="27"/>
        <v>是</v>
      </c>
      <c r="AK311" s="28" t="s">
        <v>69</v>
      </c>
      <c r="AL311" s="28"/>
    </row>
    <row r="312" spans="1:38">
      <c r="A312" s="22" t="str">
        <f t="shared" si="28"/>
        <v>六安霍邱户胡镇网点</v>
      </c>
      <c r="B312" s="22" t="str">
        <f>VLOOKUP(R312,区域划分!A:B,2,0)</f>
        <v>六安</v>
      </c>
      <c r="C312" t="str">
        <f t="shared" si="29"/>
        <v>2020-11-01</v>
      </c>
      <c r="D312" s="16" t="s">
        <v>3429</v>
      </c>
      <c r="E312" s="16" t="s">
        <v>3430</v>
      </c>
      <c r="F312" s="16" t="s">
        <v>433</v>
      </c>
      <c r="G312" s="16" t="s">
        <v>471</v>
      </c>
      <c r="H312" s="16" t="s">
        <v>472</v>
      </c>
      <c r="I312" s="16" t="s">
        <v>436</v>
      </c>
      <c r="J312" s="16" t="s">
        <v>3431</v>
      </c>
      <c r="K312" s="16" t="s">
        <v>3432</v>
      </c>
      <c r="L312" s="16" t="s">
        <v>3433</v>
      </c>
      <c r="M312" s="16" t="s">
        <v>537</v>
      </c>
      <c r="N312" s="16" t="s">
        <v>441</v>
      </c>
      <c r="O312" s="16" t="s">
        <v>442</v>
      </c>
      <c r="P312" s="16" t="s">
        <v>537</v>
      </c>
      <c r="Q312" s="16" t="s">
        <v>3434</v>
      </c>
      <c r="R312" s="16" t="s">
        <v>74</v>
      </c>
      <c r="S312" s="16" t="s">
        <v>560</v>
      </c>
      <c r="T312" s="16" t="s">
        <v>3215</v>
      </c>
      <c r="U312" s="16" t="s">
        <v>447</v>
      </c>
      <c r="V312" s="16" t="s">
        <v>541</v>
      </c>
      <c r="W312" s="16" t="s">
        <v>537</v>
      </c>
      <c r="X312" s="16" t="s">
        <v>449</v>
      </c>
      <c r="Y312" s="16" t="s">
        <v>450</v>
      </c>
      <c r="Z312" s="16" t="s">
        <v>451</v>
      </c>
      <c r="AA312" s="16" t="s">
        <v>3435</v>
      </c>
      <c r="AB312" s="16" t="s">
        <v>560</v>
      </c>
      <c r="AC312" s="16" t="s">
        <v>74</v>
      </c>
      <c r="AD312" s="16" t="s">
        <v>453</v>
      </c>
      <c r="AE312" s="16" t="s">
        <v>338</v>
      </c>
      <c r="AF312" s="16" t="s">
        <v>338</v>
      </c>
      <c r="AG312" s="25">
        <f ca="1" t="shared" si="24"/>
        <v>1.72388888901332</v>
      </c>
      <c r="AH312" s="25" t="str">
        <f t="shared" si="25"/>
        <v>是</v>
      </c>
      <c r="AI312" s="26" t="str">
        <f ca="1" t="shared" si="26"/>
        <v>是</v>
      </c>
      <c r="AJ312" s="27" t="str">
        <f ca="1" t="shared" si="27"/>
        <v>是</v>
      </c>
      <c r="AK312" s="28" t="s">
        <v>69</v>
      </c>
      <c r="AL312" s="28"/>
    </row>
    <row r="313" spans="1:38">
      <c r="A313" s="22" t="str">
        <f t="shared" si="28"/>
        <v>合肥包河葛大店网点</v>
      </c>
      <c r="B313" s="22" t="str">
        <f>VLOOKUP(R313,区域划分!A:B,2,0)</f>
        <v>合肥南</v>
      </c>
      <c r="C313" t="str">
        <f t="shared" si="29"/>
        <v>2020-11-01</v>
      </c>
      <c r="D313" s="16" t="s">
        <v>3436</v>
      </c>
      <c r="E313" s="16" t="s">
        <v>3437</v>
      </c>
      <c r="F313" s="16" t="s">
        <v>433</v>
      </c>
      <c r="G313" s="16" t="s">
        <v>471</v>
      </c>
      <c r="H313" s="16" t="s">
        <v>472</v>
      </c>
      <c r="I313" s="16" t="s">
        <v>436</v>
      </c>
      <c r="J313" s="16" t="s">
        <v>3438</v>
      </c>
      <c r="K313" s="16" t="s">
        <v>3439</v>
      </c>
      <c r="L313" s="16" t="s">
        <v>3440</v>
      </c>
      <c r="M313" s="16" t="s">
        <v>3441</v>
      </c>
      <c r="N313" s="16" t="s">
        <v>441</v>
      </c>
      <c r="O313" s="16" t="s">
        <v>442</v>
      </c>
      <c r="P313" s="16" t="s">
        <v>3442</v>
      </c>
      <c r="Q313" s="16" t="s">
        <v>3443</v>
      </c>
      <c r="R313" s="16" t="s">
        <v>39</v>
      </c>
      <c r="S313" s="16" t="s">
        <v>3444</v>
      </c>
      <c r="T313" s="16" t="s">
        <v>3445</v>
      </c>
      <c r="U313" s="16" t="s">
        <v>447</v>
      </c>
      <c r="V313" s="16" t="s">
        <v>3446</v>
      </c>
      <c r="W313" s="16" t="s">
        <v>3442</v>
      </c>
      <c r="X313" s="16" t="s">
        <v>449</v>
      </c>
      <c r="Y313" s="16" t="s">
        <v>450</v>
      </c>
      <c r="Z313" s="16" t="s">
        <v>451</v>
      </c>
      <c r="AA313" s="16" t="s">
        <v>3447</v>
      </c>
      <c r="AB313" s="16" t="s">
        <v>3444</v>
      </c>
      <c r="AC313" s="16" t="s">
        <v>39</v>
      </c>
      <c r="AD313" s="16" t="s">
        <v>453</v>
      </c>
      <c r="AE313" s="16" t="s">
        <v>338</v>
      </c>
      <c r="AF313" s="16" t="s">
        <v>338</v>
      </c>
      <c r="AG313" s="25">
        <f ca="1" t="shared" si="24"/>
        <v>6.44249999988824</v>
      </c>
      <c r="AH313" s="25" t="str">
        <f t="shared" si="25"/>
        <v>是</v>
      </c>
      <c r="AI313" s="26" t="str">
        <f ca="1" t="shared" si="26"/>
        <v>是</v>
      </c>
      <c r="AJ313" s="27" t="str">
        <f ca="1" t="shared" si="27"/>
        <v>是</v>
      </c>
      <c r="AK313" s="28" t="s">
        <v>69</v>
      </c>
      <c r="AL313" s="28"/>
    </row>
    <row r="314" spans="1:38">
      <c r="A314" s="22" t="str">
        <f t="shared" si="28"/>
        <v>合肥肥东吾悦网点</v>
      </c>
      <c r="B314" s="22" t="str">
        <f>VLOOKUP(R314,区域划分!A:B,2,0)</f>
        <v>肥东</v>
      </c>
      <c r="C314" t="str">
        <f t="shared" si="29"/>
        <v>2020-11-01</v>
      </c>
      <c r="D314" s="16" t="s">
        <v>3448</v>
      </c>
      <c r="E314" s="16" t="s">
        <v>3449</v>
      </c>
      <c r="F314" s="16" t="s">
        <v>433</v>
      </c>
      <c r="G314" s="16" t="s">
        <v>532</v>
      </c>
      <c r="H314" s="16" t="s">
        <v>2334</v>
      </c>
      <c r="I314" s="16" t="s">
        <v>473</v>
      </c>
      <c r="J314" s="16" t="s">
        <v>1041</v>
      </c>
      <c r="K314" s="16" t="s">
        <v>1042</v>
      </c>
      <c r="L314" s="16" t="s">
        <v>3450</v>
      </c>
      <c r="M314" s="16" t="s">
        <v>3451</v>
      </c>
      <c r="N314" s="16" t="s">
        <v>441</v>
      </c>
      <c r="O314" s="16" t="s">
        <v>442</v>
      </c>
      <c r="P314" s="16" t="s">
        <v>3452</v>
      </c>
      <c r="Q314" s="16" t="s">
        <v>3453</v>
      </c>
      <c r="R314" s="16" t="s">
        <v>11</v>
      </c>
      <c r="S314" s="16" t="s">
        <v>606</v>
      </c>
      <c r="T314" s="16" t="s">
        <v>727</v>
      </c>
      <c r="U314" s="16" t="s">
        <v>466</v>
      </c>
      <c r="V314" s="16" t="s">
        <v>3454</v>
      </c>
      <c r="W314" s="16" t="s">
        <v>3452</v>
      </c>
      <c r="X314" s="16" t="s">
        <v>449</v>
      </c>
      <c r="Y314" s="16" t="s">
        <v>450</v>
      </c>
      <c r="Z314" s="16" t="s">
        <v>451</v>
      </c>
      <c r="AA314" s="16" t="s">
        <v>3455</v>
      </c>
      <c r="AB314" s="16" t="s">
        <v>606</v>
      </c>
      <c r="AC314" s="16" t="s">
        <v>11</v>
      </c>
      <c r="AD314" s="16" t="s">
        <v>453</v>
      </c>
      <c r="AE314" s="16" t="s">
        <v>11</v>
      </c>
      <c r="AF314" s="16" t="s">
        <v>338</v>
      </c>
      <c r="AG314" s="25">
        <f ca="1" t="shared" si="24"/>
        <v>23.4975000000559</v>
      </c>
      <c r="AH314" s="25" t="str">
        <f t="shared" si="25"/>
        <v>是</v>
      </c>
      <c r="AI314" s="26" t="str">
        <f ca="1" t="shared" si="26"/>
        <v>是</v>
      </c>
      <c r="AJ314" s="27" t="str">
        <f ca="1" t="shared" si="27"/>
        <v>是</v>
      </c>
      <c r="AK314" s="28"/>
      <c r="AL314" s="28" t="s">
        <v>71</v>
      </c>
    </row>
    <row r="315" spans="1:38">
      <c r="A315" s="22" t="str">
        <f t="shared" si="28"/>
        <v>合肥肥东吾悦网点</v>
      </c>
      <c r="B315" s="22" t="str">
        <f>VLOOKUP(R315,区域划分!A:B,2,0)</f>
        <v>肥东</v>
      </c>
      <c r="C315" t="str">
        <f t="shared" si="29"/>
        <v>2020-11-01</v>
      </c>
      <c r="D315" s="16" t="s">
        <v>3456</v>
      </c>
      <c r="E315" s="16" t="s">
        <v>3457</v>
      </c>
      <c r="F315" s="16" t="s">
        <v>433</v>
      </c>
      <c r="G315" s="16" t="s">
        <v>456</v>
      </c>
      <c r="H315" s="16" t="s">
        <v>457</v>
      </c>
      <c r="I315" s="16" t="s">
        <v>436</v>
      </c>
      <c r="J315" s="16" t="s">
        <v>1329</v>
      </c>
      <c r="K315" s="16" t="s">
        <v>3458</v>
      </c>
      <c r="L315" s="16" t="s">
        <v>3459</v>
      </c>
      <c r="M315" s="16" t="s">
        <v>3460</v>
      </c>
      <c r="N315" s="16" t="s">
        <v>478</v>
      </c>
      <c r="O315" s="16" t="s">
        <v>479</v>
      </c>
      <c r="P315" s="16" t="s">
        <v>3461</v>
      </c>
      <c r="Q315" s="16" t="s">
        <v>3462</v>
      </c>
      <c r="R315" s="16" t="s">
        <v>11</v>
      </c>
      <c r="S315" s="16" t="s">
        <v>606</v>
      </c>
      <c r="T315" s="16" t="s">
        <v>727</v>
      </c>
      <c r="U315" s="16" t="s">
        <v>466</v>
      </c>
      <c r="V315" s="16" t="s">
        <v>3463</v>
      </c>
      <c r="W315" s="16" t="s">
        <v>3461</v>
      </c>
      <c r="X315" s="16" t="s">
        <v>449</v>
      </c>
      <c r="Y315" s="16" t="s">
        <v>450</v>
      </c>
      <c r="Z315" s="16" t="s">
        <v>451</v>
      </c>
      <c r="AA315" s="16" t="s">
        <v>3464</v>
      </c>
      <c r="AB315" s="16" t="s">
        <v>606</v>
      </c>
      <c r="AC315" s="16" t="s">
        <v>11</v>
      </c>
      <c r="AD315" s="16" t="s">
        <v>453</v>
      </c>
      <c r="AE315" s="16" t="s">
        <v>11</v>
      </c>
      <c r="AF315" s="16" t="s">
        <v>338</v>
      </c>
      <c r="AG315" s="25">
        <f ca="1" t="shared" si="24"/>
        <v>23.5061111110845</v>
      </c>
      <c r="AH315" s="25" t="str">
        <f t="shared" si="25"/>
        <v>是</v>
      </c>
      <c r="AI315" s="26" t="str">
        <f ca="1" t="shared" si="26"/>
        <v>是</v>
      </c>
      <c r="AJ315" s="27" t="str">
        <f ca="1" t="shared" si="27"/>
        <v>是</v>
      </c>
      <c r="AK315" s="28"/>
      <c r="AL315" s="28" t="s">
        <v>71</v>
      </c>
    </row>
    <row r="316" spans="1:38">
      <c r="A316" s="22" t="str">
        <f t="shared" si="28"/>
        <v>合肥经开莲花路网点</v>
      </c>
      <c r="B316" s="22" t="str">
        <f>VLOOKUP(R316,区域划分!A:B,2,0)</f>
        <v>合肥南</v>
      </c>
      <c r="C316" t="str">
        <f t="shared" si="29"/>
        <v>2020-11-01</v>
      </c>
      <c r="D316" s="16" t="s">
        <v>3465</v>
      </c>
      <c r="E316" s="16" t="s">
        <v>3466</v>
      </c>
      <c r="F316" s="16" t="s">
        <v>433</v>
      </c>
      <c r="G316" s="16" t="s">
        <v>532</v>
      </c>
      <c r="H316" s="16" t="s">
        <v>533</v>
      </c>
      <c r="I316" s="16" t="s">
        <v>436</v>
      </c>
      <c r="J316" s="16" t="s">
        <v>1093</v>
      </c>
      <c r="K316" s="16" t="s">
        <v>3467</v>
      </c>
      <c r="L316" s="16" t="s">
        <v>3468</v>
      </c>
      <c r="M316" s="16" t="s">
        <v>3469</v>
      </c>
      <c r="N316" s="16" t="s">
        <v>478</v>
      </c>
      <c r="O316" s="16" t="s">
        <v>442</v>
      </c>
      <c r="P316" s="16" t="s">
        <v>3470</v>
      </c>
      <c r="Q316" s="16" t="s">
        <v>3471</v>
      </c>
      <c r="R316" s="16" t="s">
        <v>31</v>
      </c>
      <c r="S316" s="16" t="s">
        <v>3086</v>
      </c>
      <c r="T316" s="16" t="s">
        <v>3472</v>
      </c>
      <c r="U316" s="16" t="s">
        <v>447</v>
      </c>
      <c r="V316" s="16" t="s">
        <v>3473</v>
      </c>
      <c r="W316" s="16" t="s">
        <v>3470</v>
      </c>
      <c r="X316" s="16" t="s">
        <v>449</v>
      </c>
      <c r="Y316" s="16" t="s">
        <v>450</v>
      </c>
      <c r="Z316" s="16" t="s">
        <v>451</v>
      </c>
      <c r="AA316" s="16" t="s">
        <v>3474</v>
      </c>
      <c r="AB316" s="16" t="s">
        <v>3086</v>
      </c>
      <c r="AC316" s="16" t="s">
        <v>31</v>
      </c>
      <c r="AD316" s="16" t="s">
        <v>453</v>
      </c>
      <c r="AE316" s="16" t="s">
        <v>338</v>
      </c>
      <c r="AF316" s="16" t="s">
        <v>338</v>
      </c>
      <c r="AG316" s="25">
        <f ca="1" t="shared" si="24"/>
        <v>14.9663888888899</v>
      </c>
      <c r="AH316" s="25" t="str">
        <f t="shared" si="25"/>
        <v>是</v>
      </c>
      <c r="AI316" s="26" t="str">
        <f ca="1" t="shared" si="26"/>
        <v>是</v>
      </c>
      <c r="AJ316" s="27" t="str">
        <f ca="1" t="shared" si="27"/>
        <v>是</v>
      </c>
      <c r="AK316" s="28" t="s">
        <v>69</v>
      </c>
      <c r="AL316" s="28"/>
    </row>
    <row r="317" spans="1:38">
      <c r="A317" s="22" t="str">
        <f t="shared" si="28"/>
        <v>合肥长丰网点</v>
      </c>
      <c r="B317" s="22" t="str">
        <f>VLOOKUP(R317,区域划分!A:B,2,0)</f>
        <v>合肥北</v>
      </c>
      <c r="C317" t="str">
        <f t="shared" si="29"/>
        <v>2020-11-01</v>
      </c>
      <c r="D317" s="16" t="s">
        <v>3475</v>
      </c>
      <c r="E317" s="16" t="s">
        <v>3476</v>
      </c>
      <c r="F317" s="16" t="s">
        <v>433</v>
      </c>
      <c r="G317" s="16" t="s">
        <v>532</v>
      </c>
      <c r="H317" s="16" t="s">
        <v>533</v>
      </c>
      <c r="I317" s="16" t="s">
        <v>473</v>
      </c>
      <c r="J317" s="16" t="s">
        <v>3477</v>
      </c>
      <c r="K317" s="16" t="s">
        <v>3478</v>
      </c>
      <c r="L317" s="16" t="s">
        <v>3479</v>
      </c>
      <c r="M317" s="16" t="s">
        <v>3480</v>
      </c>
      <c r="N317" s="16" t="s">
        <v>478</v>
      </c>
      <c r="O317" s="16" t="s">
        <v>442</v>
      </c>
      <c r="P317" s="16" t="s">
        <v>3481</v>
      </c>
      <c r="Q317" s="16" t="s">
        <v>3482</v>
      </c>
      <c r="R317" s="16" t="s">
        <v>146</v>
      </c>
      <c r="S317" s="16" t="s">
        <v>3483</v>
      </c>
      <c r="T317" s="16" t="s">
        <v>3484</v>
      </c>
      <c r="U317" s="16" t="s">
        <v>447</v>
      </c>
      <c r="V317" s="16" t="s">
        <v>3485</v>
      </c>
      <c r="W317" s="16" t="s">
        <v>3481</v>
      </c>
      <c r="X317" s="16" t="s">
        <v>449</v>
      </c>
      <c r="Y317" s="16" t="s">
        <v>450</v>
      </c>
      <c r="Z317" s="16" t="s">
        <v>451</v>
      </c>
      <c r="AA317" s="16" t="s">
        <v>3486</v>
      </c>
      <c r="AB317" s="16" t="s">
        <v>3483</v>
      </c>
      <c r="AC317" s="16" t="s">
        <v>146</v>
      </c>
      <c r="AD317" s="16" t="s">
        <v>453</v>
      </c>
      <c r="AE317" s="16" t="s">
        <v>338</v>
      </c>
      <c r="AF317" s="16" t="s">
        <v>338</v>
      </c>
      <c r="AG317" s="25">
        <f ca="1" t="shared" si="24"/>
        <v>23.6208333334071</v>
      </c>
      <c r="AH317" s="25" t="str">
        <f t="shared" si="25"/>
        <v>是</v>
      </c>
      <c r="AI317" s="26" t="str">
        <f ca="1" t="shared" si="26"/>
        <v>是</v>
      </c>
      <c r="AJ317" s="27" t="str">
        <f ca="1" t="shared" si="27"/>
        <v>是</v>
      </c>
      <c r="AK317" s="28" t="s">
        <v>69</v>
      </c>
      <c r="AL317" s="28"/>
    </row>
    <row r="318" spans="1:38">
      <c r="A318" s="22" t="str">
        <f t="shared" si="28"/>
        <v>宣城宣州网点</v>
      </c>
      <c r="B318" s="22" t="str">
        <f>VLOOKUP(R318,区域划分!A:B,2,0)</f>
        <v>宣城</v>
      </c>
      <c r="C318" t="str">
        <f t="shared" si="29"/>
        <v>2020-11-01</v>
      </c>
      <c r="D318" s="16" t="s">
        <v>3487</v>
      </c>
      <c r="E318" s="16" t="s">
        <v>3488</v>
      </c>
      <c r="F318" s="16" t="s">
        <v>433</v>
      </c>
      <c r="G318" s="16" t="s">
        <v>532</v>
      </c>
      <c r="H318" s="16" t="s">
        <v>2334</v>
      </c>
      <c r="I318" s="16" t="s">
        <v>473</v>
      </c>
      <c r="J318" s="16" t="s">
        <v>577</v>
      </c>
      <c r="K318" s="16" t="s">
        <v>3489</v>
      </c>
      <c r="L318" s="16" t="s">
        <v>3490</v>
      </c>
      <c r="M318" s="16" t="s">
        <v>537</v>
      </c>
      <c r="N318" s="16" t="s">
        <v>441</v>
      </c>
      <c r="O318" s="16" t="s">
        <v>442</v>
      </c>
      <c r="P318" s="16" t="s">
        <v>537</v>
      </c>
      <c r="Q318" s="16" t="s">
        <v>3491</v>
      </c>
      <c r="R318" s="16" t="s">
        <v>125</v>
      </c>
      <c r="S318" s="16" t="s">
        <v>3492</v>
      </c>
      <c r="T318" s="16" t="s">
        <v>3493</v>
      </c>
      <c r="U318" s="16" t="s">
        <v>447</v>
      </c>
      <c r="V318" s="16" t="s">
        <v>541</v>
      </c>
      <c r="W318" s="16" t="s">
        <v>537</v>
      </c>
      <c r="X318" s="16" t="s">
        <v>449</v>
      </c>
      <c r="Y318" s="16" t="s">
        <v>450</v>
      </c>
      <c r="Z318" s="16" t="s">
        <v>451</v>
      </c>
      <c r="AA318" s="16" t="s">
        <v>3494</v>
      </c>
      <c r="AB318" s="16" t="s">
        <v>3492</v>
      </c>
      <c r="AC318" s="16" t="s">
        <v>125</v>
      </c>
      <c r="AD318" s="16" t="s">
        <v>453</v>
      </c>
      <c r="AE318" s="16" t="s">
        <v>338</v>
      </c>
      <c r="AF318" s="16" t="s">
        <v>338</v>
      </c>
      <c r="AG318" s="25">
        <f ca="1" t="shared" si="24"/>
        <v>14.2116666666116</v>
      </c>
      <c r="AH318" s="25" t="str">
        <f t="shared" si="25"/>
        <v>是</v>
      </c>
      <c r="AI318" s="26" t="str">
        <f ca="1" t="shared" si="26"/>
        <v>是</v>
      </c>
      <c r="AJ318" s="27" t="str">
        <f ca="1" t="shared" si="27"/>
        <v>是</v>
      </c>
      <c r="AK318" s="28" t="s">
        <v>69</v>
      </c>
      <c r="AL318" s="28"/>
    </row>
    <row r="319" spans="1:38">
      <c r="A319" s="22" t="str">
        <f t="shared" si="28"/>
        <v>合肥肥东吾悦网点</v>
      </c>
      <c r="B319" s="22" t="str">
        <f>VLOOKUP(R319,区域划分!A:B,2,0)</f>
        <v>肥东</v>
      </c>
      <c r="C319" t="str">
        <f t="shared" si="29"/>
        <v>2020-11-01</v>
      </c>
      <c r="D319" s="16" t="s">
        <v>3495</v>
      </c>
      <c r="E319" s="16" t="s">
        <v>3496</v>
      </c>
      <c r="F319" s="16" t="s">
        <v>433</v>
      </c>
      <c r="G319" s="16" t="s">
        <v>471</v>
      </c>
      <c r="H319" s="16" t="s">
        <v>472</v>
      </c>
      <c r="I319" s="16" t="s">
        <v>473</v>
      </c>
      <c r="J319" s="16" t="s">
        <v>3497</v>
      </c>
      <c r="K319" s="16" t="s">
        <v>3498</v>
      </c>
      <c r="L319" s="16" t="s">
        <v>3499</v>
      </c>
      <c r="M319" s="16" t="s">
        <v>3500</v>
      </c>
      <c r="N319" s="16" t="s">
        <v>441</v>
      </c>
      <c r="O319" s="16" t="s">
        <v>442</v>
      </c>
      <c r="P319" s="16" t="s">
        <v>3501</v>
      </c>
      <c r="Q319" s="16" t="s">
        <v>3502</v>
      </c>
      <c r="R319" s="16" t="s">
        <v>11</v>
      </c>
      <c r="S319" s="16" t="s">
        <v>494</v>
      </c>
      <c r="T319" s="16" t="s">
        <v>3503</v>
      </c>
      <c r="U319" s="16" t="s">
        <v>466</v>
      </c>
      <c r="V319" s="16" t="s">
        <v>3504</v>
      </c>
      <c r="W319" s="16" t="s">
        <v>3501</v>
      </c>
      <c r="X319" s="16" t="s">
        <v>449</v>
      </c>
      <c r="Y319" s="16" t="s">
        <v>450</v>
      </c>
      <c r="Z319" s="16" t="s">
        <v>451</v>
      </c>
      <c r="AA319" s="16" t="s">
        <v>3505</v>
      </c>
      <c r="AB319" s="16" t="s">
        <v>494</v>
      </c>
      <c r="AC319" s="16" t="s">
        <v>11</v>
      </c>
      <c r="AD319" s="16" t="s">
        <v>453</v>
      </c>
      <c r="AE319" s="16" t="s">
        <v>11</v>
      </c>
      <c r="AF319" s="16" t="s">
        <v>338</v>
      </c>
      <c r="AG319" s="25">
        <f ca="1" t="shared" si="24"/>
        <v>23.8522222222527</v>
      </c>
      <c r="AH319" s="25" t="str">
        <f t="shared" si="25"/>
        <v>是</v>
      </c>
      <c r="AI319" s="26" t="str">
        <f ca="1" t="shared" si="26"/>
        <v>是</v>
      </c>
      <c r="AJ319" s="27" t="str">
        <f ca="1" t="shared" si="27"/>
        <v>是</v>
      </c>
      <c r="AK319" s="28"/>
      <c r="AL319" s="28" t="s">
        <v>71</v>
      </c>
    </row>
    <row r="320" spans="1:38">
      <c r="A320" s="22" t="str">
        <f t="shared" si="28"/>
        <v>合肥长丰水湖镇网点</v>
      </c>
      <c r="B320" s="22" t="str">
        <f>VLOOKUP(R320,区域划分!A:B,2,0)</f>
        <v>合肥北</v>
      </c>
      <c r="C320" t="str">
        <f t="shared" si="29"/>
        <v>2020-11-01</v>
      </c>
      <c r="D320" s="16" t="s">
        <v>3506</v>
      </c>
      <c r="E320" s="16" t="s">
        <v>3507</v>
      </c>
      <c r="F320" s="16" t="s">
        <v>433</v>
      </c>
      <c r="G320" s="16" t="s">
        <v>532</v>
      </c>
      <c r="H320" s="16" t="s">
        <v>533</v>
      </c>
      <c r="I320" s="16" t="s">
        <v>473</v>
      </c>
      <c r="J320" s="16" t="s">
        <v>587</v>
      </c>
      <c r="K320" s="16" t="s">
        <v>588</v>
      </c>
      <c r="L320" s="16" t="s">
        <v>3508</v>
      </c>
      <c r="M320" s="16" t="s">
        <v>3509</v>
      </c>
      <c r="N320" s="16" t="s">
        <v>478</v>
      </c>
      <c r="O320" s="16" t="s">
        <v>442</v>
      </c>
      <c r="P320" s="16" t="s">
        <v>3510</v>
      </c>
      <c r="Q320" s="16" t="s">
        <v>3511</v>
      </c>
      <c r="R320" s="16" t="s">
        <v>15</v>
      </c>
      <c r="S320" s="16" t="s">
        <v>829</v>
      </c>
      <c r="T320" s="16" t="s">
        <v>3512</v>
      </c>
      <c r="U320" s="16" t="s">
        <v>447</v>
      </c>
      <c r="V320" s="16" t="s">
        <v>3513</v>
      </c>
      <c r="W320" s="16" t="s">
        <v>3510</v>
      </c>
      <c r="X320" s="16" t="s">
        <v>449</v>
      </c>
      <c r="Y320" s="16" t="s">
        <v>450</v>
      </c>
      <c r="Z320" s="16" t="s">
        <v>451</v>
      </c>
      <c r="AA320" s="16" t="s">
        <v>3514</v>
      </c>
      <c r="AB320" s="16" t="s">
        <v>829</v>
      </c>
      <c r="AC320" s="16" t="s">
        <v>15</v>
      </c>
      <c r="AD320" s="16" t="s">
        <v>453</v>
      </c>
      <c r="AE320" s="16" t="s">
        <v>338</v>
      </c>
      <c r="AF320" s="16" t="s">
        <v>338</v>
      </c>
      <c r="AG320" s="25">
        <f ca="1" t="shared" si="24"/>
        <v>3.21888888889225</v>
      </c>
      <c r="AH320" s="25" t="str">
        <f t="shared" si="25"/>
        <v>是</v>
      </c>
      <c r="AI320" s="26" t="str">
        <f ca="1" t="shared" si="26"/>
        <v>是</v>
      </c>
      <c r="AJ320" s="27" t="str">
        <f ca="1" t="shared" si="27"/>
        <v>是</v>
      </c>
      <c r="AK320" s="28" t="s">
        <v>69</v>
      </c>
      <c r="AL320" s="28"/>
    </row>
    <row r="321" spans="1:38">
      <c r="A321" s="22" t="str">
        <f t="shared" si="28"/>
        <v>合肥经开始信路网点</v>
      </c>
      <c r="B321" s="22" t="str">
        <f>VLOOKUP(R321,区域划分!A:B,2,0)</f>
        <v>合肥南</v>
      </c>
      <c r="C321" t="str">
        <f t="shared" si="29"/>
        <v>2020-11-01</v>
      </c>
      <c r="D321" s="16" t="s">
        <v>3515</v>
      </c>
      <c r="E321" s="16" t="s">
        <v>3516</v>
      </c>
      <c r="F321" s="16" t="s">
        <v>433</v>
      </c>
      <c r="G321" s="16" t="s">
        <v>532</v>
      </c>
      <c r="H321" s="16" t="s">
        <v>533</v>
      </c>
      <c r="I321" s="16" t="s">
        <v>473</v>
      </c>
      <c r="J321" s="16" t="s">
        <v>3517</v>
      </c>
      <c r="K321" s="16" t="s">
        <v>3518</v>
      </c>
      <c r="L321" s="16" t="s">
        <v>3519</v>
      </c>
      <c r="M321" s="16" t="s">
        <v>3520</v>
      </c>
      <c r="N321" s="16" t="s">
        <v>441</v>
      </c>
      <c r="O321" s="16" t="s">
        <v>442</v>
      </c>
      <c r="P321" s="16" t="s">
        <v>3521</v>
      </c>
      <c r="Q321" s="16" t="s">
        <v>3522</v>
      </c>
      <c r="R321" s="16" t="s">
        <v>19</v>
      </c>
      <c r="S321" s="16" t="s">
        <v>494</v>
      </c>
      <c r="T321" s="16" t="s">
        <v>3503</v>
      </c>
      <c r="U321" s="16" t="s">
        <v>466</v>
      </c>
      <c r="V321" s="16" t="s">
        <v>3523</v>
      </c>
      <c r="W321" s="16" t="s">
        <v>3521</v>
      </c>
      <c r="X321" s="16" t="s">
        <v>449</v>
      </c>
      <c r="Y321" s="16" t="s">
        <v>450</v>
      </c>
      <c r="Z321" s="16" t="s">
        <v>451</v>
      </c>
      <c r="AA321" s="16" t="s">
        <v>3524</v>
      </c>
      <c r="AB321" s="16" t="s">
        <v>494</v>
      </c>
      <c r="AC321" s="16" t="s">
        <v>19</v>
      </c>
      <c r="AD321" s="16" t="s">
        <v>453</v>
      </c>
      <c r="AE321" s="16" t="s">
        <v>19</v>
      </c>
      <c r="AF321" s="16" t="s">
        <v>338</v>
      </c>
      <c r="AG321" s="25">
        <f ca="1" t="shared" si="24"/>
        <v>23.7641666667187</v>
      </c>
      <c r="AH321" s="25" t="str">
        <f t="shared" si="25"/>
        <v>是</v>
      </c>
      <c r="AI321" s="26" t="str">
        <f ca="1" t="shared" si="26"/>
        <v>是</v>
      </c>
      <c r="AJ321" s="27" t="str">
        <f ca="1" t="shared" si="27"/>
        <v>是</v>
      </c>
      <c r="AK321" s="28"/>
      <c r="AL321" s="28" t="s">
        <v>71</v>
      </c>
    </row>
    <row r="322" spans="1:38">
      <c r="A322" s="22" t="str">
        <f t="shared" si="28"/>
        <v>马鞍山含山网点</v>
      </c>
      <c r="B322" s="22" t="str">
        <f>VLOOKUP(R322,区域划分!A:B,2,0)</f>
        <v>含山</v>
      </c>
      <c r="C322" t="str">
        <f t="shared" si="29"/>
        <v>2020-11-01</v>
      </c>
      <c r="D322" s="16" t="s">
        <v>3525</v>
      </c>
      <c r="E322" s="16" t="s">
        <v>3526</v>
      </c>
      <c r="F322" s="16" t="s">
        <v>433</v>
      </c>
      <c r="G322" s="16" t="s">
        <v>471</v>
      </c>
      <c r="H322" s="16" t="s">
        <v>472</v>
      </c>
      <c r="I322" s="16" t="s">
        <v>436</v>
      </c>
      <c r="J322" s="16" t="s">
        <v>3527</v>
      </c>
      <c r="K322" s="16" t="s">
        <v>3528</v>
      </c>
      <c r="L322" s="16" t="s">
        <v>3529</v>
      </c>
      <c r="M322" s="16" t="s">
        <v>3530</v>
      </c>
      <c r="N322" s="16" t="s">
        <v>478</v>
      </c>
      <c r="O322" s="16" t="s">
        <v>442</v>
      </c>
      <c r="P322" s="16" t="s">
        <v>3531</v>
      </c>
      <c r="Q322" s="16" t="s">
        <v>3532</v>
      </c>
      <c r="R322" s="16" t="s">
        <v>27</v>
      </c>
      <c r="S322" s="16" t="s">
        <v>1206</v>
      </c>
      <c r="T322" s="16" t="s">
        <v>3533</v>
      </c>
      <c r="U322" s="16" t="s">
        <v>447</v>
      </c>
      <c r="V322" s="16" t="s">
        <v>3534</v>
      </c>
      <c r="W322" s="16" t="s">
        <v>3531</v>
      </c>
      <c r="X322" s="16" t="s">
        <v>449</v>
      </c>
      <c r="Y322" s="16" t="s">
        <v>450</v>
      </c>
      <c r="Z322" s="16" t="s">
        <v>451</v>
      </c>
      <c r="AA322" s="16" t="s">
        <v>3535</v>
      </c>
      <c r="AB322" s="16" t="s">
        <v>1206</v>
      </c>
      <c r="AC322" s="16" t="s">
        <v>27</v>
      </c>
      <c r="AD322" s="16" t="s">
        <v>453</v>
      </c>
      <c r="AE322" s="16" t="s">
        <v>338</v>
      </c>
      <c r="AF322" s="16" t="s">
        <v>338</v>
      </c>
      <c r="AG322" s="25">
        <f ca="1" t="shared" ref="AG322:AG385" si="30">IF(X322="已关闭",(AA322-L322)*24,(NOW()-L322)*24)</f>
        <v>23.1474999999627</v>
      </c>
      <c r="AH322" s="25" t="str">
        <f t="shared" ref="AH322:AH385" si="31">IF(AND(Y322="及时响应",Z322="否"),"是","否")</f>
        <v>是</v>
      </c>
      <c r="AI322" s="26" t="str">
        <f ca="1" t="shared" ref="AI322:AI385" si="32">IF(AG322&gt;24,"否","是")</f>
        <v>是</v>
      </c>
      <c r="AJ322" s="27" t="str">
        <f ca="1" t="shared" ref="AJ322:AJ385" si="33">IF(AND(AH322="是",AI322="是"),"是","否")</f>
        <v>是</v>
      </c>
      <c r="AK322" s="28" t="s">
        <v>69</v>
      </c>
      <c r="AL322" s="28"/>
    </row>
    <row r="323" spans="1:38">
      <c r="A323" s="22" t="str">
        <f t="shared" si="28"/>
        <v>合肥高新天鹅湖网点</v>
      </c>
      <c r="B323" s="22" t="str">
        <f>VLOOKUP(R323,区域划分!A:B,2,0)</f>
        <v>合肥南</v>
      </c>
      <c r="C323" t="str">
        <f t="shared" si="29"/>
        <v>2020-11-01</v>
      </c>
      <c r="D323" s="16" t="s">
        <v>3536</v>
      </c>
      <c r="E323" s="16" t="s">
        <v>3537</v>
      </c>
      <c r="F323" s="16" t="s">
        <v>433</v>
      </c>
      <c r="G323" s="16" t="s">
        <v>456</v>
      </c>
      <c r="H323" s="16" t="s">
        <v>457</v>
      </c>
      <c r="I323" s="16" t="s">
        <v>473</v>
      </c>
      <c r="J323" s="16" t="s">
        <v>3219</v>
      </c>
      <c r="K323" s="16" t="s">
        <v>3538</v>
      </c>
      <c r="L323" s="16" t="s">
        <v>3539</v>
      </c>
      <c r="M323" s="16" t="s">
        <v>537</v>
      </c>
      <c r="N323" s="16" t="s">
        <v>441</v>
      </c>
      <c r="O323" s="16" t="s">
        <v>442</v>
      </c>
      <c r="P323" s="16" t="s">
        <v>537</v>
      </c>
      <c r="Q323" s="16" t="s">
        <v>3540</v>
      </c>
      <c r="R323" s="16" t="s">
        <v>17</v>
      </c>
      <c r="S323" s="16" t="s">
        <v>593</v>
      </c>
      <c r="T323" s="16" t="s">
        <v>3541</v>
      </c>
      <c r="U323" s="16" t="s">
        <v>447</v>
      </c>
      <c r="V323" s="16" t="s">
        <v>541</v>
      </c>
      <c r="W323" s="16" t="s">
        <v>537</v>
      </c>
      <c r="X323" s="16" t="s">
        <v>449</v>
      </c>
      <c r="Y323" s="16" t="s">
        <v>450</v>
      </c>
      <c r="Z323" s="16" t="s">
        <v>451</v>
      </c>
      <c r="AA323" s="16" t="s">
        <v>3542</v>
      </c>
      <c r="AB323" s="16" t="s">
        <v>593</v>
      </c>
      <c r="AC323" s="16" t="s">
        <v>17</v>
      </c>
      <c r="AD323" s="16" t="s">
        <v>453</v>
      </c>
      <c r="AE323" s="16" t="s">
        <v>338</v>
      </c>
      <c r="AF323" s="16" t="s">
        <v>338</v>
      </c>
      <c r="AG323" s="25">
        <f ca="1" t="shared" si="30"/>
        <v>3.27944444445893</v>
      </c>
      <c r="AH323" s="25" t="str">
        <f t="shared" si="31"/>
        <v>是</v>
      </c>
      <c r="AI323" s="26" t="str">
        <f ca="1" t="shared" si="32"/>
        <v>是</v>
      </c>
      <c r="AJ323" s="27" t="str">
        <f ca="1" t="shared" si="33"/>
        <v>是</v>
      </c>
      <c r="AK323" s="28" t="s">
        <v>69</v>
      </c>
      <c r="AL323" s="28"/>
    </row>
    <row r="324" spans="1:38">
      <c r="A324" s="22" t="str">
        <f t="shared" ref="A324:A387" si="34">R324</f>
        <v>淮南潘集网点</v>
      </c>
      <c r="B324" s="22" t="str">
        <f>VLOOKUP(R324,区域划分!A:B,2,0)</f>
        <v>淮南</v>
      </c>
      <c r="C324" t="str">
        <f t="shared" ref="C324:C387" si="35">MID(L324,1,10)</f>
        <v>2020-11-01</v>
      </c>
      <c r="D324" s="16" t="s">
        <v>3543</v>
      </c>
      <c r="E324" s="16" t="s">
        <v>3544</v>
      </c>
      <c r="F324" s="16" t="s">
        <v>433</v>
      </c>
      <c r="G324" s="16" t="s">
        <v>471</v>
      </c>
      <c r="H324" s="16" t="s">
        <v>472</v>
      </c>
      <c r="I324" s="16" t="s">
        <v>473</v>
      </c>
      <c r="J324" s="16" t="s">
        <v>1062</v>
      </c>
      <c r="K324" s="16" t="s">
        <v>1063</v>
      </c>
      <c r="L324" s="16" t="s">
        <v>3545</v>
      </c>
      <c r="M324" s="16" t="s">
        <v>3546</v>
      </c>
      <c r="N324" s="16" t="s">
        <v>441</v>
      </c>
      <c r="O324" s="16" t="s">
        <v>442</v>
      </c>
      <c r="P324" s="16" t="s">
        <v>3547</v>
      </c>
      <c r="Q324" s="16" t="s">
        <v>3548</v>
      </c>
      <c r="R324" s="16" t="s">
        <v>47</v>
      </c>
      <c r="S324" s="16" t="s">
        <v>494</v>
      </c>
      <c r="T324" s="16" t="s">
        <v>3503</v>
      </c>
      <c r="U324" s="16" t="s">
        <v>466</v>
      </c>
      <c r="V324" s="16" t="s">
        <v>3549</v>
      </c>
      <c r="W324" s="16" t="s">
        <v>3547</v>
      </c>
      <c r="X324" s="16" t="s">
        <v>449</v>
      </c>
      <c r="Y324" s="16" t="s">
        <v>450</v>
      </c>
      <c r="Z324" s="16" t="s">
        <v>451</v>
      </c>
      <c r="AA324" s="16" t="s">
        <v>3550</v>
      </c>
      <c r="AB324" s="16" t="s">
        <v>494</v>
      </c>
      <c r="AC324" s="16" t="s">
        <v>47</v>
      </c>
      <c r="AD324" s="16" t="s">
        <v>453</v>
      </c>
      <c r="AE324" s="16" t="s">
        <v>47</v>
      </c>
      <c r="AF324" s="16" t="s">
        <v>338</v>
      </c>
      <c r="AG324" s="25">
        <f ca="1" t="shared" si="30"/>
        <v>23.5994444444077</v>
      </c>
      <c r="AH324" s="25" t="str">
        <f t="shared" si="31"/>
        <v>是</v>
      </c>
      <c r="AI324" s="26" t="str">
        <f ca="1" t="shared" si="32"/>
        <v>是</v>
      </c>
      <c r="AJ324" s="27" t="str">
        <f ca="1" t="shared" si="33"/>
        <v>是</v>
      </c>
      <c r="AK324" s="28" t="s">
        <v>69</v>
      </c>
      <c r="AL324" s="28" t="s">
        <v>71</v>
      </c>
    </row>
    <row r="325" spans="1:38">
      <c r="A325" s="22" t="str">
        <f t="shared" si="34"/>
        <v>合肥高新云飞路网点</v>
      </c>
      <c r="B325" s="22" t="str">
        <f>VLOOKUP(R325,区域划分!A:B,2,0)</f>
        <v>合肥南</v>
      </c>
      <c r="C325" t="str">
        <f t="shared" si="35"/>
        <v>2020-11-01</v>
      </c>
      <c r="D325" s="16" t="s">
        <v>3551</v>
      </c>
      <c r="E325" s="16" t="s">
        <v>3552</v>
      </c>
      <c r="F325" s="16" t="s">
        <v>433</v>
      </c>
      <c r="G325" s="16" t="s">
        <v>456</v>
      </c>
      <c r="H325" s="16" t="s">
        <v>753</v>
      </c>
      <c r="I325" s="16" t="s">
        <v>473</v>
      </c>
      <c r="J325" s="16" t="s">
        <v>3553</v>
      </c>
      <c r="K325" s="16" t="s">
        <v>3554</v>
      </c>
      <c r="L325" s="16" t="s">
        <v>3555</v>
      </c>
      <c r="M325" s="16" t="s">
        <v>3556</v>
      </c>
      <c r="N325" s="16" t="s">
        <v>478</v>
      </c>
      <c r="O325" s="16" t="s">
        <v>442</v>
      </c>
      <c r="P325" s="16" t="s">
        <v>3557</v>
      </c>
      <c r="Q325" s="16" t="s">
        <v>3558</v>
      </c>
      <c r="R325" s="16" t="s">
        <v>147</v>
      </c>
      <c r="S325" s="16" t="s">
        <v>3559</v>
      </c>
      <c r="T325" s="16" t="s">
        <v>3560</v>
      </c>
      <c r="U325" s="16" t="s">
        <v>447</v>
      </c>
      <c r="V325" s="16" t="s">
        <v>3561</v>
      </c>
      <c r="W325" s="16" t="s">
        <v>3557</v>
      </c>
      <c r="X325" s="16" t="s">
        <v>449</v>
      </c>
      <c r="Y325" s="16" t="s">
        <v>450</v>
      </c>
      <c r="Z325" s="16" t="s">
        <v>451</v>
      </c>
      <c r="AA325" s="16" t="s">
        <v>3562</v>
      </c>
      <c r="AB325" s="16" t="s">
        <v>3559</v>
      </c>
      <c r="AC325" s="16" t="s">
        <v>147</v>
      </c>
      <c r="AD325" s="16" t="s">
        <v>453</v>
      </c>
      <c r="AE325" s="16" t="s">
        <v>147</v>
      </c>
      <c r="AF325" s="16" t="s">
        <v>338</v>
      </c>
      <c r="AG325" s="25">
        <f ca="1" t="shared" si="30"/>
        <v>18.7341666666325</v>
      </c>
      <c r="AH325" s="25" t="str">
        <f t="shared" si="31"/>
        <v>是</v>
      </c>
      <c r="AI325" s="26" t="str">
        <f ca="1" t="shared" si="32"/>
        <v>是</v>
      </c>
      <c r="AJ325" s="27" t="str">
        <f ca="1" t="shared" si="33"/>
        <v>是</v>
      </c>
      <c r="AK325" s="28" t="s">
        <v>69</v>
      </c>
      <c r="AL325" s="28"/>
    </row>
    <row r="326" spans="1:38">
      <c r="A326" s="22" t="str">
        <f t="shared" si="34"/>
        <v>黄山屯溪网点</v>
      </c>
      <c r="B326" s="22" t="str">
        <f>VLOOKUP(R326,区域划分!A:B,2,0)</f>
        <v>黄山</v>
      </c>
      <c r="C326" t="str">
        <f t="shared" si="35"/>
        <v>2020-11-01</v>
      </c>
      <c r="D326" s="16" t="s">
        <v>3563</v>
      </c>
      <c r="E326" s="16" t="s">
        <v>3564</v>
      </c>
      <c r="F326" s="16" t="s">
        <v>433</v>
      </c>
      <c r="G326" s="16" t="s">
        <v>532</v>
      </c>
      <c r="H326" s="16" t="s">
        <v>533</v>
      </c>
      <c r="I326" s="16" t="s">
        <v>473</v>
      </c>
      <c r="J326" s="16" t="s">
        <v>634</v>
      </c>
      <c r="K326" s="16" t="s">
        <v>1133</v>
      </c>
      <c r="L326" s="16" t="s">
        <v>3565</v>
      </c>
      <c r="M326" s="16" t="s">
        <v>3566</v>
      </c>
      <c r="N326" s="16" t="s">
        <v>478</v>
      </c>
      <c r="O326" s="16" t="s">
        <v>442</v>
      </c>
      <c r="P326" s="16" t="s">
        <v>3567</v>
      </c>
      <c r="Q326" s="16" t="s">
        <v>3568</v>
      </c>
      <c r="R326" s="16" t="s">
        <v>29</v>
      </c>
      <c r="S326" s="16" t="s">
        <v>3569</v>
      </c>
      <c r="T326" s="16" t="s">
        <v>3570</v>
      </c>
      <c r="U326" s="16" t="s">
        <v>447</v>
      </c>
      <c r="V326" s="16" t="s">
        <v>3571</v>
      </c>
      <c r="W326" s="16" t="s">
        <v>3567</v>
      </c>
      <c r="X326" s="16" t="s">
        <v>449</v>
      </c>
      <c r="Y326" s="16" t="s">
        <v>450</v>
      </c>
      <c r="Z326" s="16" t="s">
        <v>451</v>
      </c>
      <c r="AA326" s="16" t="s">
        <v>3572</v>
      </c>
      <c r="AB326" s="16" t="s">
        <v>3569</v>
      </c>
      <c r="AC326" s="16" t="s">
        <v>29</v>
      </c>
      <c r="AD326" s="16" t="s">
        <v>453</v>
      </c>
      <c r="AE326" s="16" t="s">
        <v>338</v>
      </c>
      <c r="AF326" s="16" t="s">
        <v>338</v>
      </c>
      <c r="AG326" s="25">
        <f ca="1" t="shared" si="30"/>
        <v>17.3022222222062</v>
      </c>
      <c r="AH326" s="25" t="str">
        <f t="shared" si="31"/>
        <v>是</v>
      </c>
      <c r="AI326" s="26" t="str">
        <f ca="1" t="shared" si="32"/>
        <v>是</v>
      </c>
      <c r="AJ326" s="27" t="str">
        <f ca="1" t="shared" si="33"/>
        <v>是</v>
      </c>
      <c r="AK326" s="28" t="s">
        <v>69</v>
      </c>
      <c r="AL326" s="28"/>
    </row>
    <row r="327" spans="1:38">
      <c r="A327" s="22" t="str">
        <f t="shared" si="34"/>
        <v>铜陵枞阳网点</v>
      </c>
      <c r="B327" s="22" t="str">
        <f>VLOOKUP(R327,区域划分!A:B,2,0)</f>
        <v>铜陵</v>
      </c>
      <c r="C327" t="str">
        <f t="shared" si="35"/>
        <v>2020-11-01</v>
      </c>
      <c r="D327" s="16" t="s">
        <v>3573</v>
      </c>
      <c r="E327" s="16" t="s">
        <v>3574</v>
      </c>
      <c r="F327" s="16" t="s">
        <v>835</v>
      </c>
      <c r="G327" s="16" t="s">
        <v>471</v>
      </c>
      <c r="H327" s="16" t="s">
        <v>472</v>
      </c>
      <c r="I327" s="16" t="s">
        <v>473</v>
      </c>
      <c r="J327" s="16" t="s">
        <v>836</v>
      </c>
      <c r="K327" s="16" t="s">
        <v>3575</v>
      </c>
      <c r="L327" s="16" t="s">
        <v>3576</v>
      </c>
      <c r="M327" s="16" t="s">
        <v>3577</v>
      </c>
      <c r="N327" s="16" t="s">
        <v>478</v>
      </c>
      <c r="O327" s="16" t="s">
        <v>442</v>
      </c>
      <c r="P327" s="16" t="s">
        <v>3578</v>
      </c>
      <c r="Q327" s="16" t="s">
        <v>3579</v>
      </c>
      <c r="R327" s="16" t="s">
        <v>97</v>
      </c>
      <c r="S327" s="16" t="s">
        <v>3580</v>
      </c>
      <c r="T327" s="16" t="s">
        <v>3581</v>
      </c>
      <c r="U327" s="16" t="s">
        <v>447</v>
      </c>
      <c r="V327" s="16" t="s">
        <v>3582</v>
      </c>
      <c r="W327" s="16" t="s">
        <v>3578</v>
      </c>
      <c r="X327" s="16" t="s">
        <v>449</v>
      </c>
      <c r="Y327" s="16" t="s">
        <v>450</v>
      </c>
      <c r="Z327" s="16" t="s">
        <v>451</v>
      </c>
      <c r="AA327" s="16" t="s">
        <v>3583</v>
      </c>
      <c r="AB327" s="16" t="s">
        <v>3580</v>
      </c>
      <c r="AC327" s="16" t="s">
        <v>97</v>
      </c>
      <c r="AD327" s="16" t="s">
        <v>865</v>
      </c>
      <c r="AE327" s="16" t="s">
        <v>338</v>
      </c>
      <c r="AF327" s="16" t="s">
        <v>338</v>
      </c>
      <c r="AG327" s="25">
        <f ca="1" t="shared" si="30"/>
        <v>19.1649999999208</v>
      </c>
      <c r="AH327" s="25" t="str">
        <f t="shared" si="31"/>
        <v>是</v>
      </c>
      <c r="AI327" s="26" t="str">
        <f ca="1" t="shared" si="32"/>
        <v>是</v>
      </c>
      <c r="AJ327" s="27" t="str">
        <f ca="1" t="shared" si="33"/>
        <v>是</v>
      </c>
      <c r="AK327" s="28" t="s">
        <v>69</v>
      </c>
      <c r="AL327" s="28"/>
    </row>
    <row r="328" spans="1:38">
      <c r="A328" s="22" t="str">
        <f t="shared" si="34"/>
        <v>合肥瑶海龙岗网点</v>
      </c>
      <c r="B328" s="22" t="str">
        <f>VLOOKUP(R328,区域划分!A:B,2,0)</f>
        <v>合肥北</v>
      </c>
      <c r="C328" t="str">
        <f t="shared" si="35"/>
        <v>2020-11-01</v>
      </c>
      <c r="D328" s="16" t="s">
        <v>3584</v>
      </c>
      <c r="E328" s="16" t="s">
        <v>3585</v>
      </c>
      <c r="F328" s="16" t="s">
        <v>433</v>
      </c>
      <c r="G328" s="16" t="s">
        <v>532</v>
      </c>
      <c r="H328" s="16" t="s">
        <v>533</v>
      </c>
      <c r="I328" s="16" t="s">
        <v>436</v>
      </c>
      <c r="J328" s="16" t="s">
        <v>3586</v>
      </c>
      <c r="K328" s="16" t="s">
        <v>3587</v>
      </c>
      <c r="L328" s="16" t="s">
        <v>3588</v>
      </c>
      <c r="M328" s="16" t="s">
        <v>3589</v>
      </c>
      <c r="N328" s="16" t="s">
        <v>478</v>
      </c>
      <c r="O328" s="16" t="s">
        <v>479</v>
      </c>
      <c r="P328" s="16" t="s">
        <v>3590</v>
      </c>
      <c r="Q328" s="16" t="s">
        <v>3591</v>
      </c>
      <c r="R328" s="16" t="s">
        <v>96</v>
      </c>
      <c r="S328" s="16" t="s">
        <v>3592</v>
      </c>
      <c r="T328" s="16" t="s">
        <v>3593</v>
      </c>
      <c r="U328" s="16" t="s">
        <v>447</v>
      </c>
      <c r="V328" s="16" t="s">
        <v>3594</v>
      </c>
      <c r="W328" s="16" t="s">
        <v>3590</v>
      </c>
      <c r="X328" s="16" t="s">
        <v>449</v>
      </c>
      <c r="Y328" s="16" t="s">
        <v>450</v>
      </c>
      <c r="Z328" s="16" t="s">
        <v>451</v>
      </c>
      <c r="AA328" s="16" t="s">
        <v>3595</v>
      </c>
      <c r="AB328" s="16" t="s">
        <v>3592</v>
      </c>
      <c r="AC328" s="16" t="s">
        <v>96</v>
      </c>
      <c r="AD328" s="16" t="s">
        <v>453</v>
      </c>
      <c r="AE328" s="16" t="s">
        <v>338</v>
      </c>
      <c r="AF328" s="16" t="s">
        <v>338</v>
      </c>
      <c r="AG328" s="25">
        <f ca="1" t="shared" si="30"/>
        <v>21.0569444443099</v>
      </c>
      <c r="AH328" s="25" t="str">
        <f t="shared" si="31"/>
        <v>是</v>
      </c>
      <c r="AI328" s="26" t="str">
        <f ca="1" t="shared" si="32"/>
        <v>是</v>
      </c>
      <c r="AJ328" s="27" t="str">
        <f ca="1" t="shared" si="33"/>
        <v>是</v>
      </c>
      <c r="AK328" s="28" t="s">
        <v>69</v>
      </c>
      <c r="AL328" s="28"/>
    </row>
    <row r="329" spans="1:38">
      <c r="A329" s="22" t="str">
        <f t="shared" si="34"/>
        <v>六安市裕安苏埠网点</v>
      </c>
      <c r="B329" s="22" t="str">
        <f>VLOOKUP(R329,区域划分!A:B,2,0)</f>
        <v>六安</v>
      </c>
      <c r="C329" t="str">
        <f t="shared" si="35"/>
        <v>2020-11-01</v>
      </c>
      <c r="D329" s="16" t="s">
        <v>3596</v>
      </c>
      <c r="E329" s="16" t="s">
        <v>3597</v>
      </c>
      <c r="F329" s="16" t="s">
        <v>433</v>
      </c>
      <c r="G329" s="16" t="s">
        <v>456</v>
      </c>
      <c r="H329" s="16" t="s">
        <v>457</v>
      </c>
      <c r="I329" s="16" t="s">
        <v>473</v>
      </c>
      <c r="J329" s="16" t="s">
        <v>3598</v>
      </c>
      <c r="K329" s="16" t="s">
        <v>3599</v>
      </c>
      <c r="L329" s="16" t="s">
        <v>3600</v>
      </c>
      <c r="M329" s="16" t="s">
        <v>3601</v>
      </c>
      <c r="N329" s="16" t="s">
        <v>478</v>
      </c>
      <c r="O329" s="16" t="s">
        <v>479</v>
      </c>
      <c r="P329" s="16" t="s">
        <v>3602</v>
      </c>
      <c r="Q329" s="16" t="s">
        <v>3603</v>
      </c>
      <c r="R329" s="16" t="s">
        <v>93</v>
      </c>
      <c r="S329" s="16" t="s">
        <v>2838</v>
      </c>
      <c r="T329" s="16" t="s">
        <v>3604</v>
      </c>
      <c r="U329" s="16" t="s">
        <v>447</v>
      </c>
      <c r="V329" s="16" t="s">
        <v>3605</v>
      </c>
      <c r="W329" s="16" t="s">
        <v>3602</v>
      </c>
      <c r="X329" s="16" t="s">
        <v>449</v>
      </c>
      <c r="Y329" s="16" t="s">
        <v>450</v>
      </c>
      <c r="Z329" s="16" t="s">
        <v>451</v>
      </c>
      <c r="AA329" s="16" t="s">
        <v>3606</v>
      </c>
      <c r="AB329" s="16" t="s">
        <v>2838</v>
      </c>
      <c r="AC329" s="16" t="s">
        <v>93</v>
      </c>
      <c r="AD329" s="16" t="s">
        <v>453</v>
      </c>
      <c r="AE329" s="16" t="s">
        <v>338</v>
      </c>
      <c r="AF329" s="16" t="s">
        <v>338</v>
      </c>
      <c r="AG329" s="25">
        <f ca="1" t="shared" si="30"/>
        <v>14.7299999999232</v>
      </c>
      <c r="AH329" s="25" t="str">
        <f t="shared" si="31"/>
        <v>是</v>
      </c>
      <c r="AI329" s="26" t="str">
        <f ca="1" t="shared" si="32"/>
        <v>是</v>
      </c>
      <c r="AJ329" s="27" t="str">
        <f ca="1" t="shared" si="33"/>
        <v>是</v>
      </c>
      <c r="AK329" s="28" t="s">
        <v>69</v>
      </c>
      <c r="AL329" s="28"/>
    </row>
    <row r="330" spans="1:38">
      <c r="A330" s="22" t="str">
        <f t="shared" si="34"/>
        <v>合肥经开莲花路网点</v>
      </c>
      <c r="B330" s="22" t="str">
        <f>VLOOKUP(R330,区域划分!A:B,2,0)</f>
        <v>合肥南</v>
      </c>
      <c r="C330" t="str">
        <f t="shared" si="35"/>
        <v>2020-11-01</v>
      </c>
      <c r="D330" s="16" t="s">
        <v>3607</v>
      </c>
      <c r="E330" s="16" t="s">
        <v>3608</v>
      </c>
      <c r="F330" s="16" t="s">
        <v>433</v>
      </c>
      <c r="G330" s="16" t="s">
        <v>532</v>
      </c>
      <c r="H330" s="16" t="s">
        <v>533</v>
      </c>
      <c r="I330" s="16" t="s">
        <v>436</v>
      </c>
      <c r="J330" s="16" t="s">
        <v>3609</v>
      </c>
      <c r="K330" s="16" t="s">
        <v>3610</v>
      </c>
      <c r="L330" s="16" t="s">
        <v>3611</v>
      </c>
      <c r="M330" s="16" t="s">
        <v>537</v>
      </c>
      <c r="N330" s="16" t="s">
        <v>441</v>
      </c>
      <c r="O330" s="16" t="s">
        <v>442</v>
      </c>
      <c r="P330" s="16" t="s">
        <v>537</v>
      </c>
      <c r="Q330" s="16" t="s">
        <v>3612</v>
      </c>
      <c r="R330" s="16" t="s">
        <v>31</v>
      </c>
      <c r="S330" s="16" t="s">
        <v>494</v>
      </c>
      <c r="T330" s="16" t="s">
        <v>495</v>
      </c>
      <c r="U330" s="16" t="s">
        <v>466</v>
      </c>
      <c r="V330" s="16" t="s">
        <v>541</v>
      </c>
      <c r="W330" s="16" t="s">
        <v>537</v>
      </c>
      <c r="X330" s="16" t="s">
        <v>449</v>
      </c>
      <c r="Y330" s="16" t="s">
        <v>450</v>
      </c>
      <c r="Z330" s="16" t="s">
        <v>451</v>
      </c>
      <c r="AA330" s="16" t="s">
        <v>3613</v>
      </c>
      <c r="AB330" s="16" t="s">
        <v>494</v>
      </c>
      <c r="AC330" s="16" t="s">
        <v>31</v>
      </c>
      <c r="AD330" s="16" t="s">
        <v>453</v>
      </c>
      <c r="AE330" s="16" t="s">
        <v>31</v>
      </c>
      <c r="AF330" s="16" t="s">
        <v>338</v>
      </c>
      <c r="AG330" s="25">
        <f ca="1" t="shared" si="30"/>
        <v>22.9283333334024</v>
      </c>
      <c r="AH330" s="25" t="str">
        <f t="shared" si="31"/>
        <v>是</v>
      </c>
      <c r="AI330" s="26" t="str">
        <f ca="1" t="shared" si="32"/>
        <v>是</v>
      </c>
      <c r="AJ330" s="27" t="str">
        <f ca="1" t="shared" si="33"/>
        <v>是</v>
      </c>
      <c r="AK330" s="28" t="s">
        <v>69</v>
      </c>
      <c r="AL330" s="28"/>
    </row>
    <row r="331" spans="1:38">
      <c r="A331" s="22" t="str">
        <f t="shared" si="34"/>
        <v>池州东至网点</v>
      </c>
      <c r="B331" s="22" t="str">
        <f>VLOOKUP(R331,区域划分!A:B,2,0)</f>
        <v>池州</v>
      </c>
      <c r="C331" t="str">
        <f t="shared" si="35"/>
        <v>2020-11-01</v>
      </c>
      <c r="D331" s="16" t="s">
        <v>3614</v>
      </c>
      <c r="E331" s="16" t="s">
        <v>3615</v>
      </c>
      <c r="F331" s="16" t="s">
        <v>433</v>
      </c>
      <c r="G331" s="16" t="s">
        <v>456</v>
      </c>
      <c r="H331" s="16" t="s">
        <v>457</v>
      </c>
      <c r="I331" s="16" t="s">
        <v>473</v>
      </c>
      <c r="J331" s="16" t="s">
        <v>764</v>
      </c>
      <c r="K331" s="16" t="s">
        <v>3616</v>
      </c>
      <c r="L331" s="16" t="s">
        <v>3617</v>
      </c>
      <c r="M331" s="16" t="s">
        <v>3618</v>
      </c>
      <c r="N331" s="16" t="s">
        <v>478</v>
      </c>
      <c r="O331" s="16" t="s">
        <v>442</v>
      </c>
      <c r="P331" s="16" t="s">
        <v>3619</v>
      </c>
      <c r="Q331" s="16" t="s">
        <v>3620</v>
      </c>
      <c r="R331" s="16" t="s">
        <v>133</v>
      </c>
      <c r="S331" s="16" t="s">
        <v>3621</v>
      </c>
      <c r="T331" s="16" t="s">
        <v>3622</v>
      </c>
      <c r="U331" s="16" t="s">
        <v>447</v>
      </c>
      <c r="V331" s="16" t="s">
        <v>3623</v>
      </c>
      <c r="W331" s="16" t="s">
        <v>3619</v>
      </c>
      <c r="X331" s="16" t="s">
        <v>449</v>
      </c>
      <c r="Y331" s="16" t="s">
        <v>450</v>
      </c>
      <c r="Z331" s="16" t="s">
        <v>451</v>
      </c>
      <c r="AA331" s="16" t="s">
        <v>3624</v>
      </c>
      <c r="AB331" s="16" t="s">
        <v>3621</v>
      </c>
      <c r="AC331" s="16" t="s">
        <v>133</v>
      </c>
      <c r="AD331" s="16" t="s">
        <v>453</v>
      </c>
      <c r="AE331" s="16" t="s">
        <v>338</v>
      </c>
      <c r="AF331" s="16" t="s">
        <v>338</v>
      </c>
      <c r="AG331" s="25">
        <f ca="1" t="shared" si="30"/>
        <v>21.6025000000955</v>
      </c>
      <c r="AH331" s="25" t="str">
        <f t="shared" si="31"/>
        <v>是</v>
      </c>
      <c r="AI331" s="26" t="str">
        <f ca="1" t="shared" si="32"/>
        <v>是</v>
      </c>
      <c r="AJ331" s="27" t="str">
        <f ca="1" t="shared" si="33"/>
        <v>是</v>
      </c>
      <c r="AK331" s="28" t="s">
        <v>69</v>
      </c>
      <c r="AL331" s="28"/>
    </row>
    <row r="332" spans="1:38">
      <c r="A332" s="22" t="str">
        <f t="shared" si="34"/>
        <v>淮南潘集网点</v>
      </c>
      <c r="B332" s="22" t="str">
        <f>VLOOKUP(R332,区域划分!A:B,2,0)</f>
        <v>淮南</v>
      </c>
      <c r="C332" t="str">
        <f t="shared" si="35"/>
        <v>2020-11-01</v>
      </c>
      <c r="D332" s="16" t="s">
        <v>3625</v>
      </c>
      <c r="E332" s="16" t="s">
        <v>3626</v>
      </c>
      <c r="F332" s="16" t="s">
        <v>433</v>
      </c>
      <c r="G332" s="16" t="s">
        <v>456</v>
      </c>
      <c r="H332" s="16" t="s">
        <v>457</v>
      </c>
      <c r="I332" s="16" t="s">
        <v>473</v>
      </c>
      <c r="J332" s="16" t="s">
        <v>3627</v>
      </c>
      <c r="K332" s="16" t="s">
        <v>3628</v>
      </c>
      <c r="L332" s="16" t="s">
        <v>3629</v>
      </c>
      <c r="M332" s="16" t="s">
        <v>3630</v>
      </c>
      <c r="N332" s="16" t="s">
        <v>478</v>
      </c>
      <c r="O332" s="16" t="s">
        <v>442</v>
      </c>
      <c r="P332" s="16" t="s">
        <v>3631</v>
      </c>
      <c r="Q332" s="16" t="s">
        <v>3632</v>
      </c>
      <c r="R332" s="16" t="s">
        <v>47</v>
      </c>
      <c r="S332" s="16" t="s">
        <v>494</v>
      </c>
      <c r="T332" s="16" t="s">
        <v>3503</v>
      </c>
      <c r="U332" s="16" t="s">
        <v>466</v>
      </c>
      <c r="V332" s="16" t="s">
        <v>3633</v>
      </c>
      <c r="W332" s="16" t="s">
        <v>3631</v>
      </c>
      <c r="X332" s="16" t="s">
        <v>449</v>
      </c>
      <c r="Y332" s="16" t="s">
        <v>450</v>
      </c>
      <c r="Z332" s="16" t="s">
        <v>451</v>
      </c>
      <c r="AA332" s="16" t="s">
        <v>3634</v>
      </c>
      <c r="AB332" s="16" t="s">
        <v>494</v>
      </c>
      <c r="AC332" s="16" t="s">
        <v>47</v>
      </c>
      <c r="AD332" s="16" t="s">
        <v>453</v>
      </c>
      <c r="AE332" s="16" t="s">
        <v>47</v>
      </c>
      <c r="AF332" s="16" t="s">
        <v>338</v>
      </c>
      <c r="AG332" s="25">
        <f ca="1" t="shared" si="30"/>
        <v>23.6605555556598</v>
      </c>
      <c r="AH332" s="25" t="str">
        <f t="shared" si="31"/>
        <v>是</v>
      </c>
      <c r="AI332" s="26" t="str">
        <f ca="1" t="shared" si="32"/>
        <v>是</v>
      </c>
      <c r="AJ332" s="27" t="str">
        <f ca="1" t="shared" si="33"/>
        <v>是</v>
      </c>
      <c r="AK332" s="28"/>
      <c r="AL332" s="28" t="s">
        <v>71</v>
      </c>
    </row>
    <row r="333" spans="1:38">
      <c r="A333" s="22" t="str">
        <f t="shared" si="34"/>
        <v>合肥包河三里庵网点</v>
      </c>
      <c r="B333" s="22" t="str">
        <f>VLOOKUP(R333,区域划分!A:B,2,0)</f>
        <v>合肥南</v>
      </c>
      <c r="C333" t="str">
        <f t="shared" si="35"/>
        <v>2020-11-01</v>
      </c>
      <c r="D333" s="16" t="s">
        <v>3635</v>
      </c>
      <c r="E333" s="16" t="s">
        <v>3636</v>
      </c>
      <c r="F333" s="16" t="s">
        <v>433</v>
      </c>
      <c r="G333" s="16" t="s">
        <v>471</v>
      </c>
      <c r="H333" s="16" t="s">
        <v>472</v>
      </c>
      <c r="I333" s="16" t="s">
        <v>436</v>
      </c>
      <c r="J333" s="16" t="s">
        <v>3637</v>
      </c>
      <c r="K333" s="16" t="s">
        <v>3638</v>
      </c>
      <c r="L333" s="16" t="s">
        <v>3639</v>
      </c>
      <c r="M333" s="16" t="s">
        <v>3640</v>
      </c>
      <c r="N333" s="16" t="s">
        <v>478</v>
      </c>
      <c r="O333" s="16" t="s">
        <v>442</v>
      </c>
      <c r="P333" s="16" t="s">
        <v>3641</v>
      </c>
      <c r="Q333" s="16" t="s">
        <v>3642</v>
      </c>
      <c r="R333" s="16" t="s">
        <v>13</v>
      </c>
      <c r="S333" s="16" t="s">
        <v>494</v>
      </c>
      <c r="T333" s="16" t="s">
        <v>3503</v>
      </c>
      <c r="U333" s="16" t="s">
        <v>466</v>
      </c>
      <c r="V333" s="16" t="s">
        <v>3643</v>
      </c>
      <c r="W333" s="16" t="s">
        <v>3641</v>
      </c>
      <c r="X333" s="16" t="s">
        <v>449</v>
      </c>
      <c r="Y333" s="16" t="s">
        <v>450</v>
      </c>
      <c r="Z333" s="16" t="s">
        <v>451</v>
      </c>
      <c r="AA333" s="16" t="s">
        <v>3644</v>
      </c>
      <c r="AB333" s="16" t="s">
        <v>494</v>
      </c>
      <c r="AC333" s="16" t="s">
        <v>13</v>
      </c>
      <c r="AD333" s="16" t="s">
        <v>453</v>
      </c>
      <c r="AE333" s="16" t="s">
        <v>13</v>
      </c>
      <c r="AF333" s="16" t="s">
        <v>338</v>
      </c>
      <c r="AG333" s="25">
        <f ca="1" t="shared" si="30"/>
        <v>23.5436111109448</v>
      </c>
      <c r="AH333" s="25" t="str">
        <f t="shared" si="31"/>
        <v>是</v>
      </c>
      <c r="AI333" s="26" t="str">
        <f ca="1" t="shared" si="32"/>
        <v>是</v>
      </c>
      <c r="AJ333" s="27" t="str">
        <f ca="1" t="shared" si="33"/>
        <v>是</v>
      </c>
      <c r="AK333" s="28" t="s">
        <v>69</v>
      </c>
      <c r="AL333" s="28" t="s">
        <v>71</v>
      </c>
    </row>
    <row r="334" spans="1:38">
      <c r="A334" s="22" t="str">
        <f t="shared" si="34"/>
        <v>合肥包河三里庵网点</v>
      </c>
      <c r="B334" s="22" t="str">
        <f>VLOOKUP(R334,区域划分!A:B,2,0)</f>
        <v>合肥南</v>
      </c>
      <c r="C334" t="str">
        <f t="shared" si="35"/>
        <v>2020-11-01</v>
      </c>
      <c r="D334" s="16" t="s">
        <v>3645</v>
      </c>
      <c r="E334" s="16" t="s">
        <v>3646</v>
      </c>
      <c r="F334" s="16" t="s">
        <v>433</v>
      </c>
      <c r="G334" s="16" t="s">
        <v>471</v>
      </c>
      <c r="H334" s="16" t="s">
        <v>599</v>
      </c>
      <c r="I334" s="16" t="s">
        <v>473</v>
      </c>
      <c r="J334" s="16" t="s">
        <v>3337</v>
      </c>
      <c r="K334" s="16" t="s">
        <v>3647</v>
      </c>
      <c r="L334" s="16" t="s">
        <v>3648</v>
      </c>
      <c r="M334" s="16" t="s">
        <v>3649</v>
      </c>
      <c r="N334" s="16" t="s">
        <v>478</v>
      </c>
      <c r="O334" s="16" t="s">
        <v>442</v>
      </c>
      <c r="P334" s="16" t="s">
        <v>3650</v>
      </c>
      <c r="Q334" s="16" t="s">
        <v>3651</v>
      </c>
      <c r="R334" s="16" t="s">
        <v>13</v>
      </c>
      <c r="S334" s="16" t="s">
        <v>494</v>
      </c>
      <c r="T334" s="16" t="s">
        <v>3503</v>
      </c>
      <c r="U334" s="16" t="s">
        <v>466</v>
      </c>
      <c r="V334" s="16" t="s">
        <v>3652</v>
      </c>
      <c r="W334" s="16" t="s">
        <v>3650</v>
      </c>
      <c r="X334" s="16" t="s">
        <v>449</v>
      </c>
      <c r="Y334" s="16" t="s">
        <v>450</v>
      </c>
      <c r="Z334" s="16" t="s">
        <v>451</v>
      </c>
      <c r="AA334" s="16" t="s">
        <v>3653</v>
      </c>
      <c r="AB334" s="16" t="s">
        <v>494</v>
      </c>
      <c r="AC334" s="16" t="s">
        <v>13</v>
      </c>
      <c r="AD334" s="16" t="s">
        <v>453</v>
      </c>
      <c r="AE334" s="16" t="s">
        <v>13</v>
      </c>
      <c r="AF334" s="16" t="s">
        <v>338</v>
      </c>
      <c r="AG334" s="25">
        <f ca="1" t="shared" si="30"/>
        <v>23.4733333333279</v>
      </c>
      <c r="AH334" s="25" t="str">
        <f t="shared" si="31"/>
        <v>是</v>
      </c>
      <c r="AI334" s="26" t="str">
        <f ca="1" t="shared" si="32"/>
        <v>是</v>
      </c>
      <c r="AJ334" s="27" t="str">
        <f ca="1" t="shared" si="33"/>
        <v>是</v>
      </c>
      <c r="AK334" s="28" t="s">
        <v>69</v>
      </c>
      <c r="AL334" s="28" t="s">
        <v>71</v>
      </c>
    </row>
    <row r="335" spans="1:38">
      <c r="A335" s="22" t="str">
        <f t="shared" si="34"/>
        <v>池州贵池开发区网点</v>
      </c>
      <c r="B335" s="22" t="str">
        <f>VLOOKUP(R335,区域划分!A:B,2,0)</f>
        <v>池州</v>
      </c>
      <c r="C335" t="str">
        <f t="shared" si="35"/>
        <v>2020-11-01</v>
      </c>
      <c r="D335" s="16" t="s">
        <v>3654</v>
      </c>
      <c r="E335" s="16" t="s">
        <v>3655</v>
      </c>
      <c r="F335" s="16" t="s">
        <v>433</v>
      </c>
      <c r="G335" s="16" t="s">
        <v>456</v>
      </c>
      <c r="H335" s="16" t="s">
        <v>457</v>
      </c>
      <c r="I335" s="16" t="s">
        <v>436</v>
      </c>
      <c r="J335" s="16" t="s">
        <v>3047</v>
      </c>
      <c r="K335" s="16" t="s">
        <v>3656</v>
      </c>
      <c r="L335" s="16" t="s">
        <v>3657</v>
      </c>
      <c r="M335" s="16" t="s">
        <v>3658</v>
      </c>
      <c r="N335" s="16" t="s">
        <v>478</v>
      </c>
      <c r="O335" s="16" t="s">
        <v>442</v>
      </c>
      <c r="P335" s="16" t="s">
        <v>3659</v>
      </c>
      <c r="Q335" s="16" t="s">
        <v>3660</v>
      </c>
      <c r="R335" s="16" t="s">
        <v>43</v>
      </c>
      <c r="S335" s="16" t="s">
        <v>3661</v>
      </c>
      <c r="T335" s="16" t="s">
        <v>3662</v>
      </c>
      <c r="U335" s="16" t="s">
        <v>447</v>
      </c>
      <c r="V335" s="16" t="s">
        <v>3663</v>
      </c>
      <c r="W335" s="16" t="s">
        <v>3659</v>
      </c>
      <c r="X335" s="16" t="s">
        <v>449</v>
      </c>
      <c r="Y335" s="16" t="s">
        <v>450</v>
      </c>
      <c r="Z335" s="16" t="s">
        <v>451</v>
      </c>
      <c r="AA335" s="16" t="s">
        <v>3664</v>
      </c>
      <c r="AB335" s="16" t="s">
        <v>3661</v>
      </c>
      <c r="AC335" s="16" t="s">
        <v>43</v>
      </c>
      <c r="AD335" s="16" t="s">
        <v>453</v>
      </c>
      <c r="AE335" s="16" t="s">
        <v>338</v>
      </c>
      <c r="AF335" s="16" t="s">
        <v>338</v>
      </c>
      <c r="AG335" s="25">
        <f ca="1" t="shared" si="30"/>
        <v>21.1883333333535</v>
      </c>
      <c r="AH335" s="25" t="str">
        <f t="shared" si="31"/>
        <v>是</v>
      </c>
      <c r="AI335" s="26" t="str">
        <f ca="1" t="shared" si="32"/>
        <v>是</v>
      </c>
      <c r="AJ335" s="27" t="str">
        <f ca="1" t="shared" si="33"/>
        <v>是</v>
      </c>
      <c r="AK335" s="28" t="s">
        <v>69</v>
      </c>
      <c r="AL335" s="28"/>
    </row>
    <row r="336" spans="1:38">
      <c r="A336" s="22" t="str">
        <f t="shared" si="34"/>
        <v>池州贵池开发区网点</v>
      </c>
      <c r="B336" s="22" t="str">
        <f>VLOOKUP(R336,区域划分!A:B,2,0)</f>
        <v>池州</v>
      </c>
      <c r="C336" t="str">
        <f t="shared" si="35"/>
        <v>2020-11-01</v>
      </c>
      <c r="D336" s="16" t="s">
        <v>3665</v>
      </c>
      <c r="E336" s="16" t="s">
        <v>3666</v>
      </c>
      <c r="F336" s="16" t="s">
        <v>433</v>
      </c>
      <c r="G336" s="16" t="s">
        <v>532</v>
      </c>
      <c r="H336" s="16" t="s">
        <v>533</v>
      </c>
      <c r="I336" s="16" t="s">
        <v>473</v>
      </c>
      <c r="J336" s="16" t="s">
        <v>3667</v>
      </c>
      <c r="K336" s="16" t="s">
        <v>3668</v>
      </c>
      <c r="L336" s="16" t="s">
        <v>3669</v>
      </c>
      <c r="M336" s="16" t="s">
        <v>3670</v>
      </c>
      <c r="N336" s="16" t="s">
        <v>441</v>
      </c>
      <c r="O336" s="16" t="s">
        <v>442</v>
      </c>
      <c r="P336" s="16" t="s">
        <v>3671</v>
      </c>
      <c r="Q336" s="16" t="s">
        <v>3672</v>
      </c>
      <c r="R336" s="16" t="s">
        <v>43</v>
      </c>
      <c r="S336" s="16" t="s">
        <v>3661</v>
      </c>
      <c r="T336" s="16" t="s">
        <v>3673</v>
      </c>
      <c r="U336" s="16" t="s">
        <v>447</v>
      </c>
      <c r="V336" s="16" t="s">
        <v>3674</v>
      </c>
      <c r="W336" s="16" t="s">
        <v>3671</v>
      </c>
      <c r="X336" s="16" t="s">
        <v>449</v>
      </c>
      <c r="Y336" s="16" t="s">
        <v>450</v>
      </c>
      <c r="Z336" s="16" t="s">
        <v>451</v>
      </c>
      <c r="AA336" s="16" t="s">
        <v>3675</v>
      </c>
      <c r="AB336" s="16" t="s">
        <v>3661</v>
      </c>
      <c r="AC336" s="16" t="s">
        <v>43</v>
      </c>
      <c r="AD336" s="16" t="s">
        <v>453</v>
      </c>
      <c r="AE336" s="16" t="s">
        <v>338</v>
      </c>
      <c r="AF336" s="16" t="s">
        <v>338</v>
      </c>
      <c r="AG336" s="25">
        <f ca="1" t="shared" si="30"/>
        <v>21.1561111111077</v>
      </c>
      <c r="AH336" s="25" t="str">
        <f t="shared" si="31"/>
        <v>是</v>
      </c>
      <c r="AI336" s="26" t="str">
        <f ca="1" t="shared" si="32"/>
        <v>是</v>
      </c>
      <c r="AJ336" s="27" t="str">
        <f ca="1" t="shared" si="33"/>
        <v>是</v>
      </c>
      <c r="AK336" s="28" t="s">
        <v>69</v>
      </c>
      <c r="AL336" s="28"/>
    </row>
    <row r="337" spans="1:38">
      <c r="A337" s="22" t="str">
        <f t="shared" si="34"/>
        <v>宿州埇桥美庐网点</v>
      </c>
      <c r="B337" s="22" t="str">
        <f>VLOOKUP(R337,区域划分!A:B,2,0)</f>
        <v>宿州</v>
      </c>
      <c r="C337" t="str">
        <f t="shared" si="35"/>
        <v>2020-11-01</v>
      </c>
      <c r="D337" s="16" t="s">
        <v>3676</v>
      </c>
      <c r="E337" s="16" t="s">
        <v>3677</v>
      </c>
      <c r="F337" s="16" t="s">
        <v>433</v>
      </c>
      <c r="G337" s="16" t="s">
        <v>471</v>
      </c>
      <c r="H337" s="16" t="s">
        <v>472</v>
      </c>
      <c r="I337" s="16" t="s">
        <v>473</v>
      </c>
      <c r="J337" s="16" t="s">
        <v>3678</v>
      </c>
      <c r="K337" s="16" t="s">
        <v>3679</v>
      </c>
      <c r="L337" s="16" t="s">
        <v>3680</v>
      </c>
      <c r="M337" s="16" t="s">
        <v>3681</v>
      </c>
      <c r="N337" s="16" t="s">
        <v>441</v>
      </c>
      <c r="O337" s="16" t="s">
        <v>442</v>
      </c>
      <c r="P337" s="16" t="s">
        <v>3682</v>
      </c>
      <c r="Q337" s="16" t="s">
        <v>3683</v>
      </c>
      <c r="R337" s="16" t="s">
        <v>120</v>
      </c>
      <c r="S337" s="16" t="s">
        <v>3684</v>
      </c>
      <c r="T337" s="16" t="s">
        <v>3685</v>
      </c>
      <c r="U337" s="16" t="s">
        <v>447</v>
      </c>
      <c r="V337" s="16" t="s">
        <v>3686</v>
      </c>
      <c r="W337" s="16" t="s">
        <v>3682</v>
      </c>
      <c r="X337" s="16" t="s">
        <v>449</v>
      </c>
      <c r="Y337" s="16" t="s">
        <v>450</v>
      </c>
      <c r="Z337" s="16" t="s">
        <v>451</v>
      </c>
      <c r="AA337" s="16" t="s">
        <v>3687</v>
      </c>
      <c r="AB337" s="16" t="s">
        <v>3684</v>
      </c>
      <c r="AC337" s="16" t="s">
        <v>120</v>
      </c>
      <c r="AD337" s="16" t="s">
        <v>453</v>
      </c>
      <c r="AE337" s="16" t="s">
        <v>338</v>
      </c>
      <c r="AF337" s="16" t="s">
        <v>338</v>
      </c>
      <c r="AG337" s="25">
        <f ca="1" t="shared" si="30"/>
        <v>20.3666666666977</v>
      </c>
      <c r="AH337" s="25" t="str">
        <f t="shared" si="31"/>
        <v>是</v>
      </c>
      <c r="AI337" s="26" t="str">
        <f ca="1" t="shared" si="32"/>
        <v>是</v>
      </c>
      <c r="AJ337" s="27" t="str">
        <f ca="1" t="shared" si="33"/>
        <v>是</v>
      </c>
      <c r="AK337" s="28" t="s">
        <v>69</v>
      </c>
      <c r="AL337" s="28"/>
    </row>
    <row r="338" spans="1:38">
      <c r="A338" s="22" t="str">
        <f t="shared" si="34"/>
        <v>合肥经开大学城网点</v>
      </c>
      <c r="B338" s="22" t="str">
        <f>VLOOKUP(R338,区域划分!A:B,2,0)</f>
        <v>合肥南</v>
      </c>
      <c r="C338" t="str">
        <f t="shared" si="35"/>
        <v>2020-11-01</v>
      </c>
      <c r="D338" s="16" t="s">
        <v>3688</v>
      </c>
      <c r="E338" s="16" t="s">
        <v>3689</v>
      </c>
      <c r="F338" s="16" t="s">
        <v>835</v>
      </c>
      <c r="G338" s="16" t="s">
        <v>456</v>
      </c>
      <c r="H338" s="16" t="s">
        <v>457</v>
      </c>
      <c r="I338" s="16" t="s">
        <v>473</v>
      </c>
      <c r="J338" s="16" t="s">
        <v>836</v>
      </c>
      <c r="K338" s="16" t="s">
        <v>3690</v>
      </c>
      <c r="L338" s="16" t="s">
        <v>3691</v>
      </c>
      <c r="M338" s="16" t="s">
        <v>3692</v>
      </c>
      <c r="N338" s="16" t="s">
        <v>441</v>
      </c>
      <c r="O338" s="16" t="s">
        <v>442</v>
      </c>
      <c r="P338" s="16" t="s">
        <v>3693</v>
      </c>
      <c r="Q338" s="16" t="s">
        <v>3694</v>
      </c>
      <c r="R338" s="16" t="s">
        <v>7</v>
      </c>
      <c r="S338" s="16" t="s">
        <v>494</v>
      </c>
      <c r="T338" s="16" t="s">
        <v>3695</v>
      </c>
      <c r="U338" s="16" t="s">
        <v>466</v>
      </c>
      <c r="V338" s="16" t="s">
        <v>3696</v>
      </c>
      <c r="W338" s="16" t="s">
        <v>3693</v>
      </c>
      <c r="X338" s="16" t="s">
        <v>449</v>
      </c>
      <c r="Y338" s="16" t="s">
        <v>450</v>
      </c>
      <c r="Z338" s="16" t="s">
        <v>451</v>
      </c>
      <c r="AA338" s="16" t="s">
        <v>3697</v>
      </c>
      <c r="AB338" s="16" t="s">
        <v>494</v>
      </c>
      <c r="AC338" s="16" t="s">
        <v>7</v>
      </c>
      <c r="AD338" s="16" t="s">
        <v>865</v>
      </c>
      <c r="AE338" s="16" t="s">
        <v>7</v>
      </c>
      <c r="AF338" s="16" t="s">
        <v>338</v>
      </c>
      <c r="AG338" s="25">
        <f ca="1" t="shared" si="30"/>
        <v>23.0752777776215</v>
      </c>
      <c r="AH338" s="25" t="str">
        <f t="shared" si="31"/>
        <v>是</v>
      </c>
      <c r="AI338" s="26" t="str">
        <f ca="1" t="shared" si="32"/>
        <v>是</v>
      </c>
      <c r="AJ338" s="27" t="str">
        <f ca="1" t="shared" si="33"/>
        <v>是</v>
      </c>
      <c r="AK338" s="28" t="s">
        <v>69</v>
      </c>
      <c r="AL338" s="28" t="s">
        <v>71</v>
      </c>
    </row>
    <row r="339" spans="1:38">
      <c r="A339" s="22" t="str">
        <f t="shared" si="34"/>
        <v>肥东集散点</v>
      </c>
      <c r="B339" s="22" t="str">
        <f>VLOOKUP(R339,区域划分!A:B,2,0)</f>
        <v>肥东</v>
      </c>
      <c r="C339" t="str">
        <f t="shared" si="35"/>
        <v>2020-11-01</v>
      </c>
      <c r="D339" s="16" t="s">
        <v>3698</v>
      </c>
      <c r="E339" s="16" t="s">
        <v>3699</v>
      </c>
      <c r="F339" s="16" t="s">
        <v>835</v>
      </c>
      <c r="G339" s="16" t="s">
        <v>471</v>
      </c>
      <c r="H339" s="16" t="s">
        <v>472</v>
      </c>
      <c r="I339" s="16" t="s">
        <v>436</v>
      </c>
      <c r="J339" s="16" t="s">
        <v>836</v>
      </c>
      <c r="K339" s="16" t="s">
        <v>2129</v>
      </c>
      <c r="L339" s="16" t="s">
        <v>3700</v>
      </c>
      <c r="M339" s="16" t="s">
        <v>3701</v>
      </c>
      <c r="N339" s="16" t="s">
        <v>478</v>
      </c>
      <c r="O339" s="16" t="s">
        <v>442</v>
      </c>
      <c r="P339" s="16" t="s">
        <v>3702</v>
      </c>
      <c r="Q339" s="16" t="s">
        <v>3703</v>
      </c>
      <c r="R339" s="16" t="s">
        <v>35</v>
      </c>
      <c r="S339" s="16" t="s">
        <v>494</v>
      </c>
      <c r="T339" s="16" t="s">
        <v>3704</v>
      </c>
      <c r="U339" s="16" t="s">
        <v>466</v>
      </c>
      <c r="V339" s="16" t="s">
        <v>3705</v>
      </c>
      <c r="W339" s="16" t="s">
        <v>3702</v>
      </c>
      <c r="X339" s="16" t="s">
        <v>449</v>
      </c>
      <c r="Y339" s="16" t="s">
        <v>450</v>
      </c>
      <c r="Z339" s="16" t="s">
        <v>451</v>
      </c>
      <c r="AA339" s="16" t="s">
        <v>3706</v>
      </c>
      <c r="AB339" s="16" t="s">
        <v>494</v>
      </c>
      <c r="AC339" s="16" t="s">
        <v>35</v>
      </c>
      <c r="AD339" s="16" t="s">
        <v>865</v>
      </c>
      <c r="AE339" s="16" t="s">
        <v>35</v>
      </c>
      <c r="AF339" s="16" t="s">
        <v>338</v>
      </c>
      <c r="AG339" s="25">
        <f ca="1" t="shared" si="30"/>
        <v>23.7183333333232</v>
      </c>
      <c r="AH339" s="25" t="str">
        <f t="shared" si="31"/>
        <v>是</v>
      </c>
      <c r="AI339" s="26" t="str">
        <f ca="1" t="shared" si="32"/>
        <v>是</v>
      </c>
      <c r="AJ339" s="27" t="str">
        <f ca="1" t="shared" si="33"/>
        <v>是</v>
      </c>
      <c r="AK339" s="28"/>
      <c r="AL339" s="28" t="s">
        <v>71</v>
      </c>
    </row>
    <row r="340" spans="1:38">
      <c r="A340" s="22" t="str">
        <f t="shared" si="34"/>
        <v>肥东集散点</v>
      </c>
      <c r="B340" s="22" t="str">
        <f>VLOOKUP(R340,区域划分!A:B,2,0)</f>
        <v>肥东</v>
      </c>
      <c r="C340" t="str">
        <f t="shared" si="35"/>
        <v>2020-11-01</v>
      </c>
      <c r="D340" s="16" t="s">
        <v>3707</v>
      </c>
      <c r="E340" s="16" t="s">
        <v>3708</v>
      </c>
      <c r="F340" s="16" t="s">
        <v>835</v>
      </c>
      <c r="G340" s="16" t="s">
        <v>471</v>
      </c>
      <c r="H340" s="16" t="s">
        <v>472</v>
      </c>
      <c r="I340" s="16" t="s">
        <v>473</v>
      </c>
      <c r="J340" s="16" t="s">
        <v>836</v>
      </c>
      <c r="K340" s="16" t="s">
        <v>3709</v>
      </c>
      <c r="L340" s="16" t="s">
        <v>3710</v>
      </c>
      <c r="M340" s="16" t="s">
        <v>3711</v>
      </c>
      <c r="N340" s="16" t="s">
        <v>478</v>
      </c>
      <c r="O340" s="16" t="s">
        <v>442</v>
      </c>
      <c r="P340" s="16" t="s">
        <v>3712</v>
      </c>
      <c r="Q340" s="16" t="s">
        <v>3713</v>
      </c>
      <c r="R340" s="16" t="s">
        <v>35</v>
      </c>
      <c r="S340" s="16" t="s">
        <v>494</v>
      </c>
      <c r="T340" s="16" t="s">
        <v>3714</v>
      </c>
      <c r="U340" s="16" t="s">
        <v>466</v>
      </c>
      <c r="V340" s="16" t="s">
        <v>3715</v>
      </c>
      <c r="W340" s="16" t="s">
        <v>3712</v>
      </c>
      <c r="X340" s="16" t="s">
        <v>449</v>
      </c>
      <c r="Y340" s="16" t="s">
        <v>450</v>
      </c>
      <c r="Z340" s="16" t="s">
        <v>451</v>
      </c>
      <c r="AA340" s="16" t="s">
        <v>3716</v>
      </c>
      <c r="AB340" s="16" t="s">
        <v>494</v>
      </c>
      <c r="AC340" s="16" t="s">
        <v>35</v>
      </c>
      <c r="AD340" s="16" t="s">
        <v>865</v>
      </c>
      <c r="AE340" s="16" t="s">
        <v>35</v>
      </c>
      <c r="AF340" s="16" t="s">
        <v>338</v>
      </c>
      <c r="AG340" s="25">
        <f ca="1" t="shared" si="30"/>
        <v>23.4038888888899</v>
      </c>
      <c r="AH340" s="25" t="str">
        <f t="shared" si="31"/>
        <v>是</v>
      </c>
      <c r="AI340" s="26" t="str">
        <f ca="1" t="shared" si="32"/>
        <v>是</v>
      </c>
      <c r="AJ340" s="27" t="str">
        <f ca="1" t="shared" si="33"/>
        <v>是</v>
      </c>
      <c r="AK340" s="28"/>
      <c r="AL340" s="28" t="s">
        <v>71</v>
      </c>
    </row>
    <row r="341" spans="1:38">
      <c r="A341" s="22" t="str">
        <f t="shared" si="34"/>
        <v>肥东集散点</v>
      </c>
      <c r="B341" s="22" t="str">
        <f>VLOOKUP(R341,区域划分!A:B,2,0)</f>
        <v>肥东</v>
      </c>
      <c r="C341" t="str">
        <f t="shared" si="35"/>
        <v>2020-11-01</v>
      </c>
      <c r="D341" s="16" t="s">
        <v>3717</v>
      </c>
      <c r="E341" s="16" t="s">
        <v>3718</v>
      </c>
      <c r="F341" s="16" t="s">
        <v>835</v>
      </c>
      <c r="G341" s="16" t="s">
        <v>471</v>
      </c>
      <c r="H341" s="16" t="s">
        <v>472</v>
      </c>
      <c r="I341" s="16" t="s">
        <v>473</v>
      </c>
      <c r="J341" s="16" t="s">
        <v>836</v>
      </c>
      <c r="K341" s="16" t="s">
        <v>3709</v>
      </c>
      <c r="L341" s="16" t="s">
        <v>3719</v>
      </c>
      <c r="M341" s="16" t="s">
        <v>3711</v>
      </c>
      <c r="N341" s="16" t="s">
        <v>478</v>
      </c>
      <c r="O341" s="16" t="s">
        <v>442</v>
      </c>
      <c r="P341" s="16" t="s">
        <v>3712</v>
      </c>
      <c r="Q341" s="16" t="s">
        <v>3713</v>
      </c>
      <c r="R341" s="16" t="s">
        <v>35</v>
      </c>
      <c r="S341" s="16" t="s">
        <v>494</v>
      </c>
      <c r="T341" s="16" t="s">
        <v>3720</v>
      </c>
      <c r="U341" s="16" t="s">
        <v>466</v>
      </c>
      <c r="V341" s="16" t="s">
        <v>3715</v>
      </c>
      <c r="W341" s="16" t="s">
        <v>3712</v>
      </c>
      <c r="X341" s="16" t="s">
        <v>449</v>
      </c>
      <c r="Y341" s="16" t="s">
        <v>450</v>
      </c>
      <c r="Z341" s="16" t="s">
        <v>451</v>
      </c>
      <c r="AA341" s="16" t="s">
        <v>3721</v>
      </c>
      <c r="AB341" s="16" t="s">
        <v>494</v>
      </c>
      <c r="AC341" s="16" t="s">
        <v>35</v>
      </c>
      <c r="AD341" s="16" t="s">
        <v>865</v>
      </c>
      <c r="AE341" s="16" t="s">
        <v>35</v>
      </c>
      <c r="AF341" s="16" t="s">
        <v>338</v>
      </c>
      <c r="AG341" s="25">
        <f ca="1" t="shared" si="30"/>
        <v>23.4330555555644</v>
      </c>
      <c r="AH341" s="25" t="str">
        <f t="shared" si="31"/>
        <v>是</v>
      </c>
      <c r="AI341" s="26" t="str">
        <f ca="1" t="shared" si="32"/>
        <v>是</v>
      </c>
      <c r="AJ341" s="27" t="str">
        <f ca="1" t="shared" si="33"/>
        <v>是</v>
      </c>
      <c r="AK341" s="28"/>
      <c r="AL341" s="28" t="s">
        <v>71</v>
      </c>
    </row>
    <row r="342" spans="1:38">
      <c r="A342" s="22" t="str">
        <f t="shared" si="34"/>
        <v>肥东集散点</v>
      </c>
      <c r="B342" s="22" t="str">
        <f>VLOOKUP(R342,区域划分!A:B,2,0)</f>
        <v>肥东</v>
      </c>
      <c r="C342" t="str">
        <f t="shared" si="35"/>
        <v>2020-11-01</v>
      </c>
      <c r="D342" s="16" t="s">
        <v>3722</v>
      </c>
      <c r="E342" s="16" t="s">
        <v>3723</v>
      </c>
      <c r="F342" s="16" t="s">
        <v>835</v>
      </c>
      <c r="G342" s="16" t="s">
        <v>471</v>
      </c>
      <c r="H342" s="16" t="s">
        <v>472</v>
      </c>
      <c r="I342" s="16" t="s">
        <v>473</v>
      </c>
      <c r="J342" s="16" t="s">
        <v>836</v>
      </c>
      <c r="K342" s="16" t="s">
        <v>3724</v>
      </c>
      <c r="L342" s="16" t="s">
        <v>3725</v>
      </c>
      <c r="M342" s="16" t="s">
        <v>3726</v>
      </c>
      <c r="N342" s="16" t="s">
        <v>478</v>
      </c>
      <c r="O342" s="16" t="s">
        <v>442</v>
      </c>
      <c r="P342" s="16" t="s">
        <v>3727</v>
      </c>
      <c r="Q342" s="16" t="s">
        <v>3728</v>
      </c>
      <c r="R342" s="16" t="s">
        <v>35</v>
      </c>
      <c r="S342" s="16" t="s">
        <v>494</v>
      </c>
      <c r="T342" s="16" t="s">
        <v>3729</v>
      </c>
      <c r="U342" s="16" t="s">
        <v>466</v>
      </c>
      <c r="V342" s="16" t="s">
        <v>3730</v>
      </c>
      <c r="W342" s="16" t="s">
        <v>3727</v>
      </c>
      <c r="X342" s="16" t="s">
        <v>449</v>
      </c>
      <c r="Y342" s="16" t="s">
        <v>450</v>
      </c>
      <c r="Z342" s="16" t="s">
        <v>451</v>
      </c>
      <c r="AA342" s="16" t="s">
        <v>3731</v>
      </c>
      <c r="AB342" s="16" t="s">
        <v>494</v>
      </c>
      <c r="AC342" s="16" t="s">
        <v>35</v>
      </c>
      <c r="AD342" s="16" t="s">
        <v>865</v>
      </c>
      <c r="AE342" s="16" t="s">
        <v>35</v>
      </c>
      <c r="AF342" s="16" t="s">
        <v>338</v>
      </c>
      <c r="AG342" s="25">
        <f ca="1" t="shared" si="30"/>
        <v>23.4775000000955</v>
      </c>
      <c r="AH342" s="25" t="str">
        <f t="shared" si="31"/>
        <v>是</v>
      </c>
      <c r="AI342" s="26" t="str">
        <f ca="1" t="shared" si="32"/>
        <v>是</v>
      </c>
      <c r="AJ342" s="27" t="str">
        <f ca="1" t="shared" si="33"/>
        <v>是</v>
      </c>
      <c r="AK342" s="28"/>
      <c r="AL342" s="28" t="s">
        <v>71</v>
      </c>
    </row>
    <row r="343" spans="1:38">
      <c r="A343" s="22" t="str">
        <f t="shared" si="34"/>
        <v>六安金安开发区网点</v>
      </c>
      <c r="B343" s="22" t="str">
        <f>VLOOKUP(R343,区域划分!A:B,2,0)</f>
        <v>六安</v>
      </c>
      <c r="C343" t="str">
        <f t="shared" si="35"/>
        <v>2020-11-01</v>
      </c>
      <c r="D343" s="16" t="s">
        <v>3732</v>
      </c>
      <c r="E343" s="16" t="s">
        <v>3733</v>
      </c>
      <c r="F343" s="16" t="s">
        <v>433</v>
      </c>
      <c r="G343" s="16" t="s">
        <v>456</v>
      </c>
      <c r="H343" s="16" t="s">
        <v>457</v>
      </c>
      <c r="I343" s="16" t="s">
        <v>473</v>
      </c>
      <c r="J343" s="16" t="s">
        <v>3734</v>
      </c>
      <c r="K343" s="16" t="s">
        <v>3735</v>
      </c>
      <c r="L343" s="16" t="s">
        <v>3736</v>
      </c>
      <c r="M343" s="16" t="s">
        <v>3737</v>
      </c>
      <c r="N343" s="16" t="s">
        <v>441</v>
      </c>
      <c r="O343" s="16" t="s">
        <v>442</v>
      </c>
      <c r="P343" s="16" t="s">
        <v>3738</v>
      </c>
      <c r="Q343" s="16" t="s">
        <v>3739</v>
      </c>
      <c r="R343" s="16" t="s">
        <v>103</v>
      </c>
      <c r="S343" s="16" t="s">
        <v>494</v>
      </c>
      <c r="T343" s="16" t="s">
        <v>3503</v>
      </c>
      <c r="U343" s="16" t="s">
        <v>466</v>
      </c>
      <c r="V343" s="16" t="s">
        <v>3740</v>
      </c>
      <c r="W343" s="16" t="s">
        <v>3738</v>
      </c>
      <c r="X343" s="16" t="s">
        <v>449</v>
      </c>
      <c r="Y343" s="16" t="s">
        <v>450</v>
      </c>
      <c r="Z343" s="16" t="s">
        <v>451</v>
      </c>
      <c r="AA343" s="16" t="s">
        <v>3741</v>
      </c>
      <c r="AB343" s="16" t="s">
        <v>494</v>
      </c>
      <c r="AC343" s="16" t="s">
        <v>103</v>
      </c>
      <c r="AD343" s="16" t="s">
        <v>453</v>
      </c>
      <c r="AE343" s="16" t="s">
        <v>103</v>
      </c>
      <c r="AF343" s="16" t="s">
        <v>338</v>
      </c>
      <c r="AG343" s="25">
        <f ca="1" t="shared" si="30"/>
        <v>23.2175000000861</v>
      </c>
      <c r="AH343" s="25" t="str">
        <f t="shared" si="31"/>
        <v>是</v>
      </c>
      <c r="AI343" s="26" t="str">
        <f ca="1" t="shared" si="32"/>
        <v>是</v>
      </c>
      <c r="AJ343" s="27" t="str">
        <f ca="1" t="shared" si="33"/>
        <v>是</v>
      </c>
      <c r="AK343" s="28"/>
      <c r="AL343" s="28" t="s">
        <v>71</v>
      </c>
    </row>
    <row r="344" spans="1:38">
      <c r="A344" s="22" t="str">
        <f t="shared" si="34"/>
        <v>合肥包河三里庵网点</v>
      </c>
      <c r="B344" s="22" t="str">
        <f>VLOOKUP(R344,区域划分!A:B,2,0)</f>
        <v>合肥南</v>
      </c>
      <c r="C344" t="str">
        <f t="shared" si="35"/>
        <v>2020-11-01</v>
      </c>
      <c r="D344" s="16" t="s">
        <v>3742</v>
      </c>
      <c r="E344" s="16" t="s">
        <v>3743</v>
      </c>
      <c r="F344" s="16" t="s">
        <v>433</v>
      </c>
      <c r="G344" s="16" t="s">
        <v>434</v>
      </c>
      <c r="H344" s="16" t="s">
        <v>435</v>
      </c>
      <c r="I344" s="16" t="s">
        <v>473</v>
      </c>
      <c r="J344" s="16" t="s">
        <v>3744</v>
      </c>
      <c r="K344" s="16" t="s">
        <v>3745</v>
      </c>
      <c r="L344" s="16" t="s">
        <v>3746</v>
      </c>
      <c r="M344" s="16" t="s">
        <v>3747</v>
      </c>
      <c r="N344" s="16" t="s">
        <v>441</v>
      </c>
      <c r="O344" s="16" t="s">
        <v>479</v>
      </c>
      <c r="P344" s="16" t="s">
        <v>3748</v>
      </c>
      <c r="Q344" s="16" t="s">
        <v>3749</v>
      </c>
      <c r="R344" s="16" t="s">
        <v>13</v>
      </c>
      <c r="S344" s="16" t="s">
        <v>445</v>
      </c>
      <c r="T344" s="16" t="s">
        <v>3750</v>
      </c>
      <c r="U344" s="16" t="s">
        <v>447</v>
      </c>
      <c r="V344" s="16" t="s">
        <v>3751</v>
      </c>
      <c r="W344" s="16" t="s">
        <v>3748</v>
      </c>
      <c r="X344" s="16" t="s">
        <v>449</v>
      </c>
      <c r="Y344" s="16" t="s">
        <v>450</v>
      </c>
      <c r="Z344" s="16" t="s">
        <v>451</v>
      </c>
      <c r="AA344" s="16" t="s">
        <v>3752</v>
      </c>
      <c r="AB344" s="16" t="s">
        <v>445</v>
      </c>
      <c r="AC344" s="16" t="s">
        <v>13</v>
      </c>
      <c r="AD344" s="16" t="s">
        <v>453</v>
      </c>
      <c r="AE344" s="16" t="s">
        <v>338</v>
      </c>
      <c r="AF344" s="16" t="s">
        <v>338</v>
      </c>
      <c r="AG344" s="25">
        <f ca="1" t="shared" si="30"/>
        <v>15.2966666666907</v>
      </c>
      <c r="AH344" s="25" t="str">
        <f t="shared" si="31"/>
        <v>是</v>
      </c>
      <c r="AI344" s="26" t="str">
        <f ca="1" t="shared" si="32"/>
        <v>是</v>
      </c>
      <c r="AJ344" s="27" t="str">
        <f ca="1" t="shared" si="33"/>
        <v>是</v>
      </c>
      <c r="AK344" s="28" t="s">
        <v>69</v>
      </c>
      <c r="AL344" s="28"/>
    </row>
    <row r="345" spans="1:38">
      <c r="A345" s="22" t="str">
        <f t="shared" si="34"/>
        <v>黄山屯溪网点</v>
      </c>
      <c r="B345" s="22" t="str">
        <f>VLOOKUP(R345,区域划分!A:B,2,0)</f>
        <v>黄山</v>
      </c>
      <c r="C345" t="str">
        <f t="shared" si="35"/>
        <v>2020-11-01</v>
      </c>
      <c r="D345" s="16" t="s">
        <v>3753</v>
      </c>
      <c r="E345" s="16" t="s">
        <v>3754</v>
      </c>
      <c r="F345" s="16" t="s">
        <v>433</v>
      </c>
      <c r="G345" s="16" t="s">
        <v>434</v>
      </c>
      <c r="H345" s="16" t="s">
        <v>435</v>
      </c>
      <c r="I345" s="16" t="s">
        <v>473</v>
      </c>
      <c r="J345" s="16" t="s">
        <v>3517</v>
      </c>
      <c r="K345" s="16" t="s">
        <v>3755</v>
      </c>
      <c r="L345" s="16" t="s">
        <v>3756</v>
      </c>
      <c r="M345" s="16" t="s">
        <v>537</v>
      </c>
      <c r="N345" s="16" t="s">
        <v>441</v>
      </c>
      <c r="O345" s="16" t="s">
        <v>442</v>
      </c>
      <c r="P345" s="16" t="s">
        <v>537</v>
      </c>
      <c r="Q345" s="16" t="s">
        <v>3757</v>
      </c>
      <c r="R345" s="16" t="s">
        <v>29</v>
      </c>
      <c r="S345" s="16" t="s">
        <v>3569</v>
      </c>
      <c r="T345" s="16" t="s">
        <v>3758</v>
      </c>
      <c r="U345" s="16" t="s">
        <v>447</v>
      </c>
      <c r="V345" s="16" t="s">
        <v>541</v>
      </c>
      <c r="W345" s="16" t="s">
        <v>537</v>
      </c>
      <c r="X345" s="16" t="s">
        <v>449</v>
      </c>
      <c r="Y345" s="16" t="s">
        <v>450</v>
      </c>
      <c r="Z345" s="16" t="s">
        <v>451</v>
      </c>
      <c r="AA345" s="16" t="s">
        <v>3759</v>
      </c>
      <c r="AB345" s="16" t="s">
        <v>3569</v>
      </c>
      <c r="AC345" s="16" t="s">
        <v>29</v>
      </c>
      <c r="AD345" s="16" t="s">
        <v>453</v>
      </c>
      <c r="AE345" s="16" t="s">
        <v>338</v>
      </c>
      <c r="AF345" s="16" t="s">
        <v>338</v>
      </c>
      <c r="AG345" s="25">
        <f ca="1" t="shared" si="30"/>
        <v>14.6649999999208</v>
      </c>
      <c r="AH345" s="25" t="str">
        <f t="shared" si="31"/>
        <v>是</v>
      </c>
      <c r="AI345" s="26" t="str">
        <f ca="1" t="shared" si="32"/>
        <v>是</v>
      </c>
      <c r="AJ345" s="27" t="str">
        <f ca="1" t="shared" si="33"/>
        <v>是</v>
      </c>
      <c r="AK345" s="28" t="s">
        <v>69</v>
      </c>
      <c r="AL345" s="28"/>
    </row>
    <row r="346" spans="1:38">
      <c r="A346" s="22" t="str">
        <f t="shared" si="34"/>
        <v>马鞍山含山网点</v>
      </c>
      <c r="B346" s="22" t="str">
        <f>VLOOKUP(R346,区域划分!A:B,2,0)</f>
        <v>含山</v>
      </c>
      <c r="C346" t="str">
        <f t="shared" si="35"/>
        <v>2020-11-01</v>
      </c>
      <c r="D346" s="16" t="s">
        <v>3760</v>
      </c>
      <c r="E346" s="16" t="s">
        <v>3761</v>
      </c>
      <c r="F346" s="16" t="s">
        <v>433</v>
      </c>
      <c r="G346" s="16" t="s">
        <v>456</v>
      </c>
      <c r="H346" s="16" t="s">
        <v>457</v>
      </c>
      <c r="I346" s="16" t="s">
        <v>473</v>
      </c>
      <c r="J346" s="16" t="s">
        <v>1979</v>
      </c>
      <c r="K346" s="16" t="s">
        <v>3762</v>
      </c>
      <c r="L346" s="16" t="s">
        <v>3763</v>
      </c>
      <c r="M346" s="16" t="s">
        <v>537</v>
      </c>
      <c r="N346" s="16" t="s">
        <v>441</v>
      </c>
      <c r="O346" s="16" t="s">
        <v>442</v>
      </c>
      <c r="P346" s="16" t="s">
        <v>537</v>
      </c>
      <c r="Q346" s="16" t="s">
        <v>3764</v>
      </c>
      <c r="R346" s="16" t="s">
        <v>27</v>
      </c>
      <c r="S346" s="16" t="s">
        <v>1206</v>
      </c>
      <c r="T346" s="16" t="s">
        <v>3765</v>
      </c>
      <c r="U346" s="16" t="s">
        <v>447</v>
      </c>
      <c r="V346" s="16" t="s">
        <v>541</v>
      </c>
      <c r="W346" s="16" t="s">
        <v>537</v>
      </c>
      <c r="X346" s="16" t="s">
        <v>449</v>
      </c>
      <c r="Y346" s="16" t="s">
        <v>450</v>
      </c>
      <c r="Z346" s="16" t="s">
        <v>451</v>
      </c>
      <c r="AA346" s="16" t="s">
        <v>3766</v>
      </c>
      <c r="AB346" s="16" t="s">
        <v>1206</v>
      </c>
      <c r="AC346" s="16" t="s">
        <v>27</v>
      </c>
      <c r="AD346" s="16" t="s">
        <v>453</v>
      </c>
      <c r="AE346" s="16" t="s">
        <v>338</v>
      </c>
      <c r="AF346" s="16" t="s">
        <v>338</v>
      </c>
      <c r="AG346" s="25">
        <f ca="1" t="shared" si="30"/>
        <v>21.0011111111962</v>
      </c>
      <c r="AH346" s="25" t="str">
        <f t="shared" si="31"/>
        <v>是</v>
      </c>
      <c r="AI346" s="26" t="str">
        <f ca="1" t="shared" si="32"/>
        <v>是</v>
      </c>
      <c r="AJ346" s="27" t="str">
        <f ca="1" t="shared" si="33"/>
        <v>是</v>
      </c>
      <c r="AK346" s="28" t="s">
        <v>69</v>
      </c>
      <c r="AL346" s="28"/>
    </row>
    <row r="347" spans="1:38">
      <c r="A347" s="22" t="str">
        <f t="shared" si="34"/>
        <v>合肥包河合工大网点</v>
      </c>
      <c r="B347" s="22" t="str">
        <f>VLOOKUP(R347,区域划分!A:B,2,0)</f>
        <v>合肥南</v>
      </c>
      <c r="C347" t="str">
        <f t="shared" si="35"/>
        <v>2020-11-01</v>
      </c>
      <c r="D347" s="16" t="s">
        <v>3767</v>
      </c>
      <c r="E347" s="16" t="s">
        <v>3768</v>
      </c>
      <c r="F347" s="16" t="s">
        <v>433</v>
      </c>
      <c r="G347" s="16" t="s">
        <v>471</v>
      </c>
      <c r="H347" s="16" t="s">
        <v>472</v>
      </c>
      <c r="I347" s="16" t="s">
        <v>473</v>
      </c>
      <c r="J347" s="16" t="s">
        <v>3769</v>
      </c>
      <c r="K347" s="16" t="s">
        <v>3770</v>
      </c>
      <c r="L347" s="16" t="s">
        <v>3771</v>
      </c>
      <c r="M347" s="16" t="s">
        <v>3772</v>
      </c>
      <c r="N347" s="16" t="s">
        <v>478</v>
      </c>
      <c r="O347" s="16" t="s">
        <v>442</v>
      </c>
      <c r="P347" s="16" t="s">
        <v>3773</v>
      </c>
      <c r="Q347" s="16" t="s">
        <v>3774</v>
      </c>
      <c r="R347" s="16" t="s">
        <v>76</v>
      </c>
      <c r="S347" s="16" t="s">
        <v>3775</v>
      </c>
      <c r="T347" s="16" t="s">
        <v>3776</v>
      </c>
      <c r="U347" s="16" t="s">
        <v>447</v>
      </c>
      <c r="V347" s="16" t="s">
        <v>3777</v>
      </c>
      <c r="W347" s="16" t="s">
        <v>3773</v>
      </c>
      <c r="X347" s="16" t="s">
        <v>449</v>
      </c>
      <c r="Y347" s="16" t="s">
        <v>450</v>
      </c>
      <c r="Z347" s="16" t="s">
        <v>451</v>
      </c>
      <c r="AA347" s="16" t="s">
        <v>3778</v>
      </c>
      <c r="AB347" s="16" t="s">
        <v>3775</v>
      </c>
      <c r="AC347" s="16" t="s">
        <v>76</v>
      </c>
      <c r="AD347" s="16" t="s">
        <v>453</v>
      </c>
      <c r="AE347" s="16" t="s">
        <v>338</v>
      </c>
      <c r="AF347" s="16" t="s">
        <v>338</v>
      </c>
      <c r="AG347" s="25">
        <f ca="1" t="shared" si="30"/>
        <v>15.2447222221526</v>
      </c>
      <c r="AH347" s="25" t="str">
        <f t="shared" si="31"/>
        <v>是</v>
      </c>
      <c r="AI347" s="26" t="str">
        <f ca="1" t="shared" si="32"/>
        <v>是</v>
      </c>
      <c r="AJ347" s="27" t="str">
        <f ca="1" t="shared" si="33"/>
        <v>是</v>
      </c>
      <c r="AK347" s="28" t="s">
        <v>69</v>
      </c>
      <c r="AL347" s="28"/>
    </row>
    <row r="348" spans="1:38">
      <c r="A348" s="22" t="str">
        <f t="shared" si="34"/>
        <v>合肥经开莲花路网点</v>
      </c>
      <c r="B348" s="22" t="str">
        <f>VLOOKUP(R348,区域划分!A:B,2,0)</f>
        <v>合肥南</v>
      </c>
      <c r="C348" t="str">
        <f t="shared" si="35"/>
        <v>2020-11-01</v>
      </c>
      <c r="D348" s="16" t="s">
        <v>3779</v>
      </c>
      <c r="E348" s="16" t="s">
        <v>3780</v>
      </c>
      <c r="F348" s="16" t="s">
        <v>433</v>
      </c>
      <c r="G348" s="16" t="s">
        <v>471</v>
      </c>
      <c r="H348" s="16" t="s">
        <v>472</v>
      </c>
      <c r="I348" s="16" t="s">
        <v>473</v>
      </c>
      <c r="J348" s="16" t="s">
        <v>710</v>
      </c>
      <c r="K348" s="16" t="s">
        <v>711</v>
      </c>
      <c r="L348" s="16" t="s">
        <v>3781</v>
      </c>
      <c r="M348" s="16" t="s">
        <v>3782</v>
      </c>
      <c r="N348" s="16" t="s">
        <v>441</v>
      </c>
      <c r="O348" s="16" t="s">
        <v>442</v>
      </c>
      <c r="P348" s="16" t="s">
        <v>3783</v>
      </c>
      <c r="Q348" s="16" t="s">
        <v>3784</v>
      </c>
      <c r="R348" s="16" t="s">
        <v>31</v>
      </c>
      <c r="S348" s="16" t="s">
        <v>606</v>
      </c>
      <c r="T348" s="16" t="s">
        <v>716</v>
      </c>
      <c r="U348" s="16" t="s">
        <v>466</v>
      </c>
      <c r="V348" s="16" t="s">
        <v>3785</v>
      </c>
      <c r="W348" s="16" t="s">
        <v>3783</v>
      </c>
      <c r="X348" s="16" t="s">
        <v>449</v>
      </c>
      <c r="Y348" s="16" t="s">
        <v>450</v>
      </c>
      <c r="Z348" s="16" t="s">
        <v>451</v>
      </c>
      <c r="AA348" s="16" t="s">
        <v>3786</v>
      </c>
      <c r="AB348" s="16" t="s">
        <v>606</v>
      </c>
      <c r="AC348" s="16" t="s">
        <v>31</v>
      </c>
      <c r="AD348" s="16" t="s">
        <v>453</v>
      </c>
      <c r="AE348" s="16" t="s">
        <v>31</v>
      </c>
      <c r="AF348" s="16" t="s">
        <v>338</v>
      </c>
      <c r="AG348" s="25">
        <f ca="1" t="shared" si="30"/>
        <v>23.7547222223366</v>
      </c>
      <c r="AH348" s="25" t="str">
        <f t="shared" si="31"/>
        <v>是</v>
      </c>
      <c r="AI348" s="26" t="str">
        <f ca="1" t="shared" si="32"/>
        <v>是</v>
      </c>
      <c r="AJ348" s="27" t="str">
        <f ca="1" t="shared" si="33"/>
        <v>是</v>
      </c>
      <c r="AK348" s="28"/>
      <c r="AL348" s="28" t="s">
        <v>71</v>
      </c>
    </row>
    <row r="349" spans="1:38">
      <c r="A349" s="22" t="str">
        <f t="shared" si="34"/>
        <v>合肥肥东人民路网点</v>
      </c>
      <c r="B349" s="22" t="str">
        <f>VLOOKUP(R349,区域划分!A:B,2,0)</f>
        <v>肥东</v>
      </c>
      <c r="C349" t="str">
        <f t="shared" si="35"/>
        <v>2020-11-01</v>
      </c>
      <c r="D349" s="16" t="s">
        <v>3787</v>
      </c>
      <c r="E349" s="16" t="s">
        <v>3788</v>
      </c>
      <c r="F349" s="16" t="s">
        <v>433</v>
      </c>
      <c r="G349" s="16" t="s">
        <v>456</v>
      </c>
      <c r="H349" s="16" t="s">
        <v>457</v>
      </c>
      <c r="I349" s="16" t="s">
        <v>473</v>
      </c>
      <c r="J349" s="16" t="s">
        <v>1212</v>
      </c>
      <c r="K349" s="16" t="s">
        <v>3789</v>
      </c>
      <c r="L349" s="16" t="s">
        <v>3790</v>
      </c>
      <c r="M349" s="16" t="s">
        <v>3791</v>
      </c>
      <c r="N349" s="16" t="s">
        <v>441</v>
      </c>
      <c r="O349" s="16" t="s">
        <v>442</v>
      </c>
      <c r="P349" s="16" t="s">
        <v>3792</v>
      </c>
      <c r="Q349" s="16" t="s">
        <v>3793</v>
      </c>
      <c r="R349" s="16" t="s">
        <v>23</v>
      </c>
      <c r="S349" s="16" t="s">
        <v>606</v>
      </c>
      <c r="T349" s="16" t="s">
        <v>727</v>
      </c>
      <c r="U349" s="16" t="s">
        <v>466</v>
      </c>
      <c r="V349" s="16" t="s">
        <v>3794</v>
      </c>
      <c r="W349" s="16" t="s">
        <v>3792</v>
      </c>
      <c r="X349" s="16" t="s">
        <v>449</v>
      </c>
      <c r="Y349" s="16" t="s">
        <v>450</v>
      </c>
      <c r="Z349" s="16" t="s">
        <v>451</v>
      </c>
      <c r="AA349" s="16" t="s">
        <v>3795</v>
      </c>
      <c r="AB349" s="16" t="s">
        <v>606</v>
      </c>
      <c r="AC349" s="16" t="s">
        <v>23</v>
      </c>
      <c r="AD349" s="16" t="s">
        <v>453</v>
      </c>
      <c r="AE349" s="16" t="s">
        <v>23</v>
      </c>
      <c r="AF349" s="16" t="s">
        <v>338</v>
      </c>
      <c r="AG349" s="25">
        <f ca="1" t="shared" si="30"/>
        <v>23.7841666666791</v>
      </c>
      <c r="AH349" s="25" t="str">
        <f t="shared" si="31"/>
        <v>是</v>
      </c>
      <c r="AI349" s="26" t="str">
        <f ca="1" t="shared" si="32"/>
        <v>是</v>
      </c>
      <c r="AJ349" s="27" t="str">
        <f ca="1" t="shared" si="33"/>
        <v>是</v>
      </c>
      <c r="AK349" s="28"/>
      <c r="AL349" s="28" t="s">
        <v>71</v>
      </c>
    </row>
    <row r="350" spans="1:38">
      <c r="A350" s="22" t="str">
        <f t="shared" si="34"/>
        <v>合肥肥东人民路网点</v>
      </c>
      <c r="B350" s="22" t="str">
        <f>VLOOKUP(R350,区域划分!A:B,2,0)</f>
        <v>肥东</v>
      </c>
      <c r="C350" t="str">
        <f t="shared" si="35"/>
        <v>2020-11-01</v>
      </c>
      <c r="D350" s="16" t="s">
        <v>3796</v>
      </c>
      <c r="E350" s="16" t="s">
        <v>3788</v>
      </c>
      <c r="F350" s="16" t="s">
        <v>433</v>
      </c>
      <c r="G350" s="16" t="s">
        <v>532</v>
      </c>
      <c r="H350" s="16" t="s">
        <v>533</v>
      </c>
      <c r="I350" s="16" t="s">
        <v>473</v>
      </c>
      <c r="J350" s="16" t="s">
        <v>1212</v>
      </c>
      <c r="K350" s="16" t="s">
        <v>3789</v>
      </c>
      <c r="L350" s="16" t="s">
        <v>3797</v>
      </c>
      <c r="M350" s="16" t="s">
        <v>3791</v>
      </c>
      <c r="N350" s="16" t="s">
        <v>441</v>
      </c>
      <c r="O350" s="16" t="s">
        <v>442</v>
      </c>
      <c r="P350" s="16" t="s">
        <v>3792</v>
      </c>
      <c r="Q350" s="16" t="s">
        <v>3793</v>
      </c>
      <c r="R350" s="16" t="s">
        <v>23</v>
      </c>
      <c r="S350" s="16" t="s">
        <v>606</v>
      </c>
      <c r="T350" s="16" t="s">
        <v>727</v>
      </c>
      <c r="U350" s="16" t="s">
        <v>466</v>
      </c>
      <c r="V350" s="16" t="s">
        <v>3794</v>
      </c>
      <c r="W350" s="16" t="s">
        <v>3792</v>
      </c>
      <c r="X350" s="16" t="s">
        <v>449</v>
      </c>
      <c r="Y350" s="16" t="s">
        <v>450</v>
      </c>
      <c r="Z350" s="16" t="s">
        <v>451</v>
      </c>
      <c r="AA350" s="16" t="s">
        <v>3798</v>
      </c>
      <c r="AB350" s="16" t="s">
        <v>606</v>
      </c>
      <c r="AC350" s="16" t="s">
        <v>23</v>
      </c>
      <c r="AD350" s="16" t="s">
        <v>453</v>
      </c>
      <c r="AE350" s="16" t="s">
        <v>23</v>
      </c>
      <c r="AF350" s="16" t="s">
        <v>338</v>
      </c>
      <c r="AG350" s="25">
        <f ca="1" t="shared" si="30"/>
        <v>23.765555555583</v>
      </c>
      <c r="AH350" s="25" t="str">
        <f t="shared" si="31"/>
        <v>是</v>
      </c>
      <c r="AI350" s="26" t="str">
        <f ca="1" t="shared" si="32"/>
        <v>是</v>
      </c>
      <c r="AJ350" s="27" t="str">
        <f ca="1" t="shared" si="33"/>
        <v>是</v>
      </c>
      <c r="AK350" s="28"/>
      <c r="AL350" s="28" t="s">
        <v>71</v>
      </c>
    </row>
    <row r="351" spans="1:38">
      <c r="A351" s="22" t="str">
        <f t="shared" si="34"/>
        <v>合肥经开网点</v>
      </c>
      <c r="B351" s="22" t="str">
        <f>VLOOKUP(R351,区域划分!A:B,2,0)</f>
        <v>合肥南</v>
      </c>
      <c r="C351" t="str">
        <f t="shared" si="35"/>
        <v>2020-11-01</v>
      </c>
      <c r="D351" s="16" t="s">
        <v>3799</v>
      </c>
      <c r="E351" s="16" t="s">
        <v>3800</v>
      </c>
      <c r="F351" s="16" t="s">
        <v>835</v>
      </c>
      <c r="G351" s="16" t="s">
        <v>471</v>
      </c>
      <c r="H351" s="16" t="s">
        <v>472</v>
      </c>
      <c r="I351" s="16" t="s">
        <v>473</v>
      </c>
      <c r="J351" s="16" t="s">
        <v>836</v>
      </c>
      <c r="K351" s="16" t="s">
        <v>3801</v>
      </c>
      <c r="L351" s="16" t="s">
        <v>3802</v>
      </c>
      <c r="M351" s="16" t="s">
        <v>3803</v>
      </c>
      <c r="N351" s="16" t="s">
        <v>441</v>
      </c>
      <c r="O351" s="16" t="s">
        <v>442</v>
      </c>
      <c r="P351" s="16" t="s">
        <v>3804</v>
      </c>
      <c r="Q351" s="16" t="s">
        <v>3805</v>
      </c>
      <c r="R351" s="16" t="s">
        <v>9</v>
      </c>
      <c r="S351" s="16" t="s">
        <v>606</v>
      </c>
      <c r="T351" s="16" t="s">
        <v>3806</v>
      </c>
      <c r="U351" s="16" t="s">
        <v>466</v>
      </c>
      <c r="V351" s="16" t="s">
        <v>3807</v>
      </c>
      <c r="W351" s="16" t="s">
        <v>3804</v>
      </c>
      <c r="X351" s="16" t="s">
        <v>449</v>
      </c>
      <c r="Y351" s="16" t="s">
        <v>450</v>
      </c>
      <c r="Z351" s="16" t="s">
        <v>451</v>
      </c>
      <c r="AA351" s="16" t="s">
        <v>3808</v>
      </c>
      <c r="AB351" s="16" t="s">
        <v>606</v>
      </c>
      <c r="AC351" s="16" t="s">
        <v>805</v>
      </c>
      <c r="AD351" s="16" t="s">
        <v>865</v>
      </c>
      <c r="AE351" s="16" t="s">
        <v>9</v>
      </c>
      <c r="AF351" s="16" t="s">
        <v>338</v>
      </c>
      <c r="AG351" s="25">
        <f ca="1" t="shared" si="30"/>
        <v>23.906111111166</v>
      </c>
      <c r="AH351" s="25" t="str">
        <f t="shared" si="31"/>
        <v>是</v>
      </c>
      <c r="AI351" s="26" t="str">
        <f ca="1" t="shared" si="32"/>
        <v>是</v>
      </c>
      <c r="AJ351" s="27" t="str">
        <f ca="1" t="shared" si="33"/>
        <v>是</v>
      </c>
      <c r="AK351" s="28"/>
      <c r="AL351" s="28" t="s">
        <v>71</v>
      </c>
    </row>
    <row r="352" spans="1:38">
      <c r="A352" s="22" t="str">
        <f t="shared" si="34"/>
        <v>合肥包河三里庵网点</v>
      </c>
      <c r="B352" s="22" t="str">
        <f>VLOOKUP(R352,区域划分!A:B,2,0)</f>
        <v>合肥南</v>
      </c>
      <c r="C352" t="str">
        <f t="shared" si="35"/>
        <v>2020-11-01</v>
      </c>
      <c r="D352" s="16" t="s">
        <v>3809</v>
      </c>
      <c r="E352" s="16" t="s">
        <v>3810</v>
      </c>
      <c r="F352" s="16" t="s">
        <v>433</v>
      </c>
      <c r="G352" s="16" t="s">
        <v>532</v>
      </c>
      <c r="H352" s="16" t="s">
        <v>533</v>
      </c>
      <c r="I352" s="16" t="s">
        <v>473</v>
      </c>
      <c r="J352" s="16" t="s">
        <v>710</v>
      </c>
      <c r="K352" s="16" t="s">
        <v>711</v>
      </c>
      <c r="L352" s="16" t="s">
        <v>3811</v>
      </c>
      <c r="M352" s="16" t="s">
        <v>3812</v>
      </c>
      <c r="N352" s="16" t="s">
        <v>478</v>
      </c>
      <c r="O352" s="16" t="s">
        <v>442</v>
      </c>
      <c r="P352" s="16" t="s">
        <v>3813</v>
      </c>
      <c r="Q352" s="16" t="s">
        <v>3814</v>
      </c>
      <c r="R352" s="16" t="s">
        <v>13</v>
      </c>
      <c r="S352" s="16" t="s">
        <v>606</v>
      </c>
      <c r="T352" s="16" t="s">
        <v>607</v>
      </c>
      <c r="U352" s="16" t="s">
        <v>466</v>
      </c>
      <c r="V352" s="16" t="s">
        <v>3815</v>
      </c>
      <c r="W352" s="16" t="s">
        <v>3813</v>
      </c>
      <c r="X352" s="16" t="s">
        <v>449</v>
      </c>
      <c r="Y352" s="16" t="s">
        <v>450</v>
      </c>
      <c r="Z352" s="16" t="s">
        <v>451</v>
      </c>
      <c r="AA352" s="16" t="s">
        <v>3816</v>
      </c>
      <c r="AB352" s="16" t="s">
        <v>606</v>
      </c>
      <c r="AC352" s="16" t="s">
        <v>13</v>
      </c>
      <c r="AD352" s="16" t="s">
        <v>453</v>
      </c>
      <c r="AE352" s="16" t="s">
        <v>13</v>
      </c>
      <c r="AF352" s="16" t="s">
        <v>338</v>
      </c>
      <c r="AG352" s="25">
        <f ca="1" t="shared" si="30"/>
        <v>23.8883333334234</v>
      </c>
      <c r="AH352" s="25" t="str">
        <f t="shared" si="31"/>
        <v>是</v>
      </c>
      <c r="AI352" s="26" t="str">
        <f ca="1" t="shared" si="32"/>
        <v>是</v>
      </c>
      <c r="AJ352" s="27" t="str">
        <f ca="1" t="shared" si="33"/>
        <v>是</v>
      </c>
      <c r="AK352" s="28"/>
      <c r="AL352" s="28" t="s">
        <v>71</v>
      </c>
    </row>
    <row r="353" spans="1:38">
      <c r="A353" s="22" t="str">
        <f t="shared" si="34"/>
        <v>合肥高新天鹅湖网点</v>
      </c>
      <c r="B353" s="22" t="str">
        <f>VLOOKUP(R353,区域划分!A:B,2,0)</f>
        <v>合肥南</v>
      </c>
      <c r="C353" t="str">
        <f t="shared" si="35"/>
        <v>2020-11-01</v>
      </c>
      <c r="D353" s="16" t="s">
        <v>3817</v>
      </c>
      <c r="E353" s="16" t="s">
        <v>3818</v>
      </c>
      <c r="F353" s="16" t="s">
        <v>433</v>
      </c>
      <c r="G353" s="16" t="s">
        <v>471</v>
      </c>
      <c r="H353" s="16" t="s">
        <v>599</v>
      </c>
      <c r="I353" s="16" t="s">
        <v>473</v>
      </c>
      <c r="J353" s="16" t="s">
        <v>634</v>
      </c>
      <c r="K353" s="16" t="s">
        <v>1133</v>
      </c>
      <c r="L353" s="16" t="s">
        <v>3819</v>
      </c>
      <c r="M353" s="16" t="s">
        <v>3820</v>
      </c>
      <c r="N353" s="16" t="s">
        <v>478</v>
      </c>
      <c r="O353" s="16" t="s">
        <v>442</v>
      </c>
      <c r="P353" s="16" t="s">
        <v>3821</v>
      </c>
      <c r="Q353" s="16" t="s">
        <v>3822</v>
      </c>
      <c r="R353" s="16" t="s">
        <v>17</v>
      </c>
      <c r="S353" s="16" t="s">
        <v>593</v>
      </c>
      <c r="T353" s="16" t="s">
        <v>3823</v>
      </c>
      <c r="U353" s="16" t="s">
        <v>447</v>
      </c>
      <c r="V353" s="16" t="s">
        <v>3824</v>
      </c>
      <c r="W353" s="16" t="s">
        <v>3821</v>
      </c>
      <c r="X353" s="16" t="s">
        <v>449</v>
      </c>
      <c r="Y353" s="16" t="s">
        <v>450</v>
      </c>
      <c r="Z353" s="16" t="s">
        <v>451</v>
      </c>
      <c r="AA353" s="16" t="s">
        <v>3825</v>
      </c>
      <c r="AB353" s="16" t="s">
        <v>593</v>
      </c>
      <c r="AC353" s="16" t="s">
        <v>17</v>
      </c>
      <c r="AD353" s="16" t="s">
        <v>453</v>
      </c>
      <c r="AE353" s="16" t="s">
        <v>338</v>
      </c>
      <c r="AF353" s="16" t="s">
        <v>338</v>
      </c>
      <c r="AG353" s="25">
        <f ca="1" t="shared" si="30"/>
        <v>4.73083333333489</v>
      </c>
      <c r="AH353" s="25" t="str">
        <f t="shared" si="31"/>
        <v>是</v>
      </c>
      <c r="AI353" s="26" t="str">
        <f ca="1" t="shared" si="32"/>
        <v>是</v>
      </c>
      <c r="AJ353" s="27" t="str">
        <f ca="1" t="shared" si="33"/>
        <v>是</v>
      </c>
      <c r="AK353" s="28" t="s">
        <v>69</v>
      </c>
      <c r="AL353" s="28"/>
    </row>
    <row r="354" spans="1:38">
      <c r="A354" s="22" t="str">
        <f t="shared" si="34"/>
        <v>合肥高新天鹅湖网点</v>
      </c>
      <c r="B354" s="22" t="str">
        <f>VLOOKUP(R354,区域划分!A:B,2,0)</f>
        <v>合肥南</v>
      </c>
      <c r="C354" t="str">
        <f t="shared" si="35"/>
        <v>2020-11-01</v>
      </c>
      <c r="D354" s="16" t="s">
        <v>3826</v>
      </c>
      <c r="E354" s="16" t="s">
        <v>3818</v>
      </c>
      <c r="F354" s="16" t="s">
        <v>433</v>
      </c>
      <c r="G354" s="16" t="s">
        <v>471</v>
      </c>
      <c r="H354" s="16" t="s">
        <v>472</v>
      </c>
      <c r="I354" s="16" t="s">
        <v>473</v>
      </c>
      <c r="J354" s="16" t="s">
        <v>3827</v>
      </c>
      <c r="K354" s="16" t="s">
        <v>3828</v>
      </c>
      <c r="L354" s="16" t="s">
        <v>3829</v>
      </c>
      <c r="M354" s="16" t="s">
        <v>537</v>
      </c>
      <c r="N354" s="16" t="s">
        <v>441</v>
      </c>
      <c r="O354" s="16" t="s">
        <v>442</v>
      </c>
      <c r="P354" s="16" t="s">
        <v>3830</v>
      </c>
      <c r="Q354" s="16" t="s">
        <v>3822</v>
      </c>
      <c r="R354" s="16" t="s">
        <v>17</v>
      </c>
      <c r="S354" s="16" t="s">
        <v>593</v>
      </c>
      <c r="T354" s="16" t="s">
        <v>3823</v>
      </c>
      <c r="U354" s="16" t="s">
        <v>447</v>
      </c>
      <c r="V354" s="16" t="s">
        <v>541</v>
      </c>
      <c r="W354" s="16" t="s">
        <v>3830</v>
      </c>
      <c r="X354" s="16" t="s">
        <v>449</v>
      </c>
      <c r="Y354" s="16" t="s">
        <v>450</v>
      </c>
      <c r="Z354" s="16" t="s">
        <v>451</v>
      </c>
      <c r="AA354" s="16" t="s">
        <v>3831</v>
      </c>
      <c r="AB354" s="16" t="s">
        <v>593</v>
      </c>
      <c r="AC354" s="16" t="s">
        <v>17</v>
      </c>
      <c r="AD354" s="16" t="s">
        <v>453</v>
      </c>
      <c r="AE354" s="16" t="s">
        <v>338</v>
      </c>
      <c r="AF354" s="16" t="s">
        <v>338</v>
      </c>
      <c r="AG354" s="25">
        <f ca="1" t="shared" si="30"/>
        <v>4.47805555566447</v>
      </c>
      <c r="AH354" s="25" t="str">
        <f t="shared" si="31"/>
        <v>是</v>
      </c>
      <c r="AI354" s="26" t="str">
        <f ca="1" t="shared" si="32"/>
        <v>是</v>
      </c>
      <c r="AJ354" s="27" t="str">
        <f ca="1" t="shared" si="33"/>
        <v>是</v>
      </c>
      <c r="AK354" s="28" t="s">
        <v>69</v>
      </c>
      <c r="AL354" s="28"/>
    </row>
    <row r="355" spans="1:38">
      <c r="A355" s="22" t="str">
        <f t="shared" si="34"/>
        <v>合肥经开网点</v>
      </c>
      <c r="B355" s="22" t="str">
        <f>VLOOKUP(R355,区域划分!A:B,2,0)</f>
        <v>合肥南</v>
      </c>
      <c r="C355" t="str">
        <f t="shared" si="35"/>
        <v>2020-11-01</v>
      </c>
      <c r="D355" s="16" t="s">
        <v>3832</v>
      </c>
      <c r="E355" s="16" t="s">
        <v>3833</v>
      </c>
      <c r="F355" s="16" t="s">
        <v>433</v>
      </c>
      <c r="G355" s="16" t="s">
        <v>456</v>
      </c>
      <c r="H355" s="16" t="s">
        <v>457</v>
      </c>
      <c r="I355" s="16" t="s">
        <v>473</v>
      </c>
      <c r="J355" s="16" t="s">
        <v>3352</v>
      </c>
      <c r="K355" s="16" t="s">
        <v>3834</v>
      </c>
      <c r="L355" s="16" t="s">
        <v>3835</v>
      </c>
      <c r="M355" s="16" t="s">
        <v>3836</v>
      </c>
      <c r="N355" s="16" t="s">
        <v>441</v>
      </c>
      <c r="O355" s="16" t="s">
        <v>442</v>
      </c>
      <c r="P355" s="16" t="s">
        <v>3837</v>
      </c>
      <c r="Q355" s="16" t="s">
        <v>3838</v>
      </c>
      <c r="R355" s="16" t="s">
        <v>9</v>
      </c>
      <c r="S355" s="16" t="s">
        <v>464</v>
      </c>
      <c r="T355" s="16" t="s">
        <v>465</v>
      </c>
      <c r="U355" s="16" t="s">
        <v>466</v>
      </c>
      <c r="V355" s="16" t="s">
        <v>3839</v>
      </c>
      <c r="W355" s="16" t="s">
        <v>3837</v>
      </c>
      <c r="X355" s="16" t="s">
        <v>449</v>
      </c>
      <c r="Y355" s="16" t="s">
        <v>450</v>
      </c>
      <c r="Z355" s="16" t="s">
        <v>451</v>
      </c>
      <c r="AA355" s="16" t="s">
        <v>3840</v>
      </c>
      <c r="AB355" s="16" t="s">
        <v>464</v>
      </c>
      <c r="AC355" s="16" t="s">
        <v>9</v>
      </c>
      <c r="AD355" s="16" t="s">
        <v>453</v>
      </c>
      <c r="AE355" s="16" t="s">
        <v>9</v>
      </c>
      <c r="AF355" s="16" t="s">
        <v>338</v>
      </c>
      <c r="AG355" s="25">
        <f ca="1" t="shared" si="30"/>
        <v>3.09444444451947</v>
      </c>
      <c r="AH355" s="25" t="str">
        <f t="shared" si="31"/>
        <v>是</v>
      </c>
      <c r="AI355" s="26" t="str">
        <f ca="1" t="shared" si="32"/>
        <v>是</v>
      </c>
      <c r="AJ355" s="27" t="str">
        <f ca="1" t="shared" si="33"/>
        <v>是</v>
      </c>
      <c r="AK355" s="28" t="s">
        <v>69</v>
      </c>
      <c r="AL355" s="28"/>
    </row>
    <row r="356" spans="1:38">
      <c r="A356" s="22" t="str">
        <f t="shared" si="34"/>
        <v>合肥经开网点</v>
      </c>
      <c r="B356" s="22" t="str">
        <f>VLOOKUP(R356,区域划分!A:B,2,0)</f>
        <v>合肥南</v>
      </c>
      <c r="C356" t="str">
        <f t="shared" si="35"/>
        <v>2020-11-01</v>
      </c>
      <c r="D356" s="16" t="s">
        <v>3841</v>
      </c>
      <c r="E356" s="16" t="s">
        <v>3842</v>
      </c>
      <c r="F356" s="16" t="s">
        <v>835</v>
      </c>
      <c r="G356" s="16" t="s">
        <v>456</v>
      </c>
      <c r="H356" s="16" t="s">
        <v>457</v>
      </c>
      <c r="I356" s="16" t="s">
        <v>473</v>
      </c>
      <c r="J356" s="16" t="s">
        <v>836</v>
      </c>
      <c r="K356" s="16" t="s">
        <v>837</v>
      </c>
      <c r="L356" s="16" t="s">
        <v>3843</v>
      </c>
      <c r="M356" s="16" t="s">
        <v>3844</v>
      </c>
      <c r="N356" s="16" t="s">
        <v>478</v>
      </c>
      <c r="O356" s="16" t="s">
        <v>442</v>
      </c>
      <c r="P356" s="16" t="s">
        <v>3845</v>
      </c>
      <c r="Q356" s="16" t="s">
        <v>3846</v>
      </c>
      <c r="R356" s="16" t="s">
        <v>9</v>
      </c>
      <c r="S356" s="16" t="s">
        <v>606</v>
      </c>
      <c r="T356" s="16" t="s">
        <v>3847</v>
      </c>
      <c r="U356" s="16" t="s">
        <v>466</v>
      </c>
      <c r="V356" s="16" t="s">
        <v>3848</v>
      </c>
      <c r="W356" s="16" t="s">
        <v>3845</v>
      </c>
      <c r="X356" s="16" t="s">
        <v>449</v>
      </c>
      <c r="Y356" s="16" t="s">
        <v>450</v>
      </c>
      <c r="Z356" s="16" t="s">
        <v>451</v>
      </c>
      <c r="AA356" s="16" t="s">
        <v>3849</v>
      </c>
      <c r="AB356" s="16" t="s">
        <v>606</v>
      </c>
      <c r="AC356" s="16" t="s">
        <v>9</v>
      </c>
      <c r="AD356" s="16" t="s">
        <v>453</v>
      </c>
      <c r="AE356" s="16" t="s">
        <v>9</v>
      </c>
      <c r="AF356" s="16" t="s">
        <v>338</v>
      </c>
      <c r="AG356" s="25">
        <f ca="1" t="shared" si="30"/>
        <v>23.8347222223529</v>
      </c>
      <c r="AH356" s="25" t="str">
        <f t="shared" si="31"/>
        <v>是</v>
      </c>
      <c r="AI356" s="26" t="str">
        <f ca="1" t="shared" si="32"/>
        <v>是</v>
      </c>
      <c r="AJ356" s="27" t="str">
        <f ca="1" t="shared" si="33"/>
        <v>是</v>
      </c>
      <c r="AK356" s="28" t="s">
        <v>69</v>
      </c>
      <c r="AL356" s="28" t="s">
        <v>71</v>
      </c>
    </row>
    <row r="357" spans="1:38">
      <c r="A357" s="22" t="str">
        <f t="shared" si="34"/>
        <v>合肥经开网点</v>
      </c>
      <c r="B357" s="22" t="str">
        <f>VLOOKUP(R357,区域划分!A:B,2,0)</f>
        <v>合肥南</v>
      </c>
      <c r="C357" t="str">
        <f t="shared" si="35"/>
        <v>2020-11-01</v>
      </c>
      <c r="D357" s="16" t="s">
        <v>3850</v>
      </c>
      <c r="E357" s="16" t="s">
        <v>3851</v>
      </c>
      <c r="F357" s="16" t="s">
        <v>433</v>
      </c>
      <c r="G357" s="16" t="s">
        <v>456</v>
      </c>
      <c r="H357" s="16" t="s">
        <v>457</v>
      </c>
      <c r="I357" s="16" t="s">
        <v>436</v>
      </c>
      <c r="J357" s="16" t="s">
        <v>3852</v>
      </c>
      <c r="K357" s="16" t="s">
        <v>3853</v>
      </c>
      <c r="L357" s="16" t="s">
        <v>3854</v>
      </c>
      <c r="M357" s="16" t="s">
        <v>3855</v>
      </c>
      <c r="N357" s="16" t="s">
        <v>478</v>
      </c>
      <c r="O357" s="16" t="s">
        <v>442</v>
      </c>
      <c r="P357" s="16" t="s">
        <v>3856</v>
      </c>
      <c r="Q357" s="16" t="s">
        <v>3857</v>
      </c>
      <c r="R357" s="16" t="s">
        <v>9</v>
      </c>
      <c r="S357" s="16" t="s">
        <v>464</v>
      </c>
      <c r="T357" s="16" t="s">
        <v>465</v>
      </c>
      <c r="U357" s="16" t="s">
        <v>466</v>
      </c>
      <c r="V357" s="16" t="s">
        <v>3858</v>
      </c>
      <c r="W357" s="16" t="s">
        <v>3856</v>
      </c>
      <c r="X357" s="16" t="s">
        <v>449</v>
      </c>
      <c r="Y357" s="16" t="s">
        <v>450</v>
      </c>
      <c r="Z357" s="16" t="s">
        <v>451</v>
      </c>
      <c r="AA357" s="16" t="s">
        <v>3859</v>
      </c>
      <c r="AB357" s="16" t="s">
        <v>464</v>
      </c>
      <c r="AC357" s="16" t="s">
        <v>9</v>
      </c>
      <c r="AD357" s="16" t="s">
        <v>453</v>
      </c>
      <c r="AE357" s="16" t="s">
        <v>9</v>
      </c>
      <c r="AF357" s="16" t="s">
        <v>338</v>
      </c>
      <c r="AG357" s="25">
        <f ca="1" t="shared" si="30"/>
        <v>2.3216666666558</v>
      </c>
      <c r="AH357" s="25" t="str">
        <f t="shared" si="31"/>
        <v>是</v>
      </c>
      <c r="AI357" s="26" t="str">
        <f ca="1" t="shared" si="32"/>
        <v>是</v>
      </c>
      <c r="AJ357" s="27" t="str">
        <f ca="1" t="shared" si="33"/>
        <v>是</v>
      </c>
      <c r="AK357" s="28" t="s">
        <v>69</v>
      </c>
      <c r="AL357" s="28"/>
    </row>
    <row r="358" spans="1:38">
      <c r="A358" s="22" t="str">
        <f t="shared" si="34"/>
        <v>合肥经开网点</v>
      </c>
      <c r="B358" s="22" t="str">
        <f>VLOOKUP(R358,区域划分!A:B,2,0)</f>
        <v>合肥南</v>
      </c>
      <c r="C358" t="str">
        <f t="shared" si="35"/>
        <v>2020-11-01</v>
      </c>
      <c r="D358" s="16" t="s">
        <v>3860</v>
      </c>
      <c r="E358" s="16" t="s">
        <v>3842</v>
      </c>
      <c r="F358" s="16" t="s">
        <v>835</v>
      </c>
      <c r="G358" s="16" t="s">
        <v>3420</v>
      </c>
      <c r="H358" s="16" t="s">
        <v>3421</v>
      </c>
      <c r="I358" s="16" t="s">
        <v>473</v>
      </c>
      <c r="J358" s="16" t="s">
        <v>836</v>
      </c>
      <c r="K358" s="16" t="s">
        <v>3861</v>
      </c>
      <c r="L358" s="16" t="s">
        <v>3862</v>
      </c>
      <c r="M358" s="16" t="s">
        <v>3863</v>
      </c>
      <c r="N358" s="16" t="s">
        <v>478</v>
      </c>
      <c r="O358" s="16" t="s">
        <v>442</v>
      </c>
      <c r="P358" s="16" t="s">
        <v>3845</v>
      </c>
      <c r="Q358" s="16" t="s">
        <v>3846</v>
      </c>
      <c r="R358" s="16" t="s">
        <v>9</v>
      </c>
      <c r="S358" s="16" t="s">
        <v>606</v>
      </c>
      <c r="T358" s="16" t="s">
        <v>3864</v>
      </c>
      <c r="U358" s="16" t="s">
        <v>466</v>
      </c>
      <c r="V358" s="16" t="s">
        <v>3865</v>
      </c>
      <c r="W358" s="16" t="s">
        <v>3845</v>
      </c>
      <c r="X358" s="16" t="s">
        <v>449</v>
      </c>
      <c r="Y358" s="16" t="s">
        <v>450</v>
      </c>
      <c r="Z358" s="16" t="s">
        <v>451</v>
      </c>
      <c r="AA358" s="16" t="s">
        <v>3866</v>
      </c>
      <c r="AB358" s="16" t="s">
        <v>606</v>
      </c>
      <c r="AC358" s="16" t="s">
        <v>9</v>
      </c>
      <c r="AD358" s="16" t="s">
        <v>865</v>
      </c>
      <c r="AE358" s="16" t="s">
        <v>9</v>
      </c>
      <c r="AF358" s="16" t="s">
        <v>338</v>
      </c>
      <c r="AG358" s="25">
        <f ca="1" t="shared" si="30"/>
        <v>23.703611111152</v>
      </c>
      <c r="AH358" s="25" t="str">
        <f t="shared" si="31"/>
        <v>是</v>
      </c>
      <c r="AI358" s="26" t="str">
        <f ca="1" t="shared" si="32"/>
        <v>是</v>
      </c>
      <c r="AJ358" s="27" t="str">
        <f ca="1" t="shared" si="33"/>
        <v>是</v>
      </c>
      <c r="AK358" s="28" t="s">
        <v>69</v>
      </c>
      <c r="AL358" s="28" t="s">
        <v>71</v>
      </c>
    </row>
    <row r="359" spans="1:38">
      <c r="A359" s="22" t="str">
        <f t="shared" si="34"/>
        <v>合肥经开网点</v>
      </c>
      <c r="B359" s="22" t="str">
        <f>VLOOKUP(R359,区域划分!A:B,2,0)</f>
        <v>合肥南</v>
      </c>
      <c r="C359" t="str">
        <f t="shared" si="35"/>
        <v>2020-11-01</v>
      </c>
      <c r="D359" s="16" t="s">
        <v>3867</v>
      </c>
      <c r="E359" s="16" t="s">
        <v>3868</v>
      </c>
      <c r="F359" s="16" t="s">
        <v>433</v>
      </c>
      <c r="G359" s="16" t="s">
        <v>471</v>
      </c>
      <c r="H359" s="16" t="s">
        <v>472</v>
      </c>
      <c r="I359" s="16" t="s">
        <v>473</v>
      </c>
      <c r="J359" s="16" t="s">
        <v>3869</v>
      </c>
      <c r="K359" s="16" t="s">
        <v>3870</v>
      </c>
      <c r="L359" s="16" t="s">
        <v>3871</v>
      </c>
      <c r="M359" s="16" t="s">
        <v>3872</v>
      </c>
      <c r="N359" s="16" t="s">
        <v>478</v>
      </c>
      <c r="O359" s="16" t="s">
        <v>442</v>
      </c>
      <c r="P359" s="16" t="s">
        <v>3873</v>
      </c>
      <c r="Q359" s="16" t="s">
        <v>3874</v>
      </c>
      <c r="R359" s="16" t="s">
        <v>9</v>
      </c>
      <c r="S359" s="16" t="s">
        <v>1936</v>
      </c>
      <c r="T359" s="16" t="s">
        <v>1985</v>
      </c>
      <c r="U359" s="16" t="s">
        <v>466</v>
      </c>
      <c r="V359" s="16" t="s">
        <v>3875</v>
      </c>
      <c r="W359" s="16" t="s">
        <v>3873</v>
      </c>
      <c r="X359" s="16" t="s">
        <v>449</v>
      </c>
      <c r="Y359" s="16" t="s">
        <v>450</v>
      </c>
      <c r="Z359" s="16" t="s">
        <v>451</v>
      </c>
      <c r="AA359" s="16" t="s">
        <v>3876</v>
      </c>
      <c r="AB359" s="16" t="s">
        <v>1936</v>
      </c>
      <c r="AC359" s="16" t="s">
        <v>9</v>
      </c>
      <c r="AD359" s="16" t="s">
        <v>453</v>
      </c>
      <c r="AE359" s="16" t="s">
        <v>338</v>
      </c>
      <c r="AF359" s="16" t="s">
        <v>338</v>
      </c>
      <c r="AG359" s="25">
        <f ca="1" t="shared" si="30"/>
        <v>0.883333333244082</v>
      </c>
      <c r="AH359" s="25" t="str">
        <f t="shared" si="31"/>
        <v>是</v>
      </c>
      <c r="AI359" s="26" t="str">
        <f ca="1" t="shared" si="32"/>
        <v>是</v>
      </c>
      <c r="AJ359" s="27" t="str">
        <f ca="1" t="shared" si="33"/>
        <v>是</v>
      </c>
      <c r="AK359" s="28" t="s">
        <v>69</v>
      </c>
      <c r="AL359" s="28"/>
    </row>
    <row r="360" spans="1:38">
      <c r="A360" s="22" t="str">
        <f t="shared" si="34"/>
        <v>合肥经开网点</v>
      </c>
      <c r="B360" s="22" t="str">
        <f>VLOOKUP(R360,区域划分!A:B,2,0)</f>
        <v>合肥南</v>
      </c>
      <c r="C360" t="str">
        <f t="shared" si="35"/>
        <v>2020-11-01</v>
      </c>
      <c r="D360" s="16" t="s">
        <v>3877</v>
      </c>
      <c r="E360" s="16" t="s">
        <v>3878</v>
      </c>
      <c r="F360" s="16" t="s">
        <v>433</v>
      </c>
      <c r="G360" s="16" t="s">
        <v>471</v>
      </c>
      <c r="H360" s="16" t="s">
        <v>472</v>
      </c>
      <c r="I360" s="16" t="s">
        <v>473</v>
      </c>
      <c r="J360" s="16" t="s">
        <v>3869</v>
      </c>
      <c r="K360" s="16" t="s">
        <v>3870</v>
      </c>
      <c r="L360" s="16" t="s">
        <v>3879</v>
      </c>
      <c r="M360" s="16" t="s">
        <v>3872</v>
      </c>
      <c r="N360" s="16" t="s">
        <v>478</v>
      </c>
      <c r="O360" s="16" t="s">
        <v>442</v>
      </c>
      <c r="P360" s="16" t="s">
        <v>3873</v>
      </c>
      <c r="Q360" s="16" t="s">
        <v>3874</v>
      </c>
      <c r="R360" s="16" t="s">
        <v>9</v>
      </c>
      <c r="S360" s="16" t="s">
        <v>1936</v>
      </c>
      <c r="T360" s="16" t="s">
        <v>1985</v>
      </c>
      <c r="U360" s="16" t="s">
        <v>466</v>
      </c>
      <c r="V360" s="16" t="s">
        <v>3875</v>
      </c>
      <c r="W360" s="16" t="s">
        <v>3873</v>
      </c>
      <c r="X360" s="16" t="s">
        <v>449</v>
      </c>
      <c r="Y360" s="16" t="s">
        <v>450</v>
      </c>
      <c r="Z360" s="16" t="s">
        <v>451</v>
      </c>
      <c r="AA360" s="16" t="s">
        <v>3880</v>
      </c>
      <c r="AB360" s="16" t="s">
        <v>1936</v>
      </c>
      <c r="AC360" s="16" t="s">
        <v>9</v>
      </c>
      <c r="AD360" s="16" t="s">
        <v>453</v>
      </c>
      <c r="AE360" s="16" t="s">
        <v>338</v>
      </c>
      <c r="AF360" s="16" t="s">
        <v>338</v>
      </c>
      <c r="AG360" s="25">
        <f ca="1" t="shared" si="30"/>
        <v>0.88722222216893</v>
      </c>
      <c r="AH360" s="25" t="str">
        <f t="shared" si="31"/>
        <v>是</v>
      </c>
      <c r="AI360" s="26" t="str">
        <f ca="1" t="shared" si="32"/>
        <v>是</v>
      </c>
      <c r="AJ360" s="27" t="str">
        <f ca="1" t="shared" si="33"/>
        <v>是</v>
      </c>
      <c r="AK360" s="28" t="s">
        <v>69</v>
      </c>
      <c r="AL360" s="28"/>
    </row>
    <row r="361" spans="1:38">
      <c r="A361" s="22" t="str">
        <f t="shared" si="34"/>
        <v>合肥经开网点</v>
      </c>
      <c r="B361" s="22" t="str">
        <f>VLOOKUP(R361,区域划分!A:B,2,0)</f>
        <v>合肥南</v>
      </c>
      <c r="C361" t="str">
        <f t="shared" si="35"/>
        <v>2020-11-01</v>
      </c>
      <c r="D361" s="16" t="s">
        <v>3881</v>
      </c>
      <c r="E361" s="16" t="s">
        <v>3882</v>
      </c>
      <c r="F361" s="16" t="s">
        <v>835</v>
      </c>
      <c r="G361" s="16" t="s">
        <v>3420</v>
      </c>
      <c r="H361" s="16" t="s">
        <v>3421</v>
      </c>
      <c r="I361" s="16" t="s">
        <v>473</v>
      </c>
      <c r="J361" s="16" t="s">
        <v>836</v>
      </c>
      <c r="K361" s="16" t="s">
        <v>3883</v>
      </c>
      <c r="L361" s="16" t="s">
        <v>3884</v>
      </c>
      <c r="M361" s="16" t="s">
        <v>3885</v>
      </c>
      <c r="N361" s="16" t="s">
        <v>478</v>
      </c>
      <c r="O361" s="16" t="s">
        <v>479</v>
      </c>
      <c r="P361" s="16" t="s">
        <v>3886</v>
      </c>
      <c r="Q361" s="16" t="s">
        <v>3887</v>
      </c>
      <c r="R361" s="16" t="s">
        <v>9</v>
      </c>
      <c r="S361" s="16" t="s">
        <v>606</v>
      </c>
      <c r="T361" s="16" t="s">
        <v>3888</v>
      </c>
      <c r="U361" s="16" t="s">
        <v>466</v>
      </c>
      <c r="V361" s="16" t="s">
        <v>3889</v>
      </c>
      <c r="W361" s="16" t="s">
        <v>3886</v>
      </c>
      <c r="X361" s="16" t="s">
        <v>449</v>
      </c>
      <c r="Y361" s="16" t="s">
        <v>450</v>
      </c>
      <c r="Z361" s="16" t="s">
        <v>451</v>
      </c>
      <c r="AA361" s="16" t="s">
        <v>3890</v>
      </c>
      <c r="AB361" s="16" t="s">
        <v>606</v>
      </c>
      <c r="AC361" s="16" t="s">
        <v>9</v>
      </c>
      <c r="AD361" s="16" t="s">
        <v>453</v>
      </c>
      <c r="AE361" s="16" t="s">
        <v>9</v>
      </c>
      <c r="AF361" s="16" t="s">
        <v>338</v>
      </c>
      <c r="AG361" s="25">
        <f ca="1" t="shared" si="30"/>
        <v>23.7997222222039</v>
      </c>
      <c r="AH361" s="25" t="str">
        <f t="shared" si="31"/>
        <v>是</v>
      </c>
      <c r="AI361" s="26" t="str">
        <f ca="1" t="shared" si="32"/>
        <v>是</v>
      </c>
      <c r="AJ361" s="27" t="str">
        <f ca="1" t="shared" si="33"/>
        <v>是</v>
      </c>
      <c r="AK361" s="28" t="s">
        <v>69</v>
      </c>
      <c r="AL361" s="28" t="s">
        <v>71</v>
      </c>
    </row>
    <row r="362" spans="1:38">
      <c r="A362" s="22" t="str">
        <f t="shared" si="34"/>
        <v>合肥经开网点</v>
      </c>
      <c r="B362" s="22" t="str">
        <f>VLOOKUP(R362,区域划分!A:B,2,0)</f>
        <v>合肥南</v>
      </c>
      <c r="C362" t="str">
        <f t="shared" si="35"/>
        <v>2020-11-01</v>
      </c>
      <c r="D362" s="16" t="s">
        <v>3891</v>
      </c>
      <c r="E362" s="16" t="s">
        <v>3833</v>
      </c>
      <c r="F362" s="16" t="s">
        <v>433</v>
      </c>
      <c r="G362" s="16" t="s">
        <v>456</v>
      </c>
      <c r="H362" s="16" t="s">
        <v>753</v>
      </c>
      <c r="I362" s="16" t="s">
        <v>473</v>
      </c>
      <c r="J362" s="16" t="s">
        <v>3352</v>
      </c>
      <c r="K362" s="16" t="s">
        <v>3834</v>
      </c>
      <c r="L362" s="16" t="s">
        <v>3892</v>
      </c>
      <c r="M362" s="16" t="s">
        <v>3893</v>
      </c>
      <c r="N362" s="16" t="s">
        <v>441</v>
      </c>
      <c r="O362" s="16" t="s">
        <v>442</v>
      </c>
      <c r="P362" s="16" t="s">
        <v>3837</v>
      </c>
      <c r="Q362" s="16" t="s">
        <v>3838</v>
      </c>
      <c r="R362" s="16" t="s">
        <v>9</v>
      </c>
      <c r="S362" s="16" t="s">
        <v>1936</v>
      </c>
      <c r="T362" s="16" t="s">
        <v>1985</v>
      </c>
      <c r="U362" s="16" t="s">
        <v>466</v>
      </c>
      <c r="V362" s="16" t="s">
        <v>3894</v>
      </c>
      <c r="W362" s="16" t="s">
        <v>3837</v>
      </c>
      <c r="X362" s="16" t="s">
        <v>449</v>
      </c>
      <c r="Y362" s="16" t="s">
        <v>450</v>
      </c>
      <c r="Z362" s="16" t="s">
        <v>451</v>
      </c>
      <c r="AA362" s="16" t="s">
        <v>3895</v>
      </c>
      <c r="AB362" s="16" t="s">
        <v>1936</v>
      </c>
      <c r="AC362" s="16" t="s">
        <v>9</v>
      </c>
      <c r="AD362" s="16" t="s">
        <v>453</v>
      </c>
      <c r="AE362" s="16" t="s">
        <v>9</v>
      </c>
      <c r="AF362" s="16" t="s">
        <v>338</v>
      </c>
      <c r="AG362" s="25">
        <f ca="1" t="shared" si="30"/>
        <v>0.898611111100763</v>
      </c>
      <c r="AH362" s="25" t="str">
        <f t="shared" si="31"/>
        <v>是</v>
      </c>
      <c r="AI362" s="26" t="str">
        <f ca="1" t="shared" si="32"/>
        <v>是</v>
      </c>
      <c r="AJ362" s="27" t="str">
        <f ca="1" t="shared" si="33"/>
        <v>是</v>
      </c>
      <c r="AK362" s="28" t="s">
        <v>69</v>
      </c>
      <c r="AL362" s="28"/>
    </row>
    <row r="363" spans="1:38">
      <c r="A363" s="22" t="str">
        <f t="shared" si="34"/>
        <v>合肥经开网点</v>
      </c>
      <c r="B363" s="22" t="str">
        <f>VLOOKUP(R363,区域划分!A:B,2,0)</f>
        <v>合肥南</v>
      </c>
      <c r="C363" t="str">
        <f t="shared" si="35"/>
        <v>2020-11-01</v>
      </c>
      <c r="D363" s="16" t="s">
        <v>3896</v>
      </c>
      <c r="E363" s="16" t="s">
        <v>3897</v>
      </c>
      <c r="F363" s="16" t="s">
        <v>433</v>
      </c>
      <c r="G363" s="16" t="s">
        <v>471</v>
      </c>
      <c r="H363" s="16" t="s">
        <v>472</v>
      </c>
      <c r="I363" s="16" t="s">
        <v>436</v>
      </c>
      <c r="J363" s="16" t="s">
        <v>3898</v>
      </c>
      <c r="K363" s="16" t="s">
        <v>3899</v>
      </c>
      <c r="L363" s="16" t="s">
        <v>3900</v>
      </c>
      <c r="M363" s="16" t="s">
        <v>3901</v>
      </c>
      <c r="N363" s="16" t="s">
        <v>441</v>
      </c>
      <c r="O363" s="16" t="s">
        <v>442</v>
      </c>
      <c r="P363" s="16" t="s">
        <v>3902</v>
      </c>
      <c r="Q363" s="16" t="s">
        <v>3903</v>
      </c>
      <c r="R363" s="16" t="s">
        <v>9</v>
      </c>
      <c r="S363" s="16" t="s">
        <v>1936</v>
      </c>
      <c r="T363" s="16" t="s">
        <v>1985</v>
      </c>
      <c r="U363" s="16" t="s">
        <v>466</v>
      </c>
      <c r="V363" s="16" t="s">
        <v>3904</v>
      </c>
      <c r="W363" s="16" t="s">
        <v>3902</v>
      </c>
      <c r="X363" s="16" t="s">
        <v>449</v>
      </c>
      <c r="Y363" s="16" t="s">
        <v>450</v>
      </c>
      <c r="Z363" s="16" t="s">
        <v>451</v>
      </c>
      <c r="AA363" s="16" t="s">
        <v>3905</v>
      </c>
      <c r="AB363" s="16" t="s">
        <v>1936</v>
      </c>
      <c r="AC363" s="16" t="s">
        <v>9</v>
      </c>
      <c r="AD363" s="16" t="s">
        <v>453</v>
      </c>
      <c r="AE363" s="16" t="s">
        <v>9</v>
      </c>
      <c r="AF363" s="16" t="s">
        <v>338</v>
      </c>
      <c r="AG363" s="25">
        <f ca="1" t="shared" si="30"/>
        <v>0.879166666651145</v>
      </c>
      <c r="AH363" s="25" t="str">
        <f t="shared" si="31"/>
        <v>是</v>
      </c>
      <c r="AI363" s="26" t="str">
        <f ca="1" t="shared" si="32"/>
        <v>是</v>
      </c>
      <c r="AJ363" s="27" t="str">
        <f ca="1" t="shared" si="33"/>
        <v>是</v>
      </c>
      <c r="AK363" s="28" t="s">
        <v>69</v>
      </c>
      <c r="AL363" s="28"/>
    </row>
    <row r="364" spans="1:38">
      <c r="A364" s="22" t="str">
        <f t="shared" si="34"/>
        <v>合肥经开网点</v>
      </c>
      <c r="B364" s="22" t="str">
        <f>VLOOKUP(R364,区域划分!A:B,2,0)</f>
        <v>合肥南</v>
      </c>
      <c r="C364" t="str">
        <f t="shared" si="35"/>
        <v>2020-11-01</v>
      </c>
      <c r="D364" s="16" t="s">
        <v>3906</v>
      </c>
      <c r="E364" s="16" t="s">
        <v>3907</v>
      </c>
      <c r="F364" s="16" t="s">
        <v>433</v>
      </c>
      <c r="G364" s="16" t="s">
        <v>456</v>
      </c>
      <c r="H364" s="16" t="s">
        <v>457</v>
      </c>
      <c r="I364" s="16" t="s">
        <v>436</v>
      </c>
      <c r="J364" s="16" t="s">
        <v>3431</v>
      </c>
      <c r="K364" s="16" t="s">
        <v>3432</v>
      </c>
      <c r="L364" s="16" t="s">
        <v>3908</v>
      </c>
      <c r="M364" s="16" t="s">
        <v>537</v>
      </c>
      <c r="N364" s="16" t="s">
        <v>441</v>
      </c>
      <c r="O364" s="16" t="s">
        <v>442</v>
      </c>
      <c r="P364" s="16" t="s">
        <v>537</v>
      </c>
      <c r="Q364" s="16" t="s">
        <v>2272</v>
      </c>
      <c r="R364" s="16" t="s">
        <v>9</v>
      </c>
      <c r="S364" s="16" t="s">
        <v>464</v>
      </c>
      <c r="T364" s="16" t="s">
        <v>465</v>
      </c>
      <c r="U364" s="16" t="s">
        <v>466</v>
      </c>
      <c r="V364" s="16" t="s">
        <v>541</v>
      </c>
      <c r="W364" s="16" t="s">
        <v>537</v>
      </c>
      <c r="X364" s="16" t="s">
        <v>449</v>
      </c>
      <c r="Y364" s="16" t="s">
        <v>450</v>
      </c>
      <c r="Z364" s="16" t="s">
        <v>451</v>
      </c>
      <c r="AA364" s="16" t="s">
        <v>3909</v>
      </c>
      <c r="AB364" s="16" t="s">
        <v>464</v>
      </c>
      <c r="AC364" s="16" t="s">
        <v>7</v>
      </c>
      <c r="AD364" s="16" t="s">
        <v>453</v>
      </c>
      <c r="AE364" s="16" t="s">
        <v>338</v>
      </c>
      <c r="AF364" s="16" t="s">
        <v>338</v>
      </c>
      <c r="AG364" s="25">
        <f ca="1" t="shared" si="30"/>
        <v>3.50722222222248</v>
      </c>
      <c r="AH364" s="25" t="str">
        <f t="shared" si="31"/>
        <v>是</v>
      </c>
      <c r="AI364" s="26" t="str">
        <f ca="1" t="shared" si="32"/>
        <v>是</v>
      </c>
      <c r="AJ364" s="27" t="str">
        <f ca="1" t="shared" si="33"/>
        <v>是</v>
      </c>
      <c r="AK364" s="28" t="s">
        <v>69</v>
      </c>
      <c r="AL364" s="28"/>
    </row>
    <row r="365" spans="1:38">
      <c r="A365" s="22" t="str">
        <f t="shared" si="34"/>
        <v>合肥经开网点</v>
      </c>
      <c r="B365" s="22" t="str">
        <f>VLOOKUP(R365,区域划分!A:B,2,0)</f>
        <v>合肥南</v>
      </c>
      <c r="C365" t="str">
        <f t="shared" si="35"/>
        <v>2020-11-01</v>
      </c>
      <c r="D365" s="16" t="s">
        <v>3910</v>
      </c>
      <c r="E365" s="16" t="s">
        <v>3851</v>
      </c>
      <c r="F365" s="16" t="s">
        <v>433</v>
      </c>
      <c r="G365" s="16" t="s">
        <v>532</v>
      </c>
      <c r="H365" s="16" t="s">
        <v>533</v>
      </c>
      <c r="I365" s="16" t="s">
        <v>436</v>
      </c>
      <c r="J365" s="16" t="s">
        <v>3852</v>
      </c>
      <c r="K365" s="16" t="s">
        <v>3853</v>
      </c>
      <c r="L365" s="16" t="s">
        <v>3911</v>
      </c>
      <c r="M365" s="16" t="s">
        <v>3855</v>
      </c>
      <c r="N365" s="16" t="s">
        <v>478</v>
      </c>
      <c r="O365" s="16" t="s">
        <v>479</v>
      </c>
      <c r="P365" s="16" t="s">
        <v>3856</v>
      </c>
      <c r="Q365" s="16" t="s">
        <v>3857</v>
      </c>
      <c r="R365" s="16" t="s">
        <v>9</v>
      </c>
      <c r="S365" s="16" t="s">
        <v>1936</v>
      </c>
      <c r="T365" s="16" t="s">
        <v>1985</v>
      </c>
      <c r="U365" s="16" t="s">
        <v>466</v>
      </c>
      <c r="V365" s="16" t="s">
        <v>3912</v>
      </c>
      <c r="W365" s="16" t="s">
        <v>3856</v>
      </c>
      <c r="X365" s="16" t="s">
        <v>449</v>
      </c>
      <c r="Y365" s="16" t="s">
        <v>450</v>
      </c>
      <c r="Z365" s="16" t="s">
        <v>451</v>
      </c>
      <c r="AA365" s="16" t="s">
        <v>3913</v>
      </c>
      <c r="AB365" s="16" t="s">
        <v>1936</v>
      </c>
      <c r="AC365" s="16" t="s">
        <v>9</v>
      </c>
      <c r="AD365" s="16" t="s">
        <v>453</v>
      </c>
      <c r="AE365" s="16" t="s">
        <v>9</v>
      </c>
      <c r="AF365" s="16" t="s">
        <v>338</v>
      </c>
      <c r="AG365" s="25">
        <f ca="1" t="shared" si="30"/>
        <v>0.882777777733281</v>
      </c>
      <c r="AH365" s="25" t="str">
        <f t="shared" si="31"/>
        <v>是</v>
      </c>
      <c r="AI365" s="26" t="str">
        <f ca="1" t="shared" si="32"/>
        <v>是</v>
      </c>
      <c r="AJ365" s="27" t="str">
        <f ca="1" t="shared" si="33"/>
        <v>是</v>
      </c>
      <c r="AK365" s="28" t="s">
        <v>69</v>
      </c>
      <c r="AL365" s="28"/>
    </row>
    <row r="366" spans="1:38">
      <c r="A366" s="22" t="str">
        <f t="shared" si="34"/>
        <v>合肥经开网点</v>
      </c>
      <c r="B366" s="22" t="str">
        <f>VLOOKUP(R366,区域划分!A:B,2,0)</f>
        <v>合肥南</v>
      </c>
      <c r="C366" t="str">
        <f t="shared" si="35"/>
        <v>2020-11-01</v>
      </c>
      <c r="D366" s="16" t="s">
        <v>3914</v>
      </c>
      <c r="E366" s="16" t="s">
        <v>3851</v>
      </c>
      <c r="F366" s="16" t="s">
        <v>433</v>
      </c>
      <c r="G366" s="16" t="s">
        <v>471</v>
      </c>
      <c r="H366" s="16" t="s">
        <v>472</v>
      </c>
      <c r="I366" s="16" t="s">
        <v>473</v>
      </c>
      <c r="J366" s="16" t="s">
        <v>3852</v>
      </c>
      <c r="K366" s="16" t="s">
        <v>3915</v>
      </c>
      <c r="L366" s="16" t="s">
        <v>3916</v>
      </c>
      <c r="M366" s="16" t="s">
        <v>3855</v>
      </c>
      <c r="N366" s="16" t="s">
        <v>478</v>
      </c>
      <c r="O366" s="16" t="s">
        <v>442</v>
      </c>
      <c r="P366" s="16" t="s">
        <v>3856</v>
      </c>
      <c r="Q366" s="16" t="s">
        <v>3857</v>
      </c>
      <c r="R366" s="16" t="s">
        <v>9</v>
      </c>
      <c r="S366" s="16" t="s">
        <v>1936</v>
      </c>
      <c r="T366" s="16" t="s">
        <v>1985</v>
      </c>
      <c r="U366" s="16" t="s">
        <v>466</v>
      </c>
      <c r="V366" s="16" t="s">
        <v>3858</v>
      </c>
      <c r="W366" s="16" t="s">
        <v>3856</v>
      </c>
      <c r="X366" s="16" t="s">
        <v>449</v>
      </c>
      <c r="Y366" s="16" t="s">
        <v>450</v>
      </c>
      <c r="Z366" s="16" t="s">
        <v>451</v>
      </c>
      <c r="AA366" s="16" t="s">
        <v>3917</v>
      </c>
      <c r="AB366" s="16" t="s">
        <v>1936</v>
      </c>
      <c r="AC366" s="16" t="s">
        <v>9</v>
      </c>
      <c r="AD366" s="16" t="s">
        <v>453</v>
      </c>
      <c r="AE366" s="16" t="s">
        <v>9</v>
      </c>
      <c r="AF366" s="16" t="s">
        <v>338</v>
      </c>
      <c r="AG366" s="25">
        <f ca="1" t="shared" si="30"/>
        <v>0.865277777658775</v>
      </c>
      <c r="AH366" s="25" t="str">
        <f t="shared" si="31"/>
        <v>是</v>
      </c>
      <c r="AI366" s="26" t="str">
        <f ca="1" t="shared" si="32"/>
        <v>是</v>
      </c>
      <c r="AJ366" s="27" t="str">
        <f ca="1" t="shared" si="33"/>
        <v>是</v>
      </c>
      <c r="AK366" s="28" t="s">
        <v>69</v>
      </c>
      <c r="AL366" s="28"/>
    </row>
    <row r="367" spans="1:38">
      <c r="A367" s="22" t="str">
        <f t="shared" si="34"/>
        <v>合肥包河三里庵网点</v>
      </c>
      <c r="B367" s="22" t="str">
        <f>VLOOKUP(R367,区域划分!A:B,2,0)</f>
        <v>合肥南</v>
      </c>
      <c r="C367" t="str">
        <f t="shared" si="35"/>
        <v>2020-11-01</v>
      </c>
      <c r="D367" s="16" t="s">
        <v>3918</v>
      </c>
      <c r="E367" s="16" t="s">
        <v>3810</v>
      </c>
      <c r="F367" s="16" t="s">
        <v>433</v>
      </c>
      <c r="G367" s="16" t="s">
        <v>471</v>
      </c>
      <c r="H367" s="16" t="s">
        <v>472</v>
      </c>
      <c r="I367" s="16" t="s">
        <v>473</v>
      </c>
      <c r="J367" s="16" t="s">
        <v>710</v>
      </c>
      <c r="K367" s="16" t="s">
        <v>711</v>
      </c>
      <c r="L367" s="16" t="s">
        <v>3919</v>
      </c>
      <c r="M367" s="16" t="s">
        <v>3920</v>
      </c>
      <c r="N367" s="16" t="s">
        <v>441</v>
      </c>
      <c r="O367" s="16" t="s">
        <v>442</v>
      </c>
      <c r="P367" s="16" t="s">
        <v>3921</v>
      </c>
      <c r="Q367" s="16" t="s">
        <v>3814</v>
      </c>
      <c r="R367" s="16" t="s">
        <v>13</v>
      </c>
      <c r="S367" s="16" t="s">
        <v>445</v>
      </c>
      <c r="T367" s="16" t="s">
        <v>3922</v>
      </c>
      <c r="U367" s="16" t="s">
        <v>447</v>
      </c>
      <c r="V367" s="16" t="s">
        <v>3923</v>
      </c>
      <c r="W367" s="16" t="s">
        <v>3921</v>
      </c>
      <c r="X367" s="16" t="s">
        <v>449</v>
      </c>
      <c r="Y367" s="16" t="s">
        <v>450</v>
      </c>
      <c r="Z367" s="16" t="s">
        <v>451</v>
      </c>
      <c r="AA367" s="16" t="s">
        <v>3924</v>
      </c>
      <c r="AB367" s="16" t="s">
        <v>445</v>
      </c>
      <c r="AC367" s="16" t="s">
        <v>13</v>
      </c>
      <c r="AD367" s="16" t="s">
        <v>453</v>
      </c>
      <c r="AE367" s="16" t="s">
        <v>338</v>
      </c>
      <c r="AF367" s="16" t="s">
        <v>338</v>
      </c>
      <c r="AG367" s="25">
        <f ca="1" t="shared" si="30"/>
        <v>1.19000000000233</v>
      </c>
      <c r="AH367" s="25" t="str">
        <f t="shared" si="31"/>
        <v>是</v>
      </c>
      <c r="AI367" s="26" t="str">
        <f ca="1" t="shared" si="32"/>
        <v>是</v>
      </c>
      <c r="AJ367" s="27" t="str">
        <f ca="1" t="shared" si="33"/>
        <v>是</v>
      </c>
      <c r="AK367" s="28" t="s">
        <v>69</v>
      </c>
      <c r="AL367" s="28"/>
    </row>
    <row r="368" spans="1:38">
      <c r="A368" s="22" t="str">
        <f t="shared" si="34"/>
        <v>合肥包河三里庵网点</v>
      </c>
      <c r="B368" s="22" t="str">
        <f>VLOOKUP(R368,区域划分!A:B,2,0)</f>
        <v>合肥南</v>
      </c>
      <c r="C368" t="str">
        <f t="shared" si="35"/>
        <v>2020-11-01</v>
      </c>
      <c r="D368" s="16" t="s">
        <v>3925</v>
      </c>
      <c r="E368" s="16" t="s">
        <v>3926</v>
      </c>
      <c r="F368" s="16" t="s">
        <v>433</v>
      </c>
      <c r="G368" s="16" t="s">
        <v>456</v>
      </c>
      <c r="H368" s="16" t="s">
        <v>457</v>
      </c>
      <c r="I368" s="16" t="s">
        <v>473</v>
      </c>
      <c r="J368" s="16" t="s">
        <v>2335</v>
      </c>
      <c r="K368" s="16" t="s">
        <v>3927</v>
      </c>
      <c r="L368" s="16" t="s">
        <v>3928</v>
      </c>
      <c r="M368" s="16" t="s">
        <v>3929</v>
      </c>
      <c r="N368" s="16" t="s">
        <v>441</v>
      </c>
      <c r="O368" s="16" t="s">
        <v>442</v>
      </c>
      <c r="P368" s="16" t="s">
        <v>3930</v>
      </c>
      <c r="Q368" s="16" t="s">
        <v>3931</v>
      </c>
      <c r="R368" s="16" t="s">
        <v>13</v>
      </c>
      <c r="S368" s="16" t="s">
        <v>606</v>
      </c>
      <c r="T368" s="16" t="s">
        <v>607</v>
      </c>
      <c r="U368" s="16" t="s">
        <v>466</v>
      </c>
      <c r="V368" s="16" t="s">
        <v>3932</v>
      </c>
      <c r="W368" s="16" t="s">
        <v>3930</v>
      </c>
      <c r="X368" s="16" t="s">
        <v>449</v>
      </c>
      <c r="Y368" s="16" t="s">
        <v>450</v>
      </c>
      <c r="Z368" s="16" t="s">
        <v>451</v>
      </c>
      <c r="AA368" s="16" t="s">
        <v>3933</v>
      </c>
      <c r="AB368" s="16" t="s">
        <v>606</v>
      </c>
      <c r="AC368" s="16" t="s">
        <v>13</v>
      </c>
      <c r="AD368" s="16" t="s">
        <v>453</v>
      </c>
      <c r="AE368" s="16" t="s">
        <v>13</v>
      </c>
      <c r="AF368" s="16" t="s">
        <v>338</v>
      </c>
      <c r="AG368" s="25">
        <f ca="1" t="shared" si="30"/>
        <v>23.2372222222039</v>
      </c>
      <c r="AH368" s="25" t="str">
        <f t="shared" si="31"/>
        <v>是</v>
      </c>
      <c r="AI368" s="26" t="str">
        <f ca="1" t="shared" si="32"/>
        <v>是</v>
      </c>
      <c r="AJ368" s="27" t="str">
        <f ca="1" t="shared" si="33"/>
        <v>是</v>
      </c>
      <c r="AK368" s="28"/>
      <c r="AL368" s="28" t="s">
        <v>71</v>
      </c>
    </row>
    <row r="369" spans="1:38">
      <c r="A369" s="22" t="str">
        <f t="shared" si="34"/>
        <v>合肥包河三里庵网点</v>
      </c>
      <c r="B369" s="22" t="str">
        <f>VLOOKUP(R369,区域划分!A:B,2,0)</f>
        <v>合肥南</v>
      </c>
      <c r="C369" t="str">
        <f t="shared" si="35"/>
        <v>2020-11-01</v>
      </c>
      <c r="D369" s="16" t="s">
        <v>3934</v>
      </c>
      <c r="E369" s="16" t="s">
        <v>3935</v>
      </c>
      <c r="F369" s="16" t="s">
        <v>433</v>
      </c>
      <c r="G369" s="16" t="s">
        <v>471</v>
      </c>
      <c r="H369" s="16" t="s">
        <v>472</v>
      </c>
      <c r="I369" s="16" t="s">
        <v>436</v>
      </c>
      <c r="J369" s="16" t="s">
        <v>3936</v>
      </c>
      <c r="K369" s="16" t="s">
        <v>3937</v>
      </c>
      <c r="L369" s="16" t="s">
        <v>3938</v>
      </c>
      <c r="M369" s="16" t="s">
        <v>3939</v>
      </c>
      <c r="N369" s="16" t="s">
        <v>478</v>
      </c>
      <c r="O369" s="16" t="s">
        <v>479</v>
      </c>
      <c r="P369" s="16" t="s">
        <v>3940</v>
      </c>
      <c r="Q369" s="16" t="s">
        <v>3941</v>
      </c>
      <c r="R369" s="16" t="s">
        <v>13</v>
      </c>
      <c r="S369" s="16" t="s">
        <v>606</v>
      </c>
      <c r="T369" s="16" t="s">
        <v>607</v>
      </c>
      <c r="U369" s="16" t="s">
        <v>466</v>
      </c>
      <c r="V369" s="16" t="s">
        <v>3942</v>
      </c>
      <c r="W369" s="16" t="s">
        <v>3940</v>
      </c>
      <c r="X369" s="16" t="s">
        <v>449</v>
      </c>
      <c r="Y369" s="16" t="s">
        <v>450</v>
      </c>
      <c r="Z369" s="16" t="s">
        <v>451</v>
      </c>
      <c r="AA369" s="16" t="s">
        <v>3943</v>
      </c>
      <c r="AB369" s="16" t="s">
        <v>606</v>
      </c>
      <c r="AC369" s="16" t="s">
        <v>13</v>
      </c>
      <c r="AD369" s="16" t="s">
        <v>453</v>
      </c>
      <c r="AE369" s="16" t="s">
        <v>13</v>
      </c>
      <c r="AF369" s="16" t="s">
        <v>338</v>
      </c>
      <c r="AG369" s="25">
        <f ca="1" t="shared" si="30"/>
        <v>23.4927777777775</v>
      </c>
      <c r="AH369" s="25" t="str">
        <f t="shared" si="31"/>
        <v>是</v>
      </c>
      <c r="AI369" s="26" t="str">
        <f ca="1" t="shared" si="32"/>
        <v>是</v>
      </c>
      <c r="AJ369" s="27" t="str">
        <f ca="1" t="shared" si="33"/>
        <v>是</v>
      </c>
      <c r="AK369" s="28"/>
      <c r="AL369" s="28" t="s">
        <v>71</v>
      </c>
    </row>
    <row r="370" spans="1:38">
      <c r="A370" s="22" t="str">
        <f t="shared" si="34"/>
        <v>合肥包河网点</v>
      </c>
      <c r="B370" s="22" t="str">
        <f>VLOOKUP(R370,区域划分!A:B,2,0)</f>
        <v>合肥南</v>
      </c>
      <c r="C370" t="str">
        <f t="shared" si="35"/>
        <v>2020-11-01</v>
      </c>
      <c r="D370" s="16" t="s">
        <v>3944</v>
      </c>
      <c r="E370" s="16" t="s">
        <v>3945</v>
      </c>
      <c r="F370" s="16" t="s">
        <v>433</v>
      </c>
      <c r="G370" s="16" t="s">
        <v>471</v>
      </c>
      <c r="H370" s="16" t="s">
        <v>472</v>
      </c>
      <c r="I370" s="16" t="s">
        <v>436</v>
      </c>
      <c r="J370" s="16" t="s">
        <v>3946</v>
      </c>
      <c r="K370" s="16" t="s">
        <v>3947</v>
      </c>
      <c r="L370" s="16" t="s">
        <v>3948</v>
      </c>
      <c r="M370" s="16" t="s">
        <v>3949</v>
      </c>
      <c r="N370" s="16" t="s">
        <v>478</v>
      </c>
      <c r="O370" s="16" t="s">
        <v>479</v>
      </c>
      <c r="P370" s="16" t="s">
        <v>3950</v>
      </c>
      <c r="Q370" s="16" t="s">
        <v>3951</v>
      </c>
      <c r="R370" s="16" t="s">
        <v>81</v>
      </c>
      <c r="S370" s="16" t="s">
        <v>3952</v>
      </c>
      <c r="T370" s="16" t="s">
        <v>3953</v>
      </c>
      <c r="U370" s="16" t="s">
        <v>447</v>
      </c>
      <c r="V370" s="16" t="s">
        <v>3954</v>
      </c>
      <c r="W370" s="16" t="s">
        <v>3950</v>
      </c>
      <c r="X370" s="16" t="s">
        <v>449</v>
      </c>
      <c r="Y370" s="16" t="s">
        <v>450</v>
      </c>
      <c r="Z370" s="16" t="s">
        <v>451</v>
      </c>
      <c r="AA370" s="16" t="s">
        <v>3955</v>
      </c>
      <c r="AB370" s="16" t="s">
        <v>3952</v>
      </c>
      <c r="AC370" s="16" t="s">
        <v>81</v>
      </c>
      <c r="AD370" s="16" t="s">
        <v>453</v>
      </c>
      <c r="AE370" s="16" t="s">
        <v>338</v>
      </c>
      <c r="AF370" s="16" t="s">
        <v>338</v>
      </c>
      <c r="AG370" s="25">
        <f ca="1" t="shared" si="30"/>
        <v>21.7247222222504</v>
      </c>
      <c r="AH370" s="25" t="str">
        <f t="shared" si="31"/>
        <v>是</v>
      </c>
      <c r="AI370" s="26" t="str">
        <f ca="1" t="shared" si="32"/>
        <v>是</v>
      </c>
      <c r="AJ370" s="27" t="str">
        <f ca="1" t="shared" si="33"/>
        <v>是</v>
      </c>
      <c r="AK370" s="28" t="s">
        <v>69</v>
      </c>
      <c r="AL370" s="28"/>
    </row>
    <row r="371" spans="1:38">
      <c r="A371" s="22" t="str">
        <f t="shared" si="34"/>
        <v>合肥包河三里庵网点</v>
      </c>
      <c r="B371" s="22" t="str">
        <f>VLOOKUP(R371,区域划分!A:B,2,0)</f>
        <v>合肥南</v>
      </c>
      <c r="C371" t="str">
        <f t="shared" si="35"/>
        <v>2020-11-01</v>
      </c>
      <c r="D371" s="16" t="s">
        <v>3956</v>
      </c>
      <c r="E371" s="16" t="s">
        <v>3926</v>
      </c>
      <c r="F371" s="16" t="s">
        <v>433</v>
      </c>
      <c r="G371" s="16" t="s">
        <v>532</v>
      </c>
      <c r="H371" s="16" t="s">
        <v>533</v>
      </c>
      <c r="I371" s="16" t="s">
        <v>436</v>
      </c>
      <c r="J371" s="16" t="s">
        <v>2335</v>
      </c>
      <c r="K371" s="16" t="s">
        <v>2336</v>
      </c>
      <c r="L371" s="16" t="s">
        <v>3957</v>
      </c>
      <c r="M371" s="16" t="s">
        <v>3958</v>
      </c>
      <c r="N371" s="16" t="s">
        <v>441</v>
      </c>
      <c r="O371" s="16" t="s">
        <v>442</v>
      </c>
      <c r="P371" s="16" t="s">
        <v>3959</v>
      </c>
      <c r="Q371" s="16" t="s">
        <v>3931</v>
      </c>
      <c r="R371" s="16" t="s">
        <v>13</v>
      </c>
      <c r="S371" s="16" t="s">
        <v>606</v>
      </c>
      <c r="T371" s="16" t="s">
        <v>3022</v>
      </c>
      <c r="U371" s="16" t="s">
        <v>466</v>
      </c>
      <c r="V371" s="16" t="s">
        <v>3960</v>
      </c>
      <c r="W371" s="16" t="s">
        <v>3959</v>
      </c>
      <c r="X371" s="16" t="s">
        <v>449</v>
      </c>
      <c r="Y371" s="16" t="s">
        <v>450</v>
      </c>
      <c r="Z371" s="16" t="s">
        <v>451</v>
      </c>
      <c r="AA371" s="16" t="s">
        <v>3961</v>
      </c>
      <c r="AB371" s="16" t="s">
        <v>606</v>
      </c>
      <c r="AC371" s="16" t="s">
        <v>13</v>
      </c>
      <c r="AD371" s="16" t="s">
        <v>453</v>
      </c>
      <c r="AE371" s="16" t="s">
        <v>13</v>
      </c>
      <c r="AF371" s="16" t="s">
        <v>338</v>
      </c>
      <c r="AG371" s="25">
        <f ca="1" t="shared" si="30"/>
        <v>23.5691666667117</v>
      </c>
      <c r="AH371" s="25" t="str">
        <f t="shared" si="31"/>
        <v>是</v>
      </c>
      <c r="AI371" s="26" t="str">
        <f ca="1" t="shared" si="32"/>
        <v>是</v>
      </c>
      <c r="AJ371" s="27" t="str">
        <f ca="1" t="shared" si="33"/>
        <v>是</v>
      </c>
      <c r="AK371" s="28"/>
      <c r="AL371" s="28" t="s">
        <v>71</v>
      </c>
    </row>
    <row r="372" spans="1:38">
      <c r="A372" s="22" t="str">
        <f t="shared" si="34"/>
        <v>黄山黟县网点</v>
      </c>
      <c r="B372" s="22" t="str">
        <f>VLOOKUP(R372,区域划分!A:B,2,0)</f>
        <v>黄山</v>
      </c>
      <c r="C372" t="str">
        <f t="shared" si="35"/>
        <v>2020-11-02</v>
      </c>
      <c r="D372" s="16" t="s">
        <v>3962</v>
      </c>
      <c r="E372" s="16" t="s">
        <v>3963</v>
      </c>
      <c r="F372" s="16" t="s">
        <v>433</v>
      </c>
      <c r="G372" s="16" t="s">
        <v>456</v>
      </c>
      <c r="H372" s="16" t="s">
        <v>457</v>
      </c>
      <c r="I372" s="16" t="s">
        <v>473</v>
      </c>
      <c r="J372" s="16" t="s">
        <v>3964</v>
      </c>
      <c r="K372" s="16" t="s">
        <v>3965</v>
      </c>
      <c r="L372" s="16" t="s">
        <v>3966</v>
      </c>
      <c r="M372" s="16" t="s">
        <v>3967</v>
      </c>
      <c r="N372" s="16" t="s">
        <v>478</v>
      </c>
      <c r="O372" s="16" t="s">
        <v>442</v>
      </c>
      <c r="P372" s="16" t="s">
        <v>3968</v>
      </c>
      <c r="Q372" s="16" t="s">
        <v>3969</v>
      </c>
      <c r="R372" s="16" t="s">
        <v>49</v>
      </c>
      <c r="S372" s="16" t="s">
        <v>494</v>
      </c>
      <c r="T372" s="16" t="s">
        <v>3503</v>
      </c>
      <c r="U372" s="16" t="s">
        <v>466</v>
      </c>
      <c r="V372" s="16" t="s">
        <v>3970</v>
      </c>
      <c r="W372" s="16" t="s">
        <v>3968</v>
      </c>
      <c r="X372" s="16" t="s">
        <v>449</v>
      </c>
      <c r="Y372" s="16" t="s">
        <v>450</v>
      </c>
      <c r="Z372" s="16" t="s">
        <v>451</v>
      </c>
      <c r="AA372" s="16" t="s">
        <v>3971</v>
      </c>
      <c r="AB372" s="16" t="s">
        <v>494</v>
      </c>
      <c r="AC372" s="16" t="s">
        <v>49</v>
      </c>
      <c r="AD372" s="16" t="s">
        <v>453</v>
      </c>
      <c r="AE372" s="16" t="s">
        <v>49</v>
      </c>
      <c r="AF372" s="16" t="s">
        <v>338</v>
      </c>
      <c r="AG372" s="25">
        <f ca="1" t="shared" si="30"/>
        <v>11.7658333332511</v>
      </c>
      <c r="AH372" s="25" t="str">
        <f t="shared" si="31"/>
        <v>是</v>
      </c>
      <c r="AI372" s="26" t="str">
        <f ca="1" t="shared" si="32"/>
        <v>是</v>
      </c>
      <c r="AJ372" s="27" t="str">
        <f ca="1" t="shared" si="33"/>
        <v>是</v>
      </c>
      <c r="AK372" s="28" t="s">
        <v>69</v>
      </c>
      <c r="AL372" s="28"/>
    </row>
    <row r="373" spans="1:38">
      <c r="A373" s="22" t="str">
        <f t="shared" si="34"/>
        <v>合肥包河三里庵网点</v>
      </c>
      <c r="B373" s="22" t="str">
        <f>VLOOKUP(R373,区域划分!A:B,2,0)</f>
        <v>合肥南</v>
      </c>
      <c r="C373" t="str">
        <f t="shared" si="35"/>
        <v>2020-11-02</v>
      </c>
      <c r="D373" s="16" t="s">
        <v>3972</v>
      </c>
      <c r="E373" s="16" t="s">
        <v>3973</v>
      </c>
      <c r="F373" s="16" t="s">
        <v>433</v>
      </c>
      <c r="G373" s="16" t="s">
        <v>471</v>
      </c>
      <c r="H373" s="16" t="s">
        <v>472</v>
      </c>
      <c r="I373" s="16" t="s">
        <v>436</v>
      </c>
      <c r="J373" s="16" t="s">
        <v>3974</v>
      </c>
      <c r="K373" s="16" t="s">
        <v>3975</v>
      </c>
      <c r="L373" s="16" t="s">
        <v>3976</v>
      </c>
      <c r="M373" s="16" t="s">
        <v>3977</v>
      </c>
      <c r="N373" s="16" t="s">
        <v>478</v>
      </c>
      <c r="O373" s="16" t="s">
        <v>442</v>
      </c>
      <c r="P373" s="16" t="s">
        <v>3978</v>
      </c>
      <c r="Q373" s="16" t="s">
        <v>3979</v>
      </c>
      <c r="R373" s="16" t="s">
        <v>13</v>
      </c>
      <c r="S373" s="16" t="s">
        <v>445</v>
      </c>
      <c r="T373" s="16" t="s">
        <v>3980</v>
      </c>
      <c r="U373" s="16" t="s">
        <v>447</v>
      </c>
      <c r="V373" s="16" t="s">
        <v>3981</v>
      </c>
      <c r="W373" s="16" t="s">
        <v>3978</v>
      </c>
      <c r="X373" s="16" t="s">
        <v>449</v>
      </c>
      <c r="Y373" s="16" t="s">
        <v>450</v>
      </c>
      <c r="Z373" s="16" t="s">
        <v>451</v>
      </c>
      <c r="AA373" s="16" t="s">
        <v>3982</v>
      </c>
      <c r="AB373" s="16" t="s">
        <v>445</v>
      </c>
      <c r="AC373" s="16" t="s">
        <v>13</v>
      </c>
      <c r="AD373" s="16" t="s">
        <v>453</v>
      </c>
      <c r="AE373" s="16" t="s">
        <v>338</v>
      </c>
      <c r="AF373" s="16" t="s">
        <v>338</v>
      </c>
      <c r="AG373" s="25">
        <f ca="1" t="shared" si="30"/>
        <v>1.79000000003725</v>
      </c>
      <c r="AH373" s="25" t="str">
        <f t="shared" si="31"/>
        <v>是</v>
      </c>
      <c r="AI373" s="26" t="str">
        <f ca="1" t="shared" si="32"/>
        <v>是</v>
      </c>
      <c r="AJ373" s="27" t="str">
        <f ca="1" t="shared" si="33"/>
        <v>是</v>
      </c>
      <c r="AK373" s="28" t="s">
        <v>69</v>
      </c>
      <c r="AL373" s="28"/>
    </row>
    <row r="374" spans="1:38">
      <c r="A374" s="22" t="str">
        <f t="shared" si="34"/>
        <v>淮北杜集网点</v>
      </c>
      <c r="B374" s="22" t="str">
        <f>VLOOKUP(R374,区域划分!A:B,2,0)</f>
        <v>淮北</v>
      </c>
      <c r="C374" t="str">
        <f t="shared" si="35"/>
        <v>2020-11-02</v>
      </c>
      <c r="D374" s="16" t="s">
        <v>3983</v>
      </c>
      <c r="E374" s="16" t="s">
        <v>3984</v>
      </c>
      <c r="F374" s="16" t="s">
        <v>433</v>
      </c>
      <c r="G374" s="16" t="s">
        <v>471</v>
      </c>
      <c r="H374" s="16" t="s">
        <v>472</v>
      </c>
      <c r="I374" s="16" t="s">
        <v>473</v>
      </c>
      <c r="J374" s="16" t="s">
        <v>3985</v>
      </c>
      <c r="K374" s="16" t="s">
        <v>3986</v>
      </c>
      <c r="L374" s="16" t="s">
        <v>3987</v>
      </c>
      <c r="M374" s="16" t="s">
        <v>3988</v>
      </c>
      <c r="N374" s="16" t="s">
        <v>441</v>
      </c>
      <c r="O374" s="16" t="s">
        <v>442</v>
      </c>
      <c r="P374" s="16" t="s">
        <v>3989</v>
      </c>
      <c r="Q374" s="16" t="s">
        <v>3990</v>
      </c>
      <c r="R374" s="16" t="s">
        <v>95</v>
      </c>
      <c r="S374" s="16" t="s">
        <v>3991</v>
      </c>
      <c r="T374" s="16" t="s">
        <v>3992</v>
      </c>
      <c r="U374" s="16" t="s">
        <v>447</v>
      </c>
      <c r="V374" s="16" t="s">
        <v>3993</v>
      </c>
      <c r="W374" s="16" t="s">
        <v>3989</v>
      </c>
      <c r="X374" s="16" t="s">
        <v>449</v>
      </c>
      <c r="Y374" s="16" t="s">
        <v>450</v>
      </c>
      <c r="Z374" s="16" t="s">
        <v>451</v>
      </c>
      <c r="AA374" s="16" t="s">
        <v>3994</v>
      </c>
      <c r="AB374" s="16" t="s">
        <v>3991</v>
      </c>
      <c r="AC374" s="16" t="s">
        <v>95</v>
      </c>
      <c r="AD374" s="16" t="s">
        <v>453</v>
      </c>
      <c r="AE374" s="16" t="s">
        <v>338</v>
      </c>
      <c r="AF374" s="16" t="s">
        <v>338</v>
      </c>
      <c r="AG374" s="25">
        <f ca="1" t="shared" si="30"/>
        <v>9.36416666657897</v>
      </c>
      <c r="AH374" s="25" t="str">
        <f t="shared" si="31"/>
        <v>是</v>
      </c>
      <c r="AI374" s="26" t="str">
        <f ca="1" t="shared" si="32"/>
        <v>是</v>
      </c>
      <c r="AJ374" s="27" t="str">
        <f ca="1" t="shared" si="33"/>
        <v>是</v>
      </c>
      <c r="AK374" s="28" t="s">
        <v>69</v>
      </c>
      <c r="AL374" s="28"/>
    </row>
    <row r="375" spans="1:38">
      <c r="A375" s="22" t="str">
        <f t="shared" si="34"/>
        <v>黄山屯溪网点</v>
      </c>
      <c r="B375" s="22" t="str">
        <f>VLOOKUP(R375,区域划分!A:B,2,0)</f>
        <v>黄山</v>
      </c>
      <c r="C375" t="str">
        <f t="shared" si="35"/>
        <v>2020-11-02</v>
      </c>
      <c r="D375" s="16" t="s">
        <v>3995</v>
      </c>
      <c r="E375" s="16" t="s">
        <v>774</v>
      </c>
      <c r="F375" s="16" t="s">
        <v>433</v>
      </c>
      <c r="G375" s="16" t="s">
        <v>532</v>
      </c>
      <c r="H375" s="16" t="s">
        <v>533</v>
      </c>
      <c r="I375" s="16" t="s">
        <v>436</v>
      </c>
      <c r="J375" s="16" t="s">
        <v>775</v>
      </c>
      <c r="K375" s="16" t="s">
        <v>3996</v>
      </c>
      <c r="L375" s="16" t="s">
        <v>3997</v>
      </c>
      <c r="M375" s="16" t="s">
        <v>3998</v>
      </c>
      <c r="N375" s="16" t="s">
        <v>478</v>
      </c>
      <c r="O375" s="16" t="s">
        <v>442</v>
      </c>
      <c r="P375" s="16" t="s">
        <v>537</v>
      </c>
      <c r="Q375" s="16" t="s">
        <v>780</v>
      </c>
      <c r="R375" s="16" t="s">
        <v>29</v>
      </c>
      <c r="S375" s="16" t="s">
        <v>3569</v>
      </c>
      <c r="T375" s="16" t="s">
        <v>3999</v>
      </c>
      <c r="U375" s="16" t="s">
        <v>447</v>
      </c>
      <c r="V375" s="16" t="s">
        <v>4000</v>
      </c>
      <c r="W375" s="16" t="s">
        <v>537</v>
      </c>
      <c r="X375" s="16" t="s">
        <v>449</v>
      </c>
      <c r="Y375" s="16" t="s">
        <v>450</v>
      </c>
      <c r="Z375" s="16" t="s">
        <v>451</v>
      </c>
      <c r="AA375" s="16" t="s">
        <v>4001</v>
      </c>
      <c r="AB375" s="16" t="s">
        <v>3569</v>
      </c>
      <c r="AC375" s="16" t="s">
        <v>29</v>
      </c>
      <c r="AD375" s="16" t="s">
        <v>453</v>
      </c>
      <c r="AE375" s="16" t="s">
        <v>338</v>
      </c>
      <c r="AF375" s="16" t="s">
        <v>338</v>
      </c>
      <c r="AG375" s="25">
        <f ca="1" t="shared" si="30"/>
        <v>1.44555555557599</v>
      </c>
      <c r="AH375" s="25" t="str">
        <f t="shared" si="31"/>
        <v>是</v>
      </c>
      <c r="AI375" s="26" t="str">
        <f ca="1" t="shared" si="32"/>
        <v>是</v>
      </c>
      <c r="AJ375" s="27" t="str">
        <f ca="1" t="shared" si="33"/>
        <v>是</v>
      </c>
      <c r="AK375" s="28" t="s">
        <v>69</v>
      </c>
      <c r="AL375" s="28"/>
    </row>
    <row r="376" spans="1:38">
      <c r="A376" s="22" t="str">
        <f t="shared" si="34"/>
        <v>合肥经开网点</v>
      </c>
      <c r="B376" s="22" t="str">
        <f>VLOOKUP(R376,区域划分!A:B,2,0)</f>
        <v>合肥南</v>
      </c>
      <c r="C376" t="str">
        <f t="shared" si="35"/>
        <v>2020-11-02</v>
      </c>
      <c r="D376" s="16" t="s">
        <v>4002</v>
      </c>
      <c r="E376" s="16" t="s">
        <v>4003</v>
      </c>
      <c r="F376" s="16" t="s">
        <v>433</v>
      </c>
      <c r="G376" s="16" t="s">
        <v>471</v>
      </c>
      <c r="H376" s="16" t="s">
        <v>472</v>
      </c>
      <c r="I376" s="16" t="s">
        <v>436</v>
      </c>
      <c r="J376" s="16" t="s">
        <v>4004</v>
      </c>
      <c r="K376" s="16" t="s">
        <v>4005</v>
      </c>
      <c r="L376" s="16" t="s">
        <v>4006</v>
      </c>
      <c r="M376" s="16" t="s">
        <v>4007</v>
      </c>
      <c r="N376" s="16" t="s">
        <v>441</v>
      </c>
      <c r="O376" s="16" t="s">
        <v>442</v>
      </c>
      <c r="P376" s="16" t="s">
        <v>4008</v>
      </c>
      <c r="Q376" s="16" t="s">
        <v>4009</v>
      </c>
      <c r="R376" s="16" t="s">
        <v>9</v>
      </c>
      <c r="S376" s="16" t="s">
        <v>464</v>
      </c>
      <c r="T376" s="16" t="s">
        <v>465</v>
      </c>
      <c r="U376" s="16" t="s">
        <v>466</v>
      </c>
      <c r="V376" s="16" t="s">
        <v>4010</v>
      </c>
      <c r="W376" s="16" t="s">
        <v>4008</v>
      </c>
      <c r="X376" s="16" t="s">
        <v>449</v>
      </c>
      <c r="Y376" s="16" t="s">
        <v>450</v>
      </c>
      <c r="Z376" s="16" t="s">
        <v>451</v>
      </c>
      <c r="AA376" s="16" t="s">
        <v>4011</v>
      </c>
      <c r="AB376" s="16" t="s">
        <v>464</v>
      </c>
      <c r="AC376" s="16" t="s">
        <v>9</v>
      </c>
      <c r="AD376" s="16" t="s">
        <v>453</v>
      </c>
      <c r="AE376" s="16" t="s">
        <v>338</v>
      </c>
      <c r="AF376" s="16" t="s">
        <v>338</v>
      </c>
      <c r="AG376" s="25">
        <f ca="1" t="shared" si="30"/>
        <v>1.26861111115431</v>
      </c>
      <c r="AH376" s="25" t="str">
        <f t="shared" si="31"/>
        <v>是</v>
      </c>
      <c r="AI376" s="26" t="str">
        <f ca="1" t="shared" si="32"/>
        <v>是</v>
      </c>
      <c r="AJ376" s="27" t="str">
        <f ca="1" t="shared" si="33"/>
        <v>是</v>
      </c>
      <c r="AK376" s="28" t="s">
        <v>69</v>
      </c>
      <c r="AL376" s="28"/>
    </row>
    <row r="377" spans="1:38">
      <c r="A377" s="22" t="str">
        <f t="shared" si="34"/>
        <v>合肥经开网点</v>
      </c>
      <c r="B377" s="22" t="str">
        <f>VLOOKUP(R377,区域划分!A:B,2,0)</f>
        <v>合肥南</v>
      </c>
      <c r="C377" t="str">
        <f t="shared" si="35"/>
        <v>2020-11-02</v>
      </c>
      <c r="D377" s="16" t="s">
        <v>4012</v>
      </c>
      <c r="E377" s="16" t="s">
        <v>4013</v>
      </c>
      <c r="F377" s="16" t="s">
        <v>433</v>
      </c>
      <c r="G377" s="16" t="s">
        <v>471</v>
      </c>
      <c r="H377" s="16" t="s">
        <v>472</v>
      </c>
      <c r="I377" s="16" t="s">
        <v>436</v>
      </c>
      <c r="J377" s="16" t="s">
        <v>898</v>
      </c>
      <c r="K377" s="16" t="s">
        <v>4014</v>
      </c>
      <c r="L377" s="16" t="s">
        <v>4015</v>
      </c>
      <c r="M377" s="16" t="s">
        <v>4016</v>
      </c>
      <c r="N377" s="16" t="s">
        <v>478</v>
      </c>
      <c r="O377" s="16" t="s">
        <v>442</v>
      </c>
      <c r="P377" s="16" t="s">
        <v>4017</v>
      </c>
      <c r="Q377" s="16" t="s">
        <v>4018</v>
      </c>
      <c r="R377" s="16" t="s">
        <v>9</v>
      </c>
      <c r="S377" s="16" t="s">
        <v>464</v>
      </c>
      <c r="T377" s="16" t="s">
        <v>465</v>
      </c>
      <c r="U377" s="16" t="s">
        <v>466</v>
      </c>
      <c r="V377" s="16" t="s">
        <v>4019</v>
      </c>
      <c r="W377" s="16" t="s">
        <v>4017</v>
      </c>
      <c r="X377" s="16" t="s">
        <v>449</v>
      </c>
      <c r="Y377" s="16" t="s">
        <v>450</v>
      </c>
      <c r="Z377" s="16" t="s">
        <v>451</v>
      </c>
      <c r="AA377" s="16" t="s">
        <v>4020</v>
      </c>
      <c r="AB377" s="16" t="s">
        <v>464</v>
      </c>
      <c r="AC377" s="16" t="s">
        <v>9</v>
      </c>
      <c r="AD377" s="16" t="s">
        <v>453</v>
      </c>
      <c r="AE377" s="16" t="s">
        <v>338</v>
      </c>
      <c r="AF377" s="16" t="s">
        <v>338</v>
      </c>
      <c r="AG377" s="25">
        <f ca="1" t="shared" si="30"/>
        <v>1.27166666672565</v>
      </c>
      <c r="AH377" s="25" t="str">
        <f t="shared" si="31"/>
        <v>是</v>
      </c>
      <c r="AI377" s="26" t="str">
        <f ca="1" t="shared" si="32"/>
        <v>是</v>
      </c>
      <c r="AJ377" s="27" t="str">
        <f ca="1" t="shared" si="33"/>
        <v>是</v>
      </c>
      <c r="AK377" s="28" t="s">
        <v>69</v>
      </c>
      <c r="AL377" s="28"/>
    </row>
    <row r="378" spans="1:38">
      <c r="A378" s="22" t="str">
        <f t="shared" si="34"/>
        <v>合肥经开网点</v>
      </c>
      <c r="B378" s="22" t="str">
        <f>VLOOKUP(R378,区域划分!A:B,2,0)</f>
        <v>合肥南</v>
      </c>
      <c r="C378" t="str">
        <f t="shared" si="35"/>
        <v>2020-11-02</v>
      </c>
      <c r="D378" s="16" t="s">
        <v>4021</v>
      </c>
      <c r="E378" s="16" t="s">
        <v>4022</v>
      </c>
      <c r="F378" s="16" t="s">
        <v>433</v>
      </c>
      <c r="G378" s="16" t="s">
        <v>456</v>
      </c>
      <c r="H378" s="16" t="s">
        <v>753</v>
      </c>
      <c r="I378" s="16" t="s">
        <v>473</v>
      </c>
      <c r="J378" s="16" t="s">
        <v>4023</v>
      </c>
      <c r="K378" s="16" t="s">
        <v>4024</v>
      </c>
      <c r="L378" s="16" t="s">
        <v>4025</v>
      </c>
      <c r="M378" s="16" t="s">
        <v>537</v>
      </c>
      <c r="N378" s="16" t="s">
        <v>441</v>
      </c>
      <c r="O378" s="16" t="s">
        <v>442</v>
      </c>
      <c r="P378" s="16" t="s">
        <v>537</v>
      </c>
      <c r="Q378" s="16" t="s">
        <v>4026</v>
      </c>
      <c r="R378" s="16" t="s">
        <v>9</v>
      </c>
      <c r="S378" s="16" t="s">
        <v>464</v>
      </c>
      <c r="T378" s="16" t="s">
        <v>465</v>
      </c>
      <c r="U378" s="16" t="s">
        <v>466</v>
      </c>
      <c r="V378" s="16" t="s">
        <v>541</v>
      </c>
      <c r="W378" s="16" t="s">
        <v>537</v>
      </c>
      <c r="X378" s="16" t="s">
        <v>449</v>
      </c>
      <c r="Y378" s="16" t="s">
        <v>450</v>
      </c>
      <c r="Z378" s="16" t="s">
        <v>451</v>
      </c>
      <c r="AA378" s="16" t="s">
        <v>4027</v>
      </c>
      <c r="AB378" s="16" t="s">
        <v>464</v>
      </c>
      <c r="AC378" s="16" t="s">
        <v>9</v>
      </c>
      <c r="AD378" s="16" t="s">
        <v>453</v>
      </c>
      <c r="AE378" s="16" t="s">
        <v>338</v>
      </c>
      <c r="AF378" s="16" t="s">
        <v>338</v>
      </c>
      <c r="AG378" s="25">
        <f ca="1" t="shared" si="30"/>
        <v>1.12972222227836</v>
      </c>
      <c r="AH378" s="25" t="str">
        <f t="shared" si="31"/>
        <v>是</v>
      </c>
      <c r="AI378" s="26" t="str">
        <f ca="1" t="shared" si="32"/>
        <v>是</v>
      </c>
      <c r="AJ378" s="27" t="str">
        <f ca="1" t="shared" si="33"/>
        <v>是</v>
      </c>
      <c r="AK378" s="28" t="s">
        <v>69</v>
      </c>
      <c r="AL378" s="28"/>
    </row>
    <row r="379" spans="1:38">
      <c r="A379" s="22" t="str">
        <f t="shared" si="34"/>
        <v>合肥经开网点</v>
      </c>
      <c r="B379" s="22" t="str">
        <f>VLOOKUP(R379,区域划分!A:B,2,0)</f>
        <v>合肥南</v>
      </c>
      <c r="C379" t="str">
        <f t="shared" si="35"/>
        <v>2020-11-02</v>
      </c>
      <c r="D379" s="16" t="s">
        <v>4028</v>
      </c>
      <c r="E379" s="16" t="s">
        <v>4029</v>
      </c>
      <c r="F379" s="16" t="s">
        <v>433</v>
      </c>
      <c r="G379" s="16" t="s">
        <v>471</v>
      </c>
      <c r="H379" s="16" t="s">
        <v>472</v>
      </c>
      <c r="I379" s="16" t="s">
        <v>436</v>
      </c>
      <c r="J379" s="16" t="s">
        <v>898</v>
      </c>
      <c r="K379" s="16" t="s">
        <v>899</v>
      </c>
      <c r="L379" s="16" t="s">
        <v>4030</v>
      </c>
      <c r="M379" s="16" t="s">
        <v>4031</v>
      </c>
      <c r="N379" s="16" t="s">
        <v>478</v>
      </c>
      <c r="O379" s="16" t="s">
        <v>442</v>
      </c>
      <c r="P379" s="16" t="s">
        <v>4032</v>
      </c>
      <c r="Q379" s="16" t="s">
        <v>4033</v>
      </c>
      <c r="R379" s="16" t="s">
        <v>9</v>
      </c>
      <c r="S379" s="16" t="s">
        <v>464</v>
      </c>
      <c r="T379" s="16" t="s">
        <v>465</v>
      </c>
      <c r="U379" s="16" t="s">
        <v>466</v>
      </c>
      <c r="V379" s="16" t="s">
        <v>4034</v>
      </c>
      <c r="W379" s="16" t="s">
        <v>4032</v>
      </c>
      <c r="X379" s="16" t="s">
        <v>449</v>
      </c>
      <c r="Y379" s="16" t="s">
        <v>450</v>
      </c>
      <c r="Z379" s="16" t="s">
        <v>451</v>
      </c>
      <c r="AA379" s="16" t="s">
        <v>4035</v>
      </c>
      <c r="AB379" s="16" t="s">
        <v>464</v>
      </c>
      <c r="AC379" s="16" t="s">
        <v>9</v>
      </c>
      <c r="AD379" s="16" t="s">
        <v>453</v>
      </c>
      <c r="AE379" s="16" t="s">
        <v>338</v>
      </c>
      <c r="AF379" s="16" t="s">
        <v>338</v>
      </c>
      <c r="AG379" s="25">
        <f ca="1" t="shared" si="30"/>
        <v>1.08611111110076</v>
      </c>
      <c r="AH379" s="25" t="str">
        <f t="shared" si="31"/>
        <v>是</v>
      </c>
      <c r="AI379" s="26" t="str">
        <f ca="1" t="shared" si="32"/>
        <v>是</v>
      </c>
      <c r="AJ379" s="27" t="str">
        <f ca="1" t="shared" si="33"/>
        <v>是</v>
      </c>
      <c r="AK379" s="28" t="s">
        <v>69</v>
      </c>
      <c r="AL379" s="28"/>
    </row>
    <row r="380" spans="1:38">
      <c r="A380" s="22" t="str">
        <f t="shared" si="34"/>
        <v>合肥经开网点</v>
      </c>
      <c r="B380" s="22" t="str">
        <f>VLOOKUP(R380,区域划分!A:B,2,0)</f>
        <v>合肥南</v>
      </c>
      <c r="C380" t="str">
        <f t="shared" si="35"/>
        <v>2020-11-02</v>
      </c>
      <c r="D380" s="16" t="s">
        <v>4036</v>
      </c>
      <c r="E380" s="16" t="s">
        <v>4037</v>
      </c>
      <c r="F380" s="16" t="s">
        <v>433</v>
      </c>
      <c r="G380" s="16" t="s">
        <v>456</v>
      </c>
      <c r="H380" s="16" t="s">
        <v>457</v>
      </c>
      <c r="I380" s="16" t="s">
        <v>436</v>
      </c>
      <c r="J380" s="16" t="s">
        <v>4038</v>
      </c>
      <c r="K380" s="16" t="s">
        <v>4039</v>
      </c>
      <c r="L380" s="16" t="s">
        <v>4040</v>
      </c>
      <c r="M380" s="16" t="s">
        <v>4041</v>
      </c>
      <c r="N380" s="16" t="s">
        <v>478</v>
      </c>
      <c r="O380" s="16" t="s">
        <v>479</v>
      </c>
      <c r="P380" s="16" t="s">
        <v>4042</v>
      </c>
      <c r="Q380" s="16" t="s">
        <v>4043</v>
      </c>
      <c r="R380" s="16" t="str">
        <f>AE380</f>
        <v>合肥经开网点</v>
      </c>
      <c r="S380" s="16" t="s">
        <v>4044</v>
      </c>
      <c r="T380" s="16" t="s">
        <v>465</v>
      </c>
      <c r="U380" s="16" t="s">
        <v>466</v>
      </c>
      <c r="V380" s="16" t="s">
        <v>4045</v>
      </c>
      <c r="W380" s="16" t="s">
        <v>4042</v>
      </c>
      <c r="X380" s="16" t="s">
        <v>449</v>
      </c>
      <c r="Y380" s="16" t="s">
        <v>450</v>
      </c>
      <c r="Z380" s="16" t="s">
        <v>451</v>
      </c>
      <c r="AA380" s="16" t="s">
        <v>4046</v>
      </c>
      <c r="AB380" s="16" t="s">
        <v>4044</v>
      </c>
      <c r="AC380" s="16" t="s">
        <v>9</v>
      </c>
      <c r="AD380" s="16" t="s">
        <v>453</v>
      </c>
      <c r="AE380" s="16" t="s">
        <v>9</v>
      </c>
      <c r="AF380" s="16" t="s">
        <v>338</v>
      </c>
      <c r="AG380" s="25">
        <f ca="1" t="shared" si="30"/>
        <v>0.858611111179926</v>
      </c>
      <c r="AH380" s="25" t="str">
        <f t="shared" si="31"/>
        <v>是</v>
      </c>
      <c r="AI380" s="26" t="str">
        <f ca="1" t="shared" si="32"/>
        <v>是</v>
      </c>
      <c r="AJ380" s="27" t="str">
        <f ca="1" t="shared" si="33"/>
        <v>是</v>
      </c>
      <c r="AK380" s="28" t="s">
        <v>69</v>
      </c>
      <c r="AL380" s="28"/>
    </row>
    <row r="381" spans="1:38">
      <c r="A381" s="22" t="str">
        <f t="shared" si="34"/>
        <v>合肥经开始信路网点</v>
      </c>
      <c r="B381" s="22" t="str">
        <f>VLOOKUP(R381,区域划分!A:B,2,0)</f>
        <v>合肥南</v>
      </c>
      <c r="C381" t="str">
        <f t="shared" si="35"/>
        <v>2020-11-02</v>
      </c>
      <c r="D381" s="16" t="s">
        <v>4047</v>
      </c>
      <c r="E381" s="16" t="s">
        <v>4048</v>
      </c>
      <c r="F381" s="16" t="s">
        <v>433</v>
      </c>
      <c r="G381" s="16" t="s">
        <v>456</v>
      </c>
      <c r="H381" s="16" t="s">
        <v>457</v>
      </c>
      <c r="I381" s="16" t="s">
        <v>436</v>
      </c>
      <c r="J381" s="16" t="s">
        <v>4049</v>
      </c>
      <c r="K381" s="16" t="s">
        <v>4050</v>
      </c>
      <c r="L381" s="16" t="s">
        <v>4051</v>
      </c>
      <c r="M381" s="16" t="s">
        <v>4052</v>
      </c>
      <c r="N381" s="16" t="s">
        <v>1509</v>
      </c>
      <c r="O381" s="16" t="s">
        <v>442</v>
      </c>
      <c r="P381" s="16" t="s">
        <v>4052</v>
      </c>
      <c r="Q381" s="16" t="s">
        <v>4053</v>
      </c>
      <c r="R381" s="16" t="s">
        <v>19</v>
      </c>
      <c r="S381" s="16" t="s">
        <v>4054</v>
      </c>
      <c r="T381" s="16" t="s">
        <v>4055</v>
      </c>
      <c r="U381" s="16" t="s">
        <v>447</v>
      </c>
      <c r="V381" s="16" t="s">
        <v>4056</v>
      </c>
      <c r="W381" s="16" t="s">
        <v>4052</v>
      </c>
      <c r="X381" s="16" t="s">
        <v>449</v>
      </c>
      <c r="Y381" s="16" t="s">
        <v>450</v>
      </c>
      <c r="Z381" s="16" t="s">
        <v>451</v>
      </c>
      <c r="AA381" s="16" t="s">
        <v>4057</v>
      </c>
      <c r="AB381" s="16" t="s">
        <v>4054</v>
      </c>
      <c r="AC381" s="16" t="s">
        <v>19</v>
      </c>
      <c r="AD381" s="16" t="s">
        <v>453</v>
      </c>
      <c r="AE381" s="16" t="s">
        <v>338</v>
      </c>
      <c r="AF381" s="16" t="s">
        <v>338</v>
      </c>
      <c r="AG381" s="25">
        <f ca="1" t="shared" si="30"/>
        <v>7.68916666670702</v>
      </c>
      <c r="AH381" s="25" t="str">
        <f t="shared" si="31"/>
        <v>是</v>
      </c>
      <c r="AI381" s="26" t="str">
        <f ca="1" t="shared" si="32"/>
        <v>是</v>
      </c>
      <c r="AJ381" s="27" t="str">
        <f ca="1" t="shared" si="33"/>
        <v>是</v>
      </c>
      <c r="AK381" s="28" t="s">
        <v>69</v>
      </c>
      <c r="AL381" s="28"/>
    </row>
    <row r="382" spans="1:38">
      <c r="A382" s="22" t="str">
        <f t="shared" si="34"/>
        <v>合肥经开网点</v>
      </c>
      <c r="B382" s="22" t="str">
        <f>VLOOKUP(R382,区域划分!A:B,2,0)</f>
        <v>合肥南</v>
      </c>
      <c r="C382" t="str">
        <f t="shared" si="35"/>
        <v>2020-11-02</v>
      </c>
      <c r="D382" s="16" t="s">
        <v>4058</v>
      </c>
      <c r="E382" s="16" t="s">
        <v>4059</v>
      </c>
      <c r="F382" s="16" t="s">
        <v>433</v>
      </c>
      <c r="G382" s="16" t="s">
        <v>456</v>
      </c>
      <c r="H382" s="16" t="s">
        <v>457</v>
      </c>
      <c r="I382" s="16" t="s">
        <v>473</v>
      </c>
      <c r="J382" s="16" t="s">
        <v>675</v>
      </c>
      <c r="K382" s="16" t="s">
        <v>2258</v>
      </c>
      <c r="L382" s="16" t="s">
        <v>4060</v>
      </c>
      <c r="M382" s="16" t="s">
        <v>4061</v>
      </c>
      <c r="N382" s="16" t="s">
        <v>441</v>
      </c>
      <c r="O382" s="16" t="s">
        <v>442</v>
      </c>
      <c r="P382" s="16" t="s">
        <v>4062</v>
      </c>
      <c r="Q382" s="16" t="s">
        <v>4063</v>
      </c>
      <c r="R382" s="16" t="str">
        <f>AE382</f>
        <v>合肥经开网点</v>
      </c>
      <c r="S382" s="16" t="s">
        <v>4044</v>
      </c>
      <c r="T382" s="16" t="s">
        <v>465</v>
      </c>
      <c r="U382" s="16" t="s">
        <v>466</v>
      </c>
      <c r="V382" s="16" t="s">
        <v>4064</v>
      </c>
      <c r="W382" s="16" t="s">
        <v>4062</v>
      </c>
      <c r="X382" s="16" t="s">
        <v>449</v>
      </c>
      <c r="Y382" s="16" t="s">
        <v>450</v>
      </c>
      <c r="Z382" s="16" t="s">
        <v>451</v>
      </c>
      <c r="AA382" s="16" t="s">
        <v>4065</v>
      </c>
      <c r="AB382" s="16" t="s">
        <v>4044</v>
      </c>
      <c r="AC382" s="16" t="s">
        <v>9</v>
      </c>
      <c r="AD382" s="16" t="s">
        <v>453</v>
      </c>
      <c r="AE382" s="16" t="s">
        <v>9</v>
      </c>
      <c r="AF382" s="16" t="s">
        <v>338</v>
      </c>
      <c r="AG382" s="25">
        <f ca="1" t="shared" si="30"/>
        <v>0.893055555468891</v>
      </c>
      <c r="AH382" s="25" t="str">
        <f t="shared" si="31"/>
        <v>是</v>
      </c>
      <c r="AI382" s="26" t="str">
        <f ca="1" t="shared" si="32"/>
        <v>是</v>
      </c>
      <c r="AJ382" s="27" t="str">
        <f ca="1" t="shared" si="33"/>
        <v>是</v>
      </c>
      <c r="AK382" s="28" t="s">
        <v>69</v>
      </c>
      <c r="AL382" s="28"/>
    </row>
    <row r="383" spans="1:38">
      <c r="A383" s="22" t="str">
        <f t="shared" si="34"/>
        <v>合肥经开网点</v>
      </c>
      <c r="B383" s="22" t="str">
        <f>VLOOKUP(R383,区域划分!A:B,2,0)</f>
        <v>合肥南</v>
      </c>
      <c r="C383" t="str">
        <f t="shared" si="35"/>
        <v>2020-11-02</v>
      </c>
      <c r="D383" s="16" t="s">
        <v>4066</v>
      </c>
      <c r="E383" s="16" t="s">
        <v>4067</v>
      </c>
      <c r="F383" s="16" t="s">
        <v>433</v>
      </c>
      <c r="G383" s="16" t="s">
        <v>471</v>
      </c>
      <c r="H383" s="16" t="s">
        <v>472</v>
      </c>
      <c r="I383" s="16" t="s">
        <v>473</v>
      </c>
      <c r="J383" s="16" t="s">
        <v>675</v>
      </c>
      <c r="K383" s="16" t="s">
        <v>1281</v>
      </c>
      <c r="L383" s="16" t="s">
        <v>4068</v>
      </c>
      <c r="M383" s="16" t="s">
        <v>4069</v>
      </c>
      <c r="N383" s="16" t="s">
        <v>441</v>
      </c>
      <c r="O383" s="16" t="s">
        <v>442</v>
      </c>
      <c r="P383" s="16" t="s">
        <v>4070</v>
      </c>
      <c r="Q383" s="16" t="s">
        <v>4071</v>
      </c>
      <c r="R383" s="16" t="s">
        <v>9</v>
      </c>
      <c r="S383" s="16" t="s">
        <v>464</v>
      </c>
      <c r="T383" s="16" t="s">
        <v>465</v>
      </c>
      <c r="U383" s="16" t="s">
        <v>466</v>
      </c>
      <c r="V383" s="16" t="s">
        <v>4072</v>
      </c>
      <c r="W383" s="16" t="s">
        <v>4070</v>
      </c>
      <c r="X383" s="16" t="s">
        <v>449</v>
      </c>
      <c r="Y383" s="16" t="s">
        <v>450</v>
      </c>
      <c r="Z383" s="16" t="s">
        <v>451</v>
      </c>
      <c r="AA383" s="16" t="s">
        <v>4073</v>
      </c>
      <c r="AB383" s="16" t="s">
        <v>464</v>
      </c>
      <c r="AC383" s="16" t="s">
        <v>9</v>
      </c>
      <c r="AD383" s="16" t="s">
        <v>453</v>
      </c>
      <c r="AE383" s="16" t="s">
        <v>338</v>
      </c>
      <c r="AF383" s="16" t="s">
        <v>338</v>
      </c>
      <c r="AG383" s="25">
        <f ca="1" t="shared" si="30"/>
        <v>0.943333333299961</v>
      </c>
      <c r="AH383" s="25" t="str">
        <f t="shared" si="31"/>
        <v>是</v>
      </c>
      <c r="AI383" s="26" t="str">
        <f ca="1" t="shared" si="32"/>
        <v>是</v>
      </c>
      <c r="AJ383" s="27" t="str">
        <f ca="1" t="shared" si="33"/>
        <v>是</v>
      </c>
      <c r="AK383" s="28" t="s">
        <v>69</v>
      </c>
      <c r="AL383" s="28"/>
    </row>
    <row r="384" spans="1:38">
      <c r="A384" s="22" t="str">
        <f t="shared" si="34"/>
        <v>黄山屯溪网点</v>
      </c>
      <c r="B384" s="22" t="str">
        <f>VLOOKUP(R384,区域划分!A:B,2,0)</f>
        <v>黄山</v>
      </c>
      <c r="C384" t="str">
        <f t="shared" si="35"/>
        <v>2020-11-02</v>
      </c>
      <c r="D384" s="16" t="s">
        <v>4074</v>
      </c>
      <c r="E384" s="16" t="s">
        <v>4075</v>
      </c>
      <c r="F384" s="16" t="s">
        <v>433</v>
      </c>
      <c r="G384" s="16" t="s">
        <v>456</v>
      </c>
      <c r="H384" s="16" t="s">
        <v>457</v>
      </c>
      <c r="I384" s="16" t="s">
        <v>473</v>
      </c>
      <c r="J384" s="16" t="s">
        <v>4023</v>
      </c>
      <c r="K384" s="16" t="s">
        <v>4076</v>
      </c>
      <c r="L384" s="16" t="s">
        <v>4077</v>
      </c>
      <c r="M384" s="16" t="s">
        <v>1570</v>
      </c>
      <c r="N384" s="16" t="s">
        <v>478</v>
      </c>
      <c r="O384" s="16" t="s">
        <v>442</v>
      </c>
      <c r="P384" s="16" t="s">
        <v>4078</v>
      </c>
      <c r="Q384" s="16" t="s">
        <v>4079</v>
      </c>
      <c r="R384" s="16" t="s">
        <v>29</v>
      </c>
      <c r="S384" s="16" t="s">
        <v>3569</v>
      </c>
      <c r="T384" s="16" t="s">
        <v>4080</v>
      </c>
      <c r="U384" s="16" t="s">
        <v>447</v>
      </c>
      <c r="V384" s="16" t="s">
        <v>4081</v>
      </c>
      <c r="W384" s="16" t="s">
        <v>4078</v>
      </c>
      <c r="X384" s="16" t="s">
        <v>449</v>
      </c>
      <c r="Y384" s="16" t="s">
        <v>450</v>
      </c>
      <c r="Z384" s="16" t="s">
        <v>451</v>
      </c>
      <c r="AA384" s="16" t="s">
        <v>4082</v>
      </c>
      <c r="AB384" s="16" t="s">
        <v>3569</v>
      </c>
      <c r="AC384" s="16" t="s">
        <v>29</v>
      </c>
      <c r="AD384" s="16" t="s">
        <v>453</v>
      </c>
      <c r="AE384" s="16" t="s">
        <v>338</v>
      </c>
      <c r="AF384" s="16" t="s">
        <v>338</v>
      </c>
      <c r="AG384" s="25">
        <f ca="1" t="shared" si="30"/>
        <v>1.06194444437278</v>
      </c>
      <c r="AH384" s="25" t="str">
        <f t="shared" si="31"/>
        <v>是</v>
      </c>
      <c r="AI384" s="26" t="str">
        <f ca="1" t="shared" si="32"/>
        <v>是</v>
      </c>
      <c r="AJ384" s="27" t="str">
        <f ca="1" t="shared" si="33"/>
        <v>是</v>
      </c>
      <c r="AK384" s="28" t="s">
        <v>69</v>
      </c>
      <c r="AL384" s="28"/>
    </row>
    <row r="385" spans="1:38">
      <c r="A385" s="22" t="str">
        <f t="shared" si="34"/>
        <v>宣城宣州城东网点</v>
      </c>
      <c r="B385" s="22" t="str">
        <f>VLOOKUP(R385,区域划分!A:B,2,0)</f>
        <v>宣城</v>
      </c>
      <c r="C385" t="str">
        <f t="shared" si="35"/>
        <v>2020-11-02</v>
      </c>
      <c r="D385" s="16" t="s">
        <v>4083</v>
      </c>
      <c r="E385" s="16" t="s">
        <v>4084</v>
      </c>
      <c r="F385" s="16" t="s">
        <v>433</v>
      </c>
      <c r="G385" s="16" t="s">
        <v>532</v>
      </c>
      <c r="H385" s="16" t="s">
        <v>533</v>
      </c>
      <c r="I385" s="16" t="s">
        <v>473</v>
      </c>
      <c r="J385" s="16" t="s">
        <v>4085</v>
      </c>
      <c r="K385" s="16" t="s">
        <v>4086</v>
      </c>
      <c r="L385" s="16" t="s">
        <v>4087</v>
      </c>
      <c r="M385" s="16" t="s">
        <v>4088</v>
      </c>
      <c r="N385" s="16" t="s">
        <v>478</v>
      </c>
      <c r="O385" s="16" t="s">
        <v>442</v>
      </c>
      <c r="P385" s="16" t="s">
        <v>4089</v>
      </c>
      <c r="Q385" s="16" t="s">
        <v>4090</v>
      </c>
      <c r="R385" s="16" t="s">
        <v>53</v>
      </c>
      <c r="S385" s="16" t="s">
        <v>4091</v>
      </c>
      <c r="T385" s="16" t="s">
        <v>4092</v>
      </c>
      <c r="U385" s="16" t="s">
        <v>447</v>
      </c>
      <c r="V385" s="16" t="s">
        <v>4093</v>
      </c>
      <c r="W385" s="16" t="s">
        <v>4089</v>
      </c>
      <c r="X385" s="16" t="s">
        <v>449</v>
      </c>
      <c r="Y385" s="16" t="s">
        <v>450</v>
      </c>
      <c r="Z385" s="16" t="s">
        <v>451</v>
      </c>
      <c r="AA385" s="16" t="s">
        <v>4094</v>
      </c>
      <c r="AB385" s="16" t="s">
        <v>4091</v>
      </c>
      <c r="AC385" s="16" t="s">
        <v>53</v>
      </c>
      <c r="AD385" s="16" t="s">
        <v>453</v>
      </c>
      <c r="AE385" s="16" t="s">
        <v>338</v>
      </c>
      <c r="AF385" s="16" t="s">
        <v>338</v>
      </c>
      <c r="AG385" s="25">
        <f ca="1" t="shared" si="30"/>
        <v>9.43166666681645</v>
      </c>
      <c r="AH385" s="25" t="str">
        <f t="shared" si="31"/>
        <v>是</v>
      </c>
      <c r="AI385" s="26" t="str">
        <f ca="1" t="shared" si="32"/>
        <v>是</v>
      </c>
      <c r="AJ385" s="27" t="str">
        <f ca="1" t="shared" si="33"/>
        <v>是</v>
      </c>
      <c r="AK385" s="28" t="s">
        <v>69</v>
      </c>
      <c r="AL385" s="28"/>
    </row>
    <row r="386" spans="1:38">
      <c r="A386" s="22" t="str">
        <f t="shared" si="34"/>
        <v>合肥包河合工大网点</v>
      </c>
      <c r="B386" s="22" t="str">
        <f>VLOOKUP(R386,区域划分!A:B,2,0)</f>
        <v>合肥南</v>
      </c>
      <c r="C386" t="str">
        <f t="shared" si="35"/>
        <v>2020-11-02</v>
      </c>
      <c r="D386" s="16" t="s">
        <v>4095</v>
      </c>
      <c r="E386" s="16" t="s">
        <v>4096</v>
      </c>
      <c r="F386" s="16" t="s">
        <v>433</v>
      </c>
      <c r="G386" s="16" t="s">
        <v>456</v>
      </c>
      <c r="H386" s="16" t="s">
        <v>457</v>
      </c>
      <c r="I386" s="16" t="s">
        <v>473</v>
      </c>
      <c r="J386" s="16" t="s">
        <v>4097</v>
      </c>
      <c r="K386" s="16" t="s">
        <v>4098</v>
      </c>
      <c r="L386" s="16" t="s">
        <v>4099</v>
      </c>
      <c r="M386" s="16" t="s">
        <v>4100</v>
      </c>
      <c r="N386" s="16" t="s">
        <v>441</v>
      </c>
      <c r="O386" s="16" t="s">
        <v>442</v>
      </c>
      <c r="P386" s="16" t="s">
        <v>4101</v>
      </c>
      <c r="Q386" s="16" t="s">
        <v>4102</v>
      </c>
      <c r="R386" s="16" t="s">
        <v>76</v>
      </c>
      <c r="S386" s="16" t="s">
        <v>3775</v>
      </c>
      <c r="T386" s="16" t="s">
        <v>4103</v>
      </c>
      <c r="U386" s="16" t="s">
        <v>447</v>
      </c>
      <c r="V386" s="16" t="s">
        <v>4104</v>
      </c>
      <c r="W386" s="16" t="s">
        <v>4101</v>
      </c>
      <c r="X386" s="16" t="s">
        <v>449</v>
      </c>
      <c r="Y386" s="16" t="s">
        <v>450</v>
      </c>
      <c r="Z386" s="16" t="s">
        <v>451</v>
      </c>
      <c r="AA386" s="16" t="s">
        <v>4105</v>
      </c>
      <c r="AB386" s="16" t="s">
        <v>3775</v>
      </c>
      <c r="AC386" s="16" t="s">
        <v>76</v>
      </c>
      <c r="AD386" s="16" t="s">
        <v>453</v>
      </c>
      <c r="AE386" s="16" t="s">
        <v>338</v>
      </c>
      <c r="AF386" s="16" t="s">
        <v>338</v>
      </c>
      <c r="AG386" s="25">
        <f ca="1" t="shared" ref="AG386:AG449" si="36">IF(X386="已关闭",(AA386-L386)*24,(NOW()-L386)*24)</f>
        <v>8.92222222220153</v>
      </c>
      <c r="AH386" s="25" t="str">
        <f t="shared" ref="AH386:AH449" si="37">IF(AND(Y386="及时响应",Z386="否"),"是","否")</f>
        <v>是</v>
      </c>
      <c r="AI386" s="26" t="str">
        <f ca="1" t="shared" ref="AI386:AI449" si="38">IF(AG386&gt;24,"否","是")</f>
        <v>是</v>
      </c>
      <c r="AJ386" s="27" t="str">
        <f ca="1" t="shared" ref="AJ386:AJ449" si="39">IF(AND(AH386="是",AI386="是"),"是","否")</f>
        <v>是</v>
      </c>
      <c r="AK386" s="28" t="s">
        <v>69</v>
      </c>
      <c r="AL386" s="28"/>
    </row>
    <row r="387" spans="1:38">
      <c r="A387" s="22" t="str">
        <f t="shared" si="34"/>
        <v>合肥经开网点</v>
      </c>
      <c r="B387" s="22" t="str">
        <f>VLOOKUP(R387,区域划分!A:B,2,0)</f>
        <v>合肥南</v>
      </c>
      <c r="C387" t="str">
        <f t="shared" si="35"/>
        <v>2020-11-02</v>
      </c>
      <c r="D387" s="16" t="s">
        <v>4106</v>
      </c>
      <c r="E387" s="16" t="s">
        <v>4107</v>
      </c>
      <c r="F387" s="16" t="s">
        <v>433</v>
      </c>
      <c r="G387" s="16" t="s">
        <v>471</v>
      </c>
      <c r="H387" s="16" t="s">
        <v>472</v>
      </c>
      <c r="I387" s="16" t="s">
        <v>473</v>
      </c>
      <c r="J387" s="16" t="s">
        <v>999</v>
      </c>
      <c r="K387" s="16" t="s">
        <v>4108</v>
      </c>
      <c r="L387" s="16" t="s">
        <v>4109</v>
      </c>
      <c r="M387" s="16" t="s">
        <v>4110</v>
      </c>
      <c r="N387" s="16" t="s">
        <v>441</v>
      </c>
      <c r="O387" s="16" t="s">
        <v>442</v>
      </c>
      <c r="P387" s="16" t="s">
        <v>4111</v>
      </c>
      <c r="Q387" s="16" t="s">
        <v>2397</v>
      </c>
      <c r="R387" s="16" t="str">
        <f>AE387</f>
        <v>合肥经开网点</v>
      </c>
      <c r="S387" s="16" t="s">
        <v>4044</v>
      </c>
      <c r="T387" s="16" t="s">
        <v>465</v>
      </c>
      <c r="U387" s="16" t="s">
        <v>466</v>
      </c>
      <c r="V387" s="16" t="s">
        <v>4112</v>
      </c>
      <c r="W387" s="16" t="s">
        <v>4111</v>
      </c>
      <c r="X387" s="16" t="s">
        <v>449</v>
      </c>
      <c r="Y387" s="16" t="s">
        <v>450</v>
      </c>
      <c r="Z387" s="16" t="s">
        <v>451</v>
      </c>
      <c r="AA387" s="16" t="s">
        <v>4113</v>
      </c>
      <c r="AB387" s="16" t="s">
        <v>4044</v>
      </c>
      <c r="AC387" s="16" t="s">
        <v>9</v>
      </c>
      <c r="AD387" s="16" t="s">
        <v>453</v>
      </c>
      <c r="AE387" s="16" t="s">
        <v>9</v>
      </c>
      <c r="AF387" s="16" t="s">
        <v>338</v>
      </c>
      <c r="AG387" s="25">
        <f ca="1" t="shared" si="36"/>
        <v>0.854722222255077</v>
      </c>
      <c r="AH387" s="25" t="str">
        <f t="shared" si="37"/>
        <v>是</v>
      </c>
      <c r="AI387" s="26" t="str">
        <f ca="1" t="shared" si="38"/>
        <v>是</v>
      </c>
      <c r="AJ387" s="27" t="str">
        <f ca="1" t="shared" si="39"/>
        <v>是</v>
      </c>
      <c r="AK387" s="28" t="s">
        <v>69</v>
      </c>
      <c r="AL387" s="28"/>
    </row>
    <row r="388" spans="1:38">
      <c r="A388" s="22" t="str">
        <f t="shared" ref="A388:A451" si="40">R388</f>
        <v>合肥经开大学城网点</v>
      </c>
      <c r="B388" s="22" t="str">
        <f>VLOOKUP(R388,区域划分!A:B,2,0)</f>
        <v>合肥南</v>
      </c>
      <c r="C388" t="str">
        <f t="shared" ref="C388:C451" si="41">MID(L388,1,10)</f>
        <v>2020-11-02</v>
      </c>
      <c r="D388" s="16" t="s">
        <v>4114</v>
      </c>
      <c r="E388" s="16" t="s">
        <v>4115</v>
      </c>
      <c r="F388" s="16" t="s">
        <v>433</v>
      </c>
      <c r="G388" s="16" t="s">
        <v>456</v>
      </c>
      <c r="H388" s="16" t="s">
        <v>457</v>
      </c>
      <c r="I388" s="16" t="s">
        <v>473</v>
      </c>
      <c r="J388" s="16" t="s">
        <v>4116</v>
      </c>
      <c r="K388" s="16" t="s">
        <v>4117</v>
      </c>
      <c r="L388" s="16" t="s">
        <v>4118</v>
      </c>
      <c r="M388" s="16" t="s">
        <v>4119</v>
      </c>
      <c r="N388" s="16" t="s">
        <v>441</v>
      </c>
      <c r="O388" s="16" t="s">
        <v>442</v>
      </c>
      <c r="P388" s="16" t="s">
        <v>4120</v>
      </c>
      <c r="Q388" s="16" t="s">
        <v>4121</v>
      </c>
      <c r="R388" s="16" t="s">
        <v>7</v>
      </c>
      <c r="S388" s="16" t="s">
        <v>3414</v>
      </c>
      <c r="T388" s="16" t="s">
        <v>4122</v>
      </c>
      <c r="U388" s="16" t="s">
        <v>447</v>
      </c>
      <c r="V388" s="16" t="s">
        <v>4123</v>
      </c>
      <c r="W388" s="16" t="s">
        <v>4120</v>
      </c>
      <c r="X388" s="16" t="s">
        <v>449</v>
      </c>
      <c r="Y388" s="16" t="s">
        <v>450</v>
      </c>
      <c r="Z388" s="16" t="s">
        <v>451</v>
      </c>
      <c r="AA388" s="16" t="s">
        <v>4124</v>
      </c>
      <c r="AB388" s="16" t="s">
        <v>3414</v>
      </c>
      <c r="AC388" s="16" t="s">
        <v>7</v>
      </c>
      <c r="AD388" s="16" t="s">
        <v>453</v>
      </c>
      <c r="AE388" s="16" t="s">
        <v>338</v>
      </c>
      <c r="AF388" s="16" t="s">
        <v>338</v>
      </c>
      <c r="AG388" s="25">
        <f ca="1" t="shared" si="36"/>
        <v>1.10499999986496</v>
      </c>
      <c r="AH388" s="25" t="str">
        <f t="shared" si="37"/>
        <v>是</v>
      </c>
      <c r="AI388" s="26" t="str">
        <f ca="1" t="shared" si="38"/>
        <v>是</v>
      </c>
      <c r="AJ388" s="27" t="str">
        <f ca="1" t="shared" si="39"/>
        <v>是</v>
      </c>
      <c r="AK388" s="28" t="s">
        <v>69</v>
      </c>
      <c r="AL388" s="28"/>
    </row>
    <row r="389" spans="1:38">
      <c r="A389" s="22" t="str">
        <f t="shared" si="40"/>
        <v>合肥经开网点</v>
      </c>
      <c r="B389" s="22" t="str">
        <f>VLOOKUP(R389,区域划分!A:B,2,0)</f>
        <v>合肥南</v>
      </c>
      <c r="C389" t="str">
        <f t="shared" si="41"/>
        <v>2020-11-02</v>
      </c>
      <c r="D389" s="16" t="s">
        <v>4125</v>
      </c>
      <c r="E389" s="16" t="s">
        <v>4126</v>
      </c>
      <c r="F389" s="16" t="s">
        <v>433</v>
      </c>
      <c r="G389" s="16" t="s">
        <v>532</v>
      </c>
      <c r="H389" s="16" t="s">
        <v>533</v>
      </c>
      <c r="I389" s="16" t="s">
        <v>473</v>
      </c>
      <c r="J389" s="16" t="s">
        <v>675</v>
      </c>
      <c r="K389" s="16" t="s">
        <v>2258</v>
      </c>
      <c r="L389" s="16" t="s">
        <v>4127</v>
      </c>
      <c r="M389" s="16" t="s">
        <v>4128</v>
      </c>
      <c r="N389" s="16" t="s">
        <v>441</v>
      </c>
      <c r="O389" s="16" t="s">
        <v>442</v>
      </c>
      <c r="P389" s="16" t="s">
        <v>4129</v>
      </c>
      <c r="Q389" s="16" t="s">
        <v>4130</v>
      </c>
      <c r="R389" s="16" t="str">
        <f>AE389</f>
        <v>合肥经开网点</v>
      </c>
      <c r="S389" s="16" t="s">
        <v>4044</v>
      </c>
      <c r="T389" s="16" t="s">
        <v>465</v>
      </c>
      <c r="U389" s="16" t="s">
        <v>466</v>
      </c>
      <c r="V389" s="16" t="s">
        <v>4131</v>
      </c>
      <c r="W389" s="16" t="s">
        <v>4129</v>
      </c>
      <c r="X389" s="16" t="s">
        <v>449</v>
      </c>
      <c r="Y389" s="16" t="s">
        <v>450</v>
      </c>
      <c r="Z389" s="16" t="s">
        <v>451</v>
      </c>
      <c r="AA389" s="16" t="s">
        <v>4132</v>
      </c>
      <c r="AB389" s="16" t="s">
        <v>4044</v>
      </c>
      <c r="AC389" s="16" t="s">
        <v>9</v>
      </c>
      <c r="AD389" s="16" t="s">
        <v>453</v>
      </c>
      <c r="AE389" s="16" t="s">
        <v>9</v>
      </c>
      <c r="AF389" s="16" t="s">
        <v>338</v>
      </c>
      <c r="AG389" s="25">
        <f ca="1" t="shared" si="36"/>
        <v>0.861111111240461</v>
      </c>
      <c r="AH389" s="25" t="str">
        <f t="shared" si="37"/>
        <v>是</v>
      </c>
      <c r="AI389" s="26" t="str">
        <f ca="1" t="shared" si="38"/>
        <v>是</v>
      </c>
      <c r="AJ389" s="27" t="str">
        <f ca="1" t="shared" si="39"/>
        <v>是</v>
      </c>
      <c r="AK389" s="28" t="s">
        <v>69</v>
      </c>
      <c r="AL389" s="28"/>
    </row>
    <row r="390" spans="1:38">
      <c r="A390" s="22" t="str">
        <f t="shared" si="40"/>
        <v>宿州埇桥美庐网点</v>
      </c>
      <c r="B390" s="22" t="str">
        <f>VLOOKUP(R390,区域划分!A:B,2,0)</f>
        <v>宿州</v>
      </c>
      <c r="C390" t="str">
        <f t="shared" si="41"/>
        <v>2020-11-02</v>
      </c>
      <c r="D390" s="16" t="s">
        <v>4133</v>
      </c>
      <c r="E390" s="16" t="s">
        <v>4134</v>
      </c>
      <c r="F390" s="16" t="s">
        <v>433</v>
      </c>
      <c r="G390" s="16" t="s">
        <v>532</v>
      </c>
      <c r="H390" s="16" t="s">
        <v>533</v>
      </c>
      <c r="I390" s="16" t="s">
        <v>436</v>
      </c>
      <c r="J390" s="16" t="s">
        <v>510</v>
      </c>
      <c r="K390" s="16" t="s">
        <v>4135</v>
      </c>
      <c r="L390" s="16" t="s">
        <v>4136</v>
      </c>
      <c r="M390" s="16" t="s">
        <v>4137</v>
      </c>
      <c r="N390" s="16" t="s">
        <v>478</v>
      </c>
      <c r="O390" s="16" t="s">
        <v>442</v>
      </c>
      <c r="P390" s="16" t="s">
        <v>4138</v>
      </c>
      <c r="Q390" s="16" t="s">
        <v>4139</v>
      </c>
      <c r="R390" s="16" t="s">
        <v>120</v>
      </c>
      <c r="S390" s="16" t="s">
        <v>3684</v>
      </c>
      <c r="T390" s="16" t="s">
        <v>4140</v>
      </c>
      <c r="U390" s="16" t="s">
        <v>447</v>
      </c>
      <c r="V390" s="16" t="s">
        <v>4141</v>
      </c>
      <c r="W390" s="16" t="s">
        <v>4138</v>
      </c>
      <c r="X390" s="16" t="s">
        <v>449</v>
      </c>
      <c r="Y390" s="16" t="s">
        <v>450</v>
      </c>
      <c r="Z390" s="16" t="s">
        <v>451</v>
      </c>
      <c r="AA390" s="16" t="s">
        <v>4142</v>
      </c>
      <c r="AB390" s="16" t="s">
        <v>3684</v>
      </c>
      <c r="AC390" s="16" t="s">
        <v>120</v>
      </c>
      <c r="AD390" s="16" t="s">
        <v>453</v>
      </c>
      <c r="AE390" s="16" t="s">
        <v>338</v>
      </c>
      <c r="AF390" s="16" t="s">
        <v>338</v>
      </c>
      <c r="AG390" s="25">
        <f ca="1" t="shared" si="36"/>
        <v>6.71083333325805</v>
      </c>
      <c r="AH390" s="25" t="str">
        <f t="shared" si="37"/>
        <v>是</v>
      </c>
      <c r="AI390" s="26" t="str">
        <f ca="1" t="shared" si="38"/>
        <v>是</v>
      </c>
      <c r="AJ390" s="27" t="str">
        <f ca="1" t="shared" si="39"/>
        <v>是</v>
      </c>
      <c r="AK390" s="28" t="s">
        <v>69</v>
      </c>
      <c r="AL390" s="28"/>
    </row>
    <row r="391" spans="1:38">
      <c r="A391" s="22" t="str">
        <f t="shared" si="40"/>
        <v>黄山屯溪网点</v>
      </c>
      <c r="B391" s="22" t="str">
        <f>VLOOKUP(R391,区域划分!A:B,2,0)</f>
        <v>黄山</v>
      </c>
      <c r="C391" t="str">
        <f t="shared" si="41"/>
        <v>2020-11-02</v>
      </c>
      <c r="D391" s="16" t="s">
        <v>4143</v>
      </c>
      <c r="E391" s="16" t="s">
        <v>4144</v>
      </c>
      <c r="F391" s="16" t="s">
        <v>433</v>
      </c>
      <c r="G391" s="16" t="s">
        <v>456</v>
      </c>
      <c r="H391" s="16" t="s">
        <v>753</v>
      </c>
      <c r="I391" s="16" t="s">
        <v>473</v>
      </c>
      <c r="J391" s="16" t="s">
        <v>1540</v>
      </c>
      <c r="K391" s="16" t="s">
        <v>4145</v>
      </c>
      <c r="L391" s="16" t="s">
        <v>4146</v>
      </c>
      <c r="M391" s="16" t="s">
        <v>4147</v>
      </c>
      <c r="N391" s="16" t="s">
        <v>1509</v>
      </c>
      <c r="O391" s="16" t="s">
        <v>442</v>
      </c>
      <c r="P391" s="16" t="s">
        <v>4148</v>
      </c>
      <c r="Q391" s="16" t="s">
        <v>4149</v>
      </c>
      <c r="R391" s="16" t="s">
        <v>29</v>
      </c>
      <c r="S391" s="16" t="s">
        <v>3569</v>
      </c>
      <c r="T391" s="16" t="s">
        <v>4150</v>
      </c>
      <c r="U391" s="16" t="s">
        <v>447</v>
      </c>
      <c r="V391" s="16" t="s">
        <v>4151</v>
      </c>
      <c r="W391" s="16" t="s">
        <v>4148</v>
      </c>
      <c r="X391" s="16" t="s">
        <v>449</v>
      </c>
      <c r="Y391" s="16" t="s">
        <v>450</v>
      </c>
      <c r="Z391" s="16" t="s">
        <v>451</v>
      </c>
      <c r="AA391" s="16" t="s">
        <v>4152</v>
      </c>
      <c r="AB391" s="16" t="s">
        <v>3569</v>
      </c>
      <c r="AC391" s="16" t="s">
        <v>29</v>
      </c>
      <c r="AD391" s="16" t="s">
        <v>453</v>
      </c>
      <c r="AE391" s="16" t="s">
        <v>338</v>
      </c>
      <c r="AF391" s="16" t="s">
        <v>338</v>
      </c>
      <c r="AG391" s="25">
        <f ca="1" t="shared" si="36"/>
        <v>0.970000000088476</v>
      </c>
      <c r="AH391" s="25" t="str">
        <f t="shared" si="37"/>
        <v>是</v>
      </c>
      <c r="AI391" s="26" t="str">
        <f ca="1" t="shared" si="38"/>
        <v>是</v>
      </c>
      <c r="AJ391" s="27" t="str">
        <f ca="1" t="shared" si="39"/>
        <v>是</v>
      </c>
      <c r="AK391" s="28" t="s">
        <v>69</v>
      </c>
      <c r="AL391" s="28"/>
    </row>
    <row r="392" spans="1:38">
      <c r="A392" s="22" t="str">
        <f t="shared" si="40"/>
        <v>黄山黟县网点</v>
      </c>
      <c r="B392" s="22" t="str">
        <f>VLOOKUP(R392,区域划分!A:B,2,0)</f>
        <v>黄山</v>
      </c>
      <c r="C392" t="str">
        <f t="shared" si="41"/>
        <v>2020-11-02</v>
      </c>
      <c r="D392" s="16" t="s">
        <v>4153</v>
      </c>
      <c r="E392" s="16" t="s">
        <v>4154</v>
      </c>
      <c r="F392" s="16" t="s">
        <v>433</v>
      </c>
      <c r="G392" s="16" t="s">
        <v>456</v>
      </c>
      <c r="H392" s="16" t="s">
        <v>457</v>
      </c>
      <c r="I392" s="16" t="s">
        <v>473</v>
      </c>
      <c r="J392" s="16" t="s">
        <v>754</v>
      </c>
      <c r="K392" s="16" t="s">
        <v>755</v>
      </c>
      <c r="L392" s="16" t="s">
        <v>4155</v>
      </c>
      <c r="M392" s="16" t="s">
        <v>537</v>
      </c>
      <c r="N392" s="16" t="s">
        <v>441</v>
      </c>
      <c r="O392" s="16" t="s">
        <v>442</v>
      </c>
      <c r="P392" s="16" t="s">
        <v>4156</v>
      </c>
      <c r="Q392" s="16" t="s">
        <v>4157</v>
      </c>
      <c r="R392" s="16" t="s">
        <v>49</v>
      </c>
      <c r="S392" s="16" t="s">
        <v>4158</v>
      </c>
      <c r="T392" s="16" t="s">
        <v>4159</v>
      </c>
      <c r="U392" s="16" t="s">
        <v>447</v>
      </c>
      <c r="V392" s="16" t="s">
        <v>541</v>
      </c>
      <c r="W392" s="16" t="s">
        <v>4156</v>
      </c>
      <c r="X392" s="16" t="s">
        <v>449</v>
      </c>
      <c r="Y392" s="16" t="s">
        <v>450</v>
      </c>
      <c r="Z392" s="16" t="s">
        <v>451</v>
      </c>
      <c r="AA392" s="16" t="s">
        <v>4160</v>
      </c>
      <c r="AB392" s="16" t="s">
        <v>4158</v>
      </c>
      <c r="AC392" s="16" t="s">
        <v>49</v>
      </c>
      <c r="AD392" s="16" t="s">
        <v>453</v>
      </c>
      <c r="AE392" s="16" t="s">
        <v>338</v>
      </c>
      <c r="AF392" s="16" t="s">
        <v>338</v>
      </c>
      <c r="AG392" s="25">
        <f ca="1" t="shared" si="36"/>
        <v>1.21166666666977</v>
      </c>
      <c r="AH392" s="25" t="str">
        <f t="shared" si="37"/>
        <v>是</v>
      </c>
      <c r="AI392" s="26" t="str">
        <f ca="1" t="shared" si="38"/>
        <v>是</v>
      </c>
      <c r="AJ392" s="27" t="str">
        <f ca="1" t="shared" si="39"/>
        <v>是</v>
      </c>
      <c r="AK392" s="28" t="s">
        <v>69</v>
      </c>
      <c r="AL392" s="28"/>
    </row>
    <row r="393" spans="1:38">
      <c r="A393" s="22" t="str">
        <f t="shared" si="40"/>
        <v>合肥经开网点</v>
      </c>
      <c r="B393" s="22" t="str">
        <f>VLOOKUP(R393,区域划分!A:B,2,0)</f>
        <v>合肥南</v>
      </c>
      <c r="C393" t="str">
        <f t="shared" si="41"/>
        <v>2020-11-02</v>
      </c>
      <c r="D393" s="16" t="s">
        <v>4161</v>
      </c>
      <c r="E393" s="16" t="s">
        <v>4162</v>
      </c>
      <c r="F393" s="16" t="s">
        <v>433</v>
      </c>
      <c r="G393" s="16" t="s">
        <v>456</v>
      </c>
      <c r="H393" s="16" t="s">
        <v>457</v>
      </c>
      <c r="I393" s="16" t="s">
        <v>473</v>
      </c>
      <c r="J393" s="16" t="s">
        <v>500</v>
      </c>
      <c r="K393" s="16" t="s">
        <v>4163</v>
      </c>
      <c r="L393" s="16" t="s">
        <v>4164</v>
      </c>
      <c r="M393" s="16" t="s">
        <v>4165</v>
      </c>
      <c r="N393" s="16" t="s">
        <v>478</v>
      </c>
      <c r="O393" s="16" t="s">
        <v>442</v>
      </c>
      <c r="P393" s="16" t="s">
        <v>4166</v>
      </c>
      <c r="Q393" s="16" t="s">
        <v>2272</v>
      </c>
      <c r="R393" s="16" t="str">
        <f>AE393</f>
        <v>合肥经开网点</v>
      </c>
      <c r="S393" s="16" t="s">
        <v>4044</v>
      </c>
      <c r="T393" s="16" t="s">
        <v>465</v>
      </c>
      <c r="U393" s="16" t="s">
        <v>466</v>
      </c>
      <c r="V393" s="16" t="s">
        <v>4167</v>
      </c>
      <c r="W393" s="16" t="s">
        <v>4166</v>
      </c>
      <c r="X393" s="16" t="s">
        <v>449</v>
      </c>
      <c r="Y393" s="16" t="s">
        <v>450</v>
      </c>
      <c r="Z393" s="16" t="s">
        <v>451</v>
      </c>
      <c r="AA393" s="16" t="s">
        <v>4168</v>
      </c>
      <c r="AB393" s="16" t="s">
        <v>4044</v>
      </c>
      <c r="AC393" s="16" t="s">
        <v>9</v>
      </c>
      <c r="AD393" s="16" t="s">
        <v>453</v>
      </c>
      <c r="AE393" s="16" t="s">
        <v>9</v>
      </c>
      <c r="AF393" s="16" t="s">
        <v>338</v>
      </c>
      <c r="AG393" s="25">
        <f ca="1" t="shared" si="36"/>
        <v>0.861111111240461</v>
      </c>
      <c r="AH393" s="25" t="str">
        <f t="shared" si="37"/>
        <v>是</v>
      </c>
      <c r="AI393" s="26" t="str">
        <f ca="1" t="shared" si="38"/>
        <v>是</v>
      </c>
      <c r="AJ393" s="27" t="str">
        <f ca="1" t="shared" si="39"/>
        <v>是</v>
      </c>
      <c r="AK393" s="28" t="s">
        <v>69</v>
      </c>
      <c r="AL393" s="28"/>
    </row>
    <row r="394" spans="1:38">
      <c r="A394" s="22" t="str">
        <f t="shared" si="40"/>
        <v>合肥经开莲花路网点</v>
      </c>
      <c r="B394" s="22" t="str">
        <f>VLOOKUP(R394,区域划分!A:B,2,0)</f>
        <v>合肥南</v>
      </c>
      <c r="C394" t="str">
        <f t="shared" si="41"/>
        <v>2020-11-02</v>
      </c>
      <c r="D394" s="16" t="s">
        <v>4169</v>
      </c>
      <c r="E394" s="16" t="s">
        <v>4170</v>
      </c>
      <c r="F394" s="16" t="s">
        <v>835</v>
      </c>
      <c r="G394" s="16" t="s">
        <v>471</v>
      </c>
      <c r="H394" s="16" t="s">
        <v>472</v>
      </c>
      <c r="I394" s="16" t="s">
        <v>473</v>
      </c>
      <c r="J394" s="16" t="s">
        <v>836</v>
      </c>
      <c r="K394" s="16" t="s">
        <v>4171</v>
      </c>
      <c r="L394" s="16" t="s">
        <v>4172</v>
      </c>
      <c r="M394" s="16" t="s">
        <v>4173</v>
      </c>
      <c r="N394" s="16" t="s">
        <v>478</v>
      </c>
      <c r="O394" s="16" t="s">
        <v>442</v>
      </c>
      <c r="P394" s="16" t="s">
        <v>4174</v>
      </c>
      <c r="Q394" s="16" t="s">
        <v>4175</v>
      </c>
      <c r="R394" s="16" t="s">
        <v>31</v>
      </c>
      <c r="S394" s="16" t="s">
        <v>4176</v>
      </c>
      <c r="T394" s="16" t="s">
        <v>4177</v>
      </c>
      <c r="U394" s="16" t="s">
        <v>466</v>
      </c>
      <c r="V394" s="16" t="s">
        <v>4178</v>
      </c>
      <c r="W394" s="16" t="s">
        <v>4174</v>
      </c>
      <c r="X394" s="16" t="s">
        <v>449</v>
      </c>
      <c r="Y394" s="16" t="s">
        <v>450</v>
      </c>
      <c r="Z394" s="16" t="s">
        <v>451</v>
      </c>
      <c r="AA394" s="16" t="s">
        <v>4179</v>
      </c>
      <c r="AB394" s="16" t="s">
        <v>4176</v>
      </c>
      <c r="AC394" s="16" t="s">
        <v>31</v>
      </c>
      <c r="AD394" s="16" t="s">
        <v>865</v>
      </c>
      <c r="AE394" s="16" t="s">
        <v>31</v>
      </c>
      <c r="AF394" s="16" t="s">
        <v>338</v>
      </c>
      <c r="AG394" s="25">
        <f ca="1" t="shared" si="36"/>
        <v>23.8788888890413</v>
      </c>
      <c r="AH394" s="25" t="str">
        <f t="shared" si="37"/>
        <v>是</v>
      </c>
      <c r="AI394" s="26" t="str">
        <f ca="1" t="shared" si="38"/>
        <v>是</v>
      </c>
      <c r="AJ394" s="27" t="str">
        <f ca="1" t="shared" si="39"/>
        <v>是</v>
      </c>
      <c r="AK394" s="28"/>
      <c r="AL394" s="28" t="s">
        <v>71</v>
      </c>
    </row>
    <row r="395" spans="1:38">
      <c r="A395" s="22" t="str">
        <f t="shared" si="40"/>
        <v>六安霍邱周集镇网点</v>
      </c>
      <c r="B395" s="22" t="str">
        <f>VLOOKUP(R395,区域划分!A:B,2,0)</f>
        <v>六安</v>
      </c>
      <c r="C395" t="str">
        <f t="shared" si="41"/>
        <v>2020-11-02</v>
      </c>
      <c r="D395" s="16" t="s">
        <v>4180</v>
      </c>
      <c r="E395" s="16" t="s">
        <v>4181</v>
      </c>
      <c r="F395" s="16" t="s">
        <v>433</v>
      </c>
      <c r="G395" s="16" t="s">
        <v>532</v>
      </c>
      <c r="H395" s="16" t="s">
        <v>533</v>
      </c>
      <c r="I395" s="16" t="s">
        <v>473</v>
      </c>
      <c r="J395" s="16" t="s">
        <v>4182</v>
      </c>
      <c r="K395" s="16" t="s">
        <v>4183</v>
      </c>
      <c r="L395" s="16" t="s">
        <v>4184</v>
      </c>
      <c r="M395" s="16" t="s">
        <v>4185</v>
      </c>
      <c r="N395" s="16" t="s">
        <v>478</v>
      </c>
      <c r="O395" s="16" t="s">
        <v>442</v>
      </c>
      <c r="P395" s="16" t="s">
        <v>4186</v>
      </c>
      <c r="Q395" s="16" t="s">
        <v>4187</v>
      </c>
      <c r="R395" s="16" t="s">
        <v>33</v>
      </c>
      <c r="S395" s="16" t="s">
        <v>4176</v>
      </c>
      <c r="T395" s="16" t="s">
        <v>4188</v>
      </c>
      <c r="U395" s="16" t="s">
        <v>466</v>
      </c>
      <c r="V395" s="16" t="s">
        <v>4189</v>
      </c>
      <c r="W395" s="16" t="s">
        <v>4186</v>
      </c>
      <c r="X395" s="16" t="s">
        <v>449</v>
      </c>
      <c r="Y395" s="16" t="s">
        <v>450</v>
      </c>
      <c r="Z395" s="16" t="s">
        <v>451</v>
      </c>
      <c r="AA395" s="16" t="s">
        <v>4190</v>
      </c>
      <c r="AB395" s="16" t="s">
        <v>4176</v>
      </c>
      <c r="AC395" s="16" t="s">
        <v>33</v>
      </c>
      <c r="AD395" s="16" t="s">
        <v>453</v>
      </c>
      <c r="AE395" s="16" t="s">
        <v>33</v>
      </c>
      <c r="AF395" s="16" t="s">
        <v>338</v>
      </c>
      <c r="AG395" s="25">
        <f ca="1" t="shared" si="36"/>
        <v>23.810833333293</v>
      </c>
      <c r="AH395" s="25" t="str">
        <f t="shared" si="37"/>
        <v>是</v>
      </c>
      <c r="AI395" s="26" t="str">
        <f ca="1" t="shared" si="38"/>
        <v>是</v>
      </c>
      <c r="AJ395" s="27" t="str">
        <f ca="1" t="shared" si="39"/>
        <v>是</v>
      </c>
      <c r="AK395" s="28" t="s">
        <v>69</v>
      </c>
      <c r="AL395" s="28" t="s">
        <v>71</v>
      </c>
    </row>
    <row r="396" spans="1:38">
      <c r="A396" s="22" t="str">
        <f t="shared" si="40"/>
        <v>合肥肥东吾悦网点</v>
      </c>
      <c r="B396" s="22" t="str">
        <f>VLOOKUP(R396,区域划分!A:B,2,0)</f>
        <v>肥东</v>
      </c>
      <c r="C396" t="str">
        <f t="shared" si="41"/>
        <v>2020-11-02</v>
      </c>
      <c r="D396" s="16" t="s">
        <v>4191</v>
      </c>
      <c r="E396" s="16" t="s">
        <v>4192</v>
      </c>
      <c r="F396" s="16" t="s">
        <v>433</v>
      </c>
      <c r="G396" s="16" t="s">
        <v>456</v>
      </c>
      <c r="H396" s="16" t="s">
        <v>457</v>
      </c>
      <c r="I396" s="16" t="s">
        <v>436</v>
      </c>
      <c r="J396" s="16" t="s">
        <v>3121</v>
      </c>
      <c r="K396" s="16" t="s">
        <v>3122</v>
      </c>
      <c r="L396" s="16" t="s">
        <v>4193</v>
      </c>
      <c r="M396" s="16" t="s">
        <v>4194</v>
      </c>
      <c r="N396" s="16" t="s">
        <v>478</v>
      </c>
      <c r="O396" s="16" t="s">
        <v>479</v>
      </c>
      <c r="P396" s="16" t="s">
        <v>4195</v>
      </c>
      <c r="Q396" s="16" t="s">
        <v>4196</v>
      </c>
      <c r="R396" s="16" t="s">
        <v>11</v>
      </c>
      <c r="S396" s="16" t="s">
        <v>4176</v>
      </c>
      <c r="T396" s="16" t="s">
        <v>4197</v>
      </c>
      <c r="U396" s="16" t="s">
        <v>466</v>
      </c>
      <c r="V396" s="16" t="s">
        <v>4198</v>
      </c>
      <c r="W396" s="16" t="s">
        <v>4195</v>
      </c>
      <c r="X396" s="16" t="s">
        <v>449</v>
      </c>
      <c r="Y396" s="16" t="s">
        <v>450</v>
      </c>
      <c r="Z396" s="16" t="s">
        <v>451</v>
      </c>
      <c r="AA396" s="16" t="s">
        <v>4199</v>
      </c>
      <c r="AB396" s="16" t="s">
        <v>4176</v>
      </c>
      <c r="AC396" s="16" t="s">
        <v>11</v>
      </c>
      <c r="AD396" s="16" t="s">
        <v>453</v>
      </c>
      <c r="AE396" s="16" t="s">
        <v>11</v>
      </c>
      <c r="AF396" s="16" t="s">
        <v>338</v>
      </c>
      <c r="AG396" s="25">
        <f ca="1" t="shared" si="36"/>
        <v>23.7244444444659</v>
      </c>
      <c r="AH396" s="25" t="str">
        <f t="shared" si="37"/>
        <v>是</v>
      </c>
      <c r="AI396" s="26" t="str">
        <f ca="1" t="shared" si="38"/>
        <v>是</v>
      </c>
      <c r="AJ396" s="27" t="str">
        <f ca="1" t="shared" si="39"/>
        <v>是</v>
      </c>
      <c r="AK396" s="28"/>
      <c r="AL396" s="28" t="s">
        <v>71</v>
      </c>
    </row>
    <row r="397" spans="1:38">
      <c r="A397" s="22" t="str">
        <f t="shared" si="40"/>
        <v>合肥包河三里庵网点</v>
      </c>
      <c r="B397" s="22" t="str">
        <f>VLOOKUP(R397,区域划分!A:B,2,0)</f>
        <v>合肥南</v>
      </c>
      <c r="C397" t="str">
        <f t="shared" si="41"/>
        <v>2020-11-02</v>
      </c>
      <c r="D397" s="16" t="s">
        <v>4200</v>
      </c>
      <c r="E397" s="16" t="s">
        <v>4201</v>
      </c>
      <c r="F397" s="16" t="s">
        <v>433</v>
      </c>
      <c r="G397" s="16" t="s">
        <v>532</v>
      </c>
      <c r="H397" s="16" t="s">
        <v>533</v>
      </c>
      <c r="I397" s="16" t="s">
        <v>473</v>
      </c>
      <c r="J397" s="16" t="s">
        <v>1072</v>
      </c>
      <c r="K397" s="16" t="s">
        <v>4202</v>
      </c>
      <c r="L397" s="16" t="s">
        <v>4203</v>
      </c>
      <c r="M397" s="16" t="s">
        <v>4204</v>
      </c>
      <c r="N397" s="16" t="s">
        <v>478</v>
      </c>
      <c r="O397" s="16" t="s">
        <v>442</v>
      </c>
      <c r="P397" s="16" t="s">
        <v>4205</v>
      </c>
      <c r="Q397" s="16" t="s">
        <v>4206</v>
      </c>
      <c r="R397" s="16" t="s">
        <v>13</v>
      </c>
      <c r="S397" s="16" t="s">
        <v>4176</v>
      </c>
      <c r="T397" s="16" t="s">
        <v>1880</v>
      </c>
      <c r="U397" s="16" t="s">
        <v>466</v>
      </c>
      <c r="V397" s="16" t="s">
        <v>4207</v>
      </c>
      <c r="W397" s="16" t="s">
        <v>4205</v>
      </c>
      <c r="X397" s="16" t="s">
        <v>449</v>
      </c>
      <c r="Y397" s="16" t="s">
        <v>450</v>
      </c>
      <c r="Z397" s="16" t="s">
        <v>451</v>
      </c>
      <c r="AA397" s="16" t="s">
        <v>4208</v>
      </c>
      <c r="AB397" s="16" t="s">
        <v>4176</v>
      </c>
      <c r="AC397" s="16" t="s">
        <v>13</v>
      </c>
      <c r="AD397" s="16" t="s">
        <v>453</v>
      </c>
      <c r="AE397" s="16" t="s">
        <v>13</v>
      </c>
      <c r="AF397" s="16" t="s">
        <v>338</v>
      </c>
      <c r="AG397" s="25">
        <f ca="1" t="shared" si="36"/>
        <v>23.7397222223226</v>
      </c>
      <c r="AH397" s="25" t="str">
        <f t="shared" si="37"/>
        <v>是</v>
      </c>
      <c r="AI397" s="26" t="str">
        <f ca="1" t="shared" si="38"/>
        <v>是</v>
      </c>
      <c r="AJ397" s="27" t="str">
        <f ca="1" t="shared" si="39"/>
        <v>是</v>
      </c>
      <c r="AK397" s="28" t="s">
        <v>69</v>
      </c>
      <c r="AL397" s="28" t="s">
        <v>71</v>
      </c>
    </row>
    <row r="398" spans="1:38">
      <c r="A398" s="22" t="str">
        <f t="shared" si="40"/>
        <v>合肥经开大学城网点</v>
      </c>
      <c r="B398" s="22" t="str">
        <f>VLOOKUP(R398,区域划分!A:B,2,0)</f>
        <v>合肥南</v>
      </c>
      <c r="C398" t="str">
        <f t="shared" si="41"/>
        <v>2020-11-02</v>
      </c>
      <c r="D398" s="16" t="s">
        <v>4209</v>
      </c>
      <c r="E398" s="16" t="s">
        <v>4210</v>
      </c>
      <c r="F398" s="16" t="s">
        <v>433</v>
      </c>
      <c r="G398" s="16" t="s">
        <v>471</v>
      </c>
      <c r="H398" s="16" t="s">
        <v>472</v>
      </c>
      <c r="I398" s="16" t="s">
        <v>473</v>
      </c>
      <c r="J398" s="16" t="s">
        <v>954</v>
      </c>
      <c r="K398" s="16" t="s">
        <v>4211</v>
      </c>
      <c r="L398" s="16" t="s">
        <v>4212</v>
      </c>
      <c r="M398" s="16" t="s">
        <v>4213</v>
      </c>
      <c r="N398" s="16" t="s">
        <v>441</v>
      </c>
      <c r="O398" s="16" t="s">
        <v>442</v>
      </c>
      <c r="P398" s="16" t="s">
        <v>4214</v>
      </c>
      <c r="Q398" s="16" t="s">
        <v>4215</v>
      </c>
      <c r="R398" s="16" t="s">
        <v>7</v>
      </c>
      <c r="S398" s="16" t="s">
        <v>3414</v>
      </c>
      <c r="T398" s="16" t="s">
        <v>4216</v>
      </c>
      <c r="U398" s="16" t="s">
        <v>447</v>
      </c>
      <c r="V398" s="16" t="s">
        <v>4217</v>
      </c>
      <c r="W398" s="16" t="s">
        <v>4214</v>
      </c>
      <c r="X398" s="16" t="s">
        <v>449</v>
      </c>
      <c r="Y398" s="16" t="s">
        <v>450</v>
      </c>
      <c r="Z398" s="16" t="s">
        <v>451</v>
      </c>
      <c r="AA398" s="16" t="s">
        <v>4218</v>
      </c>
      <c r="AB398" s="16" t="s">
        <v>3414</v>
      </c>
      <c r="AC398" s="16" t="s">
        <v>7</v>
      </c>
      <c r="AD398" s="16" t="s">
        <v>453</v>
      </c>
      <c r="AE398" s="16" t="s">
        <v>338</v>
      </c>
      <c r="AF398" s="16" t="s">
        <v>338</v>
      </c>
      <c r="AG398" s="25">
        <f ca="1" t="shared" si="36"/>
        <v>1.27944444440072</v>
      </c>
      <c r="AH398" s="25" t="str">
        <f t="shared" si="37"/>
        <v>是</v>
      </c>
      <c r="AI398" s="26" t="str">
        <f ca="1" t="shared" si="38"/>
        <v>是</v>
      </c>
      <c r="AJ398" s="27" t="str">
        <f ca="1" t="shared" si="39"/>
        <v>是</v>
      </c>
      <c r="AK398" s="28" t="s">
        <v>69</v>
      </c>
      <c r="AL398" s="28"/>
    </row>
    <row r="399" spans="1:38">
      <c r="A399" s="22" t="str">
        <f t="shared" si="40"/>
        <v>合肥包河三里庵网点</v>
      </c>
      <c r="B399" s="22" t="str">
        <f>VLOOKUP(R399,区域划分!A:B,2,0)</f>
        <v>合肥南</v>
      </c>
      <c r="C399" t="str">
        <f t="shared" si="41"/>
        <v>2020-11-02</v>
      </c>
      <c r="D399" s="16" t="s">
        <v>4219</v>
      </c>
      <c r="E399" s="16" t="s">
        <v>4220</v>
      </c>
      <c r="F399" s="16" t="s">
        <v>433</v>
      </c>
      <c r="G399" s="16" t="s">
        <v>532</v>
      </c>
      <c r="H399" s="16" t="s">
        <v>533</v>
      </c>
      <c r="I399" s="16" t="s">
        <v>473</v>
      </c>
      <c r="J399" s="16" t="s">
        <v>754</v>
      </c>
      <c r="K399" s="16" t="s">
        <v>755</v>
      </c>
      <c r="L399" s="16" t="s">
        <v>4221</v>
      </c>
      <c r="M399" s="16" t="s">
        <v>537</v>
      </c>
      <c r="N399" s="16" t="s">
        <v>441</v>
      </c>
      <c r="O399" s="16" t="s">
        <v>442</v>
      </c>
      <c r="P399" s="16" t="s">
        <v>537</v>
      </c>
      <c r="Q399" s="16" t="s">
        <v>4222</v>
      </c>
      <c r="R399" s="16" t="s">
        <v>13</v>
      </c>
      <c r="S399" s="16" t="s">
        <v>4176</v>
      </c>
      <c r="T399" s="16" t="s">
        <v>4223</v>
      </c>
      <c r="U399" s="16" t="s">
        <v>466</v>
      </c>
      <c r="V399" s="16" t="s">
        <v>541</v>
      </c>
      <c r="W399" s="16" t="s">
        <v>537</v>
      </c>
      <c r="X399" s="16" t="s">
        <v>449</v>
      </c>
      <c r="Y399" s="16" t="s">
        <v>450</v>
      </c>
      <c r="Z399" s="16" t="s">
        <v>451</v>
      </c>
      <c r="AA399" s="16" t="s">
        <v>4224</v>
      </c>
      <c r="AB399" s="16" t="s">
        <v>4176</v>
      </c>
      <c r="AC399" s="16" t="s">
        <v>13</v>
      </c>
      <c r="AD399" s="16" t="s">
        <v>453</v>
      </c>
      <c r="AE399" s="16" t="s">
        <v>13</v>
      </c>
      <c r="AF399" s="16" t="s">
        <v>338</v>
      </c>
      <c r="AG399" s="25">
        <f ca="1" t="shared" si="36"/>
        <v>23.7144444443984</v>
      </c>
      <c r="AH399" s="25" t="str">
        <f t="shared" si="37"/>
        <v>是</v>
      </c>
      <c r="AI399" s="26" t="str">
        <f ca="1" t="shared" si="38"/>
        <v>是</v>
      </c>
      <c r="AJ399" s="27" t="str">
        <f ca="1" t="shared" si="39"/>
        <v>是</v>
      </c>
      <c r="AK399" s="28" t="s">
        <v>69</v>
      </c>
      <c r="AL399" s="28" t="s">
        <v>71</v>
      </c>
    </row>
    <row r="400" spans="1:38">
      <c r="A400" s="22" t="str">
        <f t="shared" si="40"/>
        <v>合肥经开网点</v>
      </c>
      <c r="B400" s="22" t="str">
        <f>VLOOKUP(R400,区域划分!A:B,2,0)</f>
        <v>合肥南</v>
      </c>
      <c r="C400" t="str">
        <f t="shared" si="41"/>
        <v>2020-11-02</v>
      </c>
      <c r="D400" s="16" t="s">
        <v>4225</v>
      </c>
      <c r="E400" s="16" t="s">
        <v>4226</v>
      </c>
      <c r="F400" s="16" t="s">
        <v>433</v>
      </c>
      <c r="G400" s="16" t="s">
        <v>532</v>
      </c>
      <c r="H400" s="16" t="s">
        <v>533</v>
      </c>
      <c r="I400" s="16" t="s">
        <v>473</v>
      </c>
      <c r="J400" s="16" t="s">
        <v>587</v>
      </c>
      <c r="K400" s="16" t="s">
        <v>588</v>
      </c>
      <c r="L400" s="16" t="s">
        <v>4227</v>
      </c>
      <c r="M400" s="16" t="s">
        <v>4228</v>
      </c>
      <c r="N400" s="16" t="s">
        <v>478</v>
      </c>
      <c r="O400" s="16" t="s">
        <v>442</v>
      </c>
      <c r="P400" s="16" t="s">
        <v>4229</v>
      </c>
      <c r="Q400" s="16" t="s">
        <v>4230</v>
      </c>
      <c r="R400" s="16" t="s">
        <v>9</v>
      </c>
      <c r="S400" s="16" t="s">
        <v>4176</v>
      </c>
      <c r="T400" s="16" t="s">
        <v>4231</v>
      </c>
      <c r="U400" s="16" t="s">
        <v>466</v>
      </c>
      <c r="V400" s="16" t="s">
        <v>4232</v>
      </c>
      <c r="W400" s="16" t="s">
        <v>4229</v>
      </c>
      <c r="X400" s="16" t="s">
        <v>449</v>
      </c>
      <c r="Y400" s="16" t="s">
        <v>450</v>
      </c>
      <c r="Z400" s="16" t="s">
        <v>451</v>
      </c>
      <c r="AA400" s="16" t="s">
        <v>4233</v>
      </c>
      <c r="AB400" s="16" t="s">
        <v>4176</v>
      </c>
      <c r="AC400" s="16" t="s">
        <v>587</v>
      </c>
      <c r="AD400" s="16" t="s">
        <v>453</v>
      </c>
      <c r="AE400" s="16" t="s">
        <v>9</v>
      </c>
      <c r="AF400" s="16" t="s">
        <v>338</v>
      </c>
      <c r="AG400" s="25">
        <f ca="1" t="shared" si="36"/>
        <v>23.6327777778497</v>
      </c>
      <c r="AH400" s="25" t="str">
        <f t="shared" si="37"/>
        <v>是</v>
      </c>
      <c r="AI400" s="26" t="str">
        <f ca="1" t="shared" si="38"/>
        <v>是</v>
      </c>
      <c r="AJ400" s="27" t="str">
        <f ca="1" t="shared" si="39"/>
        <v>是</v>
      </c>
      <c r="AK400" s="28"/>
      <c r="AL400" s="28" t="s">
        <v>71</v>
      </c>
    </row>
    <row r="401" spans="1:38">
      <c r="A401" s="22" t="str">
        <f t="shared" si="40"/>
        <v>合肥肥东吾悦网点</v>
      </c>
      <c r="B401" s="22" t="str">
        <f>VLOOKUP(R401,区域划分!A:B,2,0)</f>
        <v>肥东</v>
      </c>
      <c r="C401" t="str">
        <f t="shared" si="41"/>
        <v>2020-11-02</v>
      </c>
      <c r="D401" s="16" t="s">
        <v>4234</v>
      </c>
      <c r="E401" s="16" t="s">
        <v>4235</v>
      </c>
      <c r="F401" s="16" t="s">
        <v>433</v>
      </c>
      <c r="G401" s="16" t="s">
        <v>532</v>
      </c>
      <c r="H401" s="16" t="s">
        <v>533</v>
      </c>
      <c r="I401" s="16" t="s">
        <v>436</v>
      </c>
      <c r="J401" s="16" t="s">
        <v>181</v>
      </c>
      <c r="K401" s="16" t="s">
        <v>4236</v>
      </c>
      <c r="L401" s="16" t="s">
        <v>4237</v>
      </c>
      <c r="M401" s="16" t="s">
        <v>537</v>
      </c>
      <c r="N401" s="16" t="s">
        <v>441</v>
      </c>
      <c r="O401" s="16" t="s">
        <v>442</v>
      </c>
      <c r="P401" s="16" t="s">
        <v>537</v>
      </c>
      <c r="Q401" s="16" t="s">
        <v>4238</v>
      </c>
      <c r="R401" s="16" t="s">
        <v>11</v>
      </c>
      <c r="S401" s="16" t="s">
        <v>4176</v>
      </c>
      <c r="T401" s="16" t="s">
        <v>4197</v>
      </c>
      <c r="U401" s="16" t="s">
        <v>466</v>
      </c>
      <c r="V401" s="16" t="s">
        <v>541</v>
      </c>
      <c r="W401" s="16" t="s">
        <v>537</v>
      </c>
      <c r="X401" s="16" t="s">
        <v>449</v>
      </c>
      <c r="Y401" s="16" t="s">
        <v>450</v>
      </c>
      <c r="Z401" s="16" t="s">
        <v>451</v>
      </c>
      <c r="AA401" s="16" t="s">
        <v>4239</v>
      </c>
      <c r="AB401" s="16" t="s">
        <v>4176</v>
      </c>
      <c r="AC401" s="16" t="s">
        <v>11</v>
      </c>
      <c r="AD401" s="16" t="s">
        <v>453</v>
      </c>
      <c r="AE401" s="16" t="s">
        <v>11</v>
      </c>
      <c r="AF401" s="16" t="s">
        <v>338</v>
      </c>
      <c r="AG401" s="25">
        <f ca="1" t="shared" si="36"/>
        <v>23.625</v>
      </c>
      <c r="AH401" s="25" t="str">
        <f t="shared" si="37"/>
        <v>是</v>
      </c>
      <c r="AI401" s="26" t="str">
        <f ca="1" t="shared" si="38"/>
        <v>是</v>
      </c>
      <c r="AJ401" s="27" t="str">
        <f ca="1" t="shared" si="39"/>
        <v>是</v>
      </c>
      <c r="AK401" s="28"/>
      <c r="AL401" s="28" t="s">
        <v>71</v>
      </c>
    </row>
    <row r="402" spans="1:38">
      <c r="A402" s="22" t="str">
        <f t="shared" si="40"/>
        <v>合肥经开网点</v>
      </c>
      <c r="B402" s="22" t="str">
        <f>VLOOKUP(R402,区域划分!A:B,2,0)</f>
        <v>合肥南</v>
      </c>
      <c r="C402" t="str">
        <f t="shared" si="41"/>
        <v>2020-11-02</v>
      </c>
      <c r="D402" s="16" t="s">
        <v>4240</v>
      </c>
      <c r="E402" s="16" t="s">
        <v>4241</v>
      </c>
      <c r="F402" s="16" t="s">
        <v>433</v>
      </c>
      <c r="G402" s="16" t="s">
        <v>532</v>
      </c>
      <c r="H402" s="16" t="s">
        <v>533</v>
      </c>
      <c r="I402" s="16" t="s">
        <v>473</v>
      </c>
      <c r="J402" s="16" t="s">
        <v>1797</v>
      </c>
      <c r="K402" s="16" t="s">
        <v>4242</v>
      </c>
      <c r="L402" s="16" t="s">
        <v>4243</v>
      </c>
      <c r="M402" s="16" t="s">
        <v>4244</v>
      </c>
      <c r="N402" s="16" t="s">
        <v>441</v>
      </c>
      <c r="O402" s="16" t="s">
        <v>442</v>
      </c>
      <c r="P402" s="16" t="s">
        <v>4245</v>
      </c>
      <c r="Q402" s="16" t="s">
        <v>4246</v>
      </c>
      <c r="R402" s="16" t="s">
        <v>9</v>
      </c>
      <c r="S402" s="16" t="s">
        <v>4176</v>
      </c>
      <c r="T402" s="16" t="s">
        <v>4231</v>
      </c>
      <c r="U402" s="16" t="s">
        <v>466</v>
      </c>
      <c r="V402" s="16" t="s">
        <v>4247</v>
      </c>
      <c r="W402" s="16" t="s">
        <v>4245</v>
      </c>
      <c r="X402" s="16" t="s">
        <v>449</v>
      </c>
      <c r="Y402" s="16" t="s">
        <v>450</v>
      </c>
      <c r="Z402" s="16" t="s">
        <v>451</v>
      </c>
      <c r="AA402" s="16" t="s">
        <v>4248</v>
      </c>
      <c r="AB402" s="16" t="s">
        <v>4176</v>
      </c>
      <c r="AC402" s="16" t="s">
        <v>9</v>
      </c>
      <c r="AD402" s="16" t="s">
        <v>453</v>
      </c>
      <c r="AE402" s="16" t="s">
        <v>9</v>
      </c>
      <c r="AF402" s="16" t="s">
        <v>338</v>
      </c>
      <c r="AG402" s="25">
        <f ca="1" t="shared" si="36"/>
        <v>23.591666666558</v>
      </c>
      <c r="AH402" s="25" t="str">
        <f t="shared" si="37"/>
        <v>是</v>
      </c>
      <c r="AI402" s="26" t="str">
        <f ca="1" t="shared" si="38"/>
        <v>是</v>
      </c>
      <c r="AJ402" s="27" t="str">
        <f ca="1" t="shared" si="39"/>
        <v>是</v>
      </c>
      <c r="AK402" s="28"/>
      <c r="AL402" s="28" t="s">
        <v>71</v>
      </c>
    </row>
    <row r="403" spans="1:38">
      <c r="A403" s="22" t="str">
        <f t="shared" si="40"/>
        <v>合肥经开网点</v>
      </c>
      <c r="B403" s="22" t="str">
        <f>VLOOKUP(R403,区域划分!A:B,2,0)</f>
        <v>合肥南</v>
      </c>
      <c r="C403" t="str">
        <f t="shared" si="41"/>
        <v>2020-11-02</v>
      </c>
      <c r="D403" s="16" t="s">
        <v>4249</v>
      </c>
      <c r="E403" s="16" t="s">
        <v>4250</v>
      </c>
      <c r="F403" s="16" t="s">
        <v>433</v>
      </c>
      <c r="G403" s="16" t="s">
        <v>532</v>
      </c>
      <c r="H403" s="16" t="s">
        <v>533</v>
      </c>
      <c r="I403" s="16" t="s">
        <v>436</v>
      </c>
      <c r="J403" s="16" t="s">
        <v>4251</v>
      </c>
      <c r="K403" s="16" t="s">
        <v>4252</v>
      </c>
      <c r="L403" s="16" t="s">
        <v>4253</v>
      </c>
      <c r="M403" s="16" t="s">
        <v>4254</v>
      </c>
      <c r="N403" s="16" t="s">
        <v>478</v>
      </c>
      <c r="O403" s="16" t="s">
        <v>442</v>
      </c>
      <c r="P403" s="16" t="s">
        <v>4255</v>
      </c>
      <c r="Q403" s="16" t="s">
        <v>4256</v>
      </c>
      <c r="R403" s="16" t="s">
        <v>9</v>
      </c>
      <c r="S403" s="16" t="s">
        <v>4176</v>
      </c>
      <c r="T403" s="16" t="s">
        <v>465</v>
      </c>
      <c r="U403" s="16" t="s">
        <v>466</v>
      </c>
      <c r="V403" s="16" t="s">
        <v>4257</v>
      </c>
      <c r="W403" s="16" t="s">
        <v>4255</v>
      </c>
      <c r="X403" s="16" t="s">
        <v>449</v>
      </c>
      <c r="Y403" s="16" t="s">
        <v>450</v>
      </c>
      <c r="Z403" s="16" t="s">
        <v>451</v>
      </c>
      <c r="AA403" s="16" t="s">
        <v>4258</v>
      </c>
      <c r="AB403" s="16" t="s">
        <v>4176</v>
      </c>
      <c r="AC403" s="16" t="s">
        <v>9</v>
      </c>
      <c r="AD403" s="16" t="s">
        <v>453</v>
      </c>
      <c r="AE403" s="16" t="s">
        <v>9</v>
      </c>
      <c r="AF403" s="16" t="s">
        <v>338</v>
      </c>
      <c r="AG403" s="25">
        <f ca="1" t="shared" si="36"/>
        <v>23.5419444444124</v>
      </c>
      <c r="AH403" s="25" t="str">
        <f t="shared" si="37"/>
        <v>是</v>
      </c>
      <c r="AI403" s="26" t="str">
        <f ca="1" t="shared" si="38"/>
        <v>是</v>
      </c>
      <c r="AJ403" s="27" t="str">
        <f ca="1" t="shared" si="39"/>
        <v>是</v>
      </c>
      <c r="AK403" s="28"/>
      <c r="AL403" s="28" t="s">
        <v>71</v>
      </c>
    </row>
    <row r="404" spans="1:38">
      <c r="A404" s="22" t="str">
        <f t="shared" si="40"/>
        <v>合肥包河三里庵网点</v>
      </c>
      <c r="B404" s="22" t="str">
        <f>VLOOKUP(R404,区域划分!A:B,2,0)</f>
        <v>合肥南</v>
      </c>
      <c r="C404" t="str">
        <f t="shared" si="41"/>
        <v>2020-11-02</v>
      </c>
      <c r="D404" s="16" t="s">
        <v>4259</v>
      </c>
      <c r="E404" s="16" t="s">
        <v>4260</v>
      </c>
      <c r="F404" s="16" t="s">
        <v>433</v>
      </c>
      <c r="G404" s="16" t="s">
        <v>456</v>
      </c>
      <c r="H404" s="16" t="s">
        <v>457</v>
      </c>
      <c r="I404" s="16" t="s">
        <v>436</v>
      </c>
      <c r="J404" s="16" t="s">
        <v>3121</v>
      </c>
      <c r="K404" s="16" t="s">
        <v>4261</v>
      </c>
      <c r="L404" s="16" t="s">
        <v>4262</v>
      </c>
      <c r="M404" s="16" t="s">
        <v>4263</v>
      </c>
      <c r="N404" s="16" t="s">
        <v>478</v>
      </c>
      <c r="O404" s="16" t="s">
        <v>479</v>
      </c>
      <c r="P404" s="16" t="s">
        <v>4264</v>
      </c>
      <c r="Q404" s="16" t="s">
        <v>4265</v>
      </c>
      <c r="R404" s="16" t="s">
        <v>13</v>
      </c>
      <c r="S404" s="16" t="s">
        <v>4176</v>
      </c>
      <c r="T404" s="16" t="s">
        <v>1880</v>
      </c>
      <c r="U404" s="16" t="s">
        <v>466</v>
      </c>
      <c r="V404" s="16" t="s">
        <v>4266</v>
      </c>
      <c r="W404" s="16" t="s">
        <v>4264</v>
      </c>
      <c r="X404" s="16" t="s">
        <v>449</v>
      </c>
      <c r="Y404" s="16" t="s">
        <v>450</v>
      </c>
      <c r="Z404" s="16" t="s">
        <v>451</v>
      </c>
      <c r="AA404" s="16" t="s">
        <v>4267</v>
      </c>
      <c r="AB404" s="16" t="s">
        <v>4176</v>
      </c>
      <c r="AC404" s="16" t="s">
        <v>13</v>
      </c>
      <c r="AD404" s="16" t="s">
        <v>453</v>
      </c>
      <c r="AE404" s="16" t="s">
        <v>13</v>
      </c>
      <c r="AF404" s="16" t="s">
        <v>338</v>
      </c>
      <c r="AG404" s="25">
        <f ca="1" t="shared" si="36"/>
        <v>23.5769444443868</v>
      </c>
      <c r="AH404" s="25" t="str">
        <f t="shared" si="37"/>
        <v>是</v>
      </c>
      <c r="AI404" s="26" t="str">
        <f ca="1" t="shared" si="38"/>
        <v>是</v>
      </c>
      <c r="AJ404" s="27" t="str">
        <f ca="1" t="shared" si="39"/>
        <v>是</v>
      </c>
      <c r="AK404" s="28"/>
      <c r="AL404" s="28" t="s">
        <v>71</v>
      </c>
    </row>
    <row r="405" spans="1:38">
      <c r="A405" s="22" t="str">
        <f t="shared" si="40"/>
        <v>合肥经开大学城网点</v>
      </c>
      <c r="B405" s="22" t="str">
        <f>VLOOKUP(R405,区域划分!A:B,2,0)</f>
        <v>合肥南</v>
      </c>
      <c r="C405" t="str">
        <f t="shared" si="41"/>
        <v>2020-11-02</v>
      </c>
      <c r="D405" s="16" t="s">
        <v>4268</v>
      </c>
      <c r="E405" s="16" t="s">
        <v>4269</v>
      </c>
      <c r="F405" s="16" t="s">
        <v>433</v>
      </c>
      <c r="G405" s="16" t="s">
        <v>471</v>
      </c>
      <c r="H405" s="16" t="s">
        <v>472</v>
      </c>
      <c r="I405" s="16" t="s">
        <v>473</v>
      </c>
      <c r="J405" s="16" t="s">
        <v>4270</v>
      </c>
      <c r="K405" s="16" t="s">
        <v>4271</v>
      </c>
      <c r="L405" s="16" t="s">
        <v>4272</v>
      </c>
      <c r="M405" s="16" t="s">
        <v>4273</v>
      </c>
      <c r="N405" s="16" t="s">
        <v>478</v>
      </c>
      <c r="O405" s="16" t="s">
        <v>442</v>
      </c>
      <c r="P405" s="16" t="s">
        <v>4273</v>
      </c>
      <c r="Q405" s="16" t="s">
        <v>4274</v>
      </c>
      <c r="R405" s="16" t="s">
        <v>7</v>
      </c>
      <c r="S405" s="16" t="s">
        <v>3414</v>
      </c>
      <c r="T405" s="16" t="s">
        <v>4275</v>
      </c>
      <c r="U405" s="16" t="s">
        <v>447</v>
      </c>
      <c r="V405" s="16" t="s">
        <v>4276</v>
      </c>
      <c r="W405" s="16" t="s">
        <v>4273</v>
      </c>
      <c r="X405" s="16" t="s">
        <v>449</v>
      </c>
      <c r="Y405" s="16" t="s">
        <v>450</v>
      </c>
      <c r="Z405" s="16" t="s">
        <v>451</v>
      </c>
      <c r="AA405" s="16" t="s">
        <v>4277</v>
      </c>
      <c r="AB405" s="16" t="s">
        <v>3414</v>
      </c>
      <c r="AC405" s="16" t="s">
        <v>7</v>
      </c>
      <c r="AD405" s="16" t="s">
        <v>453</v>
      </c>
      <c r="AE405" s="16" t="s">
        <v>338</v>
      </c>
      <c r="AF405" s="16" t="s">
        <v>338</v>
      </c>
      <c r="AG405" s="25">
        <f ca="1" t="shared" si="36"/>
        <v>1.0533333333442</v>
      </c>
      <c r="AH405" s="25" t="str">
        <f t="shared" si="37"/>
        <v>是</v>
      </c>
      <c r="AI405" s="26" t="str">
        <f ca="1" t="shared" si="38"/>
        <v>是</v>
      </c>
      <c r="AJ405" s="27" t="str">
        <f ca="1" t="shared" si="39"/>
        <v>是</v>
      </c>
      <c r="AK405" s="28" t="s">
        <v>69</v>
      </c>
      <c r="AL405" s="28"/>
    </row>
    <row r="406" spans="1:38">
      <c r="A406" s="22" t="str">
        <f t="shared" si="40"/>
        <v>合肥经开大学城网点</v>
      </c>
      <c r="B406" s="22" t="str">
        <f>VLOOKUP(R406,区域划分!A:B,2,0)</f>
        <v>合肥南</v>
      </c>
      <c r="C406" t="str">
        <f t="shared" si="41"/>
        <v>2020-11-02</v>
      </c>
      <c r="D406" s="16" t="s">
        <v>4278</v>
      </c>
      <c r="E406" s="16" t="s">
        <v>4279</v>
      </c>
      <c r="F406" s="16" t="s">
        <v>433</v>
      </c>
      <c r="G406" s="16" t="s">
        <v>471</v>
      </c>
      <c r="H406" s="16" t="s">
        <v>472</v>
      </c>
      <c r="I406" s="16" t="s">
        <v>473</v>
      </c>
      <c r="J406" s="16" t="s">
        <v>4270</v>
      </c>
      <c r="K406" s="16" t="s">
        <v>4271</v>
      </c>
      <c r="L406" s="16" t="s">
        <v>4280</v>
      </c>
      <c r="M406" s="16" t="s">
        <v>4281</v>
      </c>
      <c r="N406" s="16" t="s">
        <v>478</v>
      </c>
      <c r="O406" s="16" t="s">
        <v>442</v>
      </c>
      <c r="P406" s="16" t="s">
        <v>4281</v>
      </c>
      <c r="Q406" s="16" t="s">
        <v>4282</v>
      </c>
      <c r="R406" s="16" t="s">
        <v>7</v>
      </c>
      <c r="S406" s="16" t="s">
        <v>3414</v>
      </c>
      <c r="T406" s="16" t="s">
        <v>4283</v>
      </c>
      <c r="U406" s="16" t="s">
        <v>447</v>
      </c>
      <c r="V406" s="16" t="s">
        <v>4284</v>
      </c>
      <c r="W406" s="16" t="s">
        <v>4281</v>
      </c>
      <c r="X406" s="16" t="s">
        <v>449</v>
      </c>
      <c r="Y406" s="16" t="s">
        <v>450</v>
      </c>
      <c r="Z406" s="16" t="s">
        <v>451</v>
      </c>
      <c r="AA406" s="16" t="s">
        <v>4285</v>
      </c>
      <c r="AB406" s="16" t="s">
        <v>3414</v>
      </c>
      <c r="AC406" s="16" t="s">
        <v>7</v>
      </c>
      <c r="AD406" s="16" t="s">
        <v>453</v>
      </c>
      <c r="AE406" s="16" t="s">
        <v>338</v>
      </c>
      <c r="AF406" s="16" t="s">
        <v>338</v>
      </c>
      <c r="AG406" s="25">
        <f ca="1" t="shared" si="36"/>
        <v>1.07333333347924</v>
      </c>
      <c r="AH406" s="25" t="str">
        <f t="shared" si="37"/>
        <v>是</v>
      </c>
      <c r="AI406" s="26" t="str">
        <f ca="1" t="shared" si="38"/>
        <v>是</v>
      </c>
      <c r="AJ406" s="27" t="str">
        <f ca="1" t="shared" si="39"/>
        <v>是</v>
      </c>
      <c r="AK406" s="28" t="s">
        <v>69</v>
      </c>
      <c r="AL406" s="28"/>
    </row>
    <row r="407" spans="1:38">
      <c r="A407" s="22" t="str">
        <f t="shared" si="40"/>
        <v>六安霍邱姚李网点</v>
      </c>
      <c r="B407" s="22" t="str">
        <f>VLOOKUP(R407,区域划分!A:B,2,0)</f>
        <v>六安</v>
      </c>
      <c r="C407" t="str">
        <f t="shared" si="41"/>
        <v>2020-11-02</v>
      </c>
      <c r="D407" s="16" t="s">
        <v>4286</v>
      </c>
      <c r="E407" s="16" t="s">
        <v>4287</v>
      </c>
      <c r="F407" s="16" t="s">
        <v>433</v>
      </c>
      <c r="G407" s="16" t="s">
        <v>456</v>
      </c>
      <c r="H407" s="16" t="s">
        <v>457</v>
      </c>
      <c r="I407" s="16" t="s">
        <v>473</v>
      </c>
      <c r="J407" s="16" t="s">
        <v>4288</v>
      </c>
      <c r="K407" s="16" t="s">
        <v>4289</v>
      </c>
      <c r="L407" s="16" t="s">
        <v>4290</v>
      </c>
      <c r="M407" s="16" t="s">
        <v>4291</v>
      </c>
      <c r="N407" s="16" t="s">
        <v>441</v>
      </c>
      <c r="O407" s="16" t="s">
        <v>442</v>
      </c>
      <c r="P407" s="16" t="s">
        <v>4292</v>
      </c>
      <c r="Q407" s="16" t="s">
        <v>4293</v>
      </c>
      <c r="R407" s="16" t="s">
        <v>37</v>
      </c>
      <c r="S407" s="16" t="s">
        <v>4176</v>
      </c>
      <c r="T407" s="16" t="s">
        <v>4294</v>
      </c>
      <c r="U407" s="16" t="s">
        <v>466</v>
      </c>
      <c r="V407" s="16" t="s">
        <v>4295</v>
      </c>
      <c r="W407" s="16" t="s">
        <v>4292</v>
      </c>
      <c r="X407" s="16" t="s">
        <v>449</v>
      </c>
      <c r="Y407" s="16" t="s">
        <v>450</v>
      </c>
      <c r="Z407" s="16" t="s">
        <v>451</v>
      </c>
      <c r="AA407" s="16" t="s">
        <v>4296</v>
      </c>
      <c r="AB407" s="16" t="s">
        <v>4176</v>
      </c>
      <c r="AC407" s="16" t="s">
        <v>37</v>
      </c>
      <c r="AD407" s="16" t="s">
        <v>453</v>
      </c>
      <c r="AE407" s="16" t="s">
        <v>37</v>
      </c>
      <c r="AF407" s="16" t="s">
        <v>338</v>
      </c>
      <c r="AG407" s="25">
        <f ca="1" t="shared" si="36"/>
        <v>23.7072222222341</v>
      </c>
      <c r="AH407" s="25" t="str">
        <f t="shared" si="37"/>
        <v>是</v>
      </c>
      <c r="AI407" s="26" t="str">
        <f ca="1" t="shared" si="38"/>
        <v>是</v>
      </c>
      <c r="AJ407" s="27" t="str">
        <f ca="1" t="shared" si="39"/>
        <v>是</v>
      </c>
      <c r="AK407" s="28" t="s">
        <v>69</v>
      </c>
      <c r="AL407" s="28" t="s">
        <v>71</v>
      </c>
    </row>
    <row r="408" spans="1:38">
      <c r="A408" s="22" t="str">
        <f t="shared" si="40"/>
        <v>合肥经开网点</v>
      </c>
      <c r="B408" s="22" t="str">
        <f>VLOOKUP(R408,区域划分!A:B,2,0)</f>
        <v>合肥南</v>
      </c>
      <c r="C408" t="str">
        <f t="shared" si="41"/>
        <v>2020-11-02</v>
      </c>
      <c r="D408" s="16" t="s">
        <v>4297</v>
      </c>
      <c r="E408" s="16" t="s">
        <v>4298</v>
      </c>
      <c r="F408" s="16" t="s">
        <v>433</v>
      </c>
      <c r="G408" s="16" t="s">
        <v>471</v>
      </c>
      <c r="H408" s="16" t="s">
        <v>599</v>
      </c>
      <c r="I408" s="16" t="s">
        <v>436</v>
      </c>
      <c r="J408" s="16" t="s">
        <v>1093</v>
      </c>
      <c r="K408" s="16" t="s">
        <v>1094</v>
      </c>
      <c r="L408" s="16" t="s">
        <v>4299</v>
      </c>
      <c r="M408" s="16" t="s">
        <v>4300</v>
      </c>
      <c r="N408" s="16" t="s">
        <v>441</v>
      </c>
      <c r="O408" s="16" t="s">
        <v>442</v>
      </c>
      <c r="P408" s="16" t="s">
        <v>4301</v>
      </c>
      <c r="Q408" s="16" t="s">
        <v>4302</v>
      </c>
      <c r="R408" s="16" t="s">
        <v>9</v>
      </c>
      <c r="S408" s="16" t="s">
        <v>4176</v>
      </c>
      <c r="T408" s="16" t="s">
        <v>4231</v>
      </c>
      <c r="U408" s="16" t="s">
        <v>466</v>
      </c>
      <c r="V408" s="16" t="s">
        <v>4303</v>
      </c>
      <c r="W408" s="16" t="s">
        <v>4301</v>
      </c>
      <c r="X408" s="16" t="s">
        <v>449</v>
      </c>
      <c r="Y408" s="16" t="s">
        <v>450</v>
      </c>
      <c r="Z408" s="16" t="s">
        <v>451</v>
      </c>
      <c r="AA408" s="16" t="s">
        <v>4304</v>
      </c>
      <c r="AB408" s="16" t="s">
        <v>4176</v>
      </c>
      <c r="AC408" s="16" t="s">
        <v>9</v>
      </c>
      <c r="AD408" s="16" t="s">
        <v>453</v>
      </c>
      <c r="AE408" s="16" t="s">
        <v>9</v>
      </c>
      <c r="AF408" s="16" t="s">
        <v>338</v>
      </c>
      <c r="AG408" s="25">
        <f ca="1" t="shared" si="36"/>
        <v>23.6352777777356</v>
      </c>
      <c r="AH408" s="25" t="str">
        <f t="shared" si="37"/>
        <v>是</v>
      </c>
      <c r="AI408" s="26" t="str">
        <f ca="1" t="shared" si="38"/>
        <v>是</v>
      </c>
      <c r="AJ408" s="27" t="str">
        <f ca="1" t="shared" si="39"/>
        <v>是</v>
      </c>
      <c r="AK408" s="28"/>
      <c r="AL408" s="28" t="s">
        <v>71</v>
      </c>
    </row>
    <row r="409" spans="1:38">
      <c r="A409" s="22" t="str">
        <f t="shared" si="40"/>
        <v>合肥经开网点</v>
      </c>
      <c r="B409" s="22" t="str">
        <f>VLOOKUP(R409,区域划分!A:B,2,0)</f>
        <v>合肥南</v>
      </c>
      <c r="C409" t="str">
        <f t="shared" si="41"/>
        <v>2020-11-02</v>
      </c>
      <c r="D409" s="16" t="s">
        <v>4305</v>
      </c>
      <c r="E409" s="16" t="s">
        <v>4306</v>
      </c>
      <c r="F409" s="16" t="s">
        <v>433</v>
      </c>
      <c r="G409" s="16" t="s">
        <v>471</v>
      </c>
      <c r="H409" s="16" t="s">
        <v>472</v>
      </c>
      <c r="I409" s="16" t="s">
        <v>436</v>
      </c>
      <c r="J409" s="16" t="s">
        <v>1220</v>
      </c>
      <c r="K409" s="16" t="s">
        <v>1221</v>
      </c>
      <c r="L409" s="16" t="s">
        <v>4307</v>
      </c>
      <c r="M409" s="16" t="s">
        <v>963</v>
      </c>
      <c r="N409" s="16" t="s">
        <v>478</v>
      </c>
      <c r="O409" s="16" t="s">
        <v>442</v>
      </c>
      <c r="P409" s="16" t="s">
        <v>4308</v>
      </c>
      <c r="Q409" s="16" t="s">
        <v>4309</v>
      </c>
      <c r="R409" s="16" t="s">
        <v>9</v>
      </c>
      <c r="S409" s="16" t="s">
        <v>4176</v>
      </c>
      <c r="T409" s="16" t="s">
        <v>4231</v>
      </c>
      <c r="U409" s="16" t="s">
        <v>466</v>
      </c>
      <c r="V409" s="16" t="s">
        <v>967</v>
      </c>
      <c r="W409" s="16" t="s">
        <v>4308</v>
      </c>
      <c r="X409" s="16" t="s">
        <v>449</v>
      </c>
      <c r="Y409" s="16" t="s">
        <v>450</v>
      </c>
      <c r="Z409" s="16" t="s">
        <v>451</v>
      </c>
      <c r="AA409" s="16" t="s">
        <v>4310</v>
      </c>
      <c r="AB409" s="16" t="s">
        <v>4176</v>
      </c>
      <c r="AC409" s="16" t="s">
        <v>9</v>
      </c>
      <c r="AD409" s="16" t="s">
        <v>453</v>
      </c>
      <c r="AE409" s="16" t="s">
        <v>9</v>
      </c>
      <c r="AF409" s="16" t="s">
        <v>338</v>
      </c>
      <c r="AG409" s="25">
        <f ca="1" t="shared" si="36"/>
        <v>23.6363888889318</v>
      </c>
      <c r="AH409" s="25" t="str">
        <f t="shared" si="37"/>
        <v>是</v>
      </c>
      <c r="AI409" s="26" t="str">
        <f ca="1" t="shared" si="38"/>
        <v>是</v>
      </c>
      <c r="AJ409" s="27" t="str">
        <f ca="1" t="shared" si="39"/>
        <v>是</v>
      </c>
      <c r="AK409" s="28"/>
      <c r="AL409" s="28" t="s">
        <v>71</v>
      </c>
    </row>
    <row r="410" spans="1:38">
      <c r="A410" s="22" t="str">
        <f t="shared" si="40"/>
        <v>合肥高新天鹅湖网点</v>
      </c>
      <c r="B410" s="22" t="str">
        <f>VLOOKUP(R410,区域划分!A:B,2,0)</f>
        <v>合肥南</v>
      </c>
      <c r="C410" t="str">
        <f t="shared" si="41"/>
        <v>2020-11-02</v>
      </c>
      <c r="D410" s="16" t="s">
        <v>4311</v>
      </c>
      <c r="E410" s="16" t="s">
        <v>4312</v>
      </c>
      <c r="F410" s="16" t="s">
        <v>433</v>
      </c>
      <c r="G410" s="16" t="s">
        <v>471</v>
      </c>
      <c r="H410" s="16" t="s">
        <v>472</v>
      </c>
      <c r="I410" s="16" t="s">
        <v>473</v>
      </c>
      <c r="J410" s="16" t="s">
        <v>4313</v>
      </c>
      <c r="K410" s="16" t="s">
        <v>4314</v>
      </c>
      <c r="L410" s="16" t="s">
        <v>4315</v>
      </c>
      <c r="M410" s="16" t="s">
        <v>4316</v>
      </c>
      <c r="N410" s="16" t="s">
        <v>1509</v>
      </c>
      <c r="O410" s="16" t="s">
        <v>479</v>
      </c>
      <c r="P410" s="16" t="s">
        <v>4317</v>
      </c>
      <c r="Q410" s="16" t="s">
        <v>4318</v>
      </c>
      <c r="R410" s="16" t="s">
        <v>17</v>
      </c>
      <c r="S410" s="16" t="s">
        <v>593</v>
      </c>
      <c r="T410" s="16" t="s">
        <v>4319</v>
      </c>
      <c r="U410" s="16" t="s">
        <v>447</v>
      </c>
      <c r="V410" s="16" t="s">
        <v>4320</v>
      </c>
      <c r="W410" s="16" t="s">
        <v>4317</v>
      </c>
      <c r="X410" s="16" t="s">
        <v>449</v>
      </c>
      <c r="Y410" s="16" t="s">
        <v>450</v>
      </c>
      <c r="Z410" s="16" t="s">
        <v>451</v>
      </c>
      <c r="AA410" s="16" t="s">
        <v>4321</v>
      </c>
      <c r="AB410" s="16" t="s">
        <v>593</v>
      </c>
      <c r="AC410" s="16" t="s">
        <v>17</v>
      </c>
      <c r="AD410" s="16" t="s">
        <v>453</v>
      </c>
      <c r="AE410" s="16" t="s">
        <v>338</v>
      </c>
      <c r="AF410" s="16" t="s">
        <v>338</v>
      </c>
      <c r="AG410" s="25">
        <f ca="1" t="shared" si="36"/>
        <v>6.11027777771233</v>
      </c>
      <c r="AH410" s="25" t="str">
        <f t="shared" si="37"/>
        <v>是</v>
      </c>
      <c r="AI410" s="26" t="str">
        <f ca="1" t="shared" si="38"/>
        <v>是</v>
      </c>
      <c r="AJ410" s="27" t="str">
        <f ca="1" t="shared" si="39"/>
        <v>是</v>
      </c>
      <c r="AK410" s="28" t="s">
        <v>69</v>
      </c>
      <c r="AL410" s="28"/>
    </row>
    <row r="411" spans="1:38">
      <c r="A411" s="22" t="str">
        <f t="shared" si="40"/>
        <v>淮南八公山网点</v>
      </c>
      <c r="B411" s="22" t="str">
        <f>VLOOKUP(R411,区域划分!A:B,2,0)</f>
        <v>淮南</v>
      </c>
      <c r="C411" t="str">
        <f t="shared" si="41"/>
        <v>2020-11-02</v>
      </c>
      <c r="D411" s="16" t="s">
        <v>4322</v>
      </c>
      <c r="E411" s="16" t="s">
        <v>4323</v>
      </c>
      <c r="F411" s="16" t="s">
        <v>433</v>
      </c>
      <c r="G411" s="16" t="s">
        <v>532</v>
      </c>
      <c r="H411" s="16" t="s">
        <v>533</v>
      </c>
      <c r="I411" s="16" t="s">
        <v>473</v>
      </c>
      <c r="J411" s="16" t="s">
        <v>846</v>
      </c>
      <c r="K411" s="16" t="s">
        <v>1320</v>
      </c>
      <c r="L411" s="16" t="s">
        <v>4324</v>
      </c>
      <c r="M411" s="16" t="s">
        <v>4325</v>
      </c>
      <c r="N411" s="16" t="s">
        <v>441</v>
      </c>
      <c r="O411" s="16" t="s">
        <v>442</v>
      </c>
      <c r="P411" s="16" t="s">
        <v>4326</v>
      </c>
      <c r="Q411" s="16" t="s">
        <v>4327</v>
      </c>
      <c r="R411" s="16" t="s">
        <v>119</v>
      </c>
      <c r="S411" s="16" t="s">
        <v>4176</v>
      </c>
      <c r="T411" s="16" t="s">
        <v>4328</v>
      </c>
      <c r="U411" s="16" t="s">
        <v>466</v>
      </c>
      <c r="V411" s="16" t="s">
        <v>4329</v>
      </c>
      <c r="W411" s="16" t="s">
        <v>4326</v>
      </c>
      <c r="X411" s="16" t="s">
        <v>449</v>
      </c>
      <c r="Y411" s="16" t="s">
        <v>450</v>
      </c>
      <c r="Z411" s="16" t="s">
        <v>451</v>
      </c>
      <c r="AA411" s="16" t="s">
        <v>4330</v>
      </c>
      <c r="AB411" s="16" t="s">
        <v>4176</v>
      </c>
      <c r="AC411" s="16" t="s">
        <v>119</v>
      </c>
      <c r="AD411" s="16" t="s">
        <v>453</v>
      </c>
      <c r="AE411" s="16" t="s">
        <v>119</v>
      </c>
      <c r="AF411" s="16" t="s">
        <v>338</v>
      </c>
      <c r="AG411" s="25">
        <f ca="1" t="shared" si="36"/>
        <v>23.634166666714</v>
      </c>
      <c r="AH411" s="25" t="str">
        <f t="shared" si="37"/>
        <v>是</v>
      </c>
      <c r="AI411" s="26" t="str">
        <f ca="1" t="shared" si="38"/>
        <v>是</v>
      </c>
      <c r="AJ411" s="27" t="str">
        <f ca="1" t="shared" si="39"/>
        <v>是</v>
      </c>
      <c r="AK411" s="28"/>
      <c r="AL411" s="28" t="s">
        <v>71</v>
      </c>
    </row>
    <row r="412" spans="1:38">
      <c r="A412" s="22" t="str">
        <f t="shared" si="40"/>
        <v>合肥长丰北城网点</v>
      </c>
      <c r="B412" s="22" t="str">
        <f>VLOOKUP(R412,区域划分!A:B,2,0)</f>
        <v>合肥北</v>
      </c>
      <c r="C412" t="str">
        <f t="shared" si="41"/>
        <v>2020-11-02</v>
      </c>
      <c r="D412" s="16" t="s">
        <v>4331</v>
      </c>
      <c r="E412" s="16" t="s">
        <v>4332</v>
      </c>
      <c r="F412" s="16" t="s">
        <v>433</v>
      </c>
      <c r="G412" s="16" t="s">
        <v>532</v>
      </c>
      <c r="H412" s="16" t="s">
        <v>533</v>
      </c>
      <c r="I412" s="16" t="s">
        <v>436</v>
      </c>
      <c r="J412" s="16" t="s">
        <v>4251</v>
      </c>
      <c r="K412" s="16" t="s">
        <v>4252</v>
      </c>
      <c r="L412" s="16" t="s">
        <v>4333</v>
      </c>
      <c r="M412" s="16" t="s">
        <v>4334</v>
      </c>
      <c r="N412" s="16" t="s">
        <v>478</v>
      </c>
      <c r="O412" s="16" t="s">
        <v>442</v>
      </c>
      <c r="P412" s="16" t="s">
        <v>4335</v>
      </c>
      <c r="Q412" s="16" t="s">
        <v>4336</v>
      </c>
      <c r="R412" s="16" t="s">
        <v>21</v>
      </c>
      <c r="S412" s="16" t="s">
        <v>482</v>
      </c>
      <c r="T412" s="16" t="s">
        <v>4337</v>
      </c>
      <c r="U412" s="16" t="s">
        <v>447</v>
      </c>
      <c r="V412" s="16" t="s">
        <v>4338</v>
      </c>
      <c r="W412" s="16" t="s">
        <v>4335</v>
      </c>
      <c r="X412" s="16" t="s">
        <v>449</v>
      </c>
      <c r="Y412" s="16" t="s">
        <v>450</v>
      </c>
      <c r="Z412" s="16" t="s">
        <v>451</v>
      </c>
      <c r="AA412" s="16" t="s">
        <v>4339</v>
      </c>
      <c r="AB412" s="16" t="s">
        <v>482</v>
      </c>
      <c r="AC412" s="16" t="s">
        <v>21</v>
      </c>
      <c r="AD412" s="16" t="s">
        <v>453</v>
      </c>
      <c r="AE412" s="16" t="s">
        <v>338</v>
      </c>
      <c r="AF412" s="16" t="s">
        <v>338</v>
      </c>
      <c r="AG412" s="25">
        <f ca="1" t="shared" si="36"/>
        <v>9.5077777779079</v>
      </c>
      <c r="AH412" s="25" t="str">
        <f t="shared" si="37"/>
        <v>是</v>
      </c>
      <c r="AI412" s="26" t="str">
        <f ca="1" t="shared" si="38"/>
        <v>是</v>
      </c>
      <c r="AJ412" s="27" t="str">
        <f ca="1" t="shared" si="39"/>
        <v>是</v>
      </c>
      <c r="AK412" s="28" t="s">
        <v>69</v>
      </c>
      <c r="AL412" s="28"/>
    </row>
    <row r="413" spans="1:38">
      <c r="A413" s="22" t="str">
        <f t="shared" si="40"/>
        <v>合肥经开网点</v>
      </c>
      <c r="B413" s="22" t="str">
        <f>VLOOKUP(R413,区域划分!A:B,2,0)</f>
        <v>合肥南</v>
      </c>
      <c r="C413" t="str">
        <f t="shared" si="41"/>
        <v>2020-11-02</v>
      </c>
      <c r="D413" s="16" t="s">
        <v>4340</v>
      </c>
      <c r="E413" s="16" t="s">
        <v>4341</v>
      </c>
      <c r="F413" s="16" t="s">
        <v>433</v>
      </c>
      <c r="G413" s="16" t="s">
        <v>532</v>
      </c>
      <c r="H413" s="16" t="s">
        <v>533</v>
      </c>
      <c r="I413" s="16" t="s">
        <v>473</v>
      </c>
      <c r="J413" s="16" t="s">
        <v>4342</v>
      </c>
      <c r="K413" s="16" t="s">
        <v>4343</v>
      </c>
      <c r="L413" s="16" t="s">
        <v>4344</v>
      </c>
      <c r="M413" s="16" t="s">
        <v>4345</v>
      </c>
      <c r="N413" s="16" t="s">
        <v>441</v>
      </c>
      <c r="O413" s="16" t="s">
        <v>442</v>
      </c>
      <c r="P413" s="16" t="s">
        <v>4346</v>
      </c>
      <c r="Q413" s="16" t="s">
        <v>800</v>
      </c>
      <c r="R413" s="16" t="s">
        <v>9</v>
      </c>
      <c r="S413" s="16" t="s">
        <v>4176</v>
      </c>
      <c r="T413" s="16" t="s">
        <v>4231</v>
      </c>
      <c r="U413" s="16" t="s">
        <v>466</v>
      </c>
      <c r="V413" s="16" t="s">
        <v>4347</v>
      </c>
      <c r="W413" s="16" t="s">
        <v>4346</v>
      </c>
      <c r="X413" s="16" t="s">
        <v>449</v>
      </c>
      <c r="Y413" s="16" t="s">
        <v>450</v>
      </c>
      <c r="Z413" s="16" t="s">
        <v>451</v>
      </c>
      <c r="AA413" s="16" t="s">
        <v>4348</v>
      </c>
      <c r="AB413" s="16" t="s">
        <v>4176</v>
      </c>
      <c r="AC413" s="16" t="s">
        <v>9</v>
      </c>
      <c r="AD413" s="16" t="s">
        <v>453</v>
      </c>
      <c r="AE413" s="16" t="s">
        <v>9</v>
      </c>
      <c r="AF413" s="16" t="s">
        <v>338</v>
      </c>
      <c r="AG413" s="25">
        <f ca="1" t="shared" si="36"/>
        <v>23.5561111110728</v>
      </c>
      <c r="AH413" s="25" t="str">
        <f t="shared" si="37"/>
        <v>是</v>
      </c>
      <c r="AI413" s="26" t="str">
        <f ca="1" t="shared" si="38"/>
        <v>是</v>
      </c>
      <c r="AJ413" s="27" t="str">
        <f ca="1" t="shared" si="39"/>
        <v>是</v>
      </c>
      <c r="AK413" s="28"/>
      <c r="AL413" s="28" t="s">
        <v>71</v>
      </c>
    </row>
    <row r="414" spans="1:38">
      <c r="A414" s="22" t="str">
        <f t="shared" si="40"/>
        <v>合肥经开网点</v>
      </c>
      <c r="B414" s="22" t="str">
        <f>VLOOKUP(R414,区域划分!A:B,2,0)</f>
        <v>合肥南</v>
      </c>
      <c r="C414" t="str">
        <f t="shared" si="41"/>
        <v>2020-11-02</v>
      </c>
      <c r="D414" s="16" t="s">
        <v>4349</v>
      </c>
      <c r="E414" s="16" t="s">
        <v>4350</v>
      </c>
      <c r="F414" s="16" t="s">
        <v>433</v>
      </c>
      <c r="G414" s="16" t="s">
        <v>456</v>
      </c>
      <c r="H414" s="16" t="s">
        <v>457</v>
      </c>
      <c r="I414" s="16" t="s">
        <v>473</v>
      </c>
      <c r="J414" s="16" t="s">
        <v>1051</v>
      </c>
      <c r="K414" s="16" t="s">
        <v>4351</v>
      </c>
      <c r="L414" s="16" t="s">
        <v>4352</v>
      </c>
      <c r="M414" s="16" t="s">
        <v>4353</v>
      </c>
      <c r="N414" s="16" t="s">
        <v>478</v>
      </c>
      <c r="O414" s="16" t="s">
        <v>442</v>
      </c>
      <c r="P414" s="16" t="s">
        <v>4354</v>
      </c>
      <c r="Q414" s="16" t="s">
        <v>4355</v>
      </c>
      <c r="R414" s="16" t="s">
        <v>9</v>
      </c>
      <c r="S414" s="16" t="s">
        <v>4176</v>
      </c>
      <c r="T414" s="16" t="s">
        <v>4231</v>
      </c>
      <c r="U414" s="16" t="s">
        <v>466</v>
      </c>
      <c r="V414" s="16" t="s">
        <v>4356</v>
      </c>
      <c r="W414" s="16" t="s">
        <v>4354</v>
      </c>
      <c r="X414" s="16" t="s">
        <v>449</v>
      </c>
      <c r="Y414" s="16" t="s">
        <v>450</v>
      </c>
      <c r="Z414" s="16" t="s">
        <v>451</v>
      </c>
      <c r="AA414" s="16" t="s">
        <v>4357</v>
      </c>
      <c r="AB414" s="16" t="s">
        <v>4176</v>
      </c>
      <c r="AC414" s="16" t="s">
        <v>9</v>
      </c>
      <c r="AD414" s="16" t="s">
        <v>453</v>
      </c>
      <c r="AE414" s="16" t="s">
        <v>9</v>
      </c>
      <c r="AF414" s="16" t="s">
        <v>338</v>
      </c>
      <c r="AG414" s="25">
        <f ca="1" t="shared" si="36"/>
        <v>23.5175000000163</v>
      </c>
      <c r="AH414" s="25" t="str">
        <f t="shared" si="37"/>
        <v>是</v>
      </c>
      <c r="AI414" s="26" t="str">
        <f ca="1" t="shared" si="38"/>
        <v>是</v>
      </c>
      <c r="AJ414" s="27" t="str">
        <f ca="1" t="shared" si="39"/>
        <v>是</v>
      </c>
      <c r="AK414" s="28"/>
      <c r="AL414" s="28" t="s">
        <v>71</v>
      </c>
    </row>
    <row r="415" spans="1:38">
      <c r="A415" s="22" t="str">
        <f t="shared" si="40"/>
        <v>六安霍邱周集镇网点</v>
      </c>
      <c r="B415" s="22" t="str">
        <f>VLOOKUP(R415,区域划分!A:B,2,0)</f>
        <v>六安</v>
      </c>
      <c r="C415" t="str">
        <f t="shared" si="41"/>
        <v>2020-11-02</v>
      </c>
      <c r="D415" s="16" t="s">
        <v>4358</v>
      </c>
      <c r="E415" s="16" t="s">
        <v>4359</v>
      </c>
      <c r="F415" s="16" t="s">
        <v>433</v>
      </c>
      <c r="G415" s="16" t="s">
        <v>456</v>
      </c>
      <c r="H415" s="16" t="s">
        <v>457</v>
      </c>
      <c r="I415" s="16" t="s">
        <v>436</v>
      </c>
      <c r="J415" s="16" t="s">
        <v>2536</v>
      </c>
      <c r="K415" s="16" t="s">
        <v>4360</v>
      </c>
      <c r="L415" s="16" t="s">
        <v>4361</v>
      </c>
      <c r="M415" s="16" t="s">
        <v>3521</v>
      </c>
      <c r="N415" s="16" t="s">
        <v>441</v>
      </c>
      <c r="O415" s="16" t="s">
        <v>442</v>
      </c>
      <c r="P415" s="16" t="s">
        <v>3521</v>
      </c>
      <c r="Q415" s="16" t="s">
        <v>4362</v>
      </c>
      <c r="R415" s="16" t="s">
        <v>33</v>
      </c>
      <c r="S415" s="16" t="s">
        <v>4176</v>
      </c>
      <c r="T415" s="16" t="s">
        <v>4188</v>
      </c>
      <c r="U415" s="16" t="s">
        <v>466</v>
      </c>
      <c r="V415" s="16" t="s">
        <v>4363</v>
      </c>
      <c r="W415" s="16" t="s">
        <v>3521</v>
      </c>
      <c r="X415" s="16" t="s">
        <v>449</v>
      </c>
      <c r="Y415" s="16" t="s">
        <v>450</v>
      </c>
      <c r="Z415" s="16" t="s">
        <v>451</v>
      </c>
      <c r="AA415" s="16" t="s">
        <v>4364</v>
      </c>
      <c r="AB415" s="16" t="s">
        <v>4176</v>
      </c>
      <c r="AC415" s="16" t="s">
        <v>33</v>
      </c>
      <c r="AD415" s="16" t="s">
        <v>453</v>
      </c>
      <c r="AE415" s="16" t="s">
        <v>33</v>
      </c>
      <c r="AF415" s="16" t="s">
        <v>338</v>
      </c>
      <c r="AG415" s="25">
        <f ca="1" t="shared" si="36"/>
        <v>23.6152777777752</v>
      </c>
      <c r="AH415" s="25" t="str">
        <f t="shared" si="37"/>
        <v>是</v>
      </c>
      <c r="AI415" s="26" t="str">
        <f ca="1" t="shared" si="38"/>
        <v>是</v>
      </c>
      <c r="AJ415" s="27" t="str">
        <f ca="1" t="shared" si="39"/>
        <v>是</v>
      </c>
      <c r="AK415" s="28" t="s">
        <v>69</v>
      </c>
      <c r="AL415" s="28" t="s">
        <v>71</v>
      </c>
    </row>
    <row r="416" spans="1:38">
      <c r="A416" s="22" t="str">
        <f t="shared" si="40"/>
        <v>合肥包河三里庵网点</v>
      </c>
      <c r="B416" s="22" t="str">
        <f>VLOOKUP(R416,区域划分!A:B,2,0)</f>
        <v>合肥南</v>
      </c>
      <c r="C416" t="str">
        <f t="shared" si="41"/>
        <v>2020-11-02</v>
      </c>
      <c r="D416" s="16" t="s">
        <v>4365</v>
      </c>
      <c r="E416" s="16" t="s">
        <v>4366</v>
      </c>
      <c r="F416" s="16" t="s">
        <v>433</v>
      </c>
      <c r="G416" s="16" t="s">
        <v>532</v>
      </c>
      <c r="H416" s="16" t="s">
        <v>533</v>
      </c>
      <c r="I416" s="16" t="s">
        <v>436</v>
      </c>
      <c r="J416" s="16" t="s">
        <v>898</v>
      </c>
      <c r="K416" s="16" t="s">
        <v>1488</v>
      </c>
      <c r="L416" s="16" t="s">
        <v>4367</v>
      </c>
      <c r="M416" s="16" t="s">
        <v>4368</v>
      </c>
      <c r="N416" s="16" t="s">
        <v>478</v>
      </c>
      <c r="O416" s="16" t="s">
        <v>479</v>
      </c>
      <c r="P416" s="16" t="s">
        <v>4369</v>
      </c>
      <c r="Q416" s="16" t="s">
        <v>4370</v>
      </c>
      <c r="R416" s="16" t="s">
        <v>13</v>
      </c>
      <c r="S416" s="16" t="s">
        <v>4176</v>
      </c>
      <c r="T416" s="16" t="s">
        <v>1880</v>
      </c>
      <c r="U416" s="16" t="s">
        <v>466</v>
      </c>
      <c r="V416" s="16" t="s">
        <v>4371</v>
      </c>
      <c r="W416" s="16" t="s">
        <v>4369</v>
      </c>
      <c r="X416" s="16" t="s">
        <v>449</v>
      </c>
      <c r="Y416" s="16" t="s">
        <v>450</v>
      </c>
      <c r="Z416" s="16" t="s">
        <v>451</v>
      </c>
      <c r="AA416" s="16" t="s">
        <v>4372</v>
      </c>
      <c r="AB416" s="16" t="s">
        <v>4176</v>
      </c>
      <c r="AC416" s="16" t="s">
        <v>898</v>
      </c>
      <c r="AD416" s="16" t="s">
        <v>453</v>
      </c>
      <c r="AE416" s="16" t="s">
        <v>13</v>
      </c>
      <c r="AF416" s="16" t="s">
        <v>338</v>
      </c>
      <c r="AG416" s="25">
        <f ca="1" t="shared" si="36"/>
        <v>23.6122222222039</v>
      </c>
      <c r="AH416" s="25" t="str">
        <f t="shared" si="37"/>
        <v>是</v>
      </c>
      <c r="AI416" s="26" t="str">
        <f ca="1" t="shared" si="38"/>
        <v>是</v>
      </c>
      <c r="AJ416" s="27" t="str">
        <f ca="1" t="shared" si="39"/>
        <v>是</v>
      </c>
      <c r="AK416" s="28"/>
      <c r="AL416" s="28" t="s">
        <v>71</v>
      </c>
    </row>
    <row r="417" spans="1:38">
      <c r="A417" s="22" t="str">
        <f t="shared" si="40"/>
        <v>合肥肥东吾悦网点</v>
      </c>
      <c r="B417" s="22" t="str">
        <f>VLOOKUP(R417,区域划分!A:B,2,0)</f>
        <v>肥东</v>
      </c>
      <c r="C417" t="str">
        <f t="shared" si="41"/>
        <v>2020-11-02</v>
      </c>
      <c r="D417" s="16" t="s">
        <v>4373</v>
      </c>
      <c r="E417" s="16" t="s">
        <v>4374</v>
      </c>
      <c r="F417" s="16" t="s">
        <v>433</v>
      </c>
      <c r="G417" s="16" t="s">
        <v>456</v>
      </c>
      <c r="H417" s="16" t="s">
        <v>457</v>
      </c>
      <c r="I417" s="16" t="s">
        <v>473</v>
      </c>
      <c r="J417" s="16" t="s">
        <v>999</v>
      </c>
      <c r="K417" s="16" t="s">
        <v>4375</v>
      </c>
      <c r="L417" s="16" t="s">
        <v>4376</v>
      </c>
      <c r="M417" s="16" t="s">
        <v>4377</v>
      </c>
      <c r="N417" s="16" t="s">
        <v>478</v>
      </c>
      <c r="O417" s="16" t="s">
        <v>442</v>
      </c>
      <c r="P417" s="16" t="s">
        <v>4378</v>
      </c>
      <c r="Q417" s="16" t="s">
        <v>4379</v>
      </c>
      <c r="R417" s="16" t="s">
        <v>11</v>
      </c>
      <c r="S417" s="16" t="s">
        <v>4176</v>
      </c>
      <c r="T417" s="16" t="s">
        <v>4197</v>
      </c>
      <c r="U417" s="16" t="s">
        <v>466</v>
      </c>
      <c r="V417" s="16" t="s">
        <v>4380</v>
      </c>
      <c r="W417" s="16" t="s">
        <v>4378</v>
      </c>
      <c r="X417" s="16" t="s">
        <v>449</v>
      </c>
      <c r="Y417" s="16" t="s">
        <v>450</v>
      </c>
      <c r="Z417" s="16" t="s">
        <v>451</v>
      </c>
      <c r="AA417" s="16" t="s">
        <v>4381</v>
      </c>
      <c r="AB417" s="16" t="s">
        <v>4176</v>
      </c>
      <c r="AC417" s="16" t="s">
        <v>11</v>
      </c>
      <c r="AD417" s="16" t="s">
        <v>453</v>
      </c>
      <c r="AE417" s="16" t="s">
        <v>11</v>
      </c>
      <c r="AF417" s="16" t="s">
        <v>338</v>
      </c>
      <c r="AG417" s="25">
        <f ca="1" t="shared" si="36"/>
        <v>23.5919444444007</v>
      </c>
      <c r="AH417" s="25" t="str">
        <f t="shared" si="37"/>
        <v>是</v>
      </c>
      <c r="AI417" s="26" t="str">
        <f ca="1" t="shared" si="38"/>
        <v>是</v>
      </c>
      <c r="AJ417" s="27" t="str">
        <f ca="1" t="shared" si="39"/>
        <v>是</v>
      </c>
      <c r="AK417" s="28"/>
      <c r="AL417" s="28" t="s">
        <v>71</v>
      </c>
    </row>
    <row r="418" spans="1:38">
      <c r="A418" s="22" t="str">
        <f t="shared" si="40"/>
        <v>合肥经开网点</v>
      </c>
      <c r="B418" s="22" t="str">
        <f>VLOOKUP(R418,区域划分!A:B,2,0)</f>
        <v>合肥南</v>
      </c>
      <c r="C418" t="str">
        <f t="shared" si="41"/>
        <v>2020-11-02</v>
      </c>
      <c r="D418" s="16" t="s">
        <v>4382</v>
      </c>
      <c r="E418" s="16" t="s">
        <v>4383</v>
      </c>
      <c r="F418" s="16" t="s">
        <v>433</v>
      </c>
      <c r="G418" s="16" t="s">
        <v>456</v>
      </c>
      <c r="H418" s="16" t="s">
        <v>457</v>
      </c>
      <c r="I418" s="16" t="s">
        <v>473</v>
      </c>
      <c r="J418" s="16" t="s">
        <v>4182</v>
      </c>
      <c r="K418" s="16" t="s">
        <v>4183</v>
      </c>
      <c r="L418" s="16" t="s">
        <v>4384</v>
      </c>
      <c r="M418" s="16" t="s">
        <v>4385</v>
      </c>
      <c r="N418" s="16" t="s">
        <v>478</v>
      </c>
      <c r="O418" s="16" t="s">
        <v>442</v>
      </c>
      <c r="P418" s="16" t="s">
        <v>4386</v>
      </c>
      <c r="Q418" s="16" t="s">
        <v>2641</v>
      </c>
      <c r="R418" s="16" t="s">
        <v>9</v>
      </c>
      <c r="S418" s="16" t="s">
        <v>4176</v>
      </c>
      <c r="T418" s="16" t="s">
        <v>4231</v>
      </c>
      <c r="U418" s="16" t="s">
        <v>466</v>
      </c>
      <c r="V418" s="16" t="s">
        <v>4387</v>
      </c>
      <c r="W418" s="16" t="s">
        <v>4386</v>
      </c>
      <c r="X418" s="16" t="s">
        <v>449</v>
      </c>
      <c r="Y418" s="16" t="s">
        <v>450</v>
      </c>
      <c r="Z418" s="16" t="s">
        <v>451</v>
      </c>
      <c r="AA418" s="16" t="s">
        <v>4388</v>
      </c>
      <c r="AB418" s="16" t="s">
        <v>4176</v>
      </c>
      <c r="AC418" s="16" t="s">
        <v>9</v>
      </c>
      <c r="AD418" s="16" t="s">
        <v>453</v>
      </c>
      <c r="AE418" s="16" t="s">
        <v>9</v>
      </c>
      <c r="AF418" s="16" t="s">
        <v>338</v>
      </c>
      <c r="AG418" s="25">
        <f ca="1" t="shared" si="36"/>
        <v>23.6152777777752</v>
      </c>
      <c r="AH418" s="25" t="str">
        <f t="shared" si="37"/>
        <v>是</v>
      </c>
      <c r="AI418" s="26" t="str">
        <f ca="1" t="shared" si="38"/>
        <v>是</v>
      </c>
      <c r="AJ418" s="27" t="str">
        <f ca="1" t="shared" si="39"/>
        <v>是</v>
      </c>
      <c r="AK418" s="28"/>
      <c r="AL418" s="28" t="s">
        <v>71</v>
      </c>
    </row>
    <row r="419" spans="1:38">
      <c r="A419" s="22" t="str">
        <f t="shared" si="40"/>
        <v>合肥经开网点</v>
      </c>
      <c r="B419" s="22" t="str">
        <f>VLOOKUP(R419,区域划分!A:B,2,0)</f>
        <v>合肥南</v>
      </c>
      <c r="C419" t="str">
        <f t="shared" si="41"/>
        <v>2020-11-02</v>
      </c>
      <c r="D419" s="16" t="s">
        <v>4389</v>
      </c>
      <c r="E419" s="16" t="s">
        <v>4390</v>
      </c>
      <c r="F419" s="16" t="s">
        <v>433</v>
      </c>
      <c r="G419" s="16" t="s">
        <v>434</v>
      </c>
      <c r="H419" s="16" t="s">
        <v>1765</v>
      </c>
      <c r="I419" s="16" t="s">
        <v>473</v>
      </c>
      <c r="J419" s="16" t="s">
        <v>4391</v>
      </c>
      <c r="K419" s="16" t="s">
        <v>4392</v>
      </c>
      <c r="L419" s="16" t="s">
        <v>4393</v>
      </c>
      <c r="M419" s="16" t="s">
        <v>4394</v>
      </c>
      <c r="N419" s="16" t="s">
        <v>441</v>
      </c>
      <c r="O419" s="16" t="s">
        <v>442</v>
      </c>
      <c r="P419" s="16" t="s">
        <v>4395</v>
      </c>
      <c r="Q419" s="16" t="s">
        <v>4396</v>
      </c>
      <c r="R419" s="16" t="s">
        <v>9</v>
      </c>
      <c r="S419" s="16" t="s">
        <v>4176</v>
      </c>
      <c r="T419" s="16" t="s">
        <v>4231</v>
      </c>
      <c r="U419" s="16" t="s">
        <v>466</v>
      </c>
      <c r="V419" s="16" t="s">
        <v>4397</v>
      </c>
      <c r="W419" s="16" t="s">
        <v>4395</v>
      </c>
      <c r="X419" s="16" t="s">
        <v>449</v>
      </c>
      <c r="Y419" s="16" t="s">
        <v>450</v>
      </c>
      <c r="Z419" s="16" t="s">
        <v>451</v>
      </c>
      <c r="AA419" s="16" t="s">
        <v>4398</v>
      </c>
      <c r="AB419" s="16" t="s">
        <v>4176</v>
      </c>
      <c r="AC419" s="16" t="s">
        <v>9</v>
      </c>
      <c r="AD419" s="16" t="s">
        <v>453</v>
      </c>
      <c r="AE419" s="16" t="s">
        <v>9</v>
      </c>
      <c r="AF419" s="16" t="s">
        <v>338</v>
      </c>
      <c r="AG419" s="25">
        <f ca="1" t="shared" si="36"/>
        <v>23.5808333334862</v>
      </c>
      <c r="AH419" s="25" t="str">
        <f t="shared" si="37"/>
        <v>是</v>
      </c>
      <c r="AI419" s="26" t="str">
        <f ca="1" t="shared" si="38"/>
        <v>是</v>
      </c>
      <c r="AJ419" s="27" t="str">
        <f ca="1" t="shared" si="39"/>
        <v>是</v>
      </c>
      <c r="AK419" s="28"/>
      <c r="AL419" s="28" t="s">
        <v>71</v>
      </c>
    </row>
    <row r="420" spans="1:38">
      <c r="A420" s="22" t="str">
        <f t="shared" si="40"/>
        <v>合肥肥东吾悦网点</v>
      </c>
      <c r="B420" s="22" t="str">
        <f>VLOOKUP(R420,区域划分!A:B,2,0)</f>
        <v>肥东</v>
      </c>
      <c r="C420" t="str">
        <f t="shared" si="41"/>
        <v>2020-11-02</v>
      </c>
      <c r="D420" s="16" t="s">
        <v>4399</v>
      </c>
      <c r="E420" s="16" t="s">
        <v>4400</v>
      </c>
      <c r="F420" s="16" t="s">
        <v>433</v>
      </c>
      <c r="G420" s="16" t="s">
        <v>471</v>
      </c>
      <c r="H420" s="16" t="s">
        <v>472</v>
      </c>
      <c r="I420" s="16" t="s">
        <v>473</v>
      </c>
      <c r="J420" s="16" t="s">
        <v>823</v>
      </c>
      <c r="K420" s="16" t="s">
        <v>4401</v>
      </c>
      <c r="L420" s="16" t="s">
        <v>4402</v>
      </c>
      <c r="M420" s="16" t="s">
        <v>4403</v>
      </c>
      <c r="N420" s="16" t="s">
        <v>441</v>
      </c>
      <c r="O420" s="16" t="s">
        <v>442</v>
      </c>
      <c r="P420" s="16" t="s">
        <v>4404</v>
      </c>
      <c r="Q420" s="16" t="s">
        <v>4405</v>
      </c>
      <c r="R420" s="16" t="s">
        <v>11</v>
      </c>
      <c r="S420" s="16" t="s">
        <v>4406</v>
      </c>
      <c r="T420" s="16" t="s">
        <v>4407</v>
      </c>
      <c r="U420" s="16" t="s">
        <v>447</v>
      </c>
      <c r="V420" s="16" t="s">
        <v>4408</v>
      </c>
      <c r="W420" s="16" t="s">
        <v>4404</v>
      </c>
      <c r="X420" s="16" t="s">
        <v>449</v>
      </c>
      <c r="Y420" s="16" t="s">
        <v>450</v>
      </c>
      <c r="Z420" s="16" t="s">
        <v>451</v>
      </c>
      <c r="AA420" s="16" t="s">
        <v>4409</v>
      </c>
      <c r="AB420" s="16" t="s">
        <v>4406</v>
      </c>
      <c r="AC420" s="16" t="s">
        <v>11</v>
      </c>
      <c r="AD420" s="16" t="s">
        <v>453</v>
      </c>
      <c r="AE420" s="16" t="s">
        <v>338</v>
      </c>
      <c r="AF420" s="16" t="s">
        <v>338</v>
      </c>
      <c r="AG420" s="25">
        <f ca="1" t="shared" si="36"/>
        <v>0.999166666762903</v>
      </c>
      <c r="AH420" s="25" t="str">
        <f t="shared" si="37"/>
        <v>是</v>
      </c>
      <c r="AI420" s="26" t="str">
        <f ca="1" t="shared" si="38"/>
        <v>是</v>
      </c>
      <c r="AJ420" s="27" t="str">
        <f ca="1" t="shared" si="39"/>
        <v>是</v>
      </c>
      <c r="AK420" s="28" t="s">
        <v>69</v>
      </c>
      <c r="AL420" s="28"/>
    </row>
    <row r="421" spans="1:38">
      <c r="A421" s="22" t="str">
        <f t="shared" si="40"/>
        <v>合肥肥东吾悦网点</v>
      </c>
      <c r="B421" s="22" t="str">
        <f>VLOOKUP(R421,区域划分!A:B,2,0)</f>
        <v>肥东</v>
      </c>
      <c r="C421" t="str">
        <f t="shared" si="41"/>
        <v>2020-11-02</v>
      </c>
      <c r="D421" s="16" t="s">
        <v>4410</v>
      </c>
      <c r="E421" s="16" t="s">
        <v>4411</v>
      </c>
      <c r="F421" s="16" t="s">
        <v>433</v>
      </c>
      <c r="G421" s="16" t="s">
        <v>456</v>
      </c>
      <c r="H421" s="16" t="s">
        <v>457</v>
      </c>
      <c r="I421" s="16" t="s">
        <v>473</v>
      </c>
      <c r="J421" s="16" t="s">
        <v>3249</v>
      </c>
      <c r="K421" s="16" t="s">
        <v>4412</v>
      </c>
      <c r="L421" s="16" t="s">
        <v>4413</v>
      </c>
      <c r="M421" s="16" t="s">
        <v>4414</v>
      </c>
      <c r="N421" s="16" t="s">
        <v>478</v>
      </c>
      <c r="O421" s="16" t="s">
        <v>479</v>
      </c>
      <c r="P421" s="16" t="s">
        <v>4415</v>
      </c>
      <c r="Q421" s="16" t="s">
        <v>4416</v>
      </c>
      <c r="R421" s="16" t="s">
        <v>11</v>
      </c>
      <c r="S421" s="16" t="s">
        <v>4176</v>
      </c>
      <c r="T421" s="16" t="s">
        <v>4197</v>
      </c>
      <c r="U421" s="16" t="s">
        <v>466</v>
      </c>
      <c r="V421" s="16" t="s">
        <v>4417</v>
      </c>
      <c r="W421" s="16" t="s">
        <v>4415</v>
      </c>
      <c r="X421" s="16" t="s">
        <v>449</v>
      </c>
      <c r="Y421" s="16" t="s">
        <v>450</v>
      </c>
      <c r="Z421" s="16" t="s">
        <v>451</v>
      </c>
      <c r="AA421" s="16" t="s">
        <v>4418</v>
      </c>
      <c r="AB421" s="16" t="s">
        <v>4176</v>
      </c>
      <c r="AC421" s="16" t="s">
        <v>11</v>
      </c>
      <c r="AD421" s="16" t="s">
        <v>453</v>
      </c>
      <c r="AE421" s="16" t="s">
        <v>11</v>
      </c>
      <c r="AF421" s="16" t="s">
        <v>338</v>
      </c>
      <c r="AG421" s="25">
        <f ca="1" t="shared" si="36"/>
        <v>23.516111111152</v>
      </c>
      <c r="AH421" s="25" t="str">
        <f t="shared" si="37"/>
        <v>是</v>
      </c>
      <c r="AI421" s="26" t="str">
        <f ca="1" t="shared" si="38"/>
        <v>是</v>
      </c>
      <c r="AJ421" s="27" t="str">
        <f ca="1" t="shared" si="39"/>
        <v>是</v>
      </c>
      <c r="AK421" s="28"/>
      <c r="AL421" s="28" t="s">
        <v>71</v>
      </c>
    </row>
    <row r="422" spans="1:38">
      <c r="A422" s="22" t="str">
        <f t="shared" si="40"/>
        <v>合肥经开网点</v>
      </c>
      <c r="B422" s="22" t="str">
        <f>VLOOKUP(R422,区域划分!A:B,2,0)</f>
        <v>合肥南</v>
      </c>
      <c r="C422" t="str">
        <f t="shared" si="41"/>
        <v>2020-11-02</v>
      </c>
      <c r="D422" s="16" t="s">
        <v>4419</v>
      </c>
      <c r="E422" s="16" t="s">
        <v>4420</v>
      </c>
      <c r="F422" s="16" t="s">
        <v>433</v>
      </c>
      <c r="G422" s="16" t="s">
        <v>471</v>
      </c>
      <c r="H422" s="16" t="s">
        <v>472</v>
      </c>
      <c r="I422" s="16" t="s">
        <v>436</v>
      </c>
      <c r="J422" s="16" t="s">
        <v>4421</v>
      </c>
      <c r="K422" s="16" t="s">
        <v>4422</v>
      </c>
      <c r="L422" s="16" t="s">
        <v>4423</v>
      </c>
      <c r="M422" s="16" t="s">
        <v>537</v>
      </c>
      <c r="N422" s="16" t="s">
        <v>441</v>
      </c>
      <c r="O422" s="16" t="s">
        <v>442</v>
      </c>
      <c r="P422" s="16" t="s">
        <v>537</v>
      </c>
      <c r="Q422" s="16" t="s">
        <v>4424</v>
      </c>
      <c r="R422" s="16" t="s">
        <v>9</v>
      </c>
      <c r="S422" s="16" t="s">
        <v>4176</v>
      </c>
      <c r="T422" s="16" t="s">
        <v>4231</v>
      </c>
      <c r="U422" s="16" t="s">
        <v>466</v>
      </c>
      <c r="V422" s="16" t="s">
        <v>541</v>
      </c>
      <c r="W422" s="16" t="s">
        <v>537</v>
      </c>
      <c r="X422" s="16" t="s">
        <v>449</v>
      </c>
      <c r="Y422" s="16" t="s">
        <v>450</v>
      </c>
      <c r="Z422" s="16" t="s">
        <v>451</v>
      </c>
      <c r="AA422" s="16" t="s">
        <v>4425</v>
      </c>
      <c r="AB422" s="16" t="s">
        <v>4176</v>
      </c>
      <c r="AC422" s="16" t="s">
        <v>9</v>
      </c>
      <c r="AD422" s="16" t="s">
        <v>453</v>
      </c>
      <c r="AE422" s="16" t="s">
        <v>9</v>
      </c>
      <c r="AF422" s="16" t="s">
        <v>338</v>
      </c>
      <c r="AG422" s="25">
        <f ca="1" t="shared" si="36"/>
        <v>23.4897222222062</v>
      </c>
      <c r="AH422" s="25" t="str">
        <f t="shared" si="37"/>
        <v>是</v>
      </c>
      <c r="AI422" s="26" t="str">
        <f ca="1" t="shared" si="38"/>
        <v>是</v>
      </c>
      <c r="AJ422" s="27" t="str">
        <f ca="1" t="shared" si="39"/>
        <v>是</v>
      </c>
      <c r="AK422" s="28"/>
      <c r="AL422" s="28" t="s">
        <v>71</v>
      </c>
    </row>
    <row r="423" spans="1:38">
      <c r="A423" s="22" t="str">
        <f t="shared" si="40"/>
        <v>合肥包河三里庵网点</v>
      </c>
      <c r="B423" s="22" t="str">
        <f>VLOOKUP(R423,区域划分!A:B,2,0)</f>
        <v>合肥南</v>
      </c>
      <c r="C423" t="str">
        <f t="shared" si="41"/>
        <v>2020-11-02</v>
      </c>
      <c r="D423" s="16" t="s">
        <v>4426</v>
      </c>
      <c r="E423" s="16" t="s">
        <v>4427</v>
      </c>
      <c r="F423" s="16" t="s">
        <v>433</v>
      </c>
      <c r="G423" s="16" t="s">
        <v>456</v>
      </c>
      <c r="H423" s="16" t="s">
        <v>457</v>
      </c>
      <c r="I423" s="16" t="s">
        <v>473</v>
      </c>
      <c r="J423" s="16" t="s">
        <v>4097</v>
      </c>
      <c r="K423" s="16" t="s">
        <v>4428</v>
      </c>
      <c r="L423" s="16" t="s">
        <v>4429</v>
      </c>
      <c r="M423" s="16" t="s">
        <v>4430</v>
      </c>
      <c r="N423" s="16" t="s">
        <v>478</v>
      </c>
      <c r="O423" s="16" t="s">
        <v>479</v>
      </c>
      <c r="P423" s="16" t="s">
        <v>4431</v>
      </c>
      <c r="Q423" s="16" t="s">
        <v>4432</v>
      </c>
      <c r="R423" s="16" t="s">
        <v>13</v>
      </c>
      <c r="S423" s="16" t="s">
        <v>4176</v>
      </c>
      <c r="T423" s="16" t="s">
        <v>1880</v>
      </c>
      <c r="U423" s="16" t="s">
        <v>466</v>
      </c>
      <c r="V423" s="16" t="s">
        <v>4433</v>
      </c>
      <c r="W423" s="16" t="s">
        <v>4431</v>
      </c>
      <c r="X423" s="16" t="s">
        <v>449</v>
      </c>
      <c r="Y423" s="16" t="s">
        <v>450</v>
      </c>
      <c r="Z423" s="16" t="s">
        <v>451</v>
      </c>
      <c r="AA423" s="16" t="s">
        <v>4434</v>
      </c>
      <c r="AB423" s="16" t="s">
        <v>4176</v>
      </c>
      <c r="AC423" s="16" t="s">
        <v>13</v>
      </c>
      <c r="AD423" s="16" t="s">
        <v>453</v>
      </c>
      <c r="AE423" s="16" t="s">
        <v>13</v>
      </c>
      <c r="AF423" s="16" t="s">
        <v>338</v>
      </c>
      <c r="AG423" s="25">
        <f ca="1" t="shared" si="36"/>
        <v>23.4733333333279</v>
      </c>
      <c r="AH423" s="25" t="str">
        <f t="shared" si="37"/>
        <v>是</v>
      </c>
      <c r="AI423" s="26" t="str">
        <f ca="1" t="shared" si="38"/>
        <v>是</v>
      </c>
      <c r="AJ423" s="27" t="str">
        <f ca="1" t="shared" si="39"/>
        <v>是</v>
      </c>
      <c r="AK423" s="28"/>
      <c r="AL423" s="28" t="s">
        <v>71</v>
      </c>
    </row>
    <row r="424" spans="1:38">
      <c r="A424" s="22" t="str">
        <f t="shared" si="40"/>
        <v>合肥经开网点</v>
      </c>
      <c r="B424" s="22" t="str">
        <f>VLOOKUP(R424,区域划分!A:B,2,0)</f>
        <v>合肥南</v>
      </c>
      <c r="C424" t="str">
        <f t="shared" si="41"/>
        <v>2020-11-02</v>
      </c>
      <c r="D424" s="16" t="s">
        <v>4435</v>
      </c>
      <c r="E424" s="16" t="s">
        <v>4436</v>
      </c>
      <c r="F424" s="16" t="s">
        <v>433</v>
      </c>
      <c r="G424" s="16" t="s">
        <v>471</v>
      </c>
      <c r="H424" s="16" t="s">
        <v>472</v>
      </c>
      <c r="I424" s="16" t="s">
        <v>436</v>
      </c>
      <c r="J424" s="16" t="s">
        <v>4437</v>
      </c>
      <c r="K424" s="16" t="s">
        <v>4438</v>
      </c>
      <c r="L424" s="16" t="s">
        <v>4439</v>
      </c>
      <c r="M424" s="16" t="s">
        <v>4440</v>
      </c>
      <c r="N424" s="16" t="s">
        <v>478</v>
      </c>
      <c r="O424" s="16" t="s">
        <v>479</v>
      </c>
      <c r="P424" s="16" t="s">
        <v>4441</v>
      </c>
      <c r="Q424" s="16" t="s">
        <v>4442</v>
      </c>
      <c r="R424" s="16" t="s">
        <v>9</v>
      </c>
      <c r="S424" s="16" t="s">
        <v>4176</v>
      </c>
      <c r="T424" s="16" t="s">
        <v>4231</v>
      </c>
      <c r="U424" s="16" t="s">
        <v>466</v>
      </c>
      <c r="V424" s="16" t="s">
        <v>4443</v>
      </c>
      <c r="W424" s="16" t="s">
        <v>4441</v>
      </c>
      <c r="X424" s="16" t="s">
        <v>449</v>
      </c>
      <c r="Y424" s="16" t="s">
        <v>450</v>
      </c>
      <c r="Z424" s="16" t="s">
        <v>451</v>
      </c>
      <c r="AA424" s="16" t="s">
        <v>4444</v>
      </c>
      <c r="AB424" s="16" t="s">
        <v>4176</v>
      </c>
      <c r="AC424" s="16" t="s">
        <v>9</v>
      </c>
      <c r="AD424" s="16" t="s">
        <v>453</v>
      </c>
      <c r="AE424" s="16" t="s">
        <v>9</v>
      </c>
      <c r="AF424" s="16" t="s">
        <v>338</v>
      </c>
      <c r="AG424" s="25">
        <f ca="1" t="shared" si="36"/>
        <v>23.4747222221922</v>
      </c>
      <c r="AH424" s="25" t="str">
        <f t="shared" si="37"/>
        <v>是</v>
      </c>
      <c r="AI424" s="26" t="str">
        <f ca="1" t="shared" si="38"/>
        <v>是</v>
      </c>
      <c r="AJ424" s="27" t="str">
        <f ca="1" t="shared" si="39"/>
        <v>是</v>
      </c>
      <c r="AK424" s="28"/>
      <c r="AL424" s="28" t="s">
        <v>71</v>
      </c>
    </row>
    <row r="425" spans="1:38">
      <c r="A425" s="22" t="str">
        <f t="shared" si="40"/>
        <v>合肥经开始信路网点</v>
      </c>
      <c r="B425" s="22" t="str">
        <f>VLOOKUP(R425,区域划分!A:B,2,0)</f>
        <v>合肥南</v>
      </c>
      <c r="C425" t="str">
        <f t="shared" si="41"/>
        <v>2020-11-02</v>
      </c>
      <c r="D425" s="16" t="s">
        <v>4445</v>
      </c>
      <c r="E425" s="16" t="s">
        <v>4446</v>
      </c>
      <c r="F425" s="16" t="s">
        <v>433</v>
      </c>
      <c r="G425" s="16" t="s">
        <v>532</v>
      </c>
      <c r="H425" s="16" t="s">
        <v>1112</v>
      </c>
      <c r="I425" s="16" t="s">
        <v>436</v>
      </c>
      <c r="J425" s="16" t="s">
        <v>675</v>
      </c>
      <c r="K425" s="16" t="s">
        <v>4447</v>
      </c>
      <c r="L425" s="16" t="s">
        <v>4448</v>
      </c>
      <c r="M425" s="16" t="s">
        <v>4449</v>
      </c>
      <c r="N425" s="16" t="s">
        <v>478</v>
      </c>
      <c r="O425" s="16" t="s">
        <v>442</v>
      </c>
      <c r="P425" s="16" t="s">
        <v>4450</v>
      </c>
      <c r="Q425" s="16" t="s">
        <v>4451</v>
      </c>
      <c r="R425" s="16" t="s">
        <v>19</v>
      </c>
      <c r="S425" s="16" t="s">
        <v>4176</v>
      </c>
      <c r="T425" s="16" t="s">
        <v>4452</v>
      </c>
      <c r="U425" s="16" t="s">
        <v>466</v>
      </c>
      <c r="V425" s="16" t="s">
        <v>4453</v>
      </c>
      <c r="W425" s="16" t="s">
        <v>4450</v>
      </c>
      <c r="X425" s="16" t="s">
        <v>449</v>
      </c>
      <c r="Y425" s="16" t="s">
        <v>450</v>
      </c>
      <c r="Z425" s="16" t="s">
        <v>451</v>
      </c>
      <c r="AA425" s="16" t="s">
        <v>4454</v>
      </c>
      <c r="AB425" s="16" t="s">
        <v>4176</v>
      </c>
      <c r="AC425" s="16" t="s">
        <v>19</v>
      </c>
      <c r="AD425" s="16" t="s">
        <v>453</v>
      </c>
      <c r="AE425" s="16" t="s">
        <v>19</v>
      </c>
      <c r="AF425" s="16" t="s">
        <v>338</v>
      </c>
      <c r="AG425" s="25">
        <f ca="1" t="shared" si="36"/>
        <v>23.4908333332278</v>
      </c>
      <c r="AH425" s="25" t="str">
        <f t="shared" si="37"/>
        <v>是</v>
      </c>
      <c r="AI425" s="26" t="str">
        <f ca="1" t="shared" si="38"/>
        <v>是</v>
      </c>
      <c r="AJ425" s="27" t="str">
        <f ca="1" t="shared" si="39"/>
        <v>是</v>
      </c>
      <c r="AK425" s="28" t="s">
        <v>69</v>
      </c>
      <c r="AL425" s="28" t="s">
        <v>71</v>
      </c>
    </row>
    <row r="426" spans="1:38">
      <c r="A426" s="22" t="str">
        <f t="shared" si="40"/>
        <v>合肥经开网点</v>
      </c>
      <c r="B426" s="22" t="str">
        <f>VLOOKUP(R426,区域划分!A:B,2,0)</f>
        <v>合肥南</v>
      </c>
      <c r="C426" t="str">
        <f t="shared" si="41"/>
        <v>2020-11-02</v>
      </c>
      <c r="D426" s="16" t="s">
        <v>4455</v>
      </c>
      <c r="E426" s="16" t="s">
        <v>4456</v>
      </c>
      <c r="F426" s="16" t="s">
        <v>835</v>
      </c>
      <c r="G426" s="16" t="s">
        <v>471</v>
      </c>
      <c r="H426" s="16" t="s">
        <v>472</v>
      </c>
      <c r="I426" s="16" t="s">
        <v>436</v>
      </c>
      <c r="J426" s="16" t="s">
        <v>836</v>
      </c>
      <c r="K426" s="16" t="s">
        <v>4457</v>
      </c>
      <c r="L426" s="16" t="s">
        <v>4458</v>
      </c>
      <c r="M426" s="16" t="s">
        <v>4459</v>
      </c>
      <c r="N426" s="16" t="s">
        <v>478</v>
      </c>
      <c r="O426" s="16" t="s">
        <v>442</v>
      </c>
      <c r="P426" s="16" t="s">
        <v>4460</v>
      </c>
      <c r="Q426" s="16" t="s">
        <v>4461</v>
      </c>
      <c r="R426" s="16" t="s">
        <v>9</v>
      </c>
      <c r="S426" s="16" t="s">
        <v>4176</v>
      </c>
      <c r="T426" s="16" t="s">
        <v>4462</v>
      </c>
      <c r="U426" s="16" t="s">
        <v>466</v>
      </c>
      <c r="V426" s="16" t="s">
        <v>4463</v>
      </c>
      <c r="W426" s="16" t="s">
        <v>4460</v>
      </c>
      <c r="X426" s="16" t="s">
        <v>449</v>
      </c>
      <c r="Y426" s="16" t="s">
        <v>450</v>
      </c>
      <c r="Z426" s="16" t="s">
        <v>451</v>
      </c>
      <c r="AA426" s="16" t="s">
        <v>4464</v>
      </c>
      <c r="AB426" s="16" t="s">
        <v>4176</v>
      </c>
      <c r="AC426" s="16" t="s">
        <v>9</v>
      </c>
      <c r="AD426" s="16" t="s">
        <v>865</v>
      </c>
      <c r="AE426" s="16" t="s">
        <v>9</v>
      </c>
      <c r="AF426" s="16" t="s">
        <v>338</v>
      </c>
      <c r="AG426" s="25">
        <f ca="1" t="shared" si="36"/>
        <v>23.5288888887735</v>
      </c>
      <c r="AH426" s="25" t="str">
        <f t="shared" si="37"/>
        <v>是</v>
      </c>
      <c r="AI426" s="26" t="str">
        <f ca="1" t="shared" si="38"/>
        <v>是</v>
      </c>
      <c r="AJ426" s="27" t="str">
        <f ca="1" t="shared" si="39"/>
        <v>是</v>
      </c>
      <c r="AK426" s="28"/>
      <c r="AL426" s="28" t="s">
        <v>71</v>
      </c>
    </row>
    <row r="427" spans="1:38">
      <c r="A427" s="22" t="str">
        <f t="shared" si="40"/>
        <v>合肥经开大学城网点</v>
      </c>
      <c r="B427" s="22" t="str">
        <f>VLOOKUP(R427,区域划分!A:B,2,0)</f>
        <v>合肥南</v>
      </c>
      <c r="C427" t="str">
        <f t="shared" si="41"/>
        <v>2020-11-02</v>
      </c>
      <c r="D427" s="16" t="s">
        <v>4465</v>
      </c>
      <c r="E427" s="16" t="s">
        <v>4466</v>
      </c>
      <c r="F427" s="16" t="s">
        <v>433</v>
      </c>
      <c r="G427" s="16" t="s">
        <v>471</v>
      </c>
      <c r="H427" s="16" t="s">
        <v>472</v>
      </c>
      <c r="I427" s="16" t="s">
        <v>473</v>
      </c>
      <c r="J427" s="16" t="s">
        <v>999</v>
      </c>
      <c r="K427" s="16" t="s">
        <v>2100</v>
      </c>
      <c r="L427" s="16" t="s">
        <v>4467</v>
      </c>
      <c r="M427" s="16" t="s">
        <v>4468</v>
      </c>
      <c r="N427" s="16" t="s">
        <v>441</v>
      </c>
      <c r="O427" s="16" t="s">
        <v>442</v>
      </c>
      <c r="P427" s="16" t="s">
        <v>4469</v>
      </c>
      <c r="Q427" s="16" t="s">
        <v>4470</v>
      </c>
      <c r="R427" s="16" t="s">
        <v>7</v>
      </c>
      <c r="S427" s="16" t="s">
        <v>3414</v>
      </c>
      <c r="T427" s="16" t="s">
        <v>4471</v>
      </c>
      <c r="U427" s="16" t="s">
        <v>447</v>
      </c>
      <c r="V427" s="16" t="s">
        <v>4472</v>
      </c>
      <c r="W427" s="16" t="s">
        <v>4469</v>
      </c>
      <c r="X427" s="16" t="s">
        <v>449</v>
      </c>
      <c r="Y427" s="16" t="s">
        <v>450</v>
      </c>
      <c r="Z427" s="16" t="s">
        <v>451</v>
      </c>
      <c r="AA427" s="16" t="s">
        <v>4473</v>
      </c>
      <c r="AB427" s="16" t="s">
        <v>3414</v>
      </c>
      <c r="AC427" s="16" t="s">
        <v>7</v>
      </c>
      <c r="AD427" s="16" t="s">
        <v>453</v>
      </c>
      <c r="AE427" s="16" t="s">
        <v>338</v>
      </c>
      <c r="AF427" s="16" t="s">
        <v>338</v>
      </c>
      <c r="AG427" s="25">
        <f ca="1" t="shared" si="36"/>
        <v>1.26583333325107</v>
      </c>
      <c r="AH427" s="25" t="str">
        <f t="shared" si="37"/>
        <v>是</v>
      </c>
      <c r="AI427" s="26" t="str">
        <f ca="1" t="shared" si="38"/>
        <v>是</v>
      </c>
      <c r="AJ427" s="27" t="str">
        <f ca="1" t="shared" si="39"/>
        <v>是</v>
      </c>
      <c r="AK427" s="28" t="s">
        <v>69</v>
      </c>
      <c r="AL427" s="28"/>
    </row>
    <row r="428" spans="1:38">
      <c r="A428" s="22" t="str">
        <f t="shared" si="40"/>
        <v>合肥经开大学城网点</v>
      </c>
      <c r="B428" s="22" t="str">
        <f>VLOOKUP(R428,区域划分!A:B,2,0)</f>
        <v>合肥南</v>
      </c>
      <c r="C428" t="str">
        <f t="shared" si="41"/>
        <v>2020-11-02</v>
      </c>
      <c r="D428" s="16" t="s">
        <v>4474</v>
      </c>
      <c r="E428" s="16" t="s">
        <v>4475</v>
      </c>
      <c r="F428" s="16" t="s">
        <v>433</v>
      </c>
      <c r="G428" s="16" t="s">
        <v>471</v>
      </c>
      <c r="H428" s="16" t="s">
        <v>472</v>
      </c>
      <c r="I428" s="16" t="s">
        <v>436</v>
      </c>
      <c r="J428" s="16" t="s">
        <v>1093</v>
      </c>
      <c r="K428" s="16" t="s">
        <v>4476</v>
      </c>
      <c r="L428" s="16" t="s">
        <v>4477</v>
      </c>
      <c r="M428" s="16" t="s">
        <v>4478</v>
      </c>
      <c r="N428" s="16" t="s">
        <v>441</v>
      </c>
      <c r="O428" s="16" t="s">
        <v>442</v>
      </c>
      <c r="P428" s="16" t="s">
        <v>4479</v>
      </c>
      <c r="Q428" s="16" t="s">
        <v>4480</v>
      </c>
      <c r="R428" s="16" t="s">
        <v>7</v>
      </c>
      <c r="S428" s="16" t="s">
        <v>3414</v>
      </c>
      <c r="T428" s="16" t="s">
        <v>4481</v>
      </c>
      <c r="U428" s="16" t="s">
        <v>447</v>
      </c>
      <c r="V428" s="16" t="s">
        <v>4482</v>
      </c>
      <c r="W428" s="16" t="s">
        <v>4479</v>
      </c>
      <c r="X428" s="16" t="s">
        <v>449</v>
      </c>
      <c r="Y428" s="16" t="s">
        <v>450</v>
      </c>
      <c r="Z428" s="16" t="s">
        <v>451</v>
      </c>
      <c r="AA428" s="16" t="s">
        <v>4483</v>
      </c>
      <c r="AB428" s="16" t="s">
        <v>3414</v>
      </c>
      <c r="AC428" s="16" t="s">
        <v>7</v>
      </c>
      <c r="AD428" s="16" t="s">
        <v>453</v>
      </c>
      <c r="AE428" s="16" t="s">
        <v>338</v>
      </c>
      <c r="AF428" s="16" t="s">
        <v>338</v>
      </c>
      <c r="AG428" s="25">
        <f ca="1" t="shared" si="36"/>
        <v>1.10888888896443</v>
      </c>
      <c r="AH428" s="25" t="str">
        <f t="shared" si="37"/>
        <v>是</v>
      </c>
      <c r="AI428" s="26" t="str">
        <f ca="1" t="shared" si="38"/>
        <v>是</v>
      </c>
      <c r="AJ428" s="27" t="str">
        <f ca="1" t="shared" si="39"/>
        <v>是</v>
      </c>
      <c r="AK428" s="28" t="s">
        <v>69</v>
      </c>
      <c r="AL428" s="28"/>
    </row>
    <row r="429" spans="1:38">
      <c r="A429" s="22" t="str">
        <f t="shared" si="40"/>
        <v>合肥经开始信路网点</v>
      </c>
      <c r="B429" s="22" t="str">
        <f>VLOOKUP(R429,区域划分!A:B,2,0)</f>
        <v>合肥南</v>
      </c>
      <c r="C429" t="str">
        <f t="shared" si="41"/>
        <v>2020-11-02</v>
      </c>
      <c r="D429" s="16" t="s">
        <v>4484</v>
      </c>
      <c r="E429" s="16" t="s">
        <v>4485</v>
      </c>
      <c r="F429" s="16" t="s">
        <v>433</v>
      </c>
      <c r="G429" s="16" t="s">
        <v>456</v>
      </c>
      <c r="H429" s="16" t="s">
        <v>753</v>
      </c>
      <c r="I429" s="16" t="s">
        <v>473</v>
      </c>
      <c r="J429" s="16" t="s">
        <v>4486</v>
      </c>
      <c r="K429" s="16" t="s">
        <v>4487</v>
      </c>
      <c r="L429" s="16" t="s">
        <v>4488</v>
      </c>
      <c r="M429" s="16" t="s">
        <v>4489</v>
      </c>
      <c r="N429" s="16" t="s">
        <v>478</v>
      </c>
      <c r="O429" s="16" t="s">
        <v>479</v>
      </c>
      <c r="P429" s="16" t="s">
        <v>4490</v>
      </c>
      <c r="Q429" s="16" t="s">
        <v>4491</v>
      </c>
      <c r="R429" s="16" t="s">
        <v>19</v>
      </c>
      <c r="S429" s="16" t="s">
        <v>4176</v>
      </c>
      <c r="T429" s="16" t="s">
        <v>4452</v>
      </c>
      <c r="U429" s="16" t="s">
        <v>466</v>
      </c>
      <c r="V429" s="16" t="s">
        <v>4492</v>
      </c>
      <c r="W429" s="16" t="s">
        <v>4490</v>
      </c>
      <c r="X429" s="16" t="s">
        <v>449</v>
      </c>
      <c r="Y429" s="16" t="s">
        <v>450</v>
      </c>
      <c r="Z429" s="16" t="s">
        <v>451</v>
      </c>
      <c r="AA429" s="16" t="s">
        <v>4493</v>
      </c>
      <c r="AB429" s="16" t="s">
        <v>4176</v>
      </c>
      <c r="AC429" s="16" t="s">
        <v>19</v>
      </c>
      <c r="AD429" s="16" t="s">
        <v>453</v>
      </c>
      <c r="AE429" s="16" t="s">
        <v>19</v>
      </c>
      <c r="AF429" s="16" t="s">
        <v>338</v>
      </c>
      <c r="AG429" s="25">
        <f ca="1" t="shared" si="36"/>
        <v>23.499444444431</v>
      </c>
      <c r="AH429" s="25" t="str">
        <f t="shared" si="37"/>
        <v>是</v>
      </c>
      <c r="AI429" s="26" t="str">
        <f ca="1" t="shared" si="38"/>
        <v>是</v>
      </c>
      <c r="AJ429" s="27" t="str">
        <f ca="1" t="shared" si="39"/>
        <v>是</v>
      </c>
      <c r="AK429" s="28" t="s">
        <v>69</v>
      </c>
      <c r="AL429" s="28" t="s">
        <v>71</v>
      </c>
    </row>
    <row r="430" spans="1:38">
      <c r="A430" s="22" t="str">
        <f t="shared" si="40"/>
        <v>合肥经开始信路网点</v>
      </c>
      <c r="B430" s="22" t="str">
        <f>VLOOKUP(R430,区域划分!A:B,2,0)</f>
        <v>合肥南</v>
      </c>
      <c r="C430" t="str">
        <f t="shared" si="41"/>
        <v>2020-11-02</v>
      </c>
      <c r="D430" s="16" t="s">
        <v>4494</v>
      </c>
      <c r="E430" s="16" t="s">
        <v>4495</v>
      </c>
      <c r="F430" s="16" t="s">
        <v>433</v>
      </c>
      <c r="G430" s="16" t="s">
        <v>532</v>
      </c>
      <c r="H430" s="16" t="s">
        <v>533</v>
      </c>
      <c r="I430" s="16" t="s">
        <v>436</v>
      </c>
      <c r="J430" s="16" t="s">
        <v>4496</v>
      </c>
      <c r="K430" s="16" t="s">
        <v>4497</v>
      </c>
      <c r="L430" s="16" t="s">
        <v>4498</v>
      </c>
      <c r="M430" s="16" t="s">
        <v>4499</v>
      </c>
      <c r="N430" s="16" t="s">
        <v>441</v>
      </c>
      <c r="O430" s="16" t="s">
        <v>442</v>
      </c>
      <c r="P430" s="16" t="s">
        <v>4500</v>
      </c>
      <c r="Q430" s="16" t="s">
        <v>4501</v>
      </c>
      <c r="R430" s="16" t="s">
        <v>19</v>
      </c>
      <c r="S430" s="16" t="s">
        <v>4176</v>
      </c>
      <c r="T430" s="16" t="s">
        <v>4452</v>
      </c>
      <c r="U430" s="16" t="s">
        <v>466</v>
      </c>
      <c r="V430" s="16" t="s">
        <v>4502</v>
      </c>
      <c r="W430" s="16" t="s">
        <v>4500</v>
      </c>
      <c r="X430" s="16" t="s">
        <v>449</v>
      </c>
      <c r="Y430" s="16" t="s">
        <v>450</v>
      </c>
      <c r="Z430" s="16" t="s">
        <v>451</v>
      </c>
      <c r="AA430" s="16" t="s">
        <v>4503</v>
      </c>
      <c r="AB430" s="16" t="s">
        <v>4176</v>
      </c>
      <c r="AC430" s="16" t="s">
        <v>19</v>
      </c>
      <c r="AD430" s="16" t="s">
        <v>453</v>
      </c>
      <c r="AE430" s="16" t="s">
        <v>19</v>
      </c>
      <c r="AF430" s="16" t="s">
        <v>338</v>
      </c>
      <c r="AG430" s="25">
        <f ca="1" t="shared" si="36"/>
        <v>23.4661111111636</v>
      </c>
      <c r="AH430" s="25" t="str">
        <f t="shared" si="37"/>
        <v>是</v>
      </c>
      <c r="AI430" s="26" t="str">
        <f ca="1" t="shared" si="38"/>
        <v>是</v>
      </c>
      <c r="AJ430" s="27" t="str">
        <f ca="1" t="shared" si="39"/>
        <v>是</v>
      </c>
      <c r="AK430" s="28" t="s">
        <v>69</v>
      </c>
      <c r="AL430" s="28" t="s">
        <v>71</v>
      </c>
    </row>
    <row r="431" spans="1:38">
      <c r="A431" s="22" t="str">
        <f t="shared" si="40"/>
        <v>合肥经开网点</v>
      </c>
      <c r="B431" s="22" t="str">
        <f>VLOOKUP(R431,区域划分!A:B,2,0)</f>
        <v>合肥南</v>
      </c>
      <c r="C431" t="str">
        <f t="shared" si="41"/>
        <v>2020-11-02</v>
      </c>
      <c r="D431" s="16" t="s">
        <v>4504</v>
      </c>
      <c r="E431" s="16" t="s">
        <v>3101</v>
      </c>
      <c r="F431" s="16" t="s">
        <v>433</v>
      </c>
      <c r="G431" s="16" t="s">
        <v>456</v>
      </c>
      <c r="H431" s="16" t="s">
        <v>457</v>
      </c>
      <c r="I431" s="16" t="s">
        <v>473</v>
      </c>
      <c r="J431" s="16" t="s">
        <v>3102</v>
      </c>
      <c r="K431" s="16" t="s">
        <v>4505</v>
      </c>
      <c r="L431" s="16" t="s">
        <v>4506</v>
      </c>
      <c r="M431" s="16" t="s">
        <v>3105</v>
      </c>
      <c r="N431" s="16" t="s">
        <v>478</v>
      </c>
      <c r="O431" s="16" t="s">
        <v>442</v>
      </c>
      <c r="P431" s="16" t="s">
        <v>3106</v>
      </c>
      <c r="Q431" s="16" t="s">
        <v>3107</v>
      </c>
      <c r="R431" s="16" t="s">
        <v>9</v>
      </c>
      <c r="S431" s="16" t="s">
        <v>4176</v>
      </c>
      <c r="T431" s="16" t="s">
        <v>4231</v>
      </c>
      <c r="U431" s="16" t="s">
        <v>466</v>
      </c>
      <c r="V431" s="16" t="s">
        <v>3108</v>
      </c>
      <c r="W431" s="16" t="s">
        <v>3106</v>
      </c>
      <c r="X431" s="16" t="s">
        <v>449</v>
      </c>
      <c r="Y431" s="16" t="s">
        <v>450</v>
      </c>
      <c r="Z431" s="16" t="s">
        <v>451</v>
      </c>
      <c r="AA431" s="16" t="s">
        <v>4507</v>
      </c>
      <c r="AB431" s="16" t="s">
        <v>4176</v>
      </c>
      <c r="AC431" s="16" t="s">
        <v>9</v>
      </c>
      <c r="AD431" s="16" t="s">
        <v>453</v>
      </c>
      <c r="AE431" s="16" t="s">
        <v>9</v>
      </c>
      <c r="AF431" s="16" t="s">
        <v>338</v>
      </c>
      <c r="AG431" s="25">
        <f ca="1" t="shared" si="36"/>
        <v>23.5050000000629</v>
      </c>
      <c r="AH431" s="25" t="str">
        <f t="shared" si="37"/>
        <v>是</v>
      </c>
      <c r="AI431" s="26" t="str">
        <f ca="1" t="shared" si="38"/>
        <v>是</v>
      </c>
      <c r="AJ431" s="27" t="str">
        <f ca="1" t="shared" si="39"/>
        <v>是</v>
      </c>
      <c r="AK431" s="28"/>
      <c r="AL431" s="28" t="s">
        <v>71</v>
      </c>
    </row>
    <row r="432" spans="1:38">
      <c r="A432" s="22" t="str">
        <f t="shared" si="40"/>
        <v>六安金安城北网点</v>
      </c>
      <c r="B432" s="22" t="str">
        <f>VLOOKUP(R432,区域划分!A:B,2,0)</f>
        <v>六安</v>
      </c>
      <c r="C432" t="str">
        <f t="shared" si="41"/>
        <v>2020-11-02</v>
      </c>
      <c r="D432" s="16" t="s">
        <v>4508</v>
      </c>
      <c r="E432" s="16" t="s">
        <v>4509</v>
      </c>
      <c r="F432" s="16" t="s">
        <v>433</v>
      </c>
      <c r="G432" s="16" t="s">
        <v>456</v>
      </c>
      <c r="H432" s="16" t="s">
        <v>753</v>
      </c>
      <c r="I432" s="16" t="s">
        <v>473</v>
      </c>
      <c r="J432" s="16" t="s">
        <v>4510</v>
      </c>
      <c r="K432" s="16" t="s">
        <v>4511</v>
      </c>
      <c r="L432" s="16" t="s">
        <v>4512</v>
      </c>
      <c r="M432" s="16" t="s">
        <v>4513</v>
      </c>
      <c r="N432" s="16" t="s">
        <v>441</v>
      </c>
      <c r="O432" s="16" t="s">
        <v>442</v>
      </c>
      <c r="P432" s="16" t="s">
        <v>4514</v>
      </c>
      <c r="Q432" s="16" t="s">
        <v>4515</v>
      </c>
      <c r="R432" s="16" t="s">
        <v>110</v>
      </c>
      <c r="S432" s="16" t="s">
        <v>4176</v>
      </c>
      <c r="T432" s="16" t="s">
        <v>4516</v>
      </c>
      <c r="U432" s="16" t="s">
        <v>466</v>
      </c>
      <c r="V432" s="16" t="s">
        <v>4517</v>
      </c>
      <c r="W432" s="16" t="s">
        <v>4514</v>
      </c>
      <c r="X432" s="16" t="s">
        <v>449</v>
      </c>
      <c r="Y432" s="16" t="s">
        <v>450</v>
      </c>
      <c r="Z432" s="16" t="s">
        <v>451</v>
      </c>
      <c r="AA432" s="16" t="s">
        <v>4518</v>
      </c>
      <c r="AB432" s="16" t="s">
        <v>4176</v>
      </c>
      <c r="AC432" s="16" t="s">
        <v>110</v>
      </c>
      <c r="AD432" s="16" t="s">
        <v>453</v>
      </c>
      <c r="AE432" s="16" t="s">
        <v>110</v>
      </c>
      <c r="AF432" s="16" t="s">
        <v>338</v>
      </c>
      <c r="AG432" s="25">
        <f ca="1" t="shared" si="36"/>
        <v>23.5977777778753</v>
      </c>
      <c r="AH432" s="25" t="str">
        <f t="shared" si="37"/>
        <v>是</v>
      </c>
      <c r="AI432" s="26" t="str">
        <f ca="1" t="shared" si="38"/>
        <v>是</v>
      </c>
      <c r="AJ432" s="27" t="str">
        <f ca="1" t="shared" si="39"/>
        <v>是</v>
      </c>
      <c r="AK432" s="28"/>
      <c r="AL432" s="28" t="s">
        <v>71</v>
      </c>
    </row>
    <row r="433" spans="1:38">
      <c r="A433" s="22" t="str">
        <f t="shared" si="40"/>
        <v>合肥经开始信路网点</v>
      </c>
      <c r="B433" s="22" t="str">
        <f>VLOOKUP(R433,区域划分!A:B,2,0)</f>
        <v>合肥南</v>
      </c>
      <c r="C433" t="str">
        <f t="shared" si="41"/>
        <v>2020-11-02</v>
      </c>
      <c r="D433" s="16" t="s">
        <v>4519</v>
      </c>
      <c r="E433" s="16" t="s">
        <v>4520</v>
      </c>
      <c r="F433" s="16" t="s">
        <v>433</v>
      </c>
      <c r="G433" s="16" t="s">
        <v>456</v>
      </c>
      <c r="H433" s="16" t="s">
        <v>753</v>
      </c>
      <c r="I433" s="16" t="s">
        <v>473</v>
      </c>
      <c r="J433" s="16" t="s">
        <v>4521</v>
      </c>
      <c r="K433" s="16" t="s">
        <v>4522</v>
      </c>
      <c r="L433" s="16" t="s">
        <v>4523</v>
      </c>
      <c r="M433" s="16" t="s">
        <v>537</v>
      </c>
      <c r="N433" s="16" t="s">
        <v>441</v>
      </c>
      <c r="O433" s="16" t="s">
        <v>442</v>
      </c>
      <c r="P433" s="16" t="s">
        <v>537</v>
      </c>
      <c r="Q433" s="16" t="s">
        <v>4053</v>
      </c>
      <c r="R433" s="16" t="s">
        <v>19</v>
      </c>
      <c r="S433" s="16" t="s">
        <v>4176</v>
      </c>
      <c r="T433" s="16" t="s">
        <v>4452</v>
      </c>
      <c r="U433" s="16" t="s">
        <v>466</v>
      </c>
      <c r="V433" s="16" t="s">
        <v>541</v>
      </c>
      <c r="W433" s="16" t="s">
        <v>537</v>
      </c>
      <c r="X433" s="16" t="s">
        <v>449</v>
      </c>
      <c r="Y433" s="16" t="s">
        <v>450</v>
      </c>
      <c r="Z433" s="16" t="s">
        <v>451</v>
      </c>
      <c r="AA433" s="16" t="s">
        <v>4524</v>
      </c>
      <c r="AB433" s="16" t="s">
        <v>4176</v>
      </c>
      <c r="AC433" s="16" t="s">
        <v>19</v>
      </c>
      <c r="AD433" s="16" t="s">
        <v>453</v>
      </c>
      <c r="AE433" s="16" t="s">
        <v>19</v>
      </c>
      <c r="AF433" s="16" t="s">
        <v>338</v>
      </c>
      <c r="AG433" s="25">
        <f ca="1" t="shared" si="36"/>
        <v>23.5172222221736</v>
      </c>
      <c r="AH433" s="25" t="str">
        <f t="shared" si="37"/>
        <v>是</v>
      </c>
      <c r="AI433" s="26" t="str">
        <f ca="1" t="shared" si="38"/>
        <v>是</v>
      </c>
      <c r="AJ433" s="27" t="str">
        <f ca="1" t="shared" si="39"/>
        <v>是</v>
      </c>
      <c r="AK433" s="28" t="s">
        <v>69</v>
      </c>
      <c r="AL433" s="28" t="s">
        <v>71</v>
      </c>
    </row>
    <row r="434" spans="1:38">
      <c r="A434" s="22" t="str">
        <f t="shared" si="40"/>
        <v>合肥包河三里庵网点</v>
      </c>
      <c r="B434" s="22" t="str">
        <f>VLOOKUP(R434,区域划分!A:B,2,0)</f>
        <v>合肥南</v>
      </c>
      <c r="C434" t="str">
        <f t="shared" si="41"/>
        <v>2020-11-02</v>
      </c>
      <c r="D434" s="16" t="s">
        <v>4525</v>
      </c>
      <c r="E434" s="16" t="s">
        <v>4526</v>
      </c>
      <c r="F434" s="16" t="s">
        <v>433</v>
      </c>
      <c r="G434" s="16" t="s">
        <v>471</v>
      </c>
      <c r="H434" s="16" t="s">
        <v>472</v>
      </c>
      <c r="I434" s="16" t="s">
        <v>436</v>
      </c>
      <c r="J434" s="16" t="s">
        <v>4527</v>
      </c>
      <c r="K434" s="16" t="s">
        <v>4528</v>
      </c>
      <c r="L434" s="16" t="s">
        <v>4529</v>
      </c>
      <c r="M434" s="16" t="s">
        <v>441</v>
      </c>
      <c r="N434" s="16" t="s">
        <v>441</v>
      </c>
      <c r="O434" s="16" t="s">
        <v>442</v>
      </c>
      <c r="P434" s="16" t="s">
        <v>4530</v>
      </c>
      <c r="Q434" s="16" t="s">
        <v>4531</v>
      </c>
      <c r="R434" s="16" t="s">
        <v>13</v>
      </c>
      <c r="S434" s="16" t="s">
        <v>4176</v>
      </c>
      <c r="T434" s="16" t="s">
        <v>1880</v>
      </c>
      <c r="U434" s="16" t="s">
        <v>466</v>
      </c>
      <c r="V434" s="16" t="s">
        <v>4532</v>
      </c>
      <c r="W434" s="16" t="s">
        <v>4530</v>
      </c>
      <c r="X434" s="16" t="s">
        <v>449</v>
      </c>
      <c r="Y434" s="16" t="s">
        <v>450</v>
      </c>
      <c r="Z434" s="16" t="s">
        <v>451</v>
      </c>
      <c r="AA434" s="16" t="s">
        <v>4533</v>
      </c>
      <c r="AB434" s="16" t="s">
        <v>4176</v>
      </c>
      <c r="AC434" s="16" t="s">
        <v>13</v>
      </c>
      <c r="AD434" s="16" t="s">
        <v>453</v>
      </c>
      <c r="AE434" s="16" t="s">
        <v>13</v>
      </c>
      <c r="AF434" s="16" t="s">
        <v>338</v>
      </c>
      <c r="AG434" s="25">
        <f ca="1" t="shared" si="36"/>
        <v>23.4302777778357</v>
      </c>
      <c r="AH434" s="25" t="str">
        <f t="shared" si="37"/>
        <v>是</v>
      </c>
      <c r="AI434" s="26" t="str">
        <f ca="1" t="shared" si="38"/>
        <v>是</v>
      </c>
      <c r="AJ434" s="27" t="str">
        <f ca="1" t="shared" si="39"/>
        <v>是</v>
      </c>
      <c r="AK434" s="28"/>
      <c r="AL434" s="28" t="s">
        <v>71</v>
      </c>
    </row>
    <row r="435" spans="1:38">
      <c r="A435" s="22" t="str">
        <f t="shared" si="40"/>
        <v>合肥经开网点</v>
      </c>
      <c r="B435" s="22" t="str">
        <f>VLOOKUP(R435,区域划分!A:B,2,0)</f>
        <v>合肥南</v>
      </c>
      <c r="C435" t="str">
        <f t="shared" si="41"/>
        <v>2020-11-02</v>
      </c>
      <c r="D435" s="16" t="s">
        <v>4534</v>
      </c>
      <c r="E435" s="16" t="s">
        <v>4535</v>
      </c>
      <c r="F435" s="16" t="s">
        <v>433</v>
      </c>
      <c r="G435" s="16" t="s">
        <v>471</v>
      </c>
      <c r="H435" s="16" t="s">
        <v>472</v>
      </c>
      <c r="I435" s="16" t="s">
        <v>473</v>
      </c>
      <c r="J435" s="16" t="s">
        <v>3517</v>
      </c>
      <c r="K435" s="16" t="s">
        <v>4536</v>
      </c>
      <c r="L435" s="16" t="s">
        <v>4537</v>
      </c>
      <c r="M435" s="16" t="s">
        <v>4538</v>
      </c>
      <c r="N435" s="16" t="s">
        <v>478</v>
      </c>
      <c r="O435" s="16" t="s">
        <v>479</v>
      </c>
      <c r="P435" s="16" t="s">
        <v>4539</v>
      </c>
      <c r="Q435" s="16" t="s">
        <v>4540</v>
      </c>
      <c r="R435" s="16" t="s">
        <v>9</v>
      </c>
      <c r="S435" s="16" t="s">
        <v>4176</v>
      </c>
      <c r="T435" s="16" t="s">
        <v>4231</v>
      </c>
      <c r="U435" s="16" t="s">
        <v>466</v>
      </c>
      <c r="V435" s="16" t="s">
        <v>4541</v>
      </c>
      <c r="W435" s="16" t="s">
        <v>4539</v>
      </c>
      <c r="X435" s="16" t="s">
        <v>449</v>
      </c>
      <c r="Y435" s="16" t="s">
        <v>450</v>
      </c>
      <c r="Z435" s="16" t="s">
        <v>451</v>
      </c>
      <c r="AA435" s="16" t="s">
        <v>4542</v>
      </c>
      <c r="AB435" s="16" t="s">
        <v>4176</v>
      </c>
      <c r="AC435" s="16" t="s">
        <v>9</v>
      </c>
      <c r="AD435" s="16" t="s">
        <v>453</v>
      </c>
      <c r="AE435" s="16" t="s">
        <v>9</v>
      </c>
      <c r="AF435" s="16" t="s">
        <v>338</v>
      </c>
      <c r="AG435" s="25">
        <f ca="1" t="shared" si="36"/>
        <v>23.414999999979</v>
      </c>
      <c r="AH435" s="25" t="str">
        <f t="shared" si="37"/>
        <v>是</v>
      </c>
      <c r="AI435" s="26" t="str">
        <f ca="1" t="shared" si="38"/>
        <v>是</v>
      </c>
      <c r="AJ435" s="27" t="str">
        <f ca="1" t="shared" si="39"/>
        <v>是</v>
      </c>
      <c r="AK435" s="28"/>
      <c r="AL435" s="28" t="s">
        <v>71</v>
      </c>
    </row>
    <row r="436" spans="1:38">
      <c r="A436" s="22" t="str">
        <f t="shared" si="40"/>
        <v>合肥经开网点</v>
      </c>
      <c r="B436" s="22" t="str">
        <f>VLOOKUP(R436,区域划分!A:B,2,0)</f>
        <v>合肥南</v>
      </c>
      <c r="C436" t="str">
        <f t="shared" si="41"/>
        <v>2020-11-02</v>
      </c>
      <c r="D436" s="16" t="s">
        <v>4543</v>
      </c>
      <c r="E436" s="16" t="s">
        <v>4544</v>
      </c>
      <c r="F436" s="16" t="s">
        <v>433</v>
      </c>
      <c r="G436" s="16" t="s">
        <v>471</v>
      </c>
      <c r="H436" s="16" t="s">
        <v>472</v>
      </c>
      <c r="I436" s="16" t="s">
        <v>473</v>
      </c>
      <c r="J436" s="16" t="s">
        <v>4545</v>
      </c>
      <c r="K436" s="16" t="s">
        <v>4546</v>
      </c>
      <c r="L436" s="16" t="s">
        <v>4547</v>
      </c>
      <c r="M436" s="16" t="s">
        <v>4548</v>
      </c>
      <c r="N436" s="16" t="s">
        <v>441</v>
      </c>
      <c r="O436" s="16" t="s">
        <v>442</v>
      </c>
      <c r="P436" s="16" t="s">
        <v>4549</v>
      </c>
      <c r="Q436" s="16" t="s">
        <v>4550</v>
      </c>
      <c r="R436" s="16" t="s">
        <v>9</v>
      </c>
      <c r="S436" s="16" t="s">
        <v>4176</v>
      </c>
      <c r="T436" s="16" t="s">
        <v>4231</v>
      </c>
      <c r="U436" s="16" t="s">
        <v>466</v>
      </c>
      <c r="V436" s="16" t="s">
        <v>4551</v>
      </c>
      <c r="W436" s="16" t="s">
        <v>4549</v>
      </c>
      <c r="X436" s="16" t="s">
        <v>449</v>
      </c>
      <c r="Y436" s="16" t="s">
        <v>450</v>
      </c>
      <c r="Z436" s="16" t="s">
        <v>451</v>
      </c>
      <c r="AA436" s="16" t="s">
        <v>4552</v>
      </c>
      <c r="AB436" s="16" t="s">
        <v>4176</v>
      </c>
      <c r="AC436" s="16" t="s">
        <v>9</v>
      </c>
      <c r="AD436" s="16" t="s">
        <v>453</v>
      </c>
      <c r="AE436" s="16" t="s">
        <v>9</v>
      </c>
      <c r="AF436" s="16" t="s">
        <v>338</v>
      </c>
      <c r="AG436" s="25">
        <f ca="1" t="shared" si="36"/>
        <v>23.3722222223296</v>
      </c>
      <c r="AH436" s="25" t="str">
        <f t="shared" si="37"/>
        <v>是</v>
      </c>
      <c r="AI436" s="26" t="str">
        <f ca="1" t="shared" si="38"/>
        <v>是</v>
      </c>
      <c r="AJ436" s="27" t="str">
        <f ca="1" t="shared" si="39"/>
        <v>是</v>
      </c>
      <c r="AK436" s="28"/>
      <c r="AL436" s="28" t="s">
        <v>71</v>
      </c>
    </row>
    <row r="437" spans="1:38">
      <c r="A437" s="22" t="str">
        <f t="shared" si="40"/>
        <v>合肥经开网点</v>
      </c>
      <c r="B437" s="22" t="str">
        <f>VLOOKUP(R437,区域划分!A:B,2,0)</f>
        <v>合肥南</v>
      </c>
      <c r="C437" t="str">
        <f t="shared" si="41"/>
        <v>2020-11-02</v>
      </c>
      <c r="D437" s="16" t="s">
        <v>4553</v>
      </c>
      <c r="E437" s="16" t="s">
        <v>4554</v>
      </c>
      <c r="F437" s="16" t="s">
        <v>433</v>
      </c>
      <c r="G437" s="16" t="s">
        <v>471</v>
      </c>
      <c r="H437" s="16" t="s">
        <v>472</v>
      </c>
      <c r="I437" s="16" t="s">
        <v>436</v>
      </c>
      <c r="J437" s="16" t="s">
        <v>4555</v>
      </c>
      <c r="K437" s="16" t="s">
        <v>4556</v>
      </c>
      <c r="L437" s="16" t="s">
        <v>4557</v>
      </c>
      <c r="M437" s="16" t="s">
        <v>4558</v>
      </c>
      <c r="N437" s="16" t="s">
        <v>478</v>
      </c>
      <c r="O437" s="16" t="s">
        <v>442</v>
      </c>
      <c r="P437" s="16" t="s">
        <v>4559</v>
      </c>
      <c r="Q437" s="16" t="s">
        <v>4560</v>
      </c>
      <c r="R437" s="16" t="s">
        <v>9</v>
      </c>
      <c r="S437" s="16" t="s">
        <v>4176</v>
      </c>
      <c r="T437" s="16" t="s">
        <v>4231</v>
      </c>
      <c r="U437" s="16" t="s">
        <v>466</v>
      </c>
      <c r="V437" s="16" t="s">
        <v>4561</v>
      </c>
      <c r="W437" s="16" t="s">
        <v>4559</v>
      </c>
      <c r="X437" s="16" t="s">
        <v>449</v>
      </c>
      <c r="Y437" s="16" t="s">
        <v>450</v>
      </c>
      <c r="Z437" s="16" t="s">
        <v>451</v>
      </c>
      <c r="AA437" s="16" t="s">
        <v>4562</v>
      </c>
      <c r="AB437" s="16" t="s">
        <v>4176</v>
      </c>
      <c r="AC437" s="16" t="s">
        <v>9</v>
      </c>
      <c r="AD437" s="16" t="s">
        <v>453</v>
      </c>
      <c r="AE437" s="16" t="s">
        <v>9</v>
      </c>
      <c r="AF437" s="16" t="s">
        <v>338</v>
      </c>
      <c r="AG437" s="25">
        <f ca="1" t="shared" si="36"/>
        <v>23.6227777777822</v>
      </c>
      <c r="AH437" s="25" t="str">
        <f t="shared" si="37"/>
        <v>是</v>
      </c>
      <c r="AI437" s="26" t="str">
        <f ca="1" t="shared" si="38"/>
        <v>是</v>
      </c>
      <c r="AJ437" s="27" t="str">
        <f ca="1" t="shared" si="39"/>
        <v>是</v>
      </c>
      <c r="AK437" s="28"/>
      <c r="AL437" s="28" t="s">
        <v>71</v>
      </c>
    </row>
    <row r="438" spans="1:38">
      <c r="A438" s="22" t="str">
        <f t="shared" si="40"/>
        <v>合肥包河三里庵网点</v>
      </c>
      <c r="B438" s="22" t="str">
        <f>VLOOKUP(R438,区域划分!A:B,2,0)</f>
        <v>合肥南</v>
      </c>
      <c r="C438" t="str">
        <f t="shared" si="41"/>
        <v>2020-11-02</v>
      </c>
      <c r="D438" s="16" t="s">
        <v>4563</v>
      </c>
      <c r="E438" s="16" t="s">
        <v>4564</v>
      </c>
      <c r="F438" s="16" t="s">
        <v>433</v>
      </c>
      <c r="G438" s="16" t="s">
        <v>471</v>
      </c>
      <c r="H438" s="16" t="s">
        <v>472</v>
      </c>
      <c r="I438" s="16" t="s">
        <v>436</v>
      </c>
      <c r="J438" s="16" t="s">
        <v>2402</v>
      </c>
      <c r="K438" s="16" t="s">
        <v>2403</v>
      </c>
      <c r="L438" s="16" t="s">
        <v>4565</v>
      </c>
      <c r="M438" s="16" t="s">
        <v>4566</v>
      </c>
      <c r="N438" s="16" t="s">
        <v>478</v>
      </c>
      <c r="O438" s="16" t="s">
        <v>442</v>
      </c>
      <c r="P438" s="16" t="s">
        <v>4567</v>
      </c>
      <c r="Q438" s="16" t="s">
        <v>4568</v>
      </c>
      <c r="R438" s="16" t="s">
        <v>13</v>
      </c>
      <c r="S438" s="16" t="s">
        <v>4176</v>
      </c>
      <c r="T438" s="16" t="s">
        <v>1880</v>
      </c>
      <c r="U438" s="16" t="s">
        <v>466</v>
      </c>
      <c r="V438" s="16" t="s">
        <v>4569</v>
      </c>
      <c r="W438" s="16" t="s">
        <v>4567</v>
      </c>
      <c r="X438" s="16" t="s">
        <v>449</v>
      </c>
      <c r="Y438" s="16" t="s">
        <v>450</v>
      </c>
      <c r="Z438" s="16" t="s">
        <v>451</v>
      </c>
      <c r="AA438" s="16" t="s">
        <v>4570</v>
      </c>
      <c r="AB438" s="16" t="s">
        <v>4176</v>
      </c>
      <c r="AC438" s="16" t="s">
        <v>13</v>
      </c>
      <c r="AD438" s="16" t="s">
        <v>453</v>
      </c>
      <c r="AE438" s="16" t="s">
        <v>13</v>
      </c>
      <c r="AF438" s="16" t="s">
        <v>338</v>
      </c>
      <c r="AG438" s="25">
        <f ca="1" t="shared" si="36"/>
        <v>23.6219444444287</v>
      </c>
      <c r="AH438" s="25" t="str">
        <f t="shared" si="37"/>
        <v>是</v>
      </c>
      <c r="AI438" s="26" t="str">
        <f ca="1" t="shared" si="38"/>
        <v>是</v>
      </c>
      <c r="AJ438" s="27" t="str">
        <f ca="1" t="shared" si="39"/>
        <v>是</v>
      </c>
      <c r="AK438" s="28"/>
      <c r="AL438" s="28" t="s">
        <v>71</v>
      </c>
    </row>
    <row r="439" spans="1:38">
      <c r="A439" s="22" t="str">
        <f t="shared" si="40"/>
        <v>合肥经开网点</v>
      </c>
      <c r="B439" s="22" t="str">
        <f>VLOOKUP(R439,区域划分!A:B,2,0)</f>
        <v>合肥南</v>
      </c>
      <c r="C439" t="str">
        <f t="shared" si="41"/>
        <v>2020-11-02</v>
      </c>
      <c r="D439" s="16" t="s">
        <v>4571</v>
      </c>
      <c r="E439" s="16" t="s">
        <v>2307</v>
      </c>
      <c r="F439" s="16" t="s">
        <v>433</v>
      </c>
      <c r="G439" s="16" t="s">
        <v>471</v>
      </c>
      <c r="H439" s="16" t="s">
        <v>472</v>
      </c>
      <c r="I439" s="16" t="s">
        <v>473</v>
      </c>
      <c r="J439" s="16" t="s">
        <v>1540</v>
      </c>
      <c r="K439" s="16" t="s">
        <v>4572</v>
      </c>
      <c r="L439" s="16" t="s">
        <v>4573</v>
      </c>
      <c r="M439" s="16" t="s">
        <v>4574</v>
      </c>
      <c r="N439" s="16" t="s">
        <v>478</v>
      </c>
      <c r="O439" s="16" t="s">
        <v>442</v>
      </c>
      <c r="P439" s="16" t="s">
        <v>2310</v>
      </c>
      <c r="Q439" s="16" t="s">
        <v>2311</v>
      </c>
      <c r="R439" s="16" t="s">
        <v>9</v>
      </c>
      <c r="S439" s="16" t="s">
        <v>4176</v>
      </c>
      <c r="T439" s="16" t="s">
        <v>4231</v>
      </c>
      <c r="U439" s="16" t="s">
        <v>466</v>
      </c>
      <c r="V439" s="16" t="s">
        <v>4575</v>
      </c>
      <c r="W439" s="16" t="s">
        <v>2310</v>
      </c>
      <c r="X439" s="16" t="s">
        <v>449</v>
      </c>
      <c r="Y439" s="16" t="s">
        <v>450</v>
      </c>
      <c r="Z439" s="16" t="s">
        <v>451</v>
      </c>
      <c r="AA439" s="16" t="s">
        <v>4576</v>
      </c>
      <c r="AB439" s="16" t="s">
        <v>4176</v>
      </c>
      <c r="AC439" s="16" t="s">
        <v>9</v>
      </c>
      <c r="AD439" s="16" t="s">
        <v>453</v>
      </c>
      <c r="AE439" s="16" t="s">
        <v>9</v>
      </c>
      <c r="AF439" s="16" t="s">
        <v>338</v>
      </c>
      <c r="AG439" s="25">
        <f ca="1" t="shared" si="36"/>
        <v>23.5652777776122</v>
      </c>
      <c r="AH439" s="25" t="str">
        <f t="shared" si="37"/>
        <v>是</v>
      </c>
      <c r="AI439" s="26" t="str">
        <f ca="1" t="shared" si="38"/>
        <v>是</v>
      </c>
      <c r="AJ439" s="27" t="str">
        <f ca="1" t="shared" si="39"/>
        <v>是</v>
      </c>
      <c r="AK439" s="28"/>
      <c r="AL439" s="28" t="s">
        <v>71</v>
      </c>
    </row>
    <row r="440" spans="1:38">
      <c r="A440" s="22" t="str">
        <f t="shared" si="40"/>
        <v>合肥经开网点</v>
      </c>
      <c r="B440" s="22" t="str">
        <f>VLOOKUP(R440,区域划分!A:B,2,0)</f>
        <v>合肥南</v>
      </c>
      <c r="C440" t="str">
        <f t="shared" si="41"/>
        <v>2020-11-02</v>
      </c>
      <c r="D440" s="16" t="s">
        <v>4577</v>
      </c>
      <c r="E440" s="16" t="s">
        <v>4578</v>
      </c>
      <c r="F440" s="16" t="s">
        <v>433</v>
      </c>
      <c r="G440" s="16" t="s">
        <v>471</v>
      </c>
      <c r="H440" s="16" t="s">
        <v>472</v>
      </c>
      <c r="I440" s="16" t="s">
        <v>473</v>
      </c>
      <c r="J440" s="16" t="s">
        <v>4579</v>
      </c>
      <c r="K440" s="16" t="s">
        <v>4580</v>
      </c>
      <c r="L440" s="16" t="s">
        <v>4152</v>
      </c>
      <c r="M440" s="16" t="s">
        <v>4581</v>
      </c>
      <c r="N440" s="16" t="s">
        <v>441</v>
      </c>
      <c r="O440" s="16" t="s">
        <v>442</v>
      </c>
      <c r="P440" s="16" t="s">
        <v>4582</v>
      </c>
      <c r="Q440" s="16" t="s">
        <v>4583</v>
      </c>
      <c r="R440" s="16" t="s">
        <v>9</v>
      </c>
      <c r="S440" s="16" t="s">
        <v>4176</v>
      </c>
      <c r="T440" s="16" t="s">
        <v>4231</v>
      </c>
      <c r="U440" s="16" t="s">
        <v>466</v>
      </c>
      <c r="V440" s="16" t="s">
        <v>4584</v>
      </c>
      <c r="W440" s="16" t="s">
        <v>4582</v>
      </c>
      <c r="X440" s="16" t="s">
        <v>449</v>
      </c>
      <c r="Y440" s="16" t="s">
        <v>450</v>
      </c>
      <c r="Z440" s="16" t="s">
        <v>451</v>
      </c>
      <c r="AA440" s="16" t="s">
        <v>4585</v>
      </c>
      <c r="AB440" s="16" t="s">
        <v>4176</v>
      </c>
      <c r="AC440" s="16" t="s">
        <v>9</v>
      </c>
      <c r="AD440" s="16" t="s">
        <v>453</v>
      </c>
      <c r="AE440" s="16" t="s">
        <v>9</v>
      </c>
      <c r="AF440" s="16" t="s">
        <v>338</v>
      </c>
      <c r="AG440" s="25">
        <f ca="1" t="shared" si="36"/>
        <v>23.5847222220618</v>
      </c>
      <c r="AH440" s="25" t="str">
        <f t="shared" si="37"/>
        <v>是</v>
      </c>
      <c r="AI440" s="26" t="str">
        <f ca="1" t="shared" si="38"/>
        <v>是</v>
      </c>
      <c r="AJ440" s="27" t="str">
        <f ca="1" t="shared" si="39"/>
        <v>是</v>
      </c>
      <c r="AK440" s="28"/>
      <c r="AL440" s="28" t="s">
        <v>71</v>
      </c>
    </row>
    <row r="441" spans="1:38">
      <c r="A441" s="22" t="str">
        <f t="shared" si="40"/>
        <v>合肥包河三里庵网点</v>
      </c>
      <c r="B441" s="22" t="str">
        <f>VLOOKUP(R441,区域划分!A:B,2,0)</f>
        <v>合肥南</v>
      </c>
      <c r="C441" t="str">
        <f t="shared" si="41"/>
        <v>2020-11-02</v>
      </c>
      <c r="D441" s="16" t="s">
        <v>4586</v>
      </c>
      <c r="E441" s="16" t="s">
        <v>4587</v>
      </c>
      <c r="F441" s="16" t="s">
        <v>433</v>
      </c>
      <c r="G441" s="16" t="s">
        <v>471</v>
      </c>
      <c r="H441" s="16" t="s">
        <v>472</v>
      </c>
      <c r="I441" s="16" t="s">
        <v>436</v>
      </c>
      <c r="J441" s="16" t="s">
        <v>4588</v>
      </c>
      <c r="K441" s="16" t="s">
        <v>4589</v>
      </c>
      <c r="L441" s="16" t="s">
        <v>4590</v>
      </c>
      <c r="M441" s="16" t="s">
        <v>4591</v>
      </c>
      <c r="N441" s="16" t="s">
        <v>441</v>
      </c>
      <c r="O441" s="16" t="s">
        <v>442</v>
      </c>
      <c r="P441" s="16" t="s">
        <v>4592</v>
      </c>
      <c r="Q441" s="16" t="s">
        <v>4593</v>
      </c>
      <c r="R441" s="16" t="s">
        <v>13</v>
      </c>
      <c r="S441" s="16" t="s">
        <v>4176</v>
      </c>
      <c r="T441" s="16" t="s">
        <v>1880</v>
      </c>
      <c r="U441" s="16" t="s">
        <v>466</v>
      </c>
      <c r="V441" s="16" t="s">
        <v>4594</v>
      </c>
      <c r="W441" s="16" t="s">
        <v>4592</v>
      </c>
      <c r="X441" s="16" t="s">
        <v>449</v>
      </c>
      <c r="Y441" s="16" t="s">
        <v>450</v>
      </c>
      <c r="Z441" s="16" t="s">
        <v>451</v>
      </c>
      <c r="AA441" s="16" t="s">
        <v>4595</v>
      </c>
      <c r="AB441" s="16" t="s">
        <v>4176</v>
      </c>
      <c r="AC441" s="16" t="s">
        <v>13</v>
      </c>
      <c r="AD441" s="16" t="s">
        <v>453</v>
      </c>
      <c r="AE441" s="16" t="s">
        <v>13</v>
      </c>
      <c r="AF441" s="16" t="s">
        <v>338</v>
      </c>
      <c r="AG441" s="25">
        <f ca="1" t="shared" si="36"/>
        <v>23.5944444444613</v>
      </c>
      <c r="AH441" s="25" t="str">
        <f t="shared" si="37"/>
        <v>是</v>
      </c>
      <c r="AI441" s="26" t="str">
        <f ca="1" t="shared" si="38"/>
        <v>是</v>
      </c>
      <c r="AJ441" s="27" t="str">
        <f ca="1" t="shared" si="39"/>
        <v>是</v>
      </c>
      <c r="AK441" s="28"/>
      <c r="AL441" s="28" t="s">
        <v>71</v>
      </c>
    </row>
    <row r="442" spans="1:38">
      <c r="A442" s="22" t="str">
        <f t="shared" si="40"/>
        <v>合肥包河三里庵网点</v>
      </c>
      <c r="B442" s="22" t="str">
        <f>VLOOKUP(R442,区域划分!A:B,2,0)</f>
        <v>合肥南</v>
      </c>
      <c r="C442" t="str">
        <f t="shared" si="41"/>
        <v>2020-11-02</v>
      </c>
      <c r="D442" s="16" t="s">
        <v>4596</v>
      </c>
      <c r="E442" s="16" t="s">
        <v>4597</v>
      </c>
      <c r="F442" s="16" t="s">
        <v>433</v>
      </c>
      <c r="G442" s="16" t="s">
        <v>456</v>
      </c>
      <c r="H442" s="16" t="s">
        <v>457</v>
      </c>
      <c r="I442" s="16" t="s">
        <v>473</v>
      </c>
      <c r="J442" s="16" t="s">
        <v>634</v>
      </c>
      <c r="K442" s="16" t="s">
        <v>4598</v>
      </c>
      <c r="L442" s="16" t="s">
        <v>4599</v>
      </c>
      <c r="M442" s="16" t="s">
        <v>2111</v>
      </c>
      <c r="N442" s="16" t="s">
        <v>478</v>
      </c>
      <c r="O442" s="16" t="s">
        <v>442</v>
      </c>
      <c r="P442" s="16" t="s">
        <v>4600</v>
      </c>
      <c r="Q442" s="16" t="s">
        <v>4601</v>
      </c>
      <c r="R442" s="16" t="s">
        <v>13</v>
      </c>
      <c r="S442" s="16" t="s">
        <v>4176</v>
      </c>
      <c r="T442" s="16" t="s">
        <v>4602</v>
      </c>
      <c r="U442" s="16" t="s">
        <v>466</v>
      </c>
      <c r="V442" s="16" t="s">
        <v>2115</v>
      </c>
      <c r="W442" s="16" t="s">
        <v>4600</v>
      </c>
      <c r="X442" s="16" t="s">
        <v>449</v>
      </c>
      <c r="Y442" s="16" t="s">
        <v>450</v>
      </c>
      <c r="Z442" s="16" t="s">
        <v>451</v>
      </c>
      <c r="AA442" s="16" t="s">
        <v>4603</v>
      </c>
      <c r="AB442" s="16" t="s">
        <v>4176</v>
      </c>
      <c r="AC442" s="16" t="s">
        <v>13</v>
      </c>
      <c r="AD442" s="16" t="s">
        <v>453</v>
      </c>
      <c r="AE442" s="16" t="s">
        <v>13</v>
      </c>
      <c r="AF442" s="16" t="s">
        <v>338</v>
      </c>
      <c r="AG442" s="25">
        <f ca="1" t="shared" si="36"/>
        <v>23.7311111111194</v>
      </c>
      <c r="AH442" s="25" t="str">
        <f t="shared" si="37"/>
        <v>是</v>
      </c>
      <c r="AI442" s="26" t="str">
        <f ca="1" t="shared" si="38"/>
        <v>是</v>
      </c>
      <c r="AJ442" s="27" t="str">
        <f ca="1" t="shared" si="39"/>
        <v>是</v>
      </c>
      <c r="AK442" s="28"/>
      <c r="AL442" s="28" t="s">
        <v>71</v>
      </c>
    </row>
    <row r="443" spans="1:38">
      <c r="A443" s="22" t="str">
        <f t="shared" si="40"/>
        <v>池州青阳网点</v>
      </c>
      <c r="B443" s="22" t="str">
        <f>VLOOKUP(R443,区域划分!A:B,2,0)</f>
        <v>池州</v>
      </c>
      <c r="C443" t="str">
        <f t="shared" si="41"/>
        <v>2020-11-02</v>
      </c>
      <c r="D443" s="16" t="s">
        <v>4604</v>
      </c>
      <c r="E443" s="16" t="s">
        <v>4605</v>
      </c>
      <c r="F443" s="16" t="s">
        <v>433</v>
      </c>
      <c r="G443" s="16" t="s">
        <v>471</v>
      </c>
      <c r="H443" s="16" t="s">
        <v>472</v>
      </c>
      <c r="I443" s="16" t="s">
        <v>473</v>
      </c>
      <c r="J443" s="16" t="s">
        <v>4606</v>
      </c>
      <c r="K443" s="16" t="s">
        <v>4607</v>
      </c>
      <c r="L443" s="16" t="s">
        <v>4608</v>
      </c>
      <c r="M443" s="16" t="s">
        <v>4609</v>
      </c>
      <c r="N443" s="16" t="s">
        <v>441</v>
      </c>
      <c r="O443" s="16" t="s">
        <v>442</v>
      </c>
      <c r="P443" s="16" t="s">
        <v>4610</v>
      </c>
      <c r="Q443" s="16" t="s">
        <v>4611</v>
      </c>
      <c r="R443" s="16" t="s">
        <v>25</v>
      </c>
      <c r="S443" s="16" t="s">
        <v>4176</v>
      </c>
      <c r="T443" s="16" t="s">
        <v>4612</v>
      </c>
      <c r="U443" s="16" t="s">
        <v>466</v>
      </c>
      <c r="V443" s="16" t="s">
        <v>4613</v>
      </c>
      <c r="W443" s="16" t="s">
        <v>4610</v>
      </c>
      <c r="X443" s="16" t="s">
        <v>449</v>
      </c>
      <c r="Y443" s="16" t="s">
        <v>450</v>
      </c>
      <c r="Z443" s="16" t="s">
        <v>451</v>
      </c>
      <c r="AA443" s="16" t="s">
        <v>4614</v>
      </c>
      <c r="AB443" s="16" t="s">
        <v>4176</v>
      </c>
      <c r="AC443" s="16" t="s">
        <v>25</v>
      </c>
      <c r="AD443" s="16" t="s">
        <v>453</v>
      </c>
      <c r="AE443" s="16" t="s">
        <v>25</v>
      </c>
      <c r="AF443" s="16" t="s">
        <v>338</v>
      </c>
      <c r="AG443" s="25">
        <f ca="1" t="shared" si="36"/>
        <v>23.9105555556016</v>
      </c>
      <c r="AH443" s="25" t="str">
        <f t="shared" si="37"/>
        <v>是</v>
      </c>
      <c r="AI443" s="26" t="str">
        <f ca="1" t="shared" si="38"/>
        <v>是</v>
      </c>
      <c r="AJ443" s="27" t="str">
        <f ca="1" t="shared" si="39"/>
        <v>是</v>
      </c>
      <c r="AK443" s="28"/>
      <c r="AL443" s="28" t="s">
        <v>71</v>
      </c>
    </row>
    <row r="444" spans="1:38">
      <c r="A444" s="22" t="str">
        <f t="shared" si="40"/>
        <v>合肥经开网点</v>
      </c>
      <c r="B444" s="22" t="str">
        <f>VLOOKUP(R444,区域划分!A:B,2,0)</f>
        <v>合肥南</v>
      </c>
      <c r="C444" t="str">
        <f t="shared" si="41"/>
        <v>2020-11-02</v>
      </c>
      <c r="D444" s="16" t="s">
        <v>4615</v>
      </c>
      <c r="E444" s="16" t="s">
        <v>4616</v>
      </c>
      <c r="F444" s="16" t="s">
        <v>433</v>
      </c>
      <c r="G444" s="16" t="s">
        <v>471</v>
      </c>
      <c r="H444" s="16" t="s">
        <v>472</v>
      </c>
      <c r="I444" s="16" t="s">
        <v>473</v>
      </c>
      <c r="J444" s="16" t="s">
        <v>1072</v>
      </c>
      <c r="K444" s="16" t="s">
        <v>4617</v>
      </c>
      <c r="L444" s="16" t="s">
        <v>4618</v>
      </c>
      <c r="M444" s="16" t="s">
        <v>4619</v>
      </c>
      <c r="N444" s="16" t="s">
        <v>478</v>
      </c>
      <c r="O444" s="16" t="s">
        <v>442</v>
      </c>
      <c r="P444" s="16" t="s">
        <v>4620</v>
      </c>
      <c r="Q444" s="16" t="s">
        <v>4621</v>
      </c>
      <c r="R444" s="16" t="s">
        <v>9</v>
      </c>
      <c r="S444" s="16" t="s">
        <v>4176</v>
      </c>
      <c r="T444" s="16" t="s">
        <v>4231</v>
      </c>
      <c r="U444" s="16" t="s">
        <v>466</v>
      </c>
      <c r="V444" s="16" t="s">
        <v>4622</v>
      </c>
      <c r="W444" s="16" t="s">
        <v>4620</v>
      </c>
      <c r="X444" s="16" t="s">
        <v>449</v>
      </c>
      <c r="Y444" s="16" t="s">
        <v>450</v>
      </c>
      <c r="Z444" s="16" t="s">
        <v>451</v>
      </c>
      <c r="AA444" s="16" t="s">
        <v>4623</v>
      </c>
      <c r="AB444" s="16" t="s">
        <v>4176</v>
      </c>
      <c r="AC444" s="16" t="s">
        <v>9</v>
      </c>
      <c r="AD444" s="16" t="s">
        <v>453</v>
      </c>
      <c r="AE444" s="16" t="s">
        <v>9</v>
      </c>
      <c r="AF444" s="16" t="s">
        <v>338</v>
      </c>
      <c r="AG444" s="25">
        <f ca="1" t="shared" si="36"/>
        <v>23.4683333333815</v>
      </c>
      <c r="AH444" s="25" t="str">
        <f t="shared" si="37"/>
        <v>是</v>
      </c>
      <c r="AI444" s="26" t="str">
        <f ca="1" t="shared" si="38"/>
        <v>是</v>
      </c>
      <c r="AJ444" s="27" t="str">
        <f ca="1" t="shared" si="39"/>
        <v>是</v>
      </c>
      <c r="AK444" s="28"/>
      <c r="AL444" s="28" t="s">
        <v>71</v>
      </c>
    </row>
    <row r="445" spans="1:38">
      <c r="A445" s="22" t="str">
        <f t="shared" si="40"/>
        <v>合肥经开网点</v>
      </c>
      <c r="B445" s="22" t="str">
        <f>VLOOKUP(R445,区域划分!A:B,2,0)</f>
        <v>合肥南</v>
      </c>
      <c r="C445" t="str">
        <f t="shared" si="41"/>
        <v>2020-11-02</v>
      </c>
      <c r="D445" s="16" t="s">
        <v>4624</v>
      </c>
      <c r="E445" s="16" t="s">
        <v>4625</v>
      </c>
      <c r="F445" s="16" t="s">
        <v>433</v>
      </c>
      <c r="G445" s="16" t="s">
        <v>456</v>
      </c>
      <c r="H445" s="16" t="s">
        <v>457</v>
      </c>
      <c r="I445" s="16" t="s">
        <v>473</v>
      </c>
      <c r="J445" s="16" t="s">
        <v>4545</v>
      </c>
      <c r="K445" s="16" t="s">
        <v>4546</v>
      </c>
      <c r="L445" s="16" t="s">
        <v>4626</v>
      </c>
      <c r="M445" s="16" t="s">
        <v>4061</v>
      </c>
      <c r="N445" s="16" t="s">
        <v>441</v>
      </c>
      <c r="O445" s="16" t="s">
        <v>442</v>
      </c>
      <c r="P445" s="16" t="s">
        <v>4062</v>
      </c>
      <c r="Q445" s="16" t="s">
        <v>4063</v>
      </c>
      <c r="R445" s="16" t="s">
        <v>9</v>
      </c>
      <c r="S445" s="16" t="s">
        <v>4176</v>
      </c>
      <c r="T445" s="16" t="s">
        <v>4231</v>
      </c>
      <c r="U445" s="16" t="s">
        <v>466</v>
      </c>
      <c r="V445" s="16" t="s">
        <v>4064</v>
      </c>
      <c r="W445" s="16" t="s">
        <v>4062</v>
      </c>
      <c r="X445" s="16" t="s">
        <v>449</v>
      </c>
      <c r="Y445" s="16" t="s">
        <v>450</v>
      </c>
      <c r="Z445" s="16" t="s">
        <v>451</v>
      </c>
      <c r="AA445" s="16" t="s">
        <v>4627</v>
      </c>
      <c r="AB445" s="16" t="s">
        <v>4176</v>
      </c>
      <c r="AC445" s="16" t="s">
        <v>9</v>
      </c>
      <c r="AD445" s="16" t="s">
        <v>453</v>
      </c>
      <c r="AE445" s="16" t="s">
        <v>9</v>
      </c>
      <c r="AF445" s="16" t="s">
        <v>338</v>
      </c>
      <c r="AG445" s="25">
        <f ca="1" t="shared" si="36"/>
        <v>23.4244444445358</v>
      </c>
      <c r="AH445" s="25" t="str">
        <f t="shared" si="37"/>
        <v>是</v>
      </c>
      <c r="AI445" s="26" t="str">
        <f ca="1" t="shared" si="38"/>
        <v>是</v>
      </c>
      <c r="AJ445" s="27" t="str">
        <f ca="1" t="shared" si="39"/>
        <v>是</v>
      </c>
      <c r="AK445" s="28"/>
      <c r="AL445" s="28" t="s">
        <v>71</v>
      </c>
    </row>
    <row r="446" spans="1:38">
      <c r="A446" s="22" t="str">
        <f t="shared" si="40"/>
        <v>合肥经开网点</v>
      </c>
      <c r="B446" s="22" t="str">
        <f>VLOOKUP(R446,区域划分!A:B,2,0)</f>
        <v>合肥南</v>
      </c>
      <c r="C446" t="str">
        <f t="shared" si="41"/>
        <v>2020-11-02</v>
      </c>
      <c r="D446" s="16" t="s">
        <v>4628</v>
      </c>
      <c r="E446" s="16" t="s">
        <v>4629</v>
      </c>
      <c r="F446" s="16" t="s">
        <v>433</v>
      </c>
      <c r="G446" s="16" t="s">
        <v>471</v>
      </c>
      <c r="H446" s="16" t="s">
        <v>472</v>
      </c>
      <c r="I446" s="16" t="s">
        <v>436</v>
      </c>
      <c r="J446" s="16" t="s">
        <v>4630</v>
      </c>
      <c r="K446" s="16" t="s">
        <v>4631</v>
      </c>
      <c r="L446" s="16" t="s">
        <v>4632</v>
      </c>
      <c r="M446" s="16" t="s">
        <v>4633</v>
      </c>
      <c r="N446" s="16" t="s">
        <v>478</v>
      </c>
      <c r="O446" s="16" t="s">
        <v>479</v>
      </c>
      <c r="P446" s="16" t="s">
        <v>4634</v>
      </c>
      <c r="Q446" s="16" t="s">
        <v>4635</v>
      </c>
      <c r="R446" s="16" t="s">
        <v>9</v>
      </c>
      <c r="S446" s="16" t="s">
        <v>4176</v>
      </c>
      <c r="T446" s="16" t="s">
        <v>4231</v>
      </c>
      <c r="U446" s="16" t="s">
        <v>466</v>
      </c>
      <c r="V446" s="16" t="s">
        <v>4636</v>
      </c>
      <c r="W446" s="16" t="s">
        <v>4634</v>
      </c>
      <c r="X446" s="16" t="s">
        <v>449</v>
      </c>
      <c r="Y446" s="16" t="s">
        <v>450</v>
      </c>
      <c r="Z446" s="16" t="s">
        <v>451</v>
      </c>
      <c r="AA446" s="16" t="s">
        <v>4637</v>
      </c>
      <c r="AB446" s="16" t="s">
        <v>4176</v>
      </c>
      <c r="AC446" s="16" t="s">
        <v>9</v>
      </c>
      <c r="AD446" s="16" t="s">
        <v>453</v>
      </c>
      <c r="AE446" s="16" t="s">
        <v>9</v>
      </c>
      <c r="AF446" s="16" t="s">
        <v>338</v>
      </c>
      <c r="AG446" s="25">
        <f ca="1" t="shared" si="36"/>
        <v>23.3936111111543</v>
      </c>
      <c r="AH446" s="25" t="str">
        <f t="shared" si="37"/>
        <v>是</v>
      </c>
      <c r="AI446" s="26" t="str">
        <f ca="1" t="shared" si="38"/>
        <v>是</v>
      </c>
      <c r="AJ446" s="27" t="str">
        <f ca="1" t="shared" si="39"/>
        <v>是</v>
      </c>
      <c r="AK446" s="28"/>
      <c r="AL446" s="28" t="s">
        <v>71</v>
      </c>
    </row>
    <row r="447" spans="1:38">
      <c r="A447" s="22" t="str">
        <f t="shared" si="40"/>
        <v>合肥长丰北城网点</v>
      </c>
      <c r="B447" s="22" t="str">
        <f>VLOOKUP(R447,区域划分!A:B,2,0)</f>
        <v>合肥北</v>
      </c>
      <c r="C447" t="str">
        <f t="shared" si="41"/>
        <v>2020-11-02</v>
      </c>
      <c r="D447" s="16" t="s">
        <v>4638</v>
      </c>
      <c r="E447" s="16" t="s">
        <v>4639</v>
      </c>
      <c r="F447" s="16" t="s">
        <v>433</v>
      </c>
      <c r="G447" s="16" t="s">
        <v>3420</v>
      </c>
      <c r="H447" s="16" t="s">
        <v>3421</v>
      </c>
      <c r="I447" s="16" t="s">
        <v>436</v>
      </c>
      <c r="J447" s="16" t="s">
        <v>4640</v>
      </c>
      <c r="K447" s="16" t="s">
        <v>4641</v>
      </c>
      <c r="L447" s="16" t="s">
        <v>4642</v>
      </c>
      <c r="M447" s="16" t="s">
        <v>4643</v>
      </c>
      <c r="N447" s="16" t="s">
        <v>478</v>
      </c>
      <c r="O447" s="16" t="s">
        <v>442</v>
      </c>
      <c r="P447" s="16" t="s">
        <v>4644</v>
      </c>
      <c r="Q447" s="16" t="s">
        <v>4645</v>
      </c>
      <c r="R447" s="16" t="s">
        <v>21</v>
      </c>
      <c r="S447" s="16" t="s">
        <v>482</v>
      </c>
      <c r="T447" s="16" t="s">
        <v>4646</v>
      </c>
      <c r="U447" s="16" t="s">
        <v>447</v>
      </c>
      <c r="V447" s="16" t="s">
        <v>4647</v>
      </c>
      <c r="W447" s="16" t="s">
        <v>4644</v>
      </c>
      <c r="X447" s="16" t="s">
        <v>449</v>
      </c>
      <c r="Y447" s="16" t="s">
        <v>450</v>
      </c>
      <c r="Z447" s="16" t="s">
        <v>451</v>
      </c>
      <c r="AA447" s="16" t="s">
        <v>4648</v>
      </c>
      <c r="AB447" s="16" t="s">
        <v>482</v>
      </c>
      <c r="AC447" s="16" t="s">
        <v>21</v>
      </c>
      <c r="AD447" s="16" t="s">
        <v>453</v>
      </c>
      <c r="AE447" s="16" t="s">
        <v>338</v>
      </c>
      <c r="AF447" s="16" t="s">
        <v>338</v>
      </c>
      <c r="AG447" s="25">
        <f ca="1" t="shared" si="36"/>
        <v>2.51277777773794</v>
      </c>
      <c r="AH447" s="25" t="str">
        <f t="shared" si="37"/>
        <v>是</v>
      </c>
      <c r="AI447" s="26" t="str">
        <f ca="1" t="shared" si="38"/>
        <v>是</v>
      </c>
      <c r="AJ447" s="27" t="str">
        <f ca="1" t="shared" si="39"/>
        <v>是</v>
      </c>
      <c r="AK447" s="28" t="s">
        <v>69</v>
      </c>
      <c r="AL447" s="28"/>
    </row>
    <row r="448" spans="1:38">
      <c r="A448" s="22" t="str">
        <f t="shared" si="40"/>
        <v>合肥肥东吾悦网点</v>
      </c>
      <c r="B448" s="22" t="str">
        <f>VLOOKUP(R448,区域划分!A:B,2,0)</f>
        <v>肥东</v>
      </c>
      <c r="C448" t="str">
        <f t="shared" si="41"/>
        <v>2020-11-02</v>
      </c>
      <c r="D448" s="16" t="s">
        <v>4649</v>
      </c>
      <c r="E448" s="16" t="s">
        <v>4650</v>
      </c>
      <c r="F448" s="16" t="s">
        <v>433</v>
      </c>
      <c r="G448" s="16" t="s">
        <v>532</v>
      </c>
      <c r="H448" s="16" t="s">
        <v>533</v>
      </c>
      <c r="I448" s="16" t="s">
        <v>473</v>
      </c>
      <c r="J448" s="16" t="s">
        <v>4651</v>
      </c>
      <c r="K448" s="16" t="s">
        <v>4652</v>
      </c>
      <c r="L448" s="16" t="s">
        <v>4653</v>
      </c>
      <c r="M448" s="16" t="s">
        <v>4654</v>
      </c>
      <c r="N448" s="16" t="s">
        <v>478</v>
      </c>
      <c r="O448" s="16" t="s">
        <v>442</v>
      </c>
      <c r="P448" s="16" t="s">
        <v>4655</v>
      </c>
      <c r="Q448" s="16" t="s">
        <v>4656</v>
      </c>
      <c r="R448" s="16" t="s">
        <v>11</v>
      </c>
      <c r="S448" s="16" t="s">
        <v>4176</v>
      </c>
      <c r="T448" s="16" t="s">
        <v>4197</v>
      </c>
      <c r="U448" s="16" t="s">
        <v>466</v>
      </c>
      <c r="V448" s="16" t="s">
        <v>4657</v>
      </c>
      <c r="W448" s="16" t="s">
        <v>4655</v>
      </c>
      <c r="X448" s="16" t="s">
        <v>449</v>
      </c>
      <c r="Y448" s="16" t="s">
        <v>450</v>
      </c>
      <c r="Z448" s="16" t="s">
        <v>451</v>
      </c>
      <c r="AA448" s="16" t="s">
        <v>4658</v>
      </c>
      <c r="AB448" s="16" t="s">
        <v>4176</v>
      </c>
      <c r="AC448" s="16" t="s">
        <v>11</v>
      </c>
      <c r="AD448" s="16" t="s">
        <v>453</v>
      </c>
      <c r="AE448" s="16" t="s">
        <v>11</v>
      </c>
      <c r="AF448" s="16" t="s">
        <v>338</v>
      </c>
      <c r="AG448" s="25">
        <f ca="1" t="shared" si="36"/>
        <v>23.5988888888969</v>
      </c>
      <c r="AH448" s="25" t="str">
        <f t="shared" si="37"/>
        <v>是</v>
      </c>
      <c r="AI448" s="26" t="str">
        <f ca="1" t="shared" si="38"/>
        <v>是</v>
      </c>
      <c r="AJ448" s="27" t="str">
        <f ca="1" t="shared" si="39"/>
        <v>是</v>
      </c>
      <c r="AK448" s="28"/>
      <c r="AL448" s="28" t="s">
        <v>71</v>
      </c>
    </row>
    <row r="449" spans="1:38">
      <c r="A449" s="22" t="str">
        <f t="shared" si="40"/>
        <v>马鞍山含山网点</v>
      </c>
      <c r="B449" s="22" t="str">
        <f>VLOOKUP(R449,区域划分!A:B,2,0)</f>
        <v>含山</v>
      </c>
      <c r="C449" t="str">
        <f t="shared" si="41"/>
        <v>2020-11-02</v>
      </c>
      <c r="D449" s="16" t="s">
        <v>4659</v>
      </c>
      <c r="E449" s="16" t="s">
        <v>4660</v>
      </c>
      <c r="F449" s="16" t="s">
        <v>433</v>
      </c>
      <c r="G449" s="16" t="s">
        <v>471</v>
      </c>
      <c r="H449" s="16" t="s">
        <v>472</v>
      </c>
      <c r="I449" s="16" t="s">
        <v>473</v>
      </c>
      <c r="J449" s="16" t="s">
        <v>4661</v>
      </c>
      <c r="K449" s="16" t="s">
        <v>3559</v>
      </c>
      <c r="L449" s="16" t="s">
        <v>4662</v>
      </c>
      <c r="M449" s="16" t="s">
        <v>4663</v>
      </c>
      <c r="N449" s="16" t="s">
        <v>478</v>
      </c>
      <c r="O449" s="16" t="s">
        <v>442</v>
      </c>
      <c r="P449" s="16" t="s">
        <v>4664</v>
      </c>
      <c r="Q449" s="16" t="s">
        <v>4665</v>
      </c>
      <c r="R449" s="16" t="s">
        <v>27</v>
      </c>
      <c r="S449" s="16" t="s">
        <v>1206</v>
      </c>
      <c r="T449" s="16" t="s">
        <v>4666</v>
      </c>
      <c r="U449" s="16" t="s">
        <v>447</v>
      </c>
      <c r="V449" s="16" t="s">
        <v>4667</v>
      </c>
      <c r="W449" s="16" t="s">
        <v>4664</v>
      </c>
      <c r="X449" s="16" t="s">
        <v>449</v>
      </c>
      <c r="Y449" s="16" t="s">
        <v>450</v>
      </c>
      <c r="Z449" s="16" t="s">
        <v>451</v>
      </c>
      <c r="AA449" s="16" t="s">
        <v>4668</v>
      </c>
      <c r="AB449" s="16" t="s">
        <v>1206</v>
      </c>
      <c r="AC449" s="16" t="s">
        <v>27</v>
      </c>
      <c r="AD449" s="16" t="s">
        <v>453</v>
      </c>
      <c r="AE449" s="16" t="s">
        <v>338</v>
      </c>
      <c r="AF449" s="16" t="s">
        <v>338</v>
      </c>
      <c r="AG449" s="25">
        <f ca="1" t="shared" si="36"/>
        <v>8.68916666664882</v>
      </c>
      <c r="AH449" s="25" t="str">
        <f t="shared" si="37"/>
        <v>是</v>
      </c>
      <c r="AI449" s="26" t="str">
        <f ca="1" t="shared" si="38"/>
        <v>是</v>
      </c>
      <c r="AJ449" s="27" t="str">
        <f ca="1" t="shared" si="39"/>
        <v>是</v>
      </c>
      <c r="AK449" s="28" t="s">
        <v>69</v>
      </c>
      <c r="AL449" s="28"/>
    </row>
    <row r="450" spans="1:38">
      <c r="A450" s="22" t="str">
        <f t="shared" si="40"/>
        <v>马鞍山含山网点</v>
      </c>
      <c r="B450" s="22" t="str">
        <f>VLOOKUP(R450,区域划分!A:B,2,0)</f>
        <v>含山</v>
      </c>
      <c r="C450" t="str">
        <f t="shared" si="41"/>
        <v>2020-11-02</v>
      </c>
      <c r="D450" s="16" t="s">
        <v>4669</v>
      </c>
      <c r="E450" s="16" t="s">
        <v>4670</v>
      </c>
      <c r="F450" s="16" t="s">
        <v>433</v>
      </c>
      <c r="G450" s="16" t="s">
        <v>3420</v>
      </c>
      <c r="H450" s="16" t="s">
        <v>3421</v>
      </c>
      <c r="I450" s="16" t="s">
        <v>473</v>
      </c>
      <c r="J450" s="16" t="s">
        <v>634</v>
      </c>
      <c r="K450" s="16" t="s">
        <v>635</v>
      </c>
      <c r="L450" s="16" t="s">
        <v>4671</v>
      </c>
      <c r="M450" s="16" t="s">
        <v>2270</v>
      </c>
      <c r="N450" s="16" t="s">
        <v>478</v>
      </c>
      <c r="O450" s="16" t="s">
        <v>479</v>
      </c>
      <c r="P450" s="16" t="s">
        <v>4672</v>
      </c>
      <c r="Q450" s="16" t="s">
        <v>4673</v>
      </c>
      <c r="R450" s="16" t="s">
        <v>27</v>
      </c>
      <c r="S450" s="16" t="s">
        <v>1206</v>
      </c>
      <c r="T450" s="16" t="s">
        <v>4674</v>
      </c>
      <c r="U450" s="16" t="s">
        <v>447</v>
      </c>
      <c r="V450" s="16" t="s">
        <v>2275</v>
      </c>
      <c r="W450" s="16" t="s">
        <v>4672</v>
      </c>
      <c r="X450" s="16" t="s">
        <v>449</v>
      </c>
      <c r="Y450" s="16" t="s">
        <v>450</v>
      </c>
      <c r="Z450" s="16" t="s">
        <v>451</v>
      </c>
      <c r="AA450" s="16" t="s">
        <v>4675</v>
      </c>
      <c r="AB450" s="16" t="s">
        <v>1206</v>
      </c>
      <c r="AC450" s="16" t="s">
        <v>27</v>
      </c>
      <c r="AD450" s="16" t="s">
        <v>453</v>
      </c>
      <c r="AE450" s="16" t="s">
        <v>338</v>
      </c>
      <c r="AF450" s="16" t="s">
        <v>338</v>
      </c>
      <c r="AG450" s="25">
        <f ca="1" t="shared" ref="AG450:AG513" si="42">IF(X450="已关闭",(AA450-L450)*24,(NOW()-L450)*24)</f>
        <v>8.8758333332953</v>
      </c>
      <c r="AH450" s="25" t="str">
        <f t="shared" ref="AH450:AH513" si="43">IF(AND(Y450="及时响应",Z450="否"),"是","否")</f>
        <v>是</v>
      </c>
      <c r="AI450" s="26" t="str">
        <f ca="1" t="shared" ref="AI450:AI513" si="44">IF(AG450&gt;24,"否","是")</f>
        <v>是</v>
      </c>
      <c r="AJ450" s="27" t="str">
        <f ca="1" t="shared" ref="AJ450:AJ513" si="45">IF(AND(AH450="是",AI450="是"),"是","否")</f>
        <v>是</v>
      </c>
      <c r="AK450" s="28" t="s">
        <v>69</v>
      </c>
      <c r="AL450" s="28"/>
    </row>
    <row r="451" spans="1:38">
      <c r="A451" s="22" t="str">
        <f t="shared" si="40"/>
        <v>宣城宣州孙埠水东网点</v>
      </c>
      <c r="B451" s="22" t="str">
        <f>VLOOKUP(R451,区域划分!A:B,2,0)</f>
        <v>宣城</v>
      </c>
      <c r="C451" t="str">
        <f t="shared" si="41"/>
        <v>2020-11-02</v>
      </c>
      <c r="D451" s="16" t="s">
        <v>4676</v>
      </c>
      <c r="E451" s="16" t="s">
        <v>4677</v>
      </c>
      <c r="F451" s="16" t="s">
        <v>433</v>
      </c>
      <c r="G451" s="16" t="s">
        <v>532</v>
      </c>
      <c r="H451" s="16" t="s">
        <v>533</v>
      </c>
      <c r="I451" s="16" t="s">
        <v>436</v>
      </c>
      <c r="J451" s="16" t="s">
        <v>898</v>
      </c>
      <c r="K451" s="16" t="s">
        <v>4014</v>
      </c>
      <c r="L451" s="16" t="s">
        <v>4678</v>
      </c>
      <c r="M451" s="16" t="s">
        <v>4679</v>
      </c>
      <c r="N451" s="16" t="s">
        <v>478</v>
      </c>
      <c r="O451" s="16" t="s">
        <v>442</v>
      </c>
      <c r="P451" s="16" t="s">
        <v>4680</v>
      </c>
      <c r="Q451" s="16" t="s">
        <v>4681</v>
      </c>
      <c r="R451" s="16" t="s">
        <v>87</v>
      </c>
      <c r="S451" s="16" t="s">
        <v>4176</v>
      </c>
      <c r="T451" s="16" t="s">
        <v>4682</v>
      </c>
      <c r="U451" s="16" t="s">
        <v>466</v>
      </c>
      <c r="V451" s="16" t="s">
        <v>4683</v>
      </c>
      <c r="W451" s="16" t="s">
        <v>4680</v>
      </c>
      <c r="X451" s="16" t="s">
        <v>449</v>
      </c>
      <c r="Y451" s="16" t="s">
        <v>450</v>
      </c>
      <c r="Z451" s="16" t="s">
        <v>451</v>
      </c>
      <c r="AA451" s="16" t="s">
        <v>4684</v>
      </c>
      <c r="AB451" s="16" t="s">
        <v>4176</v>
      </c>
      <c r="AC451" s="16" t="s">
        <v>87</v>
      </c>
      <c r="AD451" s="16" t="s">
        <v>453</v>
      </c>
      <c r="AE451" s="16" t="s">
        <v>87</v>
      </c>
      <c r="AF451" s="16" t="s">
        <v>338</v>
      </c>
      <c r="AG451" s="25">
        <f ca="1" t="shared" si="42"/>
        <v>23.9111111111124</v>
      </c>
      <c r="AH451" s="25" t="str">
        <f t="shared" si="43"/>
        <v>是</v>
      </c>
      <c r="AI451" s="26" t="str">
        <f ca="1" t="shared" si="44"/>
        <v>是</v>
      </c>
      <c r="AJ451" s="27" t="str">
        <f ca="1" t="shared" si="45"/>
        <v>是</v>
      </c>
      <c r="AK451" s="28" t="s">
        <v>69</v>
      </c>
      <c r="AL451" s="28" t="s">
        <v>71</v>
      </c>
    </row>
    <row r="452" spans="1:38">
      <c r="A452" s="22" t="str">
        <f t="shared" ref="A452:A515" si="46">R452</f>
        <v>马鞍山含山网点</v>
      </c>
      <c r="B452" s="22" t="str">
        <f>VLOOKUP(R452,区域划分!A:B,2,0)</f>
        <v>含山</v>
      </c>
      <c r="C452" t="str">
        <f t="shared" ref="C452:C515" si="47">MID(L452,1,10)</f>
        <v>2020-11-02</v>
      </c>
      <c r="D452" s="16" t="s">
        <v>4685</v>
      </c>
      <c r="E452" s="16" t="s">
        <v>4686</v>
      </c>
      <c r="F452" s="16" t="s">
        <v>433</v>
      </c>
      <c r="G452" s="16" t="s">
        <v>471</v>
      </c>
      <c r="H452" s="16" t="s">
        <v>472</v>
      </c>
      <c r="I452" s="16" t="s">
        <v>473</v>
      </c>
      <c r="J452" s="16" t="s">
        <v>1093</v>
      </c>
      <c r="K452" s="16" t="s">
        <v>4687</v>
      </c>
      <c r="L452" s="16" t="s">
        <v>4688</v>
      </c>
      <c r="M452" s="16" t="s">
        <v>4689</v>
      </c>
      <c r="N452" s="16" t="s">
        <v>441</v>
      </c>
      <c r="O452" s="16" t="s">
        <v>442</v>
      </c>
      <c r="P452" s="16" t="s">
        <v>4690</v>
      </c>
      <c r="Q452" s="16" t="s">
        <v>4691</v>
      </c>
      <c r="R452" s="16" t="s">
        <v>27</v>
      </c>
      <c r="S452" s="16" t="s">
        <v>1206</v>
      </c>
      <c r="T452" s="16" t="s">
        <v>4692</v>
      </c>
      <c r="U452" s="16" t="s">
        <v>447</v>
      </c>
      <c r="V452" s="16" t="s">
        <v>4693</v>
      </c>
      <c r="W452" s="16" t="s">
        <v>4690</v>
      </c>
      <c r="X452" s="16" t="s">
        <v>449</v>
      </c>
      <c r="Y452" s="16" t="s">
        <v>450</v>
      </c>
      <c r="Z452" s="16" t="s">
        <v>451</v>
      </c>
      <c r="AA452" s="16" t="s">
        <v>4694</v>
      </c>
      <c r="AB452" s="16" t="s">
        <v>1206</v>
      </c>
      <c r="AC452" s="16" t="s">
        <v>27</v>
      </c>
      <c r="AD452" s="16" t="s">
        <v>453</v>
      </c>
      <c r="AE452" s="16" t="s">
        <v>338</v>
      </c>
      <c r="AF452" s="16" t="s">
        <v>338</v>
      </c>
      <c r="AG452" s="25">
        <f ca="1" t="shared" si="42"/>
        <v>3.33305555570405</v>
      </c>
      <c r="AH452" s="25" t="str">
        <f t="shared" si="43"/>
        <v>是</v>
      </c>
      <c r="AI452" s="26" t="str">
        <f ca="1" t="shared" si="44"/>
        <v>是</v>
      </c>
      <c r="AJ452" s="27" t="str">
        <f ca="1" t="shared" si="45"/>
        <v>是</v>
      </c>
      <c r="AK452" s="28" t="s">
        <v>69</v>
      </c>
      <c r="AL452" s="28"/>
    </row>
    <row r="453" spans="1:38">
      <c r="A453" s="22" t="str">
        <f t="shared" si="46"/>
        <v>马鞍山含山网点</v>
      </c>
      <c r="B453" s="22" t="str">
        <f>VLOOKUP(R453,区域划分!A:B,2,0)</f>
        <v>含山</v>
      </c>
      <c r="C453" t="str">
        <f t="shared" si="47"/>
        <v>2020-11-02</v>
      </c>
      <c r="D453" s="16" t="s">
        <v>4695</v>
      </c>
      <c r="E453" s="16" t="s">
        <v>4696</v>
      </c>
      <c r="F453" s="16" t="s">
        <v>433</v>
      </c>
      <c r="G453" s="16" t="s">
        <v>532</v>
      </c>
      <c r="H453" s="16" t="s">
        <v>533</v>
      </c>
      <c r="I453" s="16" t="s">
        <v>473</v>
      </c>
      <c r="J453" s="16" t="s">
        <v>4697</v>
      </c>
      <c r="K453" s="16" t="s">
        <v>4698</v>
      </c>
      <c r="L453" s="16" t="s">
        <v>4699</v>
      </c>
      <c r="M453" s="16" t="s">
        <v>4700</v>
      </c>
      <c r="N453" s="16" t="s">
        <v>441</v>
      </c>
      <c r="O453" s="16" t="s">
        <v>442</v>
      </c>
      <c r="P453" s="16" t="s">
        <v>4701</v>
      </c>
      <c r="Q453" s="16" t="s">
        <v>4702</v>
      </c>
      <c r="R453" s="16" t="s">
        <v>27</v>
      </c>
      <c r="S453" s="16" t="s">
        <v>1206</v>
      </c>
      <c r="T453" s="16" t="s">
        <v>4703</v>
      </c>
      <c r="U453" s="16" t="s">
        <v>447</v>
      </c>
      <c r="V453" s="16" t="s">
        <v>4704</v>
      </c>
      <c r="W453" s="16" t="s">
        <v>4701</v>
      </c>
      <c r="X453" s="16" t="s">
        <v>449</v>
      </c>
      <c r="Y453" s="16" t="s">
        <v>450</v>
      </c>
      <c r="Z453" s="16" t="s">
        <v>451</v>
      </c>
      <c r="AA453" s="16" t="s">
        <v>4705</v>
      </c>
      <c r="AB453" s="16" t="s">
        <v>1206</v>
      </c>
      <c r="AC453" s="16" t="s">
        <v>27</v>
      </c>
      <c r="AD453" s="16" t="s">
        <v>453</v>
      </c>
      <c r="AE453" s="16" t="s">
        <v>338</v>
      </c>
      <c r="AF453" s="16" t="s">
        <v>338</v>
      </c>
      <c r="AG453" s="25">
        <f ca="1" t="shared" si="42"/>
        <v>9.29083333321614</v>
      </c>
      <c r="AH453" s="25" t="str">
        <f t="shared" si="43"/>
        <v>是</v>
      </c>
      <c r="AI453" s="26" t="str">
        <f ca="1" t="shared" si="44"/>
        <v>是</v>
      </c>
      <c r="AJ453" s="27" t="str">
        <f ca="1" t="shared" si="45"/>
        <v>是</v>
      </c>
      <c r="AK453" s="28" t="s">
        <v>69</v>
      </c>
      <c r="AL453" s="28"/>
    </row>
    <row r="454" spans="1:38">
      <c r="A454" s="22" t="str">
        <f t="shared" si="46"/>
        <v>马鞍山含山网点</v>
      </c>
      <c r="B454" s="22" t="str">
        <f>VLOOKUP(R454,区域划分!A:B,2,0)</f>
        <v>含山</v>
      </c>
      <c r="C454" t="str">
        <f t="shared" si="47"/>
        <v>2020-11-02</v>
      </c>
      <c r="D454" s="16" t="s">
        <v>4706</v>
      </c>
      <c r="E454" s="16" t="s">
        <v>4707</v>
      </c>
      <c r="F454" s="16" t="s">
        <v>433</v>
      </c>
      <c r="G454" s="16" t="s">
        <v>471</v>
      </c>
      <c r="H454" s="16" t="s">
        <v>472</v>
      </c>
      <c r="I454" s="16" t="s">
        <v>473</v>
      </c>
      <c r="J454" s="16" t="s">
        <v>4708</v>
      </c>
      <c r="K454" s="16" t="s">
        <v>4709</v>
      </c>
      <c r="L454" s="16" t="s">
        <v>4710</v>
      </c>
      <c r="M454" s="16" t="s">
        <v>703</v>
      </c>
      <c r="N454" s="16" t="s">
        <v>441</v>
      </c>
      <c r="O454" s="16" t="s">
        <v>442</v>
      </c>
      <c r="P454" s="16" t="s">
        <v>4711</v>
      </c>
      <c r="Q454" s="16" t="s">
        <v>4712</v>
      </c>
      <c r="R454" s="16" t="s">
        <v>27</v>
      </c>
      <c r="S454" s="16" t="s">
        <v>1206</v>
      </c>
      <c r="T454" s="16" t="s">
        <v>4713</v>
      </c>
      <c r="U454" s="16" t="s">
        <v>447</v>
      </c>
      <c r="V454" s="16" t="s">
        <v>4714</v>
      </c>
      <c r="W454" s="16" t="s">
        <v>4711</v>
      </c>
      <c r="X454" s="16" t="s">
        <v>449</v>
      </c>
      <c r="Y454" s="16" t="s">
        <v>450</v>
      </c>
      <c r="Z454" s="16" t="s">
        <v>451</v>
      </c>
      <c r="AA454" s="16" t="s">
        <v>4715</v>
      </c>
      <c r="AB454" s="16" t="s">
        <v>1206</v>
      </c>
      <c r="AC454" s="16" t="s">
        <v>27</v>
      </c>
      <c r="AD454" s="16" t="s">
        <v>453</v>
      </c>
      <c r="AE454" s="16" t="s">
        <v>338</v>
      </c>
      <c r="AF454" s="16" t="s">
        <v>338</v>
      </c>
      <c r="AG454" s="25">
        <f ca="1" t="shared" si="42"/>
        <v>9.04555555555271</v>
      </c>
      <c r="AH454" s="25" t="str">
        <f t="shared" si="43"/>
        <v>是</v>
      </c>
      <c r="AI454" s="26" t="str">
        <f ca="1" t="shared" si="44"/>
        <v>是</v>
      </c>
      <c r="AJ454" s="27" t="str">
        <f ca="1" t="shared" si="45"/>
        <v>是</v>
      </c>
      <c r="AK454" s="28" t="s">
        <v>69</v>
      </c>
      <c r="AL454" s="28"/>
    </row>
    <row r="455" spans="1:38">
      <c r="A455" s="22" t="str">
        <f t="shared" si="46"/>
        <v>合肥肥东人民路网点</v>
      </c>
      <c r="B455" s="22" t="str">
        <f>VLOOKUP(R455,区域划分!A:B,2,0)</f>
        <v>肥东</v>
      </c>
      <c r="C455" t="str">
        <f t="shared" si="47"/>
        <v>2020-11-02</v>
      </c>
      <c r="D455" s="16" t="s">
        <v>4716</v>
      </c>
      <c r="E455" s="16" t="s">
        <v>4717</v>
      </c>
      <c r="F455" s="16" t="s">
        <v>433</v>
      </c>
      <c r="G455" s="16" t="s">
        <v>456</v>
      </c>
      <c r="H455" s="16" t="s">
        <v>457</v>
      </c>
      <c r="I455" s="16" t="s">
        <v>473</v>
      </c>
      <c r="J455" s="16" t="s">
        <v>577</v>
      </c>
      <c r="K455" s="16" t="s">
        <v>4718</v>
      </c>
      <c r="L455" s="16" t="s">
        <v>4719</v>
      </c>
      <c r="M455" s="16" t="s">
        <v>4720</v>
      </c>
      <c r="N455" s="16" t="s">
        <v>441</v>
      </c>
      <c r="O455" s="16" t="s">
        <v>442</v>
      </c>
      <c r="P455" s="16" t="s">
        <v>4720</v>
      </c>
      <c r="Q455" s="16" t="s">
        <v>4721</v>
      </c>
      <c r="R455" s="16" t="s">
        <v>23</v>
      </c>
      <c r="S455" s="16" t="s">
        <v>4176</v>
      </c>
      <c r="T455" s="16" t="s">
        <v>4197</v>
      </c>
      <c r="U455" s="16" t="s">
        <v>466</v>
      </c>
      <c r="V455" s="16" t="s">
        <v>4722</v>
      </c>
      <c r="W455" s="16" t="s">
        <v>4720</v>
      </c>
      <c r="X455" s="16" t="s">
        <v>449</v>
      </c>
      <c r="Y455" s="16" t="s">
        <v>450</v>
      </c>
      <c r="Z455" s="16" t="s">
        <v>451</v>
      </c>
      <c r="AA455" s="16" t="s">
        <v>4723</v>
      </c>
      <c r="AB455" s="16" t="s">
        <v>4176</v>
      </c>
      <c r="AC455" s="16" t="s">
        <v>23</v>
      </c>
      <c r="AD455" s="16" t="s">
        <v>453</v>
      </c>
      <c r="AE455" s="16" t="s">
        <v>23</v>
      </c>
      <c r="AF455" s="16" t="s">
        <v>338</v>
      </c>
      <c r="AG455" s="25">
        <f ca="1" t="shared" si="42"/>
        <v>23.8122222223319</v>
      </c>
      <c r="AH455" s="25" t="str">
        <f t="shared" si="43"/>
        <v>是</v>
      </c>
      <c r="AI455" s="26" t="str">
        <f ca="1" t="shared" si="44"/>
        <v>是</v>
      </c>
      <c r="AJ455" s="27" t="str">
        <f ca="1" t="shared" si="45"/>
        <v>是</v>
      </c>
      <c r="AK455" s="28" t="s">
        <v>69</v>
      </c>
      <c r="AL455" s="28" t="s">
        <v>71</v>
      </c>
    </row>
    <row r="456" spans="1:38">
      <c r="A456" s="22" t="str">
        <f t="shared" si="46"/>
        <v>六安霍邱户胡镇网点</v>
      </c>
      <c r="B456" s="22" t="str">
        <f>VLOOKUP(R456,区域划分!A:B,2,0)</f>
        <v>六安</v>
      </c>
      <c r="C456" t="str">
        <f t="shared" si="47"/>
        <v>2020-11-02</v>
      </c>
      <c r="D456" s="16" t="s">
        <v>4724</v>
      </c>
      <c r="E456" s="16" t="s">
        <v>4725</v>
      </c>
      <c r="F456" s="16" t="s">
        <v>433</v>
      </c>
      <c r="G456" s="16" t="s">
        <v>456</v>
      </c>
      <c r="H456" s="16" t="s">
        <v>457</v>
      </c>
      <c r="I456" s="16" t="s">
        <v>473</v>
      </c>
      <c r="J456" s="16" t="s">
        <v>437</v>
      </c>
      <c r="K456" s="16" t="s">
        <v>4726</v>
      </c>
      <c r="L456" s="16" t="s">
        <v>4727</v>
      </c>
      <c r="M456" s="16" t="s">
        <v>4728</v>
      </c>
      <c r="N456" s="16" t="s">
        <v>441</v>
      </c>
      <c r="O456" s="16" t="s">
        <v>442</v>
      </c>
      <c r="P456" s="16" t="s">
        <v>4729</v>
      </c>
      <c r="Q456" s="16" t="s">
        <v>4730</v>
      </c>
      <c r="R456" s="16" t="s">
        <v>74</v>
      </c>
      <c r="S456" s="16" t="s">
        <v>4176</v>
      </c>
      <c r="T456" s="16" t="s">
        <v>4731</v>
      </c>
      <c r="U456" s="16" t="s">
        <v>466</v>
      </c>
      <c r="V456" s="16" t="s">
        <v>4732</v>
      </c>
      <c r="W456" s="16" t="s">
        <v>4729</v>
      </c>
      <c r="X456" s="16" t="s">
        <v>449</v>
      </c>
      <c r="Y456" s="16" t="s">
        <v>450</v>
      </c>
      <c r="Z456" s="16" t="s">
        <v>451</v>
      </c>
      <c r="AA456" s="16" t="s">
        <v>4733</v>
      </c>
      <c r="AB456" s="16" t="s">
        <v>4176</v>
      </c>
      <c r="AC456" s="16" t="s">
        <v>74</v>
      </c>
      <c r="AD456" s="16" t="s">
        <v>453</v>
      </c>
      <c r="AE456" s="16" t="s">
        <v>74</v>
      </c>
      <c r="AF456" s="16" t="s">
        <v>338</v>
      </c>
      <c r="AG456" s="25">
        <f ca="1" t="shared" si="42"/>
        <v>23.8908333333093</v>
      </c>
      <c r="AH456" s="25" t="str">
        <f t="shared" si="43"/>
        <v>是</v>
      </c>
      <c r="AI456" s="26" t="str">
        <f ca="1" t="shared" si="44"/>
        <v>是</v>
      </c>
      <c r="AJ456" s="27" t="str">
        <f ca="1" t="shared" si="45"/>
        <v>是</v>
      </c>
      <c r="AK456" s="28"/>
      <c r="AL456" s="28" t="s">
        <v>71</v>
      </c>
    </row>
    <row r="457" spans="1:38">
      <c r="A457" s="22" t="str">
        <f t="shared" si="46"/>
        <v>合肥经开网点</v>
      </c>
      <c r="B457" s="22" t="str">
        <f>VLOOKUP(R457,区域划分!A:B,2,0)</f>
        <v>合肥南</v>
      </c>
      <c r="C457" t="str">
        <f t="shared" si="47"/>
        <v>2020-11-02</v>
      </c>
      <c r="D457" s="16" t="s">
        <v>4734</v>
      </c>
      <c r="E457" s="16" t="s">
        <v>3833</v>
      </c>
      <c r="F457" s="16" t="s">
        <v>433</v>
      </c>
      <c r="G457" s="16" t="s">
        <v>456</v>
      </c>
      <c r="H457" s="16" t="s">
        <v>457</v>
      </c>
      <c r="I457" s="16" t="s">
        <v>473</v>
      </c>
      <c r="J457" s="16" t="s">
        <v>3352</v>
      </c>
      <c r="K457" s="16" t="s">
        <v>3834</v>
      </c>
      <c r="L457" s="16" t="s">
        <v>4735</v>
      </c>
      <c r="M457" s="16" t="s">
        <v>4736</v>
      </c>
      <c r="N457" s="16" t="s">
        <v>441</v>
      </c>
      <c r="O457" s="16" t="s">
        <v>442</v>
      </c>
      <c r="P457" s="16" t="s">
        <v>4737</v>
      </c>
      <c r="Q457" s="16" t="s">
        <v>3838</v>
      </c>
      <c r="R457" s="16" t="s">
        <v>9</v>
      </c>
      <c r="S457" s="16" t="s">
        <v>4176</v>
      </c>
      <c r="T457" s="16" t="s">
        <v>4231</v>
      </c>
      <c r="U457" s="16" t="s">
        <v>466</v>
      </c>
      <c r="V457" s="16" t="s">
        <v>4738</v>
      </c>
      <c r="W457" s="16" t="s">
        <v>4737</v>
      </c>
      <c r="X457" s="16" t="s">
        <v>449</v>
      </c>
      <c r="Y457" s="16" t="s">
        <v>450</v>
      </c>
      <c r="Z457" s="16" t="s">
        <v>451</v>
      </c>
      <c r="AA457" s="16" t="s">
        <v>4739</v>
      </c>
      <c r="AB457" s="16" t="s">
        <v>4176</v>
      </c>
      <c r="AC457" s="16" t="s">
        <v>9</v>
      </c>
      <c r="AD457" s="16" t="s">
        <v>453</v>
      </c>
      <c r="AE457" s="16" t="s">
        <v>9</v>
      </c>
      <c r="AF457" s="16" t="s">
        <v>338</v>
      </c>
      <c r="AG457" s="25">
        <f ca="1" t="shared" si="42"/>
        <v>23.572222222283</v>
      </c>
      <c r="AH457" s="25" t="str">
        <f t="shared" si="43"/>
        <v>是</v>
      </c>
      <c r="AI457" s="26" t="str">
        <f ca="1" t="shared" si="44"/>
        <v>是</v>
      </c>
      <c r="AJ457" s="27" t="str">
        <f ca="1" t="shared" si="45"/>
        <v>是</v>
      </c>
      <c r="AK457" s="28"/>
      <c r="AL457" s="28" t="s">
        <v>71</v>
      </c>
    </row>
    <row r="458" spans="1:38">
      <c r="A458" s="22" t="str">
        <f t="shared" si="46"/>
        <v>合肥长丰北城网点</v>
      </c>
      <c r="B458" s="22" t="str">
        <f>VLOOKUP(R458,区域划分!A:B,2,0)</f>
        <v>合肥北</v>
      </c>
      <c r="C458" t="str">
        <f t="shared" si="47"/>
        <v>2020-11-02</v>
      </c>
      <c r="D458" s="16" t="s">
        <v>4740</v>
      </c>
      <c r="E458" s="16" t="s">
        <v>4741</v>
      </c>
      <c r="F458" s="16" t="s">
        <v>433</v>
      </c>
      <c r="G458" s="16" t="s">
        <v>471</v>
      </c>
      <c r="H458" s="16" t="s">
        <v>472</v>
      </c>
      <c r="I458" s="16" t="s">
        <v>473</v>
      </c>
      <c r="J458" s="16" t="s">
        <v>634</v>
      </c>
      <c r="K458" s="16" t="s">
        <v>4742</v>
      </c>
      <c r="L458" s="16" t="s">
        <v>4743</v>
      </c>
      <c r="M458" s="16" t="s">
        <v>3820</v>
      </c>
      <c r="N458" s="16" t="s">
        <v>478</v>
      </c>
      <c r="O458" s="16" t="s">
        <v>479</v>
      </c>
      <c r="P458" s="16" t="s">
        <v>4744</v>
      </c>
      <c r="Q458" s="16" t="s">
        <v>4745</v>
      </c>
      <c r="R458" s="16" t="s">
        <v>21</v>
      </c>
      <c r="S458" s="16" t="s">
        <v>482</v>
      </c>
      <c r="T458" s="16" t="s">
        <v>4746</v>
      </c>
      <c r="U458" s="16" t="s">
        <v>447</v>
      </c>
      <c r="V458" s="16" t="s">
        <v>4747</v>
      </c>
      <c r="W458" s="16" t="s">
        <v>4744</v>
      </c>
      <c r="X458" s="16" t="s">
        <v>449</v>
      </c>
      <c r="Y458" s="16" t="s">
        <v>450</v>
      </c>
      <c r="Z458" s="16" t="s">
        <v>451</v>
      </c>
      <c r="AA458" s="16" t="s">
        <v>4748</v>
      </c>
      <c r="AB458" s="16" t="s">
        <v>482</v>
      </c>
      <c r="AC458" s="16" t="s">
        <v>21</v>
      </c>
      <c r="AD458" s="16" t="s">
        <v>453</v>
      </c>
      <c r="AE458" s="16" t="s">
        <v>338</v>
      </c>
      <c r="AF458" s="16" t="s">
        <v>338</v>
      </c>
      <c r="AG458" s="25">
        <f ca="1" t="shared" si="42"/>
        <v>1.53000000002794</v>
      </c>
      <c r="AH458" s="25" t="str">
        <f t="shared" si="43"/>
        <v>是</v>
      </c>
      <c r="AI458" s="26" t="str">
        <f ca="1" t="shared" si="44"/>
        <v>是</v>
      </c>
      <c r="AJ458" s="27" t="str">
        <f ca="1" t="shared" si="45"/>
        <v>是</v>
      </c>
      <c r="AK458" s="28" t="s">
        <v>69</v>
      </c>
      <c r="AL458" s="28"/>
    </row>
    <row r="459" spans="1:38">
      <c r="A459" s="22" t="str">
        <f t="shared" si="46"/>
        <v>铜陵义安城关网点</v>
      </c>
      <c r="B459" s="22" t="str">
        <f>VLOOKUP(R459,区域划分!A:B,2,0)</f>
        <v>铜陵</v>
      </c>
      <c r="C459" t="str">
        <f t="shared" si="47"/>
        <v>2020-11-02</v>
      </c>
      <c r="D459" s="16" t="s">
        <v>4749</v>
      </c>
      <c r="E459" s="16" t="s">
        <v>4750</v>
      </c>
      <c r="F459" s="16" t="s">
        <v>433</v>
      </c>
      <c r="G459" s="16" t="s">
        <v>471</v>
      </c>
      <c r="H459" s="16" t="s">
        <v>472</v>
      </c>
      <c r="I459" s="16" t="s">
        <v>436</v>
      </c>
      <c r="J459" s="16" t="s">
        <v>4751</v>
      </c>
      <c r="K459" s="16" t="s">
        <v>4752</v>
      </c>
      <c r="L459" s="16" t="s">
        <v>4753</v>
      </c>
      <c r="M459" s="16" t="s">
        <v>537</v>
      </c>
      <c r="N459" s="16" t="s">
        <v>441</v>
      </c>
      <c r="O459" s="16" t="s">
        <v>442</v>
      </c>
      <c r="P459" s="16" t="s">
        <v>537</v>
      </c>
      <c r="Q459" s="16" t="s">
        <v>4754</v>
      </c>
      <c r="R459" s="16" t="s">
        <v>114</v>
      </c>
      <c r="S459" s="16" t="s">
        <v>4755</v>
      </c>
      <c r="T459" s="16" t="s">
        <v>4756</v>
      </c>
      <c r="U459" s="16" t="s">
        <v>447</v>
      </c>
      <c r="V459" s="16" t="s">
        <v>541</v>
      </c>
      <c r="W459" s="16" t="s">
        <v>537</v>
      </c>
      <c r="X459" s="16" t="s">
        <v>449</v>
      </c>
      <c r="Y459" s="16" t="s">
        <v>450</v>
      </c>
      <c r="Z459" s="16" t="s">
        <v>451</v>
      </c>
      <c r="AA459" s="16" t="s">
        <v>4757</v>
      </c>
      <c r="AB459" s="16" t="s">
        <v>4755</v>
      </c>
      <c r="AC459" s="16" t="s">
        <v>114</v>
      </c>
      <c r="AD459" s="16" t="s">
        <v>453</v>
      </c>
      <c r="AE459" s="16" t="s">
        <v>338</v>
      </c>
      <c r="AF459" s="16" t="s">
        <v>338</v>
      </c>
      <c r="AG459" s="25">
        <f ca="1" t="shared" si="42"/>
        <v>22.6502777778078</v>
      </c>
      <c r="AH459" s="25" t="str">
        <f t="shared" si="43"/>
        <v>是</v>
      </c>
      <c r="AI459" s="26" t="str">
        <f ca="1" t="shared" si="44"/>
        <v>是</v>
      </c>
      <c r="AJ459" s="27" t="str">
        <f ca="1" t="shared" si="45"/>
        <v>是</v>
      </c>
      <c r="AK459" s="28" t="s">
        <v>69</v>
      </c>
      <c r="AL459" s="28"/>
    </row>
    <row r="460" spans="1:38">
      <c r="A460" s="22" t="str">
        <f t="shared" si="46"/>
        <v>合肥巢湖汽车城网点</v>
      </c>
      <c r="B460" s="22" t="str">
        <f>VLOOKUP(R460,区域划分!A:B,2,0)</f>
        <v>巢湖</v>
      </c>
      <c r="C460" t="str">
        <f t="shared" si="47"/>
        <v>2020-11-02</v>
      </c>
      <c r="D460" s="16" t="s">
        <v>4758</v>
      </c>
      <c r="E460" s="16" t="s">
        <v>4759</v>
      </c>
      <c r="F460" s="16" t="s">
        <v>433</v>
      </c>
      <c r="G460" s="16" t="s">
        <v>471</v>
      </c>
      <c r="H460" s="16" t="s">
        <v>472</v>
      </c>
      <c r="I460" s="16" t="s">
        <v>436</v>
      </c>
      <c r="J460" s="16" t="s">
        <v>4760</v>
      </c>
      <c r="K460" s="16" t="s">
        <v>4761</v>
      </c>
      <c r="L460" s="16" t="s">
        <v>4762</v>
      </c>
      <c r="M460" s="16" t="s">
        <v>537</v>
      </c>
      <c r="N460" s="16" t="s">
        <v>441</v>
      </c>
      <c r="O460" s="16" t="s">
        <v>442</v>
      </c>
      <c r="P460" s="16" t="s">
        <v>537</v>
      </c>
      <c r="Q460" s="16" t="s">
        <v>4763</v>
      </c>
      <c r="R460" s="16" t="s">
        <v>151</v>
      </c>
      <c r="S460" s="16" t="s">
        <v>4764</v>
      </c>
      <c r="T460" s="16" t="s">
        <v>4765</v>
      </c>
      <c r="U460" s="16" t="s">
        <v>447</v>
      </c>
      <c r="V460" s="16" t="s">
        <v>541</v>
      </c>
      <c r="W460" s="16" t="s">
        <v>537</v>
      </c>
      <c r="X460" s="16" t="s">
        <v>449</v>
      </c>
      <c r="Y460" s="16" t="s">
        <v>450</v>
      </c>
      <c r="Z460" s="16" t="s">
        <v>451</v>
      </c>
      <c r="AA460" s="16" t="s">
        <v>4766</v>
      </c>
      <c r="AB460" s="16" t="s">
        <v>4764</v>
      </c>
      <c r="AC460" s="16" t="s">
        <v>151</v>
      </c>
      <c r="AD460" s="16" t="s">
        <v>453</v>
      </c>
      <c r="AE460" s="16" t="s">
        <v>338</v>
      </c>
      <c r="AF460" s="16" t="s">
        <v>338</v>
      </c>
      <c r="AG460" s="25">
        <f ca="1" t="shared" si="42"/>
        <v>2.11861111113103</v>
      </c>
      <c r="AH460" s="25" t="str">
        <f t="shared" si="43"/>
        <v>是</v>
      </c>
      <c r="AI460" s="26" t="str">
        <f ca="1" t="shared" si="44"/>
        <v>是</v>
      </c>
      <c r="AJ460" s="27" t="str">
        <f ca="1" t="shared" si="45"/>
        <v>是</v>
      </c>
      <c r="AK460" s="28" t="s">
        <v>69</v>
      </c>
      <c r="AL460" s="28"/>
    </row>
    <row r="461" spans="1:38">
      <c r="A461" s="22" t="str">
        <f t="shared" si="46"/>
        <v>合肥蜀山网点</v>
      </c>
      <c r="B461" s="22" t="str">
        <f>VLOOKUP(R461,区域划分!A:B,2,0)</f>
        <v>合肥南</v>
      </c>
      <c r="C461" t="str">
        <f t="shared" si="47"/>
        <v>2020-11-02</v>
      </c>
      <c r="D461" s="16" t="s">
        <v>4767</v>
      </c>
      <c r="E461" s="16" t="s">
        <v>4768</v>
      </c>
      <c r="F461" s="16" t="s">
        <v>433</v>
      </c>
      <c r="G461" s="16" t="s">
        <v>471</v>
      </c>
      <c r="H461" s="16" t="s">
        <v>472</v>
      </c>
      <c r="I461" s="16" t="s">
        <v>436</v>
      </c>
      <c r="J461" s="16" t="s">
        <v>3047</v>
      </c>
      <c r="K461" s="16" t="s">
        <v>3048</v>
      </c>
      <c r="L461" s="16" t="s">
        <v>4769</v>
      </c>
      <c r="M461" s="16" t="s">
        <v>4770</v>
      </c>
      <c r="N461" s="16" t="s">
        <v>441</v>
      </c>
      <c r="O461" s="16" t="s">
        <v>442</v>
      </c>
      <c r="P461" s="16" t="s">
        <v>4771</v>
      </c>
      <c r="Q461" s="16" t="s">
        <v>4772</v>
      </c>
      <c r="R461" s="16" t="s">
        <v>65</v>
      </c>
      <c r="S461" s="16" t="s">
        <v>4176</v>
      </c>
      <c r="T461" s="16" t="s">
        <v>4773</v>
      </c>
      <c r="U461" s="16" t="s">
        <v>466</v>
      </c>
      <c r="V461" s="16" t="s">
        <v>4774</v>
      </c>
      <c r="W461" s="16" t="s">
        <v>4771</v>
      </c>
      <c r="X461" s="16" t="s">
        <v>449</v>
      </c>
      <c r="Y461" s="16" t="s">
        <v>450</v>
      </c>
      <c r="Z461" s="16" t="s">
        <v>451</v>
      </c>
      <c r="AA461" s="16" t="s">
        <v>4775</v>
      </c>
      <c r="AB461" s="16" t="s">
        <v>4176</v>
      </c>
      <c r="AC461" s="16" t="s">
        <v>65</v>
      </c>
      <c r="AD461" s="16" t="s">
        <v>453</v>
      </c>
      <c r="AE461" s="16" t="s">
        <v>65</v>
      </c>
      <c r="AF461" s="16" t="s">
        <v>338</v>
      </c>
      <c r="AG461" s="25">
        <f ca="1" t="shared" si="42"/>
        <v>23.8763888888061</v>
      </c>
      <c r="AH461" s="25" t="str">
        <f t="shared" si="43"/>
        <v>是</v>
      </c>
      <c r="AI461" s="26" t="str">
        <f ca="1" t="shared" si="44"/>
        <v>是</v>
      </c>
      <c r="AJ461" s="27" t="str">
        <f ca="1" t="shared" si="45"/>
        <v>是</v>
      </c>
      <c r="AK461" s="28"/>
      <c r="AL461" s="28" t="s">
        <v>71</v>
      </c>
    </row>
    <row r="462" spans="1:38">
      <c r="A462" s="22" t="str">
        <f t="shared" si="46"/>
        <v>黄山黟县网点</v>
      </c>
      <c r="B462" s="22" t="str">
        <f>VLOOKUP(R462,区域划分!A:B,2,0)</f>
        <v>黄山</v>
      </c>
      <c r="C462" t="str">
        <f t="shared" si="47"/>
        <v>2020-11-02</v>
      </c>
      <c r="D462" s="16" t="s">
        <v>4776</v>
      </c>
      <c r="E462" s="16" t="s">
        <v>4777</v>
      </c>
      <c r="F462" s="16" t="s">
        <v>433</v>
      </c>
      <c r="G462" s="16" t="s">
        <v>456</v>
      </c>
      <c r="H462" s="16" t="s">
        <v>457</v>
      </c>
      <c r="I462" s="16" t="s">
        <v>436</v>
      </c>
      <c r="J462" s="16" t="s">
        <v>4778</v>
      </c>
      <c r="K462" s="16" t="s">
        <v>4779</v>
      </c>
      <c r="L462" s="16" t="s">
        <v>4780</v>
      </c>
      <c r="M462" s="16" t="s">
        <v>4052</v>
      </c>
      <c r="N462" s="16" t="s">
        <v>441</v>
      </c>
      <c r="O462" s="16" t="s">
        <v>442</v>
      </c>
      <c r="P462" s="16" t="s">
        <v>4052</v>
      </c>
      <c r="Q462" s="16" t="s">
        <v>4781</v>
      </c>
      <c r="R462" s="16" t="s">
        <v>49</v>
      </c>
      <c r="S462" s="16" t="s">
        <v>4176</v>
      </c>
      <c r="T462" s="16" t="s">
        <v>4782</v>
      </c>
      <c r="U462" s="16" t="s">
        <v>466</v>
      </c>
      <c r="V462" s="16" t="s">
        <v>4056</v>
      </c>
      <c r="W462" s="16" t="s">
        <v>4052</v>
      </c>
      <c r="X462" s="16" t="s">
        <v>449</v>
      </c>
      <c r="Y462" s="16" t="s">
        <v>450</v>
      </c>
      <c r="Z462" s="16" t="s">
        <v>451</v>
      </c>
      <c r="AA462" s="16" t="s">
        <v>4783</v>
      </c>
      <c r="AB462" s="16" t="s">
        <v>4176</v>
      </c>
      <c r="AC462" s="16" t="s">
        <v>49</v>
      </c>
      <c r="AD462" s="16" t="s">
        <v>453</v>
      </c>
      <c r="AE462" s="16" t="s">
        <v>49</v>
      </c>
      <c r="AF462" s="16" t="s">
        <v>338</v>
      </c>
      <c r="AG462" s="25">
        <f ca="1" t="shared" si="42"/>
        <v>23.8466666667955</v>
      </c>
      <c r="AH462" s="25" t="str">
        <f t="shared" si="43"/>
        <v>是</v>
      </c>
      <c r="AI462" s="26" t="str">
        <f ca="1" t="shared" si="44"/>
        <v>是</v>
      </c>
      <c r="AJ462" s="27" t="str">
        <f ca="1" t="shared" si="45"/>
        <v>是</v>
      </c>
      <c r="AK462" s="28" t="s">
        <v>69</v>
      </c>
      <c r="AL462" s="28" t="s">
        <v>71</v>
      </c>
    </row>
    <row r="463" spans="1:38">
      <c r="A463" s="22" t="str">
        <f t="shared" si="46"/>
        <v>合肥经开网点</v>
      </c>
      <c r="B463" s="22" t="str">
        <f>VLOOKUP(R463,区域划分!A:B,2,0)</f>
        <v>合肥南</v>
      </c>
      <c r="C463" t="str">
        <f t="shared" si="47"/>
        <v>2020-11-02</v>
      </c>
      <c r="D463" s="16" t="s">
        <v>4784</v>
      </c>
      <c r="E463" s="16" t="s">
        <v>4785</v>
      </c>
      <c r="F463" s="16" t="s">
        <v>835</v>
      </c>
      <c r="G463" s="16" t="s">
        <v>471</v>
      </c>
      <c r="H463" s="16" t="s">
        <v>472</v>
      </c>
      <c r="I463" s="16" t="s">
        <v>473</v>
      </c>
      <c r="J463" s="16" t="s">
        <v>836</v>
      </c>
      <c r="K463" s="16" t="s">
        <v>4786</v>
      </c>
      <c r="L463" s="16" t="s">
        <v>4787</v>
      </c>
      <c r="M463" s="16" t="s">
        <v>4788</v>
      </c>
      <c r="N463" s="16" t="s">
        <v>441</v>
      </c>
      <c r="O463" s="16" t="s">
        <v>479</v>
      </c>
      <c r="P463" s="16" t="s">
        <v>4789</v>
      </c>
      <c r="Q463" s="16" t="s">
        <v>4790</v>
      </c>
      <c r="R463" s="16" t="s">
        <v>9</v>
      </c>
      <c r="S463" s="16" t="s">
        <v>4176</v>
      </c>
      <c r="T463" s="16" t="s">
        <v>4791</v>
      </c>
      <c r="U463" s="16" t="s">
        <v>466</v>
      </c>
      <c r="V463" s="16" t="s">
        <v>4792</v>
      </c>
      <c r="W463" s="16" t="s">
        <v>4789</v>
      </c>
      <c r="X463" s="16" t="s">
        <v>449</v>
      </c>
      <c r="Y463" s="16" t="s">
        <v>450</v>
      </c>
      <c r="Z463" s="16" t="s">
        <v>451</v>
      </c>
      <c r="AA463" s="16" t="s">
        <v>4793</v>
      </c>
      <c r="AB463" s="16" t="s">
        <v>4176</v>
      </c>
      <c r="AC463" s="16" t="s">
        <v>9</v>
      </c>
      <c r="AD463" s="16" t="s">
        <v>865</v>
      </c>
      <c r="AE463" s="16" t="s">
        <v>9</v>
      </c>
      <c r="AF463" s="16" t="s">
        <v>338</v>
      </c>
      <c r="AG463" s="25">
        <f ca="1" t="shared" si="42"/>
        <v>23.4905555555597</v>
      </c>
      <c r="AH463" s="25" t="str">
        <f t="shared" si="43"/>
        <v>是</v>
      </c>
      <c r="AI463" s="26" t="str">
        <f ca="1" t="shared" si="44"/>
        <v>是</v>
      </c>
      <c r="AJ463" s="27" t="str">
        <f ca="1" t="shared" si="45"/>
        <v>是</v>
      </c>
      <c r="AK463" s="28"/>
      <c r="AL463" s="28" t="s">
        <v>71</v>
      </c>
    </row>
    <row r="464" spans="1:38">
      <c r="A464" s="22" t="str">
        <f t="shared" si="46"/>
        <v>合肥肥东吾悦网点</v>
      </c>
      <c r="B464" s="22" t="str">
        <f>VLOOKUP(R464,区域划分!A:B,2,0)</f>
        <v>肥东</v>
      </c>
      <c r="C464" t="str">
        <f t="shared" si="47"/>
        <v>2020-11-02</v>
      </c>
      <c r="D464" s="16" t="s">
        <v>4794</v>
      </c>
      <c r="E464" s="16" t="s">
        <v>4795</v>
      </c>
      <c r="F464" s="16" t="s">
        <v>433</v>
      </c>
      <c r="G464" s="16" t="s">
        <v>456</v>
      </c>
      <c r="H464" s="16" t="s">
        <v>457</v>
      </c>
      <c r="I464" s="16" t="s">
        <v>473</v>
      </c>
      <c r="J464" s="16" t="s">
        <v>1163</v>
      </c>
      <c r="K464" s="16" t="s">
        <v>1459</v>
      </c>
      <c r="L464" s="16" t="s">
        <v>4796</v>
      </c>
      <c r="M464" s="16" t="s">
        <v>4797</v>
      </c>
      <c r="N464" s="16" t="s">
        <v>441</v>
      </c>
      <c r="O464" s="16" t="s">
        <v>442</v>
      </c>
      <c r="P464" s="16" t="s">
        <v>4798</v>
      </c>
      <c r="Q464" s="16" t="s">
        <v>4799</v>
      </c>
      <c r="R464" s="16" t="s">
        <v>11</v>
      </c>
      <c r="S464" s="16" t="s">
        <v>4176</v>
      </c>
      <c r="T464" s="16" t="s">
        <v>4197</v>
      </c>
      <c r="U464" s="16" t="s">
        <v>466</v>
      </c>
      <c r="V464" s="16" t="s">
        <v>4800</v>
      </c>
      <c r="W464" s="16" t="s">
        <v>4798</v>
      </c>
      <c r="X464" s="16" t="s">
        <v>449</v>
      </c>
      <c r="Y464" s="16" t="s">
        <v>450</v>
      </c>
      <c r="Z464" s="16" t="s">
        <v>451</v>
      </c>
      <c r="AA464" s="16" t="s">
        <v>4801</v>
      </c>
      <c r="AB464" s="16" t="s">
        <v>4176</v>
      </c>
      <c r="AC464" s="16" t="s">
        <v>11</v>
      </c>
      <c r="AD464" s="16" t="s">
        <v>453</v>
      </c>
      <c r="AE464" s="16" t="s">
        <v>11</v>
      </c>
      <c r="AF464" s="16" t="s">
        <v>338</v>
      </c>
      <c r="AG464" s="25">
        <f ca="1" t="shared" si="42"/>
        <v>23.3750000000582</v>
      </c>
      <c r="AH464" s="25" t="str">
        <f t="shared" si="43"/>
        <v>是</v>
      </c>
      <c r="AI464" s="26" t="str">
        <f ca="1" t="shared" si="44"/>
        <v>是</v>
      </c>
      <c r="AJ464" s="27" t="str">
        <f ca="1" t="shared" si="45"/>
        <v>是</v>
      </c>
      <c r="AK464" s="28"/>
      <c r="AL464" s="28" t="s">
        <v>71</v>
      </c>
    </row>
    <row r="465" spans="1:38">
      <c r="A465" s="22" t="str">
        <f t="shared" si="46"/>
        <v>合肥经开网点</v>
      </c>
      <c r="B465" s="22" t="str">
        <f>VLOOKUP(R465,区域划分!A:B,2,0)</f>
        <v>合肥南</v>
      </c>
      <c r="C465" t="str">
        <f t="shared" si="47"/>
        <v>2020-11-02</v>
      </c>
      <c r="D465" s="16" t="s">
        <v>4802</v>
      </c>
      <c r="E465" s="16" t="s">
        <v>4803</v>
      </c>
      <c r="F465" s="16" t="s">
        <v>835</v>
      </c>
      <c r="G465" s="16" t="s">
        <v>471</v>
      </c>
      <c r="H465" s="16" t="s">
        <v>472</v>
      </c>
      <c r="I465" s="16" t="s">
        <v>473</v>
      </c>
      <c r="J465" s="16" t="s">
        <v>836</v>
      </c>
      <c r="K465" s="16" t="s">
        <v>4804</v>
      </c>
      <c r="L465" s="16" t="s">
        <v>4805</v>
      </c>
      <c r="M465" s="16" t="s">
        <v>4806</v>
      </c>
      <c r="N465" s="16" t="s">
        <v>478</v>
      </c>
      <c r="O465" s="16" t="s">
        <v>442</v>
      </c>
      <c r="P465" s="16" t="s">
        <v>4807</v>
      </c>
      <c r="Q465" s="16" t="s">
        <v>4808</v>
      </c>
      <c r="R465" s="16" t="s">
        <v>9</v>
      </c>
      <c r="S465" s="16" t="s">
        <v>4176</v>
      </c>
      <c r="T465" s="16" t="s">
        <v>4809</v>
      </c>
      <c r="U465" s="16" t="s">
        <v>466</v>
      </c>
      <c r="V465" s="16" t="s">
        <v>4810</v>
      </c>
      <c r="W465" s="16" t="s">
        <v>4807</v>
      </c>
      <c r="X465" s="16" t="s">
        <v>449</v>
      </c>
      <c r="Y465" s="16" t="s">
        <v>450</v>
      </c>
      <c r="Z465" s="16" t="s">
        <v>451</v>
      </c>
      <c r="AA465" s="16" t="s">
        <v>4811</v>
      </c>
      <c r="AB465" s="16" t="s">
        <v>4176</v>
      </c>
      <c r="AC465" s="16" t="s">
        <v>9</v>
      </c>
      <c r="AD465" s="16" t="s">
        <v>865</v>
      </c>
      <c r="AE465" s="16" t="s">
        <v>9</v>
      </c>
      <c r="AF465" s="16" t="s">
        <v>338</v>
      </c>
      <c r="AG465" s="25">
        <f ca="1" t="shared" si="42"/>
        <v>23.4872222223203</v>
      </c>
      <c r="AH465" s="25" t="str">
        <f t="shared" si="43"/>
        <v>是</v>
      </c>
      <c r="AI465" s="26" t="str">
        <f ca="1" t="shared" si="44"/>
        <v>是</v>
      </c>
      <c r="AJ465" s="27" t="str">
        <f ca="1" t="shared" si="45"/>
        <v>是</v>
      </c>
      <c r="AK465" s="28"/>
      <c r="AL465" s="28" t="s">
        <v>71</v>
      </c>
    </row>
    <row r="466" spans="1:38">
      <c r="A466" s="22" t="str">
        <f t="shared" si="46"/>
        <v>合肥经开网点</v>
      </c>
      <c r="B466" s="22" t="str">
        <f>VLOOKUP(R466,区域划分!A:B,2,0)</f>
        <v>合肥南</v>
      </c>
      <c r="C466" t="str">
        <f t="shared" si="47"/>
        <v>2020-11-02</v>
      </c>
      <c r="D466" s="16" t="s">
        <v>4812</v>
      </c>
      <c r="E466" s="16" t="s">
        <v>4813</v>
      </c>
      <c r="F466" s="16" t="s">
        <v>433</v>
      </c>
      <c r="G466" s="16" t="s">
        <v>471</v>
      </c>
      <c r="H466" s="16" t="s">
        <v>472</v>
      </c>
      <c r="I466" s="16" t="s">
        <v>436</v>
      </c>
      <c r="J466" s="16" t="s">
        <v>1082</v>
      </c>
      <c r="K466" s="16" t="s">
        <v>4814</v>
      </c>
      <c r="L466" s="16" t="s">
        <v>4815</v>
      </c>
      <c r="M466" s="16" t="s">
        <v>4816</v>
      </c>
      <c r="N466" s="16" t="s">
        <v>478</v>
      </c>
      <c r="O466" s="16" t="s">
        <v>442</v>
      </c>
      <c r="P466" s="16" t="s">
        <v>4817</v>
      </c>
      <c r="Q466" s="16" t="s">
        <v>4818</v>
      </c>
      <c r="R466" s="16" t="s">
        <v>9</v>
      </c>
      <c r="S466" s="16" t="s">
        <v>4176</v>
      </c>
      <c r="T466" s="16" t="s">
        <v>4231</v>
      </c>
      <c r="U466" s="16" t="s">
        <v>466</v>
      </c>
      <c r="V466" s="16" t="s">
        <v>4819</v>
      </c>
      <c r="W466" s="16" t="s">
        <v>4817</v>
      </c>
      <c r="X466" s="16" t="s">
        <v>449</v>
      </c>
      <c r="Y466" s="16" t="s">
        <v>450</v>
      </c>
      <c r="Z466" s="16" t="s">
        <v>451</v>
      </c>
      <c r="AA466" s="16" t="s">
        <v>4820</v>
      </c>
      <c r="AB466" s="16" t="s">
        <v>4176</v>
      </c>
      <c r="AC466" s="16" t="s">
        <v>9</v>
      </c>
      <c r="AD466" s="16" t="s">
        <v>453</v>
      </c>
      <c r="AE466" s="16" t="s">
        <v>9</v>
      </c>
      <c r="AF466" s="16" t="s">
        <v>338</v>
      </c>
      <c r="AG466" s="25">
        <f ca="1" t="shared" si="42"/>
        <v>23.3713888888014</v>
      </c>
      <c r="AH466" s="25" t="str">
        <f t="shared" si="43"/>
        <v>是</v>
      </c>
      <c r="AI466" s="26" t="str">
        <f ca="1" t="shared" si="44"/>
        <v>是</v>
      </c>
      <c r="AJ466" s="27" t="str">
        <f ca="1" t="shared" si="45"/>
        <v>是</v>
      </c>
      <c r="AK466" s="28"/>
      <c r="AL466" s="28" t="s">
        <v>71</v>
      </c>
    </row>
    <row r="467" spans="1:38">
      <c r="A467" s="22" t="str">
        <f t="shared" si="46"/>
        <v>合肥经开网点</v>
      </c>
      <c r="B467" s="22" t="str">
        <f>VLOOKUP(R467,区域划分!A:B,2,0)</f>
        <v>合肥南</v>
      </c>
      <c r="C467" t="str">
        <f t="shared" si="47"/>
        <v>2020-11-02</v>
      </c>
      <c r="D467" s="16" t="s">
        <v>4821</v>
      </c>
      <c r="E467" s="16" t="s">
        <v>4822</v>
      </c>
      <c r="F467" s="16" t="s">
        <v>433</v>
      </c>
      <c r="G467" s="16" t="s">
        <v>471</v>
      </c>
      <c r="H467" s="16" t="s">
        <v>472</v>
      </c>
      <c r="I467" s="16" t="s">
        <v>473</v>
      </c>
      <c r="J467" s="16" t="s">
        <v>2180</v>
      </c>
      <c r="K467" s="16" t="s">
        <v>2181</v>
      </c>
      <c r="L467" s="16" t="s">
        <v>4823</v>
      </c>
      <c r="M467" s="16" t="s">
        <v>4824</v>
      </c>
      <c r="N467" s="16" t="s">
        <v>478</v>
      </c>
      <c r="O467" s="16" t="s">
        <v>442</v>
      </c>
      <c r="P467" s="16" t="s">
        <v>4825</v>
      </c>
      <c r="Q467" s="16" t="s">
        <v>4826</v>
      </c>
      <c r="R467" s="16" t="s">
        <v>9</v>
      </c>
      <c r="S467" s="16" t="s">
        <v>4176</v>
      </c>
      <c r="T467" s="16" t="s">
        <v>4231</v>
      </c>
      <c r="U467" s="16" t="s">
        <v>466</v>
      </c>
      <c r="V467" s="16" t="s">
        <v>4827</v>
      </c>
      <c r="W467" s="16" t="s">
        <v>4825</v>
      </c>
      <c r="X467" s="16" t="s">
        <v>449</v>
      </c>
      <c r="Y467" s="16" t="s">
        <v>450</v>
      </c>
      <c r="Z467" s="16" t="s">
        <v>451</v>
      </c>
      <c r="AA467" s="16" t="s">
        <v>4828</v>
      </c>
      <c r="AB467" s="16" t="s">
        <v>4176</v>
      </c>
      <c r="AC467" s="16" t="s">
        <v>9</v>
      </c>
      <c r="AD467" s="16" t="s">
        <v>453</v>
      </c>
      <c r="AE467" s="16" t="s">
        <v>9</v>
      </c>
      <c r="AF467" s="16" t="s">
        <v>338</v>
      </c>
      <c r="AG467" s="25">
        <f ca="1" t="shared" si="42"/>
        <v>23.4141666668002</v>
      </c>
      <c r="AH467" s="25" t="str">
        <f t="shared" si="43"/>
        <v>是</v>
      </c>
      <c r="AI467" s="26" t="str">
        <f ca="1" t="shared" si="44"/>
        <v>是</v>
      </c>
      <c r="AJ467" s="27" t="str">
        <f ca="1" t="shared" si="45"/>
        <v>是</v>
      </c>
      <c r="AK467" s="28"/>
      <c r="AL467" s="28" t="s">
        <v>71</v>
      </c>
    </row>
    <row r="468" spans="1:38">
      <c r="A468" s="22" t="str">
        <f t="shared" si="46"/>
        <v>合肥经开大学城网点</v>
      </c>
      <c r="B468" s="22" t="str">
        <f>VLOOKUP(R468,区域划分!A:B,2,0)</f>
        <v>合肥南</v>
      </c>
      <c r="C468" t="str">
        <f t="shared" si="47"/>
        <v>2020-11-02</v>
      </c>
      <c r="D468" s="16" t="s">
        <v>4829</v>
      </c>
      <c r="E468" s="16" t="s">
        <v>4830</v>
      </c>
      <c r="F468" s="16" t="s">
        <v>835</v>
      </c>
      <c r="G468" s="16" t="s">
        <v>471</v>
      </c>
      <c r="H468" s="16" t="s">
        <v>472</v>
      </c>
      <c r="I468" s="16" t="s">
        <v>473</v>
      </c>
      <c r="J468" s="16" t="s">
        <v>836</v>
      </c>
      <c r="K468" s="16" t="s">
        <v>4831</v>
      </c>
      <c r="L468" s="16" t="s">
        <v>4832</v>
      </c>
      <c r="M468" s="16" t="s">
        <v>4833</v>
      </c>
      <c r="N468" s="16" t="s">
        <v>478</v>
      </c>
      <c r="O468" s="16" t="s">
        <v>442</v>
      </c>
      <c r="P468" s="16" t="s">
        <v>4834</v>
      </c>
      <c r="Q468" s="16" t="s">
        <v>4835</v>
      </c>
      <c r="R468" s="16" t="s">
        <v>7</v>
      </c>
      <c r="S468" s="16" t="s">
        <v>4176</v>
      </c>
      <c r="T468" s="16" t="s">
        <v>4836</v>
      </c>
      <c r="U468" s="16" t="s">
        <v>466</v>
      </c>
      <c r="V468" s="16" t="s">
        <v>4837</v>
      </c>
      <c r="W468" s="16" t="s">
        <v>4834</v>
      </c>
      <c r="X468" s="16" t="s">
        <v>449</v>
      </c>
      <c r="Y468" s="16" t="s">
        <v>450</v>
      </c>
      <c r="Z468" s="16" t="s">
        <v>451</v>
      </c>
      <c r="AA468" s="16" t="s">
        <v>4838</v>
      </c>
      <c r="AB468" s="16" t="s">
        <v>4176</v>
      </c>
      <c r="AC468" s="16" t="s">
        <v>7</v>
      </c>
      <c r="AD468" s="16" t="s">
        <v>865</v>
      </c>
      <c r="AE468" s="16" t="s">
        <v>7</v>
      </c>
      <c r="AF468" s="16" t="s">
        <v>338</v>
      </c>
      <c r="AG468" s="25">
        <f ca="1" t="shared" si="42"/>
        <v>23.6672222223133</v>
      </c>
      <c r="AH468" s="25" t="str">
        <f t="shared" si="43"/>
        <v>是</v>
      </c>
      <c r="AI468" s="26" t="str">
        <f ca="1" t="shared" si="44"/>
        <v>是</v>
      </c>
      <c r="AJ468" s="27" t="str">
        <f ca="1" t="shared" si="45"/>
        <v>是</v>
      </c>
      <c r="AK468" s="28"/>
      <c r="AL468" s="28" t="s">
        <v>71</v>
      </c>
    </row>
    <row r="469" spans="1:38">
      <c r="A469" s="22" t="str">
        <f t="shared" si="46"/>
        <v>合肥经开始信路网点</v>
      </c>
      <c r="B469" s="22" t="str">
        <f>VLOOKUP(R469,区域划分!A:B,2,0)</f>
        <v>合肥南</v>
      </c>
      <c r="C469" t="str">
        <f t="shared" si="47"/>
        <v>2020-11-02</v>
      </c>
      <c r="D469" s="16" t="s">
        <v>4839</v>
      </c>
      <c r="E469" s="16" t="s">
        <v>4840</v>
      </c>
      <c r="F469" s="16" t="s">
        <v>433</v>
      </c>
      <c r="G469" s="16" t="s">
        <v>456</v>
      </c>
      <c r="H469" s="16" t="s">
        <v>457</v>
      </c>
      <c r="I469" s="16" t="s">
        <v>473</v>
      </c>
      <c r="J469" s="16" t="s">
        <v>4841</v>
      </c>
      <c r="K469" s="16" t="s">
        <v>4842</v>
      </c>
      <c r="L469" s="16" t="s">
        <v>4843</v>
      </c>
      <c r="M469" s="16" t="s">
        <v>4844</v>
      </c>
      <c r="N469" s="16" t="s">
        <v>478</v>
      </c>
      <c r="O469" s="16" t="s">
        <v>442</v>
      </c>
      <c r="P469" s="16" t="s">
        <v>4845</v>
      </c>
      <c r="Q469" s="16" t="s">
        <v>4846</v>
      </c>
      <c r="R469" s="16" t="s">
        <v>19</v>
      </c>
      <c r="S469" s="16" t="s">
        <v>4176</v>
      </c>
      <c r="T469" s="16" t="s">
        <v>4452</v>
      </c>
      <c r="U469" s="16" t="s">
        <v>466</v>
      </c>
      <c r="V469" s="16" t="s">
        <v>4847</v>
      </c>
      <c r="W469" s="16" t="s">
        <v>4845</v>
      </c>
      <c r="X469" s="16" t="s">
        <v>449</v>
      </c>
      <c r="Y469" s="16" t="s">
        <v>450</v>
      </c>
      <c r="Z469" s="16" t="s">
        <v>451</v>
      </c>
      <c r="AA469" s="16" t="s">
        <v>4848</v>
      </c>
      <c r="AB469" s="16" t="s">
        <v>4176</v>
      </c>
      <c r="AC469" s="16" t="s">
        <v>19</v>
      </c>
      <c r="AD469" s="16" t="s">
        <v>453</v>
      </c>
      <c r="AE469" s="16" t="s">
        <v>19</v>
      </c>
      <c r="AF469" s="16" t="s">
        <v>338</v>
      </c>
      <c r="AG469" s="25">
        <f ca="1" t="shared" si="42"/>
        <v>23.7002777779126</v>
      </c>
      <c r="AH469" s="25" t="str">
        <f t="shared" si="43"/>
        <v>是</v>
      </c>
      <c r="AI469" s="26" t="str">
        <f ca="1" t="shared" si="44"/>
        <v>是</v>
      </c>
      <c r="AJ469" s="27" t="str">
        <f ca="1" t="shared" si="45"/>
        <v>是</v>
      </c>
      <c r="AK469" s="28"/>
      <c r="AL469" s="28" t="s">
        <v>71</v>
      </c>
    </row>
    <row r="470" spans="1:38">
      <c r="A470" s="22" t="str">
        <f t="shared" si="46"/>
        <v>合肥经开网点</v>
      </c>
      <c r="B470" s="22" t="str">
        <f>VLOOKUP(R470,区域划分!A:B,2,0)</f>
        <v>合肥南</v>
      </c>
      <c r="C470" t="str">
        <f t="shared" si="47"/>
        <v>2020-11-02</v>
      </c>
      <c r="D470" s="16" t="s">
        <v>4849</v>
      </c>
      <c r="E470" s="16" t="s">
        <v>1506</v>
      </c>
      <c r="F470" s="16" t="s">
        <v>433</v>
      </c>
      <c r="G470" s="16" t="s">
        <v>434</v>
      </c>
      <c r="H470" s="16" t="s">
        <v>435</v>
      </c>
      <c r="I470" s="16" t="s">
        <v>473</v>
      </c>
      <c r="J470" s="16" t="s">
        <v>1212</v>
      </c>
      <c r="K470" s="16" t="s">
        <v>1507</v>
      </c>
      <c r="L470" s="16" t="s">
        <v>4850</v>
      </c>
      <c r="M470" s="16" t="s">
        <v>3</v>
      </c>
      <c r="N470" s="16" t="s">
        <v>1509</v>
      </c>
      <c r="O470" s="16" t="s">
        <v>442</v>
      </c>
      <c r="P470" s="16" t="s">
        <v>537</v>
      </c>
      <c r="Q470" s="16" t="s">
        <v>1510</v>
      </c>
      <c r="R470" s="16" t="s">
        <v>9</v>
      </c>
      <c r="S470" s="16" t="s">
        <v>4176</v>
      </c>
      <c r="T470" s="16" t="s">
        <v>4231</v>
      </c>
      <c r="U470" s="16" t="s">
        <v>466</v>
      </c>
      <c r="V470" s="16" t="s">
        <v>1511</v>
      </c>
      <c r="W470" s="16" t="s">
        <v>537</v>
      </c>
      <c r="X470" s="16" t="s">
        <v>449</v>
      </c>
      <c r="Y470" s="16" t="s">
        <v>450</v>
      </c>
      <c r="Z470" s="16" t="s">
        <v>451</v>
      </c>
      <c r="AA470" s="16" t="s">
        <v>4851</v>
      </c>
      <c r="AB470" s="16" t="s">
        <v>4176</v>
      </c>
      <c r="AC470" s="16" t="s">
        <v>9</v>
      </c>
      <c r="AD470" s="16" t="s">
        <v>453</v>
      </c>
      <c r="AE470" s="16" t="s">
        <v>9</v>
      </c>
      <c r="AF470" s="16" t="s">
        <v>338</v>
      </c>
      <c r="AG470" s="25">
        <f ca="1" t="shared" si="42"/>
        <v>23.3172222222202</v>
      </c>
      <c r="AH470" s="25" t="str">
        <f t="shared" si="43"/>
        <v>是</v>
      </c>
      <c r="AI470" s="26" t="str">
        <f ca="1" t="shared" si="44"/>
        <v>是</v>
      </c>
      <c r="AJ470" s="27" t="str">
        <f ca="1" t="shared" si="45"/>
        <v>是</v>
      </c>
      <c r="AK470" s="28"/>
      <c r="AL470" s="28" t="s">
        <v>71</v>
      </c>
    </row>
    <row r="471" spans="1:38">
      <c r="A471" s="22" t="str">
        <f t="shared" si="46"/>
        <v>合肥肥东吾悦网点</v>
      </c>
      <c r="B471" s="22" t="str">
        <f>VLOOKUP(R471,区域划分!A:B,2,0)</f>
        <v>肥东</v>
      </c>
      <c r="C471" t="str">
        <f t="shared" si="47"/>
        <v>2020-11-02</v>
      </c>
      <c r="D471" s="16" t="s">
        <v>4852</v>
      </c>
      <c r="E471" s="16" t="s">
        <v>4853</v>
      </c>
      <c r="F471" s="16" t="s">
        <v>433</v>
      </c>
      <c r="G471" s="16" t="s">
        <v>471</v>
      </c>
      <c r="H471" s="16" t="s">
        <v>472</v>
      </c>
      <c r="I471" s="16" t="s">
        <v>436</v>
      </c>
      <c r="J471" s="16" t="s">
        <v>4606</v>
      </c>
      <c r="K471" s="16" t="s">
        <v>4854</v>
      </c>
      <c r="L471" s="16" t="s">
        <v>4855</v>
      </c>
      <c r="M471" s="16" t="s">
        <v>4856</v>
      </c>
      <c r="N471" s="16" t="s">
        <v>441</v>
      </c>
      <c r="O471" s="16" t="s">
        <v>442</v>
      </c>
      <c r="P471" s="16" t="s">
        <v>4857</v>
      </c>
      <c r="Q471" s="16" t="s">
        <v>4858</v>
      </c>
      <c r="R471" s="16" t="s">
        <v>11</v>
      </c>
      <c r="S471" s="16" t="s">
        <v>4176</v>
      </c>
      <c r="T471" s="16" t="s">
        <v>4197</v>
      </c>
      <c r="U471" s="16" t="s">
        <v>466</v>
      </c>
      <c r="V471" s="16" t="s">
        <v>4859</v>
      </c>
      <c r="W471" s="16" t="s">
        <v>4857</v>
      </c>
      <c r="X471" s="16" t="s">
        <v>449</v>
      </c>
      <c r="Y471" s="16" t="s">
        <v>450</v>
      </c>
      <c r="Z471" s="16" t="s">
        <v>451</v>
      </c>
      <c r="AA471" s="16" t="s">
        <v>4860</v>
      </c>
      <c r="AB471" s="16" t="s">
        <v>4176</v>
      </c>
      <c r="AC471" s="16" t="s">
        <v>11</v>
      </c>
      <c r="AD471" s="16" t="s">
        <v>453</v>
      </c>
      <c r="AE471" s="16" t="s">
        <v>11</v>
      </c>
      <c r="AF471" s="16" t="s">
        <v>338</v>
      </c>
      <c r="AG471" s="25">
        <f ca="1" t="shared" si="42"/>
        <v>23.3794444444939</v>
      </c>
      <c r="AH471" s="25" t="str">
        <f t="shared" si="43"/>
        <v>是</v>
      </c>
      <c r="AI471" s="26" t="str">
        <f ca="1" t="shared" si="44"/>
        <v>是</v>
      </c>
      <c r="AJ471" s="27" t="str">
        <f ca="1" t="shared" si="45"/>
        <v>是</v>
      </c>
      <c r="AK471" s="28"/>
      <c r="AL471" s="28" t="s">
        <v>71</v>
      </c>
    </row>
    <row r="472" spans="1:38">
      <c r="A472" s="22" t="str">
        <f t="shared" si="46"/>
        <v>合肥经开始信路网点</v>
      </c>
      <c r="B472" s="22" t="str">
        <f>VLOOKUP(R472,区域划分!A:B,2,0)</f>
        <v>合肥南</v>
      </c>
      <c r="C472" t="str">
        <f t="shared" si="47"/>
        <v>2020-11-02</v>
      </c>
      <c r="D472" s="16" t="s">
        <v>4861</v>
      </c>
      <c r="E472" s="16" t="s">
        <v>4862</v>
      </c>
      <c r="F472" s="16" t="s">
        <v>433</v>
      </c>
      <c r="G472" s="16" t="s">
        <v>456</v>
      </c>
      <c r="H472" s="16" t="s">
        <v>457</v>
      </c>
      <c r="I472" s="16" t="s">
        <v>473</v>
      </c>
      <c r="J472" s="16" t="s">
        <v>1153</v>
      </c>
      <c r="K472" s="16" t="s">
        <v>1154</v>
      </c>
      <c r="L472" s="16" t="s">
        <v>4863</v>
      </c>
      <c r="M472" s="16" t="s">
        <v>4864</v>
      </c>
      <c r="N472" s="16" t="s">
        <v>441</v>
      </c>
      <c r="O472" s="16" t="s">
        <v>442</v>
      </c>
      <c r="P472" s="16" t="s">
        <v>4865</v>
      </c>
      <c r="Q472" s="16" t="s">
        <v>4866</v>
      </c>
      <c r="R472" s="16" t="s">
        <v>19</v>
      </c>
      <c r="S472" s="16" t="s">
        <v>4176</v>
      </c>
      <c r="T472" s="16" t="s">
        <v>4452</v>
      </c>
      <c r="U472" s="16" t="s">
        <v>466</v>
      </c>
      <c r="V472" s="16" t="s">
        <v>4867</v>
      </c>
      <c r="W472" s="16" t="s">
        <v>4865</v>
      </c>
      <c r="X472" s="16" t="s">
        <v>449</v>
      </c>
      <c r="Y472" s="16" t="s">
        <v>450</v>
      </c>
      <c r="Z472" s="16" t="s">
        <v>451</v>
      </c>
      <c r="AA472" s="16" t="s">
        <v>4868</v>
      </c>
      <c r="AB472" s="16" t="s">
        <v>4176</v>
      </c>
      <c r="AC472" s="16" t="s">
        <v>19</v>
      </c>
      <c r="AD472" s="16" t="s">
        <v>453</v>
      </c>
      <c r="AE472" s="16" t="s">
        <v>19</v>
      </c>
      <c r="AF472" s="16" t="s">
        <v>338</v>
      </c>
      <c r="AG472" s="25">
        <f ca="1" t="shared" si="42"/>
        <v>23.6202777777216</v>
      </c>
      <c r="AH472" s="25" t="str">
        <f t="shared" si="43"/>
        <v>是</v>
      </c>
      <c r="AI472" s="26" t="str">
        <f ca="1" t="shared" si="44"/>
        <v>是</v>
      </c>
      <c r="AJ472" s="27" t="str">
        <f ca="1" t="shared" si="45"/>
        <v>是</v>
      </c>
      <c r="AK472" s="28"/>
      <c r="AL472" s="28" t="s">
        <v>71</v>
      </c>
    </row>
    <row r="473" spans="1:38">
      <c r="A473" s="22" t="str">
        <f t="shared" si="46"/>
        <v>六安霍邱姚李网点</v>
      </c>
      <c r="B473" s="22" t="str">
        <f>VLOOKUP(R473,区域划分!A:B,2,0)</f>
        <v>六安</v>
      </c>
      <c r="C473" t="str">
        <f t="shared" si="47"/>
        <v>2020-11-02</v>
      </c>
      <c r="D473" s="16" t="s">
        <v>4869</v>
      </c>
      <c r="E473" s="16" t="s">
        <v>4870</v>
      </c>
      <c r="F473" s="16" t="s">
        <v>835</v>
      </c>
      <c r="G473" s="16" t="s">
        <v>456</v>
      </c>
      <c r="H473" s="16" t="s">
        <v>753</v>
      </c>
      <c r="I473" s="16" t="s">
        <v>473</v>
      </c>
      <c r="J473" s="16" t="s">
        <v>836</v>
      </c>
      <c r="K473" s="16" t="s">
        <v>4871</v>
      </c>
      <c r="L473" s="16" t="s">
        <v>4872</v>
      </c>
      <c r="M473" s="16" t="s">
        <v>4873</v>
      </c>
      <c r="N473" s="16" t="s">
        <v>478</v>
      </c>
      <c r="O473" s="16" t="s">
        <v>442</v>
      </c>
      <c r="P473" s="16" t="s">
        <v>4874</v>
      </c>
      <c r="Q473" s="16" t="s">
        <v>4875</v>
      </c>
      <c r="R473" s="16" t="s">
        <v>37</v>
      </c>
      <c r="S473" s="16" t="s">
        <v>4176</v>
      </c>
      <c r="T473" s="16" t="s">
        <v>4876</v>
      </c>
      <c r="U473" s="16" t="s">
        <v>466</v>
      </c>
      <c r="V473" s="16" t="s">
        <v>4877</v>
      </c>
      <c r="W473" s="16" t="s">
        <v>4874</v>
      </c>
      <c r="X473" s="16" t="s">
        <v>449</v>
      </c>
      <c r="Y473" s="16" t="s">
        <v>450</v>
      </c>
      <c r="Z473" s="16" t="s">
        <v>451</v>
      </c>
      <c r="AA473" s="16" t="s">
        <v>4878</v>
      </c>
      <c r="AB473" s="16" t="s">
        <v>4176</v>
      </c>
      <c r="AC473" s="16" t="s">
        <v>37</v>
      </c>
      <c r="AD473" s="16" t="s">
        <v>865</v>
      </c>
      <c r="AE473" s="16" t="s">
        <v>37</v>
      </c>
      <c r="AF473" s="16" t="s">
        <v>338</v>
      </c>
      <c r="AG473" s="25">
        <f ca="1" t="shared" si="42"/>
        <v>23.5633333334117</v>
      </c>
      <c r="AH473" s="25" t="str">
        <f t="shared" si="43"/>
        <v>是</v>
      </c>
      <c r="AI473" s="26" t="str">
        <f ca="1" t="shared" si="44"/>
        <v>是</v>
      </c>
      <c r="AJ473" s="27" t="str">
        <f ca="1" t="shared" si="45"/>
        <v>是</v>
      </c>
      <c r="AK473" s="28"/>
      <c r="AL473" s="28" t="s">
        <v>71</v>
      </c>
    </row>
    <row r="474" spans="1:38">
      <c r="A474" s="22" t="str">
        <f t="shared" si="46"/>
        <v>合肥肥东吾悦网点</v>
      </c>
      <c r="B474" s="22" t="str">
        <f>VLOOKUP(R474,区域划分!A:B,2,0)</f>
        <v>肥东</v>
      </c>
      <c r="C474" t="str">
        <f t="shared" si="47"/>
        <v>2020-11-02</v>
      </c>
      <c r="D474" s="16" t="s">
        <v>4879</v>
      </c>
      <c r="E474" s="16" t="s">
        <v>4880</v>
      </c>
      <c r="F474" s="16" t="s">
        <v>835</v>
      </c>
      <c r="G474" s="16" t="s">
        <v>471</v>
      </c>
      <c r="H474" s="16" t="s">
        <v>4881</v>
      </c>
      <c r="I474" s="16" t="s">
        <v>436</v>
      </c>
      <c r="J474" s="16" t="s">
        <v>836</v>
      </c>
      <c r="K474" s="16" t="s">
        <v>4882</v>
      </c>
      <c r="L474" s="16" t="s">
        <v>4883</v>
      </c>
      <c r="M474" s="16" t="s">
        <v>738</v>
      </c>
      <c r="N474" s="16" t="s">
        <v>441</v>
      </c>
      <c r="O474" s="16" t="s">
        <v>442</v>
      </c>
      <c r="P474" s="16" t="s">
        <v>4884</v>
      </c>
      <c r="Q474" s="16" t="s">
        <v>4885</v>
      </c>
      <c r="R474" s="16" t="s">
        <v>11</v>
      </c>
      <c r="S474" s="16" t="s">
        <v>4176</v>
      </c>
      <c r="T474" s="16" t="s">
        <v>4197</v>
      </c>
      <c r="U474" s="16" t="s">
        <v>466</v>
      </c>
      <c r="V474" s="16" t="s">
        <v>4886</v>
      </c>
      <c r="W474" s="16" t="s">
        <v>4884</v>
      </c>
      <c r="X474" s="16" t="s">
        <v>449</v>
      </c>
      <c r="Y474" s="16" t="s">
        <v>450</v>
      </c>
      <c r="Z474" s="16" t="s">
        <v>451</v>
      </c>
      <c r="AA474" s="16" t="s">
        <v>4887</v>
      </c>
      <c r="AB474" s="16" t="s">
        <v>4176</v>
      </c>
      <c r="AC474" s="16" t="s">
        <v>11</v>
      </c>
      <c r="AD474" s="16" t="s">
        <v>865</v>
      </c>
      <c r="AE474" s="16" t="s">
        <v>11</v>
      </c>
      <c r="AF474" s="16" t="s">
        <v>338</v>
      </c>
      <c r="AG474" s="25">
        <f ca="1" t="shared" si="42"/>
        <v>23.502777777845</v>
      </c>
      <c r="AH474" s="25" t="str">
        <f t="shared" si="43"/>
        <v>是</v>
      </c>
      <c r="AI474" s="26" t="str">
        <f ca="1" t="shared" si="44"/>
        <v>是</v>
      </c>
      <c r="AJ474" s="27" t="str">
        <f ca="1" t="shared" si="45"/>
        <v>是</v>
      </c>
      <c r="AK474" s="28"/>
      <c r="AL474" s="28" t="s">
        <v>71</v>
      </c>
    </row>
    <row r="475" spans="1:38">
      <c r="A475" s="22" t="str">
        <f t="shared" si="46"/>
        <v>合肥经开网点</v>
      </c>
      <c r="B475" s="22" t="str">
        <f>VLOOKUP(R475,区域划分!A:B,2,0)</f>
        <v>合肥南</v>
      </c>
      <c r="C475" t="str">
        <f t="shared" si="47"/>
        <v>2020-11-02</v>
      </c>
      <c r="D475" s="16" t="s">
        <v>4888</v>
      </c>
      <c r="E475" s="16" t="s">
        <v>4889</v>
      </c>
      <c r="F475" s="16" t="s">
        <v>433</v>
      </c>
      <c r="G475" s="16" t="s">
        <v>471</v>
      </c>
      <c r="H475" s="16" t="s">
        <v>472</v>
      </c>
      <c r="I475" s="16" t="s">
        <v>473</v>
      </c>
      <c r="J475" s="16" t="s">
        <v>4890</v>
      </c>
      <c r="K475" s="16" t="s">
        <v>4891</v>
      </c>
      <c r="L475" s="16" t="s">
        <v>4892</v>
      </c>
      <c r="M475" s="16" t="s">
        <v>4893</v>
      </c>
      <c r="N475" s="16" t="s">
        <v>478</v>
      </c>
      <c r="O475" s="16" t="s">
        <v>442</v>
      </c>
      <c r="P475" s="16" t="s">
        <v>4894</v>
      </c>
      <c r="Q475" s="16" t="s">
        <v>4895</v>
      </c>
      <c r="R475" s="16" t="s">
        <v>9</v>
      </c>
      <c r="S475" s="16" t="s">
        <v>4176</v>
      </c>
      <c r="T475" s="16" t="s">
        <v>4231</v>
      </c>
      <c r="U475" s="16" t="s">
        <v>466</v>
      </c>
      <c r="V475" s="16" t="s">
        <v>4896</v>
      </c>
      <c r="W475" s="16" t="s">
        <v>4894</v>
      </c>
      <c r="X475" s="16" t="s">
        <v>449</v>
      </c>
      <c r="Y475" s="16" t="s">
        <v>450</v>
      </c>
      <c r="Z475" s="16" t="s">
        <v>451</v>
      </c>
      <c r="AA475" s="16" t="s">
        <v>4897</v>
      </c>
      <c r="AB475" s="16" t="s">
        <v>4176</v>
      </c>
      <c r="AC475" s="16" t="s">
        <v>9</v>
      </c>
      <c r="AD475" s="16" t="s">
        <v>453</v>
      </c>
      <c r="AE475" s="16" t="s">
        <v>9</v>
      </c>
      <c r="AF475" s="16" t="s">
        <v>338</v>
      </c>
      <c r="AG475" s="25">
        <f ca="1" t="shared" si="42"/>
        <v>23.5055555555737</v>
      </c>
      <c r="AH475" s="25" t="str">
        <f t="shared" si="43"/>
        <v>是</v>
      </c>
      <c r="AI475" s="26" t="str">
        <f ca="1" t="shared" si="44"/>
        <v>是</v>
      </c>
      <c r="AJ475" s="27" t="str">
        <f ca="1" t="shared" si="45"/>
        <v>是</v>
      </c>
      <c r="AK475" s="28"/>
      <c r="AL475" s="28" t="s">
        <v>71</v>
      </c>
    </row>
    <row r="476" spans="1:38">
      <c r="A476" s="22" t="str">
        <f t="shared" si="46"/>
        <v>合肥经开莲花路网点</v>
      </c>
      <c r="B476" s="22" t="str">
        <f>VLOOKUP(R476,区域划分!A:B,2,0)</f>
        <v>合肥南</v>
      </c>
      <c r="C476" t="str">
        <f t="shared" si="47"/>
        <v>2020-11-02</v>
      </c>
      <c r="D476" s="16" t="s">
        <v>4898</v>
      </c>
      <c r="E476" s="16" t="s">
        <v>4899</v>
      </c>
      <c r="F476" s="16" t="s">
        <v>835</v>
      </c>
      <c r="G476" s="16" t="s">
        <v>471</v>
      </c>
      <c r="H476" s="16" t="s">
        <v>599</v>
      </c>
      <c r="I476" s="16" t="s">
        <v>473</v>
      </c>
      <c r="J476" s="16" t="s">
        <v>836</v>
      </c>
      <c r="K476" s="16" t="s">
        <v>4900</v>
      </c>
      <c r="L476" s="16" t="s">
        <v>4901</v>
      </c>
      <c r="M476" s="16" t="s">
        <v>4902</v>
      </c>
      <c r="N476" s="16" t="s">
        <v>478</v>
      </c>
      <c r="O476" s="16" t="s">
        <v>442</v>
      </c>
      <c r="P476" s="16" t="s">
        <v>4903</v>
      </c>
      <c r="Q476" s="16" t="s">
        <v>4904</v>
      </c>
      <c r="R476" s="16" t="s">
        <v>31</v>
      </c>
      <c r="S476" s="16" t="s">
        <v>4176</v>
      </c>
      <c r="T476" s="16" t="s">
        <v>4905</v>
      </c>
      <c r="U476" s="16" t="s">
        <v>466</v>
      </c>
      <c r="V476" s="16" t="s">
        <v>4906</v>
      </c>
      <c r="W476" s="16" t="s">
        <v>4903</v>
      </c>
      <c r="X476" s="16" t="s">
        <v>449</v>
      </c>
      <c r="Y476" s="16" t="s">
        <v>450</v>
      </c>
      <c r="Z476" s="16" t="s">
        <v>451</v>
      </c>
      <c r="AA476" s="16" t="s">
        <v>4907</v>
      </c>
      <c r="AB476" s="16" t="s">
        <v>4176</v>
      </c>
      <c r="AC476" s="16" t="s">
        <v>31</v>
      </c>
      <c r="AD476" s="16" t="s">
        <v>865</v>
      </c>
      <c r="AE476" s="16" t="s">
        <v>31</v>
      </c>
      <c r="AF476" s="16" t="s">
        <v>338</v>
      </c>
      <c r="AG476" s="25">
        <f ca="1" t="shared" si="42"/>
        <v>23.5880555554759</v>
      </c>
      <c r="AH476" s="25" t="str">
        <f t="shared" si="43"/>
        <v>是</v>
      </c>
      <c r="AI476" s="26" t="str">
        <f ca="1" t="shared" si="44"/>
        <v>是</v>
      </c>
      <c r="AJ476" s="27" t="str">
        <f ca="1" t="shared" si="45"/>
        <v>是</v>
      </c>
      <c r="AK476" s="28"/>
      <c r="AL476" s="28" t="s">
        <v>71</v>
      </c>
    </row>
    <row r="477" spans="1:38">
      <c r="A477" s="22" t="str">
        <f t="shared" si="46"/>
        <v>合肥肥东吾悦网点</v>
      </c>
      <c r="B477" s="22" t="str">
        <f>VLOOKUP(R477,区域划分!A:B,2,0)</f>
        <v>肥东</v>
      </c>
      <c r="C477" t="str">
        <f t="shared" si="47"/>
        <v>2020-11-02</v>
      </c>
      <c r="D477" s="16" t="s">
        <v>4908</v>
      </c>
      <c r="E477" s="16" t="s">
        <v>4909</v>
      </c>
      <c r="F477" s="16" t="s">
        <v>433</v>
      </c>
      <c r="G477" s="16" t="s">
        <v>456</v>
      </c>
      <c r="H477" s="16" t="s">
        <v>457</v>
      </c>
      <c r="I477" s="16" t="s">
        <v>473</v>
      </c>
      <c r="J477" s="16" t="s">
        <v>1153</v>
      </c>
      <c r="K477" s="16" t="s">
        <v>1154</v>
      </c>
      <c r="L477" s="16" t="s">
        <v>4910</v>
      </c>
      <c r="M477" s="16" t="s">
        <v>4911</v>
      </c>
      <c r="N477" s="16" t="s">
        <v>478</v>
      </c>
      <c r="O477" s="16" t="s">
        <v>442</v>
      </c>
      <c r="P477" s="16" t="s">
        <v>4912</v>
      </c>
      <c r="Q477" s="16" t="s">
        <v>4913</v>
      </c>
      <c r="R477" s="16" t="s">
        <v>11</v>
      </c>
      <c r="S477" s="16" t="s">
        <v>4176</v>
      </c>
      <c r="T477" s="16" t="s">
        <v>4197</v>
      </c>
      <c r="U477" s="16" t="s">
        <v>466</v>
      </c>
      <c r="V477" s="16" t="s">
        <v>4914</v>
      </c>
      <c r="W477" s="16" t="s">
        <v>4912</v>
      </c>
      <c r="X477" s="16" t="s">
        <v>449</v>
      </c>
      <c r="Y477" s="16" t="s">
        <v>450</v>
      </c>
      <c r="Z477" s="16" t="s">
        <v>451</v>
      </c>
      <c r="AA477" s="16" t="s">
        <v>4915</v>
      </c>
      <c r="AB477" s="16" t="s">
        <v>4176</v>
      </c>
      <c r="AC477" s="16" t="s">
        <v>11</v>
      </c>
      <c r="AD477" s="16" t="s">
        <v>453</v>
      </c>
      <c r="AE477" s="16" t="s">
        <v>11</v>
      </c>
      <c r="AF477" s="16" t="s">
        <v>338</v>
      </c>
      <c r="AG477" s="25">
        <f ca="1" t="shared" si="42"/>
        <v>23.4608333331998</v>
      </c>
      <c r="AH477" s="25" t="str">
        <f t="shared" si="43"/>
        <v>是</v>
      </c>
      <c r="AI477" s="26" t="str">
        <f ca="1" t="shared" si="44"/>
        <v>是</v>
      </c>
      <c r="AJ477" s="27" t="str">
        <f ca="1" t="shared" si="45"/>
        <v>是</v>
      </c>
      <c r="AK477" s="28"/>
      <c r="AL477" s="28" t="s">
        <v>71</v>
      </c>
    </row>
    <row r="478" spans="1:38">
      <c r="A478" s="22" t="str">
        <f t="shared" si="46"/>
        <v>合肥经开始信路网点</v>
      </c>
      <c r="B478" s="22" t="str">
        <f>VLOOKUP(R478,区域划分!A:B,2,0)</f>
        <v>合肥南</v>
      </c>
      <c r="C478" t="str">
        <f t="shared" si="47"/>
        <v>2020-11-02</v>
      </c>
      <c r="D478" s="16" t="s">
        <v>4916</v>
      </c>
      <c r="E478" s="16" t="s">
        <v>4917</v>
      </c>
      <c r="F478" s="16" t="s">
        <v>433</v>
      </c>
      <c r="G478" s="16" t="s">
        <v>471</v>
      </c>
      <c r="H478" s="16" t="s">
        <v>472</v>
      </c>
      <c r="I478" s="16" t="s">
        <v>473</v>
      </c>
      <c r="J478" s="16" t="s">
        <v>954</v>
      </c>
      <c r="K478" s="16" t="s">
        <v>4918</v>
      </c>
      <c r="L478" s="16" t="s">
        <v>4919</v>
      </c>
      <c r="M478" s="16" t="s">
        <v>4920</v>
      </c>
      <c r="N478" s="16" t="s">
        <v>441</v>
      </c>
      <c r="O478" s="16" t="s">
        <v>442</v>
      </c>
      <c r="P478" s="16" t="s">
        <v>4921</v>
      </c>
      <c r="Q478" s="16" t="s">
        <v>4922</v>
      </c>
      <c r="R478" s="16" t="s">
        <v>19</v>
      </c>
      <c r="S478" s="16" t="s">
        <v>4176</v>
      </c>
      <c r="T478" s="16" t="s">
        <v>4452</v>
      </c>
      <c r="U478" s="16" t="s">
        <v>466</v>
      </c>
      <c r="V478" s="16" t="s">
        <v>4923</v>
      </c>
      <c r="W478" s="16" t="s">
        <v>4921</v>
      </c>
      <c r="X478" s="16" t="s">
        <v>449</v>
      </c>
      <c r="Y478" s="16" t="s">
        <v>450</v>
      </c>
      <c r="Z478" s="16" t="s">
        <v>451</v>
      </c>
      <c r="AA478" s="16" t="s">
        <v>4924</v>
      </c>
      <c r="AB478" s="16" t="s">
        <v>4176</v>
      </c>
      <c r="AC478" s="16" t="s">
        <v>19</v>
      </c>
      <c r="AD478" s="16" t="s">
        <v>453</v>
      </c>
      <c r="AE478" s="16" t="s">
        <v>19</v>
      </c>
      <c r="AF478" s="16" t="s">
        <v>338</v>
      </c>
      <c r="AG478" s="25">
        <f ca="1" t="shared" si="42"/>
        <v>23.6972222223412</v>
      </c>
      <c r="AH478" s="25" t="str">
        <f t="shared" si="43"/>
        <v>是</v>
      </c>
      <c r="AI478" s="26" t="str">
        <f ca="1" t="shared" si="44"/>
        <v>是</v>
      </c>
      <c r="AJ478" s="27" t="str">
        <f ca="1" t="shared" si="45"/>
        <v>是</v>
      </c>
      <c r="AK478" s="28"/>
      <c r="AL478" s="28" t="s">
        <v>71</v>
      </c>
    </row>
    <row r="479" spans="1:38">
      <c r="A479" s="22" t="str">
        <f t="shared" si="46"/>
        <v>合肥包河三里庵网点</v>
      </c>
      <c r="B479" s="22" t="str">
        <f>VLOOKUP(R479,区域划分!A:B,2,0)</f>
        <v>合肥南</v>
      </c>
      <c r="C479" t="str">
        <f t="shared" si="47"/>
        <v>2020-11-02</v>
      </c>
      <c r="D479" s="16" t="s">
        <v>4925</v>
      </c>
      <c r="E479" s="16" t="s">
        <v>4926</v>
      </c>
      <c r="F479" s="16" t="s">
        <v>433</v>
      </c>
      <c r="G479" s="16" t="s">
        <v>456</v>
      </c>
      <c r="H479" s="16" t="s">
        <v>457</v>
      </c>
      <c r="I479" s="16" t="s">
        <v>436</v>
      </c>
      <c r="J479" s="16" t="s">
        <v>4927</v>
      </c>
      <c r="K479" s="16" t="s">
        <v>4928</v>
      </c>
      <c r="L479" s="16" t="s">
        <v>4929</v>
      </c>
      <c r="M479" s="16" t="s">
        <v>4930</v>
      </c>
      <c r="N479" s="16" t="s">
        <v>441</v>
      </c>
      <c r="O479" s="16" t="s">
        <v>442</v>
      </c>
      <c r="P479" s="16" t="s">
        <v>4931</v>
      </c>
      <c r="Q479" s="16" t="s">
        <v>4932</v>
      </c>
      <c r="R479" s="16" t="s">
        <v>13</v>
      </c>
      <c r="S479" s="16" t="s">
        <v>4176</v>
      </c>
      <c r="T479" s="16" t="s">
        <v>1880</v>
      </c>
      <c r="U479" s="16" t="s">
        <v>466</v>
      </c>
      <c r="V479" s="16" t="s">
        <v>4933</v>
      </c>
      <c r="W479" s="16" t="s">
        <v>4931</v>
      </c>
      <c r="X479" s="16" t="s">
        <v>449</v>
      </c>
      <c r="Y479" s="16" t="s">
        <v>450</v>
      </c>
      <c r="Z479" s="16" t="s">
        <v>451</v>
      </c>
      <c r="AA479" s="16" t="s">
        <v>4934</v>
      </c>
      <c r="AB479" s="16" t="s">
        <v>4176</v>
      </c>
      <c r="AC479" s="16" t="s">
        <v>13</v>
      </c>
      <c r="AD479" s="16" t="s">
        <v>453</v>
      </c>
      <c r="AE479" s="16" t="s">
        <v>13</v>
      </c>
      <c r="AF479" s="16" t="s">
        <v>338</v>
      </c>
      <c r="AG479" s="25">
        <f ca="1" t="shared" si="42"/>
        <v>23.4438888888108</v>
      </c>
      <c r="AH479" s="25" t="str">
        <f t="shared" si="43"/>
        <v>是</v>
      </c>
      <c r="AI479" s="26" t="str">
        <f ca="1" t="shared" si="44"/>
        <v>是</v>
      </c>
      <c r="AJ479" s="27" t="str">
        <f ca="1" t="shared" si="45"/>
        <v>是</v>
      </c>
      <c r="AK479" s="28"/>
      <c r="AL479" s="28" t="s">
        <v>71</v>
      </c>
    </row>
    <row r="480" spans="1:38">
      <c r="A480" s="22" t="str">
        <f t="shared" si="46"/>
        <v>合肥经开网点</v>
      </c>
      <c r="B480" s="22" t="str">
        <f>VLOOKUP(R480,区域划分!A:B,2,0)</f>
        <v>合肥南</v>
      </c>
      <c r="C480" t="str">
        <f t="shared" si="47"/>
        <v>2020-11-02</v>
      </c>
      <c r="D480" s="16" t="s">
        <v>4935</v>
      </c>
      <c r="E480" s="16" t="s">
        <v>4936</v>
      </c>
      <c r="F480" s="16" t="s">
        <v>433</v>
      </c>
      <c r="G480" s="16" t="s">
        <v>456</v>
      </c>
      <c r="H480" s="16" t="s">
        <v>457</v>
      </c>
      <c r="I480" s="16" t="s">
        <v>436</v>
      </c>
      <c r="J480" s="16" t="s">
        <v>764</v>
      </c>
      <c r="K480" s="16" t="s">
        <v>4937</v>
      </c>
      <c r="L480" s="16" t="s">
        <v>4938</v>
      </c>
      <c r="M480" s="16" t="s">
        <v>4939</v>
      </c>
      <c r="N480" s="16" t="s">
        <v>478</v>
      </c>
      <c r="O480" s="16" t="s">
        <v>442</v>
      </c>
      <c r="P480" s="16" t="s">
        <v>4940</v>
      </c>
      <c r="Q480" s="16" t="s">
        <v>4941</v>
      </c>
      <c r="R480" s="16" t="s">
        <v>9</v>
      </c>
      <c r="S480" s="16" t="s">
        <v>4176</v>
      </c>
      <c r="T480" s="16" t="s">
        <v>4231</v>
      </c>
      <c r="U480" s="16" t="s">
        <v>466</v>
      </c>
      <c r="V480" s="16" t="s">
        <v>4942</v>
      </c>
      <c r="W480" s="16" t="s">
        <v>4940</v>
      </c>
      <c r="X480" s="16" t="s">
        <v>449</v>
      </c>
      <c r="Y480" s="16" t="s">
        <v>450</v>
      </c>
      <c r="Z480" s="16" t="s">
        <v>451</v>
      </c>
      <c r="AA480" s="16" t="s">
        <v>4943</v>
      </c>
      <c r="AB480" s="16" t="s">
        <v>4176</v>
      </c>
      <c r="AC480" s="16" t="s">
        <v>9</v>
      </c>
      <c r="AD480" s="16" t="s">
        <v>453</v>
      </c>
      <c r="AE480" s="16" t="s">
        <v>9</v>
      </c>
      <c r="AF480" s="16" t="s">
        <v>338</v>
      </c>
      <c r="AG480" s="25">
        <f ca="1" t="shared" si="42"/>
        <v>23.6455555556458</v>
      </c>
      <c r="AH480" s="25" t="str">
        <f t="shared" si="43"/>
        <v>是</v>
      </c>
      <c r="AI480" s="26" t="str">
        <f ca="1" t="shared" si="44"/>
        <v>是</v>
      </c>
      <c r="AJ480" s="27" t="str">
        <f ca="1" t="shared" si="45"/>
        <v>是</v>
      </c>
      <c r="AK480" s="28"/>
      <c r="AL480" s="28" t="s">
        <v>71</v>
      </c>
    </row>
    <row r="481" spans="1:38">
      <c r="A481" s="22" t="str">
        <f t="shared" si="46"/>
        <v>合肥经开网点</v>
      </c>
      <c r="B481" s="22" t="str">
        <f>VLOOKUP(R481,区域划分!A:B,2,0)</f>
        <v>合肥南</v>
      </c>
      <c r="C481" t="str">
        <f t="shared" si="47"/>
        <v>2020-11-02</v>
      </c>
      <c r="D481" s="16" t="s">
        <v>4944</v>
      </c>
      <c r="E481" s="16" t="s">
        <v>4945</v>
      </c>
      <c r="F481" s="16" t="s">
        <v>433</v>
      </c>
      <c r="G481" s="16" t="s">
        <v>456</v>
      </c>
      <c r="H481" s="16" t="s">
        <v>457</v>
      </c>
      <c r="I481" s="16" t="s">
        <v>473</v>
      </c>
      <c r="J481" s="16" t="s">
        <v>4946</v>
      </c>
      <c r="K481" s="16" t="s">
        <v>4947</v>
      </c>
      <c r="L481" s="16" t="s">
        <v>4948</v>
      </c>
      <c r="M481" s="16" t="s">
        <v>4949</v>
      </c>
      <c r="N481" s="16" t="s">
        <v>478</v>
      </c>
      <c r="O481" s="16" t="s">
        <v>442</v>
      </c>
      <c r="P481" s="16" t="s">
        <v>4950</v>
      </c>
      <c r="Q481" s="16" t="s">
        <v>4951</v>
      </c>
      <c r="R481" s="16" t="s">
        <v>9</v>
      </c>
      <c r="S481" s="16" t="s">
        <v>4176</v>
      </c>
      <c r="T481" s="16" t="s">
        <v>4231</v>
      </c>
      <c r="U481" s="16" t="s">
        <v>466</v>
      </c>
      <c r="V481" s="16" t="s">
        <v>4952</v>
      </c>
      <c r="W481" s="16" t="s">
        <v>4950</v>
      </c>
      <c r="X481" s="16" t="s">
        <v>449</v>
      </c>
      <c r="Y481" s="16" t="s">
        <v>450</v>
      </c>
      <c r="Z481" s="16" t="s">
        <v>451</v>
      </c>
      <c r="AA481" s="16" t="s">
        <v>4953</v>
      </c>
      <c r="AB481" s="16" t="s">
        <v>4176</v>
      </c>
      <c r="AC481" s="16" t="s">
        <v>9</v>
      </c>
      <c r="AD481" s="16" t="s">
        <v>453</v>
      </c>
      <c r="AE481" s="16" t="s">
        <v>9</v>
      </c>
      <c r="AF481" s="16" t="s">
        <v>338</v>
      </c>
      <c r="AG481" s="25">
        <f ca="1" t="shared" si="42"/>
        <v>23.4900000000489</v>
      </c>
      <c r="AH481" s="25" t="str">
        <f t="shared" si="43"/>
        <v>是</v>
      </c>
      <c r="AI481" s="26" t="str">
        <f ca="1" t="shared" si="44"/>
        <v>是</v>
      </c>
      <c r="AJ481" s="27" t="str">
        <f ca="1" t="shared" si="45"/>
        <v>是</v>
      </c>
      <c r="AK481" s="28"/>
      <c r="AL481" s="28" t="s">
        <v>71</v>
      </c>
    </row>
    <row r="482" spans="1:38">
      <c r="A482" s="22" t="str">
        <f t="shared" si="46"/>
        <v>合肥经开网点</v>
      </c>
      <c r="B482" s="22" t="str">
        <f>VLOOKUP(R482,区域划分!A:B,2,0)</f>
        <v>合肥南</v>
      </c>
      <c r="C482" t="str">
        <f t="shared" si="47"/>
        <v>2020-11-02</v>
      </c>
      <c r="D482" s="16" t="s">
        <v>4954</v>
      </c>
      <c r="E482" s="16" t="s">
        <v>4955</v>
      </c>
      <c r="F482" s="16" t="s">
        <v>433</v>
      </c>
      <c r="G482" s="16" t="s">
        <v>532</v>
      </c>
      <c r="H482" s="16" t="s">
        <v>533</v>
      </c>
      <c r="I482" s="16" t="s">
        <v>473</v>
      </c>
      <c r="J482" s="16" t="s">
        <v>4956</v>
      </c>
      <c r="K482" s="16" t="s">
        <v>4957</v>
      </c>
      <c r="L482" s="16" t="s">
        <v>4958</v>
      </c>
      <c r="M482" s="16" t="s">
        <v>4959</v>
      </c>
      <c r="N482" s="16" t="s">
        <v>441</v>
      </c>
      <c r="O482" s="16" t="s">
        <v>442</v>
      </c>
      <c r="P482" s="16" t="s">
        <v>4960</v>
      </c>
      <c r="Q482" s="16" t="s">
        <v>4961</v>
      </c>
      <c r="R482" s="16" t="s">
        <v>9</v>
      </c>
      <c r="S482" s="16" t="s">
        <v>4176</v>
      </c>
      <c r="T482" s="16" t="s">
        <v>4231</v>
      </c>
      <c r="U482" s="16" t="s">
        <v>466</v>
      </c>
      <c r="V482" s="16" t="s">
        <v>4962</v>
      </c>
      <c r="W482" s="16" t="s">
        <v>4960</v>
      </c>
      <c r="X482" s="16" t="s">
        <v>449</v>
      </c>
      <c r="Y482" s="16" t="s">
        <v>450</v>
      </c>
      <c r="Z482" s="16" t="s">
        <v>451</v>
      </c>
      <c r="AA482" s="16" t="s">
        <v>4963</v>
      </c>
      <c r="AB482" s="16" t="s">
        <v>4176</v>
      </c>
      <c r="AC482" s="16" t="s">
        <v>9</v>
      </c>
      <c r="AD482" s="16" t="s">
        <v>453</v>
      </c>
      <c r="AE482" s="16" t="s">
        <v>9</v>
      </c>
      <c r="AF482" s="16" t="s">
        <v>338</v>
      </c>
      <c r="AG482" s="25">
        <f ca="1" t="shared" si="42"/>
        <v>23.4772222222527</v>
      </c>
      <c r="AH482" s="25" t="str">
        <f t="shared" si="43"/>
        <v>是</v>
      </c>
      <c r="AI482" s="26" t="str">
        <f ca="1" t="shared" si="44"/>
        <v>是</v>
      </c>
      <c r="AJ482" s="27" t="str">
        <f ca="1" t="shared" si="45"/>
        <v>是</v>
      </c>
      <c r="AK482" s="28"/>
      <c r="AL482" s="28" t="s">
        <v>71</v>
      </c>
    </row>
    <row r="483" spans="1:38">
      <c r="A483" s="22" t="str">
        <f t="shared" si="46"/>
        <v>合肥经开网点</v>
      </c>
      <c r="B483" s="22" t="str">
        <f>VLOOKUP(R483,区域划分!A:B,2,0)</f>
        <v>合肥南</v>
      </c>
      <c r="C483" t="str">
        <f t="shared" si="47"/>
        <v>2020-11-02</v>
      </c>
      <c r="D483" s="16" t="s">
        <v>4964</v>
      </c>
      <c r="E483" s="16" t="s">
        <v>4965</v>
      </c>
      <c r="F483" s="16" t="s">
        <v>433</v>
      </c>
      <c r="G483" s="16" t="s">
        <v>471</v>
      </c>
      <c r="H483" s="16" t="s">
        <v>472</v>
      </c>
      <c r="I483" s="16" t="s">
        <v>473</v>
      </c>
      <c r="J483" s="16" t="s">
        <v>4966</v>
      </c>
      <c r="K483" s="16" t="s">
        <v>4967</v>
      </c>
      <c r="L483" s="16" t="s">
        <v>4968</v>
      </c>
      <c r="M483" s="16" t="s">
        <v>4969</v>
      </c>
      <c r="N483" s="16" t="s">
        <v>478</v>
      </c>
      <c r="O483" s="16" t="s">
        <v>479</v>
      </c>
      <c r="P483" s="16" t="s">
        <v>4970</v>
      </c>
      <c r="Q483" s="16" t="s">
        <v>4971</v>
      </c>
      <c r="R483" s="16" t="s">
        <v>9</v>
      </c>
      <c r="S483" s="16" t="s">
        <v>4176</v>
      </c>
      <c r="T483" s="16" t="s">
        <v>4231</v>
      </c>
      <c r="U483" s="16" t="s">
        <v>466</v>
      </c>
      <c r="V483" s="16" t="s">
        <v>4972</v>
      </c>
      <c r="W483" s="16" t="s">
        <v>4970</v>
      </c>
      <c r="X483" s="16" t="s">
        <v>449</v>
      </c>
      <c r="Y483" s="16" t="s">
        <v>450</v>
      </c>
      <c r="Z483" s="16" t="s">
        <v>451</v>
      </c>
      <c r="AA483" s="16" t="s">
        <v>4973</v>
      </c>
      <c r="AB483" s="16" t="s">
        <v>4176</v>
      </c>
      <c r="AC483" s="16" t="s">
        <v>9</v>
      </c>
      <c r="AD483" s="16" t="s">
        <v>453</v>
      </c>
      <c r="AE483" s="16" t="s">
        <v>9</v>
      </c>
      <c r="AF483" s="16" t="s">
        <v>338</v>
      </c>
      <c r="AG483" s="25">
        <f ca="1" t="shared" si="42"/>
        <v>23.4775000000955</v>
      </c>
      <c r="AH483" s="25" t="str">
        <f t="shared" si="43"/>
        <v>是</v>
      </c>
      <c r="AI483" s="26" t="str">
        <f ca="1" t="shared" si="44"/>
        <v>是</v>
      </c>
      <c r="AJ483" s="27" t="str">
        <f ca="1" t="shared" si="45"/>
        <v>是</v>
      </c>
      <c r="AK483" s="28"/>
      <c r="AL483" s="28" t="s">
        <v>71</v>
      </c>
    </row>
    <row r="484" spans="1:38">
      <c r="A484" s="22" t="str">
        <f t="shared" si="46"/>
        <v>合肥经开始信路网点</v>
      </c>
      <c r="B484" s="22" t="str">
        <f>VLOOKUP(R484,区域划分!A:B,2,0)</f>
        <v>合肥南</v>
      </c>
      <c r="C484" t="str">
        <f t="shared" si="47"/>
        <v>2020-11-02</v>
      </c>
      <c r="D484" s="16" t="s">
        <v>4974</v>
      </c>
      <c r="E484" s="16" t="s">
        <v>4975</v>
      </c>
      <c r="F484" s="16" t="s">
        <v>433</v>
      </c>
      <c r="G484" s="16" t="s">
        <v>532</v>
      </c>
      <c r="H484" s="16" t="s">
        <v>533</v>
      </c>
      <c r="I484" s="16" t="s">
        <v>473</v>
      </c>
      <c r="J484" s="16" t="s">
        <v>4976</v>
      </c>
      <c r="K484" s="16" t="s">
        <v>4977</v>
      </c>
      <c r="L484" s="16" t="s">
        <v>4978</v>
      </c>
      <c r="M484" s="16" t="s">
        <v>4979</v>
      </c>
      <c r="N484" s="16" t="s">
        <v>441</v>
      </c>
      <c r="O484" s="16" t="s">
        <v>442</v>
      </c>
      <c r="P484" s="16" t="s">
        <v>4980</v>
      </c>
      <c r="Q484" s="16" t="s">
        <v>4981</v>
      </c>
      <c r="R484" s="16" t="s">
        <v>19</v>
      </c>
      <c r="S484" s="16" t="s">
        <v>4176</v>
      </c>
      <c r="T484" s="16" t="s">
        <v>4452</v>
      </c>
      <c r="U484" s="16" t="s">
        <v>466</v>
      </c>
      <c r="V484" s="16" t="s">
        <v>4982</v>
      </c>
      <c r="W484" s="16" t="s">
        <v>4980</v>
      </c>
      <c r="X484" s="16" t="s">
        <v>449</v>
      </c>
      <c r="Y484" s="16" t="s">
        <v>450</v>
      </c>
      <c r="Z484" s="16" t="s">
        <v>451</v>
      </c>
      <c r="AA484" s="16" t="s">
        <v>4983</v>
      </c>
      <c r="AB484" s="16" t="s">
        <v>4176</v>
      </c>
      <c r="AC484" s="16" t="s">
        <v>19</v>
      </c>
      <c r="AD484" s="16" t="s">
        <v>453</v>
      </c>
      <c r="AE484" s="16" t="s">
        <v>19</v>
      </c>
      <c r="AF484" s="16" t="s">
        <v>338</v>
      </c>
      <c r="AG484" s="25">
        <f ca="1" t="shared" si="42"/>
        <v>23.7366666665766</v>
      </c>
      <c r="AH484" s="25" t="str">
        <f t="shared" si="43"/>
        <v>是</v>
      </c>
      <c r="AI484" s="26" t="str">
        <f ca="1" t="shared" si="44"/>
        <v>是</v>
      </c>
      <c r="AJ484" s="27" t="str">
        <f ca="1" t="shared" si="45"/>
        <v>是</v>
      </c>
      <c r="AK484" s="28" t="s">
        <v>69</v>
      </c>
      <c r="AL484" s="28" t="s">
        <v>71</v>
      </c>
    </row>
    <row r="485" spans="1:38">
      <c r="A485" s="22" t="str">
        <f t="shared" si="46"/>
        <v>合肥肥东吾悦网点</v>
      </c>
      <c r="B485" s="22" t="str">
        <f>VLOOKUP(R485,区域划分!A:B,2,0)</f>
        <v>肥东</v>
      </c>
      <c r="C485" t="str">
        <f t="shared" si="47"/>
        <v>2020-11-02</v>
      </c>
      <c r="D485" s="16" t="s">
        <v>4984</v>
      </c>
      <c r="E485" s="16" t="s">
        <v>4985</v>
      </c>
      <c r="F485" s="16" t="s">
        <v>433</v>
      </c>
      <c r="G485" s="16" t="s">
        <v>434</v>
      </c>
      <c r="H485" s="16" t="s">
        <v>435</v>
      </c>
      <c r="I485" s="16" t="s">
        <v>436</v>
      </c>
      <c r="J485" s="16" t="s">
        <v>4986</v>
      </c>
      <c r="K485" s="16" t="s">
        <v>4987</v>
      </c>
      <c r="L485" s="16" t="s">
        <v>4988</v>
      </c>
      <c r="M485" s="16" t="s">
        <v>4989</v>
      </c>
      <c r="N485" s="16" t="s">
        <v>441</v>
      </c>
      <c r="O485" s="16" t="s">
        <v>442</v>
      </c>
      <c r="P485" s="16" t="s">
        <v>4989</v>
      </c>
      <c r="Q485" s="16" t="s">
        <v>4990</v>
      </c>
      <c r="R485" s="16" t="s">
        <v>11</v>
      </c>
      <c r="S485" s="16" t="s">
        <v>4176</v>
      </c>
      <c r="T485" s="16" t="s">
        <v>4197</v>
      </c>
      <c r="U485" s="16" t="s">
        <v>466</v>
      </c>
      <c r="V485" s="16" t="s">
        <v>4991</v>
      </c>
      <c r="W485" s="16" t="s">
        <v>4989</v>
      </c>
      <c r="X485" s="16" t="s">
        <v>449</v>
      </c>
      <c r="Y485" s="16" t="s">
        <v>450</v>
      </c>
      <c r="Z485" s="16" t="s">
        <v>451</v>
      </c>
      <c r="AA485" s="16" t="s">
        <v>4992</v>
      </c>
      <c r="AB485" s="16" t="s">
        <v>4176</v>
      </c>
      <c r="AC485" s="16" t="s">
        <v>11</v>
      </c>
      <c r="AD485" s="16" t="s">
        <v>453</v>
      </c>
      <c r="AE485" s="16" t="s">
        <v>11</v>
      </c>
      <c r="AF485" s="16" t="s">
        <v>338</v>
      </c>
      <c r="AG485" s="25">
        <f ca="1" t="shared" si="42"/>
        <v>23.5802777776262</v>
      </c>
      <c r="AH485" s="25" t="str">
        <f t="shared" si="43"/>
        <v>是</v>
      </c>
      <c r="AI485" s="26" t="str">
        <f ca="1" t="shared" si="44"/>
        <v>是</v>
      </c>
      <c r="AJ485" s="27" t="str">
        <f ca="1" t="shared" si="45"/>
        <v>是</v>
      </c>
      <c r="AK485" s="28"/>
      <c r="AL485" s="28" t="s">
        <v>71</v>
      </c>
    </row>
    <row r="486" spans="1:38">
      <c r="A486" s="22" t="str">
        <f t="shared" si="46"/>
        <v>合肥经开网点</v>
      </c>
      <c r="B486" s="22" t="str">
        <f>VLOOKUP(R486,区域划分!A:B,2,0)</f>
        <v>合肥南</v>
      </c>
      <c r="C486" t="str">
        <f t="shared" si="47"/>
        <v>2020-11-02</v>
      </c>
      <c r="D486" s="16" t="s">
        <v>4993</v>
      </c>
      <c r="E486" s="16" t="s">
        <v>4994</v>
      </c>
      <c r="F486" s="16" t="s">
        <v>433</v>
      </c>
      <c r="G486" s="16" t="s">
        <v>471</v>
      </c>
      <c r="H486" s="16" t="s">
        <v>472</v>
      </c>
      <c r="I486" s="16" t="s">
        <v>436</v>
      </c>
      <c r="J486" s="16" t="s">
        <v>2899</v>
      </c>
      <c r="K486" s="16" t="s">
        <v>4995</v>
      </c>
      <c r="L486" s="16" t="s">
        <v>4996</v>
      </c>
      <c r="M486" s="16" t="s">
        <v>4997</v>
      </c>
      <c r="N486" s="16" t="s">
        <v>441</v>
      </c>
      <c r="O486" s="16" t="s">
        <v>442</v>
      </c>
      <c r="P486" s="16" t="s">
        <v>4997</v>
      </c>
      <c r="Q486" s="16" t="s">
        <v>4998</v>
      </c>
      <c r="R486" s="16" t="s">
        <v>9</v>
      </c>
      <c r="S486" s="16" t="s">
        <v>4176</v>
      </c>
      <c r="T486" s="16" t="s">
        <v>4231</v>
      </c>
      <c r="U486" s="16" t="s">
        <v>466</v>
      </c>
      <c r="V486" s="16" t="s">
        <v>4999</v>
      </c>
      <c r="W486" s="16" t="s">
        <v>4997</v>
      </c>
      <c r="X486" s="16" t="s">
        <v>449</v>
      </c>
      <c r="Y486" s="16" t="s">
        <v>450</v>
      </c>
      <c r="Z486" s="16" t="s">
        <v>451</v>
      </c>
      <c r="AA486" s="16" t="s">
        <v>5000</v>
      </c>
      <c r="AB486" s="16" t="s">
        <v>4176</v>
      </c>
      <c r="AC486" s="16" t="s">
        <v>9</v>
      </c>
      <c r="AD486" s="16" t="s">
        <v>453</v>
      </c>
      <c r="AE486" s="16" t="s">
        <v>9</v>
      </c>
      <c r="AF486" s="16" t="s">
        <v>338</v>
      </c>
      <c r="AG486" s="25">
        <f ca="1" t="shared" si="42"/>
        <v>23.4077777776401</v>
      </c>
      <c r="AH486" s="25" t="str">
        <f t="shared" si="43"/>
        <v>是</v>
      </c>
      <c r="AI486" s="26" t="str">
        <f ca="1" t="shared" si="44"/>
        <v>是</v>
      </c>
      <c r="AJ486" s="27" t="str">
        <f ca="1" t="shared" si="45"/>
        <v>是</v>
      </c>
      <c r="AK486" s="28"/>
      <c r="AL486" s="28" t="s">
        <v>71</v>
      </c>
    </row>
    <row r="487" spans="1:38">
      <c r="A487" s="22" t="str">
        <f t="shared" si="46"/>
        <v>合肥肥东吾悦网点</v>
      </c>
      <c r="B487" s="22" t="str">
        <f>VLOOKUP(R487,区域划分!A:B,2,0)</f>
        <v>肥东</v>
      </c>
      <c r="C487" t="str">
        <f t="shared" si="47"/>
        <v>2020-11-02</v>
      </c>
      <c r="D487" s="16" t="s">
        <v>5001</v>
      </c>
      <c r="E487" s="16" t="s">
        <v>5002</v>
      </c>
      <c r="F487" s="16" t="s">
        <v>433</v>
      </c>
      <c r="G487" s="16" t="s">
        <v>532</v>
      </c>
      <c r="H487" s="16" t="s">
        <v>533</v>
      </c>
      <c r="I487" s="16" t="s">
        <v>473</v>
      </c>
      <c r="J487" s="16" t="s">
        <v>1212</v>
      </c>
      <c r="K487" s="16" t="s">
        <v>1507</v>
      </c>
      <c r="L487" s="16" t="s">
        <v>5003</v>
      </c>
      <c r="M487" s="16" t="s">
        <v>3</v>
      </c>
      <c r="N487" s="16" t="s">
        <v>1509</v>
      </c>
      <c r="O487" s="16" t="s">
        <v>442</v>
      </c>
      <c r="P487" s="16" t="s">
        <v>537</v>
      </c>
      <c r="Q487" s="16" t="s">
        <v>5004</v>
      </c>
      <c r="R487" s="16" t="s">
        <v>11</v>
      </c>
      <c r="S487" s="16" t="s">
        <v>4176</v>
      </c>
      <c r="T487" s="16" t="s">
        <v>4197</v>
      </c>
      <c r="U487" s="16" t="s">
        <v>466</v>
      </c>
      <c r="V487" s="16" t="s">
        <v>1511</v>
      </c>
      <c r="W487" s="16" t="s">
        <v>537</v>
      </c>
      <c r="X487" s="16" t="s">
        <v>449</v>
      </c>
      <c r="Y487" s="16" t="s">
        <v>450</v>
      </c>
      <c r="Z487" s="16" t="s">
        <v>451</v>
      </c>
      <c r="AA487" s="16" t="s">
        <v>5005</v>
      </c>
      <c r="AB487" s="16" t="s">
        <v>4176</v>
      </c>
      <c r="AC487" s="16" t="s">
        <v>11</v>
      </c>
      <c r="AD487" s="16" t="s">
        <v>453</v>
      </c>
      <c r="AE487" s="16" t="s">
        <v>11</v>
      </c>
      <c r="AF487" s="16" t="s">
        <v>338</v>
      </c>
      <c r="AG487" s="25">
        <f ca="1" t="shared" si="42"/>
        <v>23.5394444445265</v>
      </c>
      <c r="AH487" s="25" t="str">
        <f t="shared" si="43"/>
        <v>是</v>
      </c>
      <c r="AI487" s="26" t="str">
        <f ca="1" t="shared" si="44"/>
        <v>是</v>
      </c>
      <c r="AJ487" s="27" t="str">
        <f ca="1" t="shared" si="45"/>
        <v>是</v>
      </c>
      <c r="AK487" s="28"/>
      <c r="AL487" s="28" t="s">
        <v>71</v>
      </c>
    </row>
    <row r="488" spans="1:38">
      <c r="A488" s="22" t="str">
        <f t="shared" si="46"/>
        <v>合肥高新天鹅湖网点</v>
      </c>
      <c r="B488" s="22" t="str">
        <f>VLOOKUP(R488,区域划分!A:B,2,0)</f>
        <v>合肥南</v>
      </c>
      <c r="C488" t="str">
        <f t="shared" si="47"/>
        <v>2020-11-02</v>
      </c>
      <c r="D488" s="16" t="s">
        <v>5006</v>
      </c>
      <c r="E488" s="16" t="s">
        <v>5007</v>
      </c>
      <c r="F488" s="16" t="s">
        <v>433</v>
      </c>
      <c r="G488" s="16" t="s">
        <v>471</v>
      </c>
      <c r="H488" s="16" t="s">
        <v>472</v>
      </c>
      <c r="I488" s="16" t="s">
        <v>436</v>
      </c>
      <c r="J488" s="16" t="s">
        <v>898</v>
      </c>
      <c r="K488" s="16" t="s">
        <v>1488</v>
      </c>
      <c r="L488" s="16" t="s">
        <v>5008</v>
      </c>
      <c r="M488" s="16" t="s">
        <v>5009</v>
      </c>
      <c r="N488" s="16" t="s">
        <v>478</v>
      </c>
      <c r="O488" s="16" t="s">
        <v>442</v>
      </c>
      <c r="P488" s="16" t="s">
        <v>5010</v>
      </c>
      <c r="Q488" s="16" t="s">
        <v>5011</v>
      </c>
      <c r="R488" s="16" t="s">
        <v>17</v>
      </c>
      <c r="S488" s="16" t="s">
        <v>593</v>
      </c>
      <c r="T488" s="16" t="s">
        <v>5012</v>
      </c>
      <c r="U488" s="16" t="s">
        <v>447</v>
      </c>
      <c r="V488" s="16" t="s">
        <v>5013</v>
      </c>
      <c r="W488" s="16" t="s">
        <v>5010</v>
      </c>
      <c r="X488" s="16" t="s">
        <v>449</v>
      </c>
      <c r="Y488" s="16" t="s">
        <v>450</v>
      </c>
      <c r="Z488" s="16" t="s">
        <v>451</v>
      </c>
      <c r="AA488" s="16" t="s">
        <v>5014</v>
      </c>
      <c r="AB488" s="16" t="s">
        <v>593</v>
      </c>
      <c r="AC488" s="16" t="s">
        <v>17</v>
      </c>
      <c r="AD488" s="16" t="s">
        <v>453</v>
      </c>
      <c r="AE488" s="16" t="s">
        <v>338</v>
      </c>
      <c r="AF488" s="16" t="s">
        <v>338</v>
      </c>
      <c r="AG488" s="25">
        <f ca="1" t="shared" si="42"/>
        <v>3.96472222229931</v>
      </c>
      <c r="AH488" s="25" t="str">
        <f t="shared" si="43"/>
        <v>是</v>
      </c>
      <c r="AI488" s="26" t="str">
        <f ca="1" t="shared" si="44"/>
        <v>是</v>
      </c>
      <c r="AJ488" s="27" t="str">
        <f ca="1" t="shared" si="45"/>
        <v>是</v>
      </c>
      <c r="AK488" s="28" t="s">
        <v>69</v>
      </c>
      <c r="AL488" s="28"/>
    </row>
    <row r="489" spans="1:38">
      <c r="A489" s="22" t="str">
        <f t="shared" si="46"/>
        <v>合肥高新天鹅湖网点</v>
      </c>
      <c r="B489" s="22" t="str">
        <f>VLOOKUP(R489,区域划分!A:B,2,0)</f>
        <v>合肥南</v>
      </c>
      <c r="C489" t="str">
        <f t="shared" si="47"/>
        <v>2020-11-02</v>
      </c>
      <c r="D489" s="16" t="s">
        <v>5015</v>
      </c>
      <c r="E489" s="16" t="s">
        <v>5016</v>
      </c>
      <c r="F489" s="16" t="s">
        <v>433</v>
      </c>
      <c r="G489" s="16" t="s">
        <v>532</v>
      </c>
      <c r="H489" s="16" t="s">
        <v>533</v>
      </c>
      <c r="I489" s="16" t="s">
        <v>473</v>
      </c>
      <c r="J489" s="16" t="s">
        <v>5017</v>
      </c>
      <c r="K489" s="16" t="s">
        <v>5018</v>
      </c>
      <c r="L489" s="16" t="s">
        <v>5019</v>
      </c>
      <c r="M489" s="16" t="s">
        <v>5020</v>
      </c>
      <c r="N489" s="16" t="s">
        <v>441</v>
      </c>
      <c r="O489" s="16" t="s">
        <v>442</v>
      </c>
      <c r="P489" s="16" t="s">
        <v>5021</v>
      </c>
      <c r="Q489" s="16" t="s">
        <v>5022</v>
      </c>
      <c r="R489" s="16" t="s">
        <v>17</v>
      </c>
      <c r="S489" s="16" t="s">
        <v>593</v>
      </c>
      <c r="T489" s="16" t="s">
        <v>5023</v>
      </c>
      <c r="U489" s="16" t="s">
        <v>447</v>
      </c>
      <c r="V489" s="16" t="s">
        <v>5024</v>
      </c>
      <c r="W489" s="16" t="s">
        <v>5021</v>
      </c>
      <c r="X489" s="16" t="s">
        <v>449</v>
      </c>
      <c r="Y489" s="16" t="s">
        <v>450</v>
      </c>
      <c r="Z489" s="16" t="s">
        <v>451</v>
      </c>
      <c r="AA489" s="16" t="s">
        <v>5025</v>
      </c>
      <c r="AB489" s="16" t="s">
        <v>593</v>
      </c>
      <c r="AC489" s="16" t="s">
        <v>17</v>
      </c>
      <c r="AD489" s="16" t="s">
        <v>453</v>
      </c>
      <c r="AE489" s="16" t="s">
        <v>338</v>
      </c>
      <c r="AF489" s="16" t="s">
        <v>338</v>
      </c>
      <c r="AG489" s="25">
        <f ca="1" t="shared" si="42"/>
        <v>11.0047222221619</v>
      </c>
      <c r="AH489" s="25" t="str">
        <f t="shared" si="43"/>
        <v>是</v>
      </c>
      <c r="AI489" s="26" t="str">
        <f ca="1" t="shared" si="44"/>
        <v>是</v>
      </c>
      <c r="AJ489" s="27" t="str">
        <f ca="1" t="shared" si="45"/>
        <v>是</v>
      </c>
      <c r="AK489" s="28" t="s">
        <v>69</v>
      </c>
      <c r="AL489" s="28"/>
    </row>
    <row r="490" spans="1:38">
      <c r="A490" s="22" t="str">
        <f t="shared" si="46"/>
        <v>合肥经开大学城网点</v>
      </c>
      <c r="B490" s="22" t="str">
        <f>VLOOKUP(R490,区域划分!A:B,2,0)</f>
        <v>合肥南</v>
      </c>
      <c r="C490" t="str">
        <f t="shared" si="47"/>
        <v>2020-11-02</v>
      </c>
      <c r="D490" s="16" t="s">
        <v>5026</v>
      </c>
      <c r="E490" s="16" t="s">
        <v>5027</v>
      </c>
      <c r="F490" s="16" t="s">
        <v>835</v>
      </c>
      <c r="G490" s="16" t="s">
        <v>471</v>
      </c>
      <c r="H490" s="16" t="s">
        <v>599</v>
      </c>
      <c r="I490" s="16" t="s">
        <v>436</v>
      </c>
      <c r="J490" s="16" t="s">
        <v>836</v>
      </c>
      <c r="K490" s="16" t="s">
        <v>5028</v>
      </c>
      <c r="L490" s="16" t="s">
        <v>5029</v>
      </c>
      <c r="M490" s="16" t="s">
        <v>5030</v>
      </c>
      <c r="N490" s="16" t="s">
        <v>478</v>
      </c>
      <c r="O490" s="16" t="s">
        <v>442</v>
      </c>
      <c r="P490" s="16" t="s">
        <v>5031</v>
      </c>
      <c r="Q490" s="16" t="s">
        <v>5032</v>
      </c>
      <c r="R490" s="16" t="s">
        <v>7</v>
      </c>
      <c r="S490" s="16" t="s">
        <v>4176</v>
      </c>
      <c r="T490" s="16" t="s">
        <v>5033</v>
      </c>
      <c r="U490" s="16" t="s">
        <v>466</v>
      </c>
      <c r="V490" s="16" t="s">
        <v>5034</v>
      </c>
      <c r="W490" s="16" t="s">
        <v>5031</v>
      </c>
      <c r="X490" s="16" t="s">
        <v>449</v>
      </c>
      <c r="Y490" s="16" t="s">
        <v>450</v>
      </c>
      <c r="Z490" s="16" t="s">
        <v>451</v>
      </c>
      <c r="AA490" s="16" t="s">
        <v>5035</v>
      </c>
      <c r="AB490" s="16" t="s">
        <v>4176</v>
      </c>
      <c r="AC490" s="16" t="s">
        <v>7</v>
      </c>
      <c r="AD490" s="16" t="s">
        <v>865</v>
      </c>
      <c r="AE490" s="16" t="s">
        <v>7</v>
      </c>
      <c r="AF490" s="16" t="s">
        <v>338</v>
      </c>
      <c r="AG490" s="25">
        <f ca="1" t="shared" si="42"/>
        <v>23.5066666667699</v>
      </c>
      <c r="AH490" s="25" t="str">
        <f t="shared" si="43"/>
        <v>是</v>
      </c>
      <c r="AI490" s="26" t="str">
        <f ca="1" t="shared" si="44"/>
        <v>是</v>
      </c>
      <c r="AJ490" s="27" t="str">
        <f ca="1" t="shared" si="45"/>
        <v>是</v>
      </c>
      <c r="AK490" s="28"/>
      <c r="AL490" s="28" t="s">
        <v>71</v>
      </c>
    </row>
    <row r="491" spans="1:38">
      <c r="A491" s="22" t="str">
        <f t="shared" si="46"/>
        <v>合肥肥东人民路网点</v>
      </c>
      <c r="B491" s="22" t="str">
        <f>VLOOKUP(R491,区域划分!A:B,2,0)</f>
        <v>肥东</v>
      </c>
      <c r="C491" t="str">
        <f t="shared" si="47"/>
        <v>2020-11-02</v>
      </c>
      <c r="D491" s="16" t="s">
        <v>5036</v>
      </c>
      <c r="E491" s="16" t="s">
        <v>5037</v>
      </c>
      <c r="F491" s="16" t="s">
        <v>433</v>
      </c>
      <c r="G491" s="16" t="s">
        <v>532</v>
      </c>
      <c r="H491" s="16" t="s">
        <v>533</v>
      </c>
      <c r="I491" s="16" t="s">
        <v>436</v>
      </c>
      <c r="J491" s="16" t="s">
        <v>5038</v>
      </c>
      <c r="K491" s="16" t="s">
        <v>5039</v>
      </c>
      <c r="L491" s="16" t="s">
        <v>5040</v>
      </c>
      <c r="M491" s="16" t="s">
        <v>537</v>
      </c>
      <c r="N491" s="16" t="s">
        <v>441</v>
      </c>
      <c r="O491" s="16" t="s">
        <v>442</v>
      </c>
      <c r="P491" s="16" t="s">
        <v>537</v>
      </c>
      <c r="Q491" s="16" t="s">
        <v>5041</v>
      </c>
      <c r="R491" s="16" t="s">
        <v>23</v>
      </c>
      <c r="S491" s="16" t="s">
        <v>2174</v>
      </c>
      <c r="T491" s="16" t="s">
        <v>5042</v>
      </c>
      <c r="U491" s="16" t="s">
        <v>447</v>
      </c>
      <c r="V491" s="16" t="s">
        <v>541</v>
      </c>
      <c r="W491" s="16" t="s">
        <v>537</v>
      </c>
      <c r="X491" s="16" t="s">
        <v>449</v>
      </c>
      <c r="Y491" s="16" t="s">
        <v>450</v>
      </c>
      <c r="Z491" s="16" t="s">
        <v>451</v>
      </c>
      <c r="AA491" s="16" t="s">
        <v>5043</v>
      </c>
      <c r="AB491" s="16" t="s">
        <v>2174</v>
      </c>
      <c r="AC491" s="16" t="s">
        <v>23</v>
      </c>
      <c r="AD491" s="16" t="s">
        <v>453</v>
      </c>
      <c r="AE491" s="16" t="s">
        <v>338</v>
      </c>
      <c r="AF491" s="16" t="s">
        <v>338</v>
      </c>
      <c r="AG491" s="25">
        <f ca="1" t="shared" si="42"/>
        <v>1.89222222223179</v>
      </c>
      <c r="AH491" s="25" t="str">
        <f t="shared" si="43"/>
        <v>是</v>
      </c>
      <c r="AI491" s="26" t="str">
        <f ca="1" t="shared" si="44"/>
        <v>是</v>
      </c>
      <c r="AJ491" s="27" t="str">
        <f ca="1" t="shared" si="45"/>
        <v>是</v>
      </c>
      <c r="AK491" s="28" t="s">
        <v>69</v>
      </c>
      <c r="AL491" s="28"/>
    </row>
    <row r="492" spans="1:38">
      <c r="A492" s="22" t="str">
        <f t="shared" si="46"/>
        <v>合肥经开网点</v>
      </c>
      <c r="B492" s="22" t="str">
        <f>VLOOKUP(R492,区域划分!A:B,2,0)</f>
        <v>合肥南</v>
      </c>
      <c r="C492" t="str">
        <f t="shared" si="47"/>
        <v>2020-11-02</v>
      </c>
      <c r="D492" s="16" t="s">
        <v>5044</v>
      </c>
      <c r="E492" s="16" t="s">
        <v>3312</v>
      </c>
      <c r="F492" s="16" t="s">
        <v>433</v>
      </c>
      <c r="G492" s="16" t="s">
        <v>471</v>
      </c>
      <c r="H492" s="16" t="s">
        <v>599</v>
      </c>
      <c r="I492" s="16" t="s">
        <v>436</v>
      </c>
      <c r="J492" s="16" t="s">
        <v>5045</v>
      </c>
      <c r="K492" s="16" t="s">
        <v>5046</v>
      </c>
      <c r="L492" s="16" t="s">
        <v>5047</v>
      </c>
      <c r="M492" s="16" t="s">
        <v>3315</v>
      </c>
      <c r="N492" s="16" t="s">
        <v>478</v>
      </c>
      <c r="O492" s="16" t="s">
        <v>442</v>
      </c>
      <c r="P492" s="16" t="s">
        <v>3316</v>
      </c>
      <c r="Q492" s="16" t="s">
        <v>3317</v>
      </c>
      <c r="R492" s="16" t="s">
        <v>9</v>
      </c>
      <c r="S492" s="16" t="s">
        <v>4176</v>
      </c>
      <c r="T492" s="16" t="s">
        <v>4231</v>
      </c>
      <c r="U492" s="16" t="s">
        <v>466</v>
      </c>
      <c r="V492" s="16" t="s">
        <v>3319</v>
      </c>
      <c r="W492" s="16" t="s">
        <v>3316</v>
      </c>
      <c r="X492" s="16" t="s">
        <v>449</v>
      </c>
      <c r="Y492" s="16" t="s">
        <v>450</v>
      </c>
      <c r="Z492" s="16" t="s">
        <v>451</v>
      </c>
      <c r="AA492" s="16" t="s">
        <v>5048</v>
      </c>
      <c r="AB492" s="16" t="s">
        <v>4176</v>
      </c>
      <c r="AC492" s="16" t="s">
        <v>9</v>
      </c>
      <c r="AD492" s="16" t="s">
        <v>453</v>
      </c>
      <c r="AE492" s="16" t="s">
        <v>9</v>
      </c>
      <c r="AF492" s="16" t="s">
        <v>338</v>
      </c>
      <c r="AG492" s="25">
        <f ca="1" t="shared" si="42"/>
        <v>23.5416666667443</v>
      </c>
      <c r="AH492" s="25" t="str">
        <f t="shared" si="43"/>
        <v>是</v>
      </c>
      <c r="AI492" s="26" t="str">
        <f ca="1" t="shared" si="44"/>
        <v>是</v>
      </c>
      <c r="AJ492" s="27" t="str">
        <f ca="1" t="shared" si="45"/>
        <v>是</v>
      </c>
      <c r="AK492" s="28"/>
      <c r="AL492" s="28" t="s">
        <v>71</v>
      </c>
    </row>
    <row r="493" spans="1:38">
      <c r="A493" s="22" t="str">
        <f t="shared" si="46"/>
        <v>合肥肥东吾悦网点</v>
      </c>
      <c r="B493" s="22" t="str">
        <f>VLOOKUP(R493,区域划分!A:B,2,0)</f>
        <v>肥东</v>
      </c>
      <c r="C493" t="str">
        <f t="shared" si="47"/>
        <v>2020-11-02</v>
      </c>
      <c r="D493" s="16" t="s">
        <v>5049</v>
      </c>
      <c r="E493" s="16" t="s">
        <v>1911</v>
      </c>
      <c r="F493" s="16" t="s">
        <v>433</v>
      </c>
      <c r="G493" s="16" t="s">
        <v>532</v>
      </c>
      <c r="H493" s="16" t="s">
        <v>1112</v>
      </c>
      <c r="I493" s="16" t="s">
        <v>473</v>
      </c>
      <c r="J493" s="16" t="s">
        <v>5050</v>
      </c>
      <c r="K493" s="16" t="s">
        <v>5051</v>
      </c>
      <c r="L493" s="16" t="s">
        <v>5052</v>
      </c>
      <c r="M493" s="16" t="s">
        <v>1914</v>
      </c>
      <c r="N493" s="16" t="s">
        <v>478</v>
      </c>
      <c r="O493" s="16" t="s">
        <v>442</v>
      </c>
      <c r="P493" s="16" t="s">
        <v>1915</v>
      </c>
      <c r="Q493" s="16" t="s">
        <v>1916</v>
      </c>
      <c r="R493" s="16" t="s">
        <v>11</v>
      </c>
      <c r="S493" s="16" t="s">
        <v>4176</v>
      </c>
      <c r="T493" s="16" t="s">
        <v>4197</v>
      </c>
      <c r="U493" s="16" t="s">
        <v>466</v>
      </c>
      <c r="V493" s="16" t="s">
        <v>1918</v>
      </c>
      <c r="W493" s="16" t="s">
        <v>1915</v>
      </c>
      <c r="X493" s="16" t="s">
        <v>449</v>
      </c>
      <c r="Y493" s="16" t="s">
        <v>450</v>
      </c>
      <c r="Z493" s="16" t="s">
        <v>451</v>
      </c>
      <c r="AA493" s="16" t="s">
        <v>5053</v>
      </c>
      <c r="AB493" s="16" t="s">
        <v>4176</v>
      </c>
      <c r="AC493" s="16" t="s">
        <v>11</v>
      </c>
      <c r="AD493" s="16" t="s">
        <v>453</v>
      </c>
      <c r="AE493" s="16" t="s">
        <v>11</v>
      </c>
      <c r="AF493" s="16" t="s">
        <v>338</v>
      </c>
      <c r="AG493" s="25">
        <f ca="1" t="shared" si="42"/>
        <v>23.3886111110332</v>
      </c>
      <c r="AH493" s="25" t="str">
        <f t="shared" si="43"/>
        <v>是</v>
      </c>
      <c r="AI493" s="26" t="str">
        <f ca="1" t="shared" si="44"/>
        <v>是</v>
      </c>
      <c r="AJ493" s="27" t="str">
        <f ca="1" t="shared" si="45"/>
        <v>是</v>
      </c>
      <c r="AK493" s="28"/>
      <c r="AL493" s="28" t="s">
        <v>71</v>
      </c>
    </row>
    <row r="494" spans="1:38">
      <c r="A494" s="22" t="str">
        <f t="shared" si="46"/>
        <v>合肥经开始信路网点</v>
      </c>
      <c r="B494" s="22" t="str">
        <f>VLOOKUP(R494,区域划分!A:B,2,0)</f>
        <v>合肥南</v>
      </c>
      <c r="C494" t="str">
        <f t="shared" si="47"/>
        <v>2020-11-02</v>
      </c>
      <c r="D494" s="16" t="s">
        <v>5054</v>
      </c>
      <c r="E494" s="16" t="s">
        <v>2506</v>
      </c>
      <c r="F494" s="16" t="s">
        <v>433</v>
      </c>
      <c r="G494" s="16" t="s">
        <v>532</v>
      </c>
      <c r="H494" s="16" t="s">
        <v>2334</v>
      </c>
      <c r="I494" s="16" t="s">
        <v>473</v>
      </c>
      <c r="J494" s="16" t="s">
        <v>2507</v>
      </c>
      <c r="K494" s="16" t="s">
        <v>491</v>
      </c>
      <c r="L494" s="16" t="s">
        <v>5055</v>
      </c>
      <c r="M494" s="16" t="s">
        <v>5056</v>
      </c>
      <c r="N494" s="16" t="s">
        <v>478</v>
      </c>
      <c r="O494" s="16" t="s">
        <v>442</v>
      </c>
      <c r="P494" s="16" t="s">
        <v>2511</v>
      </c>
      <c r="Q494" s="16" t="s">
        <v>2512</v>
      </c>
      <c r="R494" s="16" t="s">
        <v>19</v>
      </c>
      <c r="S494" s="16" t="s">
        <v>4176</v>
      </c>
      <c r="T494" s="16" t="s">
        <v>4452</v>
      </c>
      <c r="U494" s="16" t="s">
        <v>466</v>
      </c>
      <c r="V494" s="16" t="s">
        <v>5057</v>
      </c>
      <c r="W494" s="16" t="s">
        <v>2511</v>
      </c>
      <c r="X494" s="16" t="s">
        <v>449</v>
      </c>
      <c r="Y494" s="16" t="s">
        <v>450</v>
      </c>
      <c r="Z494" s="16" t="s">
        <v>451</v>
      </c>
      <c r="AA494" s="16" t="s">
        <v>5058</v>
      </c>
      <c r="AB494" s="16" t="s">
        <v>4176</v>
      </c>
      <c r="AC494" s="16" t="s">
        <v>19</v>
      </c>
      <c r="AD494" s="16" t="s">
        <v>453</v>
      </c>
      <c r="AE494" s="16" t="s">
        <v>19</v>
      </c>
      <c r="AF494" s="16" t="s">
        <v>338</v>
      </c>
      <c r="AG494" s="25">
        <f ca="1" t="shared" si="42"/>
        <v>23.6677777778241</v>
      </c>
      <c r="AH494" s="25" t="str">
        <f t="shared" si="43"/>
        <v>是</v>
      </c>
      <c r="AI494" s="26" t="str">
        <f ca="1" t="shared" si="44"/>
        <v>是</v>
      </c>
      <c r="AJ494" s="27" t="str">
        <f ca="1" t="shared" si="45"/>
        <v>是</v>
      </c>
      <c r="AK494" s="28" t="s">
        <v>69</v>
      </c>
      <c r="AL494" s="28" t="s">
        <v>71</v>
      </c>
    </row>
    <row r="495" spans="1:38">
      <c r="A495" s="22" t="str">
        <f t="shared" si="46"/>
        <v>合肥经开网点</v>
      </c>
      <c r="B495" s="22" t="str">
        <f>VLOOKUP(R495,区域划分!A:B,2,0)</f>
        <v>合肥南</v>
      </c>
      <c r="C495" t="str">
        <f t="shared" si="47"/>
        <v>2020-11-02</v>
      </c>
      <c r="D495" s="16" t="s">
        <v>5059</v>
      </c>
      <c r="E495" s="16" t="s">
        <v>5060</v>
      </c>
      <c r="F495" s="16" t="s">
        <v>433</v>
      </c>
      <c r="G495" s="16" t="s">
        <v>471</v>
      </c>
      <c r="H495" s="16" t="s">
        <v>472</v>
      </c>
      <c r="I495" s="16" t="s">
        <v>473</v>
      </c>
      <c r="J495" s="16" t="s">
        <v>600</v>
      </c>
      <c r="K495" s="16" t="s">
        <v>5061</v>
      </c>
      <c r="L495" s="16" t="s">
        <v>5062</v>
      </c>
      <c r="M495" s="16" t="s">
        <v>5063</v>
      </c>
      <c r="N495" s="16" t="s">
        <v>441</v>
      </c>
      <c r="O495" s="16" t="s">
        <v>442</v>
      </c>
      <c r="P495" s="16" t="s">
        <v>5064</v>
      </c>
      <c r="Q495" s="16" t="s">
        <v>5065</v>
      </c>
      <c r="R495" s="16" t="s">
        <v>9</v>
      </c>
      <c r="S495" s="16" t="s">
        <v>4176</v>
      </c>
      <c r="T495" s="16" t="s">
        <v>4231</v>
      </c>
      <c r="U495" s="16" t="s">
        <v>466</v>
      </c>
      <c r="V495" s="16" t="s">
        <v>5066</v>
      </c>
      <c r="W495" s="16" t="s">
        <v>5064</v>
      </c>
      <c r="X495" s="16" t="s">
        <v>449</v>
      </c>
      <c r="Y495" s="16" t="s">
        <v>450</v>
      </c>
      <c r="Z495" s="16" t="s">
        <v>451</v>
      </c>
      <c r="AA495" s="16" t="s">
        <v>5067</v>
      </c>
      <c r="AB495" s="16" t="s">
        <v>4176</v>
      </c>
      <c r="AC495" s="16" t="s">
        <v>9</v>
      </c>
      <c r="AD495" s="16" t="s">
        <v>453</v>
      </c>
      <c r="AE495" s="16" t="s">
        <v>9</v>
      </c>
      <c r="AF495" s="16" t="s">
        <v>338</v>
      </c>
      <c r="AG495" s="25">
        <f ca="1" t="shared" si="42"/>
        <v>23.3613888887339</v>
      </c>
      <c r="AH495" s="25" t="str">
        <f t="shared" si="43"/>
        <v>是</v>
      </c>
      <c r="AI495" s="26" t="str">
        <f ca="1" t="shared" si="44"/>
        <v>是</v>
      </c>
      <c r="AJ495" s="27" t="str">
        <f ca="1" t="shared" si="45"/>
        <v>是</v>
      </c>
      <c r="AK495" s="28"/>
      <c r="AL495" s="28" t="s">
        <v>71</v>
      </c>
    </row>
    <row r="496" spans="1:38">
      <c r="A496" s="22" t="str">
        <f t="shared" si="46"/>
        <v>淮北濉溪开发区网点</v>
      </c>
      <c r="B496" s="22" t="str">
        <f>VLOOKUP(R496,区域划分!A:B,2,0)</f>
        <v>淮北</v>
      </c>
      <c r="C496" t="str">
        <f t="shared" si="47"/>
        <v>2020-11-02</v>
      </c>
      <c r="D496" s="16" t="s">
        <v>5068</v>
      </c>
      <c r="E496" s="16" t="s">
        <v>5069</v>
      </c>
      <c r="F496" s="16" t="s">
        <v>433</v>
      </c>
      <c r="G496" s="16" t="s">
        <v>532</v>
      </c>
      <c r="H496" s="16" t="s">
        <v>533</v>
      </c>
      <c r="I496" s="16" t="s">
        <v>436</v>
      </c>
      <c r="J496" s="16" t="s">
        <v>77</v>
      </c>
      <c r="K496" s="16" t="s">
        <v>5070</v>
      </c>
      <c r="L496" s="16" t="s">
        <v>5071</v>
      </c>
      <c r="M496" s="16" t="s">
        <v>537</v>
      </c>
      <c r="N496" s="16" t="s">
        <v>441</v>
      </c>
      <c r="O496" s="16" t="s">
        <v>442</v>
      </c>
      <c r="P496" s="16" t="s">
        <v>537</v>
      </c>
      <c r="Q496" s="16" t="s">
        <v>5072</v>
      </c>
      <c r="R496" s="16" t="s">
        <v>126</v>
      </c>
      <c r="S496" s="16" t="s">
        <v>5073</v>
      </c>
      <c r="T496" s="16" t="s">
        <v>5074</v>
      </c>
      <c r="U496" s="16" t="s">
        <v>447</v>
      </c>
      <c r="V496" s="16" t="s">
        <v>541</v>
      </c>
      <c r="W496" s="16" t="s">
        <v>537</v>
      </c>
      <c r="X496" s="16" t="s">
        <v>449</v>
      </c>
      <c r="Y496" s="16" t="s">
        <v>450</v>
      </c>
      <c r="Z496" s="16" t="s">
        <v>451</v>
      </c>
      <c r="AA496" s="16" t="s">
        <v>5075</v>
      </c>
      <c r="AB496" s="16" t="s">
        <v>5073</v>
      </c>
      <c r="AC496" s="16" t="s">
        <v>126</v>
      </c>
      <c r="AD496" s="16" t="s">
        <v>453</v>
      </c>
      <c r="AE496" s="16" t="s">
        <v>338</v>
      </c>
      <c r="AF496" s="16" t="s">
        <v>338</v>
      </c>
      <c r="AG496" s="25">
        <f ca="1" t="shared" si="42"/>
        <v>3.69111111114034</v>
      </c>
      <c r="AH496" s="25" t="str">
        <f t="shared" si="43"/>
        <v>是</v>
      </c>
      <c r="AI496" s="26" t="str">
        <f ca="1" t="shared" si="44"/>
        <v>是</v>
      </c>
      <c r="AJ496" s="27" t="str">
        <f ca="1" t="shared" si="45"/>
        <v>是</v>
      </c>
      <c r="AK496" s="28" t="s">
        <v>69</v>
      </c>
      <c r="AL496" s="28"/>
    </row>
    <row r="497" spans="1:38">
      <c r="A497" s="22" t="str">
        <f t="shared" si="46"/>
        <v>合肥肥东吾悦网点</v>
      </c>
      <c r="B497" s="22" t="str">
        <f>VLOOKUP(R497,区域划分!A:B,2,0)</f>
        <v>肥东</v>
      </c>
      <c r="C497" t="str">
        <f t="shared" si="47"/>
        <v>2020-11-02</v>
      </c>
      <c r="D497" s="16" t="s">
        <v>5076</v>
      </c>
      <c r="E497" s="16" t="s">
        <v>5077</v>
      </c>
      <c r="F497" s="16" t="s">
        <v>433</v>
      </c>
      <c r="G497" s="16" t="s">
        <v>471</v>
      </c>
      <c r="H497" s="16" t="s">
        <v>472</v>
      </c>
      <c r="I497" s="16" t="s">
        <v>436</v>
      </c>
      <c r="J497" s="16" t="s">
        <v>2855</v>
      </c>
      <c r="K497" s="16" t="s">
        <v>5078</v>
      </c>
      <c r="L497" s="16" t="s">
        <v>5079</v>
      </c>
      <c r="M497" s="16" t="s">
        <v>5080</v>
      </c>
      <c r="N497" s="16" t="s">
        <v>441</v>
      </c>
      <c r="O497" s="16" t="s">
        <v>442</v>
      </c>
      <c r="P497" s="16" t="s">
        <v>5081</v>
      </c>
      <c r="Q497" s="16" t="s">
        <v>5082</v>
      </c>
      <c r="R497" s="16" t="s">
        <v>11</v>
      </c>
      <c r="S497" s="16" t="s">
        <v>4176</v>
      </c>
      <c r="T497" s="16" t="s">
        <v>4197</v>
      </c>
      <c r="U497" s="16" t="s">
        <v>466</v>
      </c>
      <c r="V497" s="16" t="s">
        <v>5083</v>
      </c>
      <c r="W497" s="16" t="s">
        <v>5081</v>
      </c>
      <c r="X497" s="16" t="s">
        <v>449</v>
      </c>
      <c r="Y497" s="16" t="s">
        <v>450</v>
      </c>
      <c r="Z497" s="16" t="s">
        <v>451</v>
      </c>
      <c r="AA497" s="16" t="s">
        <v>5084</v>
      </c>
      <c r="AB497" s="16" t="s">
        <v>4176</v>
      </c>
      <c r="AC497" s="16" t="s">
        <v>11</v>
      </c>
      <c r="AD497" s="16" t="s">
        <v>453</v>
      </c>
      <c r="AE497" s="16" t="s">
        <v>11</v>
      </c>
      <c r="AF497" s="16" t="s">
        <v>338</v>
      </c>
      <c r="AG497" s="25">
        <f ca="1" t="shared" si="42"/>
        <v>23.180555555562</v>
      </c>
      <c r="AH497" s="25" t="str">
        <f t="shared" si="43"/>
        <v>是</v>
      </c>
      <c r="AI497" s="26" t="str">
        <f ca="1" t="shared" si="44"/>
        <v>是</v>
      </c>
      <c r="AJ497" s="27" t="str">
        <f ca="1" t="shared" si="45"/>
        <v>是</v>
      </c>
      <c r="AK497" s="28"/>
      <c r="AL497" s="28" t="s">
        <v>71</v>
      </c>
    </row>
    <row r="498" spans="1:38">
      <c r="A498" s="22" t="str">
        <f t="shared" si="46"/>
        <v>合肥肥东吾悦网点</v>
      </c>
      <c r="B498" s="22" t="str">
        <f>VLOOKUP(R498,区域划分!A:B,2,0)</f>
        <v>肥东</v>
      </c>
      <c r="C498" t="str">
        <f t="shared" si="47"/>
        <v>2020-11-02</v>
      </c>
      <c r="D498" s="16" t="s">
        <v>5085</v>
      </c>
      <c r="E498" s="16" t="s">
        <v>5086</v>
      </c>
      <c r="F498" s="16" t="s">
        <v>433</v>
      </c>
      <c r="G498" s="16" t="s">
        <v>456</v>
      </c>
      <c r="H498" s="16" t="s">
        <v>753</v>
      </c>
      <c r="I498" s="16" t="s">
        <v>473</v>
      </c>
      <c r="J498" s="16" t="s">
        <v>5087</v>
      </c>
      <c r="K498" s="16" t="s">
        <v>5088</v>
      </c>
      <c r="L498" s="16" t="s">
        <v>5089</v>
      </c>
      <c r="M498" s="16" t="s">
        <v>3872</v>
      </c>
      <c r="N498" s="16" t="s">
        <v>478</v>
      </c>
      <c r="O498" s="16" t="s">
        <v>442</v>
      </c>
      <c r="P498" s="16" t="s">
        <v>5090</v>
      </c>
      <c r="Q498" s="16" t="s">
        <v>5091</v>
      </c>
      <c r="R498" s="16" t="s">
        <v>11</v>
      </c>
      <c r="S498" s="16" t="s">
        <v>4176</v>
      </c>
      <c r="T498" s="16" t="s">
        <v>4197</v>
      </c>
      <c r="U498" s="16" t="s">
        <v>466</v>
      </c>
      <c r="V498" s="16" t="s">
        <v>3875</v>
      </c>
      <c r="W498" s="16" t="s">
        <v>5090</v>
      </c>
      <c r="X498" s="16" t="s">
        <v>449</v>
      </c>
      <c r="Y498" s="16" t="s">
        <v>450</v>
      </c>
      <c r="Z498" s="16" t="s">
        <v>451</v>
      </c>
      <c r="AA498" s="16" t="s">
        <v>5092</v>
      </c>
      <c r="AB498" s="16" t="s">
        <v>4176</v>
      </c>
      <c r="AC498" s="16" t="s">
        <v>11</v>
      </c>
      <c r="AD498" s="16" t="s">
        <v>453</v>
      </c>
      <c r="AE498" s="16" t="s">
        <v>11</v>
      </c>
      <c r="AF498" s="16" t="s">
        <v>338</v>
      </c>
      <c r="AG498" s="25">
        <f ca="1" t="shared" si="42"/>
        <v>23.3855555554619</v>
      </c>
      <c r="AH498" s="25" t="str">
        <f t="shared" si="43"/>
        <v>是</v>
      </c>
      <c r="AI498" s="26" t="str">
        <f ca="1" t="shared" si="44"/>
        <v>是</v>
      </c>
      <c r="AJ498" s="27" t="str">
        <f ca="1" t="shared" si="45"/>
        <v>是</v>
      </c>
      <c r="AK498" s="28"/>
      <c r="AL498" s="28" t="s">
        <v>71</v>
      </c>
    </row>
    <row r="499" spans="1:38">
      <c r="A499" s="22" t="str">
        <f t="shared" si="46"/>
        <v>合肥经开网点</v>
      </c>
      <c r="B499" s="22" t="str">
        <f>VLOOKUP(R499,区域划分!A:B,2,0)</f>
        <v>合肥南</v>
      </c>
      <c r="C499" t="str">
        <f t="shared" si="47"/>
        <v>2020-11-02</v>
      </c>
      <c r="D499" s="16" t="s">
        <v>5093</v>
      </c>
      <c r="E499" s="16" t="s">
        <v>5094</v>
      </c>
      <c r="F499" s="16" t="s">
        <v>433</v>
      </c>
      <c r="G499" s="16" t="s">
        <v>532</v>
      </c>
      <c r="H499" s="16" t="s">
        <v>533</v>
      </c>
      <c r="I499" s="16" t="s">
        <v>436</v>
      </c>
      <c r="J499" s="16" t="s">
        <v>3438</v>
      </c>
      <c r="K499" s="16" t="s">
        <v>3439</v>
      </c>
      <c r="L499" s="16" t="s">
        <v>5095</v>
      </c>
      <c r="M499" s="16" t="s">
        <v>5096</v>
      </c>
      <c r="N499" s="16" t="s">
        <v>478</v>
      </c>
      <c r="O499" s="16" t="s">
        <v>442</v>
      </c>
      <c r="P499" s="16" t="s">
        <v>5097</v>
      </c>
      <c r="Q499" s="16" t="s">
        <v>5098</v>
      </c>
      <c r="R499" s="16" t="s">
        <v>9</v>
      </c>
      <c r="S499" s="16" t="s">
        <v>4176</v>
      </c>
      <c r="T499" s="16" t="s">
        <v>4231</v>
      </c>
      <c r="U499" s="16" t="s">
        <v>466</v>
      </c>
      <c r="V499" s="16" t="s">
        <v>5099</v>
      </c>
      <c r="W499" s="16" t="s">
        <v>5097</v>
      </c>
      <c r="X499" s="16" t="s">
        <v>449</v>
      </c>
      <c r="Y499" s="16" t="s">
        <v>450</v>
      </c>
      <c r="Z499" s="16" t="s">
        <v>451</v>
      </c>
      <c r="AA499" s="16" t="s">
        <v>5100</v>
      </c>
      <c r="AB499" s="16" t="s">
        <v>4176</v>
      </c>
      <c r="AC499" s="16" t="s">
        <v>9</v>
      </c>
      <c r="AD499" s="16" t="s">
        <v>453</v>
      </c>
      <c r="AE499" s="16" t="s">
        <v>9</v>
      </c>
      <c r="AF499" s="16" t="s">
        <v>338</v>
      </c>
      <c r="AG499" s="25">
        <f ca="1" t="shared" si="42"/>
        <v>23.2744444443961</v>
      </c>
      <c r="AH499" s="25" t="str">
        <f t="shared" si="43"/>
        <v>是</v>
      </c>
      <c r="AI499" s="26" t="str">
        <f ca="1" t="shared" si="44"/>
        <v>是</v>
      </c>
      <c r="AJ499" s="27" t="str">
        <f ca="1" t="shared" si="45"/>
        <v>是</v>
      </c>
      <c r="AK499" s="28"/>
      <c r="AL499" s="28" t="s">
        <v>71</v>
      </c>
    </row>
    <row r="500" spans="1:38">
      <c r="A500" s="22" t="str">
        <f t="shared" si="46"/>
        <v>合肥经开始信路网点</v>
      </c>
      <c r="B500" s="22" t="str">
        <f>VLOOKUP(R500,区域划分!A:B,2,0)</f>
        <v>合肥南</v>
      </c>
      <c r="C500" t="str">
        <f t="shared" si="47"/>
        <v>2020-11-02</v>
      </c>
      <c r="D500" s="16" t="s">
        <v>5101</v>
      </c>
      <c r="E500" s="16" t="s">
        <v>5102</v>
      </c>
      <c r="F500" s="16" t="s">
        <v>433</v>
      </c>
      <c r="G500" s="16" t="s">
        <v>456</v>
      </c>
      <c r="H500" s="16" t="s">
        <v>457</v>
      </c>
      <c r="I500" s="16" t="s">
        <v>436</v>
      </c>
      <c r="J500" s="16" t="s">
        <v>5103</v>
      </c>
      <c r="K500" s="16" t="s">
        <v>5104</v>
      </c>
      <c r="L500" s="16" t="s">
        <v>5105</v>
      </c>
      <c r="M500" s="16" t="s">
        <v>5106</v>
      </c>
      <c r="N500" s="16" t="s">
        <v>478</v>
      </c>
      <c r="O500" s="16" t="s">
        <v>442</v>
      </c>
      <c r="P500" s="16" t="s">
        <v>5107</v>
      </c>
      <c r="Q500" s="16" t="s">
        <v>5108</v>
      </c>
      <c r="R500" s="16" t="s">
        <v>19</v>
      </c>
      <c r="S500" s="16" t="s">
        <v>4176</v>
      </c>
      <c r="T500" s="16" t="s">
        <v>4452</v>
      </c>
      <c r="U500" s="16" t="s">
        <v>466</v>
      </c>
      <c r="V500" s="16" t="s">
        <v>5109</v>
      </c>
      <c r="W500" s="16" t="s">
        <v>5107</v>
      </c>
      <c r="X500" s="16" t="s">
        <v>449</v>
      </c>
      <c r="Y500" s="16" t="s">
        <v>450</v>
      </c>
      <c r="Z500" s="16" t="s">
        <v>451</v>
      </c>
      <c r="AA500" s="16" t="s">
        <v>5110</v>
      </c>
      <c r="AB500" s="16" t="s">
        <v>4176</v>
      </c>
      <c r="AC500" s="16" t="s">
        <v>19</v>
      </c>
      <c r="AD500" s="16" t="s">
        <v>453</v>
      </c>
      <c r="AE500" s="16" t="s">
        <v>19</v>
      </c>
      <c r="AF500" s="16" t="s">
        <v>338</v>
      </c>
      <c r="AG500" s="25">
        <f ca="1" t="shared" si="42"/>
        <v>23.4219444444752</v>
      </c>
      <c r="AH500" s="25" t="str">
        <f t="shared" si="43"/>
        <v>是</v>
      </c>
      <c r="AI500" s="26" t="str">
        <f ca="1" t="shared" si="44"/>
        <v>是</v>
      </c>
      <c r="AJ500" s="27" t="str">
        <f ca="1" t="shared" si="45"/>
        <v>是</v>
      </c>
      <c r="AK500" s="28" t="s">
        <v>69</v>
      </c>
      <c r="AL500" s="28" t="s">
        <v>71</v>
      </c>
    </row>
    <row r="501" spans="1:38">
      <c r="A501" s="22" t="str">
        <f t="shared" si="46"/>
        <v>合肥包河葛大店网点</v>
      </c>
      <c r="B501" s="22" t="str">
        <f>VLOOKUP(R501,区域划分!A:B,2,0)</f>
        <v>合肥南</v>
      </c>
      <c r="C501" t="str">
        <f t="shared" si="47"/>
        <v>2020-11-02</v>
      </c>
      <c r="D501" s="16" t="s">
        <v>5111</v>
      </c>
      <c r="E501" s="16" t="s">
        <v>5112</v>
      </c>
      <c r="F501" s="16" t="s">
        <v>433</v>
      </c>
      <c r="G501" s="16" t="s">
        <v>434</v>
      </c>
      <c r="H501" s="16" t="s">
        <v>2446</v>
      </c>
      <c r="I501" s="16" t="s">
        <v>436</v>
      </c>
      <c r="J501" s="16" t="s">
        <v>5113</v>
      </c>
      <c r="K501" s="16" t="s">
        <v>5114</v>
      </c>
      <c r="L501" s="16" t="s">
        <v>5115</v>
      </c>
      <c r="M501" s="16" t="s">
        <v>5116</v>
      </c>
      <c r="N501" s="16" t="s">
        <v>441</v>
      </c>
      <c r="O501" s="16" t="s">
        <v>442</v>
      </c>
      <c r="P501" s="16" t="s">
        <v>5117</v>
      </c>
      <c r="Q501" s="16" t="s">
        <v>5118</v>
      </c>
      <c r="R501" s="16" t="s">
        <v>39</v>
      </c>
      <c r="S501" s="16" t="s">
        <v>4176</v>
      </c>
      <c r="T501" s="16" t="s">
        <v>5119</v>
      </c>
      <c r="U501" s="16" t="s">
        <v>466</v>
      </c>
      <c r="V501" s="16" t="s">
        <v>5120</v>
      </c>
      <c r="W501" s="16" t="s">
        <v>5117</v>
      </c>
      <c r="X501" s="16" t="s">
        <v>449</v>
      </c>
      <c r="Y501" s="16" t="s">
        <v>450</v>
      </c>
      <c r="Z501" s="16" t="s">
        <v>451</v>
      </c>
      <c r="AA501" s="16" t="s">
        <v>5121</v>
      </c>
      <c r="AB501" s="16" t="s">
        <v>4176</v>
      </c>
      <c r="AC501" s="16" t="s">
        <v>39</v>
      </c>
      <c r="AD501" s="16" t="s">
        <v>453</v>
      </c>
      <c r="AE501" s="16" t="s">
        <v>39</v>
      </c>
      <c r="AF501" s="16" t="s">
        <v>338</v>
      </c>
      <c r="AG501" s="25">
        <f ca="1" t="shared" si="42"/>
        <v>23.7552777776727</v>
      </c>
      <c r="AH501" s="25" t="str">
        <f t="shared" si="43"/>
        <v>是</v>
      </c>
      <c r="AI501" s="26" t="str">
        <f ca="1" t="shared" si="44"/>
        <v>是</v>
      </c>
      <c r="AJ501" s="27" t="str">
        <f ca="1" t="shared" si="45"/>
        <v>是</v>
      </c>
      <c r="AK501" s="28"/>
      <c r="AL501" s="28" t="s">
        <v>71</v>
      </c>
    </row>
    <row r="502" spans="1:38">
      <c r="A502" s="22" t="str">
        <f t="shared" si="46"/>
        <v>合肥经开网点</v>
      </c>
      <c r="B502" s="22" t="str">
        <f>VLOOKUP(R502,区域划分!A:B,2,0)</f>
        <v>合肥南</v>
      </c>
      <c r="C502" t="str">
        <f t="shared" si="47"/>
        <v>2020-11-02</v>
      </c>
      <c r="D502" s="16" t="s">
        <v>5122</v>
      </c>
      <c r="E502" s="16" t="s">
        <v>5123</v>
      </c>
      <c r="F502" s="16" t="s">
        <v>433</v>
      </c>
      <c r="G502" s="16" t="s">
        <v>471</v>
      </c>
      <c r="H502" s="16" t="s">
        <v>472</v>
      </c>
      <c r="I502" s="16" t="s">
        <v>473</v>
      </c>
      <c r="J502" s="16" t="s">
        <v>5124</v>
      </c>
      <c r="K502" s="16" t="s">
        <v>5125</v>
      </c>
      <c r="L502" s="16" t="s">
        <v>5126</v>
      </c>
      <c r="M502" s="16" t="s">
        <v>5127</v>
      </c>
      <c r="N502" s="16" t="s">
        <v>478</v>
      </c>
      <c r="O502" s="16" t="s">
        <v>442</v>
      </c>
      <c r="P502" s="16" t="s">
        <v>5127</v>
      </c>
      <c r="Q502" s="16" t="s">
        <v>5128</v>
      </c>
      <c r="R502" s="16" t="s">
        <v>9</v>
      </c>
      <c r="S502" s="16" t="s">
        <v>1925</v>
      </c>
      <c r="T502" s="16" t="s">
        <v>4231</v>
      </c>
      <c r="U502" s="16" t="s">
        <v>466</v>
      </c>
      <c r="V502" s="16" t="s">
        <v>5129</v>
      </c>
      <c r="W502" s="16" t="s">
        <v>5127</v>
      </c>
      <c r="X502" s="16" t="s">
        <v>449</v>
      </c>
      <c r="Y502" s="16" t="s">
        <v>450</v>
      </c>
      <c r="Z502" s="16" t="s">
        <v>451</v>
      </c>
      <c r="AA502" s="16" t="s">
        <v>5130</v>
      </c>
      <c r="AB502" s="16" t="s">
        <v>1925</v>
      </c>
      <c r="AC502" s="16" t="s">
        <v>9</v>
      </c>
      <c r="AD502" s="16" t="s">
        <v>453</v>
      </c>
      <c r="AE502" s="16" t="s">
        <v>9</v>
      </c>
      <c r="AF502" s="16" t="s">
        <v>338</v>
      </c>
      <c r="AG502" s="25">
        <f ca="1" t="shared" si="42"/>
        <v>23.0647222222178</v>
      </c>
      <c r="AH502" s="25" t="str">
        <f t="shared" si="43"/>
        <v>是</v>
      </c>
      <c r="AI502" s="26" t="str">
        <f ca="1" t="shared" si="44"/>
        <v>是</v>
      </c>
      <c r="AJ502" s="27" t="str">
        <f ca="1" t="shared" si="45"/>
        <v>是</v>
      </c>
      <c r="AK502" s="28"/>
      <c r="AL502" s="28" t="s">
        <v>71</v>
      </c>
    </row>
    <row r="503" spans="1:38">
      <c r="A503" s="22" t="str">
        <f t="shared" si="46"/>
        <v>合肥经开网点</v>
      </c>
      <c r="B503" s="22" t="str">
        <f>VLOOKUP(R503,区域划分!A:B,2,0)</f>
        <v>合肥南</v>
      </c>
      <c r="C503" t="str">
        <f t="shared" si="47"/>
        <v>2020-11-02</v>
      </c>
      <c r="D503" s="16" t="s">
        <v>5131</v>
      </c>
      <c r="E503" s="16" t="s">
        <v>5132</v>
      </c>
      <c r="F503" s="16" t="s">
        <v>433</v>
      </c>
      <c r="G503" s="16" t="s">
        <v>434</v>
      </c>
      <c r="H503" s="16" t="s">
        <v>1765</v>
      </c>
      <c r="I503" s="16" t="s">
        <v>473</v>
      </c>
      <c r="J503" s="16" t="s">
        <v>211</v>
      </c>
      <c r="K503" s="16" t="s">
        <v>5133</v>
      </c>
      <c r="L503" s="16" t="s">
        <v>5134</v>
      </c>
      <c r="M503" s="16" t="s">
        <v>5135</v>
      </c>
      <c r="N503" s="16" t="s">
        <v>441</v>
      </c>
      <c r="O503" s="16" t="s">
        <v>442</v>
      </c>
      <c r="P503" s="16" t="s">
        <v>5136</v>
      </c>
      <c r="Q503" s="16" t="s">
        <v>5137</v>
      </c>
      <c r="R503" s="16" t="s">
        <v>9</v>
      </c>
      <c r="S503" s="16" t="s">
        <v>4176</v>
      </c>
      <c r="T503" s="16" t="s">
        <v>4231</v>
      </c>
      <c r="U503" s="16" t="s">
        <v>466</v>
      </c>
      <c r="V503" s="16" t="s">
        <v>5138</v>
      </c>
      <c r="W503" s="16" t="s">
        <v>5136</v>
      </c>
      <c r="X503" s="16" t="s">
        <v>449</v>
      </c>
      <c r="Y503" s="16" t="s">
        <v>450</v>
      </c>
      <c r="Z503" s="16" t="s">
        <v>451</v>
      </c>
      <c r="AA503" s="16" t="s">
        <v>5139</v>
      </c>
      <c r="AB503" s="16" t="s">
        <v>4176</v>
      </c>
      <c r="AC503" s="16" t="s">
        <v>9</v>
      </c>
      <c r="AD503" s="16" t="s">
        <v>453</v>
      </c>
      <c r="AE503" s="16" t="s">
        <v>9</v>
      </c>
      <c r="AF503" s="16" t="s">
        <v>338</v>
      </c>
      <c r="AG503" s="25">
        <f ca="1" t="shared" si="42"/>
        <v>23.2677777777426</v>
      </c>
      <c r="AH503" s="25" t="str">
        <f t="shared" si="43"/>
        <v>是</v>
      </c>
      <c r="AI503" s="26" t="str">
        <f ca="1" t="shared" si="44"/>
        <v>是</v>
      </c>
      <c r="AJ503" s="27" t="str">
        <f ca="1" t="shared" si="45"/>
        <v>是</v>
      </c>
      <c r="AK503" s="28"/>
      <c r="AL503" s="28" t="s">
        <v>71</v>
      </c>
    </row>
    <row r="504" spans="1:38">
      <c r="A504" s="22" t="str">
        <f t="shared" si="46"/>
        <v>合肥肥东人民路网点</v>
      </c>
      <c r="B504" s="22" t="str">
        <f>VLOOKUP(R504,区域划分!A:B,2,0)</f>
        <v>肥东</v>
      </c>
      <c r="C504" t="str">
        <f t="shared" si="47"/>
        <v>2020-11-02</v>
      </c>
      <c r="D504" s="16" t="s">
        <v>5140</v>
      </c>
      <c r="E504" s="16" t="s">
        <v>5141</v>
      </c>
      <c r="F504" s="16" t="s">
        <v>433</v>
      </c>
      <c r="G504" s="16" t="s">
        <v>532</v>
      </c>
      <c r="H504" s="16" t="s">
        <v>533</v>
      </c>
      <c r="I504" s="16" t="s">
        <v>473</v>
      </c>
      <c r="J504" s="16" t="s">
        <v>846</v>
      </c>
      <c r="K504" s="16" t="s">
        <v>847</v>
      </c>
      <c r="L504" s="16" t="s">
        <v>5142</v>
      </c>
      <c r="M504" s="16" t="s">
        <v>5143</v>
      </c>
      <c r="N504" s="16" t="s">
        <v>478</v>
      </c>
      <c r="O504" s="16" t="s">
        <v>442</v>
      </c>
      <c r="P504" s="16" t="s">
        <v>5144</v>
      </c>
      <c r="Q504" s="16" t="s">
        <v>5145</v>
      </c>
      <c r="R504" s="16" t="s">
        <v>23</v>
      </c>
      <c r="S504" s="16" t="s">
        <v>4176</v>
      </c>
      <c r="T504" s="16" t="s">
        <v>4197</v>
      </c>
      <c r="U504" s="16" t="s">
        <v>466</v>
      </c>
      <c r="V504" s="16" t="s">
        <v>5146</v>
      </c>
      <c r="W504" s="16" t="s">
        <v>5144</v>
      </c>
      <c r="X504" s="16" t="s">
        <v>449</v>
      </c>
      <c r="Y504" s="16" t="s">
        <v>450</v>
      </c>
      <c r="Z504" s="16" t="s">
        <v>451</v>
      </c>
      <c r="AA504" s="16" t="s">
        <v>5147</v>
      </c>
      <c r="AB504" s="16" t="s">
        <v>4176</v>
      </c>
      <c r="AC504" s="16" t="s">
        <v>23</v>
      </c>
      <c r="AD504" s="16" t="s">
        <v>453</v>
      </c>
      <c r="AE504" s="16" t="s">
        <v>23</v>
      </c>
      <c r="AF504" s="16" t="s">
        <v>338</v>
      </c>
      <c r="AG504" s="25">
        <f ca="1" t="shared" si="42"/>
        <v>23.1750000001048</v>
      </c>
      <c r="AH504" s="25" t="str">
        <f t="shared" si="43"/>
        <v>是</v>
      </c>
      <c r="AI504" s="26" t="str">
        <f ca="1" t="shared" si="44"/>
        <v>是</v>
      </c>
      <c r="AJ504" s="27" t="str">
        <f ca="1" t="shared" si="45"/>
        <v>是</v>
      </c>
      <c r="AK504" s="28" t="s">
        <v>69</v>
      </c>
      <c r="AL504" s="28" t="s">
        <v>71</v>
      </c>
    </row>
    <row r="505" spans="1:38">
      <c r="A505" s="22" t="str">
        <f t="shared" si="46"/>
        <v>合肥包河三里庵网点</v>
      </c>
      <c r="B505" s="22" t="str">
        <f>VLOOKUP(R505,区域划分!A:B,2,0)</f>
        <v>合肥南</v>
      </c>
      <c r="C505" t="str">
        <f t="shared" si="47"/>
        <v>2020-11-02</v>
      </c>
      <c r="D505" s="16" t="s">
        <v>5148</v>
      </c>
      <c r="E505" s="16" t="s">
        <v>5149</v>
      </c>
      <c r="F505" s="16" t="s">
        <v>433</v>
      </c>
      <c r="G505" s="16" t="s">
        <v>456</v>
      </c>
      <c r="H505" s="16" t="s">
        <v>457</v>
      </c>
      <c r="I505" s="16" t="s">
        <v>473</v>
      </c>
      <c r="J505" s="16" t="s">
        <v>1153</v>
      </c>
      <c r="K505" s="16" t="s">
        <v>1154</v>
      </c>
      <c r="L505" s="16" t="s">
        <v>5150</v>
      </c>
      <c r="M505" s="16" t="s">
        <v>5151</v>
      </c>
      <c r="N505" s="16" t="s">
        <v>441</v>
      </c>
      <c r="O505" s="16" t="s">
        <v>442</v>
      </c>
      <c r="P505" s="16" t="s">
        <v>5152</v>
      </c>
      <c r="Q505" s="16" t="s">
        <v>5153</v>
      </c>
      <c r="R505" s="16" t="s">
        <v>13</v>
      </c>
      <c r="S505" s="16" t="s">
        <v>4176</v>
      </c>
      <c r="T505" s="16" t="s">
        <v>1880</v>
      </c>
      <c r="U505" s="16" t="s">
        <v>466</v>
      </c>
      <c r="V505" s="16" t="s">
        <v>5154</v>
      </c>
      <c r="W505" s="16" t="s">
        <v>5152</v>
      </c>
      <c r="X505" s="16" t="s">
        <v>449</v>
      </c>
      <c r="Y505" s="16" t="s">
        <v>450</v>
      </c>
      <c r="Z505" s="16" t="s">
        <v>451</v>
      </c>
      <c r="AA505" s="16" t="s">
        <v>5155</v>
      </c>
      <c r="AB505" s="16" t="s">
        <v>4176</v>
      </c>
      <c r="AC505" s="16" t="s">
        <v>13</v>
      </c>
      <c r="AD505" s="16" t="s">
        <v>453</v>
      </c>
      <c r="AE505" s="16" t="s">
        <v>13</v>
      </c>
      <c r="AF505" s="16" t="s">
        <v>338</v>
      </c>
      <c r="AG505" s="25">
        <f ca="1" t="shared" si="42"/>
        <v>23.2672222222318</v>
      </c>
      <c r="AH505" s="25" t="str">
        <f t="shared" si="43"/>
        <v>是</v>
      </c>
      <c r="AI505" s="26" t="str">
        <f ca="1" t="shared" si="44"/>
        <v>是</v>
      </c>
      <c r="AJ505" s="27" t="str">
        <f ca="1" t="shared" si="45"/>
        <v>是</v>
      </c>
      <c r="AK505" s="28"/>
      <c r="AL505" s="28" t="s">
        <v>71</v>
      </c>
    </row>
    <row r="506" spans="1:38">
      <c r="A506" s="22" t="str">
        <f t="shared" si="46"/>
        <v>淮南凤台网点</v>
      </c>
      <c r="B506" s="22" t="str">
        <f>VLOOKUP(R506,区域划分!A:B,2,0)</f>
        <v>凤台</v>
      </c>
      <c r="C506" t="str">
        <f t="shared" si="47"/>
        <v>2020-11-02</v>
      </c>
      <c r="D506" s="16" t="s">
        <v>5156</v>
      </c>
      <c r="E506" s="16" t="s">
        <v>5157</v>
      </c>
      <c r="F506" s="16" t="s">
        <v>433</v>
      </c>
      <c r="G506" s="16" t="s">
        <v>456</v>
      </c>
      <c r="H506" s="16" t="s">
        <v>457</v>
      </c>
      <c r="I506" s="16" t="s">
        <v>436</v>
      </c>
      <c r="J506" s="16" t="s">
        <v>3047</v>
      </c>
      <c r="K506" s="16" t="s">
        <v>5158</v>
      </c>
      <c r="L506" s="16" t="s">
        <v>5159</v>
      </c>
      <c r="M506" s="16" t="s">
        <v>5160</v>
      </c>
      <c r="N506" s="16" t="s">
        <v>441</v>
      </c>
      <c r="O506" s="16" t="s">
        <v>442</v>
      </c>
      <c r="P506" s="16" t="s">
        <v>5161</v>
      </c>
      <c r="Q506" s="16" t="s">
        <v>5162</v>
      </c>
      <c r="R506" s="16" t="s">
        <v>41</v>
      </c>
      <c r="S506" s="16" t="s">
        <v>1659</v>
      </c>
      <c r="T506" s="16" t="s">
        <v>5163</v>
      </c>
      <c r="U506" s="16" t="s">
        <v>447</v>
      </c>
      <c r="V506" s="16" t="s">
        <v>5164</v>
      </c>
      <c r="W506" s="16" t="s">
        <v>5161</v>
      </c>
      <c r="X506" s="16" t="s">
        <v>449</v>
      </c>
      <c r="Y506" s="16" t="s">
        <v>450</v>
      </c>
      <c r="Z506" s="16" t="s">
        <v>451</v>
      </c>
      <c r="AA506" s="16" t="s">
        <v>5165</v>
      </c>
      <c r="AB506" s="16" t="s">
        <v>1659</v>
      </c>
      <c r="AC506" s="16" t="s">
        <v>41</v>
      </c>
      <c r="AD506" s="16" t="s">
        <v>453</v>
      </c>
      <c r="AE506" s="16" t="s">
        <v>338</v>
      </c>
      <c r="AF506" s="16" t="s">
        <v>338</v>
      </c>
      <c r="AG506" s="25">
        <f ca="1" t="shared" si="42"/>
        <v>7.44750000012573</v>
      </c>
      <c r="AH506" s="25" t="str">
        <f t="shared" si="43"/>
        <v>是</v>
      </c>
      <c r="AI506" s="26" t="str">
        <f ca="1" t="shared" si="44"/>
        <v>是</v>
      </c>
      <c r="AJ506" s="27" t="str">
        <f ca="1" t="shared" si="45"/>
        <v>是</v>
      </c>
      <c r="AK506" s="28" t="s">
        <v>69</v>
      </c>
      <c r="AL506" s="28"/>
    </row>
    <row r="507" spans="1:38">
      <c r="A507" s="22" t="str">
        <f t="shared" si="46"/>
        <v>亳州蒙城网点</v>
      </c>
      <c r="B507" s="22" t="str">
        <f>VLOOKUP(R507,区域划分!A:B,2,0)</f>
        <v>亳州</v>
      </c>
      <c r="C507" t="str">
        <f t="shared" si="47"/>
        <v>2020-11-02</v>
      </c>
      <c r="D507" s="16" t="s">
        <v>5166</v>
      </c>
      <c r="E507" s="16" t="s">
        <v>5167</v>
      </c>
      <c r="F507" s="16" t="s">
        <v>433</v>
      </c>
      <c r="G507" s="16" t="s">
        <v>471</v>
      </c>
      <c r="H507" s="16" t="s">
        <v>472</v>
      </c>
      <c r="I507" s="16" t="s">
        <v>473</v>
      </c>
      <c r="J507" s="16" t="s">
        <v>1072</v>
      </c>
      <c r="K507" s="16" t="s">
        <v>5168</v>
      </c>
      <c r="L507" s="16" t="s">
        <v>5169</v>
      </c>
      <c r="M507" s="16" t="s">
        <v>5170</v>
      </c>
      <c r="N507" s="16" t="s">
        <v>478</v>
      </c>
      <c r="O507" s="16" t="s">
        <v>442</v>
      </c>
      <c r="P507" s="16" t="s">
        <v>5171</v>
      </c>
      <c r="Q507" s="16" t="s">
        <v>5172</v>
      </c>
      <c r="R507" s="16" t="s">
        <v>57</v>
      </c>
      <c r="S507" s="16" t="s">
        <v>1875</v>
      </c>
      <c r="T507" s="16" t="s">
        <v>5173</v>
      </c>
      <c r="U507" s="16" t="s">
        <v>447</v>
      </c>
      <c r="V507" s="16" t="s">
        <v>5174</v>
      </c>
      <c r="W507" s="16" t="s">
        <v>5171</v>
      </c>
      <c r="X507" s="16" t="s">
        <v>449</v>
      </c>
      <c r="Y507" s="16" t="s">
        <v>450</v>
      </c>
      <c r="Z507" s="16" t="s">
        <v>451</v>
      </c>
      <c r="AA507" s="16" t="s">
        <v>5175</v>
      </c>
      <c r="AB507" s="16" t="s">
        <v>1875</v>
      </c>
      <c r="AC507" s="16" t="s">
        <v>57</v>
      </c>
      <c r="AD507" s="16" t="s">
        <v>453</v>
      </c>
      <c r="AE507" s="16" t="s">
        <v>338</v>
      </c>
      <c r="AF507" s="16" t="s">
        <v>338</v>
      </c>
      <c r="AG507" s="25">
        <f ca="1" t="shared" si="42"/>
        <v>22.1425000000745</v>
      </c>
      <c r="AH507" s="25" t="str">
        <f t="shared" si="43"/>
        <v>是</v>
      </c>
      <c r="AI507" s="26" t="str">
        <f ca="1" t="shared" si="44"/>
        <v>是</v>
      </c>
      <c r="AJ507" s="27" t="str">
        <f ca="1" t="shared" si="45"/>
        <v>是</v>
      </c>
      <c r="AK507" s="28" t="s">
        <v>69</v>
      </c>
      <c r="AL507" s="28"/>
    </row>
    <row r="508" spans="1:38">
      <c r="A508" s="22" t="str">
        <f t="shared" si="46"/>
        <v>合肥经开网点</v>
      </c>
      <c r="B508" s="22" t="str">
        <f>VLOOKUP(R508,区域划分!A:B,2,0)</f>
        <v>合肥南</v>
      </c>
      <c r="C508" t="str">
        <f t="shared" si="47"/>
        <v>2020-11-02</v>
      </c>
      <c r="D508" s="16" t="s">
        <v>5176</v>
      </c>
      <c r="E508" s="16" t="s">
        <v>5177</v>
      </c>
      <c r="F508" s="16" t="s">
        <v>835</v>
      </c>
      <c r="G508" s="16" t="s">
        <v>471</v>
      </c>
      <c r="H508" s="16" t="s">
        <v>472</v>
      </c>
      <c r="I508" s="16" t="s">
        <v>473</v>
      </c>
      <c r="J508" s="16" t="s">
        <v>836</v>
      </c>
      <c r="K508" s="16" t="s">
        <v>5178</v>
      </c>
      <c r="L508" s="16" t="s">
        <v>5179</v>
      </c>
      <c r="M508" s="16" t="s">
        <v>5180</v>
      </c>
      <c r="N508" s="16" t="s">
        <v>441</v>
      </c>
      <c r="O508" s="16" t="s">
        <v>442</v>
      </c>
      <c r="P508" s="16" t="s">
        <v>5181</v>
      </c>
      <c r="Q508" s="16" t="s">
        <v>5182</v>
      </c>
      <c r="R508" s="16" t="s">
        <v>9</v>
      </c>
      <c r="S508" s="16" t="s">
        <v>4176</v>
      </c>
      <c r="T508" s="16" t="s">
        <v>5183</v>
      </c>
      <c r="U508" s="16" t="s">
        <v>466</v>
      </c>
      <c r="V508" s="16" t="s">
        <v>5184</v>
      </c>
      <c r="W508" s="16" t="s">
        <v>5181</v>
      </c>
      <c r="X508" s="16" t="s">
        <v>449</v>
      </c>
      <c r="Y508" s="16" t="s">
        <v>450</v>
      </c>
      <c r="Z508" s="16" t="s">
        <v>451</v>
      </c>
      <c r="AA508" s="16" t="s">
        <v>5185</v>
      </c>
      <c r="AB508" s="16" t="s">
        <v>4176</v>
      </c>
      <c r="AC508" s="16" t="s">
        <v>9</v>
      </c>
      <c r="AD508" s="16" t="s">
        <v>865</v>
      </c>
      <c r="AE508" s="16" t="s">
        <v>9</v>
      </c>
      <c r="AF508" s="16" t="s">
        <v>338</v>
      </c>
      <c r="AG508" s="25">
        <f ca="1" t="shared" si="42"/>
        <v>23.1441666667233</v>
      </c>
      <c r="AH508" s="25" t="str">
        <f t="shared" si="43"/>
        <v>是</v>
      </c>
      <c r="AI508" s="26" t="str">
        <f ca="1" t="shared" si="44"/>
        <v>是</v>
      </c>
      <c r="AJ508" s="27" t="str">
        <f ca="1" t="shared" si="45"/>
        <v>是</v>
      </c>
      <c r="AK508" s="28"/>
      <c r="AL508" s="28" t="s">
        <v>71</v>
      </c>
    </row>
    <row r="509" spans="1:38">
      <c r="A509" s="22" t="str">
        <f t="shared" si="46"/>
        <v>合肥经开网点</v>
      </c>
      <c r="B509" s="22" t="str">
        <f>VLOOKUP(R509,区域划分!A:B,2,0)</f>
        <v>合肥南</v>
      </c>
      <c r="C509" t="str">
        <f t="shared" si="47"/>
        <v>2020-11-02</v>
      </c>
      <c r="D509" s="16" t="s">
        <v>5186</v>
      </c>
      <c r="E509" s="16" t="s">
        <v>5187</v>
      </c>
      <c r="F509" s="16" t="s">
        <v>433</v>
      </c>
      <c r="G509" s="16" t="s">
        <v>471</v>
      </c>
      <c r="H509" s="16" t="s">
        <v>472</v>
      </c>
      <c r="I509" s="16" t="s">
        <v>473</v>
      </c>
      <c r="J509" s="16" t="s">
        <v>5188</v>
      </c>
      <c r="K509" s="16" t="s">
        <v>5189</v>
      </c>
      <c r="L509" s="16" t="s">
        <v>5190</v>
      </c>
      <c r="M509" s="16" t="s">
        <v>5191</v>
      </c>
      <c r="N509" s="16" t="s">
        <v>478</v>
      </c>
      <c r="O509" s="16" t="s">
        <v>479</v>
      </c>
      <c r="P509" s="16" t="s">
        <v>5192</v>
      </c>
      <c r="Q509" s="16" t="s">
        <v>5193</v>
      </c>
      <c r="R509" s="16" t="s">
        <v>9</v>
      </c>
      <c r="S509" s="16" t="s">
        <v>4176</v>
      </c>
      <c r="T509" s="16" t="s">
        <v>4231</v>
      </c>
      <c r="U509" s="16" t="s">
        <v>466</v>
      </c>
      <c r="V509" s="16" t="s">
        <v>5194</v>
      </c>
      <c r="W509" s="16" t="s">
        <v>5192</v>
      </c>
      <c r="X509" s="16" t="s">
        <v>449</v>
      </c>
      <c r="Y509" s="16" t="s">
        <v>450</v>
      </c>
      <c r="Z509" s="16" t="s">
        <v>451</v>
      </c>
      <c r="AA509" s="16" t="s">
        <v>5195</v>
      </c>
      <c r="AB509" s="16" t="s">
        <v>4176</v>
      </c>
      <c r="AC509" s="16" t="s">
        <v>9</v>
      </c>
      <c r="AD509" s="16" t="s">
        <v>453</v>
      </c>
      <c r="AE509" s="16" t="s">
        <v>9</v>
      </c>
      <c r="AF509" s="16" t="s">
        <v>338</v>
      </c>
      <c r="AG509" s="25">
        <f ca="1" t="shared" si="42"/>
        <v>23.326944444445</v>
      </c>
      <c r="AH509" s="25" t="str">
        <f t="shared" si="43"/>
        <v>是</v>
      </c>
      <c r="AI509" s="26" t="str">
        <f ca="1" t="shared" si="44"/>
        <v>是</v>
      </c>
      <c r="AJ509" s="27" t="str">
        <f ca="1" t="shared" si="45"/>
        <v>是</v>
      </c>
      <c r="AK509" s="28"/>
      <c r="AL509" s="28" t="s">
        <v>71</v>
      </c>
    </row>
    <row r="510" spans="1:38">
      <c r="A510" s="22" t="str">
        <f t="shared" si="46"/>
        <v>合肥包河三里庵网点</v>
      </c>
      <c r="B510" s="22" t="str">
        <f>VLOOKUP(R510,区域划分!A:B,2,0)</f>
        <v>合肥南</v>
      </c>
      <c r="C510" t="str">
        <f t="shared" si="47"/>
        <v>2020-11-02</v>
      </c>
      <c r="D510" s="16" t="s">
        <v>5196</v>
      </c>
      <c r="E510" s="16" t="s">
        <v>5197</v>
      </c>
      <c r="F510" s="16" t="s">
        <v>433</v>
      </c>
      <c r="G510" s="16" t="s">
        <v>456</v>
      </c>
      <c r="H510" s="16" t="s">
        <v>457</v>
      </c>
      <c r="I510" s="16" t="s">
        <v>473</v>
      </c>
      <c r="J510" s="16" t="s">
        <v>5198</v>
      </c>
      <c r="K510" s="16" t="s">
        <v>5199</v>
      </c>
      <c r="L510" s="16" t="s">
        <v>5200</v>
      </c>
      <c r="M510" s="16" t="s">
        <v>5201</v>
      </c>
      <c r="N510" s="16" t="s">
        <v>478</v>
      </c>
      <c r="O510" s="16" t="s">
        <v>442</v>
      </c>
      <c r="P510" s="16" t="s">
        <v>5202</v>
      </c>
      <c r="Q510" s="16" t="s">
        <v>5203</v>
      </c>
      <c r="R510" s="16" t="s">
        <v>13</v>
      </c>
      <c r="S510" s="16" t="s">
        <v>4176</v>
      </c>
      <c r="T510" s="16" t="s">
        <v>1880</v>
      </c>
      <c r="U510" s="16" t="s">
        <v>466</v>
      </c>
      <c r="V510" s="16" t="s">
        <v>5204</v>
      </c>
      <c r="W510" s="16" t="s">
        <v>5202</v>
      </c>
      <c r="X510" s="16" t="s">
        <v>449</v>
      </c>
      <c r="Y510" s="16" t="s">
        <v>450</v>
      </c>
      <c r="Z510" s="16" t="s">
        <v>451</v>
      </c>
      <c r="AA510" s="16" t="s">
        <v>5205</v>
      </c>
      <c r="AB510" s="16" t="s">
        <v>4176</v>
      </c>
      <c r="AC510" s="16" t="s">
        <v>13</v>
      </c>
      <c r="AD510" s="16" t="s">
        <v>453</v>
      </c>
      <c r="AE510" s="16" t="s">
        <v>13</v>
      </c>
      <c r="AF510" s="16" t="s">
        <v>338</v>
      </c>
      <c r="AG510" s="25">
        <f ca="1" t="shared" si="42"/>
        <v>23.3086111111916</v>
      </c>
      <c r="AH510" s="25" t="str">
        <f t="shared" si="43"/>
        <v>是</v>
      </c>
      <c r="AI510" s="26" t="str">
        <f ca="1" t="shared" si="44"/>
        <v>是</v>
      </c>
      <c r="AJ510" s="27" t="str">
        <f ca="1" t="shared" si="45"/>
        <v>是</v>
      </c>
      <c r="AK510" s="28"/>
      <c r="AL510" s="28" t="s">
        <v>71</v>
      </c>
    </row>
    <row r="511" spans="1:38">
      <c r="A511" s="22" t="str">
        <f t="shared" si="46"/>
        <v>合肥包河三里庵网点</v>
      </c>
      <c r="B511" s="22" t="str">
        <f>VLOOKUP(R511,区域划分!A:B,2,0)</f>
        <v>合肥南</v>
      </c>
      <c r="C511" t="str">
        <f t="shared" si="47"/>
        <v>2020-11-02</v>
      </c>
      <c r="D511" s="16" t="s">
        <v>5206</v>
      </c>
      <c r="E511" s="16" t="s">
        <v>5207</v>
      </c>
      <c r="F511" s="16" t="s">
        <v>433</v>
      </c>
      <c r="G511" s="16" t="s">
        <v>456</v>
      </c>
      <c r="H511" s="16" t="s">
        <v>457</v>
      </c>
      <c r="I511" s="16" t="s">
        <v>473</v>
      </c>
      <c r="J511" s="16" t="s">
        <v>5208</v>
      </c>
      <c r="K511" s="16" t="s">
        <v>5209</v>
      </c>
      <c r="L511" s="16" t="s">
        <v>5210</v>
      </c>
      <c r="M511" s="16" t="s">
        <v>5211</v>
      </c>
      <c r="N511" s="16" t="s">
        <v>478</v>
      </c>
      <c r="O511" s="16" t="s">
        <v>442</v>
      </c>
      <c r="P511" s="16" t="s">
        <v>5212</v>
      </c>
      <c r="Q511" s="16" t="s">
        <v>5213</v>
      </c>
      <c r="R511" s="16" t="s">
        <v>13</v>
      </c>
      <c r="S511" s="16" t="s">
        <v>4176</v>
      </c>
      <c r="T511" s="16" t="s">
        <v>1880</v>
      </c>
      <c r="U511" s="16" t="s">
        <v>466</v>
      </c>
      <c r="V511" s="16" t="s">
        <v>5214</v>
      </c>
      <c r="W511" s="16" t="s">
        <v>5212</v>
      </c>
      <c r="X511" s="16" t="s">
        <v>449</v>
      </c>
      <c r="Y511" s="16" t="s">
        <v>450</v>
      </c>
      <c r="Z511" s="16" t="s">
        <v>451</v>
      </c>
      <c r="AA511" s="16" t="s">
        <v>5215</v>
      </c>
      <c r="AB511" s="16" t="s">
        <v>4176</v>
      </c>
      <c r="AC511" s="16" t="s">
        <v>13</v>
      </c>
      <c r="AD511" s="16" t="s">
        <v>453</v>
      </c>
      <c r="AE511" s="16" t="s">
        <v>13</v>
      </c>
      <c r="AF511" s="16" t="s">
        <v>338</v>
      </c>
      <c r="AG511" s="25">
        <f ca="1" t="shared" si="42"/>
        <v>23.2174999999115</v>
      </c>
      <c r="AH511" s="25" t="str">
        <f t="shared" si="43"/>
        <v>是</v>
      </c>
      <c r="AI511" s="26" t="str">
        <f ca="1" t="shared" si="44"/>
        <v>是</v>
      </c>
      <c r="AJ511" s="27" t="str">
        <f ca="1" t="shared" si="45"/>
        <v>是</v>
      </c>
      <c r="AK511" s="28"/>
      <c r="AL511" s="28" t="s">
        <v>71</v>
      </c>
    </row>
    <row r="512" spans="1:38">
      <c r="A512" s="22" t="str">
        <f t="shared" si="46"/>
        <v>合肥经开网点</v>
      </c>
      <c r="B512" s="22" t="str">
        <f>VLOOKUP(R512,区域划分!A:B,2,0)</f>
        <v>合肥南</v>
      </c>
      <c r="C512" t="str">
        <f t="shared" si="47"/>
        <v>2020-11-02</v>
      </c>
      <c r="D512" s="16" t="s">
        <v>5216</v>
      </c>
      <c r="E512" s="16" t="s">
        <v>5217</v>
      </c>
      <c r="F512" s="16" t="s">
        <v>835</v>
      </c>
      <c r="G512" s="16" t="s">
        <v>471</v>
      </c>
      <c r="H512" s="16" t="s">
        <v>472</v>
      </c>
      <c r="I512" s="16" t="s">
        <v>473</v>
      </c>
      <c r="J512" s="16" t="s">
        <v>836</v>
      </c>
      <c r="K512" s="16" t="s">
        <v>5218</v>
      </c>
      <c r="L512" s="16" t="s">
        <v>5219</v>
      </c>
      <c r="M512" s="16" t="s">
        <v>2111</v>
      </c>
      <c r="N512" s="16" t="s">
        <v>478</v>
      </c>
      <c r="O512" s="16" t="s">
        <v>479</v>
      </c>
      <c r="P512" s="16" t="s">
        <v>5220</v>
      </c>
      <c r="Q512" s="16" t="s">
        <v>5221</v>
      </c>
      <c r="R512" s="16" t="s">
        <v>9</v>
      </c>
      <c r="S512" s="16" t="s">
        <v>4176</v>
      </c>
      <c r="T512" s="16" t="s">
        <v>5222</v>
      </c>
      <c r="U512" s="16" t="s">
        <v>466</v>
      </c>
      <c r="V512" s="16" t="s">
        <v>5223</v>
      </c>
      <c r="W512" s="16" t="s">
        <v>5220</v>
      </c>
      <c r="X512" s="16" t="s">
        <v>449</v>
      </c>
      <c r="Y512" s="16" t="s">
        <v>450</v>
      </c>
      <c r="Z512" s="16" t="s">
        <v>451</v>
      </c>
      <c r="AA512" s="16" t="s">
        <v>5224</v>
      </c>
      <c r="AB512" s="16" t="s">
        <v>4176</v>
      </c>
      <c r="AC512" s="16" t="s">
        <v>9</v>
      </c>
      <c r="AD512" s="16" t="s">
        <v>453</v>
      </c>
      <c r="AE512" s="16" t="s">
        <v>9</v>
      </c>
      <c r="AF512" s="16" t="s">
        <v>338</v>
      </c>
      <c r="AG512" s="25">
        <f ca="1" t="shared" si="42"/>
        <v>23.2555555556319</v>
      </c>
      <c r="AH512" s="25" t="str">
        <f t="shared" si="43"/>
        <v>是</v>
      </c>
      <c r="AI512" s="26" t="str">
        <f ca="1" t="shared" si="44"/>
        <v>是</v>
      </c>
      <c r="AJ512" s="27" t="str">
        <f ca="1" t="shared" si="45"/>
        <v>是</v>
      </c>
      <c r="AK512" s="28"/>
      <c r="AL512" s="28" t="s">
        <v>71</v>
      </c>
    </row>
    <row r="513" spans="1:38">
      <c r="A513" s="22" t="str">
        <f t="shared" si="46"/>
        <v>合肥经开网点</v>
      </c>
      <c r="B513" s="22" t="str">
        <f>VLOOKUP(R513,区域划分!A:B,2,0)</f>
        <v>合肥南</v>
      </c>
      <c r="C513" t="str">
        <f t="shared" si="47"/>
        <v>2020-11-02</v>
      </c>
      <c r="D513" s="16" t="s">
        <v>5225</v>
      </c>
      <c r="E513" s="16" t="s">
        <v>5226</v>
      </c>
      <c r="F513" s="16" t="s">
        <v>835</v>
      </c>
      <c r="G513" s="16" t="s">
        <v>471</v>
      </c>
      <c r="H513" s="16" t="s">
        <v>472</v>
      </c>
      <c r="I513" s="16" t="s">
        <v>473</v>
      </c>
      <c r="J513" s="16" t="s">
        <v>836</v>
      </c>
      <c r="K513" s="16" t="s">
        <v>1143</v>
      </c>
      <c r="L513" s="16" t="s">
        <v>5227</v>
      </c>
      <c r="M513" s="16" t="s">
        <v>5228</v>
      </c>
      <c r="N513" s="16" t="s">
        <v>478</v>
      </c>
      <c r="O513" s="16" t="s">
        <v>479</v>
      </c>
      <c r="P513" s="16" t="s">
        <v>5229</v>
      </c>
      <c r="Q513" s="16" t="s">
        <v>5230</v>
      </c>
      <c r="R513" s="16" t="s">
        <v>9</v>
      </c>
      <c r="S513" s="16" t="s">
        <v>4176</v>
      </c>
      <c r="T513" s="16" t="s">
        <v>5231</v>
      </c>
      <c r="U513" s="16" t="s">
        <v>466</v>
      </c>
      <c r="V513" s="16" t="s">
        <v>5232</v>
      </c>
      <c r="W513" s="16" t="s">
        <v>5229</v>
      </c>
      <c r="X513" s="16" t="s">
        <v>449</v>
      </c>
      <c r="Y513" s="16" t="s">
        <v>450</v>
      </c>
      <c r="Z513" s="16" t="s">
        <v>451</v>
      </c>
      <c r="AA513" s="16" t="s">
        <v>5233</v>
      </c>
      <c r="AB513" s="16" t="s">
        <v>4176</v>
      </c>
      <c r="AC513" s="16" t="s">
        <v>9</v>
      </c>
      <c r="AD513" s="16" t="s">
        <v>453</v>
      </c>
      <c r="AE513" s="16" t="s">
        <v>9</v>
      </c>
      <c r="AF513" s="16" t="s">
        <v>338</v>
      </c>
      <c r="AG513" s="25">
        <f ca="1" t="shared" si="42"/>
        <v>23.2377777777147</v>
      </c>
      <c r="AH513" s="25" t="str">
        <f t="shared" si="43"/>
        <v>是</v>
      </c>
      <c r="AI513" s="26" t="str">
        <f ca="1" t="shared" si="44"/>
        <v>是</v>
      </c>
      <c r="AJ513" s="27" t="str">
        <f ca="1" t="shared" si="45"/>
        <v>是</v>
      </c>
      <c r="AK513" s="28"/>
      <c r="AL513" s="28" t="s">
        <v>71</v>
      </c>
    </row>
    <row r="514" spans="1:38">
      <c r="A514" s="22" t="str">
        <f t="shared" si="46"/>
        <v>合肥包河三里庵网点</v>
      </c>
      <c r="B514" s="22" t="str">
        <f>VLOOKUP(R514,区域划分!A:B,2,0)</f>
        <v>合肥南</v>
      </c>
      <c r="C514" t="str">
        <f t="shared" si="47"/>
        <v>2020-11-02</v>
      </c>
      <c r="D514" s="16" t="s">
        <v>5234</v>
      </c>
      <c r="E514" s="16" t="s">
        <v>5235</v>
      </c>
      <c r="F514" s="16" t="s">
        <v>835</v>
      </c>
      <c r="G514" s="16" t="s">
        <v>471</v>
      </c>
      <c r="H514" s="16" t="s">
        <v>472</v>
      </c>
      <c r="I514" s="16" t="s">
        <v>436</v>
      </c>
      <c r="J514" s="16" t="s">
        <v>836</v>
      </c>
      <c r="K514" s="16" t="s">
        <v>5236</v>
      </c>
      <c r="L514" s="16" t="s">
        <v>5237</v>
      </c>
      <c r="M514" s="16" t="s">
        <v>5238</v>
      </c>
      <c r="N514" s="16" t="s">
        <v>478</v>
      </c>
      <c r="O514" s="16" t="s">
        <v>479</v>
      </c>
      <c r="P514" s="16" t="s">
        <v>5239</v>
      </c>
      <c r="Q514" s="16" t="s">
        <v>5240</v>
      </c>
      <c r="R514" s="16" t="s">
        <v>13</v>
      </c>
      <c r="S514" s="16" t="s">
        <v>4176</v>
      </c>
      <c r="T514" s="16" t="s">
        <v>5241</v>
      </c>
      <c r="U514" s="16" t="s">
        <v>466</v>
      </c>
      <c r="V514" s="16" t="s">
        <v>5242</v>
      </c>
      <c r="W514" s="16" t="s">
        <v>5239</v>
      </c>
      <c r="X514" s="16" t="s">
        <v>449</v>
      </c>
      <c r="Y514" s="16" t="s">
        <v>450</v>
      </c>
      <c r="Z514" s="16" t="s">
        <v>451</v>
      </c>
      <c r="AA514" s="16" t="s">
        <v>5243</v>
      </c>
      <c r="AB514" s="16" t="s">
        <v>4176</v>
      </c>
      <c r="AC514" s="16" t="s">
        <v>13</v>
      </c>
      <c r="AD514" s="16" t="s">
        <v>453</v>
      </c>
      <c r="AE514" s="16" t="s">
        <v>13</v>
      </c>
      <c r="AF514" s="16" t="s">
        <v>338</v>
      </c>
      <c r="AG514" s="25">
        <f ca="1" t="shared" ref="AG514:AG577" si="48">IF(X514="已关闭",(AA514-L514)*24,(NOW()-L514)*24)</f>
        <v>23.157777777873</v>
      </c>
      <c r="AH514" s="25" t="str">
        <f t="shared" ref="AH514:AH577" si="49">IF(AND(Y514="及时响应",Z514="否"),"是","否")</f>
        <v>是</v>
      </c>
      <c r="AI514" s="26" t="str">
        <f ca="1" t="shared" ref="AI514:AI577" si="50">IF(AG514&gt;24,"否","是")</f>
        <v>是</v>
      </c>
      <c r="AJ514" s="27" t="str">
        <f ca="1" t="shared" ref="AJ514:AJ577" si="51">IF(AND(AH514="是",AI514="是"),"是","否")</f>
        <v>是</v>
      </c>
      <c r="AK514" s="28"/>
      <c r="AL514" s="28" t="s">
        <v>71</v>
      </c>
    </row>
    <row r="515" spans="1:38">
      <c r="A515" s="22" t="str">
        <f t="shared" si="46"/>
        <v>合肥肥东吾悦网点</v>
      </c>
      <c r="B515" s="22" t="str">
        <f>VLOOKUP(R515,区域划分!A:B,2,0)</f>
        <v>肥东</v>
      </c>
      <c r="C515" t="str">
        <f t="shared" si="47"/>
        <v>2020-11-02</v>
      </c>
      <c r="D515" s="16" t="s">
        <v>5244</v>
      </c>
      <c r="E515" s="16" t="s">
        <v>5245</v>
      </c>
      <c r="F515" s="16" t="s">
        <v>433</v>
      </c>
      <c r="G515" s="16" t="s">
        <v>532</v>
      </c>
      <c r="H515" s="16" t="s">
        <v>533</v>
      </c>
      <c r="I515" s="16" t="s">
        <v>473</v>
      </c>
      <c r="J515" s="16" t="s">
        <v>5246</v>
      </c>
      <c r="K515" s="16" t="s">
        <v>5247</v>
      </c>
      <c r="L515" s="16" t="s">
        <v>5248</v>
      </c>
      <c r="M515" s="16" t="s">
        <v>1560</v>
      </c>
      <c r="N515" s="16" t="s">
        <v>1509</v>
      </c>
      <c r="O515" s="16" t="s">
        <v>479</v>
      </c>
      <c r="P515" s="16" t="s">
        <v>5249</v>
      </c>
      <c r="Q515" s="16" t="s">
        <v>5250</v>
      </c>
      <c r="R515" s="16" t="s">
        <v>11</v>
      </c>
      <c r="S515" s="16" t="s">
        <v>4176</v>
      </c>
      <c r="T515" s="16" t="s">
        <v>4197</v>
      </c>
      <c r="U515" s="16" t="s">
        <v>466</v>
      </c>
      <c r="V515" s="16" t="s">
        <v>1564</v>
      </c>
      <c r="W515" s="16" t="s">
        <v>5249</v>
      </c>
      <c r="X515" s="16" t="s">
        <v>449</v>
      </c>
      <c r="Y515" s="16" t="s">
        <v>450</v>
      </c>
      <c r="Z515" s="16" t="s">
        <v>451</v>
      </c>
      <c r="AA515" s="16" t="s">
        <v>5251</v>
      </c>
      <c r="AB515" s="16" t="s">
        <v>4176</v>
      </c>
      <c r="AC515" s="16" t="s">
        <v>5246</v>
      </c>
      <c r="AD515" s="16" t="s">
        <v>453</v>
      </c>
      <c r="AE515" s="16" t="s">
        <v>11</v>
      </c>
      <c r="AF515" s="16" t="s">
        <v>338</v>
      </c>
      <c r="AG515" s="25">
        <f ca="1" t="shared" si="48"/>
        <v>23.228888889018</v>
      </c>
      <c r="AH515" s="25" t="str">
        <f t="shared" si="49"/>
        <v>是</v>
      </c>
      <c r="AI515" s="26" t="str">
        <f ca="1" t="shared" si="50"/>
        <v>是</v>
      </c>
      <c r="AJ515" s="27" t="str">
        <f ca="1" t="shared" si="51"/>
        <v>是</v>
      </c>
      <c r="AK515" s="28"/>
      <c r="AL515" s="28" t="s">
        <v>71</v>
      </c>
    </row>
    <row r="516" spans="1:38">
      <c r="A516" s="22" t="str">
        <f t="shared" ref="A516:A579" si="52">R516</f>
        <v>合肥肥东吾悦网点</v>
      </c>
      <c r="B516" s="22" t="str">
        <f>VLOOKUP(R516,区域划分!A:B,2,0)</f>
        <v>肥东</v>
      </c>
      <c r="C516" t="str">
        <f t="shared" ref="C516:C579" si="53">MID(L516,1,10)</f>
        <v>2020-11-02</v>
      </c>
      <c r="D516" s="16" t="s">
        <v>5252</v>
      </c>
      <c r="E516" s="16" t="s">
        <v>5253</v>
      </c>
      <c r="F516" s="16" t="s">
        <v>433</v>
      </c>
      <c r="G516" s="16" t="s">
        <v>471</v>
      </c>
      <c r="H516" s="16" t="s">
        <v>472</v>
      </c>
      <c r="I516" s="16" t="s">
        <v>473</v>
      </c>
      <c r="J516" s="16" t="s">
        <v>1597</v>
      </c>
      <c r="K516" s="16" t="s">
        <v>1598</v>
      </c>
      <c r="L516" s="16" t="s">
        <v>5254</v>
      </c>
      <c r="M516" s="16" t="s">
        <v>5255</v>
      </c>
      <c r="N516" s="16" t="s">
        <v>478</v>
      </c>
      <c r="O516" s="16" t="s">
        <v>442</v>
      </c>
      <c r="P516" s="16" t="s">
        <v>5255</v>
      </c>
      <c r="Q516" s="16" t="s">
        <v>5256</v>
      </c>
      <c r="R516" s="16" t="s">
        <v>11</v>
      </c>
      <c r="S516" s="16" t="s">
        <v>4176</v>
      </c>
      <c r="T516" s="16" t="s">
        <v>4197</v>
      </c>
      <c r="U516" s="16" t="s">
        <v>466</v>
      </c>
      <c r="V516" s="16" t="s">
        <v>5257</v>
      </c>
      <c r="W516" s="16" t="s">
        <v>5255</v>
      </c>
      <c r="X516" s="16" t="s">
        <v>449</v>
      </c>
      <c r="Y516" s="16" t="s">
        <v>450</v>
      </c>
      <c r="Z516" s="16" t="s">
        <v>451</v>
      </c>
      <c r="AA516" s="16" t="s">
        <v>5258</v>
      </c>
      <c r="AB516" s="16" t="s">
        <v>4176</v>
      </c>
      <c r="AC516" s="16" t="s">
        <v>11</v>
      </c>
      <c r="AD516" s="16" t="s">
        <v>453</v>
      </c>
      <c r="AE516" s="16" t="s">
        <v>11</v>
      </c>
      <c r="AF516" s="16" t="s">
        <v>338</v>
      </c>
      <c r="AG516" s="25">
        <f ca="1" t="shared" si="48"/>
        <v>23.2302777777077</v>
      </c>
      <c r="AH516" s="25" t="str">
        <f t="shared" si="49"/>
        <v>是</v>
      </c>
      <c r="AI516" s="26" t="str">
        <f ca="1" t="shared" si="50"/>
        <v>是</v>
      </c>
      <c r="AJ516" s="27" t="str">
        <f ca="1" t="shared" si="51"/>
        <v>是</v>
      </c>
      <c r="AK516" s="28"/>
      <c r="AL516" s="28" t="s">
        <v>71</v>
      </c>
    </row>
    <row r="517" spans="1:38">
      <c r="A517" s="22" t="str">
        <f t="shared" si="52"/>
        <v>合肥高新天鹅湖网点</v>
      </c>
      <c r="B517" s="22" t="str">
        <f>VLOOKUP(R517,区域划分!A:B,2,0)</f>
        <v>合肥南</v>
      </c>
      <c r="C517" t="str">
        <f t="shared" si="53"/>
        <v>2020-11-02</v>
      </c>
      <c r="D517" s="16" t="s">
        <v>5259</v>
      </c>
      <c r="E517" s="16" t="s">
        <v>5260</v>
      </c>
      <c r="F517" s="16" t="s">
        <v>433</v>
      </c>
      <c r="G517" s="16" t="s">
        <v>471</v>
      </c>
      <c r="H517" s="16" t="s">
        <v>472</v>
      </c>
      <c r="I517" s="16" t="s">
        <v>473</v>
      </c>
      <c r="J517" s="16" t="s">
        <v>130</v>
      </c>
      <c r="K517" s="16" t="s">
        <v>5261</v>
      </c>
      <c r="L517" s="16" t="s">
        <v>5262</v>
      </c>
      <c r="M517" s="16" t="s">
        <v>5263</v>
      </c>
      <c r="N517" s="16" t="s">
        <v>441</v>
      </c>
      <c r="O517" s="16" t="s">
        <v>442</v>
      </c>
      <c r="P517" s="16" t="s">
        <v>5264</v>
      </c>
      <c r="Q517" s="16" t="s">
        <v>5265</v>
      </c>
      <c r="R517" s="16" t="s">
        <v>17</v>
      </c>
      <c r="S517" s="16" t="s">
        <v>593</v>
      </c>
      <c r="T517" s="16" t="s">
        <v>5266</v>
      </c>
      <c r="U517" s="16" t="s">
        <v>447</v>
      </c>
      <c r="V517" s="16" t="s">
        <v>5267</v>
      </c>
      <c r="W517" s="16" t="s">
        <v>5264</v>
      </c>
      <c r="X517" s="16" t="s">
        <v>449</v>
      </c>
      <c r="Y517" s="16" t="s">
        <v>450</v>
      </c>
      <c r="Z517" s="16" t="s">
        <v>451</v>
      </c>
      <c r="AA517" s="16" t="s">
        <v>5268</v>
      </c>
      <c r="AB517" s="16" t="s">
        <v>593</v>
      </c>
      <c r="AC517" s="16" t="s">
        <v>17</v>
      </c>
      <c r="AD517" s="16" t="s">
        <v>453</v>
      </c>
      <c r="AE517" s="16" t="s">
        <v>338</v>
      </c>
      <c r="AF517" s="16" t="s">
        <v>338</v>
      </c>
      <c r="AG517" s="25">
        <f ca="1" t="shared" si="48"/>
        <v>3.18944444437511</v>
      </c>
      <c r="AH517" s="25" t="str">
        <f t="shared" si="49"/>
        <v>是</v>
      </c>
      <c r="AI517" s="26" t="str">
        <f ca="1" t="shared" si="50"/>
        <v>是</v>
      </c>
      <c r="AJ517" s="27" t="str">
        <f ca="1" t="shared" si="51"/>
        <v>是</v>
      </c>
      <c r="AK517" s="28" t="s">
        <v>69</v>
      </c>
      <c r="AL517" s="28"/>
    </row>
    <row r="518" spans="1:38">
      <c r="A518" s="22" t="str">
        <f t="shared" si="52"/>
        <v>合肥经开网点</v>
      </c>
      <c r="B518" s="22" t="str">
        <f>VLOOKUP(R518,区域划分!A:B,2,0)</f>
        <v>合肥南</v>
      </c>
      <c r="C518" t="str">
        <f t="shared" si="53"/>
        <v>2020-11-02</v>
      </c>
      <c r="D518" s="16" t="s">
        <v>5269</v>
      </c>
      <c r="E518" s="16" t="s">
        <v>5270</v>
      </c>
      <c r="F518" s="16" t="s">
        <v>433</v>
      </c>
      <c r="G518" s="16" t="s">
        <v>532</v>
      </c>
      <c r="H518" s="16" t="s">
        <v>533</v>
      </c>
      <c r="I518" s="16" t="s">
        <v>473</v>
      </c>
      <c r="J518" s="16" t="s">
        <v>5271</v>
      </c>
      <c r="K518" s="16" t="s">
        <v>5272</v>
      </c>
      <c r="L518" s="16" t="s">
        <v>5273</v>
      </c>
      <c r="M518" s="16" t="s">
        <v>5274</v>
      </c>
      <c r="N518" s="16" t="s">
        <v>441</v>
      </c>
      <c r="O518" s="16" t="s">
        <v>442</v>
      </c>
      <c r="P518" s="16" t="s">
        <v>5275</v>
      </c>
      <c r="Q518" s="16" t="s">
        <v>5276</v>
      </c>
      <c r="R518" s="16" t="s">
        <v>9</v>
      </c>
      <c r="S518" s="16" t="s">
        <v>4176</v>
      </c>
      <c r="T518" s="16" t="s">
        <v>4231</v>
      </c>
      <c r="U518" s="16" t="s">
        <v>466</v>
      </c>
      <c r="V518" s="16" t="s">
        <v>5277</v>
      </c>
      <c r="W518" s="16" t="s">
        <v>5275</v>
      </c>
      <c r="X518" s="16" t="s">
        <v>449</v>
      </c>
      <c r="Y518" s="16" t="s">
        <v>450</v>
      </c>
      <c r="Z518" s="16" t="s">
        <v>451</v>
      </c>
      <c r="AA518" s="16" t="s">
        <v>5278</v>
      </c>
      <c r="AB518" s="16" t="s">
        <v>4176</v>
      </c>
      <c r="AC518" s="16" t="s">
        <v>9</v>
      </c>
      <c r="AD518" s="16" t="s">
        <v>453</v>
      </c>
      <c r="AE518" s="16" t="s">
        <v>9</v>
      </c>
      <c r="AF518" s="16" t="s">
        <v>338</v>
      </c>
      <c r="AG518" s="25">
        <f ca="1" t="shared" si="48"/>
        <v>23.1544444444589</v>
      </c>
      <c r="AH518" s="25" t="str">
        <f t="shared" si="49"/>
        <v>是</v>
      </c>
      <c r="AI518" s="26" t="str">
        <f ca="1" t="shared" si="50"/>
        <v>是</v>
      </c>
      <c r="AJ518" s="27" t="str">
        <f ca="1" t="shared" si="51"/>
        <v>是</v>
      </c>
      <c r="AK518" s="28"/>
      <c r="AL518" s="28" t="s">
        <v>71</v>
      </c>
    </row>
    <row r="519" spans="1:38">
      <c r="A519" s="22" t="str">
        <f t="shared" si="52"/>
        <v>淮南凤台网点</v>
      </c>
      <c r="B519" s="22" t="str">
        <f>VLOOKUP(R519,区域划分!A:B,2,0)</f>
        <v>凤台</v>
      </c>
      <c r="C519" t="str">
        <f t="shared" si="53"/>
        <v>2020-11-02</v>
      </c>
      <c r="D519" s="16" t="s">
        <v>5279</v>
      </c>
      <c r="E519" s="16" t="s">
        <v>5280</v>
      </c>
      <c r="F519" s="16" t="s">
        <v>433</v>
      </c>
      <c r="G519" s="16" t="s">
        <v>456</v>
      </c>
      <c r="H519" s="16" t="s">
        <v>753</v>
      </c>
      <c r="I519" s="16" t="s">
        <v>473</v>
      </c>
      <c r="J519" s="16" t="s">
        <v>5281</v>
      </c>
      <c r="K519" s="16" t="s">
        <v>5282</v>
      </c>
      <c r="L519" s="16" t="s">
        <v>5283</v>
      </c>
      <c r="M519" s="16" t="s">
        <v>5284</v>
      </c>
      <c r="N519" s="16" t="s">
        <v>441</v>
      </c>
      <c r="O519" s="16" t="s">
        <v>442</v>
      </c>
      <c r="P519" s="16" t="s">
        <v>5285</v>
      </c>
      <c r="Q519" s="16" t="s">
        <v>5286</v>
      </c>
      <c r="R519" s="16" t="s">
        <v>41</v>
      </c>
      <c r="S519" s="16" t="s">
        <v>1659</v>
      </c>
      <c r="T519" s="16" t="s">
        <v>5287</v>
      </c>
      <c r="U519" s="16" t="s">
        <v>447</v>
      </c>
      <c r="V519" s="16" t="s">
        <v>5288</v>
      </c>
      <c r="W519" s="16" t="s">
        <v>5285</v>
      </c>
      <c r="X519" s="16" t="s">
        <v>449</v>
      </c>
      <c r="Y519" s="16" t="s">
        <v>450</v>
      </c>
      <c r="Z519" s="16" t="s">
        <v>451</v>
      </c>
      <c r="AA519" s="16" t="s">
        <v>5289</v>
      </c>
      <c r="AB519" s="16" t="s">
        <v>1659</v>
      </c>
      <c r="AC519" s="16" t="s">
        <v>41</v>
      </c>
      <c r="AD519" s="16" t="s">
        <v>453</v>
      </c>
      <c r="AE519" s="16" t="s">
        <v>338</v>
      </c>
      <c r="AF519" s="16" t="s">
        <v>338</v>
      </c>
      <c r="AG519" s="25">
        <f ca="1" t="shared" si="48"/>
        <v>5.133611111145</v>
      </c>
      <c r="AH519" s="25" t="str">
        <f t="shared" si="49"/>
        <v>是</v>
      </c>
      <c r="AI519" s="26" t="str">
        <f ca="1" t="shared" si="50"/>
        <v>是</v>
      </c>
      <c r="AJ519" s="27" t="str">
        <f ca="1" t="shared" si="51"/>
        <v>是</v>
      </c>
      <c r="AK519" s="28" t="s">
        <v>69</v>
      </c>
      <c r="AL519" s="28"/>
    </row>
    <row r="520" spans="1:38">
      <c r="A520" s="22" t="str">
        <f t="shared" si="52"/>
        <v>合肥肥东吾悦网点</v>
      </c>
      <c r="B520" s="22" t="str">
        <f>VLOOKUP(R520,区域划分!A:B,2,0)</f>
        <v>肥东</v>
      </c>
      <c r="C520" t="str">
        <f t="shared" si="53"/>
        <v>2020-11-02</v>
      </c>
      <c r="D520" s="16" t="s">
        <v>5290</v>
      </c>
      <c r="E520" s="16" t="s">
        <v>5291</v>
      </c>
      <c r="F520" s="16" t="s">
        <v>433</v>
      </c>
      <c r="G520" s="16" t="s">
        <v>456</v>
      </c>
      <c r="H520" s="16" t="s">
        <v>457</v>
      </c>
      <c r="I520" s="16" t="s">
        <v>473</v>
      </c>
      <c r="J520" s="16" t="s">
        <v>954</v>
      </c>
      <c r="K520" s="16" t="s">
        <v>2566</v>
      </c>
      <c r="L520" s="16" t="s">
        <v>5292</v>
      </c>
      <c r="M520" s="16" t="s">
        <v>537</v>
      </c>
      <c r="N520" s="16" t="s">
        <v>441</v>
      </c>
      <c r="O520" s="16" t="s">
        <v>442</v>
      </c>
      <c r="P520" s="16" t="s">
        <v>537</v>
      </c>
      <c r="Q520" s="16" t="s">
        <v>5293</v>
      </c>
      <c r="R520" s="16" t="s">
        <v>11</v>
      </c>
      <c r="S520" s="16" t="s">
        <v>4176</v>
      </c>
      <c r="T520" s="16" t="s">
        <v>4197</v>
      </c>
      <c r="U520" s="16" t="s">
        <v>466</v>
      </c>
      <c r="V520" s="16" t="s">
        <v>541</v>
      </c>
      <c r="W520" s="16" t="s">
        <v>537</v>
      </c>
      <c r="X520" s="16" t="s">
        <v>449</v>
      </c>
      <c r="Y520" s="16" t="s">
        <v>450</v>
      </c>
      <c r="Z520" s="16" t="s">
        <v>451</v>
      </c>
      <c r="AA520" s="16" t="s">
        <v>5294</v>
      </c>
      <c r="AB520" s="16" t="s">
        <v>4176</v>
      </c>
      <c r="AC520" s="16" t="s">
        <v>11</v>
      </c>
      <c r="AD520" s="16" t="s">
        <v>453</v>
      </c>
      <c r="AE520" s="16" t="s">
        <v>11</v>
      </c>
      <c r="AF520" s="16" t="s">
        <v>338</v>
      </c>
      <c r="AG520" s="25">
        <f ca="1" t="shared" si="48"/>
        <v>23.0313888889505</v>
      </c>
      <c r="AH520" s="25" t="str">
        <f t="shared" si="49"/>
        <v>是</v>
      </c>
      <c r="AI520" s="26" t="str">
        <f ca="1" t="shared" si="50"/>
        <v>是</v>
      </c>
      <c r="AJ520" s="27" t="str">
        <f ca="1" t="shared" si="51"/>
        <v>是</v>
      </c>
      <c r="AK520" s="28"/>
      <c r="AL520" s="28" t="s">
        <v>71</v>
      </c>
    </row>
    <row r="521" spans="1:38">
      <c r="A521" s="22" t="str">
        <f t="shared" si="52"/>
        <v>合肥经开网点</v>
      </c>
      <c r="B521" s="22" t="str">
        <f>VLOOKUP(R521,区域划分!A:B,2,0)</f>
        <v>合肥南</v>
      </c>
      <c r="C521" t="str">
        <f t="shared" si="53"/>
        <v>2020-11-02</v>
      </c>
      <c r="D521" s="16" t="s">
        <v>5295</v>
      </c>
      <c r="E521" s="16" t="s">
        <v>5296</v>
      </c>
      <c r="F521" s="16" t="s">
        <v>433</v>
      </c>
      <c r="G521" s="16" t="s">
        <v>471</v>
      </c>
      <c r="H521" s="16" t="s">
        <v>472</v>
      </c>
      <c r="I521" s="16" t="s">
        <v>436</v>
      </c>
      <c r="J521" s="16" t="s">
        <v>5297</v>
      </c>
      <c r="K521" s="16" t="s">
        <v>5298</v>
      </c>
      <c r="L521" s="16" t="s">
        <v>5299</v>
      </c>
      <c r="M521" s="16" t="s">
        <v>5300</v>
      </c>
      <c r="N521" s="16" t="s">
        <v>441</v>
      </c>
      <c r="O521" s="16" t="s">
        <v>442</v>
      </c>
      <c r="P521" s="16" t="s">
        <v>5301</v>
      </c>
      <c r="Q521" s="16" t="s">
        <v>5302</v>
      </c>
      <c r="R521" s="16" t="s">
        <v>9</v>
      </c>
      <c r="S521" s="16" t="s">
        <v>4176</v>
      </c>
      <c r="T521" s="16" t="s">
        <v>4231</v>
      </c>
      <c r="U521" s="16" t="s">
        <v>466</v>
      </c>
      <c r="V521" s="16" t="s">
        <v>5303</v>
      </c>
      <c r="W521" s="16" t="s">
        <v>5301</v>
      </c>
      <c r="X521" s="16" t="s">
        <v>449</v>
      </c>
      <c r="Y521" s="16" t="s">
        <v>450</v>
      </c>
      <c r="Z521" s="16" t="s">
        <v>451</v>
      </c>
      <c r="AA521" s="16" t="s">
        <v>5304</v>
      </c>
      <c r="AB521" s="16" t="s">
        <v>4176</v>
      </c>
      <c r="AC521" s="16" t="s">
        <v>9</v>
      </c>
      <c r="AD521" s="16" t="s">
        <v>453</v>
      </c>
      <c r="AE521" s="16" t="s">
        <v>9</v>
      </c>
      <c r="AF521" s="16" t="s">
        <v>338</v>
      </c>
      <c r="AG521" s="25">
        <f ca="1" t="shared" si="48"/>
        <v>23.0530555554433</v>
      </c>
      <c r="AH521" s="25" t="str">
        <f t="shared" si="49"/>
        <v>是</v>
      </c>
      <c r="AI521" s="26" t="str">
        <f ca="1" t="shared" si="50"/>
        <v>是</v>
      </c>
      <c r="AJ521" s="27" t="str">
        <f ca="1" t="shared" si="51"/>
        <v>是</v>
      </c>
      <c r="AK521" s="28"/>
      <c r="AL521" s="28" t="s">
        <v>71</v>
      </c>
    </row>
    <row r="522" spans="1:38">
      <c r="A522" s="22" t="str">
        <f t="shared" si="52"/>
        <v>六安霍邱周集镇网点</v>
      </c>
      <c r="B522" s="22" t="str">
        <f>VLOOKUP(R522,区域划分!A:B,2,0)</f>
        <v>六安</v>
      </c>
      <c r="C522" t="str">
        <f t="shared" si="53"/>
        <v>2020-11-02</v>
      </c>
      <c r="D522" s="16" t="s">
        <v>5305</v>
      </c>
      <c r="E522" s="16" t="s">
        <v>5306</v>
      </c>
      <c r="F522" s="16" t="s">
        <v>433</v>
      </c>
      <c r="G522" s="16" t="s">
        <v>456</v>
      </c>
      <c r="H522" s="16" t="s">
        <v>457</v>
      </c>
      <c r="I522" s="16" t="s">
        <v>473</v>
      </c>
      <c r="J522" s="16" t="s">
        <v>4085</v>
      </c>
      <c r="K522" s="16" t="s">
        <v>4086</v>
      </c>
      <c r="L522" s="16" t="s">
        <v>5307</v>
      </c>
      <c r="M522" s="16" t="s">
        <v>5308</v>
      </c>
      <c r="N522" s="16" t="s">
        <v>478</v>
      </c>
      <c r="O522" s="16" t="s">
        <v>442</v>
      </c>
      <c r="P522" s="16" t="s">
        <v>5309</v>
      </c>
      <c r="Q522" s="16" t="s">
        <v>5310</v>
      </c>
      <c r="R522" s="16" t="s">
        <v>33</v>
      </c>
      <c r="S522" s="16" t="s">
        <v>4176</v>
      </c>
      <c r="T522" s="16" t="s">
        <v>4188</v>
      </c>
      <c r="U522" s="16" t="s">
        <v>466</v>
      </c>
      <c r="V522" s="16" t="s">
        <v>5311</v>
      </c>
      <c r="W522" s="16" t="s">
        <v>5309</v>
      </c>
      <c r="X522" s="16" t="s">
        <v>449</v>
      </c>
      <c r="Y522" s="16" t="s">
        <v>450</v>
      </c>
      <c r="Z522" s="16" t="s">
        <v>451</v>
      </c>
      <c r="AA522" s="16" t="s">
        <v>5312</v>
      </c>
      <c r="AB522" s="16" t="s">
        <v>4176</v>
      </c>
      <c r="AC522" s="16" t="s">
        <v>33</v>
      </c>
      <c r="AD522" s="16" t="s">
        <v>453</v>
      </c>
      <c r="AE522" s="16" t="s">
        <v>33</v>
      </c>
      <c r="AF522" s="16" t="s">
        <v>338</v>
      </c>
      <c r="AG522" s="25">
        <f ca="1" t="shared" si="48"/>
        <v>23.3352777778055</v>
      </c>
      <c r="AH522" s="25" t="str">
        <f t="shared" si="49"/>
        <v>是</v>
      </c>
      <c r="AI522" s="26" t="str">
        <f ca="1" t="shared" si="50"/>
        <v>是</v>
      </c>
      <c r="AJ522" s="27" t="str">
        <f ca="1" t="shared" si="51"/>
        <v>是</v>
      </c>
      <c r="AK522" s="28" t="s">
        <v>69</v>
      </c>
      <c r="AL522" s="28" t="s">
        <v>71</v>
      </c>
    </row>
    <row r="523" spans="1:38">
      <c r="A523" s="22" t="str">
        <f t="shared" si="52"/>
        <v>六安新安网点</v>
      </c>
      <c r="B523" s="22" t="str">
        <f>VLOOKUP(R523,区域划分!A:B,2,0)</f>
        <v>六安</v>
      </c>
      <c r="C523" t="str">
        <f t="shared" si="53"/>
        <v>2020-11-02</v>
      </c>
      <c r="D523" s="16" t="s">
        <v>5313</v>
      </c>
      <c r="E523" s="16" t="s">
        <v>5314</v>
      </c>
      <c r="F523" s="16" t="s">
        <v>433</v>
      </c>
      <c r="G523" s="16" t="s">
        <v>471</v>
      </c>
      <c r="H523" s="16" t="s">
        <v>472</v>
      </c>
      <c r="I523" s="16" t="s">
        <v>436</v>
      </c>
      <c r="J523" s="16" t="s">
        <v>1350</v>
      </c>
      <c r="K523" s="16" t="s">
        <v>5315</v>
      </c>
      <c r="L523" s="16" t="s">
        <v>5316</v>
      </c>
      <c r="M523" s="16" t="s">
        <v>5317</v>
      </c>
      <c r="N523" s="16" t="s">
        <v>478</v>
      </c>
      <c r="O523" s="16" t="s">
        <v>442</v>
      </c>
      <c r="P523" s="16" t="s">
        <v>5318</v>
      </c>
      <c r="Q523" s="16" t="s">
        <v>5319</v>
      </c>
      <c r="R523" s="16" t="s">
        <v>70</v>
      </c>
      <c r="S523" s="16" t="s">
        <v>5320</v>
      </c>
      <c r="T523" s="16" t="s">
        <v>5321</v>
      </c>
      <c r="U523" s="16" t="s">
        <v>447</v>
      </c>
      <c r="V523" s="16" t="s">
        <v>5322</v>
      </c>
      <c r="W523" s="16" t="s">
        <v>5318</v>
      </c>
      <c r="X523" s="16" t="s">
        <v>449</v>
      </c>
      <c r="Y523" s="16" t="s">
        <v>450</v>
      </c>
      <c r="Z523" s="16" t="s">
        <v>451</v>
      </c>
      <c r="AA523" s="16" t="s">
        <v>5323</v>
      </c>
      <c r="AB523" s="16" t="s">
        <v>5320</v>
      </c>
      <c r="AC523" s="16" t="s">
        <v>70</v>
      </c>
      <c r="AD523" s="16" t="s">
        <v>453</v>
      </c>
      <c r="AE523" s="16" t="s">
        <v>70</v>
      </c>
      <c r="AF523" s="16" t="s">
        <v>338</v>
      </c>
      <c r="AG523" s="25">
        <f ca="1" t="shared" si="48"/>
        <v>5.20916666655103</v>
      </c>
      <c r="AH523" s="25" t="str">
        <f t="shared" si="49"/>
        <v>是</v>
      </c>
      <c r="AI523" s="26" t="str">
        <f ca="1" t="shared" si="50"/>
        <v>是</v>
      </c>
      <c r="AJ523" s="27" t="str">
        <f ca="1" t="shared" si="51"/>
        <v>是</v>
      </c>
      <c r="AK523" s="28" t="s">
        <v>69</v>
      </c>
      <c r="AL523" s="28"/>
    </row>
    <row r="524" spans="1:38">
      <c r="A524" s="22" t="str">
        <f t="shared" si="52"/>
        <v>合肥包河三里庵网点</v>
      </c>
      <c r="B524" s="22" t="str">
        <f>VLOOKUP(R524,区域划分!A:B,2,0)</f>
        <v>合肥南</v>
      </c>
      <c r="C524" t="str">
        <f t="shared" si="53"/>
        <v>2020-11-02</v>
      </c>
      <c r="D524" s="16" t="s">
        <v>5324</v>
      </c>
      <c r="E524" s="16" t="s">
        <v>5325</v>
      </c>
      <c r="F524" s="16" t="s">
        <v>433</v>
      </c>
      <c r="G524" s="16" t="s">
        <v>456</v>
      </c>
      <c r="H524" s="16" t="s">
        <v>457</v>
      </c>
      <c r="I524" s="16" t="s">
        <v>473</v>
      </c>
      <c r="J524" s="16" t="s">
        <v>5326</v>
      </c>
      <c r="K524" s="16" t="s">
        <v>5327</v>
      </c>
      <c r="L524" s="16" t="s">
        <v>5328</v>
      </c>
      <c r="M524" s="16" t="s">
        <v>5329</v>
      </c>
      <c r="N524" s="16" t="s">
        <v>441</v>
      </c>
      <c r="O524" s="16" t="s">
        <v>442</v>
      </c>
      <c r="P524" s="16" t="s">
        <v>5330</v>
      </c>
      <c r="Q524" s="16" t="s">
        <v>5331</v>
      </c>
      <c r="R524" s="16" t="s">
        <v>13</v>
      </c>
      <c r="S524" s="16" t="s">
        <v>4176</v>
      </c>
      <c r="T524" s="16" t="s">
        <v>1880</v>
      </c>
      <c r="U524" s="16" t="s">
        <v>466</v>
      </c>
      <c r="V524" s="16" t="s">
        <v>5332</v>
      </c>
      <c r="W524" s="16" t="s">
        <v>5330</v>
      </c>
      <c r="X524" s="16" t="s">
        <v>449</v>
      </c>
      <c r="Y524" s="16" t="s">
        <v>450</v>
      </c>
      <c r="Z524" s="16" t="s">
        <v>451</v>
      </c>
      <c r="AA524" s="16" t="s">
        <v>5333</v>
      </c>
      <c r="AB524" s="16" t="s">
        <v>4176</v>
      </c>
      <c r="AC524" s="16" t="s">
        <v>13</v>
      </c>
      <c r="AD524" s="16" t="s">
        <v>453</v>
      </c>
      <c r="AE524" s="16" t="s">
        <v>13</v>
      </c>
      <c r="AF524" s="16" t="s">
        <v>338</v>
      </c>
      <c r="AG524" s="25">
        <f ca="1" t="shared" si="48"/>
        <v>23.14722222212</v>
      </c>
      <c r="AH524" s="25" t="str">
        <f t="shared" si="49"/>
        <v>是</v>
      </c>
      <c r="AI524" s="26" t="str">
        <f ca="1" t="shared" si="50"/>
        <v>是</v>
      </c>
      <c r="AJ524" s="27" t="str">
        <f ca="1" t="shared" si="51"/>
        <v>是</v>
      </c>
      <c r="AK524" s="28"/>
      <c r="AL524" s="28" t="s">
        <v>71</v>
      </c>
    </row>
    <row r="525" spans="1:38">
      <c r="A525" s="22" t="str">
        <f t="shared" si="52"/>
        <v>合肥肥东吾悦网点</v>
      </c>
      <c r="B525" s="22" t="str">
        <f>VLOOKUP(R525,区域划分!A:B,2,0)</f>
        <v>肥东</v>
      </c>
      <c r="C525" t="str">
        <f t="shared" si="53"/>
        <v>2020-11-02</v>
      </c>
      <c r="D525" s="16" t="s">
        <v>5334</v>
      </c>
      <c r="E525" s="16" t="s">
        <v>5335</v>
      </c>
      <c r="F525" s="16" t="s">
        <v>433</v>
      </c>
      <c r="G525" s="16" t="s">
        <v>532</v>
      </c>
      <c r="H525" s="16" t="s">
        <v>533</v>
      </c>
      <c r="I525" s="16" t="s">
        <v>436</v>
      </c>
      <c r="J525" s="16" t="s">
        <v>5336</v>
      </c>
      <c r="K525" s="16" t="s">
        <v>5337</v>
      </c>
      <c r="L525" s="16" t="s">
        <v>5338</v>
      </c>
      <c r="M525" s="16" t="s">
        <v>4856</v>
      </c>
      <c r="N525" s="16" t="s">
        <v>478</v>
      </c>
      <c r="O525" s="16" t="s">
        <v>479</v>
      </c>
      <c r="P525" s="16" t="s">
        <v>4857</v>
      </c>
      <c r="Q525" s="16" t="s">
        <v>4858</v>
      </c>
      <c r="R525" s="16" t="s">
        <v>11</v>
      </c>
      <c r="S525" s="16" t="s">
        <v>4176</v>
      </c>
      <c r="T525" s="16" t="s">
        <v>4197</v>
      </c>
      <c r="U525" s="16" t="s">
        <v>466</v>
      </c>
      <c r="V525" s="16" t="s">
        <v>5339</v>
      </c>
      <c r="W525" s="16" t="s">
        <v>4857</v>
      </c>
      <c r="X525" s="16" t="s">
        <v>449</v>
      </c>
      <c r="Y525" s="16" t="s">
        <v>450</v>
      </c>
      <c r="Z525" s="16" t="s">
        <v>451</v>
      </c>
      <c r="AA525" s="16" t="s">
        <v>5340</v>
      </c>
      <c r="AB525" s="16" t="s">
        <v>4176</v>
      </c>
      <c r="AC525" s="16" t="s">
        <v>11</v>
      </c>
      <c r="AD525" s="16" t="s">
        <v>453</v>
      </c>
      <c r="AE525" s="16" t="s">
        <v>11</v>
      </c>
      <c r="AF525" s="16" t="s">
        <v>338</v>
      </c>
      <c r="AG525" s="25">
        <f ca="1" t="shared" si="48"/>
        <v>23.0472222223179</v>
      </c>
      <c r="AH525" s="25" t="str">
        <f t="shared" si="49"/>
        <v>是</v>
      </c>
      <c r="AI525" s="26" t="str">
        <f ca="1" t="shared" si="50"/>
        <v>是</v>
      </c>
      <c r="AJ525" s="27" t="str">
        <f ca="1" t="shared" si="51"/>
        <v>是</v>
      </c>
      <c r="AK525" s="28"/>
      <c r="AL525" s="28" t="s">
        <v>71</v>
      </c>
    </row>
    <row r="526" spans="1:38">
      <c r="A526" s="22" t="str">
        <f t="shared" si="52"/>
        <v>合肥经开网点</v>
      </c>
      <c r="B526" s="22" t="str">
        <f>VLOOKUP(R526,区域划分!A:B,2,0)</f>
        <v>合肥南</v>
      </c>
      <c r="C526" t="str">
        <f t="shared" si="53"/>
        <v>2020-11-02</v>
      </c>
      <c r="D526" s="16" t="s">
        <v>5341</v>
      </c>
      <c r="E526" s="16" t="s">
        <v>5342</v>
      </c>
      <c r="F526" s="16" t="s">
        <v>433</v>
      </c>
      <c r="G526" s="16" t="s">
        <v>471</v>
      </c>
      <c r="H526" s="16" t="s">
        <v>472</v>
      </c>
      <c r="I526" s="16" t="s">
        <v>473</v>
      </c>
      <c r="J526" s="16" t="s">
        <v>5343</v>
      </c>
      <c r="K526" s="16" t="s">
        <v>5344</v>
      </c>
      <c r="L526" s="16" t="s">
        <v>5345</v>
      </c>
      <c r="M526" s="16" t="s">
        <v>5346</v>
      </c>
      <c r="N526" s="16" t="s">
        <v>441</v>
      </c>
      <c r="O526" s="16" t="s">
        <v>442</v>
      </c>
      <c r="P526" s="16" t="s">
        <v>5346</v>
      </c>
      <c r="Q526" s="16" t="s">
        <v>5347</v>
      </c>
      <c r="R526" s="16" t="s">
        <v>9</v>
      </c>
      <c r="S526" s="16" t="s">
        <v>4176</v>
      </c>
      <c r="T526" s="16" t="s">
        <v>4231</v>
      </c>
      <c r="U526" s="16" t="s">
        <v>466</v>
      </c>
      <c r="V526" s="16" t="s">
        <v>5348</v>
      </c>
      <c r="W526" s="16" t="s">
        <v>5346</v>
      </c>
      <c r="X526" s="16" t="s">
        <v>449</v>
      </c>
      <c r="Y526" s="16" t="s">
        <v>450</v>
      </c>
      <c r="Z526" s="16" t="s">
        <v>451</v>
      </c>
      <c r="AA526" s="16" t="s">
        <v>5349</v>
      </c>
      <c r="AB526" s="16" t="s">
        <v>4176</v>
      </c>
      <c r="AC526" s="16" t="s">
        <v>9</v>
      </c>
      <c r="AD526" s="16" t="s">
        <v>453</v>
      </c>
      <c r="AE526" s="16" t="s">
        <v>9</v>
      </c>
      <c r="AF526" s="16" t="s">
        <v>338</v>
      </c>
      <c r="AG526" s="25">
        <f ca="1" t="shared" si="48"/>
        <v>23.070000000007</v>
      </c>
      <c r="AH526" s="25" t="str">
        <f t="shared" si="49"/>
        <v>是</v>
      </c>
      <c r="AI526" s="26" t="str">
        <f ca="1" t="shared" si="50"/>
        <v>是</v>
      </c>
      <c r="AJ526" s="27" t="str">
        <f ca="1" t="shared" si="51"/>
        <v>是</v>
      </c>
      <c r="AK526" s="28"/>
      <c r="AL526" s="28" t="s">
        <v>71</v>
      </c>
    </row>
    <row r="527" spans="1:38">
      <c r="A527" s="22" t="str">
        <f t="shared" si="52"/>
        <v>合肥经开网点</v>
      </c>
      <c r="B527" s="22" t="str">
        <f>VLOOKUP(R527,区域划分!A:B,2,0)</f>
        <v>合肥南</v>
      </c>
      <c r="C527" t="str">
        <f t="shared" si="53"/>
        <v>2020-11-02</v>
      </c>
      <c r="D527" s="16" t="s">
        <v>5350</v>
      </c>
      <c r="E527" s="16" t="s">
        <v>5351</v>
      </c>
      <c r="F527" s="16" t="s">
        <v>835</v>
      </c>
      <c r="G527" s="16" t="s">
        <v>471</v>
      </c>
      <c r="H527" s="16" t="s">
        <v>472</v>
      </c>
      <c r="I527" s="16" t="s">
        <v>473</v>
      </c>
      <c r="J527" s="16" t="s">
        <v>836</v>
      </c>
      <c r="K527" s="16" t="s">
        <v>5352</v>
      </c>
      <c r="L527" s="16" t="s">
        <v>5353</v>
      </c>
      <c r="M527" s="16" t="s">
        <v>2270</v>
      </c>
      <c r="N527" s="16" t="s">
        <v>478</v>
      </c>
      <c r="O527" s="16" t="s">
        <v>479</v>
      </c>
      <c r="P527" s="16" t="s">
        <v>5354</v>
      </c>
      <c r="Q527" s="16" t="s">
        <v>5355</v>
      </c>
      <c r="R527" s="16" t="s">
        <v>9</v>
      </c>
      <c r="S527" s="16" t="s">
        <v>4176</v>
      </c>
      <c r="T527" s="16" t="s">
        <v>5356</v>
      </c>
      <c r="U527" s="16" t="s">
        <v>466</v>
      </c>
      <c r="V527" s="16" t="s">
        <v>2275</v>
      </c>
      <c r="W527" s="16" t="s">
        <v>5354</v>
      </c>
      <c r="X527" s="16" t="s">
        <v>449</v>
      </c>
      <c r="Y527" s="16" t="s">
        <v>450</v>
      </c>
      <c r="Z527" s="16" t="s">
        <v>451</v>
      </c>
      <c r="AA527" s="16" t="s">
        <v>5357</v>
      </c>
      <c r="AB527" s="16" t="s">
        <v>4176</v>
      </c>
      <c r="AC527" s="16" t="s">
        <v>9</v>
      </c>
      <c r="AD527" s="16" t="s">
        <v>453</v>
      </c>
      <c r="AE527" s="16" t="s">
        <v>9</v>
      </c>
      <c r="AF527" s="16" t="s">
        <v>338</v>
      </c>
      <c r="AG527" s="25">
        <f ca="1" t="shared" si="48"/>
        <v>23.0947222222458</v>
      </c>
      <c r="AH527" s="25" t="str">
        <f t="shared" si="49"/>
        <v>是</v>
      </c>
      <c r="AI527" s="26" t="str">
        <f ca="1" t="shared" si="50"/>
        <v>是</v>
      </c>
      <c r="AJ527" s="27" t="str">
        <f ca="1" t="shared" si="51"/>
        <v>是</v>
      </c>
      <c r="AK527" s="28"/>
      <c r="AL527" s="28" t="s">
        <v>71</v>
      </c>
    </row>
    <row r="528" spans="1:38">
      <c r="A528" s="22" t="str">
        <f t="shared" si="52"/>
        <v>合肥肥东吾悦网点</v>
      </c>
      <c r="B528" s="22" t="str">
        <f>VLOOKUP(R528,区域划分!A:B,2,0)</f>
        <v>肥东</v>
      </c>
      <c r="C528" t="str">
        <f t="shared" si="53"/>
        <v>2020-11-02</v>
      </c>
      <c r="D528" s="16" t="s">
        <v>5358</v>
      </c>
      <c r="E528" s="16" t="s">
        <v>5359</v>
      </c>
      <c r="F528" s="16" t="s">
        <v>433</v>
      </c>
      <c r="G528" s="16" t="s">
        <v>456</v>
      </c>
      <c r="H528" s="16" t="s">
        <v>457</v>
      </c>
      <c r="I528" s="16" t="s">
        <v>473</v>
      </c>
      <c r="J528" s="16" t="s">
        <v>1797</v>
      </c>
      <c r="K528" s="16" t="s">
        <v>5360</v>
      </c>
      <c r="L528" s="16" t="s">
        <v>5361</v>
      </c>
      <c r="M528" s="16" t="s">
        <v>5362</v>
      </c>
      <c r="N528" s="16" t="s">
        <v>478</v>
      </c>
      <c r="O528" s="16" t="s">
        <v>479</v>
      </c>
      <c r="P528" s="16" t="s">
        <v>5363</v>
      </c>
      <c r="Q528" s="16" t="s">
        <v>5364</v>
      </c>
      <c r="R528" s="16" t="s">
        <v>11</v>
      </c>
      <c r="S528" s="16" t="s">
        <v>4176</v>
      </c>
      <c r="T528" s="16" t="s">
        <v>4197</v>
      </c>
      <c r="U528" s="16" t="s">
        <v>466</v>
      </c>
      <c r="V528" s="16" t="s">
        <v>5365</v>
      </c>
      <c r="W528" s="16" t="s">
        <v>5363</v>
      </c>
      <c r="X528" s="16" t="s">
        <v>449</v>
      </c>
      <c r="Y528" s="16" t="s">
        <v>450</v>
      </c>
      <c r="Z528" s="16" t="s">
        <v>451</v>
      </c>
      <c r="AA528" s="16" t="s">
        <v>5366</v>
      </c>
      <c r="AB528" s="16" t="s">
        <v>4176</v>
      </c>
      <c r="AC528" s="16" t="s">
        <v>11</v>
      </c>
      <c r="AD528" s="16" t="s">
        <v>453</v>
      </c>
      <c r="AE528" s="16" t="s">
        <v>11</v>
      </c>
      <c r="AF528" s="16" t="s">
        <v>338</v>
      </c>
      <c r="AG528" s="25">
        <f ca="1" t="shared" si="48"/>
        <v>23.0738888889318</v>
      </c>
      <c r="AH528" s="25" t="str">
        <f t="shared" si="49"/>
        <v>是</v>
      </c>
      <c r="AI528" s="26" t="str">
        <f ca="1" t="shared" si="50"/>
        <v>是</v>
      </c>
      <c r="AJ528" s="27" t="str">
        <f ca="1" t="shared" si="51"/>
        <v>是</v>
      </c>
      <c r="AK528" s="28"/>
      <c r="AL528" s="28" t="s">
        <v>71</v>
      </c>
    </row>
    <row r="529" spans="1:38">
      <c r="A529" s="22" t="str">
        <f t="shared" si="52"/>
        <v>合肥包河三里庵网点</v>
      </c>
      <c r="B529" s="22" t="str">
        <f>VLOOKUP(R529,区域划分!A:B,2,0)</f>
        <v>合肥南</v>
      </c>
      <c r="C529" t="str">
        <f t="shared" si="53"/>
        <v>2020-11-02</v>
      </c>
      <c r="D529" s="16" t="s">
        <v>5367</v>
      </c>
      <c r="E529" s="16" t="s">
        <v>5368</v>
      </c>
      <c r="F529" s="16" t="s">
        <v>433</v>
      </c>
      <c r="G529" s="16" t="s">
        <v>434</v>
      </c>
      <c r="H529" s="16" t="s">
        <v>2446</v>
      </c>
      <c r="I529" s="16" t="s">
        <v>436</v>
      </c>
      <c r="J529" s="16" t="s">
        <v>634</v>
      </c>
      <c r="K529" s="16" t="s">
        <v>5369</v>
      </c>
      <c r="L529" s="16" t="s">
        <v>5370</v>
      </c>
      <c r="M529" s="16" t="s">
        <v>5371</v>
      </c>
      <c r="N529" s="16" t="s">
        <v>441</v>
      </c>
      <c r="O529" s="16" t="s">
        <v>479</v>
      </c>
      <c r="P529" s="16" t="s">
        <v>5372</v>
      </c>
      <c r="Q529" s="16" t="s">
        <v>5373</v>
      </c>
      <c r="R529" s="16" t="s">
        <v>13</v>
      </c>
      <c r="S529" s="16" t="s">
        <v>4176</v>
      </c>
      <c r="T529" s="16" t="s">
        <v>5374</v>
      </c>
      <c r="U529" s="16" t="s">
        <v>466</v>
      </c>
      <c r="V529" s="16" t="s">
        <v>5375</v>
      </c>
      <c r="W529" s="16" t="s">
        <v>5372</v>
      </c>
      <c r="X529" s="16" t="s">
        <v>449</v>
      </c>
      <c r="Y529" s="16" t="s">
        <v>450</v>
      </c>
      <c r="Z529" s="16" t="s">
        <v>451</v>
      </c>
      <c r="AA529" s="16" t="s">
        <v>5376</v>
      </c>
      <c r="AB529" s="16" t="s">
        <v>4176</v>
      </c>
      <c r="AC529" s="16" t="s">
        <v>13</v>
      </c>
      <c r="AD529" s="16" t="s">
        <v>453</v>
      </c>
      <c r="AE529" s="16" t="s">
        <v>13</v>
      </c>
      <c r="AF529" s="16" t="s">
        <v>338</v>
      </c>
      <c r="AG529" s="25">
        <f ca="1" t="shared" si="48"/>
        <v>23.2730555555318</v>
      </c>
      <c r="AH529" s="25" t="str">
        <f t="shared" si="49"/>
        <v>是</v>
      </c>
      <c r="AI529" s="26" t="str">
        <f ca="1" t="shared" si="50"/>
        <v>是</v>
      </c>
      <c r="AJ529" s="27" t="str">
        <f ca="1" t="shared" si="51"/>
        <v>是</v>
      </c>
      <c r="AK529" s="28"/>
      <c r="AL529" s="28" t="s">
        <v>71</v>
      </c>
    </row>
    <row r="530" spans="1:38">
      <c r="A530" s="22" t="str">
        <f t="shared" si="52"/>
        <v>合肥经开网点</v>
      </c>
      <c r="B530" s="22" t="str">
        <f>VLOOKUP(R530,区域划分!A:B,2,0)</f>
        <v>合肥南</v>
      </c>
      <c r="C530" t="str">
        <f t="shared" si="53"/>
        <v>2020-11-02</v>
      </c>
      <c r="D530" s="16" t="s">
        <v>5377</v>
      </c>
      <c r="E530" s="16" t="s">
        <v>5378</v>
      </c>
      <c r="F530" s="16" t="s">
        <v>433</v>
      </c>
      <c r="G530" s="16" t="s">
        <v>456</v>
      </c>
      <c r="H530" s="16" t="s">
        <v>457</v>
      </c>
      <c r="I530" s="16" t="s">
        <v>436</v>
      </c>
      <c r="J530" s="16" t="s">
        <v>305</v>
      </c>
      <c r="K530" s="16" t="s">
        <v>5379</v>
      </c>
      <c r="L530" s="16" t="s">
        <v>5380</v>
      </c>
      <c r="M530" s="16" t="s">
        <v>5381</v>
      </c>
      <c r="N530" s="16" t="s">
        <v>441</v>
      </c>
      <c r="O530" s="16" t="s">
        <v>442</v>
      </c>
      <c r="P530" s="16" t="s">
        <v>5382</v>
      </c>
      <c r="Q530" s="16" t="s">
        <v>5383</v>
      </c>
      <c r="R530" s="16" t="s">
        <v>9</v>
      </c>
      <c r="S530" s="16" t="s">
        <v>4176</v>
      </c>
      <c r="T530" s="16" t="s">
        <v>4231</v>
      </c>
      <c r="U530" s="16" t="s">
        <v>466</v>
      </c>
      <c r="V530" s="16" t="s">
        <v>5384</v>
      </c>
      <c r="W530" s="16" t="s">
        <v>5382</v>
      </c>
      <c r="X530" s="16" t="s">
        <v>449</v>
      </c>
      <c r="Y530" s="16" t="s">
        <v>450</v>
      </c>
      <c r="Z530" s="16" t="s">
        <v>451</v>
      </c>
      <c r="AA530" s="16" t="s">
        <v>5385</v>
      </c>
      <c r="AB530" s="16" t="s">
        <v>4176</v>
      </c>
      <c r="AC530" s="16" t="s">
        <v>9</v>
      </c>
      <c r="AD530" s="16" t="s">
        <v>453</v>
      </c>
      <c r="AE530" s="16" t="s">
        <v>9</v>
      </c>
      <c r="AF530" s="16" t="s">
        <v>338</v>
      </c>
      <c r="AG530" s="25">
        <f ca="1" t="shared" si="48"/>
        <v>23.1013888888992</v>
      </c>
      <c r="AH530" s="25" t="str">
        <f t="shared" si="49"/>
        <v>是</v>
      </c>
      <c r="AI530" s="26" t="str">
        <f ca="1" t="shared" si="50"/>
        <v>是</v>
      </c>
      <c r="AJ530" s="27" t="str">
        <f ca="1" t="shared" si="51"/>
        <v>是</v>
      </c>
      <c r="AK530" s="28"/>
      <c r="AL530" s="28" t="s">
        <v>71</v>
      </c>
    </row>
    <row r="531" spans="1:38">
      <c r="A531" s="22" t="str">
        <f t="shared" si="52"/>
        <v>合肥经开网点</v>
      </c>
      <c r="B531" s="22" t="str">
        <f>VLOOKUP(R531,区域划分!A:B,2,0)</f>
        <v>合肥南</v>
      </c>
      <c r="C531" t="str">
        <f t="shared" si="53"/>
        <v>2020-11-02</v>
      </c>
      <c r="D531" s="16" t="s">
        <v>5386</v>
      </c>
      <c r="E531" s="16" t="s">
        <v>5387</v>
      </c>
      <c r="F531" s="16" t="s">
        <v>433</v>
      </c>
      <c r="G531" s="16" t="s">
        <v>532</v>
      </c>
      <c r="H531" s="16" t="s">
        <v>533</v>
      </c>
      <c r="I531" s="16" t="s">
        <v>473</v>
      </c>
      <c r="J531" s="16" t="s">
        <v>1360</v>
      </c>
      <c r="K531" s="16" t="s">
        <v>1361</v>
      </c>
      <c r="L531" s="16" t="s">
        <v>5388</v>
      </c>
      <c r="M531" s="16" t="s">
        <v>537</v>
      </c>
      <c r="N531" s="16" t="s">
        <v>441</v>
      </c>
      <c r="O531" s="16" t="s">
        <v>442</v>
      </c>
      <c r="P531" s="16" t="s">
        <v>537</v>
      </c>
      <c r="Q531" s="16" t="s">
        <v>5389</v>
      </c>
      <c r="R531" s="16" t="s">
        <v>9</v>
      </c>
      <c r="S531" s="16" t="s">
        <v>4176</v>
      </c>
      <c r="T531" s="16" t="s">
        <v>4231</v>
      </c>
      <c r="U531" s="16" t="s">
        <v>466</v>
      </c>
      <c r="V531" s="16" t="s">
        <v>541</v>
      </c>
      <c r="W531" s="16" t="s">
        <v>537</v>
      </c>
      <c r="X531" s="16" t="s">
        <v>449</v>
      </c>
      <c r="Y531" s="16" t="s">
        <v>450</v>
      </c>
      <c r="Z531" s="16" t="s">
        <v>451</v>
      </c>
      <c r="AA531" s="16" t="s">
        <v>5390</v>
      </c>
      <c r="AB531" s="16" t="s">
        <v>4176</v>
      </c>
      <c r="AC531" s="16" t="s">
        <v>9</v>
      </c>
      <c r="AD531" s="16" t="s">
        <v>453</v>
      </c>
      <c r="AE531" s="16" t="s">
        <v>9</v>
      </c>
      <c r="AF531" s="16" t="s">
        <v>338</v>
      </c>
      <c r="AG531" s="25">
        <f ca="1" t="shared" si="48"/>
        <v>23.0194444445078</v>
      </c>
      <c r="AH531" s="25" t="str">
        <f t="shared" si="49"/>
        <v>是</v>
      </c>
      <c r="AI531" s="26" t="str">
        <f ca="1" t="shared" si="50"/>
        <v>是</v>
      </c>
      <c r="AJ531" s="27" t="str">
        <f ca="1" t="shared" si="51"/>
        <v>是</v>
      </c>
      <c r="AK531" s="28"/>
      <c r="AL531" s="28" t="s">
        <v>71</v>
      </c>
    </row>
    <row r="532" spans="1:38">
      <c r="A532" s="22" t="str">
        <f t="shared" si="52"/>
        <v>合肥经开网点</v>
      </c>
      <c r="B532" s="22" t="str">
        <f>VLOOKUP(R532,区域划分!A:B,2,0)</f>
        <v>合肥南</v>
      </c>
      <c r="C532" t="str">
        <f t="shared" si="53"/>
        <v>2020-11-02</v>
      </c>
      <c r="D532" s="16" t="s">
        <v>5391</v>
      </c>
      <c r="E532" s="16" t="s">
        <v>5392</v>
      </c>
      <c r="F532" s="16" t="s">
        <v>433</v>
      </c>
      <c r="G532" s="16" t="s">
        <v>471</v>
      </c>
      <c r="H532" s="16" t="s">
        <v>472</v>
      </c>
      <c r="I532" s="16" t="s">
        <v>473</v>
      </c>
      <c r="J532" s="16" t="s">
        <v>5393</v>
      </c>
      <c r="K532" s="16" t="s">
        <v>5394</v>
      </c>
      <c r="L532" s="16" t="s">
        <v>5395</v>
      </c>
      <c r="M532" s="16" t="s">
        <v>5396</v>
      </c>
      <c r="N532" s="16" t="s">
        <v>441</v>
      </c>
      <c r="O532" s="16" t="s">
        <v>442</v>
      </c>
      <c r="P532" s="16" t="s">
        <v>5396</v>
      </c>
      <c r="Q532" s="16" t="s">
        <v>5397</v>
      </c>
      <c r="R532" s="16" t="s">
        <v>9</v>
      </c>
      <c r="S532" s="16" t="s">
        <v>4176</v>
      </c>
      <c r="T532" s="16" t="s">
        <v>4231</v>
      </c>
      <c r="U532" s="16" t="s">
        <v>466</v>
      </c>
      <c r="V532" s="16" t="s">
        <v>5398</v>
      </c>
      <c r="W532" s="16" t="s">
        <v>5396</v>
      </c>
      <c r="X532" s="16" t="s">
        <v>449</v>
      </c>
      <c r="Y532" s="16" t="s">
        <v>450</v>
      </c>
      <c r="Z532" s="16" t="s">
        <v>451</v>
      </c>
      <c r="AA532" s="16" t="s">
        <v>5399</v>
      </c>
      <c r="AB532" s="16" t="s">
        <v>4176</v>
      </c>
      <c r="AC532" s="16" t="s">
        <v>9</v>
      </c>
      <c r="AD532" s="16" t="s">
        <v>453</v>
      </c>
      <c r="AE532" s="16" t="s">
        <v>9</v>
      </c>
      <c r="AF532" s="16" t="s">
        <v>338</v>
      </c>
      <c r="AG532" s="25">
        <f ca="1" t="shared" si="48"/>
        <v>23.0530555556179</v>
      </c>
      <c r="AH532" s="25" t="str">
        <f t="shared" si="49"/>
        <v>是</v>
      </c>
      <c r="AI532" s="26" t="str">
        <f ca="1" t="shared" si="50"/>
        <v>是</v>
      </c>
      <c r="AJ532" s="27" t="str">
        <f ca="1" t="shared" si="51"/>
        <v>是</v>
      </c>
      <c r="AK532" s="28"/>
      <c r="AL532" s="28" t="s">
        <v>71</v>
      </c>
    </row>
    <row r="533" spans="1:38">
      <c r="A533" s="22" t="str">
        <f t="shared" si="52"/>
        <v>铜陵铜官五松网点</v>
      </c>
      <c r="B533" s="22" t="str">
        <f>VLOOKUP(R533,区域划分!A:B,2,0)</f>
        <v>铜陵</v>
      </c>
      <c r="C533" t="str">
        <f t="shared" si="53"/>
        <v>2020-11-02</v>
      </c>
      <c r="D533" s="16" t="s">
        <v>5400</v>
      </c>
      <c r="E533" s="16" t="s">
        <v>5401</v>
      </c>
      <c r="F533" s="16" t="s">
        <v>433</v>
      </c>
      <c r="G533" s="16" t="s">
        <v>456</v>
      </c>
      <c r="H533" s="16" t="s">
        <v>753</v>
      </c>
      <c r="I533" s="16" t="s">
        <v>473</v>
      </c>
      <c r="J533" s="16" t="s">
        <v>5402</v>
      </c>
      <c r="K533" s="16" t="s">
        <v>5403</v>
      </c>
      <c r="L533" s="16" t="s">
        <v>5404</v>
      </c>
      <c r="M533" s="16" t="s">
        <v>5405</v>
      </c>
      <c r="N533" s="16" t="s">
        <v>478</v>
      </c>
      <c r="O533" s="16" t="s">
        <v>442</v>
      </c>
      <c r="P533" s="16" t="s">
        <v>5406</v>
      </c>
      <c r="Q533" s="16" t="s">
        <v>5407</v>
      </c>
      <c r="R533" s="16" t="s">
        <v>149</v>
      </c>
      <c r="S533" s="16" t="s">
        <v>5408</v>
      </c>
      <c r="T533" s="16" t="s">
        <v>5409</v>
      </c>
      <c r="U533" s="16" t="s">
        <v>447</v>
      </c>
      <c r="V533" s="16" t="s">
        <v>5410</v>
      </c>
      <c r="W533" s="16" t="s">
        <v>5406</v>
      </c>
      <c r="X533" s="16" t="s">
        <v>449</v>
      </c>
      <c r="Y533" s="16" t="s">
        <v>450</v>
      </c>
      <c r="Z533" s="16" t="s">
        <v>451</v>
      </c>
      <c r="AA533" s="16" t="s">
        <v>5411</v>
      </c>
      <c r="AB533" s="16" t="s">
        <v>5408</v>
      </c>
      <c r="AC533" s="16" t="s">
        <v>149</v>
      </c>
      <c r="AD533" s="16" t="s">
        <v>453</v>
      </c>
      <c r="AE533" s="16" t="s">
        <v>338</v>
      </c>
      <c r="AF533" s="16" t="s">
        <v>338</v>
      </c>
      <c r="AG533" s="25">
        <f ca="1" t="shared" si="48"/>
        <v>20.8208333331859</v>
      </c>
      <c r="AH533" s="25" t="str">
        <f t="shared" si="49"/>
        <v>是</v>
      </c>
      <c r="AI533" s="26" t="str">
        <f ca="1" t="shared" si="50"/>
        <v>是</v>
      </c>
      <c r="AJ533" s="27" t="str">
        <f ca="1" t="shared" si="51"/>
        <v>是</v>
      </c>
      <c r="AK533" s="28" t="s">
        <v>69</v>
      </c>
      <c r="AL533" s="28"/>
    </row>
    <row r="534" spans="1:38">
      <c r="A534" s="22" t="str">
        <f t="shared" si="52"/>
        <v>合肥经开网点</v>
      </c>
      <c r="B534" s="22" t="str">
        <f>VLOOKUP(R534,区域划分!A:B,2,0)</f>
        <v>合肥南</v>
      </c>
      <c r="C534" t="str">
        <f t="shared" si="53"/>
        <v>2020-11-02</v>
      </c>
      <c r="D534" s="16" t="s">
        <v>5412</v>
      </c>
      <c r="E534" s="16" t="s">
        <v>5413</v>
      </c>
      <c r="F534" s="16" t="s">
        <v>433</v>
      </c>
      <c r="G534" s="16" t="s">
        <v>456</v>
      </c>
      <c r="H534" s="16" t="s">
        <v>753</v>
      </c>
      <c r="I534" s="16" t="s">
        <v>473</v>
      </c>
      <c r="J534" s="16" t="s">
        <v>3609</v>
      </c>
      <c r="K534" s="16" t="s">
        <v>5414</v>
      </c>
      <c r="L534" s="16" t="s">
        <v>5415</v>
      </c>
      <c r="M534" s="16" t="s">
        <v>5416</v>
      </c>
      <c r="N534" s="16" t="s">
        <v>441</v>
      </c>
      <c r="O534" s="16" t="s">
        <v>442</v>
      </c>
      <c r="P534" s="16" t="s">
        <v>5417</v>
      </c>
      <c r="Q534" s="16" t="s">
        <v>5418</v>
      </c>
      <c r="R534" s="16" t="str">
        <f t="shared" ref="R534:R538" si="54">AE534</f>
        <v>合肥经开网点</v>
      </c>
      <c r="S534" s="16" t="s">
        <v>4044</v>
      </c>
      <c r="T534" s="16" t="s">
        <v>465</v>
      </c>
      <c r="U534" s="16" t="s">
        <v>466</v>
      </c>
      <c r="V534" s="16" t="s">
        <v>5419</v>
      </c>
      <c r="W534" s="16" t="s">
        <v>5417</v>
      </c>
      <c r="X534" s="16" t="s">
        <v>449</v>
      </c>
      <c r="Y534" s="16" t="s">
        <v>450</v>
      </c>
      <c r="Z534" s="16" t="s">
        <v>451</v>
      </c>
      <c r="AA534" s="16" t="s">
        <v>5420</v>
      </c>
      <c r="AB534" s="16" t="s">
        <v>4044</v>
      </c>
      <c r="AC534" s="16" t="s">
        <v>9</v>
      </c>
      <c r="AD534" s="16" t="s">
        <v>453</v>
      </c>
      <c r="AE534" s="16" t="s">
        <v>9</v>
      </c>
      <c r="AF534" s="16" t="s">
        <v>338</v>
      </c>
      <c r="AG534" s="25">
        <f ca="1" t="shared" si="48"/>
        <v>0.843055555655155</v>
      </c>
      <c r="AH534" s="25" t="str">
        <f t="shared" si="49"/>
        <v>是</v>
      </c>
      <c r="AI534" s="26" t="str">
        <f ca="1" t="shared" si="50"/>
        <v>是</v>
      </c>
      <c r="AJ534" s="27" t="str">
        <f ca="1" t="shared" si="51"/>
        <v>是</v>
      </c>
      <c r="AK534" s="28" t="s">
        <v>69</v>
      </c>
      <c r="AL534" s="28"/>
    </row>
    <row r="535" spans="1:38">
      <c r="A535" s="22" t="str">
        <f t="shared" si="52"/>
        <v>池州石台网点</v>
      </c>
      <c r="B535" s="22" t="str">
        <f>VLOOKUP(R535,区域划分!A:B,2,0)</f>
        <v>池州</v>
      </c>
      <c r="C535" t="str">
        <f t="shared" si="53"/>
        <v>2020-11-02</v>
      </c>
      <c r="D535" s="16" t="s">
        <v>5421</v>
      </c>
      <c r="E535" s="16" t="s">
        <v>5422</v>
      </c>
      <c r="F535" s="16" t="s">
        <v>433</v>
      </c>
      <c r="G535" s="16" t="s">
        <v>456</v>
      </c>
      <c r="H535" s="16" t="s">
        <v>457</v>
      </c>
      <c r="I535" s="16" t="s">
        <v>436</v>
      </c>
      <c r="J535" s="16" t="s">
        <v>1452</v>
      </c>
      <c r="K535" s="16" t="s">
        <v>1453</v>
      </c>
      <c r="L535" s="16" t="s">
        <v>5423</v>
      </c>
      <c r="M535" s="16" t="s">
        <v>5424</v>
      </c>
      <c r="N535" s="16" t="s">
        <v>441</v>
      </c>
      <c r="O535" s="16" t="s">
        <v>442</v>
      </c>
      <c r="P535" s="16" t="s">
        <v>5425</v>
      </c>
      <c r="Q535" s="16" t="s">
        <v>5426</v>
      </c>
      <c r="R535" s="16" t="s">
        <v>89</v>
      </c>
      <c r="S535" s="16" t="s">
        <v>5427</v>
      </c>
      <c r="T535" s="16" t="s">
        <v>5428</v>
      </c>
      <c r="U535" s="16" t="s">
        <v>447</v>
      </c>
      <c r="V535" s="16" t="s">
        <v>5429</v>
      </c>
      <c r="W535" s="16" t="s">
        <v>5425</v>
      </c>
      <c r="X535" s="16" t="s">
        <v>449</v>
      </c>
      <c r="Y535" s="16" t="s">
        <v>450</v>
      </c>
      <c r="Z535" s="16" t="s">
        <v>451</v>
      </c>
      <c r="AA535" s="16" t="s">
        <v>5430</v>
      </c>
      <c r="AB535" s="16" t="s">
        <v>5427</v>
      </c>
      <c r="AC535" s="16" t="s">
        <v>89</v>
      </c>
      <c r="AD535" s="16" t="s">
        <v>453</v>
      </c>
      <c r="AE535" s="16" t="s">
        <v>89</v>
      </c>
      <c r="AF535" s="16" t="s">
        <v>338</v>
      </c>
      <c r="AG535" s="25">
        <f ca="1" t="shared" si="48"/>
        <v>2.65027777774958</v>
      </c>
      <c r="AH535" s="25" t="str">
        <f t="shared" si="49"/>
        <v>是</v>
      </c>
      <c r="AI535" s="26" t="str">
        <f ca="1" t="shared" si="50"/>
        <v>是</v>
      </c>
      <c r="AJ535" s="27" t="str">
        <f ca="1" t="shared" si="51"/>
        <v>是</v>
      </c>
      <c r="AK535" s="28" t="s">
        <v>69</v>
      </c>
      <c r="AL535" s="28"/>
    </row>
    <row r="536" spans="1:38">
      <c r="A536" s="22" t="str">
        <f t="shared" si="52"/>
        <v>宿州泗县网点</v>
      </c>
      <c r="B536" s="22" t="str">
        <f>VLOOKUP(R536,区域划分!A:B,2,0)</f>
        <v>宿州</v>
      </c>
      <c r="C536" t="str">
        <f t="shared" si="53"/>
        <v>2020-11-02</v>
      </c>
      <c r="D536" s="16" t="s">
        <v>5431</v>
      </c>
      <c r="E536" s="16" t="s">
        <v>5432</v>
      </c>
      <c r="F536" s="16" t="s">
        <v>433</v>
      </c>
      <c r="G536" s="16" t="s">
        <v>532</v>
      </c>
      <c r="H536" s="16" t="s">
        <v>533</v>
      </c>
      <c r="I536" s="16" t="s">
        <v>473</v>
      </c>
      <c r="J536" s="16" t="s">
        <v>5433</v>
      </c>
      <c r="K536" s="16" t="s">
        <v>5434</v>
      </c>
      <c r="L536" s="16" t="s">
        <v>2579</v>
      </c>
      <c r="M536" s="16" t="s">
        <v>5435</v>
      </c>
      <c r="N536" s="16" t="s">
        <v>441</v>
      </c>
      <c r="O536" s="16" t="s">
        <v>442</v>
      </c>
      <c r="P536" s="16" t="s">
        <v>5436</v>
      </c>
      <c r="Q536" s="16" t="s">
        <v>5437</v>
      </c>
      <c r="R536" s="16" t="s">
        <v>83</v>
      </c>
      <c r="S536" s="16" t="s">
        <v>5438</v>
      </c>
      <c r="T536" s="16" t="s">
        <v>5439</v>
      </c>
      <c r="U536" s="16" t="s">
        <v>447</v>
      </c>
      <c r="V536" s="16" t="s">
        <v>5440</v>
      </c>
      <c r="W536" s="16" t="s">
        <v>5436</v>
      </c>
      <c r="X536" s="16" t="s">
        <v>449</v>
      </c>
      <c r="Y536" s="16" t="s">
        <v>450</v>
      </c>
      <c r="Z536" s="16" t="s">
        <v>451</v>
      </c>
      <c r="AA536" s="16" t="s">
        <v>5441</v>
      </c>
      <c r="AB536" s="16" t="s">
        <v>5438</v>
      </c>
      <c r="AC536" s="16" t="s">
        <v>83</v>
      </c>
      <c r="AD536" s="16" t="s">
        <v>453</v>
      </c>
      <c r="AE536" s="16" t="s">
        <v>338</v>
      </c>
      <c r="AF536" s="16" t="s">
        <v>338</v>
      </c>
      <c r="AG536" s="25">
        <f ca="1" t="shared" si="48"/>
        <v>3.32388888881542</v>
      </c>
      <c r="AH536" s="25" t="str">
        <f t="shared" si="49"/>
        <v>是</v>
      </c>
      <c r="AI536" s="26" t="str">
        <f ca="1" t="shared" si="50"/>
        <v>是</v>
      </c>
      <c r="AJ536" s="27" t="str">
        <f ca="1" t="shared" si="51"/>
        <v>是</v>
      </c>
      <c r="AK536" s="28" t="s">
        <v>69</v>
      </c>
      <c r="AL536" s="28"/>
    </row>
    <row r="537" spans="1:38">
      <c r="A537" s="22" t="str">
        <f t="shared" si="52"/>
        <v>合肥经开网点</v>
      </c>
      <c r="B537" s="22" t="str">
        <f>VLOOKUP(R537,区域划分!A:B,2,0)</f>
        <v>合肥南</v>
      </c>
      <c r="C537" t="str">
        <f t="shared" si="53"/>
        <v>2020-11-02</v>
      </c>
      <c r="D537" s="16" t="s">
        <v>5442</v>
      </c>
      <c r="E537" s="16" t="s">
        <v>5443</v>
      </c>
      <c r="F537" s="16" t="s">
        <v>433</v>
      </c>
      <c r="G537" s="16" t="s">
        <v>471</v>
      </c>
      <c r="H537" s="16" t="s">
        <v>472</v>
      </c>
      <c r="I537" s="16" t="s">
        <v>473</v>
      </c>
      <c r="J537" s="16" t="s">
        <v>1093</v>
      </c>
      <c r="K537" s="16" t="s">
        <v>4687</v>
      </c>
      <c r="L537" s="16" t="s">
        <v>5444</v>
      </c>
      <c r="M537" s="16" t="s">
        <v>5445</v>
      </c>
      <c r="N537" s="16" t="s">
        <v>441</v>
      </c>
      <c r="O537" s="16" t="s">
        <v>442</v>
      </c>
      <c r="P537" s="16" t="s">
        <v>5446</v>
      </c>
      <c r="Q537" s="16" t="s">
        <v>5447</v>
      </c>
      <c r="R537" s="16" t="str">
        <f t="shared" si="54"/>
        <v>合肥经开网点</v>
      </c>
      <c r="S537" s="16" t="s">
        <v>4044</v>
      </c>
      <c r="T537" s="16" t="s">
        <v>465</v>
      </c>
      <c r="U537" s="16" t="s">
        <v>466</v>
      </c>
      <c r="V537" s="16" t="s">
        <v>5448</v>
      </c>
      <c r="W537" s="16" t="s">
        <v>5446</v>
      </c>
      <c r="X537" s="16" t="s">
        <v>449</v>
      </c>
      <c r="Y537" s="16" t="s">
        <v>450</v>
      </c>
      <c r="Z537" s="16" t="s">
        <v>451</v>
      </c>
      <c r="AA537" s="16" t="s">
        <v>5449</v>
      </c>
      <c r="AB537" s="16" t="s">
        <v>4044</v>
      </c>
      <c r="AC537" s="16" t="s">
        <v>9</v>
      </c>
      <c r="AD537" s="16" t="s">
        <v>453</v>
      </c>
      <c r="AE537" s="16" t="s">
        <v>9</v>
      </c>
      <c r="AF537" s="16" t="s">
        <v>338</v>
      </c>
      <c r="AG537" s="25">
        <f ca="1" t="shared" si="48"/>
        <v>0.851388888841029</v>
      </c>
      <c r="AH537" s="25" t="str">
        <f t="shared" si="49"/>
        <v>是</v>
      </c>
      <c r="AI537" s="26" t="str">
        <f ca="1" t="shared" si="50"/>
        <v>是</v>
      </c>
      <c r="AJ537" s="27" t="str">
        <f ca="1" t="shared" si="51"/>
        <v>是</v>
      </c>
      <c r="AK537" s="28" t="s">
        <v>69</v>
      </c>
      <c r="AL537" s="28"/>
    </row>
    <row r="538" spans="1:38">
      <c r="A538" s="22" t="str">
        <f t="shared" si="52"/>
        <v>合肥经开网点</v>
      </c>
      <c r="B538" s="22" t="str">
        <f>VLOOKUP(R538,区域划分!A:B,2,0)</f>
        <v>合肥南</v>
      </c>
      <c r="C538" t="str">
        <f t="shared" si="53"/>
        <v>2020-11-02</v>
      </c>
      <c r="D538" s="16" t="s">
        <v>5450</v>
      </c>
      <c r="E538" s="16" t="s">
        <v>5451</v>
      </c>
      <c r="F538" s="16" t="s">
        <v>433</v>
      </c>
      <c r="G538" s="16" t="s">
        <v>471</v>
      </c>
      <c r="H538" s="16" t="s">
        <v>472</v>
      </c>
      <c r="I538" s="16" t="s">
        <v>436</v>
      </c>
      <c r="J538" s="16" t="s">
        <v>3609</v>
      </c>
      <c r="K538" s="16" t="s">
        <v>3610</v>
      </c>
      <c r="L538" s="16" t="s">
        <v>5452</v>
      </c>
      <c r="M538" s="16" t="s">
        <v>537</v>
      </c>
      <c r="N538" s="16" t="s">
        <v>441</v>
      </c>
      <c r="O538" s="16" t="s">
        <v>442</v>
      </c>
      <c r="P538" s="16" t="s">
        <v>537</v>
      </c>
      <c r="Q538" s="16" t="s">
        <v>5453</v>
      </c>
      <c r="R538" s="16" t="str">
        <f t="shared" si="54"/>
        <v>合肥经开网点</v>
      </c>
      <c r="S538" s="16" t="s">
        <v>4044</v>
      </c>
      <c r="T538" s="16" t="s">
        <v>465</v>
      </c>
      <c r="U538" s="16" t="s">
        <v>466</v>
      </c>
      <c r="V538" s="16" t="s">
        <v>541</v>
      </c>
      <c r="W538" s="16" t="s">
        <v>537</v>
      </c>
      <c r="X538" s="16" t="s">
        <v>449</v>
      </c>
      <c r="Y538" s="16" t="s">
        <v>450</v>
      </c>
      <c r="Z538" s="16" t="s">
        <v>451</v>
      </c>
      <c r="AA538" s="16" t="s">
        <v>5454</v>
      </c>
      <c r="AB538" s="16" t="s">
        <v>4044</v>
      </c>
      <c r="AC538" s="16" t="s">
        <v>9</v>
      </c>
      <c r="AD538" s="16" t="s">
        <v>453</v>
      </c>
      <c r="AE538" s="16" t="s">
        <v>9</v>
      </c>
      <c r="AF538" s="16" t="s">
        <v>338</v>
      </c>
      <c r="AG538" s="25">
        <f ca="1" t="shared" si="48"/>
        <v>0.842222222301643</v>
      </c>
      <c r="AH538" s="25" t="str">
        <f t="shared" si="49"/>
        <v>是</v>
      </c>
      <c r="AI538" s="26" t="str">
        <f ca="1" t="shared" si="50"/>
        <v>是</v>
      </c>
      <c r="AJ538" s="27" t="str">
        <f ca="1" t="shared" si="51"/>
        <v>是</v>
      </c>
      <c r="AK538" s="28" t="s">
        <v>69</v>
      </c>
      <c r="AL538" s="28"/>
    </row>
    <row r="539" spans="1:38">
      <c r="A539" s="22" t="str">
        <f t="shared" si="52"/>
        <v>池州青阳网点</v>
      </c>
      <c r="B539" s="22" t="str">
        <f>VLOOKUP(R539,区域划分!A:B,2,0)</f>
        <v>池州</v>
      </c>
      <c r="C539" t="str">
        <f t="shared" si="53"/>
        <v>2020-11-02</v>
      </c>
      <c r="D539" s="16" t="s">
        <v>5455</v>
      </c>
      <c r="E539" s="16" t="s">
        <v>5456</v>
      </c>
      <c r="F539" s="16" t="s">
        <v>433</v>
      </c>
      <c r="G539" s="16" t="s">
        <v>456</v>
      </c>
      <c r="H539" s="16" t="s">
        <v>457</v>
      </c>
      <c r="I539" s="16" t="s">
        <v>473</v>
      </c>
      <c r="J539" s="16" t="s">
        <v>634</v>
      </c>
      <c r="K539" s="16" t="s">
        <v>5457</v>
      </c>
      <c r="L539" s="16" t="s">
        <v>5458</v>
      </c>
      <c r="M539" s="16" t="s">
        <v>5459</v>
      </c>
      <c r="N539" s="16" t="s">
        <v>478</v>
      </c>
      <c r="O539" s="16" t="s">
        <v>479</v>
      </c>
      <c r="P539" s="16" t="s">
        <v>5460</v>
      </c>
      <c r="Q539" s="16" t="s">
        <v>5461</v>
      </c>
      <c r="R539" s="16" t="s">
        <v>25</v>
      </c>
      <c r="S539" s="16" t="s">
        <v>4176</v>
      </c>
      <c r="T539" s="16" t="s">
        <v>5462</v>
      </c>
      <c r="U539" s="16" t="s">
        <v>466</v>
      </c>
      <c r="V539" s="16" t="s">
        <v>5463</v>
      </c>
      <c r="W539" s="16" t="s">
        <v>5460</v>
      </c>
      <c r="X539" s="16" t="s">
        <v>449</v>
      </c>
      <c r="Y539" s="16" t="s">
        <v>450</v>
      </c>
      <c r="Z539" s="16" t="s">
        <v>451</v>
      </c>
      <c r="AA539" s="16" t="s">
        <v>5464</v>
      </c>
      <c r="AB539" s="16" t="s">
        <v>4176</v>
      </c>
      <c r="AC539" s="16" t="s">
        <v>25</v>
      </c>
      <c r="AD539" s="16" t="s">
        <v>453</v>
      </c>
      <c r="AE539" s="16" t="s">
        <v>25</v>
      </c>
      <c r="AF539" s="16" t="s">
        <v>338</v>
      </c>
      <c r="AG539" s="25">
        <f ca="1" t="shared" si="48"/>
        <v>23.4952777778381</v>
      </c>
      <c r="AH539" s="25" t="str">
        <f t="shared" si="49"/>
        <v>是</v>
      </c>
      <c r="AI539" s="26" t="str">
        <f ca="1" t="shared" si="50"/>
        <v>是</v>
      </c>
      <c r="AJ539" s="27" t="str">
        <f ca="1" t="shared" si="51"/>
        <v>是</v>
      </c>
      <c r="AK539" s="28"/>
      <c r="AL539" s="28" t="s">
        <v>71</v>
      </c>
    </row>
    <row r="540" spans="1:38">
      <c r="A540" s="22" t="str">
        <f t="shared" si="52"/>
        <v>合肥经开网点</v>
      </c>
      <c r="B540" s="22" t="str">
        <f>VLOOKUP(R540,区域划分!A:B,2,0)</f>
        <v>合肥南</v>
      </c>
      <c r="C540" t="str">
        <f t="shared" si="53"/>
        <v>2020-11-02</v>
      </c>
      <c r="D540" s="16" t="s">
        <v>5465</v>
      </c>
      <c r="E540" s="16" t="s">
        <v>5466</v>
      </c>
      <c r="F540" s="16" t="s">
        <v>433</v>
      </c>
      <c r="G540" s="16" t="s">
        <v>456</v>
      </c>
      <c r="H540" s="16" t="s">
        <v>753</v>
      </c>
      <c r="I540" s="16" t="s">
        <v>473</v>
      </c>
      <c r="J540" s="16" t="s">
        <v>5467</v>
      </c>
      <c r="K540" s="16" t="s">
        <v>5468</v>
      </c>
      <c r="L540" s="16" t="s">
        <v>5469</v>
      </c>
      <c r="M540" s="16" t="s">
        <v>537</v>
      </c>
      <c r="N540" s="16" t="s">
        <v>441</v>
      </c>
      <c r="O540" s="16" t="s">
        <v>442</v>
      </c>
      <c r="P540" s="16" t="s">
        <v>5470</v>
      </c>
      <c r="Q540" s="16" t="s">
        <v>5471</v>
      </c>
      <c r="R540" s="16" t="str">
        <f t="shared" ref="R540:R543" si="55">AE540</f>
        <v>合肥经开网点</v>
      </c>
      <c r="S540" s="16" t="s">
        <v>4044</v>
      </c>
      <c r="T540" s="16" t="s">
        <v>465</v>
      </c>
      <c r="U540" s="16" t="s">
        <v>466</v>
      </c>
      <c r="V540" s="16" t="s">
        <v>541</v>
      </c>
      <c r="W540" s="16" t="s">
        <v>5470</v>
      </c>
      <c r="X540" s="16" t="s">
        <v>449</v>
      </c>
      <c r="Y540" s="16" t="s">
        <v>450</v>
      </c>
      <c r="Z540" s="16" t="s">
        <v>451</v>
      </c>
      <c r="AA540" s="16" t="s">
        <v>5472</v>
      </c>
      <c r="AB540" s="16" t="s">
        <v>4044</v>
      </c>
      <c r="AC540" s="16" t="s">
        <v>9</v>
      </c>
      <c r="AD540" s="16" t="s">
        <v>453</v>
      </c>
      <c r="AE540" s="16" t="s">
        <v>9</v>
      </c>
      <c r="AF540" s="16" t="s">
        <v>338</v>
      </c>
      <c r="AG540" s="25">
        <f ca="1" t="shared" si="48"/>
        <v>0.847222222248092</v>
      </c>
      <c r="AH540" s="25" t="str">
        <f t="shared" si="49"/>
        <v>是</v>
      </c>
      <c r="AI540" s="26" t="str">
        <f ca="1" t="shared" si="50"/>
        <v>是</v>
      </c>
      <c r="AJ540" s="27" t="str">
        <f ca="1" t="shared" si="51"/>
        <v>是</v>
      </c>
      <c r="AK540" s="28" t="s">
        <v>69</v>
      </c>
      <c r="AL540" s="28"/>
    </row>
    <row r="541" spans="1:38">
      <c r="A541" s="22" t="str">
        <f t="shared" si="52"/>
        <v>合肥经开网点</v>
      </c>
      <c r="B541" s="22" t="str">
        <f>VLOOKUP(R541,区域划分!A:B,2,0)</f>
        <v>合肥南</v>
      </c>
      <c r="C541" t="str">
        <f t="shared" si="53"/>
        <v>2020-11-02</v>
      </c>
      <c r="D541" s="16" t="s">
        <v>5473</v>
      </c>
      <c r="E541" s="16" t="s">
        <v>5474</v>
      </c>
      <c r="F541" s="16" t="s">
        <v>433</v>
      </c>
      <c r="G541" s="16" t="s">
        <v>456</v>
      </c>
      <c r="H541" s="16" t="s">
        <v>457</v>
      </c>
      <c r="I541" s="16" t="s">
        <v>473</v>
      </c>
      <c r="J541" s="16" t="s">
        <v>1072</v>
      </c>
      <c r="K541" s="16" t="s">
        <v>5168</v>
      </c>
      <c r="L541" s="16" t="s">
        <v>5475</v>
      </c>
      <c r="M541" s="16" t="s">
        <v>5476</v>
      </c>
      <c r="N541" s="16" t="s">
        <v>478</v>
      </c>
      <c r="O541" s="16" t="s">
        <v>442</v>
      </c>
      <c r="P541" s="16" t="s">
        <v>5477</v>
      </c>
      <c r="Q541" s="16" t="s">
        <v>5478</v>
      </c>
      <c r="R541" s="16" t="str">
        <f t="shared" si="55"/>
        <v>合肥经开网点</v>
      </c>
      <c r="S541" s="16" t="s">
        <v>4044</v>
      </c>
      <c r="T541" s="16" t="s">
        <v>465</v>
      </c>
      <c r="U541" s="16" t="s">
        <v>466</v>
      </c>
      <c r="V541" s="16" t="s">
        <v>5479</v>
      </c>
      <c r="W541" s="16" t="s">
        <v>5477</v>
      </c>
      <c r="X541" s="16" t="s">
        <v>449</v>
      </c>
      <c r="Y541" s="16" t="s">
        <v>450</v>
      </c>
      <c r="Z541" s="16" t="s">
        <v>451</v>
      </c>
      <c r="AA541" s="16" t="s">
        <v>5480</v>
      </c>
      <c r="AB541" s="16" t="s">
        <v>4044</v>
      </c>
      <c r="AC541" s="16" t="s">
        <v>9</v>
      </c>
      <c r="AD541" s="16" t="s">
        <v>453</v>
      </c>
      <c r="AE541" s="16" t="s">
        <v>9</v>
      </c>
      <c r="AF541" s="16" t="s">
        <v>338</v>
      </c>
      <c r="AG541" s="25">
        <f ca="1" t="shared" si="48"/>
        <v>0.853611111233477</v>
      </c>
      <c r="AH541" s="25" t="str">
        <f t="shared" si="49"/>
        <v>是</v>
      </c>
      <c r="AI541" s="26" t="str">
        <f ca="1" t="shared" si="50"/>
        <v>是</v>
      </c>
      <c r="AJ541" s="27" t="str">
        <f ca="1" t="shared" si="51"/>
        <v>是</v>
      </c>
      <c r="AK541" s="28" t="s">
        <v>69</v>
      </c>
      <c r="AL541" s="28"/>
    </row>
    <row r="542" spans="1:38">
      <c r="A542" s="22" t="str">
        <f t="shared" si="52"/>
        <v>合肥肥东吾悦网点</v>
      </c>
      <c r="B542" s="22" t="str">
        <f>VLOOKUP(R542,区域划分!A:B,2,0)</f>
        <v>肥东</v>
      </c>
      <c r="C542" t="str">
        <f t="shared" si="53"/>
        <v>2020-11-02</v>
      </c>
      <c r="D542" s="16" t="s">
        <v>5481</v>
      </c>
      <c r="E542" s="16" t="s">
        <v>5482</v>
      </c>
      <c r="F542" s="16" t="s">
        <v>433</v>
      </c>
      <c r="G542" s="16" t="s">
        <v>456</v>
      </c>
      <c r="H542" s="16" t="s">
        <v>457</v>
      </c>
      <c r="I542" s="16" t="s">
        <v>436</v>
      </c>
      <c r="J542" s="16" t="s">
        <v>5483</v>
      </c>
      <c r="K542" s="16" t="s">
        <v>5484</v>
      </c>
      <c r="L542" s="16" t="s">
        <v>2207</v>
      </c>
      <c r="M542" s="16" t="s">
        <v>5485</v>
      </c>
      <c r="N542" s="16" t="s">
        <v>478</v>
      </c>
      <c r="O542" s="16" t="s">
        <v>442</v>
      </c>
      <c r="P542" s="16" t="s">
        <v>5486</v>
      </c>
      <c r="Q542" s="16" t="s">
        <v>5487</v>
      </c>
      <c r="R542" s="16" t="s">
        <v>11</v>
      </c>
      <c r="S542" s="16" t="s">
        <v>4176</v>
      </c>
      <c r="T542" s="16" t="s">
        <v>4197</v>
      </c>
      <c r="U542" s="16" t="s">
        <v>466</v>
      </c>
      <c r="V542" s="16" t="s">
        <v>5488</v>
      </c>
      <c r="W542" s="16" t="s">
        <v>5486</v>
      </c>
      <c r="X542" s="16" t="s">
        <v>449</v>
      </c>
      <c r="Y542" s="16" t="s">
        <v>450</v>
      </c>
      <c r="Z542" s="16" t="s">
        <v>451</v>
      </c>
      <c r="AA542" s="16" t="s">
        <v>5489</v>
      </c>
      <c r="AB542" s="16" t="s">
        <v>4176</v>
      </c>
      <c r="AC542" s="16" t="s">
        <v>11</v>
      </c>
      <c r="AD542" s="16" t="s">
        <v>453</v>
      </c>
      <c r="AE542" s="16" t="s">
        <v>11</v>
      </c>
      <c r="AF542" s="16" t="s">
        <v>338</v>
      </c>
      <c r="AG542" s="25">
        <f ca="1" t="shared" si="48"/>
        <v>23.2997222223203</v>
      </c>
      <c r="AH542" s="25" t="str">
        <f t="shared" si="49"/>
        <v>是</v>
      </c>
      <c r="AI542" s="26" t="str">
        <f ca="1" t="shared" si="50"/>
        <v>是</v>
      </c>
      <c r="AJ542" s="27" t="str">
        <f ca="1" t="shared" si="51"/>
        <v>是</v>
      </c>
      <c r="AK542" s="28"/>
      <c r="AL542" s="28" t="s">
        <v>71</v>
      </c>
    </row>
    <row r="543" spans="1:38">
      <c r="A543" s="22" t="str">
        <f t="shared" si="52"/>
        <v>合肥经开网点</v>
      </c>
      <c r="B543" s="22" t="str">
        <f>VLOOKUP(R543,区域划分!A:B,2,0)</f>
        <v>合肥南</v>
      </c>
      <c r="C543" t="str">
        <f t="shared" si="53"/>
        <v>2020-11-02</v>
      </c>
      <c r="D543" s="16" t="s">
        <v>5490</v>
      </c>
      <c r="E543" s="16" t="s">
        <v>2638</v>
      </c>
      <c r="F543" s="16" t="s">
        <v>433</v>
      </c>
      <c r="G543" s="16" t="s">
        <v>456</v>
      </c>
      <c r="H543" s="16" t="s">
        <v>457</v>
      </c>
      <c r="I543" s="16" t="s">
        <v>473</v>
      </c>
      <c r="J543" s="16" t="s">
        <v>1979</v>
      </c>
      <c r="K543" s="16" t="s">
        <v>3762</v>
      </c>
      <c r="L543" s="16" t="s">
        <v>5491</v>
      </c>
      <c r="M543" s="16" t="s">
        <v>537</v>
      </c>
      <c r="N543" s="16" t="s">
        <v>441</v>
      </c>
      <c r="O543" s="16" t="s">
        <v>442</v>
      </c>
      <c r="P543" s="16" t="s">
        <v>537</v>
      </c>
      <c r="Q543" s="16" t="s">
        <v>2641</v>
      </c>
      <c r="R543" s="16" t="str">
        <f t="shared" si="55"/>
        <v>合肥经开网点</v>
      </c>
      <c r="S543" s="16" t="s">
        <v>4044</v>
      </c>
      <c r="T543" s="16" t="s">
        <v>465</v>
      </c>
      <c r="U543" s="16" t="s">
        <v>466</v>
      </c>
      <c r="V543" s="16" t="s">
        <v>541</v>
      </c>
      <c r="W543" s="16" t="s">
        <v>537</v>
      </c>
      <c r="X543" s="16" t="s">
        <v>449</v>
      </c>
      <c r="Y543" s="16" t="s">
        <v>450</v>
      </c>
      <c r="Z543" s="16" t="s">
        <v>451</v>
      </c>
      <c r="AA543" s="16" t="s">
        <v>5492</v>
      </c>
      <c r="AB543" s="16" t="s">
        <v>4044</v>
      </c>
      <c r="AC543" s="16" t="s">
        <v>9</v>
      </c>
      <c r="AD543" s="16" t="s">
        <v>453</v>
      </c>
      <c r="AE543" s="16" t="s">
        <v>9</v>
      </c>
      <c r="AF543" s="16" t="s">
        <v>338</v>
      </c>
      <c r="AG543" s="25">
        <f ca="1" t="shared" si="48"/>
        <v>0.848888888780493</v>
      </c>
      <c r="AH543" s="25" t="str">
        <f t="shared" si="49"/>
        <v>是</v>
      </c>
      <c r="AI543" s="26" t="str">
        <f ca="1" t="shared" si="50"/>
        <v>是</v>
      </c>
      <c r="AJ543" s="27" t="str">
        <f ca="1" t="shared" si="51"/>
        <v>是</v>
      </c>
      <c r="AK543" s="28" t="s">
        <v>69</v>
      </c>
      <c r="AL543" s="28"/>
    </row>
    <row r="544" spans="1:38">
      <c r="A544" s="22" t="str">
        <f t="shared" si="52"/>
        <v>合肥经开始信路网点</v>
      </c>
      <c r="B544" s="22" t="str">
        <f>VLOOKUP(R544,区域划分!A:B,2,0)</f>
        <v>合肥南</v>
      </c>
      <c r="C544" t="str">
        <f t="shared" si="53"/>
        <v>2020-11-02</v>
      </c>
      <c r="D544" s="16" t="s">
        <v>5493</v>
      </c>
      <c r="E544" s="16" t="s">
        <v>5494</v>
      </c>
      <c r="F544" s="16" t="s">
        <v>433</v>
      </c>
      <c r="G544" s="16" t="s">
        <v>471</v>
      </c>
      <c r="H544" s="16" t="s">
        <v>472</v>
      </c>
      <c r="I544" s="16" t="s">
        <v>436</v>
      </c>
      <c r="J544" s="16" t="s">
        <v>5495</v>
      </c>
      <c r="K544" s="16" t="s">
        <v>5496</v>
      </c>
      <c r="L544" s="16" t="s">
        <v>5497</v>
      </c>
      <c r="M544" s="16" t="s">
        <v>5498</v>
      </c>
      <c r="N544" s="16" t="s">
        <v>478</v>
      </c>
      <c r="O544" s="16" t="s">
        <v>442</v>
      </c>
      <c r="P544" s="16" t="s">
        <v>5499</v>
      </c>
      <c r="Q544" s="16" t="s">
        <v>5500</v>
      </c>
      <c r="R544" s="16" t="s">
        <v>19</v>
      </c>
      <c r="S544" s="16" t="s">
        <v>4054</v>
      </c>
      <c r="T544" s="16" t="s">
        <v>5501</v>
      </c>
      <c r="U544" s="16" t="s">
        <v>447</v>
      </c>
      <c r="V544" s="16" t="s">
        <v>5502</v>
      </c>
      <c r="W544" s="16" t="s">
        <v>5499</v>
      </c>
      <c r="X544" s="16" t="s">
        <v>449</v>
      </c>
      <c r="Y544" s="16" t="s">
        <v>450</v>
      </c>
      <c r="Z544" s="16" t="s">
        <v>451</v>
      </c>
      <c r="AA544" s="16" t="s">
        <v>5503</v>
      </c>
      <c r="AB544" s="16" t="s">
        <v>4054</v>
      </c>
      <c r="AC544" s="16" t="s">
        <v>19</v>
      </c>
      <c r="AD544" s="16" t="s">
        <v>453</v>
      </c>
      <c r="AE544" s="16" t="s">
        <v>338</v>
      </c>
      <c r="AF544" s="16" t="s">
        <v>338</v>
      </c>
      <c r="AG544" s="25">
        <f ca="1" t="shared" si="48"/>
        <v>21.5744444444426</v>
      </c>
      <c r="AH544" s="25" t="str">
        <f t="shared" si="49"/>
        <v>是</v>
      </c>
      <c r="AI544" s="26" t="str">
        <f ca="1" t="shared" si="50"/>
        <v>是</v>
      </c>
      <c r="AJ544" s="27" t="str">
        <f ca="1" t="shared" si="51"/>
        <v>是</v>
      </c>
      <c r="AK544" s="28" t="s">
        <v>69</v>
      </c>
      <c r="AL544" s="28"/>
    </row>
    <row r="545" spans="1:38">
      <c r="A545" s="22" t="str">
        <f t="shared" si="52"/>
        <v>合肥包河三里庵网点</v>
      </c>
      <c r="B545" s="22" t="str">
        <f>VLOOKUP(R545,区域划分!A:B,2,0)</f>
        <v>合肥南</v>
      </c>
      <c r="C545" t="str">
        <f t="shared" si="53"/>
        <v>2020-11-02</v>
      </c>
      <c r="D545" s="16" t="s">
        <v>5504</v>
      </c>
      <c r="E545" s="16" t="s">
        <v>5505</v>
      </c>
      <c r="F545" s="16" t="s">
        <v>433</v>
      </c>
      <c r="G545" s="16" t="s">
        <v>456</v>
      </c>
      <c r="H545" s="16" t="s">
        <v>457</v>
      </c>
      <c r="I545" s="16" t="s">
        <v>473</v>
      </c>
      <c r="J545" s="16" t="s">
        <v>600</v>
      </c>
      <c r="K545" s="16" t="s">
        <v>601</v>
      </c>
      <c r="L545" s="16" t="s">
        <v>5506</v>
      </c>
      <c r="M545" s="16" t="s">
        <v>5507</v>
      </c>
      <c r="N545" s="16" t="s">
        <v>478</v>
      </c>
      <c r="O545" s="16" t="s">
        <v>442</v>
      </c>
      <c r="P545" s="16" t="s">
        <v>5508</v>
      </c>
      <c r="Q545" s="16" t="s">
        <v>5509</v>
      </c>
      <c r="R545" s="16" t="s">
        <v>13</v>
      </c>
      <c r="S545" s="16" t="s">
        <v>4176</v>
      </c>
      <c r="T545" s="16" t="s">
        <v>1880</v>
      </c>
      <c r="U545" s="16" t="s">
        <v>466</v>
      </c>
      <c r="V545" s="16" t="s">
        <v>5510</v>
      </c>
      <c r="W545" s="16" t="s">
        <v>5508</v>
      </c>
      <c r="X545" s="16" t="s">
        <v>449</v>
      </c>
      <c r="Y545" s="16" t="s">
        <v>450</v>
      </c>
      <c r="Z545" s="16" t="s">
        <v>451</v>
      </c>
      <c r="AA545" s="16" t="s">
        <v>5511</v>
      </c>
      <c r="AB545" s="16" t="s">
        <v>4176</v>
      </c>
      <c r="AC545" s="16" t="s">
        <v>13</v>
      </c>
      <c r="AD545" s="16" t="s">
        <v>453</v>
      </c>
      <c r="AE545" s="16" t="s">
        <v>13</v>
      </c>
      <c r="AF545" s="16" t="s">
        <v>338</v>
      </c>
      <c r="AG545" s="25">
        <f ca="1" t="shared" si="48"/>
        <v>23.3316666665487</v>
      </c>
      <c r="AH545" s="25" t="str">
        <f t="shared" si="49"/>
        <v>是</v>
      </c>
      <c r="AI545" s="26" t="str">
        <f ca="1" t="shared" si="50"/>
        <v>是</v>
      </c>
      <c r="AJ545" s="27" t="str">
        <f ca="1" t="shared" si="51"/>
        <v>是</v>
      </c>
      <c r="AK545" s="28"/>
      <c r="AL545" s="28" t="s">
        <v>71</v>
      </c>
    </row>
    <row r="546" spans="1:38">
      <c r="A546" s="22" t="str">
        <f t="shared" si="52"/>
        <v>合肥经开网点</v>
      </c>
      <c r="B546" s="22" t="str">
        <f>VLOOKUP(R546,区域划分!A:B,2,0)</f>
        <v>合肥南</v>
      </c>
      <c r="C546" t="str">
        <f t="shared" si="53"/>
        <v>2020-11-02</v>
      </c>
      <c r="D546" s="16" t="s">
        <v>5512</v>
      </c>
      <c r="E546" s="16" t="s">
        <v>5513</v>
      </c>
      <c r="F546" s="16" t="s">
        <v>835</v>
      </c>
      <c r="G546" s="16" t="s">
        <v>471</v>
      </c>
      <c r="H546" s="16" t="s">
        <v>472</v>
      </c>
      <c r="I546" s="16" t="s">
        <v>436</v>
      </c>
      <c r="J546" s="16" t="s">
        <v>836</v>
      </c>
      <c r="K546" s="16" t="s">
        <v>4882</v>
      </c>
      <c r="L546" s="16" t="s">
        <v>5514</v>
      </c>
      <c r="M546" s="16" t="s">
        <v>5515</v>
      </c>
      <c r="N546" s="16" t="s">
        <v>441</v>
      </c>
      <c r="O546" s="16" t="s">
        <v>442</v>
      </c>
      <c r="P546" s="16" t="s">
        <v>5516</v>
      </c>
      <c r="Q546" s="16" t="s">
        <v>5517</v>
      </c>
      <c r="R546" s="16" t="s">
        <v>9</v>
      </c>
      <c r="S546" s="16" t="s">
        <v>4176</v>
      </c>
      <c r="T546" s="16" t="s">
        <v>5518</v>
      </c>
      <c r="U546" s="16" t="s">
        <v>466</v>
      </c>
      <c r="V546" s="16" t="s">
        <v>5519</v>
      </c>
      <c r="W546" s="16" t="s">
        <v>5516</v>
      </c>
      <c r="X546" s="16" t="s">
        <v>449</v>
      </c>
      <c r="Y546" s="16" t="s">
        <v>450</v>
      </c>
      <c r="Z546" s="16" t="s">
        <v>451</v>
      </c>
      <c r="AA546" s="16" t="s">
        <v>5520</v>
      </c>
      <c r="AB546" s="16" t="s">
        <v>4176</v>
      </c>
      <c r="AC546" s="16" t="s">
        <v>9</v>
      </c>
      <c r="AD546" s="16" t="s">
        <v>865</v>
      </c>
      <c r="AE546" s="16" t="s">
        <v>9</v>
      </c>
      <c r="AF546" s="16" t="s">
        <v>338</v>
      </c>
      <c r="AG546" s="25">
        <f ca="1" t="shared" si="48"/>
        <v>23.2733333333745</v>
      </c>
      <c r="AH546" s="25" t="str">
        <f t="shared" si="49"/>
        <v>是</v>
      </c>
      <c r="AI546" s="26" t="str">
        <f ca="1" t="shared" si="50"/>
        <v>是</v>
      </c>
      <c r="AJ546" s="27" t="str">
        <f ca="1" t="shared" si="51"/>
        <v>是</v>
      </c>
      <c r="AK546" s="28"/>
      <c r="AL546" s="28" t="s">
        <v>71</v>
      </c>
    </row>
    <row r="547" spans="1:38">
      <c r="A547" s="22" t="str">
        <f t="shared" si="52"/>
        <v>合肥经开网点</v>
      </c>
      <c r="B547" s="22" t="str">
        <f>VLOOKUP(R547,区域划分!A:B,2,0)</f>
        <v>合肥南</v>
      </c>
      <c r="C547" t="str">
        <f t="shared" si="53"/>
        <v>2020-11-02</v>
      </c>
      <c r="D547" s="16" t="s">
        <v>5521</v>
      </c>
      <c r="E547" s="16" t="s">
        <v>5522</v>
      </c>
      <c r="F547" s="16" t="s">
        <v>433</v>
      </c>
      <c r="G547" s="16" t="s">
        <v>471</v>
      </c>
      <c r="H547" s="16" t="s">
        <v>472</v>
      </c>
      <c r="I547" s="16" t="s">
        <v>473</v>
      </c>
      <c r="J547" s="16" t="s">
        <v>1051</v>
      </c>
      <c r="K547" s="16" t="s">
        <v>4351</v>
      </c>
      <c r="L547" s="16" t="s">
        <v>5523</v>
      </c>
      <c r="M547" s="16" t="s">
        <v>5445</v>
      </c>
      <c r="N547" s="16" t="s">
        <v>478</v>
      </c>
      <c r="O547" s="16" t="s">
        <v>442</v>
      </c>
      <c r="P547" s="16" t="s">
        <v>5446</v>
      </c>
      <c r="Q547" s="16" t="s">
        <v>5447</v>
      </c>
      <c r="R547" s="16" t="str">
        <f t="shared" ref="R547:R551" si="56">AE547</f>
        <v>合肥经开网点</v>
      </c>
      <c r="S547" s="16" t="s">
        <v>4044</v>
      </c>
      <c r="T547" s="16" t="s">
        <v>465</v>
      </c>
      <c r="U547" s="16" t="s">
        <v>466</v>
      </c>
      <c r="V547" s="16" t="s">
        <v>5448</v>
      </c>
      <c r="W547" s="16" t="s">
        <v>5446</v>
      </c>
      <c r="X547" s="16" t="s">
        <v>449</v>
      </c>
      <c r="Y547" s="16" t="s">
        <v>450</v>
      </c>
      <c r="Z547" s="16" t="s">
        <v>451</v>
      </c>
      <c r="AA547" s="16" t="s">
        <v>5524</v>
      </c>
      <c r="AB547" s="16" t="s">
        <v>4044</v>
      </c>
      <c r="AC547" s="16" t="s">
        <v>9</v>
      </c>
      <c r="AD547" s="16" t="s">
        <v>453</v>
      </c>
      <c r="AE547" s="16" t="s">
        <v>9</v>
      </c>
      <c r="AF547" s="16" t="s">
        <v>338</v>
      </c>
      <c r="AG547" s="25">
        <f ca="1" t="shared" si="48"/>
        <v>0.843888889008667</v>
      </c>
      <c r="AH547" s="25" t="str">
        <f t="shared" si="49"/>
        <v>是</v>
      </c>
      <c r="AI547" s="26" t="str">
        <f ca="1" t="shared" si="50"/>
        <v>是</v>
      </c>
      <c r="AJ547" s="27" t="str">
        <f ca="1" t="shared" si="51"/>
        <v>是</v>
      </c>
      <c r="AK547" s="28" t="s">
        <v>69</v>
      </c>
      <c r="AL547" s="28"/>
    </row>
    <row r="548" spans="1:38">
      <c r="A548" s="22" t="str">
        <f t="shared" si="52"/>
        <v>合肥经开网点</v>
      </c>
      <c r="B548" s="22" t="str">
        <f>VLOOKUP(R548,区域划分!A:B,2,0)</f>
        <v>合肥南</v>
      </c>
      <c r="C548" t="str">
        <f t="shared" si="53"/>
        <v>2020-11-02</v>
      </c>
      <c r="D548" s="16" t="s">
        <v>5525</v>
      </c>
      <c r="E548" s="16" t="s">
        <v>5526</v>
      </c>
      <c r="F548" s="16" t="s">
        <v>433</v>
      </c>
      <c r="G548" s="16" t="s">
        <v>456</v>
      </c>
      <c r="H548" s="16" t="s">
        <v>457</v>
      </c>
      <c r="I548" s="16" t="s">
        <v>473</v>
      </c>
      <c r="J548" s="16" t="s">
        <v>2180</v>
      </c>
      <c r="K548" s="16" t="s">
        <v>5527</v>
      </c>
      <c r="L548" s="16" t="s">
        <v>5528</v>
      </c>
      <c r="M548" s="16" t="s">
        <v>5529</v>
      </c>
      <c r="N548" s="16" t="s">
        <v>478</v>
      </c>
      <c r="O548" s="16" t="s">
        <v>479</v>
      </c>
      <c r="P548" s="16" t="s">
        <v>5530</v>
      </c>
      <c r="Q548" s="16" t="s">
        <v>5531</v>
      </c>
      <c r="R548" s="16" t="str">
        <f t="shared" si="56"/>
        <v>合肥经开网点</v>
      </c>
      <c r="S548" s="16" t="s">
        <v>4044</v>
      </c>
      <c r="T548" s="16" t="s">
        <v>465</v>
      </c>
      <c r="U548" s="16" t="s">
        <v>466</v>
      </c>
      <c r="V548" s="16" t="s">
        <v>5532</v>
      </c>
      <c r="W548" s="16" t="s">
        <v>5530</v>
      </c>
      <c r="X548" s="16" t="s">
        <v>449</v>
      </c>
      <c r="Y548" s="16" t="s">
        <v>450</v>
      </c>
      <c r="Z548" s="16" t="s">
        <v>451</v>
      </c>
      <c r="AA548" s="16" t="s">
        <v>5533</v>
      </c>
      <c r="AB548" s="16" t="s">
        <v>4044</v>
      </c>
      <c r="AC548" s="16" t="s">
        <v>9</v>
      </c>
      <c r="AD548" s="16" t="s">
        <v>453</v>
      </c>
      <c r="AE548" s="16" t="s">
        <v>9</v>
      </c>
      <c r="AF548" s="16" t="s">
        <v>338</v>
      </c>
      <c r="AG548" s="25">
        <f ca="1" t="shared" si="48"/>
        <v>0.852777777705342</v>
      </c>
      <c r="AH548" s="25" t="str">
        <f t="shared" si="49"/>
        <v>是</v>
      </c>
      <c r="AI548" s="26" t="str">
        <f ca="1" t="shared" si="50"/>
        <v>是</v>
      </c>
      <c r="AJ548" s="27" t="str">
        <f ca="1" t="shared" si="51"/>
        <v>是</v>
      </c>
      <c r="AK548" s="28" t="s">
        <v>69</v>
      </c>
      <c r="AL548" s="28"/>
    </row>
    <row r="549" spans="1:38">
      <c r="A549" s="22" t="str">
        <f t="shared" si="52"/>
        <v>合肥肥东吾悦网点</v>
      </c>
      <c r="B549" s="22" t="str">
        <f>VLOOKUP(R549,区域划分!A:B,2,0)</f>
        <v>肥东</v>
      </c>
      <c r="C549" t="str">
        <f t="shared" si="53"/>
        <v>2020-11-02</v>
      </c>
      <c r="D549" s="16" t="s">
        <v>5534</v>
      </c>
      <c r="E549" s="16" t="s">
        <v>5535</v>
      </c>
      <c r="F549" s="16" t="s">
        <v>433</v>
      </c>
      <c r="G549" s="16" t="s">
        <v>456</v>
      </c>
      <c r="H549" s="16" t="s">
        <v>457</v>
      </c>
      <c r="I549" s="16" t="s">
        <v>436</v>
      </c>
      <c r="J549" s="16" t="s">
        <v>1093</v>
      </c>
      <c r="K549" s="16" t="s">
        <v>5536</v>
      </c>
      <c r="L549" s="16" t="s">
        <v>5537</v>
      </c>
      <c r="M549" s="16" t="s">
        <v>5538</v>
      </c>
      <c r="N549" s="16" t="s">
        <v>478</v>
      </c>
      <c r="O549" s="16" t="s">
        <v>479</v>
      </c>
      <c r="P549" s="16" t="s">
        <v>5539</v>
      </c>
      <c r="Q549" s="16" t="s">
        <v>5540</v>
      </c>
      <c r="R549" s="16" t="s">
        <v>11</v>
      </c>
      <c r="S549" s="16" t="s">
        <v>4176</v>
      </c>
      <c r="T549" s="16" t="s">
        <v>4197</v>
      </c>
      <c r="U549" s="16" t="s">
        <v>466</v>
      </c>
      <c r="V549" s="16" t="s">
        <v>5541</v>
      </c>
      <c r="W549" s="16" t="s">
        <v>5539</v>
      </c>
      <c r="X549" s="16" t="s">
        <v>449</v>
      </c>
      <c r="Y549" s="16" t="s">
        <v>450</v>
      </c>
      <c r="Z549" s="16" t="s">
        <v>451</v>
      </c>
      <c r="AA549" s="16" t="s">
        <v>5542</v>
      </c>
      <c r="AB549" s="16" t="s">
        <v>4176</v>
      </c>
      <c r="AC549" s="16" t="s">
        <v>11</v>
      </c>
      <c r="AD549" s="16" t="s">
        <v>453</v>
      </c>
      <c r="AE549" s="16" t="s">
        <v>11</v>
      </c>
      <c r="AF549" s="16" t="s">
        <v>338</v>
      </c>
      <c r="AG549" s="25">
        <f ca="1" t="shared" si="48"/>
        <v>23.0480555554968</v>
      </c>
      <c r="AH549" s="25" t="str">
        <f t="shared" si="49"/>
        <v>是</v>
      </c>
      <c r="AI549" s="26" t="str">
        <f ca="1" t="shared" si="50"/>
        <v>是</v>
      </c>
      <c r="AJ549" s="27" t="str">
        <f ca="1" t="shared" si="51"/>
        <v>是</v>
      </c>
      <c r="AK549" s="28"/>
      <c r="AL549" s="28" t="s">
        <v>71</v>
      </c>
    </row>
    <row r="550" spans="1:38">
      <c r="A550" s="22" t="str">
        <f t="shared" si="52"/>
        <v>合肥经开网点</v>
      </c>
      <c r="B550" s="22" t="str">
        <f>VLOOKUP(R550,区域划分!A:B,2,0)</f>
        <v>合肥南</v>
      </c>
      <c r="C550" t="str">
        <f t="shared" si="53"/>
        <v>2020-11-02</v>
      </c>
      <c r="D550" s="16" t="s">
        <v>5543</v>
      </c>
      <c r="E550" s="16" t="s">
        <v>5544</v>
      </c>
      <c r="F550" s="16" t="s">
        <v>835</v>
      </c>
      <c r="G550" s="16" t="s">
        <v>471</v>
      </c>
      <c r="H550" s="16" t="s">
        <v>472</v>
      </c>
      <c r="I550" s="16" t="s">
        <v>473</v>
      </c>
      <c r="J550" s="16" t="s">
        <v>836</v>
      </c>
      <c r="K550" s="16" t="s">
        <v>5545</v>
      </c>
      <c r="L550" s="16" t="s">
        <v>5546</v>
      </c>
      <c r="M550" s="16" t="s">
        <v>5547</v>
      </c>
      <c r="N550" s="16" t="s">
        <v>478</v>
      </c>
      <c r="O550" s="16" t="s">
        <v>479</v>
      </c>
      <c r="P550" s="16" t="s">
        <v>5548</v>
      </c>
      <c r="Q550" s="16" t="s">
        <v>5549</v>
      </c>
      <c r="R550" s="16" t="s">
        <v>9</v>
      </c>
      <c r="S550" s="16" t="s">
        <v>4176</v>
      </c>
      <c r="T550" s="16" t="s">
        <v>5550</v>
      </c>
      <c r="U550" s="16" t="s">
        <v>466</v>
      </c>
      <c r="V550" s="16" t="s">
        <v>5551</v>
      </c>
      <c r="W550" s="16" t="s">
        <v>5548</v>
      </c>
      <c r="X550" s="16" t="s">
        <v>449</v>
      </c>
      <c r="Y550" s="16" t="s">
        <v>450</v>
      </c>
      <c r="Z550" s="16" t="s">
        <v>451</v>
      </c>
      <c r="AA550" s="16" t="s">
        <v>5552</v>
      </c>
      <c r="AB550" s="16" t="s">
        <v>4176</v>
      </c>
      <c r="AC550" s="16" t="s">
        <v>9</v>
      </c>
      <c r="AD550" s="16" t="s">
        <v>453</v>
      </c>
      <c r="AE550" s="16" t="s">
        <v>9</v>
      </c>
      <c r="AF550" s="16" t="s">
        <v>338</v>
      </c>
      <c r="AG550" s="25">
        <f ca="1" t="shared" si="48"/>
        <v>23.1508333333768</v>
      </c>
      <c r="AH550" s="25" t="str">
        <f t="shared" si="49"/>
        <v>是</v>
      </c>
      <c r="AI550" s="26" t="str">
        <f ca="1" t="shared" si="50"/>
        <v>是</v>
      </c>
      <c r="AJ550" s="27" t="str">
        <f ca="1" t="shared" si="51"/>
        <v>是</v>
      </c>
      <c r="AK550" s="28"/>
      <c r="AL550" s="28" t="s">
        <v>71</v>
      </c>
    </row>
    <row r="551" spans="1:38">
      <c r="A551" s="22" t="str">
        <f t="shared" si="52"/>
        <v>合肥经开网点</v>
      </c>
      <c r="B551" s="22" t="str">
        <f>VLOOKUP(R551,区域划分!A:B,2,0)</f>
        <v>合肥南</v>
      </c>
      <c r="C551" t="str">
        <f t="shared" si="53"/>
        <v>2020-11-02</v>
      </c>
      <c r="D551" s="16" t="s">
        <v>5553</v>
      </c>
      <c r="E551" s="16" t="s">
        <v>5554</v>
      </c>
      <c r="F551" s="16" t="s">
        <v>433</v>
      </c>
      <c r="G551" s="16" t="s">
        <v>471</v>
      </c>
      <c r="H551" s="16" t="s">
        <v>472</v>
      </c>
      <c r="I551" s="16" t="s">
        <v>473</v>
      </c>
      <c r="J551" s="16" t="s">
        <v>2180</v>
      </c>
      <c r="K551" s="16" t="s">
        <v>5527</v>
      </c>
      <c r="L551" s="16" t="s">
        <v>5555</v>
      </c>
      <c r="M551" s="16" t="s">
        <v>5556</v>
      </c>
      <c r="N551" s="16" t="s">
        <v>478</v>
      </c>
      <c r="O551" s="16" t="s">
        <v>442</v>
      </c>
      <c r="P551" s="16" t="s">
        <v>5557</v>
      </c>
      <c r="Q551" s="16" t="s">
        <v>5558</v>
      </c>
      <c r="R551" s="16" t="str">
        <f t="shared" si="56"/>
        <v>合肥经开网点</v>
      </c>
      <c r="S551" s="16" t="s">
        <v>4044</v>
      </c>
      <c r="T551" s="16" t="s">
        <v>465</v>
      </c>
      <c r="U551" s="16" t="s">
        <v>466</v>
      </c>
      <c r="V551" s="16" t="s">
        <v>5559</v>
      </c>
      <c r="W551" s="16" t="s">
        <v>5557</v>
      </c>
      <c r="X551" s="16" t="s">
        <v>449</v>
      </c>
      <c r="Y551" s="16" t="s">
        <v>450</v>
      </c>
      <c r="Z551" s="16" t="s">
        <v>451</v>
      </c>
      <c r="AA551" s="16" t="s">
        <v>5560</v>
      </c>
      <c r="AB551" s="16" t="s">
        <v>4044</v>
      </c>
      <c r="AC551" s="16" t="s">
        <v>9</v>
      </c>
      <c r="AD551" s="16" t="s">
        <v>453</v>
      </c>
      <c r="AE551" s="16" t="s">
        <v>9</v>
      </c>
      <c r="AF551" s="16" t="s">
        <v>338</v>
      </c>
      <c r="AG551" s="25">
        <f ca="1" t="shared" si="48"/>
        <v>0.849166666623205</v>
      </c>
      <c r="AH551" s="25" t="str">
        <f t="shared" si="49"/>
        <v>是</v>
      </c>
      <c r="AI551" s="26" t="str">
        <f ca="1" t="shared" si="50"/>
        <v>是</v>
      </c>
      <c r="AJ551" s="27" t="str">
        <f ca="1" t="shared" si="51"/>
        <v>是</v>
      </c>
      <c r="AK551" s="28" t="s">
        <v>69</v>
      </c>
      <c r="AL551" s="28"/>
    </row>
    <row r="552" spans="1:38">
      <c r="A552" s="22" t="str">
        <f t="shared" si="52"/>
        <v>合肥经开始信路网点</v>
      </c>
      <c r="B552" s="22" t="str">
        <f>VLOOKUP(R552,区域划分!A:B,2,0)</f>
        <v>合肥南</v>
      </c>
      <c r="C552" t="str">
        <f t="shared" si="53"/>
        <v>2020-11-02</v>
      </c>
      <c r="D552" s="16" t="s">
        <v>5561</v>
      </c>
      <c r="E552" s="16" t="s">
        <v>5562</v>
      </c>
      <c r="F552" s="16" t="s">
        <v>433</v>
      </c>
      <c r="G552" s="16" t="s">
        <v>532</v>
      </c>
      <c r="H552" s="16" t="s">
        <v>533</v>
      </c>
      <c r="I552" s="16" t="s">
        <v>473</v>
      </c>
      <c r="J552" s="16" t="s">
        <v>5563</v>
      </c>
      <c r="K552" s="16" t="s">
        <v>5564</v>
      </c>
      <c r="L552" s="16" t="s">
        <v>5565</v>
      </c>
      <c r="M552" s="16" t="s">
        <v>5566</v>
      </c>
      <c r="N552" s="16" t="s">
        <v>441</v>
      </c>
      <c r="O552" s="16" t="s">
        <v>442</v>
      </c>
      <c r="P552" s="16" t="s">
        <v>5567</v>
      </c>
      <c r="Q552" s="16" t="s">
        <v>5568</v>
      </c>
      <c r="R552" s="16" t="s">
        <v>19</v>
      </c>
      <c r="S552" s="16" t="s">
        <v>4054</v>
      </c>
      <c r="T552" s="16" t="s">
        <v>5569</v>
      </c>
      <c r="U552" s="16" t="s">
        <v>447</v>
      </c>
      <c r="V552" s="16" t="s">
        <v>5570</v>
      </c>
      <c r="W552" s="16" t="s">
        <v>5567</v>
      </c>
      <c r="X552" s="16" t="s">
        <v>449</v>
      </c>
      <c r="Y552" s="16" t="s">
        <v>450</v>
      </c>
      <c r="Z552" s="16" t="s">
        <v>451</v>
      </c>
      <c r="AA552" s="16" t="s">
        <v>5571</v>
      </c>
      <c r="AB552" s="16" t="s">
        <v>4054</v>
      </c>
      <c r="AC552" s="16" t="s">
        <v>19</v>
      </c>
      <c r="AD552" s="16" t="s">
        <v>453</v>
      </c>
      <c r="AE552" s="16" t="s">
        <v>338</v>
      </c>
      <c r="AF552" s="16" t="s">
        <v>338</v>
      </c>
      <c r="AG552" s="25">
        <f ca="1" t="shared" si="48"/>
        <v>23.7230555556016</v>
      </c>
      <c r="AH552" s="25" t="str">
        <f t="shared" si="49"/>
        <v>是</v>
      </c>
      <c r="AI552" s="26" t="str">
        <f ca="1" t="shared" si="50"/>
        <v>是</v>
      </c>
      <c r="AJ552" s="27" t="str">
        <f ca="1" t="shared" si="51"/>
        <v>是</v>
      </c>
      <c r="AK552" s="28" t="s">
        <v>69</v>
      </c>
      <c r="AL552" s="28"/>
    </row>
    <row r="553" spans="1:38">
      <c r="A553" s="22" t="str">
        <f t="shared" si="52"/>
        <v>合肥经开网点</v>
      </c>
      <c r="B553" s="22" t="str">
        <f>VLOOKUP(R553,区域划分!A:B,2,0)</f>
        <v>合肥南</v>
      </c>
      <c r="C553" t="str">
        <f t="shared" si="53"/>
        <v>2020-11-02</v>
      </c>
      <c r="D553" s="16" t="s">
        <v>5572</v>
      </c>
      <c r="E553" s="16" t="s">
        <v>5573</v>
      </c>
      <c r="F553" s="16" t="s">
        <v>433</v>
      </c>
      <c r="G553" s="16" t="s">
        <v>456</v>
      </c>
      <c r="H553" s="16" t="s">
        <v>457</v>
      </c>
      <c r="I553" s="16" t="s">
        <v>473</v>
      </c>
      <c r="J553" s="16" t="s">
        <v>1540</v>
      </c>
      <c r="K553" s="16" t="s">
        <v>5574</v>
      </c>
      <c r="L553" s="16" t="s">
        <v>5575</v>
      </c>
      <c r="M553" s="16" t="s">
        <v>5576</v>
      </c>
      <c r="N553" s="16" t="s">
        <v>478</v>
      </c>
      <c r="O553" s="16" t="s">
        <v>442</v>
      </c>
      <c r="P553" s="16" t="s">
        <v>5577</v>
      </c>
      <c r="Q553" s="16" t="s">
        <v>5578</v>
      </c>
      <c r="R553" s="16" t="str">
        <f t="shared" ref="R553:R558" si="57">AE553</f>
        <v>合肥经开网点</v>
      </c>
      <c r="S553" s="16" t="s">
        <v>4044</v>
      </c>
      <c r="T553" s="16" t="s">
        <v>465</v>
      </c>
      <c r="U553" s="16" t="s">
        <v>466</v>
      </c>
      <c r="V553" s="16" t="s">
        <v>5579</v>
      </c>
      <c r="W553" s="16" t="s">
        <v>5577</v>
      </c>
      <c r="X553" s="16" t="s">
        <v>449</v>
      </c>
      <c r="Y553" s="16" t="s">
        <v>450</v>
      </c>
      <c r="Z553" s="16" t="s">
        <v>451</v>
      </c>
      <c r="AA553" s="16" t="s">
        <v>5580</v>
      </c>
      <c r="AB553" s="16" t="s">
        <v>4044</v>
      </c>
      <c r="AC553" s="16" t="s">
        <v>9</v>
      </c>
      <c r="AD553" s="16" t="s">
        <v>453</v>
      </c>
      <c r="AE553" s="16" t="s">
        <v>9</v>
      </c>
      <c r="AF553" s="16" t="s">
        <v>338</v>
      </c>
      <c r="AG553" s="25">
        <f ca="1" t="shared" si="48"/>
        <v>0.881388888868969</v>
      </c>
      <c r="AH553" s="25" t="str">
        <f t="shared" si="49"/>
        <v>是</v>
      </c>
      <c r="AI553" s="26" t="str">
        <f ca="1" t="shared" si="50"/>
        <v>是</v>
      </c>
      <c r="AJ553" s="27" t="str">
        <f ca="1" t="shared" si="51"/>
        <v>是</v>
      </c>
      <c r="AK553" s="28" t="s">
        <v>69</v>
      </c>
      <c r="AL553" s="28"/>
    </row>
    <row r="554" spans="1:38">
      <c r="A554" s="22" t="str">
        <f t="shared" si="52"/>
        <v>合肥经开网点</v>
      </c>
      <c r="B554" s="22" t="str">
        <f>VLOOKUP(R554,区域划分!A:B,2,0)</f>
        <v>合肥南</v>
      </c>
      <c r="C554" t="str">
        <f t="shared" si="53"/>
        <v>2020-11-02</v>
      </c>
      <c r="D554" s="16" t="s">
        <v>5581</v>
      </c>
      <c r="E554" s="16" t="s">
        <v>5582</v>
      </c>
      <c r="F554" s="16" t="s">
        <v>433</v>
      </c>
      <c r="G554" s="16" t="s">
        <v>471</v>
      </c>
      <c r="H554" s="16" t="s">
        <v>472</v>
      </c>
      <c r="I554" s="16" t="s">
        <v>473</v>
      </c>
      <c r="J554" s="16" t="s">
        <v>374</v>
      </c>
      <c r="K554" s="16" t="s">
        <v>5583</v>
      </c>
      <c r="L554" s="16" t="s">
        <v>5584</v>
      </c>
      <c r="M554" s="16" t="s">
        <v>5585</v>
      </c>
      <c r="N554" s="16" t="s">
        <v>478</v>
      </c>
      <c r="O554" s="16" t="s">
        <v>479</v>
      </c>
      <c r="P554" s="16" t="s">
        <v>5586</v>
      </c>
      <c r="Q554" s="16" t="s">
        <v>5587</v>
      </c>
      <c r="R554" s="16" t="str">
        <f t="shared" si="57"/>
        <v>合肥经开网点</v>
      </c>
      <c r="S554" s="16" t="s">
        <v>4044</v>
      </c>
      <c r="T554" s="16" t="s">
        <v>465</v>
      </c>
      <c r="U554" s="16" t="s">
        <v>466</v>
      </c>
      <c r="V554" s="16" t="s">
        <v>5588</v>
      </c>
      <c r="W554" s="16" t="s">
        <v>5586</v>
      </c>
      <c r="X554" s="16" t="s">
        <v>449</v>
      </c>
      <c r="Y554" s="16" t="s">
        <v>450</v>
      </c>
      <c r="Z554" s="16" t="s">
        <v>451</v>
      </c>
      <c r="AA554" s="16" t="s">
        <v>5589</v>
      </c>
      <c r="AB554" s="16" t="s">
        <v>4044</v>
      </c>
      <c r="AC554" s="16" t="s">
        <v>9</v>
      </c>
      <c r="AD554" s="16" t="s">
        <v>453</v>
      </c>
      <c r="AE554" s="16" t="s">
        <v>9</v>
      </c>
      <c r="AF554" s="16" t="s">
        <v>338</v>
      </c>
      <c r="AG554" s="25">
        <f ca="1" t="shared" si="48"/>
        <v>0.875833333237097</v>
      </c>
      <c r="AH554" s="25" t="str">
        <f t="shared" si="49"/>
        <v>是</v>
      </c>
      <c r="AI554" s="26" t="str">
        <f ca="1" t="shared" si="50"/>
        <v>是</v>
      </c>
      <c r="AJ554" s="27" t="str">
        <f ca="1" t="shared" si="51"/>
        <v>是</v>
      </c>
      <c r="AK554" s="28" t="s">
        <v>69</v>
      </c>
      <c r="AL554" s="28"/>
    </row>
    <row r="555" spans="1:38">
      <c r="A555" s="22" t="str">
        <f t="shared" si="52"/>
        <v>合肥滨湖烟墩网点</v>
      </c>
      <c r="B555" s="22" t="str">
        <f>VLOOKUP(R555,区域划分!A:B,2,0)</f>
        <v>合肥南</v>
      </c>
      <c r="C555" t="str">
        <f t="shared" si="53"/>
        <v>2020-11-02</v>
      </c>
      <c r="D555" s="16" t="s">
        <v>5590</v>
      </c>
      <c r="E555" s="16" t="s">
        <v>5591</v>
      </c>
      <c r="F555" s="16" t="s">
        <v>433</v>
      </c>
      <c r="G555" s="16" t="s">
        <v>471</v>
      </c>
      <c r="H555" s="16" t="s">
        <v>472</v>
      </c>
      <c r="I555" s="16" t="s">
        <v>473</v>
      </c>
      <c r="J555" s="16" t="s">
        <v>577</v>
      </c>
      <c r="K555" s="16" t="s">
        <v>578</v>
      </c>
      <c r="L555" s="16" t="s">
        <v>5592</v>
      </c>
      <c r="M555" s="16" t="s">
        <v>580</v>
      </c>
      <c r="N555" s="16" t="s">
        <v>441</v>
      </c>
      <c r="O555" s="16" t="s">
        <v>442</v>
      </c>
      <c r="P555" s="16" t="s">
        <v>5593</v>
      </c>
      <c r="Q555" s="16" t="s">
        <v>5594</v>
      </c>
      <c r="R555" s="16" t="s">
        <v>152</v>
      </c>
      <c r="S555" s="16" t="s">
        <v>5595</v>
      </c>
      <c r="T555" s="16" t="s">
        <v>5596</v>
      </c>
      <c r="U555" s="16" t="s">
        <v>447</v>
      </c>
      <c r="V555" s="16" t="s">
        <v>583</v>
      </c>
      <c r="W555" s="16" t="s">
        <v>5593</v>
      </c>
      <c r="X555" s="16" t="s">
        <v>449</v>
      </c>
      <c r="Y555" s="16" t="s">
        <v>450</v>
      </c>
      <c r="Z555" s="16" t="s">
        <v>451</v>
      </c>
      <c r="AA555" s="16" t="s">
        <v>5597</v>
      </c>
      <c r="AB555" s="16" t="s">
        <v>5595</v>
      </c>
      <c r="AC555" s="16" t="s">
        <v>152</v>
      </c>
      <c r="AD555" s="16" t="s">
        <v>453</v>
      </c>
      <c r="AE555" s="16" t="s">
        <v>338</v>
      </c>
      <c r="AF555" s="16" t="s">
        <v>338</v>
      </c>
      <c r="AG555" s="25">
        <f ca="1" t="shared" si="48"/>
        <v>3.91305555560393</v>
      </c>
      <c r="AH555" s="25" t="str">
        <f t="shared" si="49"/>
        <v>是</v>
      </c>
      <c r="AI555" s="26" t="str">
        <f ca="1" t="shared" si="50"/>
        <v>是</v>
      </c>
      <c r="AJ555" s="27" t="str">
        <f ca="1" t="shared" si="51"/>
        <v>是</v>
      </c>
      <c r="AK555" s="28" t="s">
        <v>69</v>
      </c>
      <c r="AL555" s="28"/>
    </row>
    <row r="556" spans="1:38">
      <c r="A556" s="22" t="str">
        <f t="shared" si="52"/>
        <v>合肥经开始信路网点</v>
      </c>
      <c r="B556" s="22" t="str">
        <f>VLOOKUP(R556,区域划分!A:B,2,0)</f>
        <v>合肥南</v>
      </c>
      <c r="C556" t="str">
        <f t="shared" si="53"/>
        <v>2020-11-02</v>
      </c>
      <c r="D556" s="16" t="s">
        <v>5598</v>
      </c>
      <c r="E556" s="16" t="s">
        <v>5599</v>
      </c>
      <c r="F556" s="16" t="s">
        <v>433</v>
      </c>
      <c r="G556" s="16" t="s">
        <v>456</v>
      </c>
      <c r="H556" s="16" t="s">
        <v>457</v>
      </c>
      <c r="I556" s="16" t="s">
        <v>473</v>
      </c>
      <c r="J556" s="16" t="s">
        <v>5600</v>
      </c>
      <c r="K556" s="16" t="s">
        <v>5601</v>
      </c>
      <c r="L556" s="16" t="s">
        <v>5602</v>
      </c>
      <c r="M556" s="16" t="s">
        <v>734</v>
      </c>
      <c r="N556" s="16" t="s">
        <v>441</v>
      </c>
      <c r="O556" s="16" t="s">
        <v>442</v>
      </c>
      <c r="P556" s="16" t="s">
        <v>5603</v>
      </c>
      <c r="Q556" s="16" t="s">
        <v>5604</v>
      </c>
      <c r="R556" s="16" t="s">
        <v>19</v>
      </c>
      <c r="S556" s="16" t="s">
        <v>4054</v>
      </c>
      <c r="T556" s="16" t="s">
        <v>5605</v>
      </c>
      <c r="U556" s="16" t="s">
        <v>447</v>
      </c>
      <c r="V556" s="16" t="s">
        <v>842</v>
      </c>
      <c r="W556" s="16" t="s">
        <v>5603</v>
      </c>
      <c r="X556" s="16" t="s">
        <v>449</v>
      </c>
      <c r="Y556" s="16" t="s">
        <v>450</v>
      </c>
      <c r="Z556" s="16" t="s">
        <v>451</v>
      </c>
      <c r="AA556" s="16" t="s">
        <v>5606</v>
      </c>
      <c r="AB556" s="16" t="s">
        <v>4054</v>
      </c>
      <c r="AC556" s="16" t="s">
        <v>19</v>
      </c>
      <c r="AD556" s="16" t="s">
        <v>453</v>
      </c>
      <c r="AE556" s="16" t="s">
        <v>338</v>
      </c>
      <c r="AF556" s="16" t="s">
        <v>338</v>
      </c>
      <c r="AG556" s="25">
        <f ca="1" t="shared" si="48"/>
        <v>23.784999999858</v>
      </c>
      <c r="AH556" s="25" t="str">
        <f t="shared" si="49"/>
        <v>是</v>
      </c>
      <c r="AI556" s="26" t="str">
        <f ca="1" t="shared" si="50"/>
        <v>是</v>
      </c>
      <c r="AJ556" s="27" t="str">
        <f ca="1" t="shared" si="51"/>
        <v>是</v>
      </c>
      <c r="AK556" s="28" t="s">
        <v>69</v>
      </c>
      <c r="AL556" s="28"/>
    </row>
    <row r="557" spans="1:38">
      <c r="A557" s="22" t="str">
        <f t="shared" si="52"/>
        <v>合肥肥东网点</v>
      </c>
      <c r="B557" s="22" t="str">
        <f>VLOOKUP(R557,区域划分!A:B,2,0)</f>
        <v>肥东</v>
      </c>
      <c r="C557" t="str">
        <f t="shared" si="53"/>
        <v>2020-11-02</v>
      </c>
      <c r="D557" s="16" t="s">
        <v>5607</v>
      </c>
      <c r="E557" s="16" t="s">
        <v>5608</v>
      </c>
      <c r="F557" s="16" t="s">
        <v>433</v>
      </c>
      <c r="G557" s="16" t="s">
        <v>471</v>
      </c>
      <c r="H557" s="16" t="s">
        <v>472</v>
      </c>
      <c r="I557" s="16" t="s">
        <v>473</v>
      </c>
      <c r="J557" s="16" t="s">
        <v>5609</v>
      </c>
      <c r="K557" s="16" t="s">
        <v>5610</v>
      </c>
      <c r="L557" s="16" t="s">
        <v>5611</v>
      </c>
      <c r="M557" s="16" t="s">
        <v>537</v>
      </c>
      <c r="N557" s="16" t="s">
        <v>441</v>
      </c>
      <c r="O557" s="16" t="s">
        <v>442</v>
      </c>
      <c r="P557" s="16" t="s">
        <v>537</v>
      </c>
      <c r="Q557" s="16" t="s">
        <v>5612</v>
      </c>
      <c r="R557" s="16" t="s">
        <v>77</v>
      </c>
      <c r="S557" s="16" t="s">
        <v>5613</v>
      </c>
      <c r="T557" s="16" t="s">
        <v>5614</v>
      </c>
      <c r="U557" s="16" t="s">
        <v>447</v>
      </c>
      <c r="V557" s="16" t="s">
        <v>541</v>
      </c>
      <c r="W557" s="16" t="s">
        <v>537</v>
      </c>
      <c r="X557" s="16" t="s">
        <v>449</v>
      </c>
      <c r="Y557" s="16" t="s">
        <v>450</v>
      </c>
      <c r="Z557" s="16" t="s">
        <v>451</v>
      </c>
      <c r="AA557" s="16" t="s">
        <v>5615</v>
      </c>
      <c r="AB557" s="16" t="s">
        <v>5613</v>
      </c>
      <c r="AC557" s="16" t="s">
        <v>77</v>
      </c>
      <c r="AD557" s="16" t="s">
        <v>453</v>
      </c>
      <c r="AE557" s="16" t="s">
        <v>338</v>
      </c>
      <c r="AF557" s="16" t="s">
        <v>338</v>
      </c>
      <c r="AG557" s="25">
        <f ca="1" t="shared" si="48"/>
        <v>4.21166666666977</v>
      </c>
      <c r="AH557" s="25" t="str">
        <f t="shared" si="49"/>
        <v>是</v>
      </c>
      <c r="AI557" s="26" t="str">
        <f ca="1" t="shared" si="50"/>
        <v>是</v>
      </c>
      <c r="AJ557" s="27" t="str">
        <f ca="1" t="shared" si="51"/>
        <v>是</v>
      </c>
      <c r="AK557" s="28" t="s">
        <v>69</v>
      </c>
      <c r="AL557" s="28"/>
    </row>
    <row r="558" spans="1:38">
      <c r="A558" s="22" t="str">
        <f t="shared" si="52"/>
        <v>合肥经开网点</v>
      </c>
      <c r="B558" s="22" t="str">
        <f>VLOOKUP(R558,区域划分!A:B,2,0)</f>
        <v>合肥南</v>
      </c>
      <c r="C558" t="str">
        <f t="shared" si="53"/>
        <v>2020-11-02</v>
      </c>
      <c r="D558" s="16" t="s">
        <v>5616</v>
      </c>
      <c r="E558" s="16" t="s">
        <v>2179</v>
      </c>
      <c r="F558" s="16" t="s">
        <v>433</v>
      </c>
      <c r="G558" s="16" t="s">
        <v>471</v>
      </c>
      <c r="H558" s="16" t="s">
        <v>472</v>
      </c>
      <c r="I558" s="16" t="s">
        <v>473</v>
      </c>
      <c r="J558" s="16" t="s">
        <v>2180</v>
      </c>
      <c r="K558" s="16" t="s">
        <v>2181</v>
      </c>
      <c r="L558" s="16" t="s">
        <v>5617</v>
      </c>
      <c r="M558" s="16" t="s">
        <v>2183</v>
      </c>
      <c r="N558" s="16" t="s">
        <v>478</v>
      </c>
      <c r="O558" s="16" t="s">
        <v>442</v>
      </c>
      <c r="P558" s="16" t="s">
        <v>2184</v>
      </c>
      <c r="Q558" s="16" t="s">
        <v>800</v>
      </c>
      <c r="R558" s="16" t="str">
        <f t="shared" si="57"/>
        <v>合肥经开网点</v>
      </c>
      <c r="S558" s="16" t="s">
        <v>4044</v>
      </c>
      <c r="T558" s="16" t="s">
        <v>465</v>
      </c>
      <c r="U558" s="16" t="s">
        <v>466</v>
      </c>
      <c r="V558" s="16" t="s">
        <v>2185</v>
      </c>
      <c r="W558" s="16" t="s">
        <v>2184</v>
      </c>
      <c r="X558" s="16" t="s">
        <v>449</v>
      </c>
      <c r="Y558" s="16" t="s">
        <v>450</v>
      </c>
      <c r="Z558" s="16" t="s">
        <v>451</v>
      </c>
      <c r="AA558" s="16" t="s">
        <v>5618</v>
      </c>
      <c r="AB558" s="16" t="s">
        <v>4044</v>
      </c>
      <c r="AC558" s="16" t="s">
        <v>9</v>
      </c>
      <c r="AD558" s="16" t="s">
        <v>453</v>
      </c>
      <c r="AE558" s="16" t="s">
        <v>9</v>
      </c>
      <c r="AF558" s="16" t="s">
        <v>338</v>
      </c>
      <c r="AG558" s="25">
        <f ca="1" t="shared" si="48"/>
        <v>0.910555555543397</v>
      </c>
      <c r="AH558" s="25" t="str">
        <f t="shared" si="49"/>
        <v>是</v>
      </c>
      <c r="AI558" s="26" t="str">
        <f ca="1" t="shared" si="50"/>
        <v>是</v>
      </c>
      <c r="AJ558" s="27" t="str">
        <f ca="1" t="shared" si="51"/>
        <v>是</v>
      </c>
      <c r="AK558" s="28" t="s">
        <v>69</v>
      </c>
      <c r="AL558" s="28"/>
    </row>
    <row r="559" spans="1:38">
      <c r="A559" s="22" t="str">
        <f t="shared" si="52"/>
        <v>合肥肥东人民路网点</v>
      </c>
      <c r="B559" s="22" t="str">
        <f>VLOOKUP(R559,区域划分!A:B,2,0)</f>
        <v>肥东</v>
      </c>
      <c r="C559" t="str">
        <f t="shared" si="53"/>
        <v>2020-11-02</v>
      </c>
      <c r="D559" s="16" t="s">
        <v>5619</v>
      </c>
      <c r="E559" s="16" t="s">
        <v>5620</v>
      </c>
      <c r="F559" s="16" t="s">
        <v>433</v>
      </c>
      <c r="G559" s="16" t="s">
        <v>532</v>
      </c>
      <c r="H559" s="16" t="s">
        <v>533</v>
      </c>
      <c r="I559" s="16" t="s">
        <v>473</v>
      </c>
      <c r="J559" s="16" t="s">
        <v>675</v>
      </c>
      <c r="K559" s="16" t="s">
        <v>5621</v>
      </c>
      <c r="L559" s="16" t="s">
        <v>5622</v>
      </c>
      <c r="M559" s="16" t="s">
        <v>5623</v>
      </c>
      <c r="N559" s="16" t="s">
        <v>478</v>
      </c>
      <c r="O559" s="16" t="s">
        <v>442</v>
      </c>
      <c r="P559" s="16" t="s">
        <v>5624</v>
      </c>
      <c r="Q559" s="16" t="s">
        <v>5625</v>
      </c>
      <c r="R559" s="16" t="s">
        <v>23</v>
      </c>
      <c r="S559" s="16" t="s">
        <v>4176</v>
      </c>
      <c r="T559" s="16" t="s">
        <v>4197</v>
      </c>
      <c r="U559" s="16" t="s">
        <v>466</v>
      </c>
      <c r="V559" s="16" t="s">
        <v>5626</v>
      </c>
      <c r="W559" s="16" t="s">
        <v>5624</v>
      </c>
      <c r="X559" s="16" t="s">
        <v>449</v>
      </c>
      <c r="Y559" s="16" t="s">
        <v>450</v>
      </c>
      <c r="Z559" s="16" t="s">
        <v>451</v>
      </c>
      <c r="AA559" s="16" t="s">
        <v>5627</v>
      </c>
      <c r="AB559" s="16" t="s">
        <v>4176</v>
      </c>
      <c r="AC559" s="16" t="s">
        <v>23</v>
      </c>
      <c r="AD559" s="16" t="s">
        <v>453</v>
      </c>
      <c r="AE559" s="16" t="s">
        <v>23</v>
      </c>
      <c r="AF559" s="16" t="s">
        <v>338</v>
      </c>
      <c r="AG559" s="25">
        <f ca="1" t="shared" si="48"/>
        <v>23.3983333334327</v>
      </c>
      <c r="AH559" s="25" t="str">
        <f t="shared" si="49"/>
        <v>是</v>
      </c>
      <c r="AI559" s="26" t="str">
        <f ca="1" t="shared" si="50"/>
        <v>是</v>
      </c>
      <c r="AJ559" s="27" t="str">
        <f ca="1" t="shared" si="51"/>
        <v>是</v>
      </c>
      <c r="AK559" s="28"/>
      <c r="AL559" s="28" t="s">
        <v>71</v>
      </c>
    </row>
    <row r="560" spans="1:38">
      <c r="A560" s="22" t="str">
        <f t="shared" si="52"/>
        <v>合肥肥东吾悦网点</v>
      </c>
      <c r="B560" s="22" t="str">
        <f>VLOOKUP(R560,区域划分!A:B,2,0)</f>
        <v>肥东</v>
      </c>
      <c r="C560" t="str">
        <f t="shared" si="53"/>
        <v>2020-11-02</v>
      </c>
      <c r="D560" s="16" t="s">
        <v>5628</v>
      </c>
      <c r="E560" s="16" t="s">
        <v>1242</v>
      </c>
      <c r="F560" s="16" t="s">
        <v>433</v>
      </c>
      <c r="G560" s="16" t="s">
        <v>532</v>
      </c>
      <c r="H560" s="16" t="s">
        <v>533</v>
      </c>
      <c r="I560" s="16" t="s">
        <v>473</v>
      </c>
      <c r="J560" s="16" t="s">
        <v>1243</v>
      </c>
      <c r="K560" s="16" t="s">
        <v>1244</v>
      </c>
      <c r="L560" s="16" t="s">
        <v>5629</v>
      </c>
      <c r="M560" s="16" t="s">
        <v>1246</v>
      </c>
      <c r="N560" s="16" t="s">
        <v>478</v>
      </c>
      <c r="O560" s="16" t="s">
        <v>442</v>
      </c>
      <c r="P560" s="16" t="s">
        <v>1247</v>
      </c>
      <c r="Q560" s="16" t="s">
        <v>1248</v>
      </c>
      <c r="R560" s="16" t="s">
        <v>11</v>
      </c>
      <c r="S560" s="16" t="s">
        <v>4176</v>
      </c>
      <c r="T560" s="16" t="s">
        <v>4197</v>
      </c>
      <c r="U560" s="16" t="s">
        <v>466</v>
      </c>
      <c r="V560" s="16" t="s">
        <v>1249</v>
      </c>
      <c r="W560" s="16" t="s">
        <v>1247</v>
      </c>
      <c r="X560" s="16" t="s">
        <v>449</v>
      </c>
      <c r="Y560" s="16" t="s">
        <v>450</v>
      </c>
      <c r="Z560" s="16" t="s">
        <v>451</v>
      </c>
      <c r="AA560" s="16" t="s">
        <v>5630</v>
      </c>
      <c r="AB560" s="16" t="s">
        <v>4176</v>
      </c>
      <c r="AC560" s="16" t="s">
        <v>11</v>
      </c>
      <c r="AD560" s="16" t="s">
        <v>453</v>
      </c>
      <c r="AE560" s="16" t="s">
        <v>11</v>
      </c>
      <c r="AF560" s="16" t="s">
        <v>338</v>
      </c>
      <c r="AG560" s="25">
        <f ca="1" t="shared" si="48"/>
        <v>23.3511111111729</v>
      </c>
      <c r="AH560" s="25" t="str">
        <f t="shared" si="49"/>
        <v>是</v>
      </c>
      <c r="AI560" s="26" t="str">
        <f ca="1" t="shared" si="50"/>
        <v>是</v>
      </c>
      <c r="AJ560" s="27" t="str">
        <f ca="1" t="shared" si="51"/>
        <v>是</v>
      </c>
      <c r="AK560" s="28"/>
      <c r="AL560" s="28" t="s">
        <v>71</v>
      </c>
    </row>
    <row r="561" spans="1:38">
      <c r="A561" s="22" t="str">
        <f t="shared" si="52"/>
        <v>合肥肥东吾悦网点</v>
      </c>
      <c r="B561" s="22" t="str">
        <f>VLOOKUP(R561,区域划分!A:B,2,0)</f>
        <v>肥东</v>
      </c>
      <c r="C561" t="str">
        <f t="shared" si="53"/>
        <v>2020-11-02</v>
      </c>
      <c r="D561" s="16" t="s">
        <v>5631</v>
      </c>
      <c r="E561" s="16" t="s">
        <v>622</v>
      </c>
      <c r="F561" s="16" t="s">
        <v>433</v>
      </c>
      <c r="G561" s="16" t="s">
        <v>456</v>
      </c>
      <c r="H561" s="16" t="s">
        <v>457</v>
      </c>
      <c r="I561" s="16" t="s">
        <v>473</v>
      </c>
      <c r="J561" s="16" t="s">
        <v>623</v>
      </c>
      <c r="K561" s="16" t="s">
        <v>624</v>
      </c>
      <c r="L561" s="16" t="s">
        <v>5632</v>
      </c>
      <c r="M561" s="16" t="s">
        <v>537</v>
      </c>
      <c r="N561" s="16" t="s">
        <v>441</v>
      </c>
      <c r="O561" s="16" t="s">
        <v>442</v>
      </c>
      <c r="P561" s="16" t="s">
        <v>537</v>
      </c>
      <c r="Q561" s="16" t="s">
        <v>628</v>
      </c>
      <c r="R561" s="16" t="s">
        <v>11</v>
      </c>
      <c r="S561" s="16" t="s">
        <v>4176</v>
      </c>
      <c r="T561" s="16" t="s">
        <v>4197</v>
      </c>
      <c r="U561" s="16" t="s">
        <v>466</v>
      </c>
      <c r="V561" s="16" t="s">
        <v>541</v>
      </c>
      <c r="W561" s="16" t="s">
        <v>537</v>
      </c>
      <c r="X561" s="16" t="s">
        <v>449</v>
      </c>
      <c r="Y561" s="16" t="s">
        <v>450</v>
      </c>
      <c r="Z561" s="16" t="s">
        <v>451</v>
      </c>
      <c r="AA561" s="16" t="s">
        <v>5633</v>
      </c>
      <c r="AB561" s="16" t="s">
        <v>4176</v>
      </c>
      <c r="AC561" s="16" t="s">
        <v>11</v>
      </c>
      <c r="AD561" s="16" t="s">
        <v>453</v>
      </c>
      <c r="AE561" s="16" t="s">
        <v>11</v>
      </c>
      <c r="AF561" s="16" t="s">
        <v>338</v>
      </c>
      <c r="AG561" s="25">
        <f ca="1" t="shared" si="48"/>
        <v>23.2999999999884</v>
      </c>
      <c r="AH561" s="25" t="str">
        <f t="shared" si="49"/>
        <v>是</v>
      </c>
      <c r="AI561" s="26" t="str">
        <f ca="1" t="shared" si="50"/>
        <v>是</v>
      </c>
      <c r="AJ561" s="27" t="str">
        <f ca="1" t="shared" si="51"/>
        <v>是</v>
      </c>
      <c r="AK561" s="28"/>
      <c r="AL561" s="28" t="s">
        <v>71</v>
      </c>
    </row>
    <row r="562" spans="1:38">
      <c r="A562" s="22" t="str">
        <f t="shared" si="52"/>
        <v>合肥肥西柏堰网点</v>
      </c>
      <c r="B562" s="22" t="str">
        <f>VLOOKUP(R562,区域划分!A:B,2,0)</f>
        <v>肥西</v>
      </c>
      <c r="C562" t="str">
        <f t="shared" si="53"/>
        <v>2020-11-02</v>
      </c>
      <c r="D562" s="16" t="s">
        <v>5634</v>
      </c>
      <c r="E562" s="16" t="s">
        <v>5635</v>
      </c>
      <c r="F562" s="16" t="s">
        <v>433</v>
      </c>
      <c r="G562" s="16" t="s">
        <v>471</v>
      </c>
      <c r="H562" s="16" t="s">
        <v>472</v>
      </c>
      <c r="I562" s="16" t="s">
        <v>473</v>
      </c>
      <c r="J562" s="16" t="s">
        <v>846</v>
      </c>
      <c r="K562" s="16" t="s">
        <v>1525</v>
      </c>
      <c r="L562" s="16" t="s">
        <v>5636</v>
      </c>
      <c r="M562" s="16" t="s">
        <v>537</v>
      </c>
      <c r="N562" s="16" t="s">
        <v>441</v>
      </c>
      <c r="O562" s="16" t="s">
        <v>442</v>
      </c>
      <c r="P562" s="16" t="s">
        <v>537</v>
      </c>
      <c r="Q562" s="16" t="s">
        <v>5637</v>
      </c>
      <c r="R562" s="16" t="s">
        <v>55</v>
      </c>
      <c r="S562" s="16" t="s">
        <v>4176</v>
      </c>
      <c r="T562" s="16" t="s">
        <v>5638</v>
      </c>
      <c r="U562" s="16" t="s">
        <v>466</v>
      </c>
      <c r="V562" s="16" t="s">
        <v>541</v>
      </c>
      <c r="W562" s="16" t="s">
        <v>537</v>
      </c>
      <c r="X562" s="16" t="s">
        <v>449</v>
      </c>
      <c r="Y562" s="16" t="s">
        <v>450</v>
      </c>
      <c r="Z562" s="16" t="s">
        <v>451</v>
      </c>
      <c r="AA562" s="16" t="s">
        <v>5639</v>
      </c>
      <c r="AB562" s="16" t="s">
        <v>4176</v>
      </c>
      <c r="AC562" s="16" t="s">
        <v>846</v>
      </c>
      <c r="AD562" s="16" t="s">
        <v>453</v>
      </c>
      <c r="AE562" s="16" t="s">
        <v>55</v>
      </c>
      <c r="AF562" s="16" t="s">
        <v>338</v>
      </c>
      <c r="AG562" s="25">
        <f ca="1" t="shared" si="48"/>
        <v>23.6777777778916</v>
      </c>
      <c r="AH562" s="25" t="str">
        <f t="shared" si="49"/>
        <v>是</v>
      </c>
      <c r="AI562" s="26" t="str">
        <f ca="1" t="shared" si="50"/>
        <v>是</v>
      </c>
      <c r="AJ562" s="27" t="str">
        <f ca="1" t="shared" si="51"/>
        <v>是</v>
      </c>
      <c r="AK562" s="28"/>
      <c r="AL562" s="28" t="s">
        <v>71</v>
      </c>
    </row>
    <row r="563" spans="1:38">
      <c r="A563" s="22" t="str">
        <f t="shared" si="52"/>
        <v>合肥长丰水湖镇网点</v>
      </c>
      <c r="B563" s="22" t="str">
        <f>VLOOKUP(R563,区域划分!A:B,2,0)</f>
        <v>合肥北</v>
      </c>
      <c r="C563" t="str">
        <f t="shared" si="53"/>
        <v>2020-11-02</v>
      </c>
      <c r="D563" s="16" t="s">
        <v>5640</v>
      </c>
      <c r="E563" s="16" t="s">
        <v>5641</v>
      </c>
      <c r="F563" s="16" t="s">
        <v>433</v>
      </c>
      <c r="G563" s="16" t="s">
        <v>456</v>
      </c>
      <c r="H563" s="16" t="s">
        <v>457</v>
      </c>
      <c r="I563" s="16" t="s">
        <v>436</v>
      </c>
      <c r="J563" s="16" t="s">
        <v>5642</v>
      </c>
      <c r="K563" s="16" t="s">
        <v>5643</v>
      </c>
      <c r="L563" s="16" t="s">
        <v>5644</v>
      </c>
      <c r="M563" s="16" t="s">
        <v>5645</v>
      </c>
      <c r="N563" s="16" t="s">
        <v>478</v>
      </c>
      <c r="O563" s="16" t="s">
        <v>442</v>
      </c>
      <c r="P563" s="16" t="s">
        <v>5645</v>
      </c>
      <c r="Q563" s="16" t="s">
        <v>5646</v>
      </c>
      <c r="R563" s="16" t="s">
        <v>15</v>
      </c>
      <c r="S563" s="16" t="s">
        <v>829</v>
      </c>
      <c r="T563" s="16" t="s">
        <v>5647</v>
      </c>
      <c r="U563" s="16" t="s">
        <v>447</v>
      </c>
      <c r="V563" s="16" t="s">
        <v>5648</v>
      </c>
      <c r="W563" s="16" t="s">
        <v>5645</v>
      </c>
      <c r="X563" s="16" t="s">
        <v>449</v>
      </c>
      <c r="Y563" s="16" t="s">
        <v>450</v>
      </c>
      <c r="Z563" s="16" t="s">
        <v>451</v>
      </c>
      <c r="AA563" s="16" t="s">
        <v>5649</v>
      </c>
      <c r="AB563" s="16" t="s">
        <v>829</v>
      </c>
      <c r="AC563" s="16" t="s">
        <v>15</v>
      </c>
      <c r="AD563" s="16" t="s">
        <v>453</v>
      </c>
      <c r="AE563" s="16" t="s">
        <v>338</v>
      </c>
      <c r="AF563" s="16" t="s">
        <v>338</v>
      </c>
      <c r="AG563" s="25">
        <f ca="1" t="shared" si="48"/>
        <v>6.52555555547588</v>
      </c>
      <c r="AH563" s="25" t="str">
        <f t="shared" si="49"/>
        <v>是</v>
      </c>
      <c r="AI563" s="26" t="str">
        <f ca="1" t="shared" si="50"/>
        <v>是</v>
      </c>
      <c r="AJ563" s="27" t="str">
        <f ca="1" t="shared" si="51"/>
        <v>是</v>
      </c>
      <c r="AK563" s="28" t="s">
        <v>69</v>
      </c>
      <c r="AL563" s="28"/>
    </row>
    <row r="564" spans="1:38">
      <c r="A564" s="22" t="str">
        <f t="shared" si="52"/>
        <v>合肥肥东吾悦网点</v>
      </c>
      <c r="B564" s="22" t="str">
        <f>VLOOKUP(R564,区域划分!A:B,2,0)</f>
        <v>肥东</v>
      </c>
      <c r="C564" t="str">
        <f t="shared" si="53"/>
        <v>2020-11-02</v>
      </c>
      <c r="D564" s="16" t="s">
        <v>5650</v>
      </c>
      <c r="E564" s="16" t="s">
        <v>5651</v>
      </c>
      <c r="F564" s="16" t="s">
        <v>433</v>
      </c>
      <c r="G564" s="16" t="s">
        <v>471</v>
      </c>
      <c r="H564" s="16" t="s">
        <v>472</v>
      </c>
      <c r="I564" s="16" t="s">
        <v>473</v>
      </c>
      <c r="J564" s="16" t="s">
        <v>3869</v>
      </c>
      <c r="K564" s="16" t="s">
        <v>3870</v>
      </c>
      <c r="L564" s="16" t="s">
        <v>5652</v>
      </c>
      <c r="M564" s="16" t="s">
        <v>5653</v>
      </c>
      <c r="N564" s="16" t="s">
        <v>478</v>
      </c>
      <c r="O564" s="16" t="s">
        <v>442</v>
      </c>
      <c r="P564" s="16" t="s">
        <v>5654</v>
      </c>
      <c r="Q564" s="16" t="s">
        <v>5655</v>
      </c>
      <c r="R564" s="16" t="s">
        <v>11</v>
      </c>
      <c r="S564" s="16" t="s">
        <v>4406</v>
      </c>
      <c r="T564" s="16" t="s">
        <v>5656</v>
      </c>
      <c r="U564" s="16" t="s">
        <v>447</v>
      </c>
      <c r="V564" s="16" t="s">
        <v>5657</v>
      </c>
      <c r="W564" s="16" t="s">
        <v>5654</v>
      </c>
      <c r="X564" s="16" t="s">
        <v>449</v>
      </c>
      <c r="Y564" s="16" t="s">
        <v>450</v>
      </c>
      <c r="Z564" s="16" t="s">
        <v>451</v>
      </c>
      <c r="AA564" s="16" t="s">
        <v>5658</v>
      </c>
      <c r="AB564" s="16" t="s">
        <v>4406</v>
      </c>
      <c r="AC564" s="16" t="s">
        <v>11</v>
      </c>
      <c r="AD564" s="16" t="s">
        <v>453</v>
      </c>
      <c r="AE564" s="16" t="s">
        <v>338</v>
      </c>
      <c r="AF564" s="16" t="s">
        <v>338</v>
      </c>
      <c r="AG564" s="25">
        <f ca="1" t="shared" si="48"/>
        <v>4.68416666676058</v>
      </c>
      <c r="AH564" s="25" t="str">
        <f t="shared" si="49"/>
        <v>是</v>
      </c>
      <c r="AI564" s="26" t="str">
        <f ca="1" t="shared" si="50"/>
        <v>是</v>
      </c>
      <c r="AJ564" s="27" t="str">
        <f ca="1" t="shared" si="51"/>
        <v>是</v>
      </c>
      <c r="AK564" s="28" t="s">
        <v>69</v>
      </c>
      <c r="AL564" s="28"/>
    </row>
    <row r="565" spans="1:38">
      <c r="A565" s="22" t="str">
        <f t="shared" si="52"/>
        <v>合肥肥东吾悦网点</v>
      </c>
      <c r="B565" s="22" t="str">
        <f>VLOOKUP(R565,区域划分!A:B,2,0)</f>
        <v>肥东</v>
      </c>
      <c r="C565" t="str">
        <f t="shared" si="53"/>
        <v>2020-11-02</v>
      </c>
      <c r="D565" s="16" t="s">
        <v>5659</v>
      </c>
      <c r="E565" s="16" t="s">
        <v>5660</v>
      </c>
      <c r="F565" s="16" t="s">
        <v>433</v>
      </c>
      <c r="G565" s="16" t="s">
        <v>471</v>
      </c>
      <c r="H565" s="16" t="s">
        <v>472</v>
      </c>
      <c r="I565" s="16" t="s">
        <v>473</v>
      </c>
      <c r="J565" s="16" t="s">
        <v>1515</v>
      </c>
      <c r="K565" s="16" t="s">
        <v>5661</v>
      </c>
      <c r="L565" s="16" t="s">
        <v>5662</v>
      </c>
      <c r="M565" s="16" t="s">
        <v>5663</v>
      </c>
      <c r="N565" s="16" t="s">
        <v>441</v>
      </c>
      <c r="O565" s="16" t="s">
        <v>442</v>
      </c>
      <c r="P565" s="16" t="s">
        <v>5664</v>
      </c>
      <c r="Q565" s="16" t="s">
        <v>5665</v>
      </c>
      <c r="R565" s="16" t="s">
        <v>11</v>
      </c>
      <c r="S565" s="16" t="s">
        <v>4406</v>
      </c>
      <c r="T565" s="16" t="s">
        <v>5666</v>
      </c>
      <c r="U565" s="16" t="s">
        <v>447</v>
      </c>
      <c r="V565" s="16" t="s">
        <v>5667</v>
      </c>
      <c r="W565" s="16" t="s">
        <v>5664</v>
      </c>
      <c r="X565" s="16" t="s">
        <v>449</v>
      </c>
      <c r="Y565" s="16" t="s">
        <v>450</v>
      </c>
      <c r="Z565" s="16" t="s">
        <v>451</v>
      </c>
      <c r="AA565" s="16" t="s">
        <v>5668</v>
      </c>
      <c r="AB565" s="16" t="s">
        <v>4406</v>
      </c>
      <c r="AC565" s="16" t="s">
        <v>11</v>
      </c>
      <c r="AD565" s="16" t="s">
        <v>453</v>
      </c>
      <c r="AE565" s="16" t="s">
        <v>338</v>
      </c>
      <c r="AF565" s="16" t="s">
        <v>338</v>
      </c>
      <c r="AG565" s="25">
        <f ca="1" t="shared" si="48"/>
        <v>1.428888888855</v>
      </c>
      <c r="AH565" s="25" t="str">
        <f t="shared" si="49"/>
        <v>是</v>
      </c>
      <c r="AI565" s="26" t="str">
        <f ca="1" t="shared" si="50"/>
        <v>是</v>
      </c>
      <c r="AJ565" s="27" t="str">
        <f ca="1" t="shared" si="51"/>
        <v>是</v>
      </c>
      <c r="AK565" s="28" t="s">
        <v>69</v>
      </c>
      <c r="AL565" s="28"/>
    </row>
    <row r="566" spans="1:38">
      <c r="A566" s="22" t="str">
        <f t="shared" si="52"/>
        <v>宿州泗县网点</v>
      </c>
      <c r="B566" s="22" t="str">
        <f>VLOOKUP(R566,区域划分!A:B,2,0)</f>
        <v>宿州</v>
      </c>
      <c r="C566" t="str">
        <f t="shared" si="53"/>
        <v>2020-11-02</v>
      </c>
      <c r="D566" s="16" t="s">
        <v>5669</v>
      </c>
      <c r="E566" s="16" t="s">
        <v>5670</v>
      </c>
      <c r="F566" s="16" t="s">
        <v>433</v>
      </c>
      <c r="G566" s="16" t="s">
        <v>532</v>
      </c>
      <c r="H566" s="16" t="s">
        <v>533</v>
      </c>
      <c r="I566" s="16" t="s">
        <v>436</v>
      </c>
      <c r="J566" s="16" t="s">
        <v>600</v>
      </c>
      <c r="K566" s="16" t="s">
        <v>5671</v>
      </c>
      <c r="L566" s="16" t="s">
        <v>5672</v>
      </c>
      <c r="M566" s="16" t="s">
        <v>5673</v>
      </c>
      <c r="N566" s="16" t="s">
        <v>478</v>
      </c>
      <c r="O566" s="16" t="s">
        <v>442</v>
      </c>
      <c r="P566" s="16" t="s">
        <v>5674</v>
      </c>
      <c r="Q566" s="16" t="s">
        <v>5675</v>
      </c>
      <c r="R566" s="16" t="s">
        <v>83</v>
      </c>
      <c r="S566" s="16" t="s">
        <v>4176</v>
      </c>
      <c r="T566" s="16" t="s">
        <v>5676</v>
      </c>
      <c r="U566" s="16" t="s">
        <v>466</v>
      </c>
      <c r="V566" s="16" t="s">
        <v>5677</v>
      </c>
      <c r="W566" s="16" t="s">
        <v>5674</v>
      </c>
      <c r="X566" s="16" t="s">
        <v>449</v>
      </c>
      <c r="Y566" s="16" t="s">
        <v>450</v>
      </c>
      <c r="Z566" s="16" t="s">
        <v>451</v>
      </c>
      <c r="AA566" s="16" t="s">
        <v>5678</v>
      </c>
      <c r="AB566" s="16" t="s">
        <v>4176</v>
      </c>
      <c r="AC566" s="16" t="s">
        <v>83</v>
      </c>
      <c r="AD566" s="16" t="s">
        <v>453</v>
      </c>
      <c r="AE566" s="16" t="s">
        <v>83</v>
      </c>
      <c r="AF566" s="16" t="s">
        <v>338</v>
      </c>
      <c r="AG566" s="25">
        <f ca="1" t="shared" si="48"/>
        <v>23.7433333332301</v>
      </c>
      <c r="AH566" s="25" t="str">
        <f t="shared" si="49"/>
        <v>是</v>
      </c>
      <c r="AI566" s="26" t="str">
        <f ca="1" t="shared" si="50"/>
        <v>是</v>
      </c>
      <c r="AJ566" s="27" t="str">
        <f ca="1" t="shared" si="51"/>
        <v>是</v>
      </c>
      <c r="AK566" s="28"/>
      <c r="AL566" s="28" t="s">
        <v>71</v>
      </c>
    </row>
    <row r="567" spans="1:38">
      <c r="A567" s="22" t="str">
        <f t="shared" si="52"/>
        <v>合肥包河三里庵网点</v>
      </c>
      <c r="B567" s="22" t="str">
        <f>VLOOKUP(R567,区域划分!A:B,2,0)</f>
        <v>合肥南</v>
      </c>
      <c r="C567" t="str">
        <f t="shared" si="53"/>
        <v>2020-11-02</v>
      </c>
      <c r="D567" s="16" t="s">
        <v>5679</v>
      </c>
      <c r="E567" s="16" t="s">
        <v>5680</v>
      </c>
      <c r="F567" s="16" t="s">
        <v>5681</v>
      </c>
      <c r="G567" s="16" t="s">
        <v>471</v>
      </c>
      <c r="H567" s="16" t="s">
        <v>472</v>
      </c>
      <c r="I567" s="16" t="s">
        <v>473</v>
      </c>
      <c r="J567" s="16" t="s">
        <v>5682</v>
      </c>
      <c r="K567" s="16" t="s">
        <v>5683</v>
      </c>
      <c r="L567" s="16" t="s">
        <v>5684</v>
      </c>
      <c r="M567" s="16" t="s">
        <v>1867</v>
      </c>
      <c r="N567" s="16" t="s">
        <v>478</v>
      </c>
      <c r="O567" s="16" t="s">
        <v>479</v>
      </c>
      <c r="P567" s="16" t="s">
        <v>5685</v>
      </c>
      <c r="Q567" s="16" t="s">
        <v>5686</v>
      </c>
      <c r="R567" s="16" t="s">
        <v>13</v>
      </c>
      <c r="S567" s="16" t="s">
        <v>4176</v>
      </c>
      <c r="T567" s="16" t="s">
        <v>1880</v>
      </c>
      <c r="U567" s="16" t="s">
        <v>466</v>
      </c>
      <c r="V567" s="16" t="s">
        <v>1871</v>
      </c>
      <c r="W567" s="16" t="s">
        <v>5685</v>
      </c>
      <c r="X567" s="16" t="s">
        <v>449</v>
      </c>
      <c r="Y567" s="16" t="s">
        <v>450</v>
      </c>
      <c r="Z567" s="16" t="s">
        <v>451</v>
      </c>
      <c r="AA567" s="16" t="s">
        <v>5687</v>
      </c>
      <c r="AB567" s="16" t="s">
        <v>4176</v>
      </c>
      <c r="AC567" s="16" t="s">
        <v>13</v>
      </c>
      <c r="AD567" s="16" t="s">
        <v>453</v>
      </c>
      <c r="AE567" s="16" t="s">
        <v>13</v>
      </c>
      <c r="AF567" s="16" t="s">
        <v>338</v>
      </c>
      <c r="AG567" s="25">
        <f ca="1" t="shared" si="48"/>
        <v>23.2338888887898</v>
      </c>
      <c r="AH567" s="25" t="str">
        <f t="shared" si="49"/>
        <v>是</v>
      </c>
      <c r="AI567" s="26" t="str">
        <f ca="1" t="shared" si="50"/>
        <v>是</v>
      </c>
      <c r="AJ567" s="27" t="str">
        <f ca="1" t="shared" si="51"/>
        <v>是</v>
      </c>
      <c r="AK567" s="28"/>
      <c r="AL567" s="28" t="s">
        <v>71</v>
      </c>
    </row>
    <row r="568" spans="1:38">
      <c r="A568" s="22" t="str">
        <f t="shared" si="52"/>
        <v>合肥肥东吾悦网点</v>
      </c>
      <c r="B568" s="22" t="str">
        <f>VLOOKUP(R568,区域划分!A:B,2,0)</f>
        <v>肥东</v>
      </c>
      <c r="C568" t="str">
        <f t="shared" si="53"/>
        <v>2020-11-02</v>
      </c>
      <c r="D568" s="16" t="s">
        <v>5688</v>
      </c>
      <c r="E568" s="16" t="s">
        <v>5689</v>
      </c>
      <c r="F568" s="16" t="s">
        <v>433</v>
      </c>
      <c r="G568" s="16" t="s">
        <v>532</v>
      </c>
      <c r="H568" s="16" t="s">
        <v>533</v>
      </c>
      <c r="I568" s="16" t="s">
        <v>473</v>
      </c>
      <c r="J568" s="16" t="s">
        <v>1072</v>
      </c>
      <c r="K568" s="16" t="s">
        <v>5690</v>
      </c>
      <c r="L568" s="16" t="s">
        <v>5691</v>
      </c>
      <c r="M568" s="16" t="s">
        <v>5692</v>
      </c>
      <c r="N568" s="16" t="s">
        <v>478</v>
      </c>
      <c r="O568" s="16" t="s">
        <v>442</v>
      </c>
      <c r="P568" s="16" t="s">
        <v>5693</v>
      </c>
      <c r="Q568" s="16" t="s">
        <v>5694</v>
      </c>
      <c r="R568" s="16" t="s">
        <v>11</v>
      </c>
      <c r="S568" s="16" t="s">
        <v>4176</v>
      </c>
      <c r="T568" s="16" t="s">
        <v>4197</v>
      </c>
      <c r="U568" s="16" t="s">
        <v>466</v>
      </c>
      <c r="V568" s="16" t="s">
        <v>5695</v>
      </c>
      <c r="W568" s="16" t="s">
        <v>5693</v>
      </c>
      <c r="X568" s="16" t="s">
        <v>449</v>
      </c>
      <c r="Y568" s="16" t="s">
        <v>450</v>
      </c>
      <c r="Z568" s="16" t="s">
        <v>451</v>
      </c>
      <c r="AA568" s="16" t="s">
        <v>5696</v>
      </c>
      <c r="AB568" s="16" t="s">
        <v>4176</v>
      </c>
      <c r="AC568" s="16" t="s">
        <v>11</v>
      </c>
      <c r="AD568" s="16" t="s">
        <v>453</v>
      </c>
      <c r="AE568" s="16" t="s">
        <v>11</v>
      </c>
      <c r="AF568" s="16" t="s">
        <v>338</v>
      </c>
      <c r="AG568" s="25">
        <f ca="1" t="shared" si="48"/>
        <v>23.1572222221876</v>
      </c>
      <c r="AH568" s="25" t="str">
        <f t="shared" si="49"/>
        <v>是</v>
      </c>
      <c r="AI568" s="26" t="str">
        <f ca="1" t="shared" si="50"/>
        <v>是</v>
      </c>
      <c r="AJ568" s="27" t="str">
        <f ca="1" t="shared" si="51"/>
        <v>是</v>
      </c>
      <c r="AK568" s="28"/>
      <c r="AL568" s="28" t="s">
        <v>71</v>
      </c>
    </row>
    <row r="569" spans="1:38">
      <c r="A569" s="22" t="str">
        <f t="shared" si="52"/>
        <v>合肥包河三里庵网点</v>
      </c>
      <c r="B569" s="22" t="str">
        <f>VLOOKUP(R569,区域划分!A:B,2,0)</f>
        <v>合肥南</v>
      </c>
      <c r="C569" t="str">
        <f t="shared" si="53"/>
        <v>2020-11-02</v>
      </c>
      <c r="D569" s="16" t="s">
        <v>5697</v>
      </c>
      <c r="E569" s="16" t="s">
        <v>5698</v>
      </c>
      <c r="F569" s="16" t="s">
        <v>433</v>
      </c>
      <c r="G569" s="16" t="s">
        <v>434</v>
      </c>
      <c r="H569" s="16" t="s">
        <v>2446</v>
      </c>
      <c r="I569" s="16" t="s">
        <v>436</v>
      </c>
      <c r="J569" s="16" t="s">
        <v>5699</v>
      </c>
      <c r="K569" s="16" t="s">
        <v>5700</v>
      </c>
      <c r="L569" s="16" t="s">
        <v>5701</v>
      </c>
      <c r="M569" s="16" t="s">
        <v>5702</v>
      </c>
      <c r="N569" s="16" t="s">
        <v>478</v>
      </c>
      <c r="O569" s="16" t="s">
        <v>442</v>
      </c>
      <c r="P569" s="16" t="s">
        <v>5703</v>
      </c>
      <c r="Q569" s="16" t="s">
        <v>5704</v>
      </c>
      <c r="R569" s="16" t="s">
        <v>13</v>
      </c>
      <c r="S569" s="16" t="s">
        <v>4176</v>
      </c>
      <c r="T569" s="16" t="s">
        <v>1880</v>
      </c>
      <c r="U569" s="16" t="s">
        <v>466</v>
      </c>
      <c r="V569" s="16" t="s">
        <v>5705</v>
      </c>
      <c r="W569" s="16" t="s">
        <v>5703</v>
      </c>
      <c r="X569" s="16" t="s">
        <v>449</v>
      </c>
      <c r="Y569" s="16" t="s">
        <v>450</v>
      </c>
      <c r="Z569" s="16" t="s">
        <v>451</v>
      </c>
      <c r="AA569" s="16" t="s">
        <v>5706</v>
      </c>
      <c r="AB569" s="16" t="s">
        <v>4176</v>
      </c>
      <c r="AC569" s="16" t="s">
        <v>13</v>
      </c>
      <c r="AD569" s="16" t="s">
        <v>453</v>
      </c>
      <c r="AE569" s="16" t="s">
        <v>13</v>
      </c>
      <c r="AF569" s="16" t="s">
        <v>338</v>
      </c>
      <c r="AG569" s="25">
        <f ca="1" t="shared" si="48"/>
        <v>23.0949999999139</v>
      </c>
      <c r="AH569" s="25" t="str">
        <f t="shared" si="49"/>
        <v>是</v>
      </c>
      <c r="AI569" s="26" t="str">
        <f ca="1" t="shared" si="50"/>
        <v>是</v>
      </c>
      <c r="AJ569" s="27" t="str">
        <f ca="1" t="shared" si="51"/>
        <v>是</v>
      </c>
      <c r="AK569" s="28"/>
      <c r="AL569" s="28" t="s">
        <v>71</v>
      </c>
    </row>
    <row r="570" spans="1:38">
      <c r="A570" s="22" t="str">
        <f t="shared" si="52"/>
        <v>合肥经开始信路网点</v>
      </c>
      <c r="B570" s="22" t="str">
        <f>VLOOKUP(R570,区域划分!A:B,2,0)</f>
        <v>合肥南</v>
      </c>
      <c r="C570" t="str">
        <f t="shared" si="53"/>
        <v>2020-11-02</v>
      </c>
      <c r="D570" s="16" t="s">
        <v>5707</v>
      </c>
      <c r="E570" s="16" t="s">
        <v>5708</v>
      </c>
      <c r="F570" s="16" t="s">
        <v>433</v>
      </c>
      <c r="G570" s="16" t="s">
        <v>471</v>
      </c>
      <c r="H570" s="16" t="s">
        <v>472</v>
      </c>
      <c r="I570" s="16" t="s">
        <v>473</v>
      </c>
      <c r="J570" s="16" t="s">
        <v>5402</v>
      </c>
      <c r="K570" s="16" t="s">
        <v>5709</v>
      </c>
      <c r="L570" s="16" t="s">
        <v>5710</v>
      </c>
      <c r="M570" s="16" t="s">
        <v>5711</v>
      </c>
      <c r="N570" s="16" t="s">
        <v>478</v>
      </c>
      <c r="O570" s="16" t="s">
        <v>442</v>
      </c>
      <c r="P570" s="16" t="s">
        <v>5712</v>
      </c>
      <c r="Q570" s="16" t="s">
        <v>5713</v>
      </c>
      <c r="R570" s="16" t="s">
        <v>19</v>
      </c>
      <c r="S570" s="16" t="s">
        <v>4054</v>
      </c>
      <c r="T570" s="16" t="s">
        <v>5714</v>
      </c>
      <c r="U570" s="16" t="s">
        <v>447</v>
      </c>
      <c r="V570" s="16" t="s">
        <v>5715</v>
      </c>
      <c r="W570" s="16" t="s">
        <v>5712</v>
      </c>
      <c r="X570" s="16" t="s">
        <v>449</v>
      </c>
      <c r="Y570" s="16" t="s">
        <v>450</v>
      </c>
      <c r="Z570" s="16" t="s">
        <v>451</v>
      </c>
      <c r="AA570" s="16" t="s">
        <v>5716</v>
      </c>
      <c r="AB570" s="16" t="s">
        <v>4054</v>
      </c>
      <c r="AC570" s="16" t="s">
        <v>19</v>
      </c>
      <c r="AD570" s="16" t="s">
        <v>453</v>
      </c>
      <c r="AE570" s="16" t="s">
        <v>338</v>
      </c>
      <c r="AF570" s="16" t="s">
        <v>338</v>
      </c>
      <c r="AG570" s="25">
        <f ca="1" t="shared" si="48"/>
        <v>23.5975000000326</v>
      </c>
      <c r="AH570" s="25" t="str">
        <f t="shared" si="49"/>
        <v>是</v>
      </c>
      <c r="AI570" s="26" t="str">
        <f ca="1" t="shared" si="50"/>
        <v>是</v>
      </c>
      <c r="AJ570" s="27" t="str">
        <f ca="1" t="shared" si="51"/>
        <v>是</v>
      </c>
      <c r="AK570" s="28" t="s">
        <v>69</v>
      </c>
      <c r="AL570" s="28"/>
    </row>
    <row r="571" spans="1:38">
      <c r="A571" s="22" t="str">
        <f t="shared" si="52"/>
        <v>合肥包河三里庵网点</v>
      </c>
      <c r="B571" s="22" t="str">
        <f>VLOOKUP(R571,区域划分!A:B,2,0)</f>
        <v>合肥南</v>
      </c>
      <c r="C571" t="str">
        <f t="shared" si="53"/>
        <v>2020-11-02</v>
      </c>
      <c r="D571" s="16" t="s">
        <v>5717</v>
      </c>
      <c r="E571" s="16" t="s">
        <v>5718</v>
      </c>
      <c r="F571" s="16" t="s">
        <v>433</v>
      </c>
      <c r="G571" s="16" t="s">
        <v>471</v>
      </c>
      <c r="H571" s="16" t="s">
        <v>5719</v>
      </c>
      <c r="I571" s="16" t="s">
        <v>473</v>
      </c>
      <c r="J571" s="16" t="s">
        <v>1766</v>
      </c>
      <c r="K571" s="16" t="s">
        <v>5720</v>
      </c>
      <c r="L571" s="16" t="s">
        <v>5721</v>
      </c>
      <c r="M571" s="16" t="s">
        <v>2270</v>
      </c>
      <c r="N571" s="16" t="s">
        <v>441</v>
      </c>
      <c r="O571" s="16" t="s">
        <v>479</v>
      </c>
      <c r="P571" s="16" t="s">
        <v>5722</v>
      </c>
      <c r="Q571" s="16" t="s">
        <v>5723</v>
      </c>
      <c r="R571" s="16" t="s">
        <v>13</v>
      </c>
      <c r="S571" s="16" t="s">
        <v>4176</v>
      </c>
      <c r="T571" s="16" t="s">
        <v>5724</v>
      </c>
      <c r="U571" s="16" t="s">
        <v>466</v>
      </c>
      <c r="V571" s="16" t="s">
        <v>2275</v>
      </c>
      <c r="W571" s="16" t="s">
        <v>5722</v>
      </c>
      <c r="X571" s="16" t="s">
        <v>449</v>
      </c>
      <c r="Y571" s="16" t="s">
        <v>450</v>
      </c>
      <c r="Z571" s="16" t="s">
        <v>451</v>
      </c>
      <c r="AA571" s="16" t="s">
        <v>5725</v>
      </c>
      <c r="AB571" s="16" t="s">
        <v>4176</v>
      </c>
      <c r="AC571" s="16" t="s">
        <v>13</v>
      </c>
      <c r="AD571" s="16" t="s">
        <v>453</v>
      </c>
      <c r="AE571" s="16" t="s">
        <v>13</v>
      </c>
      <c r="AF571" s="16" t="s">
        <v>338</v>
      </c>
      <c r="AG571" s="25">
        <f ca="1" t="shared" si="48"/>
        <v>23.0949999999139</v>
      </c>
      <c r="AH571" s="25" t="str">
        <f t="shared" si="49"/>
        <v>是</v>
      </c>
      <c r="AI571" s="26" t="str">
        <f ca="1" t="shared" si="50"/>
        <v>是</v>
      </c>
      <c r="AJ571" s="27" t="str">
        <f ca="1" t="shared" si="51"/>
        <v>是</v>
      </c>
      <c r="AK571" s="28"/>
      <c r="AL571" s="28" t="s">
        <v>71</v>
      </c>
    </row>
    <row r="572" spans="1:38">
      <c r="A572" s="22" t="str">
        <f t="shared" si="52"/>
        <v>合肥瑶海三十头网点</v>
      </c>
      <c r="B572" s="22" t="str">
        <f>VLOOKUP(R572,区域划分!A:B,2,0)</f>
        <v>合肥北</v>
      </c>
      <c r="C572" t="str">
        <f t="shared" si="53"/>
        <v>2020-11-02</v>
      </c>
      <c r="D572" s="16" t="s">
        <v>5726</v>
      </c>
      <c r="E572" s="16" t="s">
        <v>5727</v>
      </c>
      <c r="F572" s="16" t="s">
        <v>835</v>
      </c>
      <c r="G572" s="16" t="s">
        <v>471</v>
      </c>
      <c r="H572" s="16" t="s">
        <v>472</v>
      </c>
      <c r="I572" s="16" t="s">
        <v>473</v>
      </c>
      <c r="J572" s="16" t="s">
        <v>836</v>
      </c>
      <c r="K572" s="16" t="s">
        <v>5728</v>
      </c>
      <c r="L572" s="16" t="s">
        <v>5729</v>
      </c>
      <c r="M572" s="16" t="s">
        <v>5730</v>
      </c>
      <c r="N572" s="16" t="s">
        <v>478</v>
      </c>
      <c r="O572" s="16" t="s">
        <v>442</v>
      </c>
      <c r="P572" s="16" t="s">
        <v>5731</v>
      </c>
      <c r="Q572" s="16" t="s">
        <v>5732</v>
      </c>
      <c r="R572" s="16" t="s">
        <v>45</v>
      </c>
      <c r="S572" s="16" t="s">
        <v>4176</v>
      </c>
      <c r="T572" s="16" t="s">
        <v>5733</v>
      </c>
      <c r="U572" s="16" t="s">
        <v>466</v>
      </c>
      <c r="V572" s="16" t="s">
        <v>5734</v>
      </c>
      <c r="W572" s="16" t="s">
        <v>5731</v>
      </c>
      <c r="X572" s="16" t="s">
        <v>449</v>
      </c>
      <c r="Y572" s="16" t="s">
        <v>450</v>
      </c>
      <c r="Z572" s="16" t="s">
        <v>451</v>
      </c>
      <c r="AA572" s="16" t="s">
        <v>5735</v>
      </c>
      <c r="AB572" s="16" t="s">
        <v>4176</v>
      </c>
      <c r="AC572" s="16" t="s">
        <v>45</v>
      </c>
      <c r="AD572" s="16" t="s">
        <v>453</v>
      </c>
      <c r="AE572" s="16" t="s">
        <v>45</v>
      </c>
      <c r="AF572" s="16" t="s">
        <v>338</v>
      </c>
      <c r="AG572" s="25">
        <f ca="1" t="shared" si="48"/>
        <v>23.5374999999767</v>
      </c>
      <c r="AH572" s="25" t="str">
        <f t="shared" si="49"/>
        <v>是</v>
      </c>
      <c r="AI572" s="26" t="str">
        <f ca="1" t="shared" si="50"/>
        <v>是</v>
      </c>
      <c r="AJ572" s="27" t="str">
        <f ca="1" t="shared" si="51"/>
        <v>是</v>
      </c>
      <c r="AK572" s="28" t="s">
        <v>69</v>
      </c>
      <c r="AL572" s="28" t="s">
        <v>71</v>
      </c>
    </row>
    <row r="573" spans="1:38">
      <c r="A573" s="22" t="str">
        <f t="shared" si="52"/>
        <v>合肥包河三里庵网点</v>
      </c>
      <c r="B573" s="22" t="str">
        <f>VLOOKUP(R573,区域划分!A:B,2,0)</f>
        <v>合肥南</v>
      </c>
      <c r="C573" t="str">
        <f t="shared" si="53"/>
        <v>2020-11-02</v>
      </c>
      <c r="D573" s="16" t="s">
        <v>5736</v>
      </c>
      <c r="E573" s="16" t="s">
        <v>5737</v>
      </c>
      <c r="F573" s="16" t="s">
        <v>433</v>
      </c>
      <c r="G573" s="16" t="s">
        <v>471</v>
      </c>
      <c r="H573" s="16" t="s">
        <v>472</v>
      </c>
      <c r="I573" s="16" t="s">
        <v>473</v>
      </c>
      <c r="J573" s="16" t="s">
        <v>5738</v>
      </c>
      <c r="K573" s="16" t="s">
        <v>5739</v>
      </c>
      <c r="L573" s="16" t="s">
        <v>5740</v>
      </c>
      <c r="M573" s="16" t="s">
        <v>5741</v>
      </c>
      <c r="N573" s="16" t="s">
        <v>478</v>
      </c>
      <c r="O573" s="16" t="s">
        <v>442</v>
      </c>
      <c r="P573" s="16" t="s">
        <v>5742</v>
      </c>
      <c r="Q573" s="16" t="s">
        <v>5743</v>
      </c>
      <c r="R573" s="16" t="s">
        <v>13</v>
      </c>
      <c r="S573" s="16" t="s">
        <v>4176</v>
      </c>
      <c r="T573" s="16" t="s">
        <v>1880</v>
      </c>
      <c r="U573" s="16" t="s">
        <v>466</v>
      </c>
      <c r="V573" s="16" t="s">
        <v>5744</v>
      </c>
      <c r="W573" s="16" t="s">
        <v>5742</v>
      </c>
      <c r="X573" s="16" t="s">
        <v>449</v>
      </c>
      <c r="Y573" s="16" t="s">
        <v>450</v>
      </c>
      <c r="Z573" s="16" t="s">
        <v>451</v>
      </c>
      <c r="AA573" s="16" t="s">
        <v>5745</v>
      </c>
      <c r="AB573" s="16" t="s">
        <v>4176</v>
      </c>
      <c r="AC573" s="16" t="s">
        <v>13</v>
      </c>
      <c r="AD573" s="16" t="s">
        <v>453</v>
      </c>
      <c r="AE573" s="16" t="s">
        <v>13</v>
      </c>
      <c r="AF573" s="16" t="s">
        <v>338</v>
      </c>
      <c r="AG573" s="25">
        <f ca="1" t="shared" si="48"/>
        <v>23.0572222222108</v>
      </c>
      <c r="AH573" s="25" t="str">
        <f t="shared" si="49"/>
        <v>是</v>
      </c>
      <c r="AI573" s="26" t="str">
        <f ca="1" t="shared" si="50"/>
        <v>是</v>
      </c>
      <c r="AJ573" s="27" t="str">
        <f ca="1" t="shared" si="51"/>
        <v>是</v>
      </c>
      <c r="AK573" s="28"/>
      <c r="AL573" s="28" t="s">
        <v>71</v>
      </c>
    </row>
    <row r="574" spans="1:38">
      <c r="A574" s="22" t="str">
        <f t="shared" si="52"/>
        <v>六安裕安独山网点</v>
      </c>
      <c r="B574" s="22" t="str">
        <f>VLOOKUP(R574,区域划分!A:B,2,0)</f>
        <v>六安</v>
      </c>
      <c r="C574" t="str">
        <f t="shared" si="53"/>
        <v>2020-11-02</v>
      </c>
      <c r="D574" s="16" t="s">
        <v>5746</v>
      </c>
      <c r="E574" s="16" t="s">
        <v>5747</v>
      </c>
      <c r="F574" s="16" t="s">
        <v>433</v>
      </c>
      <c r="G574" s="16" t="s">
        <v>532</v>
      </c>
      <c r="H574" s="16" t="s">
        <v>1112</v>
      </c>
      <c r="I574" s="16" t="s">
        <v>473</v>
      </c>
      <c r="J574" s="16" t="s">
        <v>1733</v>
      </c>
      <c r="K574" s="16" t="s">
        <v>1734</v>
      </c>
      <c r="L574" s="16" t="s">
        <v>5748</v>
      </c>
      <c r="M574" s="16" t="s">
        <v>5749</v>
      </c>
      <c r="N574" s="16" t="s">
        <v>478</v>
      </c>
      <c r="O574" s="16" t="s">
        <v>442</v>
      </c>
      <c r="P574" s="16" t="s">
        <v>5750</v>
      </c>
      <c r="Q574" s="16" t="s">
        <v>5751</v>
      </c>
      <c r="R574" s="16" t="s">
        <v>82</v>
      </c>
      <c r="S574" s="16" t="s">
        <v>759</v>
      </c>
      <c r="T574" s="16" t="s">
        <v>5752</v>
      </c>
      <c r="U574" s="16" t="s">
        <v>447</v>
      </c>
      <c r="V574" s="16" t="s">
        <v>5753</v>
      </c>
      <c r="W574" s="16" t="s">
        <v>5750</v>
      </c>
      <c r="X574" s="16" t="s">
        <v>449</v>
      </c>
      <c r="Y574" s="16" t="s">
        <v>450</v>
      </c>
      <c r="Z574" s="16" t="s">
        <v>451</v>
      </c>
      <c r="AA574" s="16" t="s">
        <v>5754</v>
      </c>
      <c r="AB574" s="16" t="s">
        <v>759</v>
      </c>
      <c r="AC574" s="16" t="s">
        <v>82</v>
      </c>
      <c r="AD574" s="16" t="s">
        <v>453</v>
      </c>
      <c r="AE574" s="16" t="s">
        <v>338</v>
      </c>
      <c r="AF574" s="16" t="s">
        <v>338</v>
      </c>
      <c r="AG574" s="25">
        <f ca="1" t="shared" si="48"/>
        <v>18.0633333332953</v>
      </c>
      <c r="AH574" s="25" t="str">
        <f t="shared" si="49"/>
        <v>是</v>
      </c>
      <c r="AI574" s="26" t="str">
        <f ca="1" t="shared" si="50"/>
        <v>是</v>
      </c>
      <c r="AJ574" s="27" t="str">
        <f ca="1" t="shared" si="51"/>
        <v>是</v>
      </c>
      <c r="AK574" s="28" t="s">
        <v>69</v>
      </c>
      <c r="AL574" s="28"/>
    </row>
    <row r="575" spans="1:38">
      <c r="A575" s="22" t="str">
        <f t="shared" si="52"/>
        <v>合肥肥东吾悦网点</v>
      </c>
      <c r="B575" s="22" t="str">
        <f>VLOOKUP(R575,区域划分!A:B,2,0)</f>
        <v>肥东</v>
      </c>
      <c r="C575" t="str">
        <f t="shared" si="53"/>
        <v>2020-11-02</v>
      </c>
      <c r="D575" s="16" t="s">
        <v>5755</v>
      </c>
      <c r="E575" s="16" t="s">
        <v>3056</v>
      </c>
      <c r="F575" s="16" t="s">
        <v>433</v>
      </c>
      <c r="G575" s="16" t="s">
        <v>5756</v>
      </c>
      <c r="H575" s="16" t="s">
        <v>5757</v>
      </c>
      <c r="I575" s="16" t="s">
        <v>473</v>
      </c>
      <c r="J575" s="16" t="s">
        <v>5758</v>
      </c>
      <c r="K575" s="16" t="s">
        <v>5759</v>
      </c>
      <c r="L575" s="16" t="s">
        <v>5760</v>
      </c>
      <c r="M575" s="16" t="s">
        <v>3058</v>
      </c>
      <c r="N575" s="16" t="s">
        <v>441</v>
      </c>
      <c r="O575" s="16" t="s">
        <v>479</v>
      </c>
      <c r="P575" s="16" t="s">
        <v>3059</v>
      </c>
      <c r="Q575" s="16" t="s">
        <v>3060</v>
      </c>
      <c r="R575" s="16" t="s">
        <v>11</v>
      </c>
      <c r="S575" s="16" t="s">
        <v>4176</v>
      </c>
      <c r="T575" s="16" t="s">
        <v>4197</v>
      </c>
      <c r="U575" s="16" t="s">
        <v>466</v>
      </c>
      <c r="V575" s="16" t="s">
        <v>3061</v>
      </c>
      <c r="W575" s="16" t="s">
        <v>3059</v>
      </c>
      <c r="X575" s="16" t="s">
        <v>449</v>
      </c>
      <c r="Y575" s="16" t="s">
        <v>450</v>
      </c>
      <c r="Z575" s="16" t="s">
        <v>451</v>
      </c>
      <c r="AA575" s="16" t="s">
        <v>5761</v>
      </c>
      <c r="AB575" s="16" t="s">
        <v>4176</v>
      </c>
      <c r="AC575" s="16" t="s">
        <v>11</v>
      </c>
      <c r="AD575" s="16" t="s">
        <v>453</v>
      </c>
      <c r="AE575" s="16" t="s">
        <v>11</v>
      </c>
      <c r="AF575" s="16" t="s">
        <v>338</v>
      </c>
      <c r="AG575" s="25">
        <f ca="1" t="shared" si="48"/>
        <v>23.1483333333163</v>
      </c>
      <c r="AH575" s="25" t="str">
        <f t="shared" si="49"/>
        <v>是</v>
      </c>
      <c r="AI575" s="26" t="str">
        <f ca="1" t="shared" si="50"/>
        <v>是</v>
      </c>
      <c r="AJ575" s="27" t="str">
        <f ca="1" t="shared" si="51"/>
        <v>是</v>
      </c>
      <c r="AK575" s="28"/>
      <c r="AL575" s="28" t="s">
        <v>71</v>
      </c>
    </row>
    <row r="576" spans="1:38">
      <c r="A576" s="22" t="str">
        <f t="shared" si="52"/>
        <v>六安金安三十铺网点</v>
      </c>
      <c r="B576" s="22" t="str">
        <f>VLOOKUP(R576,区域划分!A:B,2,0)</f>
        <v>六安</v>
      </c>
      <c r="C576" t="str">
        <f t="shared" si="53"/>
        <v>2020-11-02</v>
      </c>
      <c r="D576" s="16" t="s">
        <v>5762</v>
      </c>
      <c r="E576" s="16" t="s">
        <v>5763</v>
      </c>
      <c r="F576" s="16" t="s">
        <v>433</v>
      </c>
      <c r="G576" s="16" t="s">
        <v>456</v>
      </c>
      <c r="H576" s="16" t="s">
        <v>457</v>
      </c>
      <c r="I576" s="16" t="s">
        <v>436</v>
      </c>
      <c r="J576" s="16" t="s">
        <v>1072</v>
      </c>
      <c r="K576" s="16" t="s">
        <v>5764</v>
      </c>
      <c r="L576" s="16" t="s">
        <v>5765</v>
      </c>
      <c r="M576" s="16" t="s">
        <v>5766</v>
      </c>
      <c r="N576" s="16" t="s">
        <v>478</v>
      </c>
      <c r="O576" s="16" t="s">
        <v>442</v>
      </c>
      <c r="P576" s="16" t="s">
        <v>5767</v>
      </c>
      <c r="Q576" s="16" t="s">
        <v>5768</v>
      </c>
      <c r="R576" s="16" t="s">
        <v>112</v>
      </c>
      <c r="S576" s="16" t="s">
        <v>5769</v>
      </c>
      <c r="T576" s="16" t="s">
        <v>5770</v>
      </c>
      <c r="U576" s="16" t="s">
        <v>447</v>
      </c>
      <c r="V576" s="16" t="s">
        <v>5771</v>
      </c>
      <c r="W576" s="16" t="s">
        <v>5767</v>
      </c>
      <c r="X576" s="16" t="s">
        <v>449</v>
      </c>
      <c r="Y576" s="16" t="s">
        <v>450</v>
      </c>
      <c r="Z576" s="16" t="s">
        <v>451</v>
      </c>
      <c r="AA576" s="16" t="s">
        <v>5772</v>
      </c>
      <c r="AB576" s="16" t="s">
        <v>5769</v>
      </c>
      <c r="AC576" s="16" t="s">
        <v>112</v>
      </c>
      <c r="AD576" s="16" t="s">
        <v>453</v>
      </c>
      <c r="AE576" s="16" t="s">
        <v>338</v>
      </c>
      <c r="AF576" s="16" t="s">
        <v>338</v>
      </c>
      <c r="AG576" s="25">
        <f ca="1" t="shared" si="48"/>
        <v>5.41527777764713</v>
      </c>
      <c r="AH576" s="25" t="str">
        <f t="shared" si="49"/>
        <v>是</v>
      </c>
      <c r="AI576" s="26" t="str">
        <f ca="1" t="shared" si="50"/>
        <v>是</v>
      </c>
      <c r="AJ576" s="27" t="str">
        <f ca="1" t="shared" si="51"/>
        <v>是</v>
      </c>
      <c r="AK576" s="28" t="s">
        <v>69</v>
      </c>
      <c r="AL576" s="28"/>
    </row>
    <row r="577" spans="1:38">
      <c r="A577" s="22" t="str">
        <f t="shared" si="52"/>
        <v>合肥经开网点</v>
      </c>
      <c r="B577" s="22" t="str">
        <f>VLOOKUP(R577,区域划分!A:B,2,0)</f>
        <v>合肥南</v>
      </c>
      <c r="C577" t="str">
        <f t="shared" si="53"/>
        <v>2020-11-02</v>
      </c>
      <c r="D577" s="16" t="s">
        <v>5773</v>
      </c>
      <c r="E577" s="16" t="s">
        <v>5774</v>
      </c>
      <c r="F577" s="16" t="s">
        <v>835</v>
      </c>
      <c r="G577" s="16" t="s">
        <v>471</v>
      </c>
      <c r="H577" s="16" t="s">
        <v>472</v>
      </c>
      <c r="I577" s="16" t="s">
        <v>473</v>
      </c>
      <c r="J577" s="16" t="s">
        <v>836</v>
      </c>
      <c r="K577" s="16" t="s">
        <v>5775</v>
      </c>
      <c r="L577" s="16" t="s">
        <v>5776</v>
      </c>
      <c r="M577" s="16" t="s">
        <v>5777</v>
      </c>
      <c r="N577" s="16" t="s">
        <v>478</v>
      </c>
      <c r="O577" s="16" t="s">
        <v>442</v>
      </c>
      <c r="P577" s="16" t="s">
        <v>5778</v>
      </c>
      <c r="Q577" s="16" t="s">
        <v>5779</v>
      </c>
      <c r="R577" s="16" t="s">
        <v>9</v>
      </c>
      <c r="S577" s="16" t="s">
        <v>4176</v>
      </c>
      <c r="T577" s="16" t="s">
        <v>5780</v>
      </c>
      <c r="U577" s="16" t="s">
        <v>466</v>
      </c>
      <c r="V577" s="16" t="s">
        <v>5781</v>
      </c>
      <c r="W577" s="16" t="s">
        <v>5778</v>
      </c>
      <c r="X577" s="16" t="s">
        <v>449</v>
      </c>
      <c r="Y577" s="16" t="s">
        <v>450</v>
      </c>
      <c r="Z577" s="16" t="s">
        <v>451</v>
      </c>
      <c r="AA577" s="16" t="s">
        <v>5782</v>
      </c>
      <c r="AB577" s="16" t="s">
        <v>4176</v>
      </c>
      <c r="AC577" s="16" t="s">
        <v>9</v>
      </c>
      <c r="AD577" s="16" t="s">
        <v>865</v>
      </c>
      <c r="AE577" s="16" t="s">
        <v>9</v>
      </c>
      <c r="AF577" s="16" t="s">
        <v>338</v>
      </c>
      <c r="AG577" s="25">
        <f ca="1" t="shared" si="48"/>
        <v>23.1883333334117</v>
      </c>
      <c r="AH577" s="25" t="str">
        <f t="shared" si="49"/>
        <v>是</v>
      </c>
      <c r="AI577" s="26" t="str">
        <f ca="1" t="shared" si="50"/>
        <v>是</v>
      </c>
      <c r="AJ577" s="27" t="str">
        <f ca="1" t="shared" si="51"/>
        <v>是</v>
      </c>
      <c r="AK577" s="28"/>
      <c r="AL577" s="28" t="s">
        <v>71</v>
      </c>
    </row>
    <row r="578" spans="1:38">
      <c r="A578" s="22" t="str">
        <f t="shared" si="52"/>
        <v>合肥包河三里庵网点</v>
      </c>
      <c r="B578" s="22" t="str">
        <f>VLOOKUP(R578,区域划分!A:B,2,0)</f>
        <v>合肥南</v>
      </c>
      <c r="C578" t="str">
        <f t="shared" si="53"/>
        <v>2020-11-02</v>
      </c>
      <c r="D578" s="16" t="s">
        <v>5783</v>
      </c>
      <c r="E578" s="16" t="s">
        <v>5784</v>
      </c>
      <c r="F578" s="16" t="s">
        <v>835</v>
      </c>
      <c r="G578" s="16" t="s">
        <v>471</v>
      </c>
      <c r="H578" s="16" t="s">
        <v>599</v>
      </c>
      <c r="I578" s="16" t="s">
        <v>473</v>
      </c>
      <c r="J578" s="16" t="s">
        <v>836</v>
      </c>
      <c r="K578" s="16" t="s">
        <v>4871</v>
      </c>
      <c r="L578" s="16" t="s">
        <v>5785</v>
      </c>
      <c r="M578" s="16" t="s">
        <v>5786</v>
      </c>
      <c r="N578" s="16" t="s">
        <v>478</v>
      </c>
      <c r="O578" s="16" t="s">
        <v>442</v>
      </c>
      <c r="P578" s="16" t="s">
        <v>5787</v>
      </c>
      <c r="Q578" s="16" t="s">
        <v>5788</v>
      </c>
      <c r="R578" s="16" t="s">
        <v>13</v>
      </c>
      <c r="S578" s="16" t="s">
        <v>4176</v>
      </c>
      <c r="T578" s="16" t="s">
        <v>5789</v>
      </c>
      <c r="U578" s="16" t="s">
        <v>466</v>
      </c>
      <c r="V578" s="16" t="s">
        <v>5790</v>
      </c>
      <c r="W578" s="16" t="s">
        <v>5787</v>
      </c>
      <c r="X578" s="16" t="s">
        <v>449</v>
      </c>
      <c r="Y578" s="16" t="s">
        <v>450</v>
      </c>
      <c r="Z578" s="16" t="s">
        <v>451</v>
      </c>
      <c r="AA578" s="16" t="s">
        <v>5791</v>
      </c>
      <c r="AB578" s="16" t="s">
        <v>4176</v>
      </c>
      <c r="AC578" s="16" t="s">
        <v>13</v>
      </c>
      <c r="AD578" s="16" t="s">
        <v>865</v>
      </c>
      <c r="AE578" s="16" t="s">
        <v>13</v>
      </c>
      <c r="AF578" s="16" t="s">
        <v>338</v>
      </c>
      <c r="AG578" s="25">
        <f ca="1" t="shared" ref="AG578:AG641" si="58">IF(X578="已关闭",(AA578-L578)*24,(NOW()-L578)*24)</f>
        <v>23.1324999999488</v>
      </c>
      <c r="AH578" s="25" t="str">
        <f t="shared" ref="AH578:AH641" si="59">IF(AND(Y578="及时响应",Z578="否"),"是","否")</f>
        <v>是</v>
      </c>
      <c r="AI578" s="26" t="str">
        <f ca="1" t="shared" ref="AI578:AI641" si="60">IF(AG578&gt;24,"否","是")</f>
        <v>是</v>
      </c>
      <c r="AJ578" s="27" t="str">
        <f ca="1" t="shared" ref="AJ578:AJ641" si="61">IF(AND(AH578="是",AI578="是"),"是","否")</f>
        <v>是</v>
      </c>
      <c r="AK578" s="28"/>
      <c r="AL578" s="28" t="s">
        <v>71</v>
      </c>
    </row>
    <row r="579" spans="1:38">
      <c r="A579" s="22" t="str">
        <f t="shared" si="52"/>
        <v>合肥蜀山网点</v>
      </c>
      <c r="B579" s="22" t="str">
        <f>VLOOKUP(R579,区域划分!A:B,2,0)</f>
        <v>合肥南</v>
      </c>
      <c r="C579" t="str">
        <f t="shared" si="53"/>
        <v>2020-11-02</v>
      </c>
      <c r="D579" s="16" t="s">
        <v>5792</v>
      </c>
      <c r="E579" s="16" t="s">
        <v>3046</v>
      </c>
      <c r="F579" s="16" t="s">
        <v>433</v>
      </c>
      <c r="G579" s="16" t="s">
        <v>532</v>
      </c>
      <c r="H579" s="16" t="s">
        <v>533</v>
      </c>
      <c r="I579" s="16" t="s">
        <v>436</v>
      </c>
      <c r="J579" s="16" t="s">
        <v>3047</v>
      </c>
      <c r="K579" s="16" t="s">
        <v>3048</v>
      </c>
      <c r="L579" s="16" t="s">
        <v>5793</v>
      </c>
      <c r="M579" s="16" t="s">
        <v>3050</v>
      </c>
      <c r="N579" s="16" t="s">
        <v>441</v>
      </c>
      <c r="O579" s="16" t="s">
        <v>442</v>
      </c>
      <c r="P579" s="16" t="s">
        <v>3051</v>
      </c>
      <c r="Q579" s="16" t="s">
        <v>3052</v>
      </c>
      <c r="R579" s="16" t="s">
        <v>65</v>
      </c>
      <c r="S579" s="16" t="s">
        <v>4176</v>
      </c>
      <c r="T579" s="16" t="s">
        <v>5794</v>
      </c>
      <c r="U579" s="16" t="s">
        <v>466</v>
      </c>
      <c r="V579" s="16" t="s">
        <v>5795</v>
      </c>
      <c r="W579" s="16" t="s">
        <v>3051</v>
      </c>
      <c r="X579" s="16" t="s">
        <v>449</v>
      </c>
      <c r="Y579" s="16" t="s">
        <v>450</v>
      </c>
      <c r="Z579" s="16" t="s">
        <v>451</v>
      </c>
      <c r="AA579" s="16" t="s">
        <v>5796</v>
      </c>
      <c r="AB579" s="16" t="s">
        <v>4176</v>
      </c>
      <c r="AC579" s="16" t="s">
        <v>65</v>
      </c>
      <c r="AD579" s="16" t="s">
        <v>453</v>
      </c>
      <c r="AE579" s="16" t="s">
        <v>65</v>
      </c>
      <c r="AF579" s="16" t="s">
        <v>338</v>
      </c>
      <c r="AG579" s="25">
        <f ca="1" t="shared" si="58"/>
        <v>23.8980555556482</v>
      </c>
      <c r="AH579" s="25" t="str">
        <f t="shared" si="59"/>
        <v>是</v>
      </c>
      <c r="AI579" s="26" t="str">
        <f ca="1" t="shared" si="60"/>
        <v>是</v>
      </c>
      <c r="AJ579" s="27" t="str">
        <f ca="1" t="shared" si="61"/>
        <v>是</v>
      </c>
      <c r="AK579" s="28"/>
      <c r="AL579" s="28" t="s">
        <v>71</v>
      </c>
    </row>
    <row r="580" spans="1:38">
      <c r="A580" s="22" t="str">
        <f t="shared" ref="A580:A643" si="62">R580</f>
        <v>合肥经开网点</v>
      </c>
      <c r="B580" s="22" t="str">
        <f>VLOOKUP(R580,区域划分!A:B,2,0)</f>
        <v>合肥南</v>
      </c>
      <c r="C580" t="str">
        <f t="shared" ref="C580:C643" si="63">MID(L580,1,10)</f>
        <v>2020-11-02</v>
      </c>
      <c r="D580" s="16" t="s">
        <v>5797</v>
      </c>
      <c r="E580" s="16" t="s">
        <v>5798</v>
      </c>
      <c r="F580" s="16" t="s">
        <v>835</v>
      </c>
      <c r="G580" s="16" t="s">
        <v>471</v>
      </c>
      <c r="H580" s="16" t="s">
        <v>472</v>
      </c>
      <c r="I580" s="16" t="s">
        <v>473</v>
      </c>
      <c r="J580" s="16" t="s">
        <v>836</v>
      </c>
      <c r="K580" s="16" t="s">
        <v>5775</v>
      </c>
      <c r="L580" s="16" t="s">
        <v>5799</v>
      </c>
      <c r="M580" s="16" t="s">
        <v>5800</v>
      </c>
      <c r="N580" s="16" t="s">
        <v>478</v>
      </c>
      <c r="O580" s="16" t="s">
        <v>442</v>
      </c>
      <c r="P580" s="16" t="s">
        <v>5801</v>
      </c>
      <c r="Q580" s="16" t="s">
        <v>5802</v>
      </c>
      <c r="R580" s="16" t="s">
        <v>9</v>
      </c>
      <c r="S580" s="16" t="s">
        <v>4176</v>
      </c>
      <c r="T580" s="16" t="s">
        <v>5803</v>
      </c>
      <c r="U580" s="16" t="s">
        <v>466</v>
      </c>
      <c r="V580" s="16" t="s">
        <v>5804</v>
      </c>
      <c r="W580" s="16" t="s">
        <v>5801</v>
      </c>
      <c r="X580" s="16" t="s">
        <v>449</v>
      </c>
      <c r="Y580" s="16" t="s">
        <v>450</v>
      </c>
      <c r="Z580" s="16" t="s">
        <v>451</v>
      </c>
      <c r="AA580" s="16" t="s">
        <v>5805</v>
      </c>
      <c r="AB580" s="16" t="s">
        <v>4176</v>
      </c>
      <c r="AC580" s="16" t="s">
        <v>9</v>
      </c>
      <c r="AD580" s="16" t="s">
        <v>865</v>
      </c>
      <c r="AE580" s="16" t="s">
        <v>9</v>
      </c>
      <c r="AF580" s="16" t="s">
        <v>338</v>
      </c>
      <c r="AG580" s="25">
        <f ca="1" t="shared" si="58"/>
        <v>23.1463888887665</v>
      </c>
      <c r="AH580" s="25" t="str">
        <f t="shared" si="59"/>
        <v>是</v>
      </c>
      <c r="AI580" s="26" t="str">
        <f ca="1" t="shared" si="60"/>
        <v>是</v>
      </c>
      <c r="AJ580" s="27" t="str">
        <f ca="1" t="shared" si="61"/>
        <v>是</v>
      </c>
      <c r="AK580" s="28"/>
      <c r="AL580" s="28" t="s">
        <v>71</v>
      </c>
    </row>
    <row r="581" spans="1:38">
      <c r="A581" s="22" t="str">
        <f t="shared" si="62"/>
        <v>合肥高新天鹅湖网点</v>
      </c>
      <c r="B581" s="22" t="str">
        <f>VLOOKUP(R581,区域划分!A:B,2,0)</f>
        <v>合肥南</v>
      </c>
      <c r="C581" t="str">
        <f t="shared" si="63"/>
        <v>2020-11-02</v>
      </c>
      <c r="D581" s="16" t="s">
        <v>5806</v>
      </c>
      <c r="E581" s="16" t="s">
        <v>5807</v>
      </c>
      <c r="F581" s="16" t="s">
        <v>433</v>
      </c>
      <c r="G581" s="16" t="s">
        <v>471</v>
      </c>
      <c r="H581" s="16" t="s">
        <v>472</v>
      </c>
      <c r="I581" s="16" t="s">
        <v>436</v>
      </c>
      <c r="J581" s="16" t="s">
        <v>2402</v>
      </c>
      <c r="K581" s="16" t="s">
        <v>2403</v>
      </c>
      <c r="L581" s="16" t="s">
        <v>5808</v>
      </c>
      <c r="M581" s="16" t="s">
        <v>5809</v>
      </c>
      <c r="N581" s="16" t="s">
        <v>478</v>
      </c>
      <c r="O581" s="16" t="s">
        <v>442</v>
      </c>
      <c r="P581" s="16" t="s">
        <v>5810</v>
      </c>
      <c r="Q581" s="16" t="s">
        <v>5811</v>
      </c>
      <c r="R581" s="16" t="s">
        <v>17</v>
      </c>
      <c r="S581" s="16" t="s">
        <v>593</v>
      </c>
      <c r="T581" s="16" t="s">
        <v>5812</v>
      </c>
      <c r="U581" s="16" t="s">
        <v>447</v>
      </c>
      <c r="V581" s="16" t="s">
        <v>5813</v>
      </c>
      <c r="W581" s="16" t="s">
        <v>5810</v>
      </c>
      <c r="X581" s="16" t="s">
        <v>449</v>
      </c>
      <c r="Y581" s="16" t="s">
        <v>450</v>
      </c>
      <c r="Z581" s="16" t="s">
        <v>451</v>
      </c>
      <c r="AA581" s="16" t="s">
        <v>5814</v>
      </c>
      <c r="AB581" s="16" t="s">
        <v>593</v>
      </c>
      <c r="AC581" s="16" t="s">
        <v>17</v>
      </c>
      <c r="AD581" s="16" t="s">
        <v>453</v>
      </c>
      <c r="AE581" s="16" t="s">
        <v>338</v>
      </c>
      <c r="AF581" s="16" t="s">
        <v>338</v>
      </c>
      <c r="AG581" s="25">
        <f ca="1" t="shared" si="58"/>
        <v>5.97611111111473</v>
      </c>
      <c r="AH581" s="25" t="str">
        <f t="shared" si="59"/>
        <v>是</v>
      </c>
      <c r="AI581" s="26" t="str">
        <f ca="1" t="shared" si="60"/>
        <v>是</v>
      </c>
      <c r="AJ581" s="27" t="str">
        <f ca="1" t="shared" si="61"/>
        <v>是</v>
      </c>
      <c r="AK581" s="28" t="s">
        <v>69</v>
      </c>
      <c r="AL581" s="28"/>
    </row>
    <row r="582" spans="1:38">
      <c r="A582" s="22" t="str">
        <f t="shared" si="62"/>
        <v>合肥包河三里庵网点</v>
      </c>
      <c r="B582" s="22" t="str">
        <f>VLOOKUP(R582,区域划分!A:B,2,0)</f>
        <v>合肥南</v>
      </c>
      <c r="C582" t="str">
        <f t="shared" si="63"/>
        <v>2020-11-02</v>
      </c>
      <c r="D582" s="16" t="s">
        <v>5815</v>
      </c>
      <c r="E582" s="16" t="s">
        <v>5816</v>
      </c>
      <c r="F582" s="16" t="s">
        <v>433</v>
      </c>
      <c r="G582" s="16" t="s">
        <v>532</v>
      </c>
      <c r="H582" s="16" t="s">
        <v>533</v>
      </c>
      <c r="I582" s="16" t="s">
        <v>473</v>
      </c>
      <c r="J582" s="16" t="s">
        <v>1072</v>
      </c>
      <c r="K582" s="16" t="s">
        <v>5690</v>
      </c>
      <c r="L582" s="16" t="s">
        <v>5817</v>
      </c>
      <c r="M582" s="16" t="s">
        <v>5818</v>
      </c>
      <c r="N582" s="16" t="s">
        <v>478</v>
      </c>
      <c r="O582" s="16" t="s">
        <v>442</v>
      </c>
      <c r="P582" s="16" t="s">
        <v>5819</v>
      </c>
      <c r="Q582" s="16" t="s">
        <v>5820</v>
      </c>
      <c r="R582" s="16" t="s">
        <v>13</v>
      </c>
      <c r="S582" s="16" t="s">
        <v>445</v>
      </c>
      <c r="T582" s="16" t="s">
        <v>5821</v>
      </c>
      <c r="U582" s="16" t="s">
        <v>447</v>
      </c>
      <c r="V582" s="16" t="s">
        <v>5822</v>
      </c>
      <c r="W582" s="16" t="s">
        <v>5819</v>
      </c>
      <c r="X582" s="16" t="s">
        <v>449</v>
      </c>
      <c r="Y582" s="16" t="s">
        <v>450</v>
      </c>
      <c r="Z582" s="16" t="s">
        <v>451</v>
      </c>
      <c r="AA582" s="16" t="s">
        <v>5823</v>
      </c>
      <c r="AB582" s="16" t="s">
        <v>445</v>
      </c>
      <c r="AC582" s="16" t="s">
        <v>13</v>
      </c>
      <c r="AD582" s="16" t="s">
        <v>453</v>
      </c>
      <c r="AE582" s="16" t="s">
        <v>338</v>
      </c>
      <c r="AF582" s="16" t="s">
        <v>338</v>
      </c>
      <c r="AG582" s="25">
        <f ca="1" t="shared" si="58"/>
        <v>2.64611111115664</v>
      </c>
      <c r="AH582" s="25" t="str">
        <f t="shared" si="59"/>
        <v>是</v>
      </c>
      <c r="AI582" s="26" t="str">
        <f ca="1" t="shared" si="60"/>
        <v>是</v>
      </c>
      <c r="AJ582" s="27" t="str">
        <f ca="1" t="shared" si="61"/>
        <v>是</v>
      </c>
      <c r="AK582" s="28" t="s">
        <v>69</v>
      </c>
      <c r="AL582" s="28"/>
    </row>
    <row r="583" spans="1:38">
      <c r="A583" s="22" t="str">
        <f t="shared" si="62"/>
        <v>合肥肥东吾悦网点</v>
      </c>
      <c r="B583" s="22" t="str">
        <f>VLOOKUP(R583,区域划分!A:B,2,0)</f>
        <v>肥东</v>
      </c>
      <c r="C583" t="str">
        <f t="shared" si="63"/>
        <v>2020-11-02</v>
      </c>
      <c r="D583" s="16" t="s">
        <v>5824</v>
      </c>
      <c r="E583" s="16" t="s">
        <v>5825</v>
      </c>
      <c r="F583" s="16" t="s">
        <v>433</v>
      </c>
      <c r="G583" s="16" t="s">
        <v>471</v>
      </c>
      <c r="H583" s="16" t="s">
        <v>599</v>
      </c>
      <c r="I583" s="16" t="s">
        <v>473</v>
      </c>
      <c r="J583" s="16" t="s">
        <v>764</v>
      </c>
      <c r="K583" s="16" t="s">
        <v>5826</v>
      </c>
      <c r="L583" s="16" t="s">
        <v>5827</v>
      </c>
      <c r="M583" s="16" t="s">
        <v>5828</v>
      </c>
      <c r="N583" s="16" t="s">
        <v>478</v>
      </c>
      <c r="O583" s="16" t="s">
        <v>442</v>
      </c>
      <c r="P583" s="16" t="s">
        <v>5829</v>
      </c>
      <c r="Q583" s="16" t="s">
        <v>5830</v>
      </c>
      <c r="R583" s="16" t="s">
        <v>11</v>
      </c>
      <c r="S583" s="16" t="s">
        <v>4176</v>
      </c>
      <c r="T583" s="16" t="s">
        <v>4197</v>
      </c>
      <c r="U583" s="16" t="s">
        <v>466</v>
      </c>
      <c r="V583" s="16" t="s">
        <v>5831</v>
      </c>
      <c r="W583" s="16" t="s">
        <v>5829</v>
      </c>
      <c r="X583" s="16" t="s">
        <v>449</v>
      </c>
      <c r="Y583" s="16" t="s">
        <v>450</v>
      </c>
      <c r="Z583" s="16" t="s">
        <v>451</v>
      </c>
      <c r="AA583" s="16" t="s">
        <v>5832</v>
      </c>
      <c r="AB583" s="16" t="s">
        <v>4176</v>
      </c>
      <c r="AC583" s="16" t="s">
        <v>11</v>
      </c>
      <c r="AD583" s="16" t="s">
        <v>453</v>
      </c>
      <c r="AE583" s="16" t="s">
        <v>11</v>
      </c>
      <c r="AF583" s="16" t="s">
        <v>338</v>
      </c>
      <c r="AG583" s="25">
        <f ca="1" t="shared" si="58"/>
        <v>23.0513888889109</v>
      </c>
      <c r="AH583" s="25" t="str">
        <f t="shared" si="59"/>
        <v>是</v>
      </c>
      <c r="AI583" s="26" t="str">
        <f ca="1" t="shared" si="60"/>
        <v>是</v>
      </c>
      <c r="AJ583" s="27" t="str">
        <f ca="1" t="shared" si="61"/>
        <v>是</v>
      </c>
      <c r="AK583" s="28"/>
      <c r="AL583" s="28" t="s">
        <v>71</v>
      </c>
    </row>
    <row r="584" spans="1:38">
      <c r="A584" s="22" t="str">
        <f t="shared" si="62"/>
        <v>合肥包河合工大网点</v>
      </c>
      <c r="B584" s="22" t="str">
        <f>VLOOKUP(R584,区域划分!A:B,2,0)</f>
        <v>合肥南</v>
      </c>
      <c r="C584" t="str">
        <f t="shared" si="63"/>
        <v>2020-11-02</v>
      </c>
      <c r="D584" s="16" t="s">
        <v>5833</v>
      </c>
      <c r="E584" s="16" t="s">
        <v>5834</v>
      </c>
      <c r="F584" s="16" t="s">
        <v>433</v>
      </c>
      <c r="G584" s="16" t="s">
        <v>532</v>
      </c>
      <c r="H584" s="16" t="s">
        <v>533</v>
      </c>
      <c r="I584" s="16" t="s">
        <v>473</v>
      </c>
      <c r="J584" s="16" t="s">
        <v>1540</v>
      </c>
      <c r="K584" s="16" t="s">
        <v>5835</v>
      </c>
      <c r="L584" s="16" t="s">
        <v>5836</v>
      </c>
      <c r="M584" s="16" t="s">
        <v>5837</v>
      </c>
      <c r="N584" s="16" t="s">
        <v>478</v>
      </c>
      <c r="O584" s="16" t="s">
        <v>442</v>
      </c>
      <c r="P584" s="16" t="s">
        <v>5838</v>
      </c>
      <c r="Q584" s="16" t="s">
        <v>5839</v>
      </c>
      <c r="R584" s="16" t="s">
        <v>76</v>
      </c>
      <c r="S584" s="16" t="s">
        <v>3775</v>
      </c>
      <c r="T584" s="16" t="s">
        <v>5840</v>
      </c>
      <c r="U584" s="16" t="s">
        <v>447</v>
      </c>
      <c r="V584" s="16" t="s">
        <v>5841</v>
      </c>
      <c r="W584" s="16" t="s">
        <v>5838</v>
      </c>
      <c r="X584" s="16" t="s">
        <v>449</v>
      </c>
      <c r="Y584" s="16" t="s">
        <v>450</v>
      </c>
      <c r="Z584" s="16" t="s">
        <v>451</v>
      </c>
      <c r="AA584" s="16" t="s">
        <v>5842</v>
      </c>
      <c r="AB584" s="16" t="s">
        <v>3775</v>
      </c>
      <c r="AC584" s="16" t="s">
        <v>76</v>
      </c>
      <c r="AD584" s="16" t="s">
        <v>453</v>
      </c>
      <c r="AE584" s="16" t="s">
        <v>338</v>
      </c>
      <c r="AF584" s="16" t="s">
        <v>338</v>
      </c>
      <c r="AG584" s="25">
        <f ca="1" t="shared" si="58"/>
        <v>1.25861111108679</v>
      </c>
      <c r="AH584" s="25" t="str">
        <f t="shared" si="59"/>
        <v>是</v>
      </c>
      <c r="AI584" s="26" t="str">
        <f ca="1" t="shared" si="60"/>
        <v>是</v>
      </c>
      <c r="AJ584" s="27" t="str">
        <f ca="1" t="shared" si="61"/>
        <v>是</v>
      </c>
      <c r="AK584" s="28" t="s">
        <v>69</v>
      </c>
      <c r="AL584" s="28"/>
    </row>
    <row r="585" spans="1:38">
      <c r="A585" s="22" t="str">
        <f t="shared" si="62"/>
        <v>合肥包河三里庵网点</v>
      </c>
      <c r="B585" s="22" t="str">
        <f>VLOOKUP(R585,区域划分!A:B,2,0)</f>
        <v>合肥南</v>
      </c>
      <c r="C585" t="str">
        <f t="shared" si="63"/>
        <v>2020-11-02</v>
      </c>
      <c r="D585" s="16" t="s">
        <v>5843</v>
      </c>
      <c r="E585" s="16" t="s">
        <v>5844</v>
      </c>
      <c r="F585" s="16" t="s">
        <v>433</v>
      </c>
      <c r="G585" s="16" t="s">
        <v>456</v>
      </c>
      <c r="H585" s="16" t="s">
        <v>457</v>
      </c>
      <c r="I585" s="16" t="s">
        <v>473</v>
      </c>
      <c r="J585" s="16" t="s">
        <v>1072</v>
      </c>
      <c r="K585" s="16" t="s">
        <v>5845</v>
      </c>
      <c r="L585" s="16" t="s">
        <v>5846</v>
      </c>
      <c r="M585" s="16" t="s">
        <v>5847</v>
      </c>
      <c r="N585" s="16" t="s">
        <v>478</v>
      </c>
      <c r="O585" s="16" t="s">
        <v>442</v>
      </c>
      <c r="P585" s="16" t="s">
        <v>5848</v>
      </c>
      <c r="Q585" s="16" t="s">
        <v>5849</v>
      </c>
      <c r="R585" s="16" t="s">
        <v>13</v>
      </c>
      <c r="S585" s="16" t="s">
        <v>4176</v>
      </c>
      <c r="T585" s="16" t="s">
        <v>1880</v>
      </c>
      <c r="U585" s="16" t="s">
        <v>466</v>
      </c>
      <c r="V585" s="16" t="s">
        <v>5850</v>
      </c>
      <c r="W585" s="16" t="s">
        <v>5848</v>
      </c>
      <c r="X585" s="16" t="s">
        <v>449</v>
      </c>
      <c r="Y585" s="16" t="s">
        <v>450</v>
      </c>
      <c r="Z585" s="16" t="s">
        <v>451</v>
      </c>
      <c r="AA585" s="16" t="s">
        <v>5851</v>
      </c>
      <c r="AB585" s="16" t="s">
        <v>4176</v>
      </c>
      <c r="AC585" s="16" t="s">
        <v>13</v>
      </c>
      <c r="AD585" s="16" t="s">
        <v>453</v>
      </c>
      <c r="AE585" s="16" t="s">
        <v>13</v>
      </c>
      <c r="AF585" s="16" t="s">
        <v>338</v>
      </c>
      <c r="AG585" s="25">
        <f ca="1" t="shared" si="58"/>
        <v>22.9738888889551</v>
      </c>
      <c r="AH585" s="25" t="str">
        <f t="shared" si="59"/>
        <v>是</v>
      </c>
      <c r="AI585" s="26" t="str">
        <f ca="1" t="shared" si="60"/>
        <v>是</v>
      </c>
      <c r="AJ585" s="27" t="str">
        <f ca="1" t="shared" si="61"/>
        <v>是</v>
      </c>
      <c r="AK585" s="28" t="s">
        <v>69</v>
      </c>
      <c r="AL585" s="28"/>
    </row>
    <row r="586" spans="1:38">
      <c r="A586" s="22" t="str">
        <f t="shared" si="62"/>
        <v>合肥经开网点</v>
      </c>
      <c r="B586" s="22" t="str">
        <f>VLOOKUP(R586,区域划分!A:B,2,0)</f>
        <v>合肥南</v>
      </c>
      <c r="C586" t="str">
        <f t="shared" si="63"/>
        <v>2020-11-02</v>
      </c>
      <c r="D586" s="16" t="s">
        <v>5852</v>
      </c>
      <c r="E586" s="16" t="s">
        <v>5853</v>
      </c>
      <c r="F586" s="16" t="s">
        <v>433</v>
      </c>
      <c r="G586" s="16" t="s">
        <v>471</v>
      </c>
      <c r="H586" s="16" t="s">
        <v>472</v>
      </c>
      <c r="I586" s="16" t="s">
        <v>473</v>
      </c>
      <c r="J586" s="16" t="s">
        <v>5854</v>
      </c>
      <c r="K586" s="16" t="s">
        <v>5855</v>
      </c>
      <c r="L586" s="16" t="s">
        <v>5856</v>
      </c>
      <c r="M586" s="16" t="s">
        <v>5857</v>
      </c>
      <c r="N586" s="16" t="s">
        <v>478</v>
      </c>
      <c r="O586" s="16" t="s">
        <v>442</v>
      </c>
      <c r="P586" s="16" t="s">
        <v>5858</v>
      </c>
      <c r="Q586" s="16" t="s">
        <v>3805</v>
      </c>
      <c r="R586" s="16" t="str">
        <f>AE586</f>
        <v>合肥经开网点</v>
      </c>
      <c r="S586" s="16" t="s">
        <v>4044</v>
      </c>
      <c r="T586" s="16" t="s">
        <v>465</v>
      </c>
      <c r="U586" s="16" t="s">
        <v>466</v>
      </c>
      <c r="V586" s="16" t="s">
        <v>5859</v>
      </c>
      <c r="W586" s="16" t="s">
        <v>5858</v>
      </c>
      <c r="X586" s="16" t="s">
        <v>449</v>
      </c>
      <c r="Y586" s="16" t="s">
        <v>450</v>
      </c>
      <c r="Z586" s="16" t="s">
        <v>451</v>
      </c>
      <c r="AA586" s="16" t="s">
        <v>5860</v>
      </c>
      <c r="AB586" s="16" t="s">
        <v>4044</v>
      </c>
      <c r="AC586" s="16" t="s">
        <v>9</v>
      </c>
      <c r="AD586" s="16" t="s">
        <v>453</v>
      </c>
      <c r="AE586" s="16" t="s">
        <v>9</v>
      </c>
      <c r="AF586" s="16" t="s">
        <v>338</v>
      </c>
      <c r="AG586" s="25">
        <f ca="1" t="shared" si="58"/>
        <v>0.859999999869615</v>
      </c>
      <c r="AH586" s="25" t="str">
        <f t="shared" si="59"/>
        <v>是</v>
      </c>
      <c r="AI586" s="26" t="str">
        <f ca="1" t="shared" si="60"/>
        <v>是</v>
      </c>
      <c r="AJ586" s="27" t="str">
        <f ca="1" t="shared" si="61"/>
        <v>是</v>
      </c>
      <c r="AK586" s="28" t="s">
        <v>69</v>
      </c>
      <c r="AL586" s="28"/>
    </row>
    <row r="587" spans="1:38">
      <c r="A587" s="22" t="str">
        <f t="shared" si="62"/>
        <v>合肥包河三里庵网点</v>
      </c>
      <c r="B587" s="22" t="str">
        <f>VLOOKUP(R587,区域划分!A:B,2,0)</f>
        <v>合肥南</v>
      </c>
      <c r="C587" t="str">
        <f t="shared" si="63"/>
        <v>2020-11-02</v>
      </c>
      <c r="D587" s="16" t="s">
        <v>5861</v>
      </c>
      <c r="E587" s="16" t="s">
        <v>5862</v>
      </c>
      <c r="F587" s="16" t="s">
        <v>433</v>
      </c>
      <c r="G587" s="16" t="s">
        <v>532</v>
      </c>
      <c r="H587" s="16" t="s">
        <v>533</v>
      </c>
      <c r="I587" s="16" t="s">
        <v>436</v>
      </c>
      <c r="J587" s="16" t="s">
        <v>1093</v>
      </c>
      <c r="K587" s="16" t="s">
        <v>5863</v>
      </c>
      <c r="L587" s="16" t="s">
        <v>5864</v>
      </c>
      <c r="M587" s="16" t="s">
        <v>5865</v>
      </c>
      <c r="N587" s="16" t="s">
        <v>478</v>
      </c>
      <c r="O587" s="16" t="s">
        <v>442</v>
      </c>
      <c r="P587" s="16" t="s">
        <v>5866</v>
      </c>
      <c r="Q587" s="16" t="s">
        <v>5867</v>
      </c>
      <c r="R587" s="16" t="s">
        <v>13</v>
      </c>
      <c r="S587" s="16" t="s">
        <v>4176</v>
      </c>
      <c r="T587" s="16" t="s">
        <v>1880</v>
      </c>
      <c r="U587" s="16" t="s">
        <v>466</v>
      </c>
      <c r="V587" s="16" t="s">
        <v>5868</v>
      </c>
      <c r="W587" s="16" t="s">
        <v>5866</v>
      </c>
      <c r="X587" s="16" t="s">
        <v>449</v>
      </c>
      <c r="Y587" s="16" t="s">
        <v>450</v>
      </c>
      <c r="Z587" s="16" t="s">
        <v>451</v>
      </c>
      <c r="AA587" s="16" t="s">
        <v>5869</v>
      </c>
      <c r="AB587" s="16" t="s">
        <v>4176</v>
      </c>
      <c r="AC587" s="16" t="s">
        <v>13</v>
      </c>
      <c r="AD587" s="16" t="s">
        <v>453</v>
      </c>
      <c r="AE587" s="16" t="s">
        <v>13</v>
      </c>
      <c r="AF587" s="16" t="s">
        <v>338</v>
      </c>
      <c r="AG587" s="25">
        <f ca="1" t="shared" si="58"/>
        <v>22.9133333333884</v>
      </c>
      <c r="AH587" s="25" t="str">
        <f t="shared" si="59"/>
        <v>是</v>
      </c>
      <c r="AI587" s="26" t="str">
        <f ca="1" t="shared" si="60"/>
        <v>是</v>
      </c>
      <c r="AJ587" s="27" t="str">
        <f ca="1" t="shared" si="61"/>
        <v>是</v>
      </c>
      <c r="AK587" s="28" t="s">
        <v>69</v>
      </c>
      <c r="AL587" s="28"/>
    </row>
    <row r="588" spans="1:38">
      <c r="A588" s="22" t="str">
        <f t="shared" si="62"/>
        <v>合肥蜀山农大网点</v>
      </c>
      <c r="B588" s="22" t="str">
        <f>VLOOKUP(R588,区域划分!A:B,2,0)</f>
        <v>合肥南</v>
      </c>
      <c r="C588" t="str">
        <f t="shared" si="63"/>
        <v>2020-11-02</v>
      </c>
      <c r="D588" s="16" t="s">
        <v>5870</v>
      </c>
      <c r="E588" s="16" t="s">
        <v>5871</v>
      </c>
      <c r="F588" s="16" t="s">
        <v>433</v>
      </c>
      <c r="G588" s="16" t="s">
        <v>456</v>
      </c>
      <c r="H588" s="16" t="s">
        <v>457</v>
      </c>
      <c r="I588" s="16" t="s">
        <v>473</v>
      </c>
      <c r="J588" s="16" t="s">
        <v>5872</v>
      </c>
      <c r="K588" s="16" t="s">
        <v>5873</v>
      </c>
      <c r="L588" s="16" t="s">
        <v>5874</v>
      </c>
      <c r="M588" s="16" t="s">
        <v>5875</v>
      </c>
      <c r="N588" s="16" t="s">
        <v>441</v>
      </c>
      <c r="O588" s="16" t="s">
        <v>442</v>
      </c>
      <c r="P588" s="16" t="s">
        <v>5876</v>
      </c>
      <c r="Q588" s="16" t="s">
        <v>5877</v>
      </c>
      <c r="R588" s="16" t="s">
        <v>91</v>
      </c>
      <c r="S588" s="16" t="s">
        <v>4176</v>
      </c>
      <c r="T588" s="16" t="s">
        <v>5878</v>
      </c>
      <c r="U588" s="16" t="s">
        <v>466</v>
      </c>
      <c r="V588" s="16" t="s">
        <v>5879</v>
      </c>
      <c r="W588" s="16" t="s">
        <v>5876</v>
      </c>
      <c r="X588" s="16" t="s">
        <v>449</v>
      </c>
      <c r="Y588" s="16" t="s">
        <v>450</v>
      </c>
      <c r="Z588" s="16" t="s">
        <v>451</v>
      </c>
      <c r="AA588" s="16" t="s">
        <v>5880</v>
      </c>
      <c r="AB588" s="16" t="s">
        <v>4176</v>
      </c>
      <c r="AC588" s="16" t="s">
        <v>91</v>
      </c>
      <c r="AD588" s="16" t="s">
        <v>453</v>
      </c>
      <c r="AE588" s="16" t="s">
        <v>91</v>
      </c>
      <c r="AF588" s="16" t="s">
        <v>338</v>
      </c>
      <c r="AG588" s="25">
        <f ca="1" t="shared" si="58"/>
        <v>23.7644444445614</v>
      </c>
      <c r="AH588" s="25" t="str">
        <f t="shared" si="59"/>
        <v>是</v>
      </c>
      <c r="AI588" s="26" t="str">
        <f ca="1" t="shared" si="60"/>
        <v>是</v>
      </c>
      <c r="AJ588" s="27" t="str">
        <f ca="1" t="shared" si="61"/>
        <v>是</v>
      </c>
      <c r="AK588" s="28"/>
      <c r="AL588" s="28" t="s">
        <v>71</v>
      </c>
    </row>
    <row r="589" spans="1:38">
      <c r="A589" s="22" t="str">
        <f t="shared" si="62"/>
        <v>合肥包河三里庵网点</v>
      </c>
      <c r="B589" s="22" t="str">
        <f>VLOOKUP(R589,区域划分!A:B,2,0)</f>
        <v>合肥南</v>
      </c>
      <c r="C589" t="str">
        <f t="shared" si="63"/>
        <v>2020-11-02</v>
      </c>
      <c r="D589" s="16" t="s">
        <v>5881</v>
      </c>
      <c r="E589" s="16" t="s">
        <v>5882</v>
      </c>
      <c r="F589" s="16" t="s">
        <v>433</v>
      </c>
      <c r="G589" s="16" t="s">
        <v>532</v>
      </c>
      <c r="H589" s="16" t="s">
        <v>533</v>
      </c>
      <c r="I589" s="16" t="s">
        <v>473</v>
      </c>
      <c r="J589" s="16" t="s">
        <v>5883</v>
      </c>
      <c r="K589" s="16" t="s">
        <v>5884</v>
      </c>
      <c r="L589" s="16" t="s">
        <v>5885</v>
      </c>
      <c r="M589" s="16" t="s">
        <v>4430</v>
      </c>
      <c r="N589" s="16" t="s">
        <v>478</v>
      </c>
      <c r="O589" s="16" t="s">
        <v>442</v>
      </c>
      <c r="P589" s="16" t="s">
        <v>4431</v>
      </c>
      <c r="Q589" s="16" t="s">
        <v>4432</v>
      </c>
      <c r="R589" s="16" t="s">
        <v>13</v>
      </c>
      <c r="S589" s="16" t="s">
        <v>445</v>
      </c>
      <c r="T589" s="16" t="s">
        <v>5886</v>
      </c>
      <c r="U589" s="16" t="s">
        <v>447</v>
      </c>
      <c r="V589" s="16" t="s">
        <v>5887</v>
      </c>
      <c r="W589" s="16" t="s">
        <v>4431</v>
      </c>
      <c r="X589" s="16" t="s">
        <v>449</v>
      </c>
      <c r="Y589" s="16" t="s">
        <v>450</v>
      </c>
      <c r="Z589" s="16" t="s">
        <v>451</v>
      </c>
      <c r="AA589" s="16" t="s">
        <v>5888</v>
      </c>
      <c r="AB589" s="16" t="s">
        <v>445</v>
      </c>
      <c r="AC589" s="16" t="s">
        <v>13</v>
      </c>
      <c r="AD589" s="16" t="s">
        <v>453</v>
      </c>
      <c r="AE589" s="16" t="s">
        <v>338</v>
      </c>
      <c r="AF589" s="16" t="s">
        <v>338</v>
      </c>
      <c r="AG589" s="25">
        <f ca="1" t="shared" si="58"/>
        <v>1.13694444444263</v>
      </c>
      <c r="AH589" s="25" t="str">
        <f t="shared" si="59"/>
        <v>是</v>
      </c>
      <c r="AI589" s="26" t="str">
        <f ca="1" t="shared" si="60"/>
        <v>是</v>
      </c>
      <c r="AJ589" s="27" t="str">
        <f ca="1" t="shared" si="61"/>
        <v>是</v>
      </c>
      <c r="AK589" s="28" t="s">
        <v>69</v>
      </c>
      <c r="AL589" s="28"/>
    </row>
    <row r="590" spans="1:38">
      <c r="A590" s="22" t="str">
        <f t="shared" si="62"/>
        <v>合肥长丰水湖镇网点</v>
      </c>
      <c r="B590" s="22" t="str">
        <f>VLOOKUP(R590,区域划分!A:B,2,0)</f>
        <v>合肥北</v>
      </c>
      <c r="C590" t="str">
        <f t="shared" si="63"/>
        <v>2020-11-02</v>
      </c>
      <c r="D590" s="16" t="s">
        <v>5889</v>
      </c>
      <c r="E590" s="16" t="s">
        <v>5890</v>
      </c>
      <c r="F590" s="16" t="s">
        <v>433</v>
      </c>
      <c r="G590" s="16" t="s">
        <v>471</v>
      </c>
      <c r="H590" s="16" t="s">
        <v>599</v>
      </c>
      <c r="I590" s="16" t="s">
        <v>473</v>
      </c>
      <c r="J590" s="16" t="s">
        <v>600</v>
      </c>
      <c r="K590" s="16" t="s">
        <v>601</v>
      </c>
      <c r="L590" s="16" t="s">
        <v>5891</v>
      </c>
      <c r="M590" s="16" t="s">
        <v>5892</v>
      </c>
      <c r="N590" s="16" t="s">
        <v>478</v>
      </c>
      <c r="O590" s="16" t="s">
        <v>442</v>
      </c>
      <c r="P590" s="16" t="s">
        <v>5893</v>
      </c>
      <c r="Q590" s="16" t="s">
        <v>5894</v>
      </c>
      <c r="R590" s="16" t="s">
        <v>15</v>
      </c>
      <c r="S590" s="16" t="s">
        <v>829</v>
      </c>
      <c r="T590" s="16" t="s">
        <v>5895</v>
      </c>
      <c r="U590" s="16" t="s">
        <v>447</v>
      </c>
      <c r="V590" s="16" t="s">
        <v>5896</v>
      </c>
      <c r="W590" s="16" t="s">
        <v>5893</v>
      </c>
      <c r="X590" s="16" t="s">
        <v>449</v>
      </c>
      <c r="Y590" s="16" t="s">
        <v>450</v>
      </c>
      <c r="Z590" s="16" t="s">
        <v>451</v>
      </c>
      <c r="AA590" s="16" t="s">
        <v>5897</v>
      </c>
      <c r="AB590" s="16" t="s">
        <v>829</v>
      </c>
      <c r="AC590" s="16" t="s">
        <v>15</v>
      </c>
      <c r="AD590" s="16" t="s">
        <v>453</v>
      </c>
      <c r="AE590" s="16" t="s">
        <v>338</v>
      </c>
      <c r="AF590" s="16" t="s">
        <v>338</v>
      </c>
      <c r="AG590" s="25">
        <f ca="1" t="shared" si="58"/>
        <v>6.24055555555969</v>
      </c>
      <c r="AH590" s="25" t="str">
        <f t="shared" si="59"/>
        <v>是</v>
      </c>
      <c r="AI590" s="26" t="str">
        <f ca="1" t="shared" si="60"/>
        <v>是</v>
      </c>
      <c r="AJ590" s="27" t="str">
        <f ca="1" t="shared" si="61"/>
        <v>是</v>
      </c>
      <c r="AK590" s="28" t="s">
        <v>69</v>
      </c>
      <c r="AL590" s="28"/>
    </row>
    <row r="591" spans="1:38">
      <c r="A591" s="22" t="str">
        <f t="shared" si="62"/>
        <v>合肥经开网点</v>
      </c>
      <c r="B591" s="22" t="str">
        <f>VLOOKUP(R591,区域划分!A:B,2,0)</f>
        <v>合肥南</v>
      </c>
      <c r="C591" t="str">
        <f t="shared" si="63"/>
        <v>2020-11-02</v>
      </c>
      <c r="D591" s="16" t="s">
        <v>5898</v>
      </c>
      <c r="E591" s="16" t="s">
        <v>5899</v>
      </c>
      <c r="F591" s="16" t="s">
        <v>835</v>
      </c>
      <c r="G591" s="16" t="s">
        <v>471</v>
      </c>
      <c r="H591" s="16" t="s">
        <v>472</v>
      </c>
      <c r="I591" s="16" t="s">
        <v>473</v>
      </c>
      <c r="J591" s="16" t="s">
        <v>836</v>
      </c>
      <c r="K591" s="16" t="s">
        <v>5900</v>
      </c>
      <c r="L591" s="16" t="s">
        <v>5901</v>
      </c>
      <c r="M591" s="16" t="s">
        <v>5902</v>
      </c>
      <c r="N591" s="16" t="s">
        <v>441</v>
      </c>
      <c r="O591" s="16" t="s">
        <v>442</v>
      </c>
      <c r="P591" s="16" t="s">
        <v>5903</v>
      </c>
      <c r="Q591" s="16" t="s">
        <v>5904</v>
      </c>
      <c r="R591" s="16" t="s">
        <v>9</v>
      </c>
      <c r="S591" s="16" t="s">
        <v>4176</v>
      </c>
      <c r="T591" s="16" t="s">
        <v>5905</v>
      </c>
      <c r="U591" s="16" t="s">
        <v>466</v>
      </c>
      <c r="V591" s="16" t="s">
        <v>5906</v>
      </c>
      <c r="W591" s="16" t="s">
        <v>5903</v>
      </c>
      <c r="X591" s="16" t="s">
        <v>449</v>
      </c>
      <c r="Y591" s="16" t="s">
        <v>450</v>
      </c>
      <c r="Z591" s="16" t="s">
        <v>451</v>
      </c>
      <c r="AA591" s="16" t="s">
        <v>5907</v>
      </c>
      <c r="AB591" s="16" t="s">
        <v>4176</v>
      </c>
      <c r="AC591" s="16" t="s">
        <v>9</v>
      </c>
      <c r="AD591" s="16" t="s">
        <v>865</v>
      </c>
      <c r="AE591" s="16" t="s">
        <v>9</v>
      </c>
      <c r="AF591" s="16" t="s">
        <v>338</v>
      </c>
      <c r="AG591" s="25">
        <f ca="1" t="shared" si="58"/>
        <v>23.2619444444426</v>
      </c>
      <c r="AH591" s="25" t="str">
        <f t="shared" si="59"/>
        <v>是</v>
      </c>
      <c r="AI591" s="26" t="str">
        <f ca="1" t="shared" si="60"/>
        <v>是</v>
      </c>
      <c r="AJ591" s="27" t="str">
        <f ca="1" t="shared" si="61"/>
        <v>是</v>
      </c>
      <c r="AK591" s="28"/>
      <c r="AL591" s="28" t="s">
        <v>71</v>
      </c>
    </row>
    <row r="592" spans="1:38">
      <c r="A592" s="22" t="str">
        <f t="shared" si="62"/>
        <v>池州青阳网点</v>
      </c>
      <c r="B592" s="22" t="str">
        <f>VLOOKUP(R592,区域划分!A:B,2,0)</f>
        <v>池州</v>
      </c>
      <c r="C592" t="str">
        <f t="shared" si="63"/>
        <v>2020-11-02</v>
      </c>
      <c r="D592" s="16" t="s">
        <v>5908</v>
      </c>
      <c r="E592" s="16" t="s">
        <v>5909</v>
      </c>
      <c r="F592" s="16" t="s">
        <v>433</v>
      </c>
      <c r="G592" s="16" t="s">
        <v>532</v>
      </c>
      <c r="H592" s="16" t="s">
        <v>533</v>
      </c>
      <c r="I592" s="16" t="s">
        <v>436</v>
      </c>
      <c r="J592" s="16" t="s">
        <v>2428</v>
      </c>
      <c r="K592" s="16" t="s">
        <v>2429</v>
      </c>
      <c r="L592" s="16" t="s">
        <v>5910</v>
      </c>
      <c r="M592" s="16" t="s">
        <v>5911</v>
      </c>
      <c r="N592" s="16" t="s">
        <v>478</v>
      </c>
      <c r="O592" s="16" t="s">
        <v>442</v>
      </c>
      <c r="P592" s="16" t="s">
        <v>5912</v>
      </c>
      <c r="Q592" s="16" t="s">
        <v>5913</v>
      </c>
      <c r="R592" s="16" t="s">
        <v>25</v>
      </c>
      <c r="S592" s="16" t="s">
        <v>4176</v>
      </c>
      <c r="T592" s="16" t="s">
        <v>4612</v>
      </c>
      <c r="U592" s="16" t="s">
        <v>466</v>
      </c>
      <c r="V592" s="16" t="s">
        <v>5914</v>
      </c>
      <c r="W592" s="16" t="s">
        <v>5912</v>
      </c>
      <c r="X592" s="16" t="s">
        <v>449</v>
      </c>
      <c r="Y592" s="16" t="s">
        <v>450</v>
      </c>
      <c r="Z592" s="16" t="s">
        <v>451</v>
      </c>
      <c r="AA592" s="16" t="s">
        <v>5915</v>
      </c>
      <c r="AB592" s="16" t="s">
        <v>4176</v>
      </c>
      <c r="AC592" s="16" t="s">
        <v>25</v>
      </c>
      <c r="AD592" s="16" t="s">
        <v>453</v>
      </c>
      <c r="AE592" s="16" t="s">
        <v>25</v>
      </c>
      <c r="AF592" s="16" t="s">
        <v>338</v>
      </c>
      <c r="AG592" s="25">
        <f ca="1" t="shared" si="58"/>
        <v>23.6916666667094</v>
      </c>
      <c r="AH592" s="25" t="str">
        <f t="shared" si="59"/>
        <v>是</v>
      </c>
      <c r="AI592" s="26" t="str">
        <f ca="1" t="shared" si="60"/>
        <v>是</v>
      </c>
      <c r="AJ592" s="27" t="str">
        <f ca="1" t="shared" si="61"/>
        <v>是</v>
      </c>
      <c r="AK592" s="28"/>
      <c r="AL592" s="28" t="s">
        <v>71</v>
      </c>
    </row>
    <row r="593" spans="1:38">
      <c r="A593" s="22" t="str">
        <f t="shared" si="62"/>
        <v>合肥经开网点</v>
      </c>
      <c r="B593" s="22" t="str">
        <f>VLOOKUP(R593,区域划分!A:B,2,0)</f>
        <v>合肥南</v>
      </c>
      <c r="C593" t="str">
        <f t="shared" si="63"/>
        <v>2020-11-02</v>
      </c>
      <c r="D593" s="16" t="s">
        <v>5916</v>
      </c>
      <c r="E593" s="16" t="s">
        <v>5917</v>
      </c>
      <c r="F593" s="16" t="s">
        <v>433</v>
      </c>
      <c r="G593" s="16" t="s">
        <v>471</v>
      </c>
      <c r="H593" s="16" t="s">
        <v>472</v>
      </c>
      <c r="I593" s="16" t="s">
        <v>473</v>
      </c>
      <c r="J593" s="16" t="s">
        <v>5918</v>
      </c>
      <c r="K593" s="16" t="s">
        <v>5919</v>
      </c>
      <c r="L593" s="16" t="s">
        <v>5920</v>
      </c>
      <c r="M593" s="16" t="s">
        <v>5921</v>
      </c>
      <c r="N593" s="16" t="s">
        <v>441</v>
      </c>
      <c r="O593" s="16" t="s">
        <v>442</v>
      </c>
      <c r="P593" s="16" t="s">
        <v>5922</v>
      </c>
      <c r="Q593" s="16" t="s">
        <v>800</v>
      </c>
      <c r="R593" s="16" t="s">
        <v>9</v>
      </c>
      <c r="S593" s="16" t="s">
        <v>4176</v>
      </c>
      <c r="T593" s="16" t="s">
        <v>4231</v>
      </c>
      <c r="U593" s="16" t="s">
        <v>466</v>
      </c>
      <c r="V593" s="16" t="s">
        <v>5923</v>
      </c>
      <c r="W593" s="16" t="s">
        <v>5922</v>
      </c>
      <c r="X593" s="16" t="s">
        <v>449</v>
      </c>
      <c r="Y593" s="16" t="s">
        <v>450</v>
      </c>
      <c r="Z593" s="16" t="s">
        <v>451</v>
      </c>
      <c r="AA593" s="16" t="s">
        <v>5924</v>
      </c>
      <c r="AB593" s="16" t="s">
        <v>4176</v>
      </c>
      <c r="AC593" s="16" t="s">
        <v>9</v>
      </c>
      <c r="AD593" s="16" t="s">
        <v>453</v>
      </c>
      <c r="AE593" s="16" t="s">
        <v>9</v>
      </c>
      <c r="AF593" s="16" t="s">
        <v>338</v>
      </c>
      <c r="AG593" s="25">
        <f ca="1" t="shared" si="58"/>
        <v>23.6772222222062</v>
      </c>
      <c r="AH593" s="25" t="str">
        <f t="shared" si="59"/>
        <v>是</v>
      </c>
      <c r="AI593" s="26" t="str">
        <f ca="1" t="shared" si="60"/>
        <v>是</v>
      </c>
      <c r="AJ593" s="27" t="str">
        <f ca="1" t="shared" si="61"/>
        <v>是</v>
      </c>
      <c r="AK593" s="28"/>
      <c r="AL593" s="28" t="s">
        <v>71</v>
      </c>
    </row>
    <row r="594" spans="1:38">
      <c r="A594" s="22" t="str">
        <f t="shared" si="62"/>
        <v>合肥包河三里庵网点</v>
      </c>
      <c r="B594" s="22" t="str">
        <f>VLOOKUP(R594,区域划分!A:B,2,0)</f>
        <v>合肥南</v>
      </c>
      <c r="C594" t="str">
        <f t="shared" si="63"/>
        <v>2020-11-02</v>
      </c>
      <c r="D594" s="16" t="s">
        <v>5925</v>
      </c>
      <c r="E594" s="16" t="s">
        <v>5926</v>
      </c>
      <c r="F594" s="16" t="s">
        <v>835</v>
      </c>
      <c r="G594" s="16" t="s">
        <v>471</v>
      </c>
      <c r="H594" s="16" t="s">
        <v>599</v>
      </c>
      <c r="I594" s="16" t="s">
        <v>436</v>
      </c>
      <c r="J594" s="16" t="s">
        <v>836</v>
      </c>
      <c r="K594" s="16" t="s">
        <v>5927</v>
      </c>
      <c r="L594" s="16" t="s">
        <v>5928</v>
      </c>
      <c r="M594" s="16" t="s">
        <v>5929</v>
      </c>
      <c r="N594" s="16" t="s">
        <v>478</v>
      </c>
      <c r="O594" s="16" t="s">
        <v>442</v>
      </c>
      <c r="P594" s="16" t="s">
        <v>5930</v>
      </c>
      <c r="Q594" s="16" t="s">
        <v>5931</v>
      </c>
      <c r="R594" s="16" t="s">
        <v>13</v>
      </c>
      <c r="S594" s="16" t="s">
        <v>4176</v>
      </c>
      <c r="T594" s="16" t="s">
        <v>5932</v>
      </c>
      <c r="U594" s="16" t="s">
        <v>466</v>
      </c>
      <c r="V594" s="16" t="s">
        <v>5933</v>
      </c>
      <c r="W594" s="16" t="s">
        <v>5930</v>
      </c>
      <c r="X594" s="16" t="s">
        <v>449</v>
      </c>
      <c r="Y594" s="16" t="s">
        <v>450</v>
      </c>
      <c r="Z594" s="16" t="s">
        <v>451</v>
      </c>
      <c r="AA594" s="16" t="s">
        <v>5934</v>
      </c>
      <c r="AB594" s="16" t="s">
        <v>4176</v>
      </c>
      <c r="AC594" s="16" t="s">
        <v>13</v>
      </c>
      <c r="AD594" s="16" t="s">
        <v>865</v>
      </c>
      <c r="AE594" s="16" t="s">
        <v>13</v>
      </c>
      <c r="AF594" s="16" t="s">
        <v>338</v>
      </c>
      <c r="AG594" s="25">
        <f ca="1" t="shared" si="58"/>
        <v>23.5841666667257</v>
      </c>
      <c r="AH594" s="25" t="str">
        <f t="shared" si="59"/>
        <v>是</v>
      </c>
      <c r="AI594" s="26" t="str">
        <f ca="1" t="shared" si="60"/>
        <v>是</v>
      </c>
      <c r="AJ594" s="27" t="str">
        <f ca="1" t="shared" si="61"/>
        <v>是</v>
      </c>
      <c r="AK594" s="28"/>
      <c r="AL594" s="28" t="s">
        <v>71</v>
      </c>
    </row>
    <row r="595" spans="1:38">
      <c r="A595" s="22" t="str">
        <f t="shared" si="62"/>
        <v>合肥包河三里庵网点</v>
      </c>
      <c r="B595" s="22" t="str">
        <f>VLOOKUP(R595,区域划分!A:B,2,0)</f>
        <v>合肥南</v>
      </c>
      <c r="C595" t="str">
        <f t="shared" si="63"/>
        <v>2020-11-02</v>
      </c>
      <c r="D595" s="16" t="s">
        <v>5935</v>
      </c>
      <c r="E595" s="16" t="s">
        <v>5936</v>
      </c>
      <c r="F595" s="16" t="s">
        <v>433</v>
      </c>
      <c r="G595" s="16" t="s">
        <v>471</v>
      </c>
      <c r="H595" s="16" t="s">
        <v>472</v>
      </c>
      <c r="I595" s="16" t="s">
        <v>473</v>
      </c>
      <c r="J595" s="16" t="s">
        <v>5937</v>
      </c>
      <c r="K595" s="16" t="s">
        <v>5938</v>
      </c>
      <c r="L595" s="16" t="s">
        <v>5014</v>
      </c>
      <c r="M595" s="16" t="s">
        <v>5939</v>
      </c>
      <c r="N595" s="16" t="s">
        <v>441</v>
      </c>
      <c r="O595" s="16" t="s">
        <v>479</v>
      </c>
      <c r="P595" s="16" t="s">
        <v>5940</v>
      </c>
      <c r="Q595" s="16" t="s">
        <v>5941</v>
      </c>
      <c r="R595" s="16" t="s">
        <v>13</v>
      </c>
      <c r="S595" s="16" t="s">
        <v>4176</v>
      </c>
      <c r="T595" s="16" t="s">
        <v>1880</v>
      </c>
      <c r="U595" s="16" t="s">
        <v>466</v>
      </c>
      <c r="V595" s="16" t="s">
        <v>5942</v>
      </c>
      <c r="W595" s="16" t="s">
        <v>5940</v>
      </c>
      <c r="X595" s="16" t="s">
        <v>449</v>
      </c>
      <c r="Y595" s="16" t="s">
        <v>450</v>
      </c>
      <c r="Z595" s="16" t="s">
        <v>451</v>
      </c>
      <c r="AA595" s="16" t="s">
        <v>5943</v>
      </c>
      <c r="AB595" s="16" t="s">
        <v>4176</v>
      </c>
      <c r="AC595" s="16" t="s">
        <v>13</v>
      </c>
      <c r="AD595" s="16" t="s">
        <v>453</v>
      </c>
      <c r="AE595" s="16" t="s">
        <v>13</v>
      </c>
      <c r="AF595" s="16" t="s">
        <v>338</v>
      </c>
      <c r="AG595" s="25">
        <f ca="1" t="shared" si="58"/>
        <v>23.5358333332697</v>
      </c>
      <c r="AH595" s="25" t="str">
        <f t="shared" si="59"/>
        <v>是</v>
      </c>
      <c r="AI595" s="26" t="str">
        <f ca="1" t="shared" si="60"/>
        <v>是</v>
      </c>
      <c r="AJ595" s="27" t="str">
        <f ca="1" t="shared" si="61"/>
        <v>是</v>
      </c>
      <c r="AK595" s="28" t="s">
        <v>69</v>
      </c>
      <c r="AL595" s="28" t="s">
        <v>71</v>
      </c>
    </row>
    <row r="596" spans="1:38">
      <c r="A596" s="22" t="str">
        <f t="shared" si="62"/>
        <v>合肥经开莲花路网点</v>
      </c>
      <c r="B596" s="22" t="str">
        <f>VLOOKUP(R596,区域划分!A:B,2,0)</f>
        <v>合肥南</v>
      </c>
      <c r="C596" t="str">
        <f t="shared" si="63"/>
        <v>2020-11-02</v>
      </c>
      <c r="D596" s="16" t="s">
        <v>5944</v>
      </c>
      <c r="E596" s="16" t="s">
        <v>5945</v>
      </c>
      <c r="F596" s="16" t="s">
        <v>433</v>
      </c>
      <c r="G596" s="16" t="s">
        <v>532</v>
      </c>
      <c r="H596" s="16" t="s">
        <v>533</v>
      </c>
      <c r="I596" s="16" t="s">
        <v>473</v>
      </c>
      <c r="J596" s="16" t="s">
        <v>577</v>
      </c>
      <c r="K596" s="16" t="s">
        <v>578</v>
      </c>
      <c r="L596" s="16" t="s">
        <v>5946</v>
      </c>
      <c r="M596" s="16" t="s">
        <v>580</v>
      </c>
      <c r="N596" s="16" t="s">
        <v>441</v>
      </c>
      <c r="O596" s="16" t="s">
        <v>442</v>
      </c>
      <c r="P596" s="16" t="s">
        <v>5947</v>
      </c>
      <c r="Q596" s="16" t="s">
        <v>5948</v>
      </c>
      <c r="R596" s="16" t="s">
        <v>31</v>
      </c>
      <c r="S596" s="16" t="s">
        <v>3086</v>
      </c>
      <c r="T596" s="16" t="s">
        <v>5949</v>
      </c>
      <c r="U596" s="16" t="s">
        <v>447</v>
      </c>
      <c r="V596" s="16" t="s">
        <v>583</v>
      </c>
      <c r="W596" s="16" t="s">
        <v>5947</v>
      </c>
      <c r="X596" s="16" t="s">
        <v>449</v>
      </c>
      <c r="Y596" s="16" t="s">
        <v>450</v>
      </c>
      <c r="Z596" s="16" t="s">
        <v>451</v>
      </c>
      <c r="AA596" s="16" t="s">
        <v>5950</v>
      </c>
      <c r="AB596" s="16" t="s">
        <v>3086</v>
      </c>
      <c r="AC596" s="16" t="s">
        <v>31</v>
      </c>
      <c r="AD596" s="16" t="s">
        <v>453</v>
      </c>
      <c r="AE596" s="16" t="s">
        <v>338</v>
      </c>
      <c r="AF596" s="16" t="s">
        <v>338</v>
      </c>
      <c r="AG596" s="25">
        <f ca="1" t="shared" si="58"/>
        <v>1.03888888884103</v>
      </c>
      <c r="AH596" s="25" t="str">
        <f t="shared" si="59"/>
        <v>是</v>
      </c>
      <c r="AI596" s="26" t="str">
        <f ca="1" t="shared" si="60"/>
        <v>是</v>
      </c>
      <c r="AJ596" s="27" t="str">
        <f ca="1" t="shared" si="61"/>
        <v>是</v>
      </c>
      <c r="AK596" s="28" t="s">
        <v>69</v>
      </c>
      <c r="AL596" s="28"/>
    </row>
    <row r="597" spans="1:38">
      <c r="A597" s="22" t="str">
        <f t="shared" si="62"/>
        <v>合肥高新天鹅湖网点</v>
      </c>
      <c r="B597" s="22" t="str">
        <f>VLOOKUP(R597,区域划分!A:B,2,0)</f>
        <v>合肥南</v>
      </c>
      <c r="C597" t="str">
        <f t="shared" si="63"/>
        <v>2020-11-02</v>
      </c>
      <c r="D597" s="16" t="s">
        <v>5951</v>
      </c>
      <c r="E597" s="16" t="s">
        <v>5952</v>
      </c>
      <c r="F597" s="16" t="s">
        <v>433</v>
      </c>
      <c r="G597" s="16" t="s">
        <v>471</v>
      </c>
      <c r="H597" s="16" t="s">
        <v>472</v>
      </c>
      <c r="I597" s="16" t="s">
        <v>473</v>
      </c>
      <c r="J597" s="16" t="s">
        <v>5937</v>
      </c>
      <c r="K597" s="16" t="s">
        <v>5938</v>
      </c>
      <c r="L597" s="16" t="s">
        <v>5953</v>
      </c>
      <c r="M597" s="16" t="s">
        <v>5939</v>
      </c>
      <c r="N597" s="16" t="s">
        <v>441</v>
      </c>
      <c r="O597" s="16" t="s">
        <v>442</v>
      </c>
      <c r="P597" s="16" t="s">
        <v>5940</v>
      </c>
      <c r="Q597" s="16" t="s">
        <v>5954</v>
      </c>
      <c r="R597" s="16" t="s">
        <v>17</v>
      </c>
      <c r="S597" s="16" t="s">
        <v>593</v>
      </c>
      <c r="T597" s="16" t="s">
        <v>5955</v>
      </c>
      <c r="U597" s="16" t="s">
        <v>447</v>
      </c>
      <c r="V597" s="16" t="s">
        <v>5956</v>
      </c>
      <c r="W597" s="16" t="s">
        <v>5940</v>
      </c>
      <c r="X597" s="16" t="s">
        <v>449</v>
      </c>
      <c r="Y597" s="16" t="s">
        <v>450</v>
      </c>
      <c r="Z597" s="16" t="s">
        <v>451</v>
      </c>
      <c r="AA597" s="16" t="s">
        <v>5957</v>
      </c>
      <c r="AB597" s="16" t="s">
        <v>593</v>
      </c>
      <c r="AC597" s="16" t="s">
        <v>17</v>
      </c>
      <c r="AD597" s="16" t="s">
        <v>453</v>
      </c>
      <c r="AE597" s="16" t="s">
        <v>338</v>
      </c>
      <c r="AF597" s="16" t="s">
        <v>338</v>
      </c>
      <c r="AG597" s="25">
        <f ca="1" t="shared" si="58"/>
        <v>4.81194444437278</v>
      </c>
      <c r="AH597" s="25" t="str">
        <f t="shared" si="59"/>
        <v>是</v>
      </c>
      <c r="AI597" s="26" t="str">
        <f ca="1" t="shared" si="60"/>
        <v>是</v>
      </c>
      <c r="AJ597" s="27" t="str">
        <f ca="1" t="shared" si="61"/>
        <v>是</v>
      </c>
      <c r="AK597" s="28" t="s">
        <v>69</v>
      </c>
      <c r="AL597" s="28"/>
    </row>
    <row r="598" spans="1:38">
      <c r="A598" s="22" t="str">
        <f t="shared" si="62"/>
        <v>合肥经开始信路网点</v>
      </c>
      <c r="B598" s="22" t="str">
        <f>VLOOKUP(R598,区域划分!A:B,2,0)</f>
        <v>合肥南</v>
      </c>
      <c r="C598" t="str">
        <f t="shared" si="63"/>
        <v>2020-11-02</v>
      </c>
      <c r="D598" s="16" t="s">
        <v>5958</v>
      </c>
      <c r="E598" s="16" t="s">
        <v>5959</v>
      </c>
      <c r="F598" s="16" t="s">
        <v>433</v>
      </c>
      <c r="G598" s="16" t="s">
        <v>532</v>
      </c>
      <c r="H598" s="16" t="s">
        <v>1112</v>
      </c>
      <c r="I598" s="16" t="s">
        <v>473</v>
      </c>
      <c r="J598" s="16" t="s">
        <v>954</v>
      </c>
      <c r="K598" s="16" t="s">
        <v>5960</v>
      </c>
      <c r="L598" s="16" t="s">
        <v>5961</v>
      </c>
      <c r="M598" s="16" t="s">
        <v>537</v>
      </c>
      <c r="N598" s="16" t="s">
        <v>441</v>
      </c>
      <c r="O598" s="16" t="s">
        <v>442</v>
      </c>
      <c r="P598" s="16" t="s">
        <v>537</v>
      </c>
      <c r="Q598" s="16" t="s">
        <v>5962</v>
      </c>
      <c r="R598" s="16" t="s">
        <v>19</v>
      </c>
      <c r="S598" s="16" t="s">
        <v>4054</v>
      </c>
      <c r="T598" s="16" t="s">
        <v>5963</v>
      </c>
      <c r="U598" s="16" t="s">
        <v>447</v>
      </c>
      <c r="V598" s="16" t="s">
        <v>541</v>
      </c>
      <c r="W598" s="16" t="s">
        <v>537</v>
      </c>
      <c r="X598" s="16" t="s">
        <v>449</v>
      </c>
      <c r="Y598" s="16" t="s">
        <v>450</v>
      </c>
      <c r="Z598" s="16" t="s">
        <v>451</v>
      </c>
      <c r="AA598" s="16" t="s">
        <v>5964</v>
      </c>
      <c r="AB598" s="16" t="s">
        <v>4054</v>
      </c>
      <c r="AC598" s="16" t="s">
        <v>19</v>
      </c>
      <c r="AD598" s="16" t="s">
        <v>453</v>
      </c>
      <c r="AE598" s="16" t="s">
        <v>338</v>
      </c>
      <c r="AF598" s="16" t="s">
        <v>338</v>
      </c>
      <c r="AG598" s="25">
        <f ca="1" t="shared" si="58"/>
        <v>23.2377777778893</v>
      </c>
      <c r="AH598" s="25" t="str">
        <f t="shared" si="59"/>
        <v>是</v>
      </c>
      <c r="AI598" s="26" t="str">
        <f ca="1" t="shared" si="60"/>
        <v>是</v>
      </c>
      <c r="AJ598" s="27" t="str">
        <f ca="1" t="shared" si="61"/>
        <v>是</v>
      </c>
      <c r="AK598" s="28" t="s">
        <v>69</v>
      </c>
      <c r="AL598" s="28"/>
    </row>
    <row r="599" spans="1:38">
      <c r="A599" s="22" t="str">
        <f t="shared" si="62"/>
        <v>合肥包河三里庵网点</v>
      </c>
      <c r="B599" s="22" t="str">
        <f>VLOOKUP(R599,区域划分!A:B,2,0)</f>
        <v>合肥南</v>
      </c>
      <c r="C599" t="str">
        <f t="shared" si="63"/>
        <v>2020-11-02</v>
      </c>
      <c r="D599" s="16" t="s">
        <v>5965</v>
      </c>
      <c r="E599" s="16" t="s">
        <v>5966</v>
      </c>
      <c r="F599" s="16" t="s">
        <v>835</v>
      </c>
      <c r="G599" s="16" t="s">
        <v>471</v>
      </c>
      <c r="H599" s="16" t="s">
        <v>599</v>
      </c>
      <c r="I599" s="16" t="s">
        <v>473</v>
      </c>
      <c r="J599" s="16" t="s">
        <v>836</v>
      </c>
      <c r="K599" s="16" t="s">
        <v>5775</v>
      </c>
      <c r="L599" s="16" t="s">
        <v>5967</v>
      </c>
      <c r="M599" s="16" t="s">
        <v>5968</v>
      </c>
      <c r="N599" s="16" t="s">
        <v>478</v>
      </c>
      <c r="O599" s="16" t="s">
        <v>442</v>
      </c>
      <c r="P599" s="16" t="s">
        <v>5969</v>
      </c>
      <c r="Q599" s="16" t="s">
        <v>5970</v>
      </c>
      <c r="R599" s="16" t="s">
        <v>13</v>
      </c>
      <c r="S599" s="16" t="s">
        <v>4176</v>
      </c>
      <c r="T599" s="16" t="s">
        <v>5971</v>
      </c>
      <c r="U599" s="16" t="s">
        <v>466</v>
      </c>
      <c r="V599" s="16" t="s">
        <v>5972</v>
      </c>
      <c r="W599" s="16" t="s">
        <v>5969</v>
      </c>
      <c r="X599" s="16" t="s">
        <v>449</v>
      </c>
      <c r="Y599" s="16" t="s">
        <v>450</v>
      </c>
      <c r="Z599" s="16" t="s">
        <v>451</v>
      </c>
      <c r="AA599" s="16" t="s">
        <v>5973</v>
      </c>
      <c r="AB599" s="16" t="s">
        <v>4176</v>
      </c>
      <c r="AC599" s="16" t="s">
        <v>13</v>
      </c>
      <c r="AD599" s="16" t="s">
        <v>865</v>
      </c>
      <c r="AE599" s="16" t="s">
        <v>13</v>
      </c>
      <c r="AF599" s="16" t="s">
        <v>338</v>
      </c>
      <c r="AG599" s="25">
        <f ca="1" t="shared" si="58"/>
        <v>23.5105555555201</v>
      </c>
      <c r="AH599" s="25" t="str">
        <f t="shared" si="59"/>
        <v>是</v>
      </c>
      <c r="AI599" s="26" t="str">
        <f ca="1" t="shared" si="60"/>
        <v>是</v>
      </c>
      <c r="AJ599" s="27" t="str">
        <f ca="1" t="shared" si="61"/>
        <v>是</v>
      </c>
      <c r="AK599" s="28"/>
      <c r="AL599" s="28" t="s">
        <v>71</v>
      </c>
    </row>
    <row r="600" spans="1:38">
      <c r="A600" s="22" t="str">
        <f t="shared" si="62"/>
        <v>合肥肥东人民路网点</v>
      </c>
      <c r="B600" s="22" t="str">
        <f>VLOOKUP(R600,区域划分!A:B,2,0)</f>
        <v>肥东</v>
      </c>
      <c r="C600" t="str">
        <f t="shared" si="63"/>
        <v>2020-11-02</v>
      </c>
      <c r="D600" s="16" t="s">
        <v>5974</v>
      </c>
      <c r="E600" s="16" t="s">
        <v>5975</v>
      </c>
      <c r="F600" s="16" t="s">
        <v>433</v>
      </c>
      <c r="G600" s="16" t="s">
        <v>434</v>
      </c>
      <c r="H600" s="16" t="s">
        <v>435</v>
      </c>
      <c r="I600" s="16" t="s">
        <v>473</v>
      </c>
      <c r="J600" s="16" t="s">
        <v>1701</v>
      </c>
      <c r="K600" s="16" t="s">
        <v>5976</v>
      </c>
      <c r="L600" s="16" t="s">
        <v>5977</v>
      </c>
      <c r="M600" s="16" t="s">
        <v>5978</v>
      </c>
      <c r="N600" s="16" t="s">
        <v>478</v>
      </c>
      <c r="O600" s="16" t="s">
        <v>442</v>
      </c>
      <c r="P600" s="16" t="s">
        <v>5979</v>
      </c>
      <c r="Q600" s="16" t="s">
        <v>5980</v>
      </c>
      <c r="R600" s="16" t="s">
        <v>23</v>
      </c>
      <c r="S600" s="16" t="s">
        <v>2174</v>
      </c>
      <c r="T600" s="16" t="s">
        <v>5981</v>
      </c>
      <c r="U600" s="16" t="s">
        <v>447</v>
      </c>
      <c r="V600" s="16" t="s">
        <v>5982</v>
      </c>
      <c r="W600" s="16" t="s">
        <v>5979</v>
      </c>
      <c r="X600" s="16" t="s">
        <v>449</v>
      </c>
      <c r="Y600" s="16" t="s">
        <v>450</v>
      </c>
      <c r="Z600" s="16" t="s">
        <v>451</v>
      </c>
      <c r="AA600" s="16" t="s">
        <v>5983</v>
      </c>
      <c r="AB600" s="16" t="s">
        <v>2174</v>
      </c>
      <c r="AC600" s="16" t="s">
        <v>23</v>
      </c>
      <c r="AD600" s="16" t="s">
        <v>453</v>
      </c>
      <c r="AE600" s="16" t="s">
        <v>338</v>
      </c>
      <c r="AF600" s="16" t="s">
        <v>338</v>
      </c>
      <c r="AG600" s="25">
        <f ca="1" t="shared" si="58"/>
        <v>1.18055555562023</v>
      </c>
      <c r="AH600" s="25" t="str">
        <f t="shared" si="59"/>
        <v>是</v>
      </c>
      <c r="AI600" s="26" t="str">
        <f ca="1" t="shared" si="60"/>
        <v>是</v>
      </c>
      <c r="AJ600" s="27" t="str">
        <f ca="1" t="shared" si="61"/>
        <v>是</v>
      </c>
      <c r="AK600" s="28" t="s">
        <v>69</v>
      </c>
      <c r="AL600" s="28"/>
    </row>
    <row r="601" spans="1:38">
      <c r="A601" s="22" t="str">
        <f t="shared" si="62"/>
        <v>合肥高新天鹅湖网点</v>
      </c>
      <c r="B601" s="22" t="str">
        <f>VLOOKUP(R601,区域划分!A:B,2,0)</f>
        <v>合肥南</v>
      </c>
      <c r="C601" t="str">
        <f t="shared" si="63"/>
        <v>2020-11-02</v>
      </c>
      <c r="D601" s="16" t="s">
        <v>5984</v>
      </c>
      <c r="E601" s="16" t="s">
        <v>5985</v>
      </c>
      <c r="F601" s="16" t="s">
        <v>433</v>
      </c>
      <c r="G601" s="16" t="s">
        <v>456</v>
      </c>
      <c r="H601" s="16" t="s">
        <v>457</v>
      </c>
      <c r="I601" s="16" t="s">
        <v>473</v>
      </c>
      <c r="J601" s="16" t="s">
        <v>1072</v>
      </c>
      <c r="K601" s="16" t="s">
        <v>3203</v>
      </c>
      <c r="L601" s="16" t="s">
        <v>5986</v>
      </c>
      <c r="M601" s="16" t="s">
        <v>5987</v>
      </c>
      <c r="N601" s="16" t="s">
        <v>478</v>
      </c>
      <c r="O601" s="16" t="s">
        <v>442</v>
      </c>
      <c r="P601" s="16" t="s">
        <v>5988</v>
      </c>
      <c r="Q601" s="16" t="s">
        <v>5989</v>
      </c>
      <c r="R601" s="16" t="s">
        <v>17</v>
      </c>
      <c r="S601" s="16" t="s">
        <v>593</v>
      </c>
      <c r="T601" s="16" t="s">
        <v>5990</v>
      </c>
      <c r="U601" s="16" t="s">
        <v>447</v>
      </c>
      <c r="V601" s="16" t="s">
        <v>5991</v>
      </c>
      <c r="W601" s="16" t="s">
        <v>5988</v>
      </c>
      <c r="X601" s="16" t="s">
        <v>449</v>
      </c>
      <c r="Y601" s="16" t="s">
        <v>450</v>
      </c>
      <c r="Z601" s="16" t="s">
        <v>451</v>
      </c>
      <c r="AA601" s="16" t="s">
        <v>5992</v>
      </c>
      <c r="AB601" s="16" t="s">
        <v>593</v>
      </c>
      <c r="AC601" s="16" t="s">
        <v>17</v>
      </c>
      <c r="AD601" s="16" t="s">
        <v>453</v>
      </c>
      <c r="AE601" s="16" t="s">
        <v>338</v>
      </c>
      <c r="AF601" s="16" t="s">
        <v>338</v>
      </c>
      <c r="AG601" s="25">
        <f ca="1" t="shared" si="58"/>
        <v>6.96277777774958</v>
      </c>
      <c r="AH601" s="25" t="str">
        <f t="shared" si="59"/>
        <v>是</v>
      </c>
      <c r="AI601" s="26" t="str">
        <f ca="1" t="shared" si="60"/>
        <v>是</v>
      </c>
      <c r="AJ601" s="27" t="str">
        <f ca="1" t="shared" si="61"/>
        <v>是</v>
      </c>
      <c r="AK601" s="28" t="s">
        <v>69</v>
      </c>
      <c r="AL601" s="28"/>
    </row>
    <row r="602" spans="1:38">
      <c r="A602" s="22" t="str">
        <f t="shared" si="62"/>
        <v>合肥包河三里庵网点</v>
      </c>
      <c r="B602" s="22" t="str">
        <f>VLOOKUP(R602,区域划分!A:B,2,0)</f>
        <v>合肥南</v>
      </c>
      <c r="C602" t="str">
        <f t="shared" si="63"/>
        <v>2020-11-02</v>
      </c>
      <c r="D602" s="16" t="s">
        <v>5993</v>
      </c>
      <c r="E602" s="16" t="s">
        <v>5994</v>
      </c>
      <c r="F602" s="16" t="s">
        <v>433</v>
      </c>
      <c r="G602" s="16" t="s">
        <v>471</v>
      </c>
      <c r="H602" s="16" t="s">
        <v>472</v>
      </c>
      <c r="I602" s="16" t="s">
        <v>436</v>
      </c>
      <c r="J602" s="16" t="s">
        <v>5995</v>
      </c>
      <c r="K602" s="16" t="s">
        <v>5996</v>
      </c>
      <c r="L602" s="16" t="s">
        <v>5997</v>
      </c>
      <c r="M602" s="16" t="s">
        <v>5998</v>
      </c>
      <c r="N602" s="16" t="s">
        <v>478</v>
      </c>
      <c r="O602" s="16" t="s">
        <v>442</v>
      </c>
      <c r="P602" s="16" t="s">
        <v>5685</v>
      </c>
      <c r="Q602" s="16" t="s">
        <v>5686</v>
      </c>
      <c r="R602" s="16" t="s">
        <v>13</v>
      </c>
      <c r="S602" s="16" t="s">
        <v>4176</v>
      </c>
      <c r="T602" s="16" t="s">
        <v>1880</v>
      </c>
      <c r="U602" s="16" t="s">
        <v>466</v>
      </c>
      <c r="V602" s="16" t="s">
        <v>5999</v>
      </c>
      <c r="W602" s="16" t="s">
        <v>5685</v>
      </c>
      <c r="X602" s="16" t="s">
        <v>449</v>
      </c>
      <c r="Y602" s="16" t="s">
        <v>450</v>
      </c>
      <c r="Z602" s="16" t="s">
        <v>451</v>
      </c>
      <c r="AA602" s="16" t="s">
        <v>6000</v>
      </c>
      <c r="AB602" s="16" t="s">
        <v>4176</v>
      </c>
      <c r="AC602" s="16" t="s">
        <v>13</v>
      </c>
      <c r="AD602" s="16" t="s">
        <v>453</v>
      </c>
      <c r="AE602" s="16" t="s">
        <v>13</v>
      </c>
      <c r="AF602" s="16" t="s">
        <v>338</v>
      </c>
      <c r="AG602" s="25">
        <f ca="1" t="shared" si="58"/>
        <v>23.3569444444729</v>
      </c>
      <c r="AH602" s="25" t="str">
        <f t="shared" si="59"/>
        <v>是</v>
      </c>
      <c r="AI602" s="26" t="str">
        <f ca="1" t="shared" si="60"/>
        <v>是</v>
      </c>
      <c r="AJ602" s="27" t="str">
        <f ca="1" t="shared" si="61"/>
        <v>是</v>
      </c>
      <c r="AK602" s="28"/>
      <c r="AL602" s="28" t="s">
        <v>71</v>
      </c>
    </row>
    <row r="603" spans="1:38">
      <c r="A603" s="22" t="str">
        <f t="shared" si="62"/>
        <v>合肥经开网点</v>
      </c>
      <c r="B603" s="22" t="str">
        <f>VLOOKUP(R603,区域划分!A:B,2,0)</f>
        <v>合肥南</v>
      </c>
      <c r="C603" t="str">
        <f t="shared" si="63"/>
        <v>2020-11-02</v>
      </c>
      <c r="D603" s="16" t="s">
        <v>6001</v>
      </c>
      <c r="E603" s="16" t="s">
        <v>6002</v>
      </c>
      <c r="F603" s="16" t="s">
        <v>433</v>
      </c>
      <c r="G603" s="16" t="s">
        <v>471</v>
      </c>
      <c r="H603" s="16" t="s">
        <v>472</v>
      </c>
      <c r="I603" s="16" t="s">
        <v>473</v>
      </c>
      <c r="J603" s="16" t="s">
        <v>577</v>
      </c>
      <c r="K603" s="16" t="s">
        <v>1816</v>
      </c>
      <c r="L603" s="16" t="s">
        <v>6003</v>
      </c>
      <c r="M603" s="16" t="s">
        <v>6004</v>
      </c>
      <c r="N603" s="16" t="s">
        <v>441</v>
      </c>
      <c r="O603" s="16" t="s">
        <v>442</v>
      </c>
      <c r="P603" s="16" t="s">
        <v>6005</v>
      </c>
      <c r="Q603" s="16" t="s">
        <v>6006</v>
      </c>
      <c r="R603" s="16" t="s">
        <v>9</v>
      </c>
      <c r="S603" s="16" t="s">
        <v>4176</v>
      </c>
      <c r="T603" s="16" t="s">
        <v>4231</v>
      </c>
      <c r="U603" s="16" t="s">
        <v>466</v>
      </c>
      <c r="V603" s="16" t="s">
        <v>6007</v>
      </c>
      <c r="W603" s="16" t="s">
        <v>6005</v>
      </c>
      <c r="X603" s="16" t="s">
        <v>449</v>
      </c>
      <c r="Y603" s="16" t="s">
        <v>450</v>
      </c>
      <c r="Z603" s="16" t="s">
        <v>451</v>
      </c>
      <c r="AA603" s="16" t="s">
        <v>6008</v>
      </c>
      <c r="AB603" s="16" t="s">
        <v>4176</v>
      </c>
      <c r="AC603" s="16" t="s">
        <v>9</v>
      </c>
      <c r="AD603" s="16" t="s">
        <v>453</v>
      </c>
      <c r="AE603" s="16" t="s">
        <v>9</v>
      </c>
      <c r="AF603" s="16" t="s">
        <v>338</v>
      </c>
      <c r="AG603" s="25">
        <f ca="1" t="shared" si="58"/>
        <v>23.4658333333209</v>
      </c>
      <c r="AH603" s="25" t="str">
        <f t="shared" si="59"/>
        <v>是</v>
      </c>
      <c r="AI603" s="26" t="str">
        <f ca="1" t="shared" si="60"/>
        <v>是</v>
      </c>
      <c r="AJ603" s="27" t="str">
        <f ca="1" t="shared" si="61"/>
        <v>是</v>
      </c>
      <c r="AK603" s="28"/>
      <c r="AL603" s="28" t="s">
        <v>71</v>
      </c>
    </row>
    <row r="604" spans="1:38">
      <c r="A604" s="22" t="str">
        <f t="shared" si="62"/>
        <v>合肥肥东吾悦网点</v>
      </c>
      <c r="B604" s="22" t="str">
        <f>VLOOKUP(R604,区域划分!A:B,2,0)</f>
        <v>肥东</v>
      </c>
      <c r="C604" t="str">
        <f t="shared" si="63"/>
        <v>2020-11-02</v>
      </c>
      <c r="D604" s="16" t="s">
        <v>6009</v>
      </c>
      <c r="E604" s="16" t="s">
        <v>6010</v>
      </c>
      <c r="F604" s="16" t="s">
        <v>433</v>
      </c>
      <c r="G604" s="16" t="s">
        <v>471</v>
      </c>
      <c r="H604" s="16" t="s">
        <v>472</v>
      </c>
      <c r="I604" s="16" t="s">
        <v>473</v>
      </c>
      <c r="J604" s="16" t="s">
        <v>1379</v>
      </c>
      <c r="K604" s="16" t="s">
        <v>6011</v>
      </c>
      <c r="L604" s="16" t="s">
        <v>6012</v>
      </c>
      <c r="M604" s="16" t="s">
        <v>6013</v>
      </c>
      <c r="N604" s="16" t="s">
        <v>441</v>
      </c>
      <c r="O604" s="16" t="s">
        <v>442</v>
      </c>
      <c r="P604" s="16" t="s">
        <v>6014</v>
      </c>
      <c r="Q604" s="16" t="s">
        <v>6015</v>
      </c>
      <c r="R604" s="16" t="s">
        <v>11</v>
      </c>
      <c r="S604" s="16" t="s">
        <v>4176</v>
      </c>
      <c r="T604" s="16" t="s">
        <v>4197</v>
      </c>
      <c r="U604" s="16" t="s">
        <v>466</v>
      </c>
      <c r="V604" s="16" t="s">
        <v>6016</v>
      </c>
      <c r="W604" s="16" t="s">
        <v>6014</v>
      </c>
      <c r="X604" s="16" t="s">
        <v>449</v>
      </c>
      <c r="Y604" s="16" t="s">
        <v>450</v>
      </c>
      <c r="Z604" s="16" t="s">
        <v>451</v>
      </c>
      <c r="AA604" s="16" t="s">
        <v>6017</v>
      </c>
      <c r="AB604" s="16" t="s">
        <v>4176</v>
      </c>
      <c r="AC604" s="16" t="s">
        <v>11</v>
      </c>
      <c r="AD604" s="16" t="s">
        <v>453</v>
      </c>
      <c r="AE604" s="16" t="s">
        <v>11</v>
      </c>
      <c r="AF604" s="16" t="s">
        <v>338</v>
      </c>
      <c r="AG604" s="25">
        <f ca="1" t="shared" si="58"/>
        <v>23.3763888889225</v>
      </c>
      <c r="AH604" s="25" t="str">
        <f t="shared" si="59"/>
        <v>是</v>
      </c>
      <c r="AI604" s="26" t="str">
        <f ca="1" t="shared" si="60"/>
        <v>是</v>
      </c>
      <c r="AJ604" s="27" t="str">
        <f ca="1" t="shared" si="61"/>
        <v>是</v>
      </c>
      <c r="AK604" s="28" t="s">
        <v>69</v>
      </c>
      <c r="AL604" s="28" t="s">
        <v>71</v>
      </c>
    </row>
    <row r="605" spans="1:38">
      <c r="A605" s="22" t="str">
        <f t="shared" si="62"/>
        <v>合肥包河三里庵网点</v>
      </c>
      <c r="B605" s="22" t="str">
        <f>VLOOKUP(R605,区域划分!A:B,2,0)</f>
        <v>合肥南</v>
      </c>
      <c r="C605" t="str">
        <f t="shared" si="63"/>
        <v>2020-11-02</v>
      </c>
      <c r="D605" s="16" t="s">
        <v>6018</v>
      </c>
      <c r="E605" s="16" t="s">
        <v>6019</v>
      </c>
      <c r="F605" s="16" t="s">
        <v>433</v>
      </c>
      <c r="G605" s="16" t="s">
        <v>532</v>
      </c>
      <c r="H605" s="16" t="s">
        <v>533</v>
      </c>
      <c r="I605" s="16" t="s">
        <v>473</v>
      </c>
      <c r="J605" s="16" t="s">
        <v>6020</v>
      </c>
      <c r="K605" s="16" t="s">
        <v>6021</v>
      </c>
      <c r="L605" s="16" t="s">
        <v>6022</v>
      </c>
      <c r="M605" s="16" t="s">
        <v>6023</v>
      </c>
      <c r="N605" s="16" t="s">
        <v>441</v>
      </c>
      <c r="O605" s="16" t="s">
        <v>442</v>
      </c>
      <c r="P605" s="16" t="s">
        <v>6024</v>
      </c>
      <c r="Q605" s="16" t="s">
        <v>6025</v>
      </c>
      <c r="R605" s="16" t="s">
        <v>13</v>
      </c>
      <c r="S605" s="16" t="s">
        <v>4176</v>
      </c>
      <c r="T605" s="16" t="s">
        <v>1880</v>
      </c>
      <c r="U605" s="16" t="s">
        <v>466</v>
      </c>
      <c r="V605" s="16" t="s">
        <v>6026</v>
      </c>
      <c r="W605" s="16" t="s">
        <v>6024</v>
      </c>
      <c r="X605" s="16" t="s">
        <v>449</v>
      </c>
      <c r="Y605" s="16" t="s">
        <v>450</v>
      </c>
      <c r="Z605" s="16" t="s">
        <v>451</v>
      </c>
      <c r="AA605" s="16" t="s">
        <v>6027</v>
      </c>
      <c r="AB605" s="16" t="s">
        <v>4176</v>
      </c>
      <c r="AC605" s="16" t="s">
        <v>338</v>
      </c>
      <c r="AD605" s="16" t="s">
        <v>453</v>
      </c>
      <c r="AE605" s="16" t="s">
        <v>13</v>
      </c>
      <c r="AF605" s="16" t="s">
        <v>338</v>
      </c>
      <c r="AG605" s="25">
        <f ca="1" t="shared" si="58"/>
        <v>23.2883333332138</v>
      </c>
      <c r="AH605" s="25" t="str">
        <f t="shared" si="59"/>
        <v>是</v>
      </c>
      <c r="AI605" s="26" t="str">
        <f ca="1" t="shared" si="60"/>
        <v>是</v>
      </c>
      <c r="AJ605" s="27" t="str">
        <f ca="1" t="shared" si="61"/>
        <v>是</v>
      </c>
      <c r="AK605" s="28" t="s">
        <v>69</v>
      </c>
      <c r="AL605" s="28" t="s">
        <v>71</v>
      </c>
    </row>
    <row r="606" spans="1:38">
      <c r="A606" s="22" t="str">
        <f t="shared" si="62"/>
        <v>合肥包河三里庵网点</v>
      </c>
      <c r="B606" s="22" t="str">
        <f>VLOOKUP(R606,区域划分!A:B,2,0)</f>
        <v>合肥南</v>
      </c>
      <c r="C606" t="str">
        <f t="shared" si="63"/>
        <v>2020-11-02</v>
      </c>
      <c r="D606" s="16" t="s">
        <v>6028</v>
      </c>
      <c r="E606" s="16" t="s">
        <v>6029</v>
      </c>
      <c r="F606" s="16" t="s">
        <v>433</v>
      </c>
      <c r="G606" s="16" t="s">
        <v>456</v>
      </c>
      <c r="H606" s="16" t="s">
        <v>753</v>
      </c>
      <c r="I606" s="16" t="s">
        <v>473</v>
      </c>
      <c r="J606" s="16" t="s">
        <v>6030</v>
      </c>
      <c r="K606" s="16" t="s">
        <v>6031</v>
      </c>
      <c r="L606" s="16" t="s">
        <v>6032</v>
      </c>
      <c r="M606" s="16" t="s">
        <v>6033</v>
      </c>
      <c r="N606" s="16" t="s">
        <v>478</v>
      </c>
      <c r="O606" s="16" t="s">
        <v>442</v>
      </c>
      <c r="P606" s="16" t="s">
        <v>6034</v>
      </c>
      <c r="Q606" s="16" t="s">
        <v>6035</v>
      </c>
      <c r="R606" s="16" t="s">
        <v>13</v>
      </c>
      <c r="S606" s="16" t="s">
        <v>4176</v>
      </c>
      <c r="T606" s="16" t="s">
        <v>1880</v>
      </c>
      <c r="U606" s="16" t="s">
        <v>466</v>
      </c>
      <c r="V606" s="16" t="s">
        <v>6036</v>
      </c>
      <c r="W606" s="16" t="s">
        <v>6034</v>
      </c>
      <c r="X606" s="16" t="s">
        <v>449</v>
      </c>
      <c r="Y606" s="16" t="s">
        <v>450</v>
      </c>
      <c r="Z606" s="16" t="s">
        <v>451</v>
      </c>
      <c r="AA606" s="16" t="s">
        <v>6037</v>
      </c>
      <c r="AB606" s="16" t="s">
        <v>4176</v>
      </c>
      <c r="AC606" s="16" t="s">
        <v>13</v>
      </c>
      <c r="AD606" s="16" t="s">
        <v>453</v>
      </c>
      <c r="AE606" s="16" t="s">
        <v>13</v>
      </c>
      <c r="AF606" s="16" t="s">
        <v>338</v>
      </c>
      <c r="AG606" s="25">
        <f ca="1" t="shared" si="58"/>
        <v>23.2622222221107</v>
      </c>
      <c r="AH606" s="25" t="str">
        <f t="shared" si="59"/>
        <v>是</v>
      </c>
      <c r="AI606" s="26" t="str">
        <f ca="1" t="shared" si="60"/>
        <v>是</v>
      </c>
      <c r="AJ606" s="27" t="str">
        <f ca="1" t="shared" si="61"/>
        <v>是</v>
      </c>
      <c r="AK606" s="28" t="s">
        <v>69</v>
      </c>
      <c r="AL606" s="28" t="s">
        <v>71</v>
      </c>
    </row>
    <row r="607" spans="1:38">
      <c r="A607" s="22" t="str">
        <f t="shared" si="62"/>
        <v>合肥肥东吾悦网点</v>
      </c>
      <c r="B607" s="22" t="str">
        <f>VLOOKUP(R607,区域划分!A:B,2,0)</f>
        <v>肥东</v>
      </c>
      <c r="C607" t="str">
        <f t="shared" si="63"/>
        <v>2020-11-02</v>
      </c>
      <c r="D607" s="16" t="s">
        <v>6038</v>
      </c>
      <c r="E607" s="16" t="s">
        <v>6039</v>
      </c>
      <c r="F607" s="16" t="s">
        <v>433</v>
      </c>
      <c r="G607" s="16" t="s">
        <v>532</v>
      </c>
      <c r="H607" s="16" t="s">
        <v>533</v>
      </c>
      <c r="I607" s="16" t="s">
        <v>473</v>
      </c>
      <c r="J607" s="16" t="s">
        <v>6040</v>
      </c>
      <c r="K607" s="16" t="s">
        <v>6041</v>
      </c>
      <c r="L607" s="16" t="s">
        <v>6042</v>
      </c>
      <c r="M607" s="16" t="s">
        <v>6043</v>
      </c>
      <c r="N607" s="16" t="s">
        <v>441</v>
      </c>
      <c r="O607" s="16" t="s">
        <v>442</v>
      </c>
      <c r="P607" s="16" t="s">
        <v>6043</v>
      </c>
      <c r="Q607" s="16" t="s">
        <v>6044</v>
      </c>
      <c r="R607" s="16" t="s">
        <v>11</v>
      </c>
      <c r="S607" s="16" t="s">
        <v>4176</v>
      </c>
      <c r="T607" s="16" t="s">
        <v>4197</v>
      </c>
      <c r="U607" s="16" t="s">
        <v>466</v>
      </c>
      <c r="V607" s="16" t="s">
        <v>6045</v>
      </c>
      <c r="W607" s="16" t="s">
        <v>6043</v>
      </c>
      <c r="X607" s="16" t="s">
        <v>449</v>
      </c>
      <c r="Y607" s="16" t="s">
        <v>450</v>
      </c>
      <c r="Z607" s="16" t="s">
        <v>451</v>
      </c>
      <c r="AA607" s="16" t="s">
        <v>6046</v>
      </c>
      <c r="AB607" s="16" t="s">
        <v>4176</v>
      </c>
      <c r="AC607" s="16" t="s">
        <v>11</v>
      </c>
      <c r="AD607" s="16" t="s">
        <v>453</v>
      </c>
      <c r="AE607" s="16" t="s">
        <v>11</v>
      </c>
      <c r="AF607" s="16" t="s">
        <v>338</v>
      </c>
      <c r="AG607" s="25">
        <f ca="1" t="shared" si="58"/>
        <v>23.3177777779056</v>
      </c>
      <c r="AH607" s="25" t="str">
        <f t="shared" si="59"/>
        <v>是</v>
      </c>
      <c r="AI607" s="26" t="str">
        <f ca="1" t="shared" si="60"/>
        <v>是</v>
      </c>
      <c r="AJ607" s="27" t="str">
        <f ca="1" t="shared" si="61"/>
        <v>是</v>
      </c>
      <c r="AK607" s="28" t="s">
        <v>69</v>
      </c>
      <c r="AL607" s="28" t="s">
        <v>71</v>
      </c>
    </row>
    <row r="608" spans="1:38">
      <c r="A608" s="22" t="str">
        <f t="shared" si="62"/>
        <v>合肥包河三里庵网点</v>
      </c>
      <c r="B608" s="22" t="str">
        <f>VLOOKUP(R608,区域划分!A:B,2,0)</f>
        <v>合肥南</v>
      </c>
      <c r="C608" t="str">
        <f t="shared" si="63"/>
        <v>2020-11-02</v>
      </c>
      <c r="D608" s="16" t="s">
        <v>6047</v>
      </c>
      <c r="E608" s="16" t="s">
        <v>6048</v>
      </c>
      <c r="F608" s="16" t="s">
        <v>433</v>
      </c>
      <c r="G608" s="16" t="s">
        <v>471</v>
      </c>
      <c r="H608" s="16" t="s">
        <v>472</v>
      </c>
      <c r="I608" s="16" t="s">
        <v>473</v>
      </c>
      <c r="J608" s="16" t="s">
        <v>5883</v>
      </c>
      <c r="K608" s="16" t="s">
        <v>6049</v>
      </c>
      <c r="L608" s="16" t="s">
        <v>6050</v>
      </c>
      <c r="M608" s="16" t="s">
        <v>6051</v>
      </c>
      <c r="N608" s="16" t="s">
        <v>478</v>
      </c>
      <c r="O608" s="16" t="s">
        <v>442</v>
      </c>
      <c r="P608" s="16" t="s">
        <v>6052</v>
      </c>
      <c r="Q608" s="16" t="s">
        <v>6053</v>
      </c>
      <c r="R608" s="16" t="s">
        <v>13</v>
      </c>
      <c r="S608" s="16" t="s">
        <v>4176</v>
      </c>
      <c r="T608" s="16" t="s">
        <v>1880</v>
      </c>
      <c r="U608" s="16" t="s">
        <v>466</v>
      </c>
      <c r="V608" s="16" t="s">
        <v>6054</v>
      </c>
      <c r="W608" s="16" t="s">
        <v>6052</v>
      </c>
      <c r="X608" s="16" t="s">
        <v>449</v>
      </c>
      <c r="Y608" s="16" t="s">
        <v>450</v>
      </c>
      <c r="Z608" s="16" t="s">
        <v>451</v>
      </c>
      <c r="AA608" s="16" t="s">
        <v>6055</v>
      </c>
      <c r="AB608" s="16" t="s">
        <v>4176</v>
      </c>
      <c r="AC608" s="16" t="s">
        <v>13</v>
      </c>
      <c r="AD608" s="16" t="s">
        <v>453</v>
      </c>
      <c r="AE608" s="16" t="s">
        <v>13</v>
      </c>
      <c r="AF608" s="16" t="s">
        <v>338</v>
      </c>
      <c r="AG608" s="25">
        <f ca="1" t="shared" si="58"/>
        <v>23.5911111112218</v>
      </c>
      <c r="AH608" s="25" t="str">
        <f t="shared" si="59"/>
        <v>是</v>
      </c>
      <c r="AI608" s="26" t="str">
        <f ca="1" t="shared" si="60"/>
        <v>是</v>
      </c>
      <c r="AJ608" s="27" t="str">
        <f ca="1" t="shared" si="61"/>
        <v>是</v>
      </c>
      <c r="AK608" s="28" t="s">
        <v>69</v>
      </c>
      <c r="AL608" s="28" t="s">
        <v>71</v>
      </c>
    </row>
    <row r="609" spans="1:38">
      <c r="A609" s="22" t="str">
        <f t="shared" si="62"/>
        <v>马鞍山含山网点</v>
      </c>
      <c r="B609" s="22" t="str">
        <f>VLOOKUP(R609,区域划分!A:B,2,0)</f>
        <v>含山</v>
      </c>
      <c r="C609" t="str">
        <f t="shared" si="63"/>
        <v>2020-11-02</v>
      </c>
      <c r="D609" s="16" t="s">
        <v>6056</v>
      </c>
      <c r="E609" s="16" t="s">
        <v>6057</v>
      </c>
      <c r="F609" s="16" t="s">
        <v>433</v>
      </c>
      <c r="G609" s="16" t="s">
        <v>471</v>
      </c>
      <c r="H609" s="16" t="s">
        <v>472</v>
      </c>
      <c r="I609" s="16" t="s">
        <v>473</v>
      </c>
      <c r="J609" s="16" t="s">
        <v>2392</v>
      </c>
      <c r="K609" s="16" t="s">
        <v>2393</v>
      </c>
      <c r="L609" s="16" t="s">
        <v>6058</v>
      </c>
      <c r="M609" s="16" t="s">
        <v>6059</v>
      </c>
      <c r="N609" s="16" t="s">
        <v>441</v>
      </c>
      <c r="O609" s="16" t="s">
        <v>442</v>
      </c>
      <c r="P609" s="16" t="s">
        <v>6060</v>
      </c>
      <c r="Q609" s="16" t="s">
        <v>6061</v>
      </c>
      <c r="R609" s="16" t="s">
        <v>27</v>
      </c>
      <c r="S609" s="16" t="s">
        <v>4176</v>
      </c>
      <c r="T609" s="16" t="s">
        <v>6062</v>
      </c>
      <c r="U609" s="16" t="s">
        <v>466</v>
      </c>
      <c r="V609" s="16" t="s">
        <v>6063</v>
      </c>
      <c r="W609" s="16" t="s">
        <v>6060</v>
      </c>
      <c r="X609" s="16" t="s">
        <v>449</v>
      </c>
      <c r="Y609" s="16" t="s">
        <v>450</v>
      </c>
      <c r="Z609" s="16" t="s">
        <v>451</v>
      </c>
      <c r="AA609" s="16" t="s">
        <v>6064</v>
      </c>
      <c r="AB609" s="16" t="s">
        <v>4176</v>
      </c>
      <c r="AC609" s="16" t="s">
        <v>27</v>
      </c>
      <c r="AD609" s="16" t="s">
        <v>453</v>
      </c>
      <c r="AE609" s="16" t="s">
        <v>27</v>
      </c>
      <c r="AF609" s="16" t="s">
        <v>338</v>
      </c>
      <c r="AG609" s="25">
        <f ca="1" t="shared" si="58"/>
        <v>23.6166666666395</v>
      </c>
      <c r="AH609" s="25" t="str">
        <f t="shared" si="59"/>
        <v>是</v>
      </c>
      <c r="AI609" s="26" t="str">
        <f ca="1" t="shared" si="60"/>
        <v>是</v>
      </c>
      <c r="AJ609" s="27" t="str">
        <f ca="1" t="shared" si="61"/>
        <v>是</v>
      </c>
      <c r="AK609" s="28"/>
      <c r="AL609" s="28" t="s">
        <v>71</v>
      </c>
    </row>
    <row r="610" spans="1:38">
      <c r="A610" s="22" t="str">
        <f t="shared" si="62"/>
        <v>马鞍山含山网点</v>
      </c>
      <c r="B610" s="22" t="str">
        <f>VLOOKUP(R610,区域划分!A:B,2,0)</f>
        <v>含山</v>
      </c>
      <c r="C610" t="str">
        <f t="shared" si="63"/>
        <v>2020-11-02</v>
      </c>
      <c r="D610" s="16" t="s">
        <v>6065</v>
      </c>
      <c r="E610" s="16" t="s">
        <v>6066</v>
      </c>
      <c r="F610" s="16" t="s">
        <v>433</v>
      </c>
      <c r="G610" s="16" t="s">
        <v>456</v>
      </c>
      <c r="H610" s="16" t="s">
        <v>457</v>
      </c>
      <c r="I610" s="16" t="s">
        <v>436</v>
      </c>
      <c r="J610" s="16" t="s">
        <v>6067</v>
      </c>
      <c r="K610" s="16" t="s">
        <v>6068</v>
      </c>
      <c r="L610" s="16" t="s">
        <v>6069</v>
      </c>
      <c r="M610" s="16" t="s">
        <v>6070</v>
      </c>
      <c r="N610" s="16" t="s">
        <v>441</v>
      </c>
      <c r="O610" s="16" t="s">
        <v>442</v>
      </c>
      <c r="P610" s="16" t="s">
        <v>6071</v>
      </c>
      <c r="Q610" s="16" t="s">
        <v>6072</v>
      </c>
      <c r="R610" s="16" t="s">
        <v>27</v>
      </c>
      <c r="S610" s="16" t="s">
        <v>4176</v>
      </c>
      <c r="T610" s="16" t="s">
        <v>6062</v>
      </c>
      <c r="U610" s="16" t="s">
        <v>466</v>
      </c>
      <c r="V610" s="16" t="s">
        <v>6073</v>
      </c>
      <c r="W610" s="16" t="s">
        <v>6071</v>
      </c>
      <c r="X610" s="16" t="s">
        <v>449</v>
      </c>
      <c r="Y610" s="16" t="s">
        <v>450</v>
      </c>
      <c r="Z610" s="16" t="s">
        <v>451</v>
      </c>
      <c r="AA610" s="16" t="s">
        <v>6074</v>
      </c>
      <c r="AB610" s="16" t="s">
        <v>4176</v>
      </c>
      <c r="AC610" s="16" t="s">
        <v>27</v>
      </c>
      <c r="AD610" s="16" t="s">
        <v>453</v>
      </c>
      <c r="AE610" s="16" t="s">
        <v>27</v>
      </c>
      <c r="AF610" s="16" t="s">
        <v>338</v>
      </c>
      <c r="AG610" s="25">
        <f ca="1" t="shared" si="58"/>
        <v>23.5877777778078</v>
      </c>
      <c r="AH610" s="25" t="str">
        <f t="shared" si="59"/>
        <v>是</v>
      </c>
      <c r="AI610" s="26" t="str">
        <f ca="1" t="shared" si="60"/>
        <v>是</v>
      </c>
      <c r="AJ610" s="27" t="str">
        <f ca="1" t="shared" si="61"/>
        <v>是</v>
      </c>
      <c r="AK610" s="28"/>
      <c r="AL610" s="28" t="s">
        <v>71</v>
      </c>
    </row>
    <row r="611" spans="1:38">
      <c r="A611" s="22" t="str">
        <f t="shared" si="62"/>
        <v>合肥包河三里庵网点</v>
      </c>
      <c r="B611" s="22" t="str">
        <f>VLOOKUP(R611,区域划分!A:B,2,0)</f>
        <v>合肥南</v>
      </c>
      <c r="C611" t="str">
        <f t="shared" si="63"/>
        <v>2020-11-02</v>
      </c>
      <c r="D611" s="16" t="s">
        <v>6075</v>
      </c>
      <c r="E611" s="16" t="s">
        <v>6076</v>
      </c>
      <c r="F611" s="16" t="s">
        <v>433</v>
      </c>
      <c r="G611" s="16" t="s">
        <v>532</v>
      </c>
      <c r="H611" s="16" t="s">
        <v>533</v>
      </c>
      <c r="I611" s="16" t="s">
        <v>473</v>
      </c>
      <c r="J611" s="16" t="s">
        <v>645</v>
      </c>
      <c r="K611" s="16" t="s">
        <v>646</v>
      </c>
      <c r="L611" s="16" t="s">
        <v>6077</v>
      </c>
      <c r="M611" s="16" t="s">
        <v>6078</v>
      </c>
      <c r="N611" s="16" t="s">
        <v>478</v>
      </c>
      <c r="O611" s="16" t="s">
        <v>479</v>
      </c>
      <c r="P611" s="16" t="s">
        <v>6079</v>
      </c>
      <c r="Q611" s="16" t="s">
        <v>6080</v>
      </c>
      <c r="R611" s="16" t="s">
        <v>13</v>
      </c>
      <c r="S611" s="16" t="s">
        <v>445</v>
      </c>
      <c r="T611" s="16" t="s">
        <v>6081</v>
      </c>
      <c r="U611" s="16" t="s">
        <v>447</v>
      </c>
      <c r="V611" s="16" t="s">
        <v>6082</v>
      </c>
      <c r="W611" s="16" t="s">
        <v>6079</v>
      </c>
      <c r="X611" s="16" t="s">
        <v>449</v>
      </c>
      <c r="Y611" s="16" t="s">
        <v>450</v>
      </c>
      <c r="Z611" s="16" t="s">
        <v>451</v>
      </c>
      <c r="AA611" s="16" t="s">
        <v>6083</v>
      </c>
      <c r="AB611" s="16" t="s">
        <v>445</v>
      </c>
      <c r="AC611" s="16" t="s">
        <v>13</v>
      </c>
      <c r="AD611" s="16" t="s">
        <v>453</v>
      </c>
      <c r="AE611" s="16" t="s">
        <v>338</v>
      </c>
      <c r="AF611" s="16" t="s">
        <v>338</v>
      </c>
      <c r="AG611" s="25">
        <f ca="1" t="shared" si="58"/>
        <v>1.05027777777286</v>
      </c>
      <c r="AH611" s="25" t="str">
        <f t="shared" si="59"/>
        <v>是</v>
      </c>
      <c r="AI611" s="26" t="str">
        <f ca="1" t="shared" si="60"/>
        <v>是</v>
      </c>
      <c r="AJ611" s="27" t="str">
        <f ca="1" t="shared" si="61"/>
        <v>是</v>
      </c>
      <c r="AK611" s="28" t="s">
        <v>69</v>
      </c>
      <c r="AL611" s="28"/>
    </row>
    <row r="612" spans="1:38">
      <c r="A612" s="22" t="str">
        <f t="shared" si="62"/>
        <v>合肥经开始信路网点</v>
      </c>
      <c r="B612" s="22" t="str">
        <f>VLOOKUP(R612,区域划分!A:B,2,0)</f>
        <v>合肥南</v>
      </c>
      <c r="C612" t="str">
        <f t="shared" si="63"/>
        <v>2020-11-02</v>
      </c>
      <c r="D612" s="16" t="s">
        <v>6084</v>
      </c>
      <c r="E612" s="16" t="s">
        <v>6085</v>
      </c>
      <c r="F612" s="16" t="s">
        <v>433</v>
      </c>
      <c r="G612" s="16" t="s">
        <v>471</v>
      </c>
      <c r="H612" s="16" t="s">
        <v>472</v>
      </c>
      <c r="I612" s="16" t="s">
        <v>473</v>
      </c>
      <c r="J612" s="16" t="s">
        <v>1212</v>
      </c>
      <c r="K612" s="16" t="s">
        <v>6086</v>
      </c>
      <c r="L612" s="16" t="s">
        <v>6087</v>
      </c>
      <c r="M612" s="16" t="s">
        <v>6088</v>
      </c>
      <c r="N612" s="16" t="s">
        <v>478</v>
      </c>
      <c r="O612" s="16" t="s">
        <v>442</v>
      </c>
      <c r="P612" s="16" t="s">
        <v>6089</v>
      </c>
      <c r="Q612" s="16" t="s">
        <v>6090</v>
      </c>
      <c r="R612" s="16" t="s">
        <v>19</v>
      </c>
      <c r="S612" s="16" t="s">
        <v>4054</v>
      </c>
      <c r="T612" s="16" t="s">
        <v>6091</v>
      </c>
      <c r="U612" s="16" t="s">
        <v>447</v>
      </c>
      <c r="V612" s="16" t="s">
        <v>6092</v>
      </c>
      <c r="W612" s="16" t="s">
        <v>6089</v>
      </c>
      <c r="X612" s="16" t="s">
        <v>449</v>
      </c>
      <c r="Y612" s="16" t="s">
        <v>450</v>
      </c>
      <c r="Z612" s="16" t="s">
        <v>451</v>
      </c>
      <c r="AA612" s="16" t="s">
        <v>6093</v>
      </c>
      <c r="AB612" s="16" t="s">
        <v>4054</v>
      </c>
      <c r="AC612" s="16" t="s">
        <v>19</v>
      </c>
      <c r="AD612" s="16" t="s">
        <v>453</v>
      </c>
      <c r="AE612" s="16" t="s">
        <v>338</v>
      </c>
      <c r="AF612" s="16" t="s">
        <v>338</v>
      </c>
      <c r="AG612" s="25">
        <f ca="1" t="shared" si="58"/>
        <v>23.4847222222597</v>
      </c>
      <c r="AH612" s="25" t="str">
        <f t="shared" si="59"/>
        <v>是</v>
      </c>
      <c r="AI612" s="26" t="str">
        <f ca="1" t="shared" si="60"/>
        <v>是</v>
      </c>
      <c r="AJ612" s="27" t="str">
        <f ca="1" t="shared" si="61"/>
        <v>是</v>
      </c>
      <c r="AK612" s="28" t="s">
        <v>69</v>
      </c>
      <c r="AL612" s="28"/>
    </row>
    <row r="613" spans="1:38">
      <c r="A613" s="22" t="str">
        <f t="shared" si="62"/>
        <v>合肥经开始信路网点</v>
      </c>
      <c r="B613" s="22" t="str">
        <f>VLOOKUP(R613,区域划分!A:B,2,0)</f>
        <v>合肥南</v>
      </c>
      <c r="C613" t="str">
        <f t="shared" si="63"/>
        <v>2020-11-02</v>
      </c>
      <c r="D613" s="16" t="s">
        <v>6094</v>
      </c>
      <c r="E613" s="16" t="s">
        <v>6095</v>
      </c>
      <c r="F613" s="16" t="s">
        <v>433</v>
      </c>
      <c r="G613" s="16" t="s">
        <v>471</v>
      </c>
      <c r="H613" s="16" t="s">
        <v>472</v>
      </c>
      <c r="I613" s="16" t="s">
        <v>473</v>
      </c>
      <c r="J613" s="16" t="s">
        <v>1212</v>
      </c>
      <c r="K613" s="16" t="s">
        <v>6086</v>
      </c>
      <c r="L613" s="16" t="s">
        <v>6096</v>
      </c>
      <c r="M613" s="16" t="s">
        <v>6088</v>
      </c>
      <c r="N613" s="16" t="s">
        <v>478</v>
      </c>
      <c r="O613" s="16" t="s">
        <v>442</v>
      </c>
      <c r="P613" s="16" t="s">
        <v>6089</v>
      </c>
      <c r="Q613" s="16" t="s">
        <v>6090</v>
      </c>
      <c r="R613" s="16" t="s">
        <v>19</v>
      </c>
      <c r="S613" s="16" t="s">
        <v>4176</v>
      </c>
      <c r="T613" s="16" t="s">
        <v>4452</v>
      </c>
      <c r="U613" s="16" t="s">
        <v>466</v>
      </c>
      <c r="V613" s="16" t="s">
        <v>6092</v>
      </c>
      <c r="W613" s="16" t="s">
        <v>6089</v>
      </c>
      <c r="X613" s="16" t="s">
        <v>449</v>
      </c>
      <c r="Y613" s="16" t="s">
        <v>450</v>
      </c>
      <c r="Z613" s="16" t="s">
        <v>451</v>
      </c>
      <c r="AA613" s="16" t="s">
        <v>6097</v>
      </c>
      <c r="AB613" s="16" t="s">
        <v>4176</v>
      </c>
      <c r="AC613" s="16" t="s">
        <v>19</v>
      </c>
      <c r="AD613" s="16" t="s">
        <v>453</v>
      </c>
      <c r="AE613" s="16" t="s">
        <v>19</v>
      </c>
      <c r="AF613" s="16" t="s">
        <v>338</v>
      </c>
      <c r="AG613" s="25">
        <f ca="1" t="shared" si="58"/>
        <v>23.8788888888666</v>
      </c>
      <c r="AH613" s="25" t="str">
        <f t="shared" si="59"/>
        <v>是</v>
      </c>
      <c r="AI613" s="26" t="str">
        <f ca="1" t="shared" si="60"/>
        <v>是</v>
      </c>
      <c r="AJ613" s="27" t="str">
        <f ca="1" t="shared" si="61"/>
        <v>是</v>
      </c>
      <c r="AK613" s="28" t="s">
        <v>69</v>
      </c>
      <c r="AL613" s="28" t="s">
        <v>71</v>
      </c>
    </row>
    <row r="614" spans="1:38">
      <c r="A614" s="22" t="str">
        <f t="shared" si="62"/>
        <v>合肥肥东吾悦网点</v>
      </c>
      <c r="B614" s="22" t="str">
        <f>VLOOKUP(R614,区域划分!A:B,2,0)</f>
        <v>肥东</v>
      </c>
      <c r="C614" t="str">
        <f t="shared" si="63"/>
        <v>2020-11-02</v>
      </c>
      <c r="D614" s="16" t="s">
        <v>6098</v>
      </c>
      <c r="E614" s="16" t="s">
        <v>6099</v>
      </c>
      <c r="F614" s="16" t="s">
        <v>433</v>
      </c>
      <c r="G614" s="16" t="s">
        <v>434</v>
      </c>
      <c r="H614" s="16" t="s">
        <v>1765</v>
      </c>
      <c r="I614" s="16" t="s">
        <v>436</v>
      </c>
      <c r="J614" s="16" t="s">
        <v>6100</v>
      </c>
      <c r="K614" s="16" t="s">
        <v>6101</v>
      </c>
      <c r="L614" s="16" t="s">
        <v>6102</v>
      </c>
      <c r="M614" s="16" t="s">
        <v>6103</v>
      </c>
      <c r="N614" s="16" t="s">
        <v>478</v>
      </c>
      <c r="O614" s="16" t="s">
        <v>442</v>
      </c>
      <c r="P614" s="16" t="s">
        <v>6104</v>
      </c>
      <c r="Q614" s="16" t="s">
        <v>6105</v>
      </c>
      <c r="R614" s="16" t="s">
        <v>11</v>
      </c>
      <c r="S614" s="16" t="s">
        <v>4176</v>
      </c>
      <c r="T614" s="16" t="s">
        <v>4197</v>
      </c>
      <c r="U614" s="16" t="s">
        <v>466</v>
      </c>
      <c r="V614" s="16" t="s">
        <v>6106</v>
      </c>
      <c r="W614" s="16" t="s">
        <v>6104</v>
      </c>
      <c r="X614" s="16" t="s">
        <v>449</v>
      </c>
      <c r="Y614" s="16" t="s">
        <v>450</v>
      </c>
      <c r="Z614" s="16" t="s">
        <v>451</v>
      </c>
      <c r="AA614" s="16" t="s">
        <v>6107</v>
      </c>
      <c r="AB614" s="16" t="s">
        <v>4176</v>
      </c>
      <c r="AC614" s="16" t="s">
        <v>11</v>
      </c>
      <c r="AD614" s="16" t="s">
        <v>453</v>
      </c>
      <c r="AE614" s="16" t="s">
        <v>11</v>
      </c>
      <c r="AF614" s="16" t="s">
        <v>338</v>
      </c>
      <c r="AG614" s="25">
        <f ca="1" t="shared" si="58"/>
        <v>23.3558333334513</v>
      </c>
      <c r="AH614" s="25" t="str">
        <f t="shared" si="59"/>
        <v>是</v>
      </c>
      <c r="AI614" s="26" t="str">
        <f ca="1" t="shared" si="60"/>
        <v>是</v>
      </c>
      <c r="AJ614" s="27" t="str">
        <f ca="1" t="shared" si="61"/>
        <v>是</v>
      </c>
      <c r="AK614" s="28" t="s">
        <v>69</v>
      </c>
      <c r="AL614" s="28" t="s">
        <v>71</v>
      </c>
    </row>
    <row r="615" spans="1:38">
      <c r="A615" s="22" t="str">
        <f t="shared" si="62"/>
        <v>合肥包河三里庵网点</v>
      </c>
      <c r="B615" s="22" t="str">
        <f>VLOOKUP(R615,区域划分!A:B,2,0)</f>
        <v>合肥南</v>
      </c>
      <c r="C615" t="str">
        <f t="shared" si="63"/>
        <v>2020-11-02</v>
      </c>
      <c r="D615" s="16" t="s">
        <v>6108</v>
      </c>
      <c r="E615" s="16" t="s">
        <v>6109</v>
      </c>
      <c r="F615" s="16" t="s">
        <v>835</v>
      </c>
      <c r="G615" s="16" t="s">
        <v>456</v>
      </c>
      <c r="H615" s="16" t="s">
        <v>457</v>
      </c>
      <c r="I615" s="16" t="s">
        <v>473</v>
      </c>
      <c r="J615" s="16" t="s">
        <v>836</v>
      </c>
      <c r="K615" s="16" t="s">
        <v>6110</v>
      </c>
      <c r="L615" s="16" t="s">
        <v>6111</v>
      </c>
      <c r="M615" s="16" t="s">
        <v>6112</v>
      </c>
      <c r="N615" s="16" t="s">
        <v>441</v>
      </c>
      <c r="O615" s="16" t="s">
        <v>442</v>
      </c>
      <c r="P615" s="16" t="s">
        <v>6113</v>
      </c>
      <c r="Q615" s="16" t="s">
        <v>6114</v>
      </c>
      <c r="R615" s="16" t="s">
        <v>13</v>
      </c>
      <c r="S615" s="16" t="s">
        <v>4176</v>
      </c>
      <c r="T615" s="16" t="s">
        <v>6115</v>
      </c>
      <c r="U615" s="16" t="s">
        <v>466</v>
      </c>
      <c r="V615" s="16" t="s">
        <v>6116</v>
      </c>
      <c r="W615" s="16" t="s">
        <v>6113</v>
      </c>
      <c r="X615" s="16" t="s">
        <v>449</v>
      </c>
      <c r="Y615" s="16" t="s">
        <v>450</v>
      </c>
      <c r="Z615" s="16" t="s">
        <v>451</v>
      </c>
      <c r="AA615" s="16" t="s">
        <v>6117</v>
      </c>
      <c r="AB615" s="16" t="s">
        <v>4176</v>
      </c>
      <c r="AC615" s="16" t="s">
        <v>13</v>
      </c>
      <c r="AD615" s="16" t="s">
        <v>865</v>
      </c>
      <c r="AE615" s="16" t="s">
        <v>13</v>
      </c>
      <c r="AF615" s="16" t="s">
        <v>338</v>
      </c>
      <c r="AG615" s="25">
        <f ca="1" t="shared" si="58"/>
        <v>23.4386111110216</v>
      </c>
      <c r="AH615" s="25" t="str">
        <f t="shared" si="59"/>
        <v>是</v>
      </c>
      <c r="AI615" s="26" t="str">
        <f ca="1" t="shared" si="60"/>
        <v>是</v>
      </c>
      <c r="AJ615" s="27" t="str">
        <f ca="1" t="shared" si="61"/>
        <v>是</v>
      </c>
      <c r="AK615" s="28"/>
      <c r="AL615" s="28" t="s">
        <v>71</v>
      </c>
    </row>
    <row r="616" spans="1:38">
      <c r="A616" s="22" t="str">
        <f t="shared" si="62"/>
        <v>合肥经开网点</v>
      </c>
      <c r="B616" s="22" t="str">
        <f>VLOOKUP(R616,区域划分!A:B,2,0)</f>
        <v>合肥南</v>
      </c>
      <c r="C616" t="str">
        <f t="shared" si="63"/>
        <v>2020-11-02</v>
      </c>
      <c r="D616" s="16" t="s">
        <v>6118</v>
      </c>
      <c r="E616" s="16" t="s">
        <v>6119</v>
      </c>
      <c r="F616" s="16" t="s">
        <v>835</v>
      </c>
      <c r="G616" s="16" t="s">
        <v>471</v>
      </c>
      <c r="H616" s="16" t="s">
        <v>472</v>
      </c>
      <c r="I616" s="16" t="s">
        <v>473</v>
      </c>
      <c r="J616" s="16" t="s">
        <v>836</v>
      </c>
      <c r="K616" s="16" t="s">
        <v>857</v>
      </c>
      <c r="L616" s="16" t="s">
        <v>6120</v>
      </c>
      <c r="M616" s="16" t="s">
        <v>6121</v>
      </c>
      <c r="N616" s="16" t="s">
        <v>478</v>
      </c>
      <c r="O616" s="16" t="s">
        <v>442</v>
      </c>
      <c r="P616" s="16" t="s">
        <v>6122</v>
      </c>
      <c r="Q616" s="16" t="s">
        <v>6123</v>
      </c>
      <c r="R616" s="16" t="s">
        <v>9</v>
      </c>
      <c r="S616" s="16" t="s">
        <v>4176</v>
      </c>
      <c r="T616" s="16" t="s">
        <v>6124</v>
      </c>
      <c r="U616" s="16" t="s">
        <v>466</v>
      </c>
      <c r="V616" s="16" t="s">
        <v>6125</v>
      </c>
      <c r="W616" s="16" t="s">
        <v>6122</v>
      </c>
      <c r="X616" s="16" t="s">
        <v>449</v>
      </c>
      <c r="Y616" s="16" t="s">
        <v>450</v>
      </c>
      <c r="Z616" s="16" t="s">
        <v>451</v>
      </c>
      <c r="AA616" s="16" t="s">
        <v>6126</v>
      </c>
      <c r="AB616" s="16" t="s">
        <v>4176</v>
      </c>
      <c r="AC616" s="16" t="s">
        <v>9</v>
      </c>
      <c r="AD616" s="16" t="s">
        <v>865</v>
      </c>
      <c r="AE616" s="16" t="s">
        <v>9</v>
      </c>
      <c r="AF616" s="16" t="s">
        <v>338</v>
      </c>
      <c r="AG616" s="25">
        <f ca="1" t="shared" si="58"/>
        <v>23.3655555556761</v>
      </c>
      <c r="AH616" s="25" t="str">
        <f t="shared" si="59"/>
        <v>是</v>
      </c>
      <c r="AI616" s="26" t="str">
        <f ca="1" t="shared" si="60"/>
        <v>是</v>
      </c>
      <c r="AJ616" s="27" t="str">
        <f ca="1" t="shared" si="61"/>
        <v>是</v>
      </c>
      <c r="AK616" s="28"/>
      <c r="AL616" s="28" t="s">
        <v>71</v>
      </c>
    </row>
    <row r="617" spans="1:38">
      <c r="A617" s="22" t="str">
        <f t="shared" si="62"/>
        <v>马鞍山含山网点</v>
      </c>
      <c r="B617" s="22" t="str">
        <f>VLOOKUP(R617,区域划分!A:B,2,0)</f>
        <v>含山</v>
      </c>
      <c r="C617" t="str">
        <f t="shared" si="63"/>
        <v>2020-11-02</v>
      </c>
      <c r="D617" s="16" t="s">
        <v>6127</v>
      </c>
      <c r="E617" s="16" t="s">
        <v>6128</v>
      </c>
      <c r="F617" s="16" t="s">
        <v>433</v>
      </c>
      <c r="G617" s="16" t="s">
        <v>471</v>
      </c>
      <c r="H617" s="16" t="s">
        <v>472</v>
      </c>
      <c r="I617" s="16" t="s">
        <v>473</v>
      </c>
      <c r="J617" s="16" t="s">
        <v>6129</v>
      </c>
      <c r="K617" s="16" t="s">
        <v>6130</v>
      </c>
      <c r="L617" s="16" t="s">
        <v>6120</v>
      </c>
      <c r="M617" s="16" t="s">
        <v>6131</v>
      </c>
      <c r="N617" s="16" t="s">
        <v>478</v>
      </c>
      <c r="O617" s="16" t="s">
        <v>442</v>
      </c>
      <c r="P617" s="16" t="s">
        <v>6132</v>
      </c>
      <c r="Q617" s="16" t="s">
        <v>6133</v>
      </c>
      <c r="R617" s="16" t="s">
        <v>27</v>
      </c>
      <c r="S617" s="16" t="s">
        <v>4176</v>
      </c>
      <c r="T617" s="16" t="s">
        <v>6062</v>
      </c>
      <c r="U617" s="16" t="s">
        <v>466</v>
      </c>
      <c r="V617" s="16" t="s">
        <v>6134</v>
      </c>
      <c r="W617" s="16" t="s">
        <v>6132</v>
      </c>
      <c r="X617" s="16" t="s">
        <v>449</v>
      </c>
      <c r="Y617" s="16" t="s">
        <v>450</v>
      </c>
      <c r="Z617" s="16" t="s">
        <v>451</v>
      </c>
      <c r="AA617" s="16" t="s">
        <v>6135</v>
      </c>
      <c r="AB617" s="16" t="s">
        <v>4176</v>
      </c>
      <c r="AC617" s="16" t="s">
        <v>27</v>
      </c>
      <c r="AD617" s="16" t="s">
        <v>453</v>
      </c>
      <c r="AE617" s="16" t="s">
        <v>27</v>
      </c>
      <c r="AF617" s="16" t="s">
        <v>338</v>
      </c>
      <c r="AG617" s="25">
        <f ca="1" t="shared" si="58"/>
        <v>23.5066666667699</v>
      </c>
      <c r="AH617" s="25" t="str">
        <f t="shared" si="59"/>
        <v>是</v>
      </c>
      <c r="AI617" s="26" t="str">
        <f ca="1" t="shared" si="60"/>
        <v>是</v>
      </c>
      <c r="AJ617" s="27" t="str">
        <f ca="1" t="shared" si="61"/>
        <v>是</v>
      </c>
      <c r="AK617" s="28"/>
      <c r="AL617" s="28" t="s">
        <v>71</v>
      </c>
    </row>
    <row r="618" spans="1:38">
      <c r="A618" s="22" t="str">
        <f t="shared" si="62"/>
        <v>合肥经开网点</v>
      </c>
      <c r="B618" s="22" t="str">
        <f>VLOOKUP(R618,区域划分!A:B,2,0)</f>
        <v>合肥南</v>
      </c>
      <c r="C618" t="str">
        <f t="shared" si="63"/>
        <v>2020-11-02</v>
      </c>
      <c r="D618" s="16" t="s">
        <v>6136</v>
      </c>
      <c r="E618" s="16" t="s">
        <v>6137</v>
      </c>
      <c r="F618" s="16" t="s">
        <v>433</v>
      </c>
      <c r="G618" s="16" t="s">
        <v>471</v>
      </c>
      <c r="H618" s="16" t="s">
        <v>472</v>
      </c>
      <c r="I618" s="16" t="s">
        <v>473</v>
      </c>
      <c r="J618" s="16" t="s">
        <v>2392</v>
      </c>
      <c r="K618" s="16" t="s">
        <v>2393</v>
      </c>
      <c r="L618" s="16" t="s">
        <v>6138</v>
      </c>
      <c r="M618" s="16" t="s">
        <v>6139</v>
      </c>
      <c r="N618" s="16" t="s">
        <v>441</v>
      </c>
      <c r="O618" s="16" t="s">
        <v>442</v>
      </c>
      <c r="P618" s="16" t="s">
        <v>6140</v>
      </c>
      <c r="Q618" s="16" t="s">
        <v>6141</v>
      </c>
      <c r="R618" s="16" t="s">
        <v>9</v>
      </c>
      <c r="S618" s="16" t="s">
        <v>4176</v>
      </c>
      <c r="T618" s="16" t="s">
        <v>4231</v>
      </c>
      <c r="U618" s="16" t="s">
        <v>466</v>
      </c>
      <c r="V618" s="16" t="s">
        <v>6142</v>
      </c>
      <c r="W618" s="16" t="s">
        <v>6140</v>
      </c>
      <c r="X618" s="16" t="s">
        <v>449</v>
      </c>
      <c r="Y618" s="16" t="s">
        <v>450</v>
      </c>
      <c r="Z618" s="16" t="s">
        <v>451</v>
      </c>
      <c r="AA618" s="16" t="s">
        <v>6143</v>
      </c>
      <c r="AB618" s="16" t="s">
        <v>4176</v>
      </c>
      <c r="AC618" s="16" t="s">
        <v>9</v>
      </c>
      <c r="AD618" s="16" t="s">
        <v>453</v>
      </c>
      <c r="AE618" s="16" t="s">
        <v>9</v>
      </c>
      <c r="AF618" s="16" t="s">
        <v>338</v>
      </c>
      <c r="AG618" s="25">
        <f ca="1" t="shared" si="58"/>
        <v>23.3991666667862</v>
      </c>
      <c r="AH618" s="25" t="str">
        <f t="shared" si="59"/>
        <v>是</v>
      </c>
      <c r="AI618" s="26" t="str">
        <f ca="1" t="shared" si="60"/>
        <v>是</v>
      </c>
      <c r="AJ618" s="27" t="str">
        <f ca="1" t="shared" si="61"/>
        <v>是</v>
      </c>
      <c r="AK618" s="28"/>
      <c r="AL618" s="28" t="s">
        <v>71</v>
      </c>
    </row>
    <row r="619" spans="1:38">
      <c r="A619" s="22" t="str">
        <f t="shared" si="62"/>
        <v>合肥肥西桃花镇网点</v>
      </c>
      <c r="B619" s="22" t="str">
        <f>VLOOKUP(R619,区域划分!A:B,2,0)</f>
        <v>肥西</v>
      </c>
      <c r="C619" t="str">
        <f t="shared" si="63"/>
        <v>2020-11-02</v>
      </c>
      <c r="D619" s="16" t="s">
        <v>6144</v>
      </c>
      <c r="E619" s="16" t="s">
        <v>6145</v>
      </c>
      <c r="F619" s="16" t="s">
        <v>433</v>
      </c>
      <c r="G619" s="16" t="s">
        <v>456</v>
      </c>
      <c r="H619" s="16" t="s">
        <v>457</v>
      </c>
      <c r="I619" s="16" t="s">
        <v>473</v>
      </c>
      <c r="J619" s="16" t="s">
        <v>6146</v>
      </c>
      <c r="K619" s="16" t="s">
        <v>6147</v>
      </c>
      <c r="L619" s="16" t="s">
        <v>6148</v>
      </c>
      <c r="M619" s="16" t="s">
        <v>6149</v>
      </c>
      <c r="N619" s="16" t="s">
        <v>441</v>
      </c>
      <c r="O619" s="16" t="s">
        <v>442</v>
      </c>
      <c r="P619" s="16" t="s">
        <v>6150</v>
      </c>
      <c r="Q619" s="16" t="s">
        <v>6151</v>
      </c>
      <c r="R619" s="16" t="s">
        <v>99</v>
      </c>
      <c r="S619" s="16" t="s">
        <v>4176</v>
      </c>
      <c r="T619" s="16" t="s">
        <v>6152</v>
      </c>
      <c r="U619" s="16" t="s">
        <v>466</v>
      </c>
      <c r="V619" s="16" t="s">
        <v>6153</v>
      </c>
      <c r="W619" s="16" t="s">
        <v>6150</v>
      </c>
      <c r="X619" s="16" t="s">
        <v>449</v>
      </c>
      <c r="Y619" s="16" t="s">
        <v>450</v>
      </c>
      <c r="Z619" s="16" t="s">
        <v>451</v>
      </c>
      <c r="AA619" s="16" t="s">
        <v>6154</v>
      </c>
      <c r="AB619" s="16" t="s">
        <v>4176</v>
      </c>
      <c r="AC619" s="16" t="s">
        <v>99</v>
      </c>
      <c r="AD619" s="16" t="s">
        <v>453</v>
      </c>
      <c r="AE619" s="16" t="s">
        <v>99</v>
      </c>
      <c r="AF619" s="16" t="s">
        <v>338</v>
      </c>
      <c r="AG619" s="25">
        <f ca="1" t="shared" si="58"/>
        <v>23.8030555556179</v>
      </c>
      <c r="AH619" s="25" t="str">
        <f t="shared" si="59"/>
        <v>是</v>
      </c>
      <c r="AI619" s="26" t="str">
        <f ca="1" t="shared" si="60"/>
        <v>是</v>
      </c>
      <c r="AJ619" s="27" t="str">
        <f ca="1" t="shared" si="61"/>
        <v>是</v>
      </c>
      <c r="AK619" s="28"/>
      <c r="AL619" s="28" t="s">
        <v>71</v>
      </c>
    </row>
    <row r="620" spans="1:38">
      <c r="A620" s="22" t="str">
        <f t="shared" si="62"/>
        <v>合肥经开始信路网点</v>
      </c>
      <c r="B620" s="22" t="str">
        <f>VLOOKUP(R620,区域划分!A:B,2,0)</f>
        <v>合肥南</v>
      </c>
      <c r="C620" t="str">
        <f t="shared" si="63"/>
        <v>2020-11-02</v>
      </c>
      <c r="D620" s="16" t="s">
        <v>6155</v>
      </c>
      <c r="E620" s="16" t="s">
        <v>6156</v>
      </c>
      <c r="F620" s="16" t="s">
        <v>433</v>
      </c>
      <c r="G620" s="16" t="s">
        <v>471</v>
      </c>
      <c r="H620" s="16" t="s">
        <v>472</v>
      </c>
      <c r="I620" s="16" t="s">
        <v>473</v>
      </c>
      <c r="J620" s="16" t="s">
        <v>4606</v>
      </c>
      <c r="K620" s="16" t="s">
        <v>4607</v>
      </c>
      <c r="L620" s="16" t="s">
        <v>6157</v>
      </c>
      <c r="M620" s="16" t="s">
        <v>6158</v>
      </c>
      <c r="N620" s="16" t="s">
        <v>441</v>
      </c>
      <c r="O620" s="16" t="s">
        <v>442</v>
      </c>
      <c r="P620" s="16" t="s">
        <v>6159</v>
      </c>
      <c r="Q620" s="16" t="s">
        <v>6160</v>
      </c>
      <c r="R620" s="16" t="s">
        <v>19</v>
      </c>
      <c r="S620" s="16" t="s">
        <v>4054</v>
      </c>
      <c r="T620" s="16" t="s">
        <v>6161</v>
      </c>
      <c r="U620" s="16" t="s">
        <v>447</v>
      </c>
      <c r="V620" s="16" t="s">
        <v>6162</v>
      </c>
      <c r="W620" s="16" t="s">
        <v>6159</v>
      </c>
      <c r="X620" s="16" t="s">
        <v>449</v>
      </c>
      <c r="Y620" s="16" t="s">
        <v>450</v>
      </c>
      <c r="Z620" s="16" t="s">
        <v>451</v>
      </c>
      <c r="AA620" s="16" t="s">
        <v>6163</v>
      </c>
      <c r="AB620" s="16" t="s">
        <v>4054</v>
      </c>
      <c r="AC620" s="16" t="s">
        <v>19</v>
      </c>
      <c r="AD620" s="16" t="s">
        <v>453</v>
      </c>
      <c r="AE620" s="16" t="s">
        <v>338</v>
      </c>
      <c r="AF620" s="16" t="s">
        <v>338</v>
      </c>
      <c r="AG620" s="25">
        <f ca="1" t="shared" si="58"/>
        <v>23.6897222223342</v>
      </c>
      <c r="AH620" s="25" t="str">
        <f t="shared" si="59"/>
        <v>是</v>
      </c>
      <c r="AI620" s="26" t="str">
        <f ca="1" t="shared" si="60"/>
        <v>是</v>
      </c>
      <c r="AJ620" s="27" t="str">
        <f ca="1" t="shared" si="61"/>
        <v>是</v>
      </c>
      <c r="AK620" s="28" t="s">
        <v>69</v>
      </c>
      <c r="AL620" s="28"/>
    </row>
    <row r="621" spans="1:38">
      <c r="A621" s="22" t="str">
        <f t="shared" si="62"/>
        <v>合肥肥东吾悦网点</v>
      </c>
      <c r="B621" s="22" t="str">
        <f>VLOOKUP(R621,区域划分!A:B,2,0)</f>
        <v>肥东</v>
      </c>
      <c r="C621" t="str">
        <f t="shared" si="63"/>
        <v>2020-11-02</v>
      </c>
      <c r="D621" s="16" t="s">
        <v>6164</v>
      </c>
      <c r="E621" s="16" t="s">
        <v>6165</v>
      </c>
      <c r="F621" s="16" t="s">
        <v>433</v>
      </c>
      <c r="G621" s="16" t="s">
        <v>456</v>
      </c>
      <c r="H621" s="16" t="s">
        <v>457</v>
      </c>
      <c r="I621" s="16" t="s">
        <v>436</v>
      </c>
      <c r="J621" s="16" t="s">
        <v>6166</v>
      </c>
      <c r="K621" s="16" t="s">
        <v>6167</v>
      </c>
      <c r="L621" s="16" t="s">
        <v>6168</v>
      </c>
      <c r="M621" s="16" t="s">
        <v>6169</v>
      </c>
      <c r="N621" s="16" t="s">
        <v>478</v>
      </c>
      <c r="O621" s="16" t="s">
        <v>442</v>
      </c>
      <c r="P621" s="16" t="s">
        <v>6170</v>
      </c>
      <c r="Q621" s="16" t="s">
        <v>6171</v>
      </c>
      <c r="R621" s="16" t="s">
        <v>11</v>
      </c>
      <c r="S621" s="16" t="s">
        <v>4176</v>
      </c>
      <c r="T621" s="16" t="s">
        <v>4197</v>
      </c>
      <c r="U621" s="16" t="s">
        <v>466</v>
      </c>
      <c r="V621" s="16" t="s">
        <v>6172</v>
      </c>
      <c r="W621" s="16" t="s">
        <v>6170</v>
      </c>
      <c r="X621" s="16" t="s">
        <v>449</v>
      </c>
      <c r="Y621" s="16" t="s">
        <v>450</v>
      </c>
      <c r="Z621" s="16" t="s">
        <v>451</v>
      </c>
      <c r="AA621" s="16" t="s">
        <v>6173</v>
      </c>
      <c r="AB621" s="16" t="s">
        <v>4176</v>
      </c>
      <c r="AC621" s="16" t="s">
        <v>11</v>
      </c>
      <c r="AD621" s="16" t="s">
        <v>453</v>
      </c>
      <c r="AE621" s="16" t="s">
        <v>11</v>
      </c>
      <c r="AF621" s="16" t="s">
        <v>338</v>
      </c>
      <c r="AG621" s="25">
        <f ca="1" t="shared" si="58"/>
        <v>23.2622222221107</v>
      </c>
      <c r="AH621" s="25" t="str">
        <f t="shared" si="59"/>
        <v>是</v>
      </c>
      <c r="AI621" s="26" t="str">
        <f ca="1" t="shared" si="60"/>
        <v>是</v>
      </c>
      <c r="AJ621" s="27" t="str">
        <f ca="1" t="shared" si="61"/>
        <v>是</v>
      </c>
      <c r="AK621" s="28" t="s">
        <v>69</v>
      </c>
      <c r="AL621" s="28" t="s">
        <v>71</v>
      </c>
    </row>
    <row r="622" spans="1:38">
      <c r="A622" s="22" t="str">
        <f t="shared" si="62"/>
        <v>合肥经开网点</v>
      </c>
      <c r="B622" s="22" t="str">
        <f>VLOOKUP(R622,区域划分!A:B,2,0)</f>
        <v>合肥南</v>
      </c>
      <c r="C622" t="str">
        <f t="shared" si="63"/>
        <v>2020-11-02</v>
      </c>
      <c r="D622" s="16" t="s">
        <v>6174</v>
      </c>
      <c r="E622" s="16" t="s">
        <v>6175</v>
      </c>
      <c r="F622" s="16" t="s">
        <v>433</v>
      </c>
      <c r="G622" s="16" t="s">
        <v>471</v>
      </c>
      <c r="H622" s="16" t="s">
        <v>472</v>
      </c>
      <c r="I622" s="16" t="s">
        <v>473</v>
      </c>
      <c r="J622" s="16" t="s">
        <v>3047</v>
      </c>
      <c r="K622" s="16" t="s">
        <v>6176</v>
      </c>
      <c r="L622" s="16" t="s">
        <v>6177</v>
      </c>
      <c r="M622" s="16" t="s">
        <v>6178</v>
      </c>
      <c r="N622" s="16" t="s">
        <v>441</v>
      </c>
      <c r="O622" s="16" t="s">
        <v>442</v>
      </c>
      <c r="P622" s="16" t="s">
        <v>6179</v>
      </c>
      <c r="Q622" s="16" t="s">
        <v>6180</v>
      </c>
      <c r="R622" s="16" t="s">
        <v>9</v>
      </c>
      <c r="S622" s="16" t="s">
        <v>4176</v>
      </c>
      <c r="T622" s="16" t="s">
        <v>4231</v>
      </c>
      <c r="U622" s="16" t="s">
        <v>466</v>
      </c>
      <c r="V622" s="16" t="s">
        <v>6181</v>
      </c>
      <c r="W622" s="16" t="s">
        <v>6179</v>
      </c>
      <c r="X622" s="16" t="s">
        <v>449</v>
      </c>
      <c r="Y622" s="16" t="s">
        <v>450</v>
      </c>
      <c r="Z622" s="16" t="s">
        <v>451</v>
      </c>
      <c r="AA622" s="16" t="s">
        <v>6182</v>
      </c>
      <c r="AB622" s="16" t="s">
        <v>4176</v>
      </c>
      <c r="AC622" s="16" t="s">
        <v>9</v>
      </c>
      <c r="AD622" s="16" t="s">
        <v>453</v>
      </c>
      <c r="AE622" s="16" t="s">
        <v>9</v>
      </c>
      <c r="AF622" s="16" t="s">
        <v>338</v>
      </c>
      <c r="AG622" s="25">
        <f ca="1" t="shared" si="58"/>
        <v>23.3294444445055</v>
      </c>
      <c r="AH622" s="25" t="str">
        <f t="shared" si="59"/>
        <v>是</v>
      </c>
      <c r="AI622" s="26" t="str">
        <f ca="1" t="shared" si="60"/>
        <v>是</v>
      </c>
      <c r="AJ622" s="27" t="str">
        <f ca="1" t="shared" si="61"/>
        <v>是</v>
      </c>
      <c r="AK622" s="28"/>
      <c r="AL622" s="28" t="s">
        <v>71</v>
      </c>
    </row>
    <row r="623" spans="1:38">
      <c r="A623" s="22" t="str">
        <f t="shared" si="62"/>
        <v>合肥经开网点</v>
      </c>
      <c r="B623" s="22" t="str">
        <f>VLOOKUP(R623,区域划分!A:B,2,0)</f>
        <v>合肥南</v>
      </c>
      <c r="C623" t="str">
        <f t="shared" si="63"/>
        <v>2020-11-02</v>
      </c>
      <c r="D623" s="16" t="s">
        <v>6183</v>
      </c>
      <c r="E623" s="16" t="s">
        <v>6184</v>
      </c>
      <c r="F623" s="16" t="s">
        <v>433</v>
      </c>
      <c r="G623" s="16" t="s">
        <v>532</v>
      </c>
      <c r="H623" s="16" t="s">
        <v>533</v>
      </c>
      <c r="I623" s="16" t="s">
        <v>473</v>
      </c>
      <c r="J623" s="16" t="s">
        <v>6185</v>
      </c>
      <c r="K623" s="16" t="s">
        <v>6186</v>
      </c>
      <c r="L623" s="16" t="s">
        <v>6187</v>
      </c>
      <c r="M623" s="16" t="s">
        <v>537</v>
      </c>
      <c r="N623" s="16" t="s">
        <v>441</v>
      </c>
      <c r="O623" s="16" t="s">
        <v>442</v>
      </c>
      <c r="P623" s="16" t="s">
        <v>537</v>
      </c>
      <c r="Q623" s="16" t="s">
        <v>3107</v>
      </c>
      <c r="R623" s="16" t="s">
        <v>9</v>
      </c>
      <c r="S623" s="16" t="s">
        <v>4176</v>
      </c>
      <c r="T623" s="16" t="s">
        <v>4231</v>
      </c>
      <c r="U623" s="16" t="s">
        <v>466</v>
      </c>
      <c r="V623" s="16" t="s">
        <v>541</v>
      </c>
      <c r="W623" s="16" t="s">
        <v>537</v>
      </c>
      <c r="X623" s="16" t="s">
        <v>449</v>
      </c>
      <c r="Y623" s="16" t="s">
        <v>450</v>
      </c>
      <c r="Z623" s="16" t="s">
        <v>451</v>
      </c>
      <c r="AA623" s="16" t="s">
        <v>6188</v>
      </c>
      <c r="AB623" s="16" t="s">
        <v>4176</v>
      </c>
      <c r="AC623" s="16" t="s">
        <v>9</v>
      </c>
      <c r="AD623" s="16" t="s">
        <v>453</v>
      </c>
      <c r="AE623" s="16" t="s">
        <v>9</v>
      </c>
      <c r="AF623" s="16" t="s">
        <v>338</v>
      </c>
      <c r="AG623" s="25">
        <f ca="1" t="shared" si="58"/>
        <v>23.2919444444706</v>
      </c>
      <c r="AH623" s="25" t="str">
        <f t="shared" si="59"/>
        <v>是</v>
      </c>
      <c r="AI623" s="26" t="str">
        <f ca="1" t="shared" si="60"/>
        <v>是</v>
      </c>
      <c r="AJ623" s="27" t="str">
        <f ca="1" t="shared" si="61"/>
        <v>是</v>
      </c>
      <c r="AK623" s="28"/>
      <c r="AL623" s="28" t="s">
        <v>71</v>
      </c>
    </row>
    <row r="624" spans="1:38">
      <c r="A624" s="22" t="str">
        <f t="shared" si="62"/>
        <v>合肥肥东吾悦网点</v>
      </c>
      <c r="B624" s="22" t="str">
        <f>VLOOKUP(R624,区域划分!A:B,2,0)</f>
        <v>肥东</v>
      </c>
      <c r="C624" t="str">
        <f t="shared" si="63"/>
        <v>2020-11-02</v>
      </c>
      <c r="D624" s="16" t="s">
        <v>6189</v>
      </c>
      <c r="E624" s="16" t="s">
        <v>6190</v>
      </c>
      <c r="F624" s="16" t="s">
        <v>433</v>
      </c>
      <c r="G624" s="16" t="s">
        <v>471</v>
      </c>
      <c r="H624" s="16" t="s">
        <v>472</v>
      </c>
      <c r="I624" s="16" t="s">
        <v>473</v>
      </c>
      <c r="J624" s="16" t="s">
        <v>6191</v>
      </c>
      <c r="K624" s="16" t="s">
        <v>6192</v>
      </c>
      <c r="L624" s="16" t="s">
        <v>6193</v>
      </c>
      <c r="M624" s="16" t="s">
        <v>6194</v>
      </c>
      <c r="N624" s="16" t="s">
        <v>441</v>
      </c>
      <c r="O624" s="16" t="s">
        <v>442</v>
      </c>
      <c r="P624" s="16" t="s">
        <v>6195</v>
      </c>
      <c r="Q624" s="16" t="s">
        <v>6196</v>
      </c>
      <c r="R624" s="16" t="s">
        <v>11</v>
      </c>
      <c r="S624" s="16" t="s">
        <v>4176</v>
      </c>
      <c r="T624" s="16" t="s">
        <v>4197</v>
      </c>
      <c r="U624" s="16" t="s">
        <v>466</v>
      </c>
      <c r="V624" s="16" t="s">
        <v>6197</v>
      </c>
      <c r="W624" s="16" t="s">
        <v>6195</v>
      </c>
      <c r="X624" s="16" t="s">
        <v>449</v>
      </c>
      <c r="Y624" s="16" t="s">
        <v>450</v>
      </c>
      <c r="Z624" s="16" t="s">
        <v>451</v>
      </c>
      <c r="AA624" s="16" t="s">
        <v>6198</v>
      </c>
      <c r="AB624" s="16" t="s">
        <v>4176</v>
      </c>
      <c r="AC624" s="16" t="s">
        <v>11</v>
      </c>
      <c r="AD624" s="16" t="s">
        <v>453</v>
      </c>
      <c r="AE624" s="16" t="s">
        <v>11</v>
      </c>
      <c r="AF624" s="16" t="s">
        <v>338</v>
      </c>
      <c r="AG624" s="25">
        <f ca="1" t="shared" si="58"/>
        <v>23.2066666666651</v>
      </c>
      <c r="AH624" s="25" t="str">
        <f t="shared" si="59"/>
        <v>是</v>
      </c>
      <c r="AI624" s="26" t="str">
        <f ca="1" t="shared" si="60"/>
        <v>是</v>
      </c>
      <c r="AJ624" s="27" t="str">
        <f ca="1" t="shared" si="61"/>
        <v>是</v>
      </c>
      <c r="AK624" s="28"/>
      <c r="AL624" s="28" t="s">
        <v>71</v>
      </c>
    </row>
    <row r="625" spans="1:38">
      <c r="A625" s="22" t="str">
        <f t="shared" si="62"/>
        <v>合肥经开始信路网点</v>
      </c>
      <c r="B625" s="22" t="str">
        <f>VLOOKUP(R625,区域划分!A:B,2,0)</f>
        <v>合肥南</v>
      </c>
      <c r="C625" t="str">
        <f t="shared" si="63"/>
        <v>2020-11-02</v>
      </c>
      <c r="D625" s="16" t="s">
        <v>6199</v>
      </c>
      <c r="E625" s="16" t="s">
        <v>6200</v>
      </c>
      <c r="F625" s="16" t="s">
        <v>433</v>
      </c>
      <c r="G625" s="16" t="s">
        <v>532</v>
      </c>
      <c r="H625" s="16" t="s">
        <v>533</v>
      </c>
      <c r="I625" s="16" t="s">
        <v>436</v>
      </c>
      <c r="J625" s="16" t="s">
        <v>6201</v>
      </c>
      <c r="K625" s="16" t="s">
        <v>6202</v>
      </c>
      <c r="L625" s="16" t="s">
        <v>6203</v>
      </c>
      <c r="M625" s="16" t="s">
        <v>433</v>
      </c>
      <c r="N625" s="16" t="s">
        <v>441</v>
      </c>
      <c r="O625" s="16" t="s">
        <v>442</v>
      </c>
      <c r="P625" s="16" t="s">
        <v>6204</v>
      </c>
      <c r="Q625" s="16" t="s">
        <v>6205</v>
      </c>
      <c r="R625" s="16" t="s">
        <v>19</v>
      </c>
      <c r="S625" s="16" t="s">
        <v>4054</v>
      </c>
      <c r="T625" s="16" t="s">
        <v>6206</v>
      </c>
      <c r="U625" s="16" t="s">
        <v>447</v>
      </c>
      <c r="V625" s="16" t="s">
        <v>6207</v>
      </c>
      <c r="W625" s="16" t="s">
        <v>6204</v>
      </c>
      <c r="X625" s="16" t="s">
        <v>449</v>
      </c>
      <c r="Y625" s="16" t="s">
        <v>450</v>
      </c>
      <c r="Z625" s="16" t="s">
        <v>451</v>
      </c>
      <c r="AA625" s="16" t="s">
        <v>6208</v>
      </c>
      <c r="AB625" s="16" t="s">
        <v>4054</v>
      </c>
      <c r="AC625" s="16" t="s">
        <v>19</v>
      </c>
      <c r="AD625" s="16" t="s">
        <v>453</v>
      </c>
      <c r="AE625" s="16" t="s">
        <v>338</v>
      </c>
      <c r="AF625" s="16" t="s">
        <v>338</v>
      </c>
      <c r="AG625" s="25">
        <f ca="1" t="shared" si="58"/>
        <v>23.6797222222667</v>
      </c>
      <c r="AH625" s="25" t="str">
        <f t="shared" si="59"/>
        <v>是</v>
      </c>
      <c r="AI625" s="26" t="str">
        <f ca="1" t="shared" si="60"/>
        <v>是</v>
      </c>
      <c r="AJ625" s="27" t="str">
        <f ca="1" t="shared" si="61"/>
        <v>是</v>
      </c>
      <c r="AK625" s="28" t="s">
        <v>69</v>
      </c>
      <c r="AL625" s="28"/>
    </row>
    <row r="626" spans="1:38">
      <c r="A626" s="22" t="str">
        <f t="shared" si="62"/>
        <v>合肥经开始信路网点</v>
      </c>
      <c r="B626" s="22" t="str">
        <f>VLOOKUP(R626,区域划分!A:B,2,0)</f>
        <v>合肥南</v>
      </c>
      <c r="C626" t="str">
        <f t="shared" si="63"/>
        <v>2020-11-02</v>
      </c>
      <c r="D626" s="16" t="s">
        <v>6209</v>
      </c>
      <c r="E626" s="16" t="s">
        <v>6210</v>
      </c>
      <c r="F626" s="16" t="s">
        <v>433</v>
      </c>
      <c r="G626" s="16" t="s">
        <v>471</v>
      </c>
      <c r="H626" s="16" t="s">
        <v>472</v>
      </c>
      <c r="I626" s="16" t="s">
        <v>473</v>
      </c>
      <c r="J626" s="16" t="s">
        <v>5017</v>
      </c>
      <c r="K626" s="16" t="s">
        <v>5018</v>
      </c>
      <c r="L626" s="16" t="s">
        <v>6211</v>
      </c>
      <c r="M626" s="16" t="s">
        <v>6212</v>
      </c>
      <c r="N626" s="16" t="s">
        <v>478</v>
      </c>
      <c r="O626" s="16" t="s">
        <v>442</v>
      </c>
      <c r="P626" s="16" t="s">
        <v>6213</v>
      </c>
      <c r="Q626" s="16" t="s">
        <v>6214</v>
      </c>
      <c r="R626" s="16" t="s">
        <v>19</v>
      </c>
      <c r="S626" s="16" t="s">
        <v>4054</v>
      </c>
      <c r="T626" s="16" t="s">
        <v>6215</v>
      </c>
      <c r="U626" s="16" t="s">
        <v>447</v>
      </c>
      <c r="V626" s="16" t="s">
        <v>6216</v>
      </c>
      <c r="W626" s="16" t="s">
        <v>6213</v>
      </c>
      <c r="X626" s="16" t="s">
        <v>449</v>
      </c>
      <c r="Y626" s="16" t="s">
        <v>450</v>
      </c>
      <c r="Z626" s="16" t="s">
        <v>451</v>
      </c>
      <c r="AA626" s="16" t="s">
        <v>6217</v>
      </c>
      <c r="AB626" s="16" t="s">
        <v>4054</v>
      </c>
      <c r="AC626" s="16" t="s">
        <v>19</v>
      </c>
      <c r="AD626" s="16" t="s">
        <v>453</v>
      </c>
      <c r="AE626" s="16" t="s">
        <v>338</v>
      </c>
      <c r="AF626" s="16" t="s">
        <v>338</v>
      </c>
      <c r="AG626" s="25">
        <f ca="1" t="shared" si="58"/>
        <v>23.5980555555434</v>
      </c>
      <c r="AH626" s="25" t="str">
        <f t="shared" si="59"/>
        <v>是</v>
      </c>
      <c r="AI626" s="26" t="str">
        <f ca="1" t="shared" si="60"/>
        <v>是</v>
      </c>
      <c r="AJ626" s="27" t="str">
        <f ca="1" t="shared" si="61"/>
        <v>是</v>
      </c>
      <c r="AK626" s="28" t="s">
        <v>69</v>
      </c>
      <c r="AL626" s="28"/>
    </row>
    <row r="627" spans="1:38">
      <c r="A627" s="22" t="str">
        <f t="shared" si="62"/>
        <v>合肥包河三里庵网点</v>
      </c>
      <c r="B627" s="22" t="str">
        <f>VLOOKUP(R627,区域划分!A:B,2,0)</f>
        <v>合肥南</v>
      </c>
      <c r="C627" t="str">
        <f t="shared" si="63"/>
        <v>2020-11-02</v>
      </c>
      <c r="D627" s="16" t="s">
        <v>6218</v>
      </c>
      <c r="E627" s="16" t="s">
        <v>6219</v>
      </c>
      <c r="F627" s="16" t="s">
        <v>433</v>
      </c>
      <c r="G627" s="16" t="s">
        <v>434</v>
      </c>
      <c r="H627" s="16" t="s">
        <v>1765</v>
      </c>
      <c r="I627" s="16" t="s">
        <v>473</v>
      </c>
      <c r="J627" s="16" t="s">
        <v>181</v>
      </c>
      <c r="K627" s="16" t="s">
        <v>6220</v>
      </c>
      <c r="L627" s="16" t="s">
        <v>6221</v>
      </c>
      <c r="M627" s="16" t="s">
        <v>6222</v>
      </c>
      <c r="N627" s="16" t="s">
        <v>441</v>
      </c>
      <c r="O627" s="16" t="s">
        <v>442</v>
      </c>
      <c r="P627" s="16" t="s">
        <v>6223</v>
      </c>
      <c r="Q627" s="16" t="s">
        <v>6224</v>
      </c>
      <c r="R627" s="16" t="s">
        <v>13</v>
      </c>
      <c r="S627" s="16" t="s">
        <v>445</v>
      </c>
      <c r="T627" s="16" t="s">
        <v>6225</v>
      </c>
      <c r="U627" s="16" t="s">
        <v>447</v>
      </c>
      <c r="V627" s="16" t="s">
        <v>6226</v>
      </c>
      <c r="W627" s="16" t="s">
        <v>6223</v>
      </c>
      <c r="X627" s="16" t="s">
        <v>449</v>
      </c>
      <c r="Y627" s="16" t="s">
        <v>450</v>
      </c>
      <c r="Z627" s="16" t="s">
        <v>451</v>
      </c>
      <c r="AA627" s="16" t="s">
        <v>6227</v>
      </c>
      <c r="AB627" s="16" t="s">
        <v>445</v>
      </c>
      <c r="AC627" s="16" t="s">
        <v>13</v>
      </c>
      <c r="AD627" s="16" t="s">
        <v>453</v>
      </c>
      <c r="AE627" s="16" t="s">
        <v>338</v>
      </c>
      <c r="AF627" s="16" t="s">
        <v>338</v>
      </c>
      <c r="AG627" s="25">
        <f ca="1" t="shared" si="58"/>
        <v>1.26527777791489</v>
      </c>
      <c r="AH627" s="25" t="str">
        <f t="shared" si="59"/>
        <v>是</v>
      </c>
      <c r="AI627" s="26" t="str">
        <f ca="1" t="shared" si="60"/>
        <v>是</v>
      </c>
      <c r="AJ627" s="27" t="str">
        <f ca="1" t="shared" si="61"/>
        <v>是</v>
      </c>
      <c r="AK627" s="28" t="s">
        <v>69</v>
      </c>
      <c r="AL627" s="28"/>
    </row>
    <row r="628" spans="1:38">
      <c r="A628" s="22" t="str">
        <f t="shared" si="62"/>
        <v>合肥肥东人民路网点</v>
      </c>
      <c r="B628" s="22" t="str">
        <f>VLOOKUP(R628,区域划分!A:B,2,0)</f>
        <v>肥东</v>
      </c>
      <c r="C628" t="str">
        <f t="shared" si="63"/>
        <v>2020-11-02</v>
      </c>
      <c r="D628" s="16" t="s">
        <v>6228</v>
      </c>
      <c r="E628" s="16" t="s">
        <v>2437</v>
      </c>
      <c r="F628" s="16" t="s">
        <v>433</v>
      </c>
      <c r="G628" s="16" t="s">
        <v>456</v>
      </c>
      <c r="H628" s="16" t="s">
        <v>457</v>
      </c>
      <c r="I628" s="16" t="s">
        <v>473</v>
      </c>
      <c r="J628" s="16" t="s">
        <v>500</v>
      </c>
      <c r="K628" s="16" t="s">
        <v>501</v>
      </c>
      <c r="L628" s="16" t="s">
        <v>6229</v>
      </c>
      <c r="M628" s="16" t="s">
        <v>2439</v>
      </c>
      <c r="N628" s="16" t="s">
        <v>478</v>
      </c>
      <c r="O628" s="16" t="s">
        <v>442</v>
      </c>
      <c r="P628" s="16" t="s">
        <v>2440</v>
      </c>
      <c r="Q628" s="16" t="s">
        <v>2441</v>
      </c>
      <c r="R628" s="16" t="s">
        <v>23</v>
      </c>
      <c r="S628" s="16" t="s">
        <v>4176</v>
      </c>
      <c r="T628" s="16" t="s">
        <v>4197</v>
      </c>
      <c r="U628" s="16" t="s">
        <v>466</v>
      </c>
      <c r="V628" s="16" t="s">
        <v>2442</v>
      </c>
      <c r="W628" s="16" t="s">
        <v>2440</v>
      </c>
      <c r="X628" s="16" t="s">
        <v>449</v>
      </c>
      <c r="Y628" s="16" t="s">
        <v>450</v>
      </c>
      <c r="Z628" s="16" t="s">
        <v>451</v>
      </c>
      <c r="AA628" s="16" t="s">
        <v>6230</v>
      </c>
      <c r="AB628" s="16" t="s">
        <v>4176</v>
      </c>
      <c r="AC628" s="16" t="s">
        <v>23</v>
      </c>
      <c r="AD628" s="16" t="s">
        <v>453</v>
      </c>
      <c r="AE628" s="16" t="s">
        <v>23</v>
      </c>
      <c r="AF628" s="16" t="s">
        <v>338</v>
      </c>
      <c r="AG628" s="25">
        <f ca="1" t="shared" si="58"/>
        <v>23.2266666666255</v>
      </c>
      <c r="AH628" s="25" t="str">
        <f t="shared" si="59"/>
        <v>是</v>
      </c>
      <c r="AI628" s="26" t="str">
        <f ca="1" t="shared" si="60"/>
        <v>是</v>
      </c>
      <c r="AJ628" s="27" t="str">
        <f ca="1" t="shared" si="61"/>
        <v>是</v>
      </c>
      <c r="AK628" s="28"/>
      <c r="AL628" s="28" t="s">
        <v>71</v>
      </c>
    </row>
    <row r="629" spans="1:38">
      <c r="A629" s="22" t="str">
        <f t="shared" si="62"/>
        <v>合肥经开始信路网点</v>
      </c>
      <c r="B629" s="22" t="str">
        <f>VLOOKUP(R629,区域划分!A:B,2,0)</f>
        <v>合肥南</v>
      </c>
      <c r="C629" t="str">
        <f t="shared" si="63"/>
        <v>2020-11-02</v>
      </c>
      <c r="D629" s="16" t="s">
        <v>6231</v>
      </c>
      <c r="E629" s="16" t="s">
        <v>6232</v>
      </c>
      <c r="F629" s="16" t="s">
        <v>433</v>
      </c>
      <c r="G629" s="16" t="s">
        <v>471</v>
      </c>
      <c r="H629" s="16" t="s">
        <v>472</v>
      </c>
      <c r="I629" s="16" t="s">
        <v>473</v>
      </c>
      <c r="J629" s="16" t="s">
        <v>1979</v>
      </c>
      <c r="K629" s="16" t="s">
        <v>2645</v>
      </c>
      <c r="L629" s="16" t="s">
        <v>6233</v>
      </c>
      <c r="M629" s="16" t="s">
        <v>6234</v>
      </c>
      <c r="N629" s="16" t="s">
        <v>441</v>
      </c>
      <c r="O629" s="16" t="s">
        <v>442</v>
      </c>
      <c r="P629" s="16" t="s">
        <v>6235</v>
      </c>
      <c r="Q629" s="16" t="s">
        <v>6236</v>
      </c>
      <c r="R629" s="16" t="s">
        <v>19</v>
      </c>
      <c r="S629" s="16" t="s">
        <v>4176</v>
      </c>
      <c r="T629" s="16" t="s">
        <v>6237</v>
      </c>
      <c r="U629" s="16" t="s">
        <v>466</v>
      </c>
      <c r="V629" s="16" t="s">
        <v>6238</v>
      </c>
      <c r="W629" s="16" t="s">
        <v>6235</v>
      </c>
      <c r="X629" s="16" t="s">
        <v>449</v>
      </c>
      <c r="Y629" s="16" t="s">
        <v>450</v>
      </c>
      <c r="Z629" s="16" t="s">
        <v>451</v>
      </c>
      <c r="AA629" s="16" t="s">
        <v>6239</v>
      </c>
      <c r="AB629" s="16" t="s">
        <v>4176</v>
      </c>
      <c r="AC629" s="16" t="s">
        <v>19</v>
      </c>
      <c r="AD629" s="16" t="s">
        <v>453</v>
      </c>
      <c r="AE629" s="16" t="s">
        <v>19</v>
      </c>
      <c r="AF629" s="16" t="s">
        <v>338</v>
      </c>
      <c r="AG629" s="25">
        <f ca="1" t="shared" si="58"/>
        <v>23.7666666667792</v>
      </c>
      <c r="AH629" s="25" t="str">
        <f t="shared" si="59"/>
        <v>是</v>
      </c>
      <c r="AI629" s="26" t="str">
        <f ca="1" t="shared" si="60"/>
        <v>是</v>
      </c>
      <c r="AJ629" s="27" t="str">
        <f ca="1" t="shared" si="61"/>
        <v>是</v>
      </c>
      <c r="AK629" s="28" t="s">
        <v>69</v>
      </c>
      <c r="AL629" s="28" t="s">
        <v>71</v>
      </c>
    </row>
    <row r="630" spans="1:38">
      <c r="A630" s="22" t="str">
        <f t="shared" si="62"/>
        <v>合肥肥东吾悦网点</v>
      </c>
      <c r="B630" s="22" t="str">
        <f>VLOOKUP(R630,区域划分!A:B,2,0)</f>
        <v>肥东</v>
      </c>
      <c r="C630" t="str">
        <f t="shared" si="63"/>
        <v>2020-11-02</v>
      </c>
      <c r="D630" s="16" t="s">
        <v>6240</v>
      </c>
      <c r="E630" s="16" t="s">
        <v>6241</v>
      </c>
      <c r="F630" s="16" t="s">
        <v>433</v>
      </c>
      <c r="G630" s="16" t="s">
        <v>471</v>
      </c>
      <c r="H630" s="16" t="s">
        <v>472</v>
      </c>
      <c r="I630" s="16" t="s">
        <v>473</v>
      </c>
      <c r="J630" s="16" t="s">
        <v>6242</v>
      </c>
      <c r="K630" s="16" t="s">
        <v>6243</v>
      </c>
      <c r="L630" s="16" t="s">
        <v>6244</v>
      </c>
      <c r="M630" s="16" t="s">
        <v>537</v>
      </c>
      <c r="N630" s="16" t="s">
        <v>441</v>
      </c>
      <c r="O630" s="16" t="s">
        <v>442</v>
      </c>
      <c r="P630" s="16" t="s">
        <v>6245</v>
      </c>
      <c r="Q630" s="16" t="s">
        <v>6246</v>
      </c>
      <c r="R630" s="16" t="s">
        <v>11</v>
      </c>
      <c r="S630" s="16" t="s">
        <v>4176</v>
      </c>
      <c r="T630" s="16" t="s">
        <v>4197</v>
      </c>
      <c r="U630" s="16" t="s">
        <v>466</v>
      </c>
      <c r="V630" s="16" t="s">
        <v>541</v>
      </c>
      <c r="W630" s="16" t="s">
        <v>6245</v>
      </c>
      <c r="X630" s="16" t="s">
        <v>449</v>
      </c>
      <c r="Y630" s="16" t="s">
        <v>450</v>
      </c>
      <c r="Z630" s="16" t="s">
        <v>451</v>
      </c>
      <c r="AA630" s="16" t="s">
        <v>6247</v>
      </c>
      <c r="AB630" s="16" t="s">
        <v>4176</v>
      </c>
      <c r="AC630" s="16" t="s">
        <v>11</v>
      </c>
      <c r="AD630" s="16" t="s">
        <v>453</v>
      </c>
      <c r="AE630" s="16" t="s">
        <v>11</v>
      </c>
      <c r="AF630" s="16" t="s">
        <v>338</v>
      </c>
      <c r="AG630" s="25">
        <f ca="1" t="shared" si="58"/>
        <v>23.2797222221852</v>
      </c>
      <c r="AH630" s="25" t="str">
        <f t="shared" si="59"/>
        <v>是</v>
      </c>
      <c r="AI630" s="26" t="str">
        <f ca="1" t="shared" si="60"/>
        <v>是</v>
      </c>
      <c r="AJ630" s="27" t="str">
        <f ca="1" t="shared" si="61"/>
        <v>是</v>
      </c>
      <c r="AK630" s="28" t="s">
        <v>69</v>
      </c>
      <c r="AL630" s="28" t="s">
        <v>71</v>
      </c>
    </row>
    <row r="631" spans="1:38">
      <c r="A631" s="22" t="str">
        <f t="shared" si="62"/>
        <v>合肥经开网点</v>
      </c>
      <c r="B631" s="22" t="str">
        <f>VLOOKUP(R631,区域划分!A:B,2,0)</f>
        <v>合肥南</v>
      </c>
      <c r="C631" t="str">
        <f t="shared" si="63"/>
        <v>2020-11-02</v>
      </c>
      <c r="D631" s="16" t="s">
        <v>6248</v>
      </c>
      <c r="E631" s="16" t="s">
        <v>6249</v>
      </c>
      <c r="F631" s="16" t="s">
        <v>433</v>
      </c>
      <c r="G631" s="16" t="s">
        <v>471</v>
      </c>
      <c r="H631" s="16" t="s">
        <v>472</v>
      </c>
      <c r="I631" s="16" t="s">
        <v>473</v>
      </c>
      <c r="J631" s="16" t="s">
        <v>6250</v>
      </c>
      <c r="K631" s="16" t="s">
        <v>6251</v>
      </c>
      <c r="L631" s="16" t="s">
        <v>6252</v>
      </c>
      <c r="M631" s="16" t="s">
        <v>6253</v>
      </c>
      <c r="N631" s="16" t="s">
        <v>478</v>
      </c>
      <c r="O631" s="16" t="s">
        <v>442</v>
      </c>
      <c r="P631" s="16" t="s">
        <v>6254</v>
      </c>
      <c r="Q631" s="16" t="s">
        <v>6255</v>
      </c>
      <c r="R631" s="16" t="s">
        <v>9</v>
      </c>
      <c r="S631" s="16" t="s">
        <v>4176</v>
      </c>
      <c r="T631" s="16" t="s">
        <v>4231</v>
      </c>
      <c r="U631" s="16" t="s">
        <v>466</v>
      </c>
      <c r="V631" s="16" t="s">
        <v>6256</v>
      </c>
      <c r="W631" s="16" t="s">
        <v>6254</v>
      </c>
      <c r="X631" s="16" t="s">
        <v>449</v>
      </c>
      <c r="Y631" s="16" t="s">
        <v>450</v>
      </c>
      <c r="Z631" s="16" t="s">
        <v>451</v>
      </c>
      <c r="AA631" s="16" t="s">
        <v>6257</v>
      </c>
      <c r="AB631" s="16" t="s">
        <v>4176</v>
      </c>
      <c r="AC631" s="16" t="s">
        <v>9</v>
      </c>
      <c r="AD631" s="16" t="s">
        <v>453</v>
      </c>
      <c r="AE631" s="16" t="s">
        <v>9</v>
      </c>
      <c r="AF631" s="16" t="s">
        <v>338</v>
      </c>
      <c r="AG631" s="25">
        <f ca="1" t="shared" si="58"/>
        <v>23.2808333333815</v>
      </c>
      <c r="AH631" s="25" t="str">
        <f t="shared" si="59"/>
        <v>是</v>
      </c>
      <c r="AI631" s="26" t="str">
        <f ca="1" t="shared" si="60"/>
        <v>是</v>
      </c>
      <c r="AJ631" s="27" t="str">
        <f ca="1" t="shared" si="61"/>
        <v>是</v>
      </c>
      <c r="AK631" s="28"/>
      <c r="AL631" s="28" t="s">
        <v>71</v>
      </c>
    </row>
    <row r="632" spans="1:38">
      <c r="A632" s="22" t="str">
        <f t="shared" si="62"/>
        <v>合肥经开网点</v>
      </c>
      <c r="B632" s="22" t="str">
        <f>VLOOKUP(R632,区域划分!A:B,2,0)</f>
        <v>合肥南</v>
      </c>
      <c r="C632" t="str">
        <f t="shared" si="63"/>
        <v>2020-11-02</v>
      </c>
      <c r="D632" s="16" t="s">
        <v>6258</v>
      </c>
      <c r="E632" s="16" t="s">
        <v>6259</v>
      </c>
      <c r="F632" s="16" t="s">
        <v>433</v>
      </c>
      <c r="G632" s="16" t="s">
        <v>471</v>
      </c>
      <c r="H632" s="16" t="s">
        <v>472</v>
      </c>
      <c r="I632" s="16" t="s">
        <v>473</v>
      </c>
      <c r="J632" s="16" t="s">
        <v>1515</v>
      </c>
      <c r="K632" s="16" t="s">
        <v>5661</v>
      </c>
      <c r="L632" s="16" t="s">
        <v>6260</v>
      </c>
      <c r="M632" s="16" t="s">
        <v>6261</v>
      </c>
      <c r="N632" s="16" t="s">
        <v>441</v>
      </c>
      <c r="O632" s="16" t="s">
        <v>442</v>
      </c>
      <c r="P632" s="16" t="s">
        <v>6262</v>
      </c>
      <c r="Q632" s="16" t="s">
        <v>6263</v>
      </c>
      <c r="R632" s="16" t="s">
        <v>9</v>
      </c>
      <c r="S632" s="16" t="s">
        <v>4176</v>
      </c>
      <c r="T632" s="16" t="s">
        <v>4231</v>
      </c>
      <c r="U632" s="16" t="s">
        <v>466</v>
      </c>
      <c r="V632" s="16" t="s">
        <v>6264</v>
      </c>
      <c r="W632" s="16" t="s">
        <v>6262</v>
      </c>
      <c r="X632" s="16" t="s">
        <v>449</v>
      </c>
      <c r="Y632" s="16" t="s">
        <v>450</v>
      </c>
      <c r="Z632" s="16" t="s">
        <v>451</v>
      </c>
      <c r="AA632" s="16" t="s">
        <v>6265</v>
      </c>
      <c r="AB632" s="16" t="s">
        <v>4176</v>
      </c>
      <c r="AC632" s="16" t="s">
        <v>9</v>
      </c>
      <c r="AD632" s="16" t="s">
        <v>453</v>
      </c>
      <c r="AE632" s="16" t="s">
        <v>9</v>
      </c>
      <c r="AF632" s="16" t="s">
        <v>338</v>
      </c>
      <c r="AG632" s="25">
        <f ca="1" t="shared" si="58"/>
        <v>23.2727777778637</v>
      </c>
      <c r="AH632" s="25" t="str">
        <f t="shared" si="59"/>
        <v>是</v>
      </c>
      <c r="AI632" s="26" t="str">
        <f ca="1" t="shared" si="60"/>
        <v>是</v>
      </c>
      <c r="AJ632" s="27" t="str">
        <f ca="1" t="shared" si="61"/>
        <v>是</v>
      </c>
      <c r="AK632" s="28"/>
      <c r="AL632" s="28" t="s">
        <v>71</v>
      </c>
    </row>
    <row r="633" spans="1:38">
      <c r="A633" s="22" t="str">
        <f t="shared" si="62"/>
        <v>合肥经开网点</v>
      </c>
      <c r="B633" s="22" t="str">
        <f>VLOOKUP(R633,区域划分!A:B,2,0)</f>
        <v>合肥南</v>
      </c>
      <c r="C633" t="str">
        <f t="shared" si="63"/>
        <v>2020-11-02</v>
      </c>
      <c r="D633" s="16" t="s">
        <v>6266</v>
      </c>
      <c r="E633" s="16" t="s">
        <v>6267</v>
      </c>
      <c r="F633" s="16" t="s">
        <v>433</v>
      </c>
      <c r="G633" s="16" t="s">
        <v>471</v>
      </c>
      <c r="H633" s="16" t="s">
        <v>472</v>
      </c>
      <c r="I633" s="16" t="s">
        <v>473</v>
      </c>
      <c r="J633" s="16" t="s">
        <v>2392</v>
      </c>
      <c r="K633" s="16" t="s">
        <v>2393</v>
      </c>
      <c r="L633" s="16" t="s">
        <v>6268</v>
      </c>
      <c r="M633" s="16" t="s">
        <v>6269</v>
      </c>
      <c r="N633" s="16" t="s">
        <v>441</v>
      </c>
      <c r="O633" s="16" t="s">
        <v>442</v>
      </c>
      <c r="P633" s="16" t="s">
        <v>6270</v>
      </c>
      <c r="Q633" s="16" t="s">
        <v>6271</v>
      </c>
      <c r="R633" s="16" t="s">
        <v>9</v>
      </c>
      <c r="S633" s="16" t="s">
        <v>4176</v>
      </c>
      <c r="T633" s="16" t="s">
        <v>4231</v>
      </c>
      <c r="U633" s="16" t="s">
        <v>466</v>
      </c>
      <c r="V633" s="16" t="s">
        <v>6272</v>
      </c>
      <c r="W633" s="16" t="s">
        <v>6270</v>
      </c>
      <c r="X633" s="16" t="s">
        <v>449</v>
      </c>
      <c r="Y633" s="16" t="s">
        <v>450</v>
      </c>
      <c r="Z633" s="16" t="s">
        <v>451</v>
      </c>
      <c r="AA633" s="16" t="s">
        <v>6273</v>
      </c>
      <c r="AB633" s="16" t="s">
        <v>4176</v>
      </c>
      <c r="AC633" s="16" t="s">
        <v>9</v>
      </c>
      <c r="AD633" s="16" t="s">
        <v>453</v>
      </c>
      <c r="AE633" s="16" t="s">
        <v>9</v>
      </c>
      <c r="AF633" s="16" t="s">
        <v>338</v>
      </c>
      <c r="AG633" s="25">
        <f ca="1" t="shared" si="58"/>
        <v>23.2533333332394</v>
      </c>
      <c r="AH633" s="25" t="str">
        <f t="shared" si="59"/>
        <v>是</v>
      </c>
      <c r="AI633" s="26" t="str">
        <f ca="1" t="shared" si="60"/>
        <v>是</v>
      </c>
      <c r="AJ633" s="27" t="str">
        <f ca="1" t="shared" si="61"/>
        <v>是</v>
      </c>
      <c r="AK633" s="28"/>
      <c r="AL633" s="28" t="s">
        <v>71</v>
      </c>
    </row>
    <row r="634" spans="1:38">
      <c r="A634" s="22" t="str">
        <f t="shared" si="62"/>
        <v>合肥经开始信路网点</v>
      </c>
      <c r="B634" s="22" t="str">
        <f>VLOOKUP(R634,区域划分!A:B,2,0)</f>
        <v>合肥南</v>
      </c>
      <c r="C634" t="str">
        <f t="shared" si="63"/>
        <v>2020-11-02</v>
      </c>
      <c r="D634" s="16" t="s">
        <v>6274</v>
      </c>
      <c r="E634" s="16" t="s">
        <v>6275</v>
      </c>
      <c r="F634" s="16" t="s">
        <v>433</v>
      </c>
      <c r="G634" s="16" t="s">
        <v>532</v>
      </c>
      <c r="H634" s="16" t="s">
        <v>533</v>
      </c>
      <c r="I634" s="16" t="s">
        <v>473</v>
      </c>
      <c r="J634" s="16" t="s">
        <v>4697</v>
      </c>
      <c r="K634" s="16" t="s">
        <v>4698</v>
      </c>
      <c r="L634" s="16" t="s">
        <v>6276</v>
      </c>
      <c r="M634" s="16" t="s">
        <v>6277</v>
      </c>
      <c r="N634" s="16" t="s">
        <v>441</v>
      </c>
      <c r="O634" s="16" t="s">
        <v>442</v>
      </c>
      <c r="P634" s="16" t="s">
        <v>6278</v>
      </c>
      <c r="Q634" s="16" t="s">
        <v>6279</v>
      </c>
      <c r="R634" s="16" t="s">
        <v>19</v>
      </c>
      <c r="S634" s="16" t="s">
        <v>4054</v>
      </c>
      <c r="T634" s="16" t="s">
        <v>6280</v>
      </c>
      <c r="U634" s="16" t="s">
        <v>447</v>
      </c>
      <c r="V634" s="16" t="s">
        <v>6281</v>
      </c>
      <c r="W634" s="16" t="s">
        <v>6278</v>
      </c>
      <c r="X634" s="16" t="s">
        <v>449</v>
      </c>
      <c r="Y634" s="16" t="s">
        <v>450</v>
      </c>
      <c r="Z634" s="16" t="s">
        <v>451</v>
      </c>
      <c r="AA634" s="16" t="s">
        <v>6282</v>
      </c>
      <c r="AB634" s="16" t="s">
        <v>4054</v>
      </c>
      <c r="AC634" s="16" t="s">
        <v>19</v>
      </c>
      <c r="AD634" s="16" t="s">
        <v>453</v>
      </c>
      <c r="AE634" s="16" t="s">
        <v>338</v>
      </c>
      <c r="AF634" s="16" t="s">
        <v>338</v>
      </c>
      <c r="AG634" s="25">
        <f ca="1" t="shared" si="58"/>
        <v>18.991944444424</v>
      </c>
      <c r="AH634" s="25" t="str">
        <f t="shared" si="59"/>
        <v>是</v>
      </c>
      <c r="AI634" s="26" t="str">
        <f ca="1" t="shared" si="60"/>
        <v>是</v>
      </c>
      <c r="AJ634" s="27" t="str">
        <f ca="1" t="shared" si="61"/>
        <v>是</v>
      </c>
      <c r="AK634" s="28" t="s">
        <v>69</v>
      </c>
      <c r="AL634" s="28"/>
    </row>
    <row r="635" spans="1:38">
      <c r="A635" s="22" t="str">
        <f t="shared" si="62"/>
        <v>合肥经开始信路网点</v>
      </c>
      <c r="B635" s="22" t="str">
        <f>VLOOKUP(R635,区域划分!A:B,2,0)</f>
        <v>合肥南</v>
      </c>
      <c r="C635" t="str">
        <f t="shared" si="63"/>
        <v>2020-11-02</v>
      </c>
      <c r="D635" s="16" t="s">
        <v>6283</v>
      </c>
      <c r="E635" s="16" t="s">
        <v>6284</v>
      </c>
      <c r="F635" s="16" t="s">
        <v>433</v>
      </c>
      <c r="G635" s="16" t="s">
        <v>471</v>
      </c>
      <c r="H635" s="16" t="s">
        <v>472</v>
      </c>
      <c r="I635" s="16" t="s">
        <v>473</v>
      </c>
      <c r="J635" s="16" t="s">
        <v>1515</v>
      </c>
      <c r="K635" s="16" t="s">
        <v>5661</v>
      </c>
      <c r="L635" s="16" t="s">
        <v>6285</v>
      </c>
      <c r="M635" s="16" t="s">
        <v>6286</v>
      </c>
      <c r="N635" s="16" t="s">
        <v>441</v>
      </c>
      <c r="O635" s="16" t="s">
        <v>442</v>
      </c>
      <c r="P635" s="16" t="s">
        <v>6287</v>
      </c>
      <c r="Q635" s="16" t="s">
        <v>6288</v>
      </c>
      <c r="R635" s="16" t="s">
        <v>19</v>
      </c>
      <c r="S635" s="16" t="s">
        <v>4176</v>
      </c>
      <c r="T635" s="16" t="s">
        <v>4452</v>
      </c>
      <c r="U635" s="16" t="s">
        <v>466</v>
      </c>
      <c r="V635" s="16" t="s">
        <v>6289</v>
      </c>
      <c r="W635" s="16" t="s">
        <v>6287</v>
      </c>
      <c r="X635" s="16" t="s">
        <v>449</v>
      </c>
      <c r="Y635" s="16" t="s">
        <v>450</v>
      </c>
      <c r="Z635" s="16" t="s">
        <v>451</v>
      </c>
      <c r="AA635" s="16" t="s">
        <v>6290</v>
      </c>
      <c r="AB635" s="16" t="s">
        <v>4176</v>
      </c>
      <c r="AC635" s="16" t="s">
        <v>19</v>
      </c>
      <c r="AD635" s="16" t="s">
        <v>453</v>
      </c>
      <c r="AE635" s="16" t="s">
        <v>19</v>
      </c>
      <c r="AF635" s="16" t="s">
        <v>338</v>
      </c>
      <c r="AG635" s="25">
        <f ca="1" t="shared" si="58"/>
        <v>23.7030555556412</v>
      </c>
      <c r="AH635" s="25" t="str">
        <f t="shared" si="59"/>
        <v>是</v>
      </c>
      <c r="AI635" s="26" t="str">
        <f ca="1" t="shared" si="60"/>
        <v>是</v>
      </c>
      <c r="AJ635" s="27" t="str">
        <f ca="1" t="shared" si="61"/>
        <v>是</v>
      </c>
      <c r="AK635" s="28" t="s">
        <v>69</v>
      </c>
      <c r="AL635" s="28" t="s">
        <v>71</v>
      </c>
    </row>
    <row r="636" spans="1:38">
      <c r="A636" s="22" t="str">
        <f t="shared" si="62"/>
        <v>合肥肥东吾悦网点</v>
      </c>
      <c r="B636" s="22" t="str">
        <f>VLOOKUP(R636,区域划分!A:B,2,0)</f>
        <v>肥东</v>
      </c>
      <c r="C636" t="str">
        <f t="shared" si="63"/>
        <v>2020-11-02</v>
      </c>
      <c r="D636" s="16" t="s">
        <v>6291</v>
      </c>
      <c r="E636" s="16" t="s">
        <v>1422</v>
      </c>
      <c r="F636" s="16" t="s">
        <v>433</v>
      </c>
      <c r="G636" s="16" t="s">
        <v>456</v>
      </c>
      <c r="H636" s="16" t="s">
        <v>457</v>
      </c>
      <c r="I636" s="16" t="s">
        <v>436</v>
      </c>
      <c r="J636" s="16" t="s">
        <v>1423</v>
      </c>
      <c r="K636" s="16" t="s">
        <v>1424</v>
      </c>
      <c r="L636" s="16" t="s">
        <v>6292</v>
      </c>
      <c r="M636" s="16" t="s">
        <v>1426</v>
      </c>
      <c r="N636" s="16" t="s">
        <v>478</v>
      </c>
      <c r="O636" s="16" t="s">
        <v>442</v>
      </c>
      <c r="P636" s="16" t="s">
        <v>1427</v>
      </c>
      <c r="Q636" s="16" t="s">
        <v>1428</v>
      </c>
      <c r="R636" s="16" t="s">
        <v>11</v>
      </c>
      <c r="S636" s="16" t="s">
        <v>4406</v>
      </c>
      <c r="T636" s="16" t="s">
        <v>6293</v>
      </c>
      <c r="U636" s="16" t="s">
        <v>447</v>
      </c>
      <c r="V636" s="16" t="s">
        <v>1430</v>
      </c>
      <c r="W636" s="16" t="s">
        <v>1427</v>
      </c>
      <c r="X636" s="16" t="s">
        <v>449</v>
      </c>
      <c r="Y636" s="16" t="s">
        <v>450</v>
      </c>
      <c r="Z636" s="16" t="s">
        <v>451</v>
      </c>
      <c r="AA636" s="16" t="s">
        <v>6294</v>
      </c>
      <c r="AB636" s="16" t="s">
        <v>4406</v>
      </c>
      <c r="AC636" s="16" t="s">
        <v>11</v>
      </c>
      <c r="AD636" s="16" t="s">
        <v>453</v>
      </c>
      <c r="AE636" s="16" t="s">
        <v>338</v>
      </c>
      <c r="AF636" s="16" t="s">
        <v>338</v>
      </c>
      <c r="AG636" s="25">
        <f ca="1" t="shared" si="58"/>
        <v>1.86833333334653</v>
      </c>
      <c r="AH636" s="25" t="str">
        <f t="shared" si="59"/>
        <v>是</v>
      </c>
      <c r="AI636" s="26" t="str">
        <f ca="1" t="shared" si="60"/>
        <v>是</v>
      </c>
      <c r="AJ636" s="27" t="str">
        <f ca="1" t="shared" si="61"/>
        <v>是</v>
      </c>
      <c r="AK636" s="28" t="s">
        <v>69</v>
      </c>
      <c r="AL636" s="28"/>
    </row>
    <row r="637" spans="1:38">
      <c r="A637" s="22" t="str">
        <f t="shared" si="62"/>
        <v>合肥包河三里庵网点</v>
      </c>
      <c r="B637" s="22" t="str">
        <f>VLOOKUP(R637,区域划分!A:B,2,0)</f>
        <v>合肥南</v>
      </c>
      <c r="C637" t="str">
        <f t="shared" si="63"/>
        <v>2020-11-02</v>
      </c>
      <c r="D637" s="16" t="s">
        <v>6295</v>
      </c>
      <c r="E637" s="16" t="s">
        <v>6296</v>
      </c>
      <c r="F637" s="16" t="s">
        <v>433</v>
      </c>
      <c r="G637" s="16" t="s">
        <v>471</v>
      </c>
      <c r="H637" s="16" t="s">
        <v>472</v>
      </c>
      <c r="I637" s="16" t="s">
        <v>473</v>
      </c>
      <c r="J637" s="16" t="s">
        <v>6297</v>
      </c>
      <c r="K637" s="16" t="s">
        <v>3250</v>
      </c>
      <c r="L637" s="16" t="s">
        <v>6298</v>
      </c>
      <c r="M637" s="16" t="s">
        <v>478</v>
      </c>
      <c r="N637" s="16" t="s">
        <v>441</v>
      </c>
      <c r="O637" s="16" t="s">
        <v>442</v>
      </c>
      <c r="P637" s="16" t="s">
        <v>6299</v>
      </c>
      <c r="Q637" s="16" t="s">
        <v>6053</v>
      </c>
      <c r="R637" s="16" t="s">
        <v>13</v>
      </c>
      <c r="S637" s="16" t="s">
        <v>4176</v>
      </c>
      <c r="T637" s="16" t="s">
        <v>1880</v>
      </c>
      <c r="U637" s="16" t="s">
        <v>466</v>
      </c>
      <c r="V637" s="16" t="s">
        <v>2961</v>
      </c>
      <c r="W637" s="16" t="s">
        <v>6299</v>
      </c>
      <c r="X637" s="16" t="s">
        <v>449</v>
      </c>
      <c r="Y637" s="16" t="s">
        <v>450</v>
      </c>
      <c r="Z637" s="16" t="s">
        <v>451</v>
      </c>
      <c r="AA637" s="16" t="s">
        <v>6300</v>
      </c>
      <c r="AB637" s="16" t="s">
        <v>4176</v>
      </c>
      <c r="AC637" s="16" t="s">
        <v>13</v>
      </c>
      <c r="AD637" s="16" t="s">
        <v>453</v>
      </c>
      <c r="AE637" s="16" t="s">
        <v>13</v>
      </c>
      <c r="AF637" s="16" t="s">
        <v>338</v>
      </c>
      <c r="AG637" s="25">
        <f ca="1" t="shared" si="58"/>
        <v>23.2791666666744</v>
      </c>
      <c r="AH637" s="25" t="str">
        <f t="shared" si="59"/>
        <v>是</v>
      </c>
      <c r="AI637" s="26" t="str">
        <f ca="1" t="shared" si="60"/>
        <v>是</v>
      </c>
      <c r="AJ637" s="27" t="str">
        <f ca="1" t="shared" si="61"/>
        <v>是</v>
      </c>
      <c r="AK637" s="28"/>
      <c r="AL637" s="28" t="s">
        <v>71</v>
      </c>
    </row>
    <row r="638" spans="1:38">
      <c r="A638" s="22" t="str">
        <f t="shared" si="62"/>
        <v>合肥高新天鹅湖网点</v>
      </c>
      <c r="B638" s="22" t="str">
        <f>VLOOKUP(R638,区域划分!A:B,2,0)</f>
        <v>合肥南</v>
      </c>
      <c r="C638" t="str">
        <f t="shared" si="63"/>
        <v>2020-11-02</v>
      </c>
      <c r="D638" s="16" t="s">
        <v>6301</v>
      </c>
      <c r="E638" s="16" t="s">
        <v>6302</v>
      </c>
      <c r="F638" s="16" t="s">
        <v>433</v>
      </c>
      <c r="G638" s="16" t="s">
        <v>471</v>
      </c>
      <c r="H638" s="16" t="s">
        <v>472</v>
      </c>
      <c r="I638" s="16" t="s">
        <v>473</v>
      </c>
      <c r="J638" s="16" t="s">
        <v>6242</v>
      </c>
      <c r="K638" s="16" t="s">
        <v>6243</v>
      </c>
      <c r="L638" s="16" t="s">
        <v>6303</v>
      </c>
      <c r="M638" s="16" t="s">
        <v>537</v>
      </c>
      <c r="N638" s="16" t="s">
        <v>441</v>
      </c>
      <c r="O638" s="16" t="s">
        <v>442</v>
      </c>
      <c r="P638" s="16" t="s">
        <v>6245</v>
      </c>
      <c r="Q638" s="16" t="s">
        <v>6304</v>
      </c>
      <c r="R638" s="16" t="s">
        <v>17</v>
      </c>
      <c r="S638" s="16" t="s">
        <v>593</v>
      </c>
      <c r="T638" s="16" t="s">
        <v>6305</v>
      </c>
      <c r="U638" s="16" t="s">
        <v>447</v>
      </c>
      <c r="V638" s="16" t="s">
        <v>541</v>
      </c>
      <c r="W638" s="16" t="s">
        <v>6245</v>
      </c>
      <c r="X638" s="16" t="s">
        <v>449</v>
      </c>
      <c r="Y638" s="16" t="s">
        <v>450</v>
      </c>
      <c r="Z638" s="16" t="s">
        <v>451</v>
      </c>
      <c r="AA638" s="16" t="s">
        <v>6306</v>
      </c>
      <c r="AB638" s="16" t="s">
        <v>593</v>
      </c>
      <c r="AC638" s="16" t="s">
        <v>17</v>
      </c>
      <c r="AD638" s="16" t="s">
        <v>453</v>
      </c>
      <c r="AE638" s="16" t="s">
        <v>338</v>
      </c>
      <c r="AF638" s="16" t="s">
        <v>338</v>
      </c>
      <c r="AG638" s="25">
        <f ca="1" t="shared" si="58"/>
        <v>4.03222222218756</v>
      </c>
      <c r="AH638" s="25" t="str">
        <f t="shared" si="59"/>
        <v>是</v>
      </c>
      <c r="AI638" s="26" t="str">
        <f ca="1" t="shared" si="60"/>
        <v>是</v>
      </c>
      <c r="AJ638" s="27" t="str">
        <f ca="1" t="shared" si="61"/>
        <v>是</v>
      </c>
      <c r="AK638" s="28" t="s">
        <v>69</v>
      </c>
      <c r="AL638" s="28"/>
    </row>
    <row r="639" spans="1:38">
      <c r="A639" s="22" t="str">
        <f t="shared" si="62"/>
        <v>合肥肥东吾悦网点</v>
      </c>
      <c r="B639" s="22" t="str">
        <f>VLOOKUP(R639,区域划分!A:B,2,0)</f>
        <v>肥东</v>
      </c>
      <c r="C639" t="str">
        <f t="shared" si="63"/>
        <v>2020-11-02</v>
      </c>
      <c r="D639" s="16" t="s">
        <v>6307</v>
      </c>
      <c r="E639" s="16" t="s">
        <v>6308</v>
      </c>
      <c r="F639" s="16" t="s">
        <v>433</v>
      </c>
      <c r="G639" s="16" t="s">
        <v>471</v>
      </c>
      <c r="H639" s="16" t="s">
        <v>472</v>
      </c>
      <c r="I639" s="16" t="s">
        <v>473</v>
      </c>
      <c r="J639" s="16" t="s">
        <v>5883</v>
      </c>
      <c r="K639" s="16" t="s">
        <v>6049</v>
      </c>
      <c r="L639" s="16" t="s">
        <v>6309</v>
      </c>
      <c r="M639" s="16" t="s">
        <v>6310</v>
      </c>
      <c r="N639" s="16" t="s">
        <v>441</v>
      </c>
      <c r="O639" s="16" t="s">
        <v>442</v>
      </c>
      <c r="P639" s="16" t="s">
        <v>6311</v>
      </c>
      <c r="Q639" s="16" t="s">
        <v>6312</v>
      </c>
      <c r="R639" s="16" t="s">
        <v>11</v>
      </c>
      <c r="S639" s="16" t="s">
        <v>4176</v>
      </c>
      <c r="T639" s="16" t="s">
        <v>4197</v>
      </c>
      <c r="U639" s="16" t="s">
        <v>466</v>
      </c>
      <c r="V639" s="16" t="s">
        <v>6313</v>
      </c>
      <c r="W639" s="16" t="s">
        <v>6311</v>
      </c>
      <c r="X639" s="16" t="s">
        <v>449</v>
      </c>
      <c r="Y639" s="16" t="s">
        <v>450</v>
      </c>
      <c r="Z639" s="16" t="s">
        <v>451</v>
      </c>
      <c r="AA639" s="16" t="s">
        <v>6314</v>
      </c>
      <c r="AB639" s="16" t="s">
        <v>4176</v>
      </c>
      <c r="AC639" s="16" t="s">
        <v>11</v>
      </c>
      <c r="AD639" s="16" t="s">
        <v>453</v>
      </c>
      <c r="AE639" s="16" t="s">
        <v>11</v>
      </c>
      <c r="AF639" s="16" t="s">
        <v>338</v>
      </c>
      <c r="AG639" s="25">
        <f ca="1" t="shared" si="58"/>
        <v>23.1844444444869</v>
      </c>
      <c r="AH639" s="25" t="str">
        <f t="shared" si="59"/>
        <v>是</v>
      </c>
      <c r="AI639" s="26" t="str">
        <f ca="1" t="shared" si="60"/>
        <v>是</v>
      </c>
      <c r="AJ639" s="27" t="str">
        <f ca="1" t="shared" si="61"/>
        <v>是</v>
      </c>
      <c r="AK639" s="28"/>
      <c r="AL639" s="28" t="s">
        <v>71</v>
      </c>
    </row>
    <row r="640" spans="1:38">
      <c r="A640" s="22" t="str">
        <f t="shared" si="62"/>
        <v>六安霍邱姚李网点</v>
      </c>
      <c r="B640" s="22" t="str">
        <f>VLOOKUP(R640,区域划分!A:B,2,0)</f>
        <v>六安</v>
      </c>
      <c r="C640" t="str">
        <f t="shared" si="63"/>
        <v>2020-11-02</v>
      </c>
      <c r="D640" s="16" t="s">
        <v>6315</v>
      </c>
      <c r="E640" s="16" t="s">
        <v>6316</v>
      </c>
      <c r="F640" s="16" t="s">
        <v>433</v>
      </c>
      <c r="G640" s="16" t="s">
        <v>456</v>
      </c>
      <c r="H640" s="16" t="s">
        <v>457</v>
      </c>
      <c r="I640" s="16" t="s">
        <v>473</v>
      </c>
      <c r="J640" s="16" t="s">
        <v>500</v>
      </c>
      <c r="K640" s="16" t="s">
        <v>501</v>
      </c>
      <c r="L640" s="16" t="s">
        <v>6317</v>
      </c>
      <c r="M640" s="16" t="s">
        <v>6318</v>
      </c>
      <c r="N640" s="16" t="s">
        <v>478</v>
      </c>
      <c r="O640" s="16" t="s">
        <v>442</v>
      </c>
      <c r="P640" s="16" t="s">
        <v>6319</v>
      </c>
      <c r="Q640" s="16" t="s">
        <v>6320</v>
      </c>
      <c r="R640" s="16" t="s">
        <v>37</v>
      </c>
      <c r="S640" s="16" t="s">
        <v>4176</v>
      </c>
      <c r="T640" s="16" t="s">
        <v>4294</v>
      </c>
      <c r="U640" s="16" t="s">
        <v>466</v>
      </c>
      <c r="V640" s="16" t="s">
        <v>6321</v>
      </c>
      <c r="W640" s="16" t="s">
        <v>6319</v>
      </c>
      <c r="X640" s="16" t="s">
        <v>449</v>
      </c>
      <c r="Y640" s="16" t="s">
        <v>450</v>
      </c>
      <c r="Z640" s="16" t="s">
        <v>451</v>
      </c>
      <c r="AA640" s="16" t="s">
        <v>6322</v>
      </c>
      <c r="AB640" s="16" t="s">
        <v>4176</v>
      </c>
      <c r="AC640" s="16" t="s">
        <v>37</v>
      </c>
      <c r="AD640" s="16" t="s">
        <v>453</v>
      </c>
      <c r="AE640" s="16" t="s">
        <v>37</v>
      </c>
      <c r="AF640" s="16" t="s">
        <v>338</v>
      </c>
      <c r="AG640" s="25">
        <f ca="1" t="shared" si="58"/>
        <v>23.3672222222085</v>
      </c>
      <c r="AH640" s="25" t="str">
        <f t="shared" si="59"/>
        <v>是</v>
      </c>
      <c r="AI640" s="26" t="str">
        <f ca="1" t="shared" si="60"/>
        <v>是</v>
      </c>
      <c r="AJ640" s="27" t="str">
        <f ca="1" t="shared" si="61"/>
        <v>是</v>
      </c>
      <c r="AK640" s="28" t="s">
        <v>69</v>
      </c>
      <c r="AL640" s="28" t="s">
        <v>71</v>
      </c>
    </row>
    <row r="641" spans="1:38">
      <c r="A641" s="22" t="str">
        <f t="shared" si="62"/>
        <v>合肥高新天鹅湖网点</v>
      </c>
      <c r="B641" s="22" t="str">
        <f>VLOOKUP(R641,区域划分!A:B,2,0)</f>
        <v>合肥南</v>
      </c>
      <c r="C641" t="str">
        <f t="shared" si="63"/>
        <v>2020-11-02</v>
      </c>
      <c r="D641" s="16" t="s">
        <v>6323</v>
      </c>
      <c r="E641" s="16" t="s">
        <v>6324</v>
      </c>
      <c r="F641" s="16" t="s">
        <v>433</v>
      </c>
      <c r="G641" s="16" t="s">
        <v>456</v>
      </c>
      <c r="H641" s="16" t="s">
        <v>457</v>
      </c>
      <c r="I641" s="16" t="s">
        <v>436</v>
      </c>
      <c r="J641" s="16" t="s">
        <v>600</v>
      </c>
      <c r="K641" s="16" t="s">
        <v>6325</v>
      </c>
      <c r="L641" s="16" t="s">
        <v>6326</v>
      </c>
      <c r="M641" s="16" t="s">
        <v>6327</v>
      </c>
      <c r="N641" s="16" t="s">
        <v>441</v>
      </c>
      <c r="O641" s="16" t="s">
        <v>442</v>
      </c>
      <c r="P641" s="16" t="s">
        <v>6328</v>
      </c>
      <c r="Q641" s="16" t="s">
        <v>6329</v>
      </c>
      <c r="R641" s="16" t="s">
        <v>17</v>
      </c>
      <c r="S641" s="16" t="s">
        <v>593</v>
      </c>
      <c r="T641" s="16" t="s">
        <v>6330</v>
      </c>
      <c r="U641" s="16" t="s">
        <v>447</v>
      </c>
      <c r="V641" s="16" t="s">
        <v>6331</v>
      </c>
      <c r="W641" s="16" t="s">
        <v>6328</v>
      </c>
      <c r="X641" s="16" t="s">
        <v>449</v>
      </c>
      <c r="Y641" s="16" t="s">
        <v>450</v>
      </c>
      <c r="Z641" s="16" t="s">
        <v>451</v>
      </c>
      <c r="AA641" s="16" t="s">
        <v>6332</v>
      </c>
      <c r="AB641" s="16" t="s">
        <v>593</v>
      </c>
      <c r="AC641" s="16" t="s">
        <v>17</v>
      </c>
      <c r="AD641" s="16" t="s">
        <v>453</v>
      </c>
      <c r="AE641" s="16" t="s">
        <v>338</v>
      </c>
      <c r="AF641" s="16" t="s">
        <v>338</v>
      </c>
      <c r="AG641" s="25">
        <f ca="1" t="shared" si="58"/>
        <v>5.78805555560393</v>
      </c>
      <c r="AH641" s="25" t="str">
        <f t="shared" si="59"/>
        <v>是</v>
      </c>
      <c r="AI641" s="26" t="str">
        <f ca="1" t="shared" si="60"/>
        <v>是</v>
      </c>
      <c r="AJ641" s="27" t="str">
        <f ca="1" t="shared" si="61"/>
        <v>是</v>
      </c>
      <c r="AK641" s="28" t="s">
        <v>69</v>
      </c>
      <c r="AL641" s="28"/>
    </row>
    <row r="642" spans="1:38">
      <c r="A642" s="22" t="str">
        <f t="shared" si="62"/>
        <v>合肥经开网点</v>
      </c>
      <c r="B642" s="22" t="str">
        <f>VLOOKUP(R642,区域划分!A:B,2,0)</f>
        <v>合肥南</v>
      </c>
      <c r="C642" t="str">
        <f t="shared" si="63"/>
        <v>2020-11-02</v>
      </c>
      <c r="D642" s="16" t="s">
        <v>6333</v>
      </c>
      <c r="E642" s="16" t="s">
        <v>6334</v>
      </c>
      <c r="F642" s="16" t="s">
        <v>433</v>
      </c>
      <c r="G642" s="16" t="s">
        <v>532</v>
      </c>
      <c r="H642" s="16" t="s">
        <v>533</v>
      </c>
      <c r="I642" s="16" t="s">
        <v>473</v>
      </c>
      <c r="J642" s="16" t="s">
        <v>1232</v>
      </c>
      <c r="K642" s="16" t="s">
        <v>6335</v>
      </c>
      <c r="L642" s="16" t="s">
        <v>6336</v>
      </c>
      <c r="M642" s="16" t="s">
        <v>6337</v>
      </c>
      <c r="N642" s="16" t="s">
        <v>478</v>
      </c>
      <c r="O642" s="16" t="s">
        <v>442</v>
      </c>
      <c r="P642" s="16" t="s">
        <v>6338</v>
      </c>
      <c r="Q642" s="16" t="s">
        <v>4246</v>
      </c>
      <c r="R642" s="16" t="s">
        <v>9</v>
      </c>
      <c r="S642" s="16" t="s">
        <v>4176</v>
      </c>
      <c r="T642" s="16" t="s">
        <v>4231</v>
      </c>
      <c r="U642" s="16" t="s">
        <v>466</v>
      </c>
      <c r="V642" s="16" t="s">
        <v>6339</v>
      </c>
      <c r="W642" s="16" t="s">
        <v>6338</v>
      </c>
      <c r="X642" s="16" t="s">
        <v>449</v>
      </c>
      <c r="Y642" s="16" t="s">
        <v>450</v>
      </c>
      <c r="Z642" s="16" t="s">
        <v>451</v>
      </c>
      <c r="AA642" s="16" t="s">
        <v>6340</v>
      </c>
      <c r="AB642" s="16" t="s">
        <v>4176</v>
      </c>
      <c r="AC642" s="16" t="s">
        <v>9</v>
      </c>
      <c r="AD642" s="16" t="s">
        <v>453</v>
      </c>
      <c r="AE642" s="16" t="s">
        <v>9</v>
      </c>
      <c r="AF642" s="16" t="s">
        <v>338</v>
      </c>
      <c r="AG642" s="25">
        <f ca="1" t="shared" ref="AG642:AG705" si="64">IF(X642="已关闭",(AA642-L642)*24,(NOW()-L642)*24)</f>
        <v>23.1491666666698</v>
      </c>
      <c r="AH642" s="25" t="str">
        <f t="shared" ref="AH642:AH705" si="65">IF(AND(Y642="及时响应",Z642="否"),"是","否")</f>
        <v>是</v>
      </c>
      <c r="AI642" s="26" t="str">
        <f ca="1" t="shared" ref="AI642:AI705" si="66">IF(AG642&gt;24,"否","是")</f>
        <v>是</v>
      </c>
      <c r="AJ642" s="27" t="str">
        <f ca="1" t="shared" ref="AJ642:AJ705" si="67">IF(AND(AH642="是",AI642="是"),"是","否")</f>
        <v>是</v>
      </c>
      <c r="AK642" s="28"/>
      <c r="AL642" s="28" t="s">
        <v>71</v>
      </c>
    </row>
    <row r="643" spans="1:38">
      <c r="A643" s="22" t="str">
        <f t="shared" si="62"/>
        <v>合肥包河三里庵网点</v>
      </c>
      <c r="B643" s="22" t="str">
        <f>VLOOKUP(R643,区域划分!A:B,2,0)</f>
        <v>合肥南</v>
      </c>
      <c r="C643" t="str">
        <f t="shared" si="63"/>
        <v>2020-11-02</v>
      </c>
      <c r="D643" s="16" t="s">
        <v>6341</v>
      </c>
      <c r="E643" s="16" t="s">
        <v>6342</v>
      </c>
      <c r="F643" s="16" t="s">
        <v>433</v>
      </c>
      <c r="G643" s="16" t="s">
        <v>471</v>
      </c>
      <c r="H643" s="16" t="s">
        <v>472</v>
      </c>
      <c r="I643" s="16" t="s">
        <v>473</v>
      </c>
      <c r="J643" s="16" t="s">
        <v>1766</v>
      </c>
      <c r="K643" s="16" t="s">
        <v>1767</v>
      </c>
      <c r="L643" s="16" t="s">
        <v>6343</v>
      </c>
      <c r="M643" s="16" t="s">
        <v>3844</v>
      </c>
      <c r="N643" s="16" t="s">
        <v>478</v>
      </c>
      <c r="O643" s="16" t="s">
        <v>479</v>
      </c>
      <c r="P643" s="16" t="s">
        <v>6344</v>
      </c>
      <c r="Q643" s="16" t="s">
        <v>6345</v>
      </c>
      <c r="R643" s="16" t="s">
        <v>13</v>
      </c>
      <c r="S643" s="16" t="s">
        <v>4176</v>
      </c>
      <c r="T643" s="16" t="s">
        <v>1880</v>
      </c>
      <c r="U643" s="16" t="s">
        <v>466</v>
      </c>
      <c r="V643" s="16" t="s">
        <v>6346</v>
      </c>
      <c r="W643" s="16" t="s">
        <v>6344</v>
      </c>
      <c r="X643" s="16" t="s">
        <v>449</v>
      </c>
      <c r="Y643" s="16" t="s">
        <v>450</v>
      </c>
      <c r="Z643" s="16" t="s">
        <v>451</v>
      </c>
      <c r="AA643" s="16" t="s">
        <v>6347</v>
      </c>
      <c r="AB643" s="16" t="s">
        <v>4176</v>
      </c>
      <c r="AC643" s="16" t="s">
        <v>13</v>
      </c>
      <c r="AD643" s="16" t="s">
        <v>453</v>
      </c>
      <c r="AE643" s="16" t="s">
        <v>13</v>
      </c>
      <c r="AF643" s="16" t="s">
        <v>338</v>
      </c>
      <c r="AG643" s="25">
        <f ca="1" t="shared" si="64"/>
        <v>23.1175000001094</v>
      </c>
      <c r="AH643" s="25" t="str">
        <f t="shared" si="65"/>
        <v>是</v>
      </c>
      <c r="AI643" s="26" t="str">
        <f ca="1" t="shared" si="66"/>
        <v>是</v>
      </c>
      <c r="AJ643" s="27" t="str">
        <f ca="1" t="shared" si="67"/>
        <v>是</v>
      </c>
      <c r="AK643" s="28"/>
      <c r="AL643" s="28" t="s">
        <v>71</v>
      </c>
    </row>
    <row r="644" spans="1:38">
      <c r="A644" s="22" t="str">
        <f t="shared" ref="A644:A707" si="68">R644</f>
        <v>合肥肥东吾悦网点</v>
      </c>
      <c r="B644" s="22" t="str">
        <f>VLOOKUP(R644,区域划分!A:B,2,0)</f>
        <v>肥东</v>
      </c>
      <c r="C644" t="str">
        <f t="shared" ref="C644:C707" si="69">MID(L644,1,10)</f>
        <v>2020-11-02</v>
      </c>
      <c r="D644" s="16" t="s">
        <v>6348</v>
      </c>
      <c r="E644" s="16" t="s">
        <v>6349</v>
      </c>
      <c r="F644" s="16" t="s">
        <v>433</v>
      </c>
      <c r="G644" s="16" t="s">
        <v>471</v>
      </c>
      <c r="H644" s="16" t="s">
        <v>472</v>
      </c>
      <c r="I644" s="16" t="s">
        <v>473</v>
      </c>
      <c r="J644" s="16" t="s">
        <v>6350</v>
      </c>
      <c r="K644" s="16" t="s">
        <v>6351</v>
      </c>
      <c r="L644" s="16" t="s">
        <v>6352</v>
      </c>
      <c r="M644" s="16" t="s">
        <v>537</v>
      </c>
      <c r="N644" s="16" t="s">
        <v>441</v>
      </c>
      <c r="O644" s="16" t="s">
        <v>442</v>
      </c>
      <c r="P644" s="16" t="s">
        <v>537</v>
      </c>
      <c r="Q644" s="16" t="s">
        <v>6353</v>
      </c>
      <c r="R644" s="16" t="s">
        <v>11</v>
      </c>
      <c r="S644" s="16" t="s">
        <v>4176</v>
      </c>
      <c r="T644" s="16" t="s">
        <v>4197</v>
      </c>
      <c r="U644" s="16" t="s">
        <v>466</v>
      </c>
      <c r="V644" s="16" t="s">
        <v>541</v>
      </c>
      <c r="W644" s="16" t="s">
        <v>537</v>
      </c>
      <c r="X644" s="16" t="s">
        <v>449</v>
      </c>
      <c r="Y644" s="16" t="s">
        <v>450</v>
      </c>
      <c r="Z644" s="16" t="s">
        <v>451</v>
      </c>
      <c r="AA644" s="16" t="s">
        <v>6354</v>
      </c>
      <c r="AB644" s="16" t="s">
        <v>4176</v>
      </c>
      <c r="AC644" s="16" t="s">
        <v>11</v>
      </c>
      <c r="AD644" s="16" t="s">
        <v>453</v>
      </c>
      <c r="AE644" s="16" t="s">
        <v>11</v>
      </c>
      <c r="AF644" s="16" t="s">
        <v>338</v>
      </c>
      <c r="AG644" s="25">
        <f ca="1" t="shared" si="64"/>
        <v>23.0866666665534</v>
      </c>
      <c r="AH644" s="25" t="str">
        <f t="shared" si="65"/>
        <v>是</v>
      </c>
      <c r="AI644" s="26" t="str">
        <f ca="1" t="shared" si="66"/>
        <v>是</v>
      </c>
      <c r="AJ644" s="27" t="str">
        <f ca="1" t="shared" si="67"/>
        <v>是</v>
      </c>
      <c r="AK644" s="28"/>
      <c r="AL644" s="28" t="s">
        <v>71</v>
      </c>
    </row>
    <row r="645" spans="1:38">
      <c r="A645" s="22" t="str">
        <f t="shared" si="68"/>
        <v>合肥经开网点</v>
      </c>
      <c r="B645" s="22" t="str">
        <f>VLOOKUP(R645,区域划分!A:B,2,0)</f>
        <v>合肥南</v>
      </c>
      <c r="C645" t="str">
        <f t="shared" si="69"/>
        <v>2020-11-02</v>
      </c>
      <c r="D645" s="16" t="s">
        <v>6355</v>
      </c>
      <c r="E645" s="16" t="s">
        <v>6356</v>
      </c>
      <c r="F645" s="16" t="s">
        <v>835</v>
      </c>
      <c r="G645" s="16" t="s">
        <v>471</v>
      </c>
      <c r="H645" s="16" t="s">
        <v>472</v>
      </c>
      <c r="I645" s="16" t="s">
        <v>473</v>
      </c>
      <c r="J645" s="16" t="s">
        <v>836</v>
      </c>
      <c r="K645" s="16" t="s">
        <v>6357</v>
      </c>
      <c r="L645" s="16" t="s">
        <v>6358</v>
      </c>
      <c r="M645" s="16" t="s">
        <v>6359</v>
      </c>
      <c r="N645" s="16" t="s">
        <v>478</v>
      </c>
      <c r="O645" s="16" t="s">
        <v>442</v>
      </c>
      <c r="P645" s="16" t="s">
        <v>6360</v>
      </c>
      <c r="Q645" s="16" t="s">
        <v>6361</v>
      </c>
      <c r="R645" s="16" t="s">
        <v>9</v>
      </c>
      <c r="S645" s="16" t="s">
        <v>4176</v>
      </c>
      <c r="T645" s="16" t="s">
        <v>6362</v>
      </c>
      <c r="U645" s="16" t="s">
        <v>466</v>
      </c>
      <c r="V645" s="16" t="s">
        <v>6363</v>
      </c>
      <c r="W645" s="16" t="s">
        <v>6360</v>
      </c>
      <c r="X645" s="16" t="s">
        <v>449</v>
      </c>
      <c r="Y645" s="16" t="s">
        <v>450</v>
      </c>
      <c r="Z645" s="16" t="s">
        <v>451</v>
      </c>
      <c r="AA645" s="16" t="s">
        <v>6364</v>
      </c>
      <c r="AB645" s="16" t="s">
        <v>4176</v>
      </c>
      <c r="AC645" s="16" t="s">
        <v>9</v>
      </c>
      <c r="AD645" s="16" t="s">
        <v>865</v>
      </c>
      <c r="AE645" s="16" t="s">
        <v>9</v>
      </c>
      <c r="AF645" s="16" t="s">
        <v>338</v>
      </c>
      <c r="AG645" s="25">
        <f ca="1" t="shared" si="64"/>
        <v>23.1347222221666</v>
      </c>
      <c r="AH645" s="25" t="str">
        <f t="shared" si="65"/>
        <v>是</v>
      </c>
      <c r="AI645" s="26" t="str">
        <f ca="1" t="shared" si="66"/>
        <v>是</v>
      </c>
      <c r="AJ645" s="27" t="str">
        <f ca="1" t="shared" si="67"/>
        <v>是</v>
      </c>
      <c r="AK645" s="28"/>
      <c r="AL645" s="28" t="s">
        <v>71</v>
      </c>
    </row>
    <row r="646" spans="1:38">
      <c r="A646" s="22" t="str">
        <f t="shared" si="68"/>
        <v>合肥包河三里庵网点</v>
      </c>
      <c r="B646" s="22" t="str">
        <f>VLOOKUP(R646,区域划分!A:B,2,0)</f>
        <v>合肥南</v>
      </c>
      <c r="C646" t="str">
        <f t="shared" si="69"/>
        <v>2020-11-02</v>
      </c>
      <c r="D646" s="16" t="s">
        <v>6365</v>
      </c>
      <c r="E646" s="16" t="s">
        <v>3193</v>
      </c>
      <c r="F646" s="16" t="s">
        <v>433</v>
      </c>
      <c r="G646" s="16" t="s">
        <v>532</v>
      </c>
      <c r="H646" s="16" t="s">
        <v>533</v>
      </c>
      <c r="I646" s="16" t="s">
        <v>436</v>
      </c>
      <c r="J646" s="16" t="s">
        <v>898</v>
      </c>
      <c r="K646" s="16" t="s">
        <v>3194</v>
      </c>
      <c r="L646" s="16" t="s">
        <v>6366</v>
      </c>
      <c r="M646" s="16" t="s">
        <v>3196</v>
      </c>
      <c r="N646" s="16" t="s">
        <v>478</v>
      </c>
      <c r="O646" s="16" t="s">
        <v>442</v>
      </c>
      <c r="P646" s="16" t="s">
        <v>3197</v>
      </c>
      <c r="Q646" s="16" t="s">
        <v>3198</v>
      </c>
      <c r="R646" s="16" t="s">
        <v>13</v>
      </c>
      <c r="S646" s="16" t="s">
        <v>4176</v>
      </c>
      <c r="T646" s="16" t="s">
        <v>1880</v>
      </c>
      <c r="U646" s="16" t="s">
        <v>466</v>
      </c>
      <c r="V646" s="16" t="s">
        <v>3199</v>
      </c>
      <c r="W646" s="16" t="s">
        <v>3197</v>
      </c>
      <c r="X646" s="16" t="s">
        <v>449</v>
      </c>
      <c r="Y646" s="16" t="s">
        <v>450</v>
      </c>
      <c r="Z646" s="16" t="s">
        <v>451</v>
      </c>
      <c r="AA646" s="16" t="s">
        <v>6367</v>
      </c>
      <c r="AB646" s="16" t="s">
        <v>4176</v>
      </c>
      <c r="AC646" s="16" t="s">
        <v>898</v>
      </c>
      <c r="AD646" s="16" t="s">
        <v>453</v>
      </c>
      <c r="AE646" s="16" t="s">
        <v>13</v>
      </c>
      <c r="AF646" s="16" t="s">
        <v>338</v>
      </c>
      <c r="AG646" s="25">
        <f ca="1" t="shared" si="64"/>
        <v>23.0224999999045</v>
      </c>
      <c r="AH646" s="25" t="str">
        <f t="shared" si="65"/>
        <v>是</v>
      </c>
      <c r="AI646" s="26" t="str">
        <f ca="1" t="shared" si="66"/>
        <v>是</v>
      </c>
      <c r="AJ646" s="27" t="str">
        <f ca="1" t="shared" si="67"/>
        <v>是</v>
      </c>
      <c r="AK646" s="28"/>
      <c r="AL646" s="28" t="s">
        <v>71</v>
      </c>
    </row>
    <row r="647" spans="1:38">
      <c r="A647" s="22" t="str">
        <f t="shared" si="68"/>
        <v>合肥经开网点</v>
      </c>
      <c r="B647" s="22" t="str">
        <f>VLOOKUP(R647,区域划分!A:B,2,0)</f>
        <v>合肥南</v>
      </c>
      <c r="C647" t="str">
        <f t="shared" si="69"/>
        <v>2020-11-02</v>
      </c>
      <c r="D647" s="16" t="s">
        <v>6368</v>
      </c>
      <c r="E647" s="16" t="s">
        <v>6369</v>
      </c>
      <c r="F647" s="16" t="s">
        <v>433</v>
      </c>
      <c r="G647" s="16" t="s">
        <v>471</v>
      </c>
      <c r="H647" s="16" t="s">
        <v>472</v>
      </c>
      <c r="I647" s="16" t="s">
        <v>436</v>
      </c>
      <c r="J647" s="16" t="s">
        <v>6370</v>
      </c>
      <c r="K647" s="16" t="s">
        <v>6371</v>
      </c>
      <c r="L647" s="16" t="s">
        <v>6372</v>
      </c>
      <c r="M647" s="16" t="s">
        <v>6373</v>
      </c>
      <c r="N647" s="16" t="s">
        <v>478</v>
      </c>
      <c r="O647" s="16" t="s">
        <v>442</v>
      </c>
      <c r="P647" s="16" t="s">
        <v>6374</v>
      </c>
      <c r="Q647" s="16" t="s">
        <v>6375</v>
      </c>
      <c r="R647" s="16" t="s">
        <v>9</v>
      </c>
      <c r="S647" s="16" t="s">
        <v>4176</v>
      </c>
      <c r="T647" s="16" t="s">
        <v>4231</v>
      </c>
      <c r="U647" s="16" t="s">
        <v>466</v>
      </c>
      <c r="V647" s="16" t="s">
        <v>6376</v>
      </c>
      <c r="W647" s="16" t="s">
        <v>6374</v>
      </c>
      <c r="X647" s="16" t="s">
        <v>449</v>
      </c>
      <c r="Y647" s="16" t="s">
        <v>450</v>
      </c>
      <c r="Z647" s="16" t="s">
        <v>451</v>
      </c>
      <c r="AA647" s="16" t="s">
        <v>6377</v>
      </c>
      <c r="AB647" s="16" t="s">
        <v>4176</v>
      </c>
      <c r="AC647" s="16" t="s">
        <v>9</v>
      </c>
      <c r="AD647" s="16" t="s">
        <v>453</v>
      </c>
      <c r="AE647" s="16" t="s">
        <v>9</v>
      </c>
      <c r="AF647" s="16" t="s">
        <v>338</v>
      </c>
      <c r="AG647" s="25">
        <f ca="1" t="shared" si="64"/>
        <v>23.0394444444682</v>
      </c>
      <c r="AH647" s="25" t="str">
        <f t="shared" si="65"/>
        <v>是</v>
      </c>
      <c r="AI647" s="26" t="str">
        <f ca="1" t="shared" si="66"/>
        <v>是</v>
      </c>
      <c r="AJ647" s="27" t="str">
        <f ca="1" t="shared" si="67"/>
        <v>是</v>
      </c>
      <c r="AK647" s="28"/>
      <c r="AL647" s="28" t="s">
        <v>71</v>
      </c>
    </row>
    <row r="648" spans="1:38">
      <c r="A648" s="22" t="str">
        <f t="shared" si="68"/>
        <v>合肥经开始信路网点</v>
      </c>
      <c r="B648" s="22" t="str">
        <f>VLOOKUP(R648,区域划分!A:B,2,0)</f>
        <v>合肥南</v>
      </c>
      <c r="C648" t="str">
        <f t="shared" si="69"/>
        <v>2020-11-02</v>
      </c>
      <c r="D648" s="16" t="s">
        <v>6378</v>
      </c>
      <c r="E648" s="16" t="s">
        <v>6379</v>
      </c>
      <c r="F648" s="16" t="s">
        <v>433</v>
      </c>
      <c r="G648" s="16" t="s">
        <v>434</v>
      </c>
      <c r="H648" s="16" t="s">
        <v>435</v>
      </c>
      <c r="I648" s="16" t="s">
        <v>436</v>
      </c>
      <c r="J648" s="16" t="s">
        <v>634</v>
      </c>
      <c r="K648" s="16" t="s">
        <v>5369</v>
      </c>
      <c r="L648" s="16" t="s">
        <v>6380</v>
      </c>
      <c r="M648" s="16" t="s">
        <v>5730</v>
      </c>
      <c r="N648" s="16" t="s">
        <v>441</v>
      </c>
      <c r="O648" s="16" t="s">
        <v>442</v>
      </c>
      <c r="P648" s="16" t="s">
        <v>6381</v>
      </c>
      <c r="Q648" s="16" t="s">
        <v>6382</v>
      </c>
      <c r="R648" s="16" t="s">
        <v>19</v>
      </c>
      <c r="S648" s="16" t="s">
        <v>4054</v>
      </c>
      <c r="T648" s="16" t="s">
        <v>6383</v>
      </c>
      <c r="U648" s="16" t="s">
        <v>447</v>
      </c>
      <c r="V648" s="16" t="s">
        <v>5734</v>
      </c>
      <c r="W648" s="16" t="s">
        <v>6381</v>
      </c>
      <c r="X648" s="16" t="s">
        <v>449</v>
      </c>
      <c r="Y648" s="16" t="s">
        <v>450</v>
      </c>
      <c r="Z648" s="16" t="s">
        <v>451</v>
      </c>
      <c r="AA648" s="16" t="s">
        <v>6384</v>
      </c>
      <c r="AB648" s="16" t="s">
        <v>4054</v>
      </c>
      <c r="AC648" s="16" t="s">
        <v>19</v>
      </c>
      <c r="AD648" s="16" t="s">
        <v>453</v>
      </c>
      <c r="AE648" s="16" t="s">
        <v>338</v>
      </c>
      <c r="AF648" s="16" t="s">
        <v>338</v>
      </c>
      <c r="AG648" s="25">
        <f ca="1" t="shared" si="64"/>
        <v>23.5047222222202</v>
      </c>
      <c r="AH648" s="25" t="str">
        <f t="shared" si="65"/>
        <v>是</v>
      </c>
      <c r="AI648" s="26" t="str">
        <f ca="1" t="shared" si="66"/>
        <v>是</v>
      </c>
      <c r="AJ648" s="27" t="str">
        <f ca="1" t="shared" si="67"/>
        <v>是</v>
      </c>
      <c r="AK648" s="28" t="s">
        <v>69</v>
      </c>
      <c r="AL648" s="28"/>
    </row>
    <row r="649" spans="1:38">
      <c r="A649" s="22" t="str">
        <f t="shared" si="68"/>
        <v>合肥长丰北城网点</v>
      </c>
      <c r="B649" s="22" t="str">
        <f>VLOOKUP(R649,区域划分!A:B,2,0)</f>
        <v>合肥北</v>
      </c>
      <c r="C649" t="str">
        <f t="shared" si="69"/>
        <v>2020-11-02</v>
      </c>
      <c r="D649" s="16" t="s">
        <v>6385</v>
      </c>
      <c r="E649" s="16" t="s">
        <v>6386</v>
      </c>
      <c r="F649" s="16" t="s">
        <v>433</v>
      </c>
      <c r="G649" s="16" t="s">
        <v>456</v>
      </c>
      <c r="H649" s="16" t="s">
        <v>457</v>
      </c>
      <c r="I649" s="16" t="s">
        <v>436</v>
      </c>
      <c r="J649" s="16" t="s">
        <v>5483</v>
      </c>
      <c r="K649" s="16" t="s">
        <v>5484</v>
      </c>
      <c r="L649" s="16" t="s">
        <v>6387</v>
      </c>
      <c r="M649" s="16" t="s">
        <v>6388</v>
      </c>
      <c r="N649" s="16" t="s">
        <v>478</v>
      </c>
      <c r="O649" s="16" t="s">
        <v>442</v>
      </c>
      <c r="P649" s="16" t="s">
        <v>6389</v>
      </c>
      <c r="Q649" s="16" t="s">
        <v>6390</v>
      </c>
      <c r="R649" s="16" t="s">
        <v>21</v>
      </c>
      <c r="S649" s="16" t="s">
        <v>482</v>
      </c>
      <c r="T649" s="16" t="s">
        <v>6391</v>
      </c>
      <c r="U649" s="16" t="s">
        <v>447</v>
      </c>
      <c r="V649" s="16" t="s">
        <v>6392</v>
      </c>
      <c r="W649" s="16" t="s">
        <v>6389</v>
      </c>
      <c r="X649" s="16" t="s">
        <v>449</v>
      </c>
      <c r="Y649" s="16" t="s">
        <v>450</v>
      </c>
      <c r="Z649" s="16" t="s">
        <v>451</v>
      </c>
      <c r="AA649" s="16" t="s">
        <v>6393</v>
      </c>
      <c r="AB649" s="16" t="s">
        <v>482</v>
      </c>
      <c r="AC649" s="16" t="s">
        <v>21</v>
      </c>
      <c r="AD649" s="16" t="s">
        <v>453</v>
      </c>
      <c r="AE649" s="16" t="s">
        <v>338</v>
      </c>
      <c r="AF649" s="16" t="s">
        <v>338</v>
      </c>
      <c r="AG649" s="25">
        <f ca="1" t="shared" si="64"/>
        <v>2.67694444436347</v>
      </c>
      <c r="AH649" s="25" t="str">
        <f t="shared" si="65"/>
        <v>是</v>
      </c>
      <c r="AI649" s="26" t="str">
        <f ca="1" t="shared" si="66"/>
        <v>是</v>
      </c>
      <c r="AJ649" s="27" t="str">
        <f ca="1" t="shared" si="67"/>
        <v>是</v>
      </c>
      <c r="AK649" s="28" t="s">
        <v>69</v>
      </c>
      <c r="AL649" s="28"/>
    </row>
    <row r="650" spans="1:38">
      <c r="A650" s="22" t="str">
        <f t="shared" si="68"/>
        <v>合肥肥东吾悦网点</v>
      </c>
      <c r="B650" s="22" t="str">
        <f>VLOOKUP(R650,区域划分!A:B,2,0)</f>
        <v>肥东</v>
      </c>
      <c r="C650" t="str">
        <f t="shared" si="69"/>
        <v>2020-11-02</v>
      </c>
      <c r="D650" s="16" t="s">
        <v>6394</v>
      </c>
      <c r="E650" s="16" t="s">
        <v>6395</v>
      </c>
      <c r="F650" s="16" t="s">
        <v>433</v>
      </c>
      <c r="G650" s="16" t="s">
        <v>471</v>
      </c>
      <c r="H650" s="16" t="s">
        <v>472</v>
      </c>
      <c r="I650" s="16" t="s">
        <v>436</v>
      </c>
      <c r="J650" s="16" t="s">
        <v>655</v>
      </c>
      <c r="K650" s="16" t="s">
        <v>656</v>
      </c>
      <c r="L650" s="16" t="s">
        <v>6396</v>
      </c>
      <c r="M650" s="16" t="s">
        <v>6397</v>
      </c>
      <c r="N650" s="16" t="s">
        <v>478</v>
      </c>
      <c r="O650" s="16" t="s">
        <v>442</v>
      </c>
      <c r="P650" s="16" t="s">
        <v>6398</v>
      </c>
      <c r="Q650" s="16" t="s">
        <v>6399</v>
      </c>
      <c r="R650" s="16" t="s">
        <v>11</v>
      </c>
      <c r="S650" s="16" t="s">
        <v>4176</v>
      </c>
      <c r="T650" s="16" t="s">
        <v>6400</v>
      </c>
      <c r="U650" s="16" t="s">
        <v>466</v>
      </c>
      <c r="V650" s="16" t="s">
        <v>6401</v>
      </c>
      <c r="W650" s="16" t="s">
        <v>6398</v>
      </c>
      <c r="X650" s="16" t="s">
        <v>449</v>
      </c>
      <c r="Y650" s="16" t="s">
        <v>450</v>
      </c>
      <c r="Z650" s="16" t="s">
        <v>451</v>
      </c>
      <c r="AA650" s="16" t="s">
        <v>6402</v>
      </c>
      <c r="AB650" s="16" t="s">
        <v>4176</v>
      </c>
      <c r="AC650" s="16" t="s">
        <v>11</v>
      </c>
      <c r="AD650" s="16" t="s">
        <v>453</v>
      </c>
      <c r="AE650" s="16" t="s">
        <v>11</v>
      </c>
      <c r="AF650" s="16" t="s">
        <v>338</v>
      </c>
      <c r="AG650" s="25">
        <f ca="1" t="shared" si="64"/>
        <v>23.1711111110053</v>
      </c>
      <c r="AH650" s="25" t="str">
        <f t="shared" si="65"/>
        <v>是</v>
      </c>
      <c r="AI650" s="26" t="str">
        <f ca="1" t="shared" si="66"/>
        <v>是</v>
      </c>
      <c r="AJ650" s="27" t="str">
        <f ca="1" t="shared" si="67"/>
        <v>是</v>
      </c>
      <c r="AK650" s="28"/>
      <c r="AL650" s="28" t="s">
        <v>71</v>
      </c>
    </row>
    <row r="651" spans="1:38">
      <c r="A651" s="22" t="str">
        <f t="shared" si="68"/>
        <v>合肥经开网点</v>
      </c>
      <c r="B651" s="22" t="str">
        <f>VLOOKUP(R651,区域划分!A:B,2,0)</f>
        <v>合肥南</v>
      </c>
      <c r="C651" t="str">
        <f t="shared" si="69"/>
        <v>2020-11-02</v>
      </c>
      <c r="D651" s="16" t="s">
        <v>6403</v>
      </c>
      <c r="E651" s="16" t="s">
        <v>6404</v>
      </c>
      <c r="F651" s="16" t="s">
        <v>433</v>
      </c>
      <c r="G651" s="16" t="s">
        <v>471</v>
      </c>
      <c r="H651" s="16" t="s">
        <v>472</v>
      </c>
      <c r="I651" s="16" t="s">
        <v>473</v>
      </c>
      <c r="J651" s="16" t="s">
        <v>3598</v>
      </c>
      <c r="K651" s="16" t="s">
        <v>6405</v>
      </c>
      <c r="L651" s="16" t="s">
        <v>6406</v>
      </c>
      <c r="M651" s="16" t="s">
        <v>6407</v>
      </c>
      <c r="N651" s="16" t="s">
        <v>478</v>
      </c>
      <c r="O651" s="16" t="s">
        <v>442</v>
      </c>
      <c r="P651" s="16" t="s">
        <v>6408</v>
      </c>
      <c r="Q651" s="16" t="s">
        <v>6409</v>
      </c>
      <c r="R651" s="16" t="s">
        <v>9</v>
      </c>
      <c r="S651" s="16" t="s">
        <v>4176</v>
      </c>
      <c r="T651" s="16" t="s">
        <v>4231</v>
      </c>
      <c r="U651" s="16" t="s">
        <v>466</v>
      </c>
      <c r="V651" s="16" t="s">
        <v>6410</v>
      </c>
      <c r="W651" s="16" t="s">
        <v>6408</v>
      </c>
      <c r="X651" s="16" t="s">
        <v>449</v>
      </c>
      <c r="Y651" s="16" t="s">
        <v>450</v>
      </c>
      <c r="Z651" s="16" t="s">
        <v>451</v>
      </c>
      <c r="AA651" s="16" t="s">
        <v>6411</v>
      </c>
      <c r="AB651" s="16" t="s">
        <v>4176</v>
      </c>
      <c r="AC651" s="16" t="s">
        <v>9</v>
      </c>
      <c r="AD651" s="16" t="s">
        <v>453</v>
      </c>
      <c r="AE651" s="16" t="s">
        <v>9</v>
      </c>
      <c r="AF651" s="16" t="s">
        <v>338</v>
      </c>
      <c r="AG651" s="25">
        <f ca="1" t="shared" si="64"/>
        <v>23.0611111111357</v>
      </c>
      <c r="AH651" s="25" t="str">
        <f t="shared" si="65"/>
        <v>是</v>
      </c>
      <c r="AI651" s="26" t="str">
        <f ca="1" t="shared" si="66"/>
        <v>是</v>
      </c>
      <c r="AJ651" s="27" t="str">
        <f ca="1" t="shared" si="67"/>
        <v>是</v>
      </c>
      <c r="AK651" s="28"/>
      <c r="AL651" s="28" t="s">
        <v>71</v>
      </c>
    </row>
    <row r="652" spans="1:38">
      <c r="A652" s="22" t="str">
        <f t="shared" si="68"/>
        <v>合肥长丰水湖镇网点</v>
      </c>
      <c r="B652" s="22" t="str">
        <f>VLOOKUP(R652,区域划分!A:B,2,0)</f>
        <v>合肥北</v>
      </c>
      <c r="C652" t="str">
        <f t="shared" si="69"/>
        <v>2020-11-02</v>
      </c>
      <c r="D652" s="16" t="s">
        <v>6412</v>
      </c>
      <c r="E652" s="16" t="s">
        <v>6413</v>
      </c>
      <c r="F652" s="16" t="s">
        <v>433</v>
      </c>
      <c r="G652" s="16" t="s">
        <v>471</v>
      </c>
      <c r="H652" s="16" t="s">
        <v>472</v>
      </c>
      <c r="I652" s="16" t="s">
        <v>473</v>
      </c>
      <c r="J652" s="16" t="s">
        <v>6414</v>
      </c>
      <c r="K652" s="16" t="s">
        <v>6415</v>
      </c>
      <c r="L652" s="16" t="s">
        <v>6416</v>
      </c>
      <c r="M652" s="16" t="s">
        <v>537</v>
      </c>
      <c r="N652" s="16" t="s">
        <v>441</v>
      </c>
      <c r="O652" s="16" t="s">
        <v>442</v>
      </c>
      <c r="P652" s="16" t="s">
        <v>537</v>
      </c>
      <c r="Q652" s="16" t="s">
        <v>6417</v>
      </c>
      <c r="R652" s="16" t="s">
        <v>15</v>
      </c>
      <c r="S652" s="16" t="s">
        <v>829</v>
      </c>
      <c r="T652" s="16" t="s">
        <v>6418</v>
      </c>
      <c r="U652" s="16" t="s">
        <v>447</v>
      </c>
      <c r="V652" s="16" t="s">
        <v>541</v>
      </c>
      <c r="W652" s="16" t="s">
        <v>537</v>
      </c>
      <c r="X652" s="16" t="s">
        <v>449</v>
      </c>
      <c r="Y652" s="16" t="s">
        <v>450</v>
      </c>
      <c r="Z652" s="16" t="s">
        <v>451</v>
      </c>
      <c r="AA652" s="16" t="s">
        <v>6419</v>
      </c>
      <c r="AB652" s="16" t="s">
        <v>829</v>
      </c>
      <c r="AC652" s="16" t="s">
        <v>15</v>
      </c>
      <c r="AD652" s="16" t="s">
        <v>453</v>
      </c>
      <c r="AE652" s="16" t="s">
        <v>338</v>
      </c>
      <c r="AF652" s="16" t="s">
        <v>338</v>
      </c>
      <c r="AG652" s="25">
        <f ca="1" t="shared" si="64"/>
        <v>4.31000000011409</v>
      </c>
      <c r="AH652" s="25" t="str">
        <f t="shared" si="65"/>
        <v>是</v>
      </c>
      <c r="AI652" s="26" t="str">
        <f ca="1" t="shared" si="66"/>
        <v>是</v>
      </c>
      <c r="AJ652" s="27" t="str">
        <f ca="1" t="shared" si="67"/>
        <v>是</v>
      </c>
      <c r="AK652" s="28" t="s">
        <v>69</v>
      </c>
      <c r="AL652" s="28"/>
    </row>
    <row r="653" spans="1:38">
      <c r="A653" s="22" t="str">
        <f t="shared" si="68"/>
        <v>合肥经开网点</v>
      </c>
      <c r="B653" s="22" t="str">
        <f>VLOOKUP(R653,区域划分!A:B,2,0)</f>
        <v>合肥南</v>
      </c>
      <c r="C653" t="str">
        <f t="shared" si="69"/>
        <v>2020-11-02</v>
      </c>
      <c r="D653" s="16" t="s">
        <v>6420</v>
      </c>
      <c r="E653" s="16" t="s">
        <v>6421</v>
      </c>
      <c r="F653" s="16" t="s">
        <v>433</v>
      </c>
      <c r="G653" s="16" t="s">
        <v>471</v>
      </c>
      <c r="H653" s="16" t="s">
        <v>472</v>
      </c>
      <c r="I653" s="16" t="s">
        <v>473</v>
      </c>
      <c r="J653" s="16" t="s">
        <v>3598</v>
      </c>
      <c r="K653" s="16" t="s">
        <v>6405</v>
      </c>
      <c r="L653" s="16" t="s">
        <v>6422</v>
      </c>
      <c r="M653" s="16" t="s">
        <v>6423</v>
      </c>
      <c r="N653" s="16" t="s">
        <v>478</v>
      </c>
      <c r="O653" s="16" t="s">
        <v>442</v>
      </c>
      <c r="P653" s="16" t="s">
        <v>6424</v>
      </c>
      <c r="Q653" s="16" t="s">
        <v>6425</v>
      </c>
      <c r="R653" s="16" t="s">
        <v>9</v>
      </c>
      <c r="S653" s="16" t="s">
        <v>4176</v>
      </c>
      <c r="T653" s="16" t="s">
        <v>4231</v>
      </c>
      <c r="U653" s="16" t="s">
        <v>466</v>
      </c>
      <c r="V653" s="16" t="s">
        <v>6426</v>
      </c>
      <c r="W653" s="16" t="s">
        <v>6424</v>
      </c>
      <c r="X653" s="16" t="s">
        <v>449</v>
      </c>
      <c r="Y653" s="16" t="s">
        <v>450</v>
      </c>
      <c r="Z653" s="16" t="s">
        <v>451</v>
      </c>
      <c r="AA653" s="16" t="s">
        <v>6427</v>
      </c>
      <c r="AB653" s="16" t="s">
        <v>4176</v>
      </c>
      <c r="AC653" s="16" t="s">
        <v>9</v>
      </c>
      <c r="AD653" s="16" t="s">
        <v>453</v>
      </c>
      <c r="AE653" s="16" t="s">
        <v>9</v>
      </c>
      <c r="AF653" s="16" t="s">
        <v>338</v>
      </c>
      <c r="AG653" s="25">
        <f ca="1" t="shared" si="64"/>
        <v>23.1186111109564</v>
      </c>
      <c r="AH653" s="25" t="str">
        <f t="shared" si="65"/>
        <v>是</v>
      </c>
      <c r="AI653" s="26" t="str">
        <f ca="1" t="shared" si="66"/>
        <v>是</v>
      </c>
      <c r="AJ653" s="27" t="str">
        <f ca="1" t="shared" si="67"/>
        <v>是</v>
      </c>
      <c r="AK653" s="28"/>
      <c r="AL653" s="28" t="s">
        <v>71</v>
      </c>
    </row>
    <row r="654" spans="1:38">
      <c r="A654" s="22" t="str">
        <f t="shared" si="68"/>
        <v>合肥经开网点</v>
      </c>
      <c r="B654" s="22" t="str">
        <f>VLOOKUP(R654,区域划分!A:B,2,0)</f>
        <v>合肥南</v>
      </c>
      <c r="C654" t="str">
        <f t="shared" si="69"/>
        <v>2020-11-02</v>
      </c>
      <c r="D654" s="16" t="s">
        <v>6428</v>
      </c>
      <c r="E654" s="16" t="s">
        <v>6429</v>
      </c>
      <c r="F654" s="16" t="s">
        <v>433</v>
      </c>
      <c r="G654" s="16" t="s">
        <v>471</v>
      </c>
      <c r="H654" s="16" t="s">
        <v>472</v>
      </c>
      <c r="I654" s="16" t="s">
        <v>436</v>
      </c>
      <c r="J654" s="16" t="s">
        <v>1051</v>
      </c>
      <c r="K654" s="16" t="s">
        <v>6430</v>
      </c>
      <c r="L654" s="16" t="s">
        <v>6431</v>
      </c>
      <c r="M654" s="16" t="s">
        <v>6432</v>
      </c>
      <c r="N654" s="16" t="s">
        <v>478</v>
      </c>
      <c r="O654" s="16" t="s">
        <v>442</v>
      </c>
      <c r="P654" s="16" t="s">
        <v>6433</v>
      </c>
      <c r="Q654" s="16" t="s">
        <v>6434</v>
      </c>
      <c r="R654" s="16" t="s">
        <v>9</v>
      </c>
      <c r="S654" s="16" t="s">
        <v>4176</v>
      </c>
      <c r="T654" s="16" t="s">
        <v>4231</v>
      </c>
      <c r="U654" s="16" t="s">
        <v>466</v>
      </c>
      <c r="V654" s="16" t="s">
        <v>6435</v>
      </c>
      <c r="W654" s="16" t="s">
        <v>6433</v>
      </c>
      <c r="X654" s="16" t="s">
        <v>449</v>
      </c>
      <c r="Y654" s="16" t="s">
        <v>450</v>
      </c>
      <c r="Z654" s="16" t="s">
        <v>451</v>
      </c>
      <c r="AA654" s="16" t="s">
        <v>6436</v>
      </c>
      <c r="AB654" s="16" t="s">
        <v>4176</v>
      </c>
      <c r="AC654" s="16" t="s">
        <v>9</v>
      </c>
      <c r="AD654" s="16" t="s">
        <v>453</v>
      </c>
      <c r="AE654" s="16" t="s">
        <v>9</v>
      </c>
      <c r="AF654" s="16" t="s">
        <v>338</v>
      </c>
      <c r="AG654" s="25">
        <f ca="1" t="shared" si="64"/>
        <v>23.0697222221643</v>
      </c>
      <c r="AH654" s="25" t="str">
        <f t="shared" si="65"/>
        <v>是</v>
      </c>
      <c r="AI654" s="26" t="str">
        <f ca="1" t="shared" si="66"/>
        <v>是</v>
      </c>
      <c r="AJ654" s="27" t="str">
        <f ca="1" t="shared" si="67"/>
        <v>是</v>
      </c>
      <c r="AK654" s="28"/>
      <c r="AL654" s="28" t="s">
        <v>71</v>
      </c>
    </row>
    <row r="655" spans="1:38">
      <c r="A655" s="22" t="str">
        <f t="shared" si="68"/>
        <v>合肥经开网点</v>
      </c>
      <c r="B655" s="22" t="str">
        <f>VLOOKUP(R655,区域划分!A:B,2,0)</f>
        <v>合肥南</v>
      </c>
      <c r="C655" t="str">
        <f t="shared" si="69"/>
        <v>2020-11-02</v>
      </c>
      <c r="D655" s="16" t="s">
        <v>6437</v>
      </c>
      <c r="E655" s="16" t="s">
        <v>6438</v>
      </c>
      <c r="F655" s="16" t="s">
        <v>433</v>
      </c>
      <c r="G655" s="16" t="s">
        <v>456</v>
      </c>
      <c r="H655" s="16" t="s">
        <v>457</v>
      </c>
      <c r="I655" s="16" t="s">
        <v>436</v>
      </c>
      <c r="J655" s="16" t="s">
        <v>898</v>
      </c>
      <c r="K655" s="16" t="s">
        <v>899</v>
      </c>
      <c r="L655" s="16" t="s">
        <v>6439</v>
      </c>
      <c r="M655" s="16" t="s">
        <v>6440</v>
      </c>
      <c r="N655" s="16" t="s">
        <v>478</v>
      </c>
      <c r="O655" s="16" t="s">
        <v>442</v>
      </c>
      <c r="P655" s="16" t="s">
        <v>6441</v>
      </c>
      <c r="Q655" s="16" t="s">
        <v>6442</v>
      </c>
      <c r="R655" s="16" t="s">
        <v>9</v>
      </c>
      <c r="S655" s="16" t="s">
        <v>4176</v>
      </c>
      <c r="T655" s="16" t="s">
        <v>4231</v>
      </c>
      <c r="U655" s="16" t="s">
        <v>466</v>
      </c>
      <c r="V655" s="16" t="s">
        <v>6443</v>
      </c>
      <c r="W655" s="16" t="s">
        <v>6441</v>
      </c>
      <c r="X655" s="16" t="s">
        <v>449</v>
      </c>
      <c r="Y655" s="16" t="s">
        <v>450</v>
      </c>
      <c r="Z655" s="16" t="s">
        <v>451</v>
      </c>
      <c r="AA655" s="16" t="s">
        <v>6444</v>
      </c>
      <c r="AB655" s="16" t="s">
        <v>4176</v>
      </c>
      <c r="AC655" s="16" t="s">
        <v>9</v>
      </c>
      <c r="AD655" s="16" t="s">
        <v>453</v>
      </c>
      <c r="AE655" s="16" t="s">
        <v>9</v>
      </c>
      <c r="AF655" s="16" t="s">
        <v>338</v>
      </c>
      <c r="AG655" s="25">
        <f ca="1" t="shared" si="64"/>
        <v>23.0244444444543</v>
      </c>
      <c r="AH655" s="25" t="str">
        <f t="shared" si="65"/>
        <v>是</v>
      </c>
      <c r="AI655" s="26" t="str">
        <f ca="1" t="shared" si="66"/>
        <v>是</v>
      </c>
      <c r="AJ655" s="27" t="str">
        <f ca="1" t="shared" si="67"/>
        <v>是</v>
      </c>
      <c r="AK655" s="28"/>
      <c r="AL655" s="28" t="s">
        <v>71</v>
      </c>
    </row>
    <row r="656" spans="1:38">
      <c r="A656" s="22" t="str">
        <f t="shared" si="68"/>
        <v>合肥包河三里庵网点</v>
      </c>
      <c r="B656" s="22" t="str">
        <f>VLOOKUP(R656,区域划分!A:B,2,0)</f>
        <v>合肥南</v>
      </c>
      <c r="C656" t="str">
        <f t="shared" si="69"/>
        <v>2020-11-02</v>
      </c>
      <c r="D656" s="16" t="s">
        <v>6445</v>
      </c>
      <c r="E656" s="16" t="s">
        <v>6446</v>
      </c>
      <c r="F656" s="16" t="s">
        <v>433</v>
      </c>
      <c r="G656" s="16" t="s">
        <v>471</v>
      </c>
      <c r="H656" s="16" t="s">
        <v>599</v>
      </c>
      <c r="I656" s="16" t="s">
        <v>473</v>
      </c>
      <c r="J656" s="16" t="s">
        <v>6447</v>
      </c>
      <c r="K656" s="16" t="s">
        <v>6448</v>
      </c>
      <c r="L656" s="16" t="s">
        <v>6449</v>
      </c>
      <c r="M656" s="16" t="s">
        <v>6450</v>
      </c>
      <c r="N656" s="16" t="s">
        <v>441</v>
      </c>
      <c r="O656" s="16" t="s">
        <v>442</v>
      </c>
      <c r="P656" s="16" t="s">
        <v>6451</v>
      </c>
      <c r="Q656" s="16" t="s">
        <v>6452</v>
      </c>
      <c r="R656" s="16" t="s">
        <v>13</v>
      </c>
      <c r="S656" s="16" t="s">
        <v>4176</v>
      </c>
      <c r="T656" s="16" t="s">
        <v>1880</v>
      </c>
      <c r="U656" s="16" t="s">
        <v>466</v>
      </c>
      <c r="V656" s="16" t="s">
        <v>6453</v>
      </c>
      <c r="W656" s="16" t="s">
        <v>6451</v>
      </c>
      <c r="X656" s="16" t="s">
        <v>449</v>
      </c>
      <c r="Y656" s="16" t="s">
        <v>450</v>
      </c>
      <c r="Z656" s="16" t="s">
        <v>451</v>
      </c>
      <c r="AA656" s="16" t="s">
        <v>6454</v>
      </c>
      <c r="AB656" s="16" t="s">
        <v>4176</v>
      </c>
      <c r="AC656" s="16" t="s">
        <v>13</v>
      </c>
      <c r="AD656" s="16" t="s">
        <v>453</v>
      </c>
      <c r="AE656" s="16" t="s">
        <v>13</v>
      </c>
      <c r="AF656" s="16" t="s">
        <v>338</v>
      </c>
      <c r="AG656" s="25">
        <f ca="1" t="shared" si="64"/>
        <v>23.1291666667094</v>
      </c>
      <c r="AH656" s="25" t="str">
        <f t="shared" si="65"/>
        <v>是</v>
      </c>
      <c r="AI656" s="26" t="str">
        <f ca="1" t="shared" si="66"/>
        <v>是</v>
      </c>
      <c r="AJ656" s="27" t="str">
        <f ca="1" t="shared" si="67"/>
        <v>是</v>
      </c>
      <c r="AK656" s="28"/>
      <c r="AL656" s="28" t="s">
        <v>71</v>
      </c>
    </row>
    <row r="657" spans="1:38">
      <c r="A657" s="22" t="str">
        <f t="shared" si="68"/>
        <v>合肥包河三里庵网点</v>
      </c>
      <c r="B657" s="22" t="str">
        <f>VLOOKUP(R657,区域划分!A:B,2,0)</f>
        <v>合肥南</v>
      </c>
      <c r="C657" t="str">
        <f t="shared" si="69"/>
        <v>2020-11-02</v>
      </c>
      <c r="D657" s="16" t="s">
        <v>6455</v>
      </c>
      <c r="E657" s="16" t="s">
        <v>6456</v>
      </c>
      <c r="F657" s="16" t="s">
        <v>433</v>
      </c>
      <c r="G657" s="16" t="s">
        <v>471</v>
      </c>
      <c r="H657" s="16" t="s">
        <v>472</v>
      </c>
      <c r="I657" s="16" t="s">
        <v>473</v>
      </c>
      <c r="J657" s="16" t="s">
        <v>823</v>
      </c>
      <c r="K657" s="16" t="s">
        <v>4401</v>
      </c>
      <c r="L657" s="16" t="s">
        <v>6457</v>
      </c>
      <c r="M657" s="16" t="s">
        <v>6458</v>
      </c>
      <c r="N657" s="16" t="s">
        <v>441</v>
      </c>
      <c r="O657" s="16" t="s">
        <v>442</v>
      </c>
      <c r="P657" s="16" t="s">
        <v>6459</v>
      </c>
      <c r="Q657" s="16" t="s">
        <v>6460</v>
      </c>
      <c r="R657" s="16" t="s">
        <v>13</v>
      </c>
      <c r="S657" s="16" t="s">
        <v>4176</v>
      </c>
      <c r="T657" s="16" t="s">
        <v>1880</v>
      </c>
      <c r="U657" s="16" t="s">
        <v>466</v>
      </c>
      <c r="V657" s="16" t="s">
        <v>6461</v>
      </c>
      <c r="W657" s="16" t="s">
        <v>6459</v>
      </c>
      <c r="X657" s="16" t="s">
        <v>449</v>
      </c>
      <c r="Y657" s="16" t="s">
        <v>450</v>
      </c>
      <c r="Z657" s="16" t="s">
        <v>451</v>
      </c>
      <c r="AA657" s="16" t="s">
        <v>6462</v>
      </c>
      <c r="AB657" s="16" t="s">
        <v>4176</v>
      </c>
      <c r="AC657" s="16" t="s">
        <v>13</v>
      </c>
      <c r="AD657" s="16" t="s">
        <v>453</v>
      </c>
      <c r="AE657" s="16" t="s">
        <v>13</v>
      </c>
      <c r="AF657" s="16" t="s">
        <v>338</v>
      </c>
      <c r="AG657" s="25">
        <f ca="1" t="shared" si="64"/>
        <v>23.1277777776704</v>
      </c>
      <c r="AH657" s="25" t="str">
        <f t="shared" si="65"/>
        <v>是</v>
      </c>
      <c r="AI657" s="26" t="str">
        <f ca="1" t="shared" si="66"/>
        <v>是</v>
      </c>
      <c r="AJ657" s="27" t="str">
        <f ca="1" t="shared" si="67"/>
        <v>是</v>
      </c>
      <c r="AK657" s="28"/>
      <c r="AL657" s="28" t="s">
        <v>71</v>
      </c>
    </row>
    <row r="658" spans="1:38">
      <c r="A658" s="22" t="str">
        <f t="shared" si="68"/>
        <v>合肥包河三里庵网点</v>
      </c>
      <c r="B658" s="22" t="str">
        <f>VLOOKUP(R658,区域划分!A:B,2,0)</f>
        <v>合肥南</v>
      </c>
      <c r="C658" t="str">
        <f t="shared" si="69"/>
        <v>2020-11-02</v>
      </c>
      <c r="D658" s="16" t="s">
        <v>6463</v>
      </c>
      <c r="E658" s="16" t="s">
        <v>6464</v>
      </c>
      <c r="F658" s="16" t="s">
        <v>433</v>
      </c>
      <c r="G658" s="16" t="s">
        <v>456</v>
      </c>
      <c r="H658" s="16" t="s">
        <v>457</v>
      </c>
      <c r="I658" s="16" t="s">
        <v>473</v>
      </c>
      <c r="J658" s="16" t="s">
        <v>6465</v>
      </c>
      <c r="K658" s="16" t="s">
        <v>6466</v>
      </c>
      <c r="L658" s="16" t="s">
        <v>6467</v>
      </c>
      <c r="M658" s="16" t="s">
        <v>6468</v>
      </c>
      <c r="N658" s="16" t="s">
        <v>441</v>
      </c>
      <c r="O658" s="16" t="s">
        <v>442</v>
      </c>
      <c r="P658" s="16" t="s">
        <v>6468</v>
      </c>
      <c r="Q658" s="16" t="s">
        <v>6469</v>
      </c>
      <c r="R658" s="16" t="s">
        <v>13</v>
      </c>
      <c r="S658" s="16" t="s">
        <v>4176</v>
      </c>
      <c r="T658" s="16" t="s">
        <v>1880</v>
      </c>
      <c r="U658" s="16" t="s">
        <v>466</v>
      </c>
      <c r="V658" s="16" t="s">
        <v>6470</v>
      </c>
      <c r="W658" s="16" t="s">
        <v>6468</v>
      </c>
      <c r="X658" s="16" t="s">
        <v>449</v>
      </c>
      <c r="Y658" s="16" t="s">
        <v>450</v>
      </c>
      <c r="Z658" s="16" t="s">
        <v>451</v>
      </c>
      <c r="AA658" s="16" t="s">
        <v>6471</v>
      </c>
      <c r="AB658" s="16" t="s">
        <v>4176</v>
      </c>
      <c r="AC658" s="16" t="s">
        <v>13</v>
      </c>
      <c r="AD658" s="16" t="s">
        <v>453</v>
      </c>
      <c r="AE658" s="16" t="s">
        <v>13</v>
      </c>
      <c r="AF658" s="16" t="s">
        <v>338</v>
      </c>
      <c r="AG658" s="25">
        <f ca="1" t="shared" si="64"/>
        <v>23.1152777778916</v>
      </c>
      <c r="AH658" s="25" t="str">
        <f t="shared" si="65"/>
        <v>是</v>
      </c>
      <c r="AI658" s="26" t="str">
        <f ca="1" t="shared" si="66"/>
        <v>是</v>
      </c>
      <c r="AJ658" s="27" t="str">
        <f ca="1" t="shared" si="67"/>
        <v>是</v>
      </c>
      <c r="AK658" s="28"/>
      <c r="AL658" s="28" t="s">
        <v>71</v>
      </c>
    </row>
    <row r="659" spans="1:38">
      <c r="A659" s="22" t="str">
        <f t="shared" si="68"/>
        <v>合肥经开网点</v>
      </c>
      <c r="B659" s="22" t="str">
        <f>VLOOKUP(R659,区域划分!A:B,2,0)</f>
        <v>合肥南</v>
      </c>
      <c r="C659" t="str">
        <f t="shared" si="69"/>
        <v>2020-11-02</v>
      </c>
      <c r="D659" s="16" t="s">
        <v>6472</v>
      </c>
      <c r="E659" s="16" t="s">
        <v>6473</v>
      </c>
      <c r="F659" s="16" t="s">
        <v>835</v>
      </c>
      <c r="G659" s="16" t="s">
        <v>471</v>
      </c>
      <c r="H659" s="16" t="s">
        <v>472</v>
      </c>
      <c r="I659" s="16" t="s">
        <v>473</v>
      </c>
      <c r="J659" s="16" t="s">
        <v>836</v>
      </c>
      <c r="K659" s="16" t="s">
        <v>1393</v>
      </c>
      <c r="L659" s="16" t="s">
        <v>6474</v>
      </c>
      <c r="M659" s="16" t="s">
        <v>668</v>
      </c>
      <c r="N659" s="16" t="s">
        <v>478</v>
      </c>
      <c r="O659" s="16" t="s">
        <v>479</v>
      </c>
      <c r="P659" s="16" t="s">
        <v>6475</v>
      </c>
      <c r="Q659" s="16" t="s">
        <v>6476</v>
      </c>
      <c r="R659" s="16" t="s">
        <v>9</v>
      </c>
      <c r="S659" s="16" t="s">
        <v>4176</v>
      </c>
      <c r="T659" s="16" t="s">
        <v>6477</v>
      </c>
      <c r="U659" s="16" t="s">
        <v>466</v>
      </c>
      <c r="V659" s="16" t="s">
        <v>2007</v>
      </c>
      <c r="W659" s="16" t="s">
        <v>6475</v>
      </c>
      <c r="X659" s="16" t="s">
        <v>449</v>
      </c>
      <c r="Y659" s="16" t="s">
        <v>450</v>
      </c>
      <c r="Z659" s="16" t="s">
        <v>451</v>
      </c>
      <c r="AA659" s="16" t="s">
        <v>6478</v>
      </c>
      <c r="AB659" s="16" t="s">
        <v>4176</v>
      </c>
      <c r="AC659" s="16" t="s">
        <v>9</v>
      </c>
      <c r="AD659" s="16" t="s">
        <v>453</v>
      </c>
      <c r="AE659" s="16" t="s">
        <v>9</v>
      </c>
      <c r="AF659" s="16" t="s">
        <v>338</v>
      </c>
      <c r="AG659" s="25">
        <f ca="1" t="shared" si="64"/>
        <v>23.1300000000629</v>
      </c>
      <c r="AH659" s="25" t="str">
        <f t="shared" si="65"/>
        <v>是</v>
      </c>
      <c r="AI659" s="26" t="str">
        <f ca="1" t="shared" si="66"/>
        <v>是</v>
      </c>
      <c r="AJ659" s="27" t="str">
        <f ca="1" t="shared" si="67"/>
        <v>是</v>
      </c>
      <c r="AK659" s="28"/>
      <c r="AL659" s="28" t="s">
        <v>71</v>
      </c>
    </row>
    <row r="660" spans="1:38">
      <c r="A660" s="22" t="str">
        <f t="shared" si="68"/>
        <v>合肥包河三里庵网点</v>
      </c>
      <c r="B660" s="22" t="str">
        <f>VLOOKUP(R660,区域划分!A:B,2,0)</f>
        <v>合肥南</v>
      </c>
      <c r="C660" t="str">
        <f t="shared" si="69"/>
        <v>2020-11-02</v>
      </c>
      <c r="D660" s="16" t="s">
        <v>6479</v>
      </c>
      <c r="E660" s="16" t="s">
        <v>6480</v>
      </c>
      <c r="F660" s="16" t="s">
        <v>433</v>
      </c>
      <c r="G660" s="16" t="s">
        <v>532</v>
      </c>
      <c r="H660" s="16" t="s">
        <v>1112</v>
      </c>
      <c r="I660" s="16" t="s">
        <v>473</v>
      </c>
      <c r="J660" s="16" t="s">
        <v>6481</v>
      </c>
      <c r="K660" s="16" t="s">
        <v>6482</v>
      </c>
      <c r="L660" s="16" t="s">
        <v>6483</v>
      </c>
      <c r="M660" s="16" t="s">
        <v>6484</v>
      </c>
      <c r="N660" s="16" t="s">
        <v>441</v>
      </c>
      <c r="O660" s="16" t="s">
        <v>442</v>
      </c>
      <c r="P660" s="16" t="s">
        <v>6485</v>
      </c>
      <c r="Q660" s="16" t="s">
        <v>6486</v>
      </c>
      <c r="R660" s="16" t="s">
        <v>13</v>
      </c>
      <c r="S660" s="16" t="s">
        <v>4176</v>
      </c>
      <c r="T660" s="16" t="s">
        <v>1880</v>
      </c>
      <c r="U660" s="16" t="s">
        <v>466</v>
      </c>
      <c r="V660" s="16" t="s">
        <v>6487</v>
      </c>
      <c r="W660" s="16" t="s">
        <v>6485</v>
      </c>
      <c r="X660" s="16" t="s">
        <v>449</v>
      </c>
      <c r="Y660" s="16" t="s">
        <v>450</v>
      </c>
      <c r="Z660" s="16" t="s">
        <v>451</v>
      </c>
      <c r="AA660" s="16" t="s">
        <v>6488</v>
      </c>
      <c r="AB660" s="16" t="s">
        <v>4176</v>
      </c>
      <c r="AC660" s="16" t="s">
        <v>13</v>
      </c>
      <c r="AD660" s="16" t="s">
        <v>453</v>
      </c>
      <c r="AE660" s="16" t="s">
        <v>13</v>
      </c>
      <c r="AF660" s="16" t="s">
        <v>338</v>
      </c>
      <c r="AG660" s="25">
        <f ca="1" t="shared" si="64"/>
        <v>23.0847222223529</v>
      </c>
      <c r="AH660" s="25" t="str">
        <f t="shared" si="65"/>
        <v>是</v>
      </c>
      <c r="AI660" s="26" t="str">
        <f ca="1" t="shared" si="66"/>
        <v>是</v>
      </c>
      <c r="AJ660" s="27" t="str">
        <f ca="1" t="shared" si="67"/>
        <v>是</v>
      </c>
      <c r="AK660" s="28"/>
      <c r="AL660" s="28" t="s">
        <v>71</v>
      </c>
    </row>
    <row r="661" spans="1:38">
      <c r="A661" s="22" t="str">
        <f t="shared" si="68"/>
        <v>合肥包河三里庵网点</v>
      </c>
      <c r="B661" s="22" t="str">
        <f>VLOOKUP(R661,区域划分!A:B,2,0)</f>
        <v>合肥南</v>
      </c>
      <c r="C661" t="str">
        <f t="shared" si="69"/>
        <v>2020-11-02</v>
      </c>
      <c r="D661" s="16" t="s">
        <v>6489</v>
      </c>
      <c r="E661" s="16" t="s">
        <v>6490</v>
      </c>
      <c r="F661" s="16" t="s">
        <v>433</v>
      </c>
      <c r="G661" s="16" t="s">
        <v>471</v>
      </c>
      <c r="H661" s="16" t="s">
        <v>472</v>
      </c>
      <c r="I661" s="16" t="s">
        <v>473</v>
      </c>
      <c r="J661" s="16" t="s">
        <v>6491</v>
      </c>
      <c r="K661" s="16" t="s">
        <v>6492</v>
      </c>
      <c r="L661" s="16" t="s">
        <v>6493</v>
      </c>
      <c r="M661" s="16" t="s">
        <v>6494</v>
      </c>
      <c r="N661" s="16" t="s">
        <v>441</v>
      </c>
      <c r="O661" s="16" t="s">
        <v>442</v>
      </c>
      <c r="P661" s="16" t="s">
        <v>6495</v>
      </c>
      <c r="Q661" s="16" t="s">
        <v>6496</v>
      </c>
      <c r="R661" s="16" t="s">
        <v>13</v>
      </c>
      <c r="S661" s="16" t="s">
        <v>4176</v>
      </c>
      <c r="T661" s="16" t="s">
        <v>1880</v>
      </c>
      <c r="U661" s="16" t="s">
        <v>466</v>
      </c>
      <c r="V661" s="16" t="s">
        <v>6497</v>
      </c>
      <c r="W661" s="16" t="s">
        <v>6495</v>
      </c>
      <c r="X661" s="16" t="s">
        <v>449</v>
      </c>
      <c r="Y661" s="16" t="s">
        <v>450</v>
      </c>
      <c r="Z661" s="16" t="s">
        <v>451</v>
      </c>
      <c r="AA661" s="16" t="s">
        <v>6498</v>
      </c>
      <c r="AB661" s="16" t="s">
        <v>4176</v>
      </c>
      <c r="AC661" s="16" t="s">
        <v>13</v>
      </c>
      <c r="AD661" s="16" t="s">
        <v>453</v>
      </c>
      <c r="AE661" s="16" t="s">
        <v>13</v>
      </c>
      <c r="AF661" s="16" t="s">
        <v>338</v>
      </c>
      <c r="AG661" s="25">
        <f ca="1" t="shared" si="64"/>
        <v>23.0269444443402</v>
      </c>
      <c r="AH661" s="25" t="str">
        <f t="shared" si="65"/>
        <v>是</v>
      </c>
      <c r="AI661" s="26" t="str">
        <f ca="1" t="shared" si="66"/>
        <v>是</v>
      </c>
      <c r="AJ661" s="27" t="str">
        <f ca="1" t="shared" si="67"/>
        <v>是</v>
      </c>
      <c r="AK661" s="28"/>
      <c r="AL661" s="28" t="s">
        <v>71</v>
      </c>
    </row>
    <row r="662" spans="1:38">
      <c r="A662" s="22" t="str">
        <f t="shared" si="68"/>
        <v>合肥瑶海龙岗网点</v>
      </c>
      <c r="B662" s="22" t="str">
        <f>VLOOKUP(R662,区域划分!A:B,2,0)</f>
        <v>合肥北</v>
      </c>
      <c r="C662" t="str">
        <f t="shared" si="69"/>
        <v>2020-11-02</v>
      </c>
      <c r="D662" s="16" t="s">
        <v>6499</v>
      </c>
      <c r="E662" s="16" t="s">
        <v>6500</v>
      </c>
      <c r="F662" s="16" t="s">
        <v>433</v>
      </c>
      <c r="G662" s="16" t="s">
        <v>532</v>
      </c>
      <c r="H662" s="16" t="s">
        <v>1112</v>
      </c>
      <c r="I662" s="16" t="s">
        <v>473</v>
      </c>
      <c r="J662" s="16" t="s">
        <v>4697</v>
      </c>
      <c r="K662" s="16" t="s">
        <v>6501</v>
      </c>
      <c r="L662" s="16" t="s">
        <v>6502</v>
      </c>
      <c r="M662" s="16" t="s">
        <v>6503</v>
      </c>
      <c r="N662" s="16" t="s">
        <v>441</v>
      </c>
      <c r="O662" s="16" t="s">
        <v>442</v>
      </c>
      <c r="P662" s="16" t="s">
        <v>6504</v>
      </c>
      <c r="Q662" s="16" t="s">
        <v>6505</v>
      </c>
      <c r="R662" s="16" t="s">
        <v>96</v>
      </c>
      <c r="S662" s="16" t="s">
        <v>3592</v>
      </c>
      <c r="T662" s="16" t="s">
        <v>6506</v>
      </c>
      <c r="U662" s="16" t="s">
        <v>447</v>
      </c>
      <c r="V662" s="16" t="s">
        <v>6507</v>
      </c>
      <c r="W662" s="16" t="s">
        <v>6504</v>
      </c>
      <c r="X662" s="16" t="s">
        <v>449</v>
      </c>
      <c r="Y662" s="16" t="s">
        <v>450</v>
      </c>
      <c r="Z662" s="16" t="s">
        <v>451</v>
      </c>
      <c r="AA662" s="16" t="s">
        <v>6508</v>
      </c>
      <c r="AB662" s="16" t="s">
        <v>3592</v>
      </c>
      <c r="AC662" s="16" t="s">
        <v>96</v>
      </c>
      <c r="AD662" s="16" t="s">
        <v>453</v>
      </c>
      <c r="AE662" s="16" t="s">
        <v>338</v>
      </c>
      <c r="AF662" s="16" t="s">
        <v>338</v>
      </c>
      <c r="AG662" s="25">
        <f ca="1" t="shared" si="64"/>
        <v>17.0847222221782</v>
      </c>
      <c r="AH662" s="25" t="str">
        <f t="shared" si="65"/>
        <v>是</v>
      </c>
      <c r="AI662" s="26" t="str">
        <f ca="1" t="shared" si="66"/>
        <v>是</v>
      </c>
      <c r="AJ662" s="27" t="str">
        <f ca="1" t="shared" si="67"/>
        <v>是</v>
      </c>
      <c r="AK662" s="28" t="s">
        <v>69</v>
      </c>
      <c r="AL662" s="28"/>
    </row>
    <row r="663" spans="1:38">
      <c r="A663" s="22" t="str">
        <f t="shared" si="68"/>
        <v>合肥经开网点</v>
      </c>
      <c r="B663" s="22" t="str">
        <f>VLOOKUP(R663,区域划分!A:B,2,0)</f>
        <v>合肥南</v>
      </c>
      <c r="C663" t="str">
        <f t="shared" si="69"/>
        <v>2020-11-02</v>
      </c>
      <c r="D663" s="16" t="s">
        <v>6509</v>
      </c>
      <c r="E663" s="16" t="s">
        <v>6510</v>
      </c>
      <c r="F663" s="16" t="s">
        <v>835</v>
      </c>
      <c r="G663" s="16" t="s">
        <v>471</v>
      </c>
      <c r="H663" s="16" t="s">
        <v>472</v>
      </c>
      <c r="I663" s="16" t="s">
        <v>473</v>
      </c>
      <c r="J663" s="16" t="s">
        <v>836</v>
      </c>
      <c r="K663" s="16" t="s">
        <v>6511</v>
      </c>
      <c r="L663" s="16" t="s">
        <v>6512</v>
      </c>
      <c r="M663" s="16" t="s">
        <v>4728</v>
      </c>
      <c r="N663" s="16" t="s">
        <v>478</v>
      </c>
      <c r="O663" s="16" t="s">
        <v>479</v>
      </c>
      <c r="P663" s="16" t="s">
        <v>6513</v>
      </c>
      <c r="Q663" s="16" t="s">
        <v>6514</v>
      </c>
      <c r="R663" s="16" t="s">
        <v>9</v>
      </c>
      <c r="S663" s="16" t="s">
        <v>4176</v>
      </c>
      <c r="T663" s="16" t="s">
        <v>6515</v>
      </c>
      <c r="U663" s="16" t="s">
        <v>466</v>
      </c>
      <c r="V663" s="16" t="s">
        <v>1647</v>
      </c>
      <c r="W663" s="16" t="s">
        <v>6513</v>
      </c>
      <c r="X663" s="16" t="s">
        <v>449</v>
      </c>
      <c r="Y663" s="16" t="s">
        <v>450</v>
      </c>
      <c r="Z663" s="16" t="s">
        <v>451</v>
      </c>
      <c r="AA663" s="16" t="s">
        <v>6516</v>
      </c>
      <c r="AB663" s="16" t="s">
        <v>4176</v>
      </c>
      <c r="AC663" s="16" t="s">
        <v>9</v>
      </c>
      <c r="AD663" s="16" t="s">
        <v>453</v>
      </c>
      <c r="AE663" s="16" t="s">
        <v>9</v>
      </c>
      <c r="AF663" s="16" t="s">
        <v>338</v>
      </c>
      <c r="AG663" s="25">
        <f ca="1" t="shared" si="64"/>
        <v>23.0711111110286</v>
      </c>
      <c r="AH663" s="25" t="str">
        <f t="shared" si="65"/>
        <v>是</v>
      </c>
      <c r="AI663" s="26" t="str">
        <f ca="1" t="shared" si="66"/>
        <v>是</v>
      </c>
      <c r="AJ663" s="27" t="str">
        <f ca="1" t="shared" si="67"/>
        <v>是</v>
      </c>
      <c r="AK663" s="28"/>
      <c r="AL663" s="28" t="s">
        <v>71</v>
      </c>
    </row>
    <row r="664" spans="1:38">
      <c r="A664" s="22" t="str">
        <f t="shared" si="68"/>
        <v>合肥长丰水湖镇网点</v>
      </c>
      <c r="B664" s="22" t="str">
        <f>VLOOKUP(R664,区域划分!A:B,2,0)</f>
        <v>合肥北</v>
      </c>
      <c r="C664" t="str">
        <f t="shared" si="69"/>
        <v>2020-11-02</v>
      </c>
      <c r="D664" s="16" t="s">
        <v>6517</v>
      </c>
      <c r="E664" s="16" t="s">
        <v>6518</v>
      </c>
      <c r="F664" s="16" t="s">
        <v>433</v>
      </c>
      <c r="G664" s="16" t="s">
        <v>456</v>
      </c>
      <c r="H664" s="16" t="s">
        <v>457</v>
      </c>
      <c r="I664" s="16" t="s">
        <v>473</v>
      </c>
      <c r="J664" s="16" t="s">
        <v>1232</v>
      </c>
      <c r="K664" s="16" t="s">
        <v>6519</v>
      </c>
      <c r="L664" s="16" t="s">
        <v>6520</v>
      </c>
      <c r="M664" s="16" t="s">
        <v>6521</v>
      </c>
      <c r="N664" s="16" t="s">
        <v>478</v>
      </c>
      <c r="O664" s="16" t="s">
        <v>442</v>
      </c>
      <c r="P664" s="16" t="s">
        <v>6522</v>
      </c>
      <c r="Q664" s="16" t="s">
        <v>6523</v>
      </c>
      <c r="R664" s="16" t="s">
        <v>15</v>
      </c>
      <c r="S664" s="16" t="s">
        <v>829</v>
      </c>
      <c r="T664" s="16" t="s">
        <v>6524</v>
      </c>
      <c r="U664" s="16" t="s">
        <v>447</v>
      </c>
      <c r="V664" s="16" t="s">
        <v>6525</v>
      </c>
      <c r="W664" s="16" t="s">
        <v>6522</v>
      </c>
      <c r="X664" s="16" t="s">
        <v>449</v>
      </c>
      <c r="Y664" s="16" t="s">
        <v>450</v>
      </c>
      <c r="Z664" s="16" t="s">
        <v>451</v>
      </c>
      <c r="AA664" s="16" t="s">
        <v>6526</v>
      </c>
      <c r="AB664" s="16" t="s">
        <v>829</v>
      </c>
      <c r="AC664" s="16" t="s">
        <v>15</v>
      </c>
      <c r="AD664" s="16" t="s">
        <v>453</v>
      </c>
      <c r="AE664" s="16" t="s">
        <v>338</v>
      </c>
      <c r="AF664" s="16" t="s">
        <v>338</v>
      </c>
      <c r="AG664" s="25">
        <f ca="1" t="shared" si="64"/>
        <v>3.83472222229466</v>
      </c>
      <c r="AH664" s="25" t="str">
        <f t="shared" si="65"/>
        <v>是</v>
      </c>
      <c r="AI664" s="26" t="str">
        <f ca="1" t="shared" si="66"/>
        <v>是</v>
      </c>
      <c r="AJ664" s="27" t="str">
        <f ca="1" t="shared" si="67"/>
        <v>是</v>
      </c>
      <c r="AK664" s="28" t="s">
        <v>69</v>
      </c>
      <c r="AL664" s="28"/>
    </row>
    <row r="665" spans="1:38">
      <c r="A665" s="22" t="str">
        <f t="shared" si="68"/>
        <v>合肥包河三里庵网点</v>
      </c>
      <c r="B665" s="22" t="str">
        <f>VLOOKUP(R665,区域划分!A:B,2,0)</f>
        <v>合肥南</v>
      </c>
      <c r="C665" t="str">
        <f t="shared" si="69"/>
        <v>2020-11-02</v>
      </c>
      <c r="D665" s="16" t="s">
        <v>6527</v>
      </c>
      <c r="E665" s="16" t="s">
        <v>6528</v>
      </c>
      <c r="F665" s="16" t="s">
        <v>433</v>
      </c>
      <c r="G665" s="16" t="s">
        <v>471</v>
      </c>
      <c r="H665" s="16" t="s">
        <v>472</v>
      </c>
      <c r="I665" s="16" t="s">
        <v>436</v>
      </c>
      <c r="J665" s="16" t="s">
        <v>6529</v>
      </c>
      <c r="K665" s="16" t="s">
        <v>6530</v>
      </c>
      <c r="L665" s="16" t="s">
        <v>6531</v>
      </c>
      <c r="M665" s="16" t="s">
        <v>6532</v>
      </c>
      <c r="N665" s="16" t="s">
        <v>478</v>
      </c>
      <c r="O665" s="16" t="s">
        <v>442</v>
      </c>
      <c r="P665" s="16" t="s">
        <v>6533</v>
      </c>
      <c r="Q665" s="16" t="s">
        <v>6053</v>
      </c>
      <c r="R665" s="16" t="s">
        <v>13</v>
      </c>
      <c r="S665" s="16" t="s">
        <v>4176</v>
      </c>
      <c r="T665" s="16" t="s">
        <v>1880</v>
      </c>
      <c r="U665" s="16" t="s">
        <v>466</v>
      </c>
      <c r="V665" s="16" t="s">
        <v>6534</v>
      </c>
      <c r="W665" s="16" t="s">
        <v>6533</v>
      </c>
      <c r="X665" s="16" t="s">
        <v>449</v>
      </c>
      <c r="Y665" s="16" t="s">
        <v>450</v>
      </c>
      <c r="Z665" s="16" t="s">
        <v>451</v>
      </c>
      <c r="AA665" s="16" t="s">
        <v>6535</v>
      </c>
      <c r="AB665" s="16" t="s">
        <v>4176</v>
      </c>
      <c r="AC665" s="16" t="s">
        <v>13</v>
      </c>
      <c r="AD665" s="16" t="s">
        <v>453</v>
      </c>
      <c r="AE665" s="16" t="s">
        <v>13</v>
      </c>
      <c r="AF665" s="16" t="s">
        <v>338</v>
      </c>
      <c r="AG665" s="25">
        <f ca="1" t="shared" si="64"/>
        <v>23.0666666665929</v>
      </c>
      <c r="AH665" s="25" t="str">
        <f t="shared" si="65"/>
        <v>是</v>
      </c>
      <c r="AI665" s="26" t="str">
        <f ca="1" t="shared" si="66"/>
        <v>是</v>
      </c>
      <c r="AJ665" s="27" t="str">
        <f ca="1" t="shared" si="67"/>
        <v>是</v>
      </c>
      <c r="AK665" s="28"/>
      <c r="AL665" s="28" t="s">
        <v>71</v>
      </c>
    </row>
    <row r="666" spans="1:38">
      <c r="A666" s="22" t="str">
        <f t="shared" si="68"/>
        <v>池州贵池站前网点</v>
      </c>
      <c r="B666" s="22" t="str">
        <f>VLOOKUP(R666,区域划分!A:B,2,0)</f>
        <v>池州</v>
      </c>
      <c r="C666" t="str">
        <f t="shared" si="69"/>
        <v>2020-11-02</v>
      </c>
      <c r="D666" s="16" t="s">
        <v>6536</v>
      </c>
      <c r="E666" s="16" t="s">
        <v>6537</v>
      </c>
      <c r="F666" s="16" t="s">
        <v>433</v>
      </c>
      <c r="G666" s="16" t="s">
        <v>471</v>
      </c>
      <c r="H666" s="16" t="s">
        <v>472</v>
      </c>
      <c r="I666" s="16" t="s">
        <v>436</v>
      </c>
      <c r="J666" s="16" t="s">
        <v>6538</v>
      </c>
      <c r="K666" s="16" t="s">
        <v>6539</v>
      </c>
      <c r="L666" s="16" t="s">
        <v>6540</v>
      </c>
      <c r="M666" s="16" t="s">
        <v>6541</v>
      </c>
      <c r="N666" s="16" t="s">
        <v>441</v>
      </c>
      <c r="O666" s="16" t="s">
        <v>442</v>
      </c>
      <c r="P666" s="16" t="s">
        <v>6542</v>
      </c>
      <c r="Q666" s="16" t="s">
        <v>6543</v>
      </c>
      <c r="R666" s="16" t="s">
        <v>86</v>
      </c>
      <c r="S666" s="16" t="s">
        <v>6544</v>
      </c>
      <c r="T666" s="16" t="s">
        <v>6545</v>
      </c>
      <c r="U666" s="16" t="s">
        <v>447</v>
      </c>
      <c r="V666" s="16" t="s">
        <v>6546</v>
      </c>
      <c r="W666" s="16" t="s">
        <v>6542</v>
      </c>
      <c r="X666" s="16" t="s">
        <v>449</v>
      </c>
      <c r="Y666" s="16" t="s">
        <v>450</v>
      </c>
      <c r="Z666" s="16" t="s">
        <v>451</v>
      </c>
      <c r="AA666" s="16" t="s">
        <v>6547</v>
      </c>
      <c r="AB666" s="16" t="s">
        <v>6544</v>
      </c>
      <c r="AC666" s="16" t="s">
        <v>86</v>
      </c>
      <c r="AD666" s="16" t="s">
        <v>453</v>
      </c>
      <c r="AE666" s="16" t="s">
        <v>338</v>
      </c>
      <c r="AF666" s="16" t="s">
        <v>338</v>
      </c>
      <c r="AG666" s="25">
        <f ca="1" t="shared" si="64"/>
        <v>20.6425000000745</v>
      </c>
      <c r="AH666" s="25" t="str">
        <f t="shared" si="65"/>
        <v>是</v>
      </c>
      <c r="AI666" s="26" t="str">
        <f ca="1" t="shared" si="66"/>
        <v>是</v>
      </c>
      <c r="AJ666" s="27" t="str">
        <f ca="1" t="shared" si="67"/>
        <v>是</v>
      </c>
      <c r="AK666" s="28" t="s">
        <v>69</v>
      </c>
      <c r="AL666" s="28"/>
    </row>
    <row r="667" spans="1:38">
      <c r="A667" s="22" t="str">
        <f t="shared" si="68"/>
        <v>合肥撮镇龙塘网点</v>
      </c>
      <c r="B667" s="22" t="str">
        <f>VLOOKUP(R667,区域划分!A:B,2,0)</f>
        <v>肥东</v>
      </c>
      <c r="C667" t="str">
        <f t="shared" si="69"/>
        <v>2020-11-02</v>
      </c>
      <c r="D667" s="16" t="s">
        <v>6548</v>
      </c>
      <c r="E667" s="16" t="s">
        <v>6549</v>
      </c>
      <c r="F667" s="16" t="s">
        <v>433</v>
      </c>
      <c r="G667" s="16" t="s">
        <v>471</v>
      </c>
      <c r="H667" s="16" t="s">
        <v>472</v>
      </c>
      <c r="I667" s="16" t="s">
        <v>473</v>
      </c>
      <c r="J667" s="16" t="s">
        <v>634</v>
      </c>
      <c r="K667" s="16" t="s">
        <v>1021</v>
      </c>
      <c r="L667" s="16" t="s">
        <v>6550</v>
      </c>
      <c r="M667" s="16" t="s">
        <v>6551</v>
      </c>
      <c r="N667" s="16" t="s">
        <v>478</v>
      </c>
      <c r="O667" s="16" t="s">
        <v>442</v>
      </c>
      <c r="P667" s="16" t="s">
        <v>6552</v>
      </c>
      <c r="Q667" s="16" t="s">
        <v>6553</v>
      </c>
      <c r="R667" s="16" t="s">
        <v>67</v>
      </c>
      <c r="S667" s="16" t="s">
        <v>4176</v>
      </c>
      <c r="T667" s="16" t="s">
        <v>6554</v>
      </c>
      <c r="U667" s="16" t="s">
        <v>466</v>
      </c>
      <c r="V667" s="16" t="s">
        <v>6555</v>
      </c>
      <c r="W667" s="16" t="s">
        <v>6552</v>
      </c>
      <c r="X667" s="16" t="s">
        <v>449</v>
      </c>
      <c r="Y667" s="16" t="s">
        <v>450</v>
      </c>
      <c r="Z667" s="16" t="s">
        <v>451</v>
      </c>
      <c r="AA667" s="16" t="s">
        <v>6556</v>
      </c>
      <c r="AB667" s="16" t="s">
        <v>4176</v>
      </c>
      <c r="AC667" s="16" t="s">
        <v>67</v>
      </c>
      <c r="AD667" s="16" t="s">
        <v>453</v>
      </c>
      <c r="AE667" s="16" t="s">
        <v>67</v>
      </c>
      <c r="AF667" s="16" t="s">
        <v>338</v>
      </c>
      <c r="AG667" s="25">
        <f ca="1" t="shared" si="64"/>
        <v>23.8011111112428</v>
      </c>
      <c r="AH667" s="25" t="str">
        <f t="shared" si="65"/>
        <v>是</v>
      </c>
      <c r="AI667" s="26" t="str">
        <f ca="1" t="shared" si="66"/>
        <v>是</v>
      </c>
      <c r="AJ667" s="27" t="str">
        <f ca="1" t="shared" si="67"/>
        <v>是</v>
      </c>
      <c r="AK667" s="28"/>
      <c r="AL667" s="28" t="s">
        <v>71</v>
      </c>
    </row>
    <row r="668" spans="1:38">
      <c r="A668" s="22" t="str">
        <f t="shared" si="68"/>
        <v>池州青阳网点</v>
      </c>
      <c r="B668" s="22" t="str">
        <f>VLOOKUP(R668,区域划分!A:B,2,0)</f>
        <v>池州</v>
      </c>
      <c r="C668" t="str">
        <f t="shared" si="69"/>
        <v>2020-11-02</v>
      </c>
      <c r="D668" s="16" t="s">
        <v>6557</v>
      </c>
      <c r="E668" s="16" t="s">
        <v>6558</v>
      </c>
      <c r="F668" s="16" t="s">
        <v>433</v>
      </c>
      <c r="G668" s="16" t="s">
        <v>471</v>
      </c>
      <c r="H668" s="16" t="s">
        <v>472</v>
      </c>
      <c r="I668" s="16" t="s">
        <v>436</v>
      </c>
      <c r="J668" s="16" t="s">
        <v>6559</v>
      </c>
      <c r="K668" s="16" t="s">
        <v>6560</v>
      </c>
      <c r="L668" s="16" t="s">
        <v>6561</v>
      </c>
      <c r="M668" s="16" t="s">
        <v>6562</v>
      </c>
      <c r="N668" s="16" t="s">
        <v>478</v>
      </c>
      <c r="O668" s="16" t="s">
        <v>442</v>
      </c>
      <c r="P668" s="16" t="s">
        <v>6563</v>
      </c>
      <c r="Q668" s="16" t="s">
        <v>6564</v>
      </c>
      <c r="R668" s="16" t="s">
        <v>25</v>
      </c>
      <c r="S668" s="16" t="s">
        <v>4176</v>
      </c>
      <c r="T668" s="16" t="s">
        <v>4612</v>
      </c>
      <c r="U668" s="16" t="s">
        <v>466</v>
      </c>
      <c r="V668" s="16" t="s">
        <v>6565</v>
      </c>
      <c r="W668" s="16" t="s">
        <v>6563</v>
      </c>
      <c r="X668" s="16" t="s">
        <v>449</v>
      </c>
      <c r="Y668" s="16" t="s">
        <v>450</v>
      </c>
      <c r="Z668" s="16" t="s">
        <v>451</v>
      </c>
      <c r="AA668" s="16" t="s">
        <v>6566</v>
      </c>
      <c r="AB668" s="16" t="s">
        <v>4176</v>
      </c>
      <c r="AC668" s="16" t="s">
        <v>25</v>
      </c>
      <c r="AD668" s="16" t="s">
        <v>453</v>
      </c>
      <c r="AE668" s="16" t="s">
        <v>25</v>
      </c>
      <c r="AF668" s="16" t="s">
        <v>338</v>
      </c>
      <c r="AG668" s="25">
        <f ca="1" t="shared" si="64"/>
        <v>23.1269444444915</v>
      </c>
      <c r="AH668" s="25" t="str">
        <f t="shared" si="65"/>
        <v>是</v>
      </c>
      <c r="AI668" s="26" t="str">
        <f ca="1" t="shared" si="66"/>
        <v>是</v>
      </c>
      <c r="AJ668" s="27" t="str">
        <f ca="1" t="shared" si="67"/>
        <v>是</v>
      </c>
      <c r="AK668" s="28"/>
      <c r="AL668" s="28" t="s">
        <v>71</v>
      </c>
    </row>
    <row r="669" spans="1:38">
      <c r="A669" s="22" t="str">
        <f t="shared" si="68"/>
        <v>合肥经开大学城网点</v>
      </c>
      <c r="B669" s="22" t="str">
        <f>VLOOKUP(R669,区域划分!A:B,2,0)</f>
        <v>合肥南</v>
      </c>
      <c r="C669" t="str">
        <f t="shared" si="69"/>
        <v>2020-11-02</v>
      </c>
      <c r="D669" s="16" t="s">
        <v>6567</v>
      </c>
      <c r="E669" s="16" t="s">
        <v>6568</v>
      </c>
      <c r="F669" s="16" t="s">
        <v>433</v>
      </c>
      <c r="G669" s="16" t="s">
        <v>456</v>
      </c>
      <c r="H669" s="16" t="s">
        <v>753</v>
      </c>
      <c r="I669" s="16" t="s">
        <v>473</v>
      </c>
      <c r="J669" s="16" t="s">
        <v>1232</v>
      </c>
      <c r="K669" s="16" t="s">
        <v>6569</v>
      </c>
      <c r="L669" s="16" t="s">
        <v>6570</v>
      </c>
      <c r="M669" s="16" t="s">
        <v>6571</v>
      </c>
      <c r="N669" s="16" t="s">
        <v>478</v>
      </c>
      <c r="O669" s="16" t="s">
        <v>442</v>
      </c>
      <c r="P669" s="16" t="s">
        <v>6572</v>
      </c>
      <c r="Q669" s="16" t="s">
        <v>4063</v>
      </c>
      <c r="R669" s="16" t="s">
        <v>7</v>
      </c>
      <c r="S669" s="16" t="s">
        <v>3414</v>
      </c>
      <c r="T669" s="16" t="s">
        <v>6573</v>
      </c>
      <c r="U669" s="16" t="s">
        <v>447</v>
      </c>
      <c r="V669" s="16" t="s">
        <v>6574</v>
      </c>
      <c r="W669" s="16" t="s">
        <v>6572</v>
      </c>
      <c r="X669" s="16" t="s">
        <v>449</v>
      </c>
      <c r="Y669" s="16" t="s">
        <v>450</v>
      </c>
      <c r="Z669" s="16" t="s">
        <v>451</v>
      </c>
      <c r="AA669" s="16" t="s">
        <v>6575</v>
      </c>
      <c r="AB669" s="16" t="s">
        <v>3414</v>
      </c>
      <c r="AC669" s="16" t="s">
        <v>7</v>
      </c>
      <c r="AD669" s="16" t="s">
        <v>453</v>
      </c>
      <c r="AE669" s="16" t="s">
        <v>338</v>
      </c>
      <c r="AF669" s="16" t="s">
        <v>338</v>
      </c>
      <c r="AG669" s="25">
        <f ca="1" t="shared" si="64"/>
        <v>18.951111110975</v>
      </c>
      <c r="AH669" s="25" t="str">
        <f t="shared" si="65"/>
        <v>是</v>
      </c>
      <c r="AI669" s="26" t="str">
        <f ca="1" t="shared" si="66"/>
        <v>是</v>
      </c>
      <c r="AJ669" s="27" t="str">
        <f ca="1" t="shared" si="67"/>
        <v>是</v>
      </c>
      <c r="AK669" s="28" t="s">
        <v>69</v>
      </c>
      <c r="AL669" s="28"/>
    </row>
    <row r="670" spans="1:38">
      <c r="A670" s="22" t="str">
        <f t="shared" si="68"/>
        <v>合肥包河三里庵网点</v>
      </c>
      <c r="B670" s="22" t="str">
        <f>VLOOKUP(R670,区域划分!A:B,2,0)</f>
        <v>合肥南</v>
      </c>
      <c r="C670" t="str">
        <f t="shared" si="69"/>
        <v>2020-11-02</v>
      </c>
      <c r="D670" s="16" t="s">
        <v>6576</v>
      </c>
      <c r="E670" s="16" t="s">
        <v>6577</v>
      </c>
      <c r="F670" s="16" t="s">
        <v>433</v>
      </c>
      <c r="G670" s="16" t="s">
        <v>434</v>
      </c>
      <c r="H670" s="16" t="s">
        <v>435</v>
      </c>
      <c r="I670" s="16" t="s">
        <v>436</v>
      </c>
      <c r="J670" s="16" t="s">
        <v>6578</v>
      </c>
      <c r="K670" s="16" t="s">
        <v>6579</v>
      </c>
      <c r="L670" s="16" t="s">
        <v>6580</v>
      </c>
      <c r="M670" s="16" t="s">
        <v>6581</v>
      </c>
      <c r="N670" s="16" t="s">
        <v>478</v>
      </c>
      <c r="O670" s="16" t="s">
        <v>442</v>
      </c>
      <c r="P670" s="16" t="s">
        <v>6582</v>
      </c>
      <c r="Q670" s="16" t="s">
        <v>6583</v>
      </c>
      <c r="R670" s="16" t="s">
        <v>13</v>
      </c>
      <c r="S670" s="16" t="s">
        <v>4176</v>
      </c>
      <c r="T670" s="16" t="s">
        <v>1880</v>
      </c>
      <c r="U670" s="16" t="s">
        <v>466</v>
      </c>
      <c r="V670" s="16" t="s">
        <v>6584</v>
      </c>
      <c r="W670" s="16" t="s">
        <v>6582</v>
      </c>
      <c r="X670" s="16" t="s">
        <v>449</v>
      </c>
      <c r="Y670" s="16" t="s">
        <v>450</v>
      </c>
      <c r="Z670" s="16" t="s">
        <v>451</v>
      </c>
      <c r="AA670" s="16" t="s">
        <v>6585</v>
      </c>
      <c r="AB670" s="16" t="s">
        <v>4176</v>
      </c>
      <c r="AC670" s="16" t="s">
        <v>13</v>
      </c>
      <c r="AD670" s="16" t="s">
        <v>453</v>
      </c>
      <c r="AE670" s="16" t="s">
        <v>13</v>
      </c>
      <c r="AF670" s="16" t="s">
        <v>338</v>
      </c>
      <c r="AG670" s="25">
        <f ca="1" t="shared" si="64"/>
        <v>23.0852777778637</v>
      </c>
      <c r="AH670" s="25" t="str">
        <f t="shared" si="65"/>
        <v>是</v>
      </c>
      <c r="AI670" s="26" t="str">
        <f ca="1" t="shared" si="66"/>
        <v>是</v>
      </c>
      <c r="AJ670" s="27" t="str">
        <f ca="1" t="shared" si="67"/>
        <v>是</v>
      </c>
      <c r="AK670" s="28"/>
      <c r="AL670" s="28" t="s">
        <v>71</v>
      </c>
    </row>
    <row r="671" spans="1:38">
      <c r="A671" s="22" t="str">
        <f t="shared" si="68"/>
        <v>合肥经开网点</v>
      </c>
      <c r="B671" s="22" t="str">
        <f>VLOOKUP(R671,区域划分!A:B,2,0)</f>
        <v>合肥南</v>
      </c>
      <c r="C671" t="str">
        <f t="shared" si="69"/>
        <v>2020-11-02</v>
      </c>
      <c r="D671" s="16" t="s">
        <v>6586</v>
      </c>
      <c r="E671" s="16" t="s">
        <v>6587</v>
      </c>
      <c r="F671" s="16" t="s">
        <v>835</v>
      </c>
      <c r="G671" s="16" t="s">
        <v>471</v>
      </c>
      <c r="H671" s="16" t="s">
        <v>472</v>
      </c>
      <c r="I671" s="16" t="s">
        <v>473</v>
      </c>
      <c r="J671" s="16" t="s">
        <v>836</v>
      </c>
      <c r="K671" s="16" t="s">
        <v>6588</v>
      </c>
      <c r="L671" s="16" t="s">
        <v>6589</v>
      </c>
      <c r="M671" s="16" t="s">
        <v>6590</v>
      </c>
      <c r="N671" s="16" t="s">
        <v>441</v>
      </c>
      <c r="O671" s="16" t="s">
        <v>442</v>
      </c>
      <c r="P671" s="16" t="s">
        <v>6591</v>
      </c>
      <c r="Q671" s="16" t="s">
        <v>6592</v>
      </c>
      <c r="R671" s="16" t="s">
        <v>9</v>
      </c>
      <c r="S671" s="16" t="s">
        <v>4176</v>
      </c>
      <c r="T671" s="16" t="s">
        <v>6593</v>
      </c>
      <c r="U671" s="16" t="s">
        <v>466</v>
      </c>
      <c r="V671" s="16" t="s">
        <v>6594</v>
      </c>
      <c r="W671" s="16" t="s">
        <v>6591</v>
      </c>
      <c r="X671" s="16" t="s">
        <v>449</v>
      </c>
      <c r="Y671" s="16" t="s">
        <v>450</v>
      </c>
      <c r="Z671" s="16" t="s">
        <v>451</v>
      </c>
      <c r="AA671" s="16" t="s">
        <v>6595</v>
      </c>
      <c r="AB671" s="16" t="s">
        <v>4176</v>
      </c>
      <c r="AC671" s="16" t="s">
        <v>9</v>
      </c>
      <c r="AD671" s="16" t="s">
        <v>865</v>
      </c>
      <c r="AE671" s="16" t="s">
        <v>9</v>
      </c>
      <c r="AF671" s="16" t="s">
        <v>338</v>
      </c>
      <c r="AG671" s="25">
        <f ca="1" t="shared" si="64"/>
        <v>23.1927777778474</v>
      </c>
      <c r="AH671" s="25" t="str">
        <f t="shared" si="65"/>
        <v>是</v>
      </c>
      <c r="AI671" s="26" t="str">
        <f ca="1" t="shared" si="66"/>
        <v>是</v>
      </c>
      <c r="AJ671" s="27" t="str">
        <f ca="1" t="shared" si="67"/>
        <v>是</v>
      </c>
      <c r="AK671" s="28"/>
      <c r="AL671" s="28" t="s">
        <v>71</v>
      </c>
    </row>
    <row r="672" spans="1:38">
      <c r="A672" s="22" t="str">
        <f t="shared" si="68"/>
        <v>合肥经开网点</v>
      </c>
      <c r="B672" s="22" t="str">
        <f>VLOOKUP(R672,区域划分!A:B,2,0)</f>
        <v>合肥南</v>
      </c>
      <c r="C672" t="str">
        <f t="shared" si="69"/>
        <v>2020-11-02</v>
      </c>
      <c r="D672" s="16" t="s">
        <v>6596</v>
      </c>
      <c r="E672" s="16" t="s">
        <v>6597</v>
      </c>
      <c r="F672" s="16" t="s">
        <v>433</v>
      </c>
      <c r="G672" s="16" t="s">
        <v>471</v>
      </c>
      <c r="H672" s="16" t="s">
        <v>472</v>
      </c>
      <c r="I672" s="16" t="s">
        <v>436</v>
      </c>
      <c r="J672" s="16" t="s">
        <v>1220</v>
      </c>
      <c r="K672" s="16" t="s">
        <v>1221</v>
      </c>
      <c r="L672" s="16" t="s">
        <v>6598</v>
      </c>
      <c r="M672" s="16" t="s">
        <v>1849</v>
      </c>
      <c r="N672" s="16" t="s">
        <v>478</v>
      </c>
      <c r="O672" s="16" t="s">
        <v>442</v>
      </c>
      <c r="P672" s="16" t="s">
        <v>1850</v>
      </c>
      <c r="Q672" s="16" t="s">
        <v>1851</v>
      </c>
      <c r="R672" s="16" t="s">
        <v>9</v>
      </c>
      <c r="S672" s="16" t="s">
        <v>4176</v>
      </c>
      <c r="T672" s="16" t="s">
        <v>4231</v>
      </c>
      <c r="U672" s="16" t="s">
        <v>466</v>
      </c>
      <c r="V672" s="16" t="s">
        <v>6599</v>
      </c>
      <c r="W672" s="16" t="s">
        <v>1850</v>
      </c>
      <c r="X672" s="16" t="s">
        <v>449</v>
      </c>
      <c r="Y672" s="16" t="s">
        <v>450</v>
      </c>
      <c r="Z672" s="16" t="s">
        <v>451</v>
      </c>
      <c r="AA672" s="16" t="s">
        <v>6600</v>
      </c>
      <c r="AB672" s="16" t="s">
        <v>4176</v>
      </c>
      <c r="AC672" s="16" t="s">
        <v>9</v>
      </c>
      <c r="AD672" s="16" t="s">
        <v>453</v>
      </c>
      <c r="AE672" s="16" t="s">
        <v>9</v>
      </c>
      <c r="AF672" s="16" t="s">
        <v>338</v>
      </c>
      <c r="AG672" s="25">
        <f ca="1" t="shared" si="64"/>
        <v>23.071666666714</v>
      </c>
      <c r="AH672" s="25" t="str">
        <f t="shared" si="65"/>
        <v>是</v>
      </c>
      <c r="AI672" s="26" t="str">
        <f ca="1" t="shared" si="66"/>
        <v>是</v>
      </c>
      <c r="AJ672" s="27" t="str">
        <f ca="1" t="shared" si="67"/>
        <v>是</v>
      </c>
      <c r="AK672" s="28" t="s">
        <v>69</v>
      </c>
      <c r="AL672" s="28" t="s">
        <v>71</v>
      </c>
    </row>
    <row r="673" spans="1:38">
      <c r="A673" s="22" t="str">
        <f t="shared" si="68"/>
        <v>合肥经开网点</v>
      </c>
      <c r="B673" s="22" t="str">
        <f>VLOOKUP(R673,区域划分!A:B,2,0)</f>
        <v>合肥南</v>
      </c>
      <c r="C673" t="str">
        <f t="shared" si="69"/>
        <v>2020-11-02</v>
      </c>
      <c r="D673" s="16" t="s">
        <v>6601</v>
      </c>
      <c r="E673" s="16" t="s">
        <v>6602</v>
      </c>
      <c r="F673" s="16" t="s">
        <v>433</v>
      </c>
      <c r="G673" s="16" t="s">
        <v>532</v>
      </c>
      <c r="H673" s="16" t="s">
        <v>533</v>
      </c>
      <c r="I673" s="16" t="s">
        <v>436</v>
      </c>
      <c r="J673" s="16" t="s">
        <v>6603</v>
      </c>
      <c r="K673" s="16" t="s">
        <v>6604</v>
      </c>
      <c r="L673" s="16" t="s">
        <v>6605</v>
      </c>
      <c r="M673" s="16" t="s">
        <v>537</v>
      </c>
      <c r="N673" s="16" t="s">
        <v>441</v>
      </c>
      <c r="O673" s="16" t="s">
        <v>442</v>
      </c>
      <c r="P673" s="16" t="s">
        <v>537</v>
      </c>
      <c r="Q673" s="16" t="s">
        <v>6606</v>
      </c>
      <c r="R673" s="16" t="s">
        <v>9</v>
      </c>
      <c r="S673" s="16" t="s">
        <v>4176</v>
      </c>
      <c r="T673" s="16" t="s">
        <v>4231</v>
      </c>
      <c r="U673" s="16" t="s">
        <v>466</v>
      </c>
      <c r="V673" s="16" t="s">
        <v>541</v>
      </c>
      <c r="W673" s="16" t="s">
        <v>537</v>
      </c>
      <c r="X673" s="16" t="s">
        <v>449</v>
      </c>
      <c r="Y673" s="16" t="s">
        <v>450</v>
      </c>
      <c r="Z673" s="16" t="s">
        <v>451</v>
      </c>
      <c r="AA673" s="16" t="s">
        <v>6607</v>
      </c>
      <c r="AB673" s="16" t="s">
        <v>4176</v>
      </c>
      <c r="AC673" s="16" t="s">
        <v>9</v>
      </c>
      <c r="AD673" s="16" t="s">
        <v>453</v>
      </c>
      <c r="AE673" s="16" t="s">
        <v>9</v>
      </c>
      <c r="AF673" s="16" t="s">
        <v>338</v>
      </c>
      <c r="AG673" s="25">
        <f ca="1" t="shared" si="64"/>
        <v>23.0372222222504</v>
      </c>
      <c r="AH673" s="25" t="str">
        <f t="shared" si="65"/>
        <v>是</v>
      </c>
      <c r="AI673" s="26" t="str">
        <f ca="1" t="shared" si="66"/>
        <v>是</v>
      </c>
      <c r="AJ673" s="27" t="str">
        <f ca="1" t="shared" si="67"/>
        <v>是</v>
      </c>
      <c r="AK673" s="28" t="s">
        <v>69</v>
      </c>
      <c r="AL673" s="28" t="s">
        <v>71</v>
      </c>
    </row>
    <row r="674" spans="1:38">
      <c r="A674" s="22" t="str">
        <f t="shared" si="68"/>
        <v>合肥经开网点</v>
      </c>
      <c r="B674" s="22" t="str">
        <f>VLOOKUP(R674,区域划分!A:B,2,0)</f>
        <v>合肥南</v>
      </c>
      <c r="C674" t="str">
        <f t="shared" si="69"/>
        <v>2020-11-02</v>
      </c>
      <c r="D674" s="16" t="s">
        <v>6608</v>
      </c>
      <c r="E674" s="16" t="s">
        <v>6609</v>
      </c>
      <c r="F674" s="16" t="s">
        <v>433</v>
      </c>
      <c r="G674" s="16" t="s">
        <v>471</v>
      </c>
      <c r="H674" s="16" t="s">
        <v>472</v>
      </c>
      <c r="I674" s="16" t="s">
        <v>473</v>
      </c>
      <c r="J674" s="16" t="s">
        <v>1497</v>
      </c>
      <c r="K674" s="16" t="s">
        <v>6610</v>
      </c>
      <c r="L674" s="16" t="s">
        <v>6611</v>
      </c>
      <c r="M674" s="16" t="s">
        <v>6612</v>
      </c>
      <c r="N674" s="16" t="s">
        <v>441</v>
      </c>
      <c r="O674" s="16" t="s">
        <v>442</v>
      </c>
      <c r="P674" s="16" t="s">
        <v>6613</v>
      </c>
      <c r="Q674" s="16" t="s">
        <v>6614</v>
      </c>
      <c r="R674" s="16" t="s">
        <v>9</v>
      </c>
      <c r="S674" s="16" t="s">
        <v>4176</v>
      </c>
      <c r="T674" s="16" t="s">
        <v>4231</v>
      </c>
      <c r="U674" s="16" t="s">
        <v>466</v>
      </c>
      <c r="V674" s="16" t="s">
        <v>6615</v>
      </c>
      <c r="W674" s="16" t="s">
        <v>6613</v>
      </c>
      <c r="X674" s="16" t="s">
        <v>449</v>
      </c>
      <c r="Y674" s="16" t="s">
        <v>450</v>
      </c>
      <c r="Z674" s="16" t="s">
        <v>451</v>
      </c>
      <c r="AA674" s="16" t="s">
        <v>6616</v>
      </c>
      <c r="AB674" s="16" t="s">
        <v>4176</v>
      </c>
      <c r="AC674" s="16" t="s">
        <v>9</v>
      </c>
      <c r="AD674" s="16" t="s">
        <v>453</v>
      </c>
      <c r="AE674" s="16" t="s">
        <v>9</v>
      </c>
      <c r="AF674" s="16" t="s">
        <v>338</v>
      </c>
      <c r="AG674" s="25">
        <f ca="1" t="shared" si="64"/>
        <v>23.0350000000326</v>
      </c>
      <c r="AH674" s="25" t="str">
        <f t="shared" si="65"/>
        <v>是</v>
      </c>
      <c r="AI674" s="26" t="str">
        <f ca="1" t="shared" si="66"/>
        <v>是</v>
      </c>
      <c r="AJ674" s="27" t="str">
        <f ca="1" t="shared" si="67"/>
        <v>是</v>
      </c>
      <c r="AK674" s="28" t="s">
        <v>69</v>
      </c>
      <c r="AL674" s="28" t="s">
        <v>71</v>
      </c>
    </row>
    <row r="675" spans="1:38">
      <c r="A675" s="22" t="str">
        <f t="shared" si="68"/>
        <v>宣城宣州城西网点</v>
      </c>
      <c r="B675" s="22" t="str">
        <f>VLOOKUP(R675,区域划分!A:B,2,0)</f>
        <v>宣城</v>
      </c>
      <c r="C675" t="str">
        <f t="shared" si="69"/>
        <v>2020-11-02</v>
      </c>
      <c r="D675" s="16" t="s">
        <v>6617</v>
      </c>
      <c r="E675" s="16" t="s">
        <v>6618</v>
      </c>
      <c r="F675" s="16" t="s">
        <v>433</v>
      </c>
      <c r="G675" s="16" t="s">
        <v>434</v>
      </c>
      <c r="H675" s="16" t="s">
        <v>2446</v>
      </c>
      <c r="I675" s="16" t="s">
        <v>473</v>
      </c>
      <c r="J675" s="16" t="s">
        <v>1575</v>
      </c>
      <c r="K675" s="16" t="s">
        <v>6619</v>
      </c>
      <c r="L675" s="16" t="s">
        <v>6620</v>
      </c>
      <c r="M675" s="16" t="s">
        <v>6621</v>
      </c>
      <c r="N675" s="16" t="s">
        <v>478</v>
      </c>
      <c r="O675" s="16" t="s">
        <v>442</v>
      </c>
      <c r="P675" s="16" t="s">
        <v>6622</v>
      </c>
      <c r="Q675" s="16" t="s">
        <v>6623</v>
      </c>
      <c r="R675" s="16" t="s">
        <v>85</v>
      </c>
      <c r="S675" s="16" t="s">
        <v>6624</v>
      </c>
      <c r="T675" s="16" t="s">
        <v>6625</v>
      </c>
      <c r="U675" s="16" t="s">
        <v>447</v>
      </c>
      <c r="V675" s="16" t="s">
        <v>6626</v>
      </c>
      <c r="W675" s="16" t="s">
        <v>6622</v>
      </c>
      <c r="X675" s="16" t="s">
        <v>449</v>
      </c>
      <c r="Y675" s="16" t="s">
        <v>450</v>
      </c>
      <c r="Z675" s="16" t="s">
        <v>451</v>
      </c>
      <c r="AA675" s="16" t="s">
        <v>6627</v>
      </c>
      <c r="AB675" s="16" t="s">
        <v>6624</v>
      </c>
      <c r="AC675" s="16" t="s">
        <v>85</v>
      </c>
      <c r="AD675" s="16" t="s">
        <v>453</v>
      </c>
      <c r="AE675" s="16" t="s">
        <v>338</v>
      </c>
      <c r="AF675" s="16" t="s">
        <v>338</v>
      </c>
      <c r="AG675" s="25">
        <f ca="1" t="shared" si="64"/>
        <v>17.1447222222341</v>
      </c>
      <c r="AH675" s="25" t="str">
        <f t="shared" si="65"/>
        <v>是</v>
      </c>
      <c r="AI675" s="26" t="str">
        <f ca="1" t="shared" si="66"/>
        <v>是</v>
      </c>
      <c r="AJ675" s="27" t="str">
        <f ca="1" t="shared" si="67"/>
        <v>是</v>
      </c>
      <c r="AK675" s="28" t="s">
        <v>69</v>
      </c>
      <c r="AL675" s="28"/>
    </row>
    <row r="676" spans="1:38">
      <c r="A676" s="22" t="str">
        <f t="shared" si="68"/>
        <v>合肥包河三里庵网点</v>
      </c>
      <c r="B676" s="22" t="str">
        <f>VLOOKUP(R676,区域划分!A:B,2,0)</f>
        <v>合肥南</v>
      </c>
      <c r="C676" t="str">
        <f t="shared" si="69"/>
        <v>2020-11-02</v>
      </c>
      <c r="D676" s="16" t="s">
        <v>6628</v>
      </c>
      <c r="E676" s="16" t="s">
        <v>6629</v>
      </c>
      <c r="F676" s="16" t="s">
        <v>433</v>
      </c>
      <c r="G676" s="16" t="s">
        <v>532</v>
      </c>
      <c r="H676" s="16" t="s">
        <v>1112</v>
      </c>
      <c r="I676" s="16" t="s">
        <v>436</v>
      </c>
      <c r="J676" s="16" t="s">
        <v>6630</v>
      </c>
      <c r="K676" s="16" t="s">
        <v>6631</v>
      </c>
      <c r="L676" s="16" t="s">
        <v>6632</v>
      </c>
      <c r="M676" s="16" t="s">
        <v>6633</v>
      </c>
      <c r="N676" s="16" t="s">
        <v>478</v>
      </c>
      <c r="O676" s="16" t="s">
        <v>479</v>
      </c>
      <c r="P676" s="16" t="s">
        <v>6634</v>
      </c>
      <c r="Q676" s="16" t="s">
        <v>6635</v>
      </c>
      <c r="R676" s="16" t="s">
        <v>13</v>
      </c>
      <c r="S676" s="16" t="s">
        <v>4176</v>
      </c>
      <c r="T676" s="16" t="s">
        <v>1880</v>
      </c>
      <c r="U676" s="16" t="s">
        <v>466</v>
      </c>
      <c r="V676" s="16" t="s">
        <v>6636</v>
      </c>
      <c r="W676" s="16" t="s">
        <v>6634</v>
      </c>
      <c r="X676" s="16" t="s">
        <v>449</v>
      </c>
      <c r="Y676" s="16" t="s">
        <v>450</v>
      </c>
      <c r="Z676" s="16" t="s">
        <v>451</v>
      </c>
      <c r="AA676" s="16" t="s">
        <v>6637</v>
      </c>
      <c r="AB676" s="16" t="s">
        <v>4176</v>
      </c>
      <c r="AC676" s="16" t="s">
        <v>13</v>
      </c>
      <c r="AD676" s="16" t="s">
        <v>453</v>
      </c>
      <c r="AE676" s="16" t="s">
        <v>13</v>
      </c>
      <c r="AF676" s="16" t="s">
        <v>338</v>
      </c>
      <c r="AG676" s="25">
        <f ca="1" t="shared" si="64"/>
        <v>23.0380555556039</v>
      </c>
      <c r="AH676" s="25" t="str">
        <f t="shared" si="65"/>
        <v>是</v>
      </c>
      <c r="AI676" s="26" t="str">
        <f ca="1" t="shared" si="66"/>
        <v>是</v>
      </c>
      <c r="AJ676" s="27" t="str">
        <f ca="1" t="shared" si="67"/>
        <v>是</v>
      </c>
      <c r="AK676" s="28"/>
      <c r="AL676" s="28" t="s">
        <v>71</v>
      </c>
    </row>
    <row r="677" spans="1:38">
      <c r="A677" s="22" t="str">
        <f t="shared" si="68"/>
        <v>合肥经开网点</v>
      </c>
      <c r="B677" s="22" t="str">
        <f>VLOOKUP(R677,区域划分!A:B,2,0)</f>
        <v>合肥南</v>
      </c>
      <c r="C677" t="str">
        <f t="shared" si="69"/>
        <v>2020-11-02</v>
      </c>
      <c r="D677" s="16" t="s">
        <v>6638</v>
      </c>
      <c r="E677" s="16" t="s">
        <v>6639</v>
      </c>
      <c r="F677" s="16" t="s">
        <v>433</v>
      </c>
      <c r="G677" s="16" t="s">
        <v>456</v>
      </c>
      <c r="H677" s="16" t="s">
        <v>457</v>
      </c>
      <c r="I677" s="16" t="s">
        <v>473</v>
      </c>
      <c r="J677" s="16" t="s">
        <v>1072</v>
      </c>
      <c r="K677" s="16" t="s">
        <v>6640</v>
      </c>
      <c r="L677" s="16" t="s">
        <v>6641</v>
      </c>
      <c r="M677" s="16" t="s">
        <v>6642</v>
      </c>
      <c r="N677" s="16" t="s">
        <v>478</v>
      </c>
      <c r="O677" s="16" t="s">
        <v>442</v>
      </c>
      <c r="P677" s="16" t="s">
        <v>6643</v>
      </c>
      <c r="Q677" s="16" t="s">
        <v>6644</v>
      </c>
      <c r="R677" s="16" t="s">
        <v>9</v>
      </c>
      <c r="S677" s="16" t="s">
        <v>4176</v>
      </c>
      <c r="T677" s="16" t="s">
        <v>4231</v>
      </c>
      <c r="U677" s="16" t="s">
        <v>466</v>
      </c>
      <c r="V677" s="16" t="s">
        <v>6645</v>
      </c>
      <c r="W677" s="16" t="s">
        <v>6643</v>
      </c>
      <c r="X677" s="16" t="s">
        <v>449</v>
      </c>
      <c r="Y677" s="16" t="s">
        <v>450</v>
      </c>
      <c r="Z677" s="16" t="s">
        <v>451</v>
      </c>
      <c r="AA677" s="16" t="s">
        <v>6646</v>
      </c>
      <c r="AB677" s="16" t="s">
        <v>4176</v>
      </c>
      <c r="AC677" s="16" t="s">
        <v>9</v>
      </c>
      <c r="AD677" s="16" t="s">
        <v>453</v>
      </c>
      <c r="AE677" s="16" t="s">
        <v>9</v>
      </c>
      <c r="AF677" s="16" t="s">
        <v>338</v>
      </c>
      <c r="AG677" s="25">
        <f ca="1" t="shared" si="64"/>
        <v>23.1083333333954</v>
      </c>
      <c r="AH677" s="25" t="str">
        <f t="shared" si="65"/>
        <v>是</v>
      </c>
      <c r="AI677" s="26" t="str">
        <f ca="1" t="shared" si="66"/>
        <v>是</v>
      </c>
      <c r="AJ677" s="27" t="str">
        <f ca="1" t="shared" si="67"/>
        <v>是</v>
      </c>
      <c r="AK677" s="28" t="s">
        <v>69</v>
      </c>
      <c r="AL677" s="28" t="s">
        <v>71</v>
      </c>
    </row>
    <row r="678" spans="1:38">
      <c r="A678" s="22" t="str">
        <f t="shared" si="68"/>
        <v>合肥高新天鹅湖网点</v>
      </c>
      <c r="B678" s="22" t="str">
        <f>VLOOKUP(R678,区域划分!A:B,2,0)</f>
        <v>合肥南</v>
      </c>
      <c r="C678" t="str">
        <f t="shared" si="69"/>
        <v>2020-11-02</v>
      </c>
      <c r="D678" s="16" t="s">
        <v>6647</v>
      </c>
      <c r="E678" s="16" t="s">
        <v>6648</v>
      </c>
      <c r="F678" s="16" t="s">
        <v>433</v>
      </c>
      <c r="G678" s="16" t="s">
        <v>3420</v>
      </c>
      <c r="H678" s="16" t="s">
        <v>3421</v>
      </c>
      <c r="I678" s="16" t="s">
        <v>473</v>
      </c>
      <c r="J678" s="16" t="s">
        <v>634</v>
      </c>
      <c r="K678" s="16" t="s">
        <v>6649</v>
      </c>
      <c r="L678" s="16" t="s">
        <v>6650</v>
      </c>
      <c r="M678" s="16" t="s">
        <v>2270</v>
      </c>
      <c r="N678" s="16" t="s">
        <v>478</v>
      </c>
      <c r="O678" s="16" t="s">
        <v>442</v>
      </c>
      <c r="P678" s="16" t="s">
        <v>6651</v>
      </c>
      <c r="Q678" s="16" t="s">
        <v>6652</v>
      </c>
      <c r="R678" s="16" t="s">
        <v>17</v>
      </c>
      <c r="S678" s="16" t="s">
        <v>593</v>
      </c>
      <c r="T678" s="16" t="s">
        <v>6653</v>
      </c>
      <c r="U678" s="16" t="s">
        <v>447</v>
      </c>
      <c r="V678" s="16" t="s">
        <v>6654</v>
      </c>
      <c r="W678" s="16" t="s">
        <v>6651</v>
      </c>
      <c r="X678" s="16" t="s">
        <v>449</v>
      </c>
      <c r="Y678" s="16" t="s">
        <v>450</v>
      </c>
      <c r="Z678" s="16" t="s">
        <v>451</v>
      </c>
      <c r="AA678" s="16" t="s">
        <v>6655</v>
      </c>
      <c r="AB678" s="16" t="s">
        <v>593</v>
      </c>
      <c r="AC678" s="16" t="s">
        <v>17</v>
      </c>
      <c r="AD678" s="16" t="s">
        <v>453</v>
      </c>
      <c r="AE678" s="16" t="s">
        <v>338</v>
      </c>
      <c r="AF678" s="16" t="s">
        <v>338</v>
      </c>
      <c r="AG678" s="25">
        <f ca="1" t="shared" si="64"/>
        <v>2.55416666669771</v>
      </c>
      <c r="AH678" s="25" t="str">
        <f t="shared" si="65"/>
        <v>是</v>
      </c>
      <c r="AI678" s="26" t="str">
        <f ca="1" t="shared" si="66"/>
        <v>是</v>
      </c>
      <c r="AJ678" s="27" t="str">
        <f ca="1" t="shared" si="67"/>
        <v>是</v>
      </c>
      <c r="AK678" s="28" t="s">
        <v>69</v>
      </c>
      <c r="AL678" s="28"/>
    </row>
    <row r="679" spans="1:38">
      <c r="A679" s="22" t="str">
        <f t="shared" si="68"/>
        <v>合肥肥东吾悦网点</v>
      </c>
      <c r="B679" s="22" t="str">
        <f>VLOOKUP(R679,区域划分!A:B,2,0)</f>
        <v>肥东</v>
      </c>
      <c r="C679" t="str">
        <f t="shared" si="69"/>
        <v>2020-11-02</v>
      </c>
      <c r="D679" s="16" t="s">
        <v>6656</v>
      </c>
      <c r="E679" s="16" t="s">
        <v>6657</v>
      </c>
      <c r="F679" s="16" t="s">
        <v>433</v>
      </c>
      <c r="G679" s="16" t="s">
        <v>471</v>
      </c>
      <c r="H679" s="16" t="s">
        <v>472</v>
      </c>
      <c r="I679" s="16" t="s">
        <v>473</v>
      </c>
      <c r="J679" s="16" t="s">
        <v>5188</v>
      </c>
      <c r="K679" s="16" t="s">
        <v>5189</v>
      </c>
      <c r="L679" s="16" t="s">
        <v>6658</v>
      </c>
      <c r="M679" s="16" t="s">
        <v>3203</v>
      </c>
      <c r="N679" s="16" t="s">
        <v>478</v>
      </c>
      <c r="O679" s="16" t="s">
        <v>479</v>
      </c>
      <c r="P679" s="16" t="s">
        <v>6659</v>
      </c>
      <c r="Q679" s="16" t="s">
        <v>6660</v>
      </c>
      <c r="R679" s="16" t="s">
        <v>11</v>
      </c>
      <c r="S679" s="16" t="s">
        <v>4176</v>
      </c>
      <c r="T679" s="16" t="s">
        <v>4197</v>
      </c>
      <c r="U679" s="16" t="s">
        <v>466</v>
      </c>
      <c r="V679" s="16" t="s">
        <v>6661</v>
      </c>
      <c r="W679" s="16" t="s">
        <v>6659</v>
      </c>
      <c r="X679" s="16" t="s">
        <v>449</v>
      </c>
      <c r="Y679" s="16" t="s">
        <v>450</v>
      </c>
      <c r="Z679" s="16" t="s">
        <v>451</v>
      </c>
      <c r="AA679" s="16" t="s">
        <v>6662</v>
      </c>
      <c r="AB679" s="16" t="s">
        <v>4176</v>
      </c>
      <c r="AC679" s="16" t="s">
        <v>11</v>
      </c>
      <c r="AD679" s="16" t="s">
        <v>453</v>
      </c>
      <c r="AE679" s="16" t="s">
        <v>11</v>
      </c>
      <c r="AF679" s="16" t="s">
        <v>338</v>
      </c>
      <c r="AG679" s="25">
        <f ca="1" t="shared" si="64"/>
        <v>23.0897222222993</v>
      </c>
      <c r="AH679" s="25" t="str">
        <f t="shared" si="65"/>
        <v>是</v>
      </c>
      <c r="AI679" s="26" t="str">
        <f ca="1" t="shared" si="66"/>
        <v>是</v>
      </c>
      <c r="AJ679" s="27" t="str">
        <f ca="1" t="shared" si="67"/>
        <v>是</v>
      </c>
      <c r="AK679" s="28"/>
      <c r="AL679" s="28" t="s">
        <v>71</v>
      </c>
    </row>
    <row r="680" spans="1:38">
      <c r="A680" s="22" t="str">
        <f t="shared" si="68"/>
        <v>合肥长丰北城网点</v>
      </c>
      <c r="B680" s="22" t="str">
        <f>VLOOKUP(R680,区域划分!A:B,2,0)</f>
        <v>合肥北</v>
      </c>
      <c r="C680" t="str">
        <f t="shared" si="69"/>
        <v>2020-11-02</v>
      </c>
      <c r="D680" s="16" t="s">
        <v>6663</v>
      </c>
      <c r="E680" s="16" t="s">
        <v>6664</v>
      </c>
      <c r="F680" s="16" t="s">
        <v>433</v>
      </c>
      <c r="G680" s="16" t="s">
        <v>532</v>
      </c>
      <c r="H680" s="16" t="s">
        <v>533</v>
      </c>
      <c r="I680" s="16" t="s">
        <v>436</v>
      </c>
      <c r="J680" s="16" t="s">
        <v>5699</v>
      </c>
      <c r="K680" s="16" t="s">
        <v>5700</v>
      </c>
      <c r="L680" s="16" t="s">
        <v>6665</v>
      </c>
      <c r="M680" s="16" t="s">
        <v>537</v>
      </c>
      <c r="N680" s="16" t="s">
        <v>441</v>
      </c>
      <c r="O680" s="16" t="s">
        <v>442</v>
      </c>
      <c r="P680" s="16" t="s">
        <v>537</v>
      </c>
      <c r="Q680" s="16" t="s">
        <v>6666</v>
      </c>
      <c r="R680" s="16" t="s">
        <v>21</v>
      </c>
      <c r="S680" s="16" t="s">
        <v>482</v>
      </c>
      <c r="T680" s="16" t="s">
        <v>6667</v>
      </c>
      <c r="U680" s="16" t="s">
        <v>447</v>
      </c>
      <c r="V680" s="16" t="s">
        <v>541</v>
      </c>
      <c r="W680" s="16" t="s">
        <v>6668</v>
      </c>
      <c r="X680" s="16" t="s">
        <v>449</v>
      </c>
      <c r="Y680" s="16" t="s">
        <v>450</v>
      </c>
      <c r="Z680" s="16" t="s">
        <v>451</v>
      </c>
      <c r="AA680" s="16" t="s">
        <v>6669</v>
      </c>
      <c r="AB680" s="16" t="s">
        <v>482</v>
      </c>
      <c r="AC680" s="16" t="s">
        <v>21</v>
      </c>
      <c r="AD680" s="16" t="s">
        <v>453</v>
      </c>
      <c r="AE680" s="16" t="s">
        <v>338</v>
      </c>
      <c r="AF680" s="16" t="s">
        <v>338</v>
      </c>
      <c r="AG680" s="25">
        <f ca="1" t="shared" si="64"/>
        <v>1.31388888886431</v>
      </c>
      <c r="AH680" s="25" t="str">
        <f t="shared" si="65"/>
        <v>是</v>
      </c>
      <c r="AI680" s="26" t="str">
        <f ca="1" t="shared" si="66"/>
        <v>是</v>
      </c>
      <c r="AJ680" s="27" t="str">
        <f ca="1" t="shared" si="67"/>
        <v>是</v>
      </c>
      <c r="AK680" s="28" t="s">
        <v>69</v>
      </c>
      <c r="AL680" s="28"/>
    </row>
    <row r="681" spans="1:38">
      <c r="A681" s="22" t="str">
        <f t="shared" si="68"/>
        <v>合肥经开网点</v>
      </c>
      <c r="B681" s="22" t="str">
        <f>VLOOKUP(R681,区域划分!A:B,2,0)</f>
        <v>合肥南</v>
      </c>
      <c r="C681" t="str">
        <f t="shared" si="69"/>
        <v>2020-11-02</v>
      </c>
      <c r="D681" s="16" t="s">
        <v>6670</v>
      </c>
      <c r="E681" s="16" t="s">
        <v>6671</v>
      </c>
      <c r="F681" s="16" t="s">
        <v>835</v>
      </c>
      <c r="G681" s="16" t="s">
        <v>471</v>
      </c>
      <c r="H681" s="16" t="s">
        <v>599</v>
      </c>
      <c r="I681" s="16" t="s">
        <v>473</v>
      </c>
      <c r="J681" s="16" t="s">
        <v>836</v>
      </c>
      <c r="K681" s="16" t="s">
        <v>6672</v>
      </c>
      <c r="L681" s="16" t="s">
        <v>6673</v>
      </c>
      <c r="M681" s="16" t="s">
        <v>6674</v>
      </c>
      <c r="N681" s="16" t="s">
        <v>478</v>
      </c>
      <c r="O681" s="16" t="s">
        <v>442</v>
      </c>
      <c r="P681" s="16" t="s">
        <v>6675</v>
      </c>
      <c r="Q681" s="16" t="s">
        <v>6676</v>
      </c>
      <c r="R681" s="16" t="s">
        <v>9</v>
      </c>
      <c r="S681" s="16" t="s">
        <v>2273</v>
      </c>
      <c r="T681" s="16" t="s">
        <v>6677</v>
      </c>
      <c r="U681" s="16" t="s">
        <v>447</v>
      </c>
      <c r="V681" s="16" t="s">
        <v>6678</v>
      </c>
      <c r="W681" s="16" t="s">
        <v>6675</v>
      </c>
      <c r="X681" s="16" t="s">
        <v>449</v>
      </c>
      <c r="Y681" s="16" t="s">
        <v>450</v>
      </c>
      <c r="Z681" s="16" t="s">
        <v>451</v>
      </c>
      <c r="AA681" s="16" t="s">
        <v>6679</v>
      </c>
      <c r="AB681" s="16" t="s">
        <v>2273</v>
      </c>
      <c r="AC681" s="16" t="s">
        <v>9</v>
      </c>
      <c r="AD681" s="16" t="s">
        <v>453</v>
      </c>
      <c r="AE681" s="16" t="s">
        <v>338</v>
      </c>
      <c r="AF681" s="16" t="s">
        <v>338</v>
      </c>
      <c r="AG681" s="25">
        <f ca="1" t="shared" si="64"/>
        <v>23.0261111109867</v>
      </c>
      <c r="AH681" s="25" t="str">
        <f t="shared" si="65"/>
        <v>是</v>
      </c>
      <c r="AI681" s="26" t="str">
        <f ca="1" t="shared" si="66"/>
        <v>是</v>
      </c>
      <c r="AJ681" s="27" t="str">
        <f ca="1" t="shared" si="67"/>
        <v>是</v>
      </c>
      <c r="AK681" s="28" t="s">
        <v>69</v>
      </c>
      <c r="AL681" s="28"/>
    </row>
    <row r="682" spans="1:38">
      <c r="A682" s="22" t="str">
        <f t="shared" si="68"/>
        <v>合肥经开网点</v>
      </c>
      <c r="B682" s="22" t="str">
        <f>VLOOKUP(R682,区域划分!A:B,2,0)</f>
        <v>合肥南</v>
      </c>
      <c r="C682" t="str">
        <f t="shared" si="69"/>
        <v>2020-11-02</v>
      </c>
      <c r="D682" s="16" t="s">
        <v>6680</v>
      </c>
      <c r="E682" s="16" t="s">
        <v>6681</v>
      </c>
      <c r="F682" s="16" t="s">
        <v>835</v>
      </c>
      <c r="G682" s="16" t="s">
        <v>456</v>
      </c>
      <c r="H682" s="16" t="s">
        <v>457</v>
      </c>
      <c r="I682" s="16" t="s">
        <v>473</v>
      </c>
      <c r="J682" s="16" t="s">
        <v>836</v>
      </c>
      <c r="K682" s="16" t="s">
        <v>6682</v>
      </c>
      <c r="L682" s="16" t="s">
        <v>6683</v>
      </c>
      <c r="M682" s="16" t="s">
        <v>6684</v>
      </c>
      <c r="N682" s="16" t="s">
        <v>441</v>
      </c>
      <c r="O682" s="16" t="s">
        <v>442</v>
      </c>
      <c r="P682" s="16" t="s">
        <v>6685</v>
      </c>
      <c r="Q682" s="16" t="s">
        <v>6686</v>
      </c>
      <c r="R682" s="16" t="s">
        <v>9</v>
      </c>
      <c r="S682" s="16" t="s">
        <v>2273</v>
      </c>
      <c r="T682" s="16" t="s">
        <v>6687</v>
      </c>
      <c r="U682" s="16" t="s">
        <v>447</v>
      </c>
      <c r="V682" s="16" t="s">
        <v>6688</v>
      </c>
      <c r="W682" s="16" t="s">
        <v>6689</v>
      </c>
      <c r="X682" s="16" t="s">
        <v>449</v>
      </c>
      <c r="Y682" s="16" t="s">
        <v>450</v>
      </c>
      <c r="Z682" s="16" t="s">
        <v>451</v>
      </c>
      <c r="AA682" s="16" t="s">
        <v>6690</v>
      </c>
      <c r="AB682" s="16" t="s">
        <v>2273</v>
      </c>
      <c r="AC682" s="16" t="s">
        <v>9</v>
      </c>
      <c r="AD682" s="16" t="s">
        <v>865</v>
      </c>
      <c r="AE682" s="16" t="s">
        <v>338</v>
      </c>
      <c r="AF682" s="16" t="s">
        <v>338</v>
      </c>
      <c r="AG682" s="25">
        <f ca="1" t="shared" si="64"/>
        <v>22.9527777777985</v>
      </c>
      <c r="AH682" s="25" t="str">
        <f t="shared" si="65"/>
        <v>是</v>
      </c>
      <c r="AI682" s="26" t="str">
        <f ca="1" t="shared" si="66"/>
        <v>是</v>
      </c>
      <c r="AJ682" s="27" t="str">
        <f ca="1" t="shared" si="67"/>
        <v>是</v>
      </c>
      <c r="AK682" s="28" t="s">
        <v>69</v>
      </c>
      <c r="AL682" s="28"/>
    </row>
    <row r="683" spans="1:38">
      <c r="A683" s="22" t="str">
        <f t="shared" si="68"/>
        <v>池州青阳网点</v>
      </c>
      <c r="B683" s="22" t="str">
        <f>VLOOKUP(R683,区域划分!A:B,2,0)</f>
        <v>池州</v>
      </c>
      <c r="C683" t="str">
        <f t="shared" si="69"/>
        <v>2020-11-02</v>
      </c>
      <c r="D683" s="16" t="s">
        <v>6691</v>
      </c>
      <c r="E683" s="16" t="s">
        <v>6692</v>
      </c>
      <c r="F683" s="16" t="s">
        <v>433</v>
      </c>
      <c r="G683" s="16" t="s">
        <v>456</v>
      </c>
      <c r="H683" s="16" t="s">
        <v>457</v>
      </c>
      <c r="I683" s="16" t="s">
        <v>473</v>
      </c>
      <c r="J683" s="16" t="s">
        <v>600</v>
      </c>
      <c r="K683" s="16" t="s">
        <v>6693</v>
      </c>
      <c r="L683" s="16" t="s">
        <v>6694</v>
      </c>
      <c r="M683" s="16" t="s">
        <v>537</v>
      </c>
      <c r="N683" s="16" t="s">
        <v>441</v>
      </c>
      <c r="O683" s="16" t="s">
        <v>442</v>
      </c>
      <c r="P683" s="16" t="s">
        <v>6695</v>
      </c>
      <c r="Q683" s="16" t="s">
        <v>6696</v>
      </c>
      <c r="R683" s="16" t="s">
        <v>25</v>
      </c>
      <c r="S683" s="16" t="s">
        <v>4176</v>
      </c>
      <c r="T683" s="16" t="s">
        <v>4612</v>
      </c>
      <c r="U683" s="16" t="s">
        <v>466</v>
      </c>
      <c r="V683" s="16" t="s">
        <v>541</v>
      </c>
      <c r="W683" s="16" t="s">
        <v>6695</v>
      </c>
      <c r="X683" s="16" t="s">
        <v>449</v>
      </c>
      <c r="Y683" s="16" t="s">
        <v>450</v>
      </c>
      <c r="Z683" s="16" t="s">
        <v>451</v>
      </c>
      <c r="AA683" s="16" t="s">
        <v>6697</v>
      </c>
      <c r="AB683" s="16" t="s">
        <v>4176</v>
      </c>
      <c r="AC683" s="16" t="s">
        <v>25</v>
      </c>
      <c r="AD683" s="16" t="s">
        <v>453</v>
      </c>
      <c r="AE683" s="16" t="s">
        <v>25</v>
      </c>
      <c r="AF683" s="16" t="s">
        <v>338</v>
      </c>
      <c r="AG683" s="25">
        <f ca="1" t="shared" si="64"/>
        <v>23.0497222222039</v>
      </c>
      <c r="AH683" s="25" t="str">
        <f t="shared" si="65"/>
        <v>是</v>
      </c>
      <c r="AI683" s="26" t="str">
        <f ca="1" t="shared" si="66"/>
        <v>是</v>
      </c>
      <c r="AJ683" s="27" t="str">
        <f ca="1" t="shared" si="67"/>
        <v>是</v>
      </c>
      <c r="AK683" s="28"/>
      <c r="AL683" s="28" t="s">
        <v>71</v>
      </c>
    </row>
    <row r="684" spans="1:38">
      <c r="A684" s="22" t="str">
        <f t="shared" si="68"/>
        <v>黄山屯溪网点</v>
      </c>
      <c r="B684" s="22" t="str">
        <f>VLOOKUP(R684,区域划分!A:B,2,0)</f>
        <v>黄山</v>
      </c>
      <c r="C684" t="str">
        <f t="shared" si="69"/>
        <v>2020-11-02</v>
      </c>
      <c r="D684" s="16" t="s">
        <v>6698</v>
      </c>
      <c r="E684" s="16" t="s">
        <v>6699</v>
      </c>
      <c r="F684" s="16" t="s">
        <v>433</v>
      </c>
      <c r="G684" s="16" t="s">
        <v>471</v>
      </c>
      <c r="H684" s="16" t="s">
        <v>472</v>
      </c>
      <c r="I684" s="16" t="s">
        <v>473</v>
      </c>
      <c r="J684" s="16" t="s">
        <v>1540</v>
      </c>
      <c r="K684" s="16" t="s">
        <v>2210</v>
      </c>
      <c r="L684" s="16" t="s">
        <v>6700</v>
      </c>
      <c r="M684" s="16" t="s">
        <v>6701</v>
      </c>
      <c r="N684" s="16" t="s">
        <v>478</v>
      </c>
      <c r="O684" s="16" t="s">
        <v>479</v>
      </c>
      <c r="P684" s="16" t="s">
        <v>6702</v>
      </c>
      <c r="Q684" s="16" t="s">
        <v>6703</v>
      </c>
      <c r="R684" s="16" t="s">
        <v>29</v>
      </c>
      <c r="S684" s="16" t="s">
        <v>3569</v>
      </c>
      <c r="T684" s="16" t="s">
        <v>6704</v>
      </c>
      <c r="U684" s="16" t="s">
        <v>447</v>
      </c>
      <c r="V684" s="16" t="s">
        <v>6705</v>
      </c>
      <c r="W684" s="16" t="s">
        <v>6702</v>
      </c>
      <c r="X684" s="16" t="s">
        <v>449</v>
      </c>
      <c r="Y684" s="16" t="s">
        <v>450</v>
      </c>
      <c r="Z684" s="16" t="s">
        <v>451</v>
      </c>
      <c r="AA684" s="16" t="s">
        <v>6706</v>
      </c>
      <c r="AB684" s="16" t="s">
        <v>3569</v>
      </c>
      <c r="AC684" s="16" t="s">
        <v>29</v>
      </c>
      <c r="AD684" s="16" t="s">
        <v>453</v>
      </c>
      <c r="AE684" s="16" t="s">
        <v>338</v>
      </c>
      <c r="AF684" s="16" t="s">
        <v>338</v>
      </c>
      <c r="AG684" s="25">
        <f ca="1" t="shared" si="64"/>
        <v>16.6188888889155</v>
      </c>
      <c r="AH684" s="25" t="str">
        <f t="shared" si="65"/>
        <v>是</v>
      </c>
      <c r="AI684" s="26" t="str">
        <f ca="1" t="shared" si="66"/>
        <v>是</v>
      </c>
      <c r="AJ684" s="27" t="str">
        <f ca="1" t="shared" si="67"/>
        <v>是</v>
      </c>
      <c r="AK684" s="28" t="s">
        <v>69</v>
      </c>
      <c r="AL684" s="28"/>
    </row>
    <row r="685" spans="1:38">
      <c r="A685" s="22" t="str">
        <f t="shared" si="68"/>
        <v>合肥瑶海龙岗网点</v>
      </c>
      <c r="B685" s="22" t="str">
        <f>VLOOKUP(R685,区域划分!A:B,2,0)</f>
        <v>合肥北</v>
      </c>
      <c r="C685" t="str">
        <f t="shared" si="69"/>
        <v>2020-11-02</v>
      </c>
      <c r="D685" s="16" t="s">
        <v>6707</v>
      </c>
      <c r="E685" s="16" t="s">
        <v>6708</v>
      </c>
      <c r="F685" s="16" t="s">
        <v>433</v>
      </c>
      <c r="G685" s="16" t="s">
        <v>471</v>
      </c>
      <c r="H685" s="16" t="s">
        <v>472</v>
      </c>
      <c r="I685" s="16" t="s">
        <v>436</v>
      </c>
      <c r="J685" s="16" t="s">
        <v>1979</v>
      </c>
      <c r="K685" s="16" t="s">
        <v>6709</v>
      </c>
      <c r="L685" s="16" t="s">
        <v>6710</v>
      </c>
      <c r="M685" s="16" t="s">
        <v>6711</v>
      </c>
      <c r="N685" s="16" t="s">
        <v>441</v>
      </c>
      <c r="O685" s="16" t="s">
        <v>442</v>
      </c>
      <c r="P685" s="16" t="s">
        <v>6712</v>
      </c>
      <c r="Q685" s="16" t="s">
        <v>6713</v>
      </c>
      <c r="R685" s="16" t="s">
        <v>96</v>
      </c>
      <c r="S685" s="16" t="s">
        <v>3592</v>
      </c>
      <c r="T685" s="16" t="s">
        <v>6714</v>
      </c>
      <c r="U685" s="16" t="s">
        <v>447</v>
      </c>
      <c r="V685" s="16" t="s">
        <v>6715</v>
      </c>
      <c r="W685" s="16" t="s">
        <v>6712</v>
      </c>
      <c r="X685" s="16" t="s">
        <v>449</v>
      </c>
      <c r="Y685" s="16" t="s">
        <v>450</v>
      </c>
      <c r="Z685" s="16" t="s">
        <v>451</v>
      </c>
      <c r="AA685" s="16" t="s">
        <v>6716</v>
      </c>
      <c r="AB685" s="16" t="s">
        <v>3592</v>
      </c>
      <c r="AC685" s="16" t="s">
        <v>96</v>
      </c>
      <c r="AD685" s="16" t="s">
        <v>453</v>
      </c>
      <c r="AE685" s="16" t="s">
        <v>338</v>
      </c>
      <c r="AF685" s="16" t="s">
        <v>338</v>
      </c>
      <c r="AG685" s="25">
        <f ca="1" t="shared" si="64"/>
        <v>17.7833333333256</v>
      </c>
      <c r="AH685" s="25" t="str">
        <f t="shared" si="65"/>
        <v>是</v>
      </c>
      <c r="AI685" s="26" t="str">
        <f ca="1" t="shared" si="66"/>
        <v>是</v>
      </c>
      <c r="AJ685" s="27" t="str">
        <f ca="1" t="shared" si="67"/>
        <v>是</v>
      </c>
      <c r="AK685" s="28" t="s">
        <v>69</v>
      </c>
      <c r="AL685" s="28"/>
    </row>
    <row r="686" spans="1:38">
      <c r="A686" s="22" t="str">
        <f t="shared" si="68"/>
        <v>淮南八公山网点</v>
      </c>
      <c r="B686" s="22" t="str">
        <f>VLOOKUP(R686,区域划分!A:B,2,0)</f>
        <v>淮南</v>
      </c>
      <c r="C686" t="str">
        <f t="shared" si="69"/>
        <v>2020-11-02</v>
      </c>
      <c r="D686" s="16" t="s">
        <v>6717</v>
      </c>
      <c r="E686" s="16" t="s">
        <v>6718</v>
      </c>
      <c r="F686" s="16" t="s">
        <v>433</v>
      </c>
      <c r="G686" s="16" t="s">
        <v>456</v>
      </c>
      <c r="H686" s="16" t="s">
        <v>457</v>
      </c>
      <c r="I686" s="16" t="s">
        <v>473</v>
      </c>
      <c r="J686" s="16" t="s">
        <v>500</v>
      </c>
      <c r="K686" s="16" t="s">
        <v>501</v>
      </c>
      <c r="L686" s="16" t="s">
        <v>6719</v>
      </c>
      <c r="M686" s="16" t="s">
        <v>6720</v>
      </c>
      <c r="N686" s="16" t="s">
        <v>478</v>
      </c>
      <c r="O686" s="16" t="s">
        <v>442</v>
      </c>
      <c r="P686" s="16" t="s">
        <v>6721</v>
      </c>
      <c r="Q686" s="16" t="s">
        <v>6722</v>
      </c>
      <c r="R686" s="16" t="s">
        <v>119</v>
      </c>
      <c r="S686" s="16" t="s">
        <v>6723</v>
      </c>
      <c r="T686" s="16" t="s">
        <v>6724</v>
      </c>
      <c r="U686" s="16" t="s">
        <v>447</v>
      </c>
      <c r="V686" s="16" t="s">
        <v>6725</v>
      </c>
      <c r="W686" s="16" t="s">
        <v>6721</v>
      </c>
      <c r="X686" s="16" t="s">
        <v>449</v>
      </c>
      <c r="Y686" s="16" t="s">
        <v>450</v>
      </c>
      <c r="Z686" s="16" t="s">
        <v>451</v>
      </c>
      <c r="AA686" s="16" t="s">
        <v>6726</v>
      </c>
      <c r="AB686" s="16" t="s">
        <v>6723</v>
      </c>
      <c r="AC686" s="16" t="s">
        <v>119</v>
      </c>
      <c r="AD686" s="16" t="s">
        <v>453</v>
      </c>
      <c r="AE686" s="16" t="s">
        <v>338</v>
      </c>
      <c r="AF686" s="16" t="s">
        <v>338</v>
      </c>
      <c r="AG686" s="25">
        <f ca="1" t="shared" si="64"/>
        <v>21.4341666667024</v>
      </c>
      <c r="AH686" s="25" t="str">
        <f t="shared" si="65"/>
        <v>是</v>
      </c>
      <c r="AI686" s="26" t="str">
        <f ca="1" t="shared" si="66"/>
        <v>是</v>
      </c>
      <c r="AJ686" s="27" t="str">
        <f ca="1" t="shared" si="67"/>
        <v>是</v>
      </c>
      <c r="AK686" s="28" t="s">
        <v>69</v>
      </c>
      <c r="AL686" s="28"/>
    </row>
    <row r="687" spans="1:38">
      <c r="A687" s="22" t="str">
        <f t="shared" si="68"/>
        <v>池州青阳网点</v>
      </c>
      <c r="B687" s="22" t="str">
        <f>VLOOKUP(R687,区域划分!A:B,2,0)</f>
        <v>池州</v>
      </c>
      <c r="C687" t="str">
        <f t="shared" si="69"/>
        <v>2020-11-02</v>
      </c>
      <c r="D687" s="16" t="s">
        <v>6727</v>
      </c>
      <c r="E687" s="16" t="s">
        <v>6728</v>
      </c>
      <c r="F687" s="16" t="s">
        <v>433</v>
      </c>
      <c r="G687" s="16" t="s">
        <v>456</v>
      </c>
      <c r="H687" s="16" t="s">
        <v>457</v>
      </c>
      <c r="I687" s="16" t="s">
        <v>436</v>
      </c>
      <c r="J687" s="16" t="s">
        <v>2238</v>
      </c>
      <c r="K687" s="16" t="s">
        <v>6729</v>
      </c>
      <c r="L687" s="16" t="s">
        <v>6730</v>
      </c>
      <c r="M687" s="16" t="s">
        <v>6731</v>
      </c>
      <c r="N687" s="16" t="s">
        <v>478</v>
      </c>
      <c r="O687" s="16" t="s">
        <v>442</v>
      </c>
      <c r="P687" s="16" t="s">
        <v>6732</v>
      </c>
      <c r="Q687" s="16" t="s">
        <v>6696</v>
      </c>
      <c r="R687" s="16" t="s">
        <v>25</v>
      </c>
      <c r="S687" s="16" t="s">
        <v>4176</v>
      </c>
      <c r="T687" s="16" t="s">
        <v>6733</v>
      </c>
      <c r="U687" s="16" t="s">
        <v>466</v>
      </c>
      <c r="V687" s="16" t="s">
        <v>6734</v>
      </c>
      <c r="W687" s="16" t="s">
        <v>6732</v>
      </c>
      <c r="X687" s="16" t="s">
        <v>449</v>
      </c>
      <c r="Y687" s="16" t="s">
        <v>450</v>
      </c>
      <c r="Z687" s="16" t="s">
        <v>451</v>
      </c>
      <c r="AA687" s="16" t="s">
        <v>6735</v>
      </c>
      <c r="AB687" s="16" t="s">
        <v>4176</v>
      </c>
      <c r="AC687" s="16" t="s">
        <v>25</v>
      </c>
      <c r="AD687" s="16" t="s">
        <v>453</v>
      </c>
      <c r="AE687" s="16" t="s">
        <v>25</v>
      </c>
      <c r="AF687" s="16" t="s">
        <v>338</v>
      </c>
      <c r="AG687" s="25">
        <f ca="1" t="shared" si="64"/>
        <v>23.0672222222784</v>
      </c>
      <c r="AH687" s="25" t="str">
        <f t="shared" si="65"/>
        <v>是</v>
      </c>
      <c r="AI687" s="26" t="str">
        <f ca="1" t="shared" si="66"/>
        <v>是</v>
      </c>
      <c r="AJ687" s="27" t="str">
        <f ca="1" t="shared" si="67"/>
        <v>是</v>
      </c>
      <c r="AK687" s="28" t="s">
        <v>69</v>
      </c>
      <c r="AL687" s="28" t="s">
        <v>71</v>
      </c>
    </row>
    <row r="688" spans="1:38">
      <c r="A688" s="22" t="str">
        <f t="shared" si="68"/>
        <v>合肥肥东人民路网点</v>
      </c>
      <c r="B688" s="22" t="str">
        <f>VLOOKUP(R688,区域划分!A:B,2,0)</f>
        <v>肥东</v>
      </c>
      <c r="C688" t="str">
        <f t="shared" si="69"/>
        <v>2020-11-02</v>
      </c>
      <c r="D688" s="16" t="s">
        <v>6736</v>
      </c>
      <c r="E688" s="16" t="s">
        <v>6737</v>
      </c>
      <c r="F688" s="16" t="s">
        <v>433</v>
      </c>
      <c r="G688" s="16" t="s">
        <v>471</v>
      </c>
      <c r="H688" s="16" t="s">
        <v>472</v>
      </c>
      <c r="I688" s="16" t="s">
        <v>473</v>
      </c>
      <c r="J688" s="16" t="s">
        <v>3946</v>
      </c>
      <c r="K688" s="16" t="s">
        <v>6738</v>
      </c>
      <c r="L688" s="16" t="s">
        <v>6739</v>
      </c>
      <c r="M688" s="16" t="s">
        <v>6740</v>
      </c>
      <c r="N688" s="16" t="s">
        <v>478</v>
      </c>
      <c r="O688" s="16" t="s">
        <v>479</v>
      </c>
      <c r="P688" s="16" t="s">
        <v>6741</v>
      </c>
      <c r="Q688" s="16" t="s">
        <v>6742</v>
      </c>
      <c r="R688" s="16" t="s">
        <v>23</v>
      </c>
      <c r="S688" s="16" t="s">
        <v>4176</v>
      </c>
      <c r="T688" s="16" t="s">
        <v>4197</v>
      </c>
      <c r="U688" s="16" t="s">
        <v>466</v>
      </c>
      <c r="V688" s="16" t="s">
        <v>6743</v>
      </c>
      <c r="W688" s="16" t="s">
        <v>6741</v>
      </c>
      <c r="X688" s="16" t="s">
        <v>449</v>
      </c>
      <c r="Y688" s="16" t="s">
        <v>450</v>
      </c>
      <c r="Z688" s="16" t="s">
        <v>451</v>
      </c>
      <c r="AA688" s="16" t="s">
        <v>6744</v>
      </c>
      <c r="AB688" s="16" t="s">
        <v>4176</v>
      </c>
      <c r="AC688" s="16" t="s">
        <v>23</v>
      </c>
      <c r="AD688" s="16" t="s">
        <v>453</v>
      </c>
      <c r="AE688" s="16" t="s">
        <v>23</v>
      </c>
      <c r="AF688" s="16" t="s">
        <v>338</v>
      </c>
      <c r="AG688" s="25">
        <f ca="1" t="shared" si="64"/>
        <v>23.024722222297</v>
      </c>
      <c r="AH688" s="25" t="str">
        <f t="shared" si="65"/>
        <v>是</v>
      </c>
      <c r="AI688" s="26" t="str">
        <f ca="1" t="shared" si="66"/>
        <v>是</v>
      </c>
      <c r="AJ688" s="27" t="str">
        <f ca="1" t="shared" si="67"/>
        <v>是</v>
      </c>
      <c r="AK688" s="28"/>
      <c r="AL688" s="28" t="s">
        <v>71</v>
      </c>
    </row>
    <row r="689" spans="1:38">
      <c r="A689" s="22" t="str">
        <f t="shared" si="68"/>
        <v>合肥包河三里庵网点</v>
      </c>
      <c r="B689" s="22" t="str">
        <f>VLOOKUP(R689,区域划分!A:B,2,0)</f>
        <v>合肥南</v>
      </c>
      <c r="C689" t="str">
        <f t="shared" si="69"/>
        <v>2020-11-02</v>
      </c>
      <c r="D689" s="16" t="s">
        <v>6745</v>
      </c>
      <c r="E689" s="16" t="s">
        <v>6746</v>
      </c>
      <c r="F689" s="16" t="s">
        <v>433</v>
      </c>
      <c r="G689" s="16" t="s">
        <v>456</v>
      </c>
      <c r="H689" s="16" t="s">
        <v>457</v>
      </c>
      <c r="I689" s="16" t="s">
        <v>473</v>
      </c>
      <c r="J689" s="16" t="s">
        <v>2844</v>
      </c>
      <c r="K689" s="16" t="s">
        <v>6747</v>
      </c>
      <c r="L689" s="16" t="s">
        <v>6748</v>
      </c>
      <c r="M689" s="16" t="s">
        <v>6749</v>
      </c>
      <c r="N689" s="16" t="s">
        <v>441</v>
      </c>
      <c r="O689" s="16" t="s">
        <v>442</v>
      </c>
      <c r="P689" s="16" t="s">
        <v>6750</v>
      </c>
      <c r="Q689" s="16" t="s">
        <v>6751</v>
      </c>
      <c r="R689" s="16" t="s">
        <v>13</v>
      </c>
      <c r="S689" s="16" t="s">
        <v>4176</v>
      </c>
      <c r="T689" s="16" t="s">
        <v>1880</v>
      </c>
      <c r="U689" s="16" t="s">
        <v>466</v>
      </c>
      <c r="V689" s="16" t="s">
        <v>6752</v>
      </c>
      <c r="W689" s="16" t="s">
        <v>6750</v>
      </c>
      <c r="X689" s="16" t="s">
        <v>449</v>
      </c>
      <c r="Y689" s="16" t="s">
        <v>450</v>
      </c>
      <c r="Z689" s="16" t="s">
        <v>451</v>
      </c>
      <c r="AA689" s="16" t="s">
        <v>6753</v>
      </c>
      <c r="AB689" s="16" t="s">
        <v>4176</v>
      </c>
      <c r="AC689" s="16" t="s">
        <v>13</v>
      </c>
      <c r="AD689" s="16" t="s">
        <v>453</v>
      </c>
      <c r="AE689" s="16" t="s">
        <v>13</v>
      </c>
      <c r="AF689" s="16" t="s">
        <v>338</v>
      </c>
      <c r="AG689" s="25">
        <f ca="1" t="shared" si="64"/>
        <v>23.0269444445148</v>
      </c>
      <c r="AH689" s="25" t="str">
        <f t="shared" si="65"/>
        <v>是</v>
      </c>
      <c r="AI689" s="26" t="str">
        <f ca="1" t="shared" si="66"/>
        <v>是</v>
      </c>
      <c r="AJ689" s="27" t="str">
        <f ca="1" t="shared" si="67"/>
        <v>是</v>
      </c>
      <c r="AK689" s="28"/>
      <c r="AL689" s="28" t="s">
        <v>71</v>
      </c>
    </row>
    <row r="690" spans="1:38">
      <c r="A690" s="22" t="str">
        <f t="shared" si="68"/>
        <v>六安金寨网点</v>
      </c>
      <c r="B690" s="22" t="str">
        <f>VLOOKUP(R690,区域划分!A:B,2,0)</f>
        <v>金寨</v>
      </c>
      <c r="C690" t="str">
        <f t="shared" si="69"/>
        <v>2020-11-02</v>
      </c>
      <c r="D690" s="16" t="s">
        <v>6754</v>
      </c>
      <c r="E690" s="16" t="s">
        <v>6755</v>
      </c>
      <c r="F690" s="16" t="s">
        <v>433</v>
      </c>
      <c r="G690" s="16" t="s">
        <v>471</v>
      </c>
      <c r="H690" s="16" t="s">
        <v>472</v>
      </c>
      <c r="I690" s="16" t="s">
        <v>473</v>
      </c>
      <c r="J690" s="16" t="s">
        <v>6756</v>
      </c>
      <c r="K690" s="16" t="s">
        <v>6757</v>
      </c>
      <c r="L690" s="16" t="s">
        <v>6758</v>
      </c>
      <c r="M690" s="16" t="s">
        <v>6759</v>
      </c>
      <c r="N690" s="16" t="s">
        <v>441</v>
      </c>
      <c r="O690" s="16" t="s">
        <v>442</v>
      </c>
      <c r="P690" s="16" t="s">
        <v>6760</v>
      </c>
      <c r="Q690" s="16" t="s">
        <v>6761</v>
      </c>
      <c r="R690" s="16" t="s">
        <v>115</v>
      </c>
      <c r="S690" s="16" t="s">
        <v>6762</v>
      </c>
      <c r="T690" s="16" t="s">
        <v>6763</v>
      </c>
      <c r="U690" s="16" t="s">
        <v>447</v>
      </c>
      <c r="V690" s="16" t="s">
        <v>6764</v>
      </c>
      <c r="W690" s="16" t="s">
        <v>6760</v>
      </c>
      <c r="X690" s="16" t="s">
        <v>449</v>
      </c>
      <c r="Y690" s="16" t="s">
        <v>450</v>
      </c>
      <c r="Z690" s="16" t="s">
        <v>451</v>
      </c>
      <c r="AA690" s="16" t="s">
        <v>6765</v>
      </c>
      <c r="AB690" s="16" t="s">
        <v>6762</v>
      </c>
      <c r="AC690" s="16" t="s">
        <v>115</v>
      </c>
      <c r="AD690" s="16" t="s">
        <v>453</v>
      </c>
      <c r="AE690" s="16" t="s">
        <v>338</v>
      </c>
      <c r="AF690" s="16" t="s">
        <v>338</v>
      </c>
      <c r="AG690" s="25">
        <f ca="1" t="shared" si="64"/>
        <v>14.6394444445032</v>
      </c>
      <c r="AH690" s="25" t="str">
        <f t="shared" si="65"/>
        <v>是</v>
      </c>
      <c r="AI690" s="26" t="str">
        <f ca="1" t="shared" si="66"/>
        <v>是</v>
      </c>
      <c r="AJ690" s="27" t="str">
        <f ca="1" t="shared" si="67"/>
        <v>是</v>
      </c>
      <c r="AK690" s="28" t="s">
        <v>69</v>
      </c>
      <c r="AL690" s="28"/>
    </row>
    <row r="691" spans="1:38">
      <c r="A691" s="22" t="str">
        <f t="shared" si="68"/>
        <v>合肥包河三里庵网点</v>
      </c>
      <c r="B691" s="22" t="str">
        <f>VLOOKUP(R691,区域划分!A:B,2,0)</f>
        <v>合肥南</v>
      </c>
      <c r="C691" t="str">
        <f t="shared" si="69"/>
        <v>2020-11-02</v>
      </c>
      <c r="D691" s="16" t="s">
        <v>6766</v>
      </c>
      <c r="E691" s="16" t="s">
        <v>6767</v>
      </c>
      <c r="F691" s="16" t="s">
        <v>433</v>
      </c>
      <c r="G691" s="16" t="s">
        <v>471</v>
      </c>
      <c r="H691" s="16" t="s">
        <v>472</v>
      </c>
      <c r="I691" s="16" t="s">
        <v>473</v>
      </c>
      <c r="J691" s="16" t="s">
        <v>1979</v>
      </c>
      <c r="K691" s="16" t="s">
        <v>6709</v>
      </c>
      <c r="L691" s="16" t="s">
        <v>6768</v>
      </c>
      <c r="M691" s="16" t="s">
        <v>6769</v>
      </c>
      <c r="N691" s="16" t="s">
        <v>441</v>
      </c>
      <c r="O691" s="16" t="s">
        <v>442</v>
      </c>
      <c r="P691" s="16" t="s">
        <v>6770</v>
      </c>
      <c r="Q691" s="16" t="s">
        <v>6771</v>
      </c>
      <c r="R691" s="16" t="s">
        <v>13</v>
      </c>
      <c r="S691" s="16" t="s">
        <v>4176</v>
      </c>
      <c r="T691" s="16" t="s">
        <v>1880</v>
      </c>
      <c r="U691" s="16" t="s">
        <v>466</v>
      </c>
      <c r="V691" s="16" t="s">
        <v>6772</v>
      </c>
      <c r="W691" s="16" t="s">
        <v>6770</v>
      </c>
      <c r="X691" s="16" t="s">
        <v>449</v>
      </c>
      <c r="Y691" s="16" t="s">
        <v>450</v>
      </c>
      <c r="Z691" s="16" t="s">
        <v>451</v>
      </c>
      <c r="AA691" s="16" t="s">
        <v>6773</v>
      </c>
      <c r="AB691" s="16" t="s">
        <v>4176</v>
      </c>
      <c r="AC691" s="16" t="s">
        <v>13</v>
      </c>
      <c r="AD691" s="16" t="s">
        <v>453</v>
      </c>
      <c r="AE691" s="16" t="s">
        <v>13</v>
      </c>
      <c r="AF691" s="16" t="s">
        <v>338</v>
      </c>
      <c r="AG691" s="25">
        <f ca="1" t="shared" si="64"/>
        <v>23.133611111145</v>
      </c>
      <c r="AH691" s="25" t="str">
        <f t="shared" si="65"/>
        <v>是</v>
      </c>
      <c r="AI691" s="26" t="str">
        <f ca="1" t="shared" si="66"/>
        <v>是</v>
      </c>
      <c r="AJ691" s="27" t="str">
        <f ca="1" t="shared" si="67"/>
        <v>是</v>
      </c>
      <c r="AK691" s="28" t="s">
        <v>69</v>
      </c>
      <c r="AL691" s="28" t="s">
        <v>71</v>
      </c>
    </row>
    <row r="692" spans="1:38">
      <c r="A692" s="22" t="str">
        <f t="shared" si="68"/>
        <v>合肥肥东人民路网点</v>
      </c>
      <c r="B692" s="22" t="str">
        <f>VLOOKUP(R692,区域划分!A:B,2,0)</f>
        <v>肥东</v>
      </c>
      <c r="C692" t="str">
        <f t="shared" si="69"/>
        <v>2020-11-02</v>
      </c>
      <c r="D692" s="16" t="s">
        <v>6774</v>
      </c>
      <c r="E692" s="16" t="s">
        <v>6775</v>
      </c>
      <c r="F692" s="16" t="s">
        <v>433</v>
      </c>
      <c r="G692" s="16" t="s">
        <v>471</v>
      </c>
      <c r="H692" s="16" t="s">
        <v>472</v>
      </c>
      <c r="I692" s="16" t="s">
        <v>436</v>
      </c>
      <c r="J692" s="16" t="s">
        <v>6776</v>
      </c>
      <c r="K692" s="16" t="s">
        <v>6777</v>
      </c>
      <c r="L692" s="16" t="s">
        <v>6778</v>
      </c>
      <c r="M692" s="16" t="s">
        <v>6779</v>
      </c>
      <c r="N692" s="16" t="s">
        <v>441</v>
      </c>
      <c r="O692" s="16" t="s">
        <v>442</v>
      </c>
      <c r="P692" s="16" t="s">
        <v>6780</v>
      </c>
      <c r="Q692" s="16" t="s">
        <v>6781</v>
      </c>
      <c r="R692" s="16" t="s">
        <v>23</v>
      </c>
      <c r="S692" s="16" t="s">
        <v>2174</v>
      </c>
      <c r="T692" s="16" t="s">
        <v>6782</v>
      </c>
      <c r="U692" s="16" t="s">
        <v>447</v>
      </c>
      <c r="V692" s="16" t="s">
        <v>6783</v>
      </c>
      <c r="W692" s="16" t="s">
        <v>6780</v>
      </c>
      <c r="X692" s="16" t="s">
        <v>449</v>
      </c>
      <c r="Y692" s="16" t="s">
        <v>450</v>
      </c>
      <c r="Z692" s="16" t="s">
        <v>451</v>
      </c>
      <c r="AA692" s="16" t="s">
        <v>6784</v>
      </c>
      <c r="AB692" s="16" t="s">
        <v>2174</v>
      </c>
      <c r="AC692" s="16" t="s">
        <v>23</v>
      </c>
      <c r="AD692" s="16" t="s">
        <v>453</v>
      </c>
      <c r="AE692" s="16" t="s">
        <v>338</v>
      </c>
      <c r="AF692" s="16" t="s">
        <v>338</v>
      </c>
      <c r="AG692" s="25">
        <f ca="1" t="shared" si="64"/>
        <v>14.1761111111264</v>
      </c>
      <c r="AH692" s="25" t="str">
        <f t="shared" si="65"/>
        <v>是</v>
      </c>
      <c r="AI692" s="26" t="str">
        <f ca="1" t="shared" si="66"/>
        <v>是</v>
      </c>
      <c r="AJ692" s="27" t="str">
        <f ca="1" t="shared" si="67"/>
        <v>是</v>
      </c>
      <c r="AK692" s="28" t="s">
        <v>69</v>
      </c>
      <c r="AL692" s="28"/>
    </row>
    <row r="693" spans="1:38">
      <c r="A693" s="22" t="str">
        <f t="shared" si="68"/>
        <v>合肥包河三里庵网点</v>
      </c>
      <c r="B693" s="22" t="str">
        <f>VLOOKUP(R693,区域划分!A:B,2,0)</f>
        <v>合肥南</v>
      </c>
      <c r="C693" t="str">
        <f t="shared" si="69"/>
        <v>2020-11-02</v>
      </c>
      <c r="D693" s="16" t="s">
        <v>6785</v>
      </c>
      <c r="E693" s="16" t="s">
        <v>6786</v>
      </c>
      <c r="F693" s="16" t="s">
        <v>433</v>
      </c>
      <c r="G693" s="16" t="s">
        <v>532</v>
      </c>
      <c r="H693" s="16" t="s">
        <v>533</v>
      </c>
      <c r="I693" s="16" t="s">
        <v>473</v>
      </c>
      <c r="J693" s="16" t="s">
        <v>1072</v>
      </c>
      <c r="K693" s="16" t="s">
        <v>6787</v>
      </c>
      <c r="L693" s="16" t="s">
        <v>6788</v>
      </c>
      <c r="M693" s="16" t="s">
        <v>6789</v>
      </c>
      <c r="N693" s="16" t="s">
        <v>478</v>
      </c>
      <c r="O693" s="16" t="s">
        <v>442</v>
      </c>
      <c r="P693" s="16" t="s">
        <v>6790</v>
      </c>
      <c r="Q693" s="16" t="s">
        <v>6791</v>
      </c>
      <c r="R693" s="16" t="s">
        <v>13</v>
      </c>
      <c r="S693" s="16" t="s">
        <v>4176</v>
      </c>
      <c r="T693" s="16" t="s">
        <v>1880</v>
      </c>
      <c r="U693" s="16" t="s">
        <v>466</v>
      </c>
      <c r="V693" s="16" t="s">
        <v>6792</v>
      </c>
      <c r="W693" s="16" t="s">
        <v>6790</v>
      </c>
      <c r="X693" s="16" t="s">
        <v>449</v>
      </c>
      <c r="Y693" s="16" t="s">
        <v>450</v>
      </c>
      <c r="Z693" s="16" t="s">
        <v>451</v>
      </c>
      <c r="AA693" s="16" t="s">
        <v>6793</v>
      </c>
      <c r="AB693" s="16" t="s">
        <v>4176</v>
      </c>
      <c r="AC693" s="16" t="s">
        <v>13</v>
      </c>
      <c r="AD693" s="16" t="s">
        <v>453</v>
      </c>
      <c r="AE693" s="16" t="s">
        <v>13</v>
      </c>
      <c r="AF693" s="16" t="s">
        <v>338</v>
      </c>
      <c r="AG693" s="25">
        <f ca="1" t="shared" si="64"/>
        <v>23.0319444444613</v>
      </c>
      <c r="AH693" s="25" t="str">
        <f t="shared" si="65"/>
        <v>是</v>
      </c>
      <c r="AI693" s="26" t="str">
        <f ca="1" t="shared" si="66"/>
        <v>是</v>
      </c>
      <c r="AJ693" s="27" t="str">
        <f ca="1" t="shared" si="67"/>
        <v>是</v>
      </c>
      <c r="AK693" s="28" t="s">
        <v>69</v>
      </c>
      <c r="AL693" s="28" t="s">
        <v>71</v>
      </c>
    </row>
    <row r="694" spans="1:38">
      <c r="A694" s="22" t="str">
        <f t="shared" si="68"/>
        <v>合肥经开莲花路网点</v>
      </c>
      <c r="B694" s="22" t="str">
        <f>VLOOKUP(R694,区域划分!A:B,2,0)</f>
        <v>合肥南</v>
      </c>
      <c r="C694" t="str">
        <f t="shared" si="69"/>
        <v>2020-11-02</v>
      </c>
      <c r="D694" s="16" t="s">
        <v>6794</v>
      </c>
      <c r="E694" s="16" t="s">
        <v>6795</v>
      </c>
      <c r="F694" s="16" t="s">
        <v>433</v>
      </c>
      <c r="G694" s="16" t="s">
        <v>456</v>
      </c>
      <c r="H694" s="16" t="s">
        <v>457</v>
      </c>
      <c r="I694" s="16" t="s">
        <v>473</v>
      </c>
      <c r="J694" s="16" t="s">
        <v>4760</v>
      </c>
      <c r="K694" s="16" t="s">
        <v>6796</v>
      </c>
      <c r="L694" s="16" t="s">
        <v>6797</v>
      </c>
      <c r="M694" s="16" t="s">
        <v>537</v>
      </c>
      <c r="N694" s="16" t="s">
        <v>478</v>
      </c>
      <c r="O694" s="16" t="s">
        <v>442</v>
      </c>
      <c r="P694" s="16" t="s">
        <v>537</v>
      </c>
      <c r="Q694" s="16" t="s">
        <v>6798</v>
      </c>
      <c r="R694" s="16" t="s">
        <v>31</v>
      </c>
      <c r="S694" s="16" t="s">
        <v>3086</v>
      </c>
      <c r="T694" s="16" t="s">
        <v>6799</v>
      </c>
      <c r="U694" s="16" t="s">
        <v>447</v>
      </c>
      <c r="V694" s="16" t="s">
        <v>541</v>
      </c>
      <c r="W694" s="16" t="s">
        <v>537</v>
      </c>
      <c r="X694" s="16" t="s">
        <v>449</v>
      </c>
      <c r="Y694" s="16" t="s">
        <v>450</v>
      </c>
      <c r="Z694" s="16" t="s">
        <v>451</v>
      </c>
      <c r="AA694" s="16" t="s">
        <v>6800</v>
      </c>
      <c r="AB694" s="16" t="s">
        <v>3086</v>
      </c>
      <c r="AC694" s="16" t="s">
        <v>31</v>
      </c>
      <c r="AD694" s="16" t="s">
        <v>453</v>
      </c>
      <c r="AE694" s="16" t="s">
        <v>338</v>
      </c>
      <c r="AF694" s="16" t="s">
        <v>338</v>
      </c>
      <c r="AG694" s="25">
        <f ca="1" t="shared" si="64"/>
        <v>14.6791666667559</v>
      </c>
      <c r="AH694" s="25" t="str">
        <f t="shared" si="65"/>
        <v>是</v>
      </c>
      <c r="AI694" s="26" t="str">
        <f ca="1" t="shared" si="66"/>
        <v>是</v>
      </c>
      <c r="AJ694" s="27" t="str">
        <f ca="1" t="shared" si="67"/>
        <v>是</v>
      </c>
      <c r="AK694" s="28" t="s">
        <v>69</v>
      </c>
      <c r="AL694" s="28"/>
    </row>
    <row r="695" spans="1:38">
      <c r="A695" s="22" t="str">
        <f t="shared" si="68"/>
        <v>合肥包河葛大店网点</v>
      </c>
      <c r="B695" s="22" t="str">
        <f>VLOOKUP(R695,区域划分!A:B,2,0)</f>
        <v>合肥南</v>
      </c>
      <c r="C695" t="str">
        <f t="shared" si="69"/>
        <v>2020-11-02</v>
      </c>
      <c r="D695" s="16" t="s">
        <v>6801</v>
      </c>
      <c r="E695" s="16" t="s">
        <v>6802</v>
      </c>
      <c r="F695" s="16" t="s">
        <v>835</v>
      </c>
      <c r="G695" s="16" t="s">
        <v>471</v>
      </c>
      <c r="H695" s="16" t="s">
        <v>472</v>
      </c>
      <c r="I695" s="16" t="s">
        <v>436</v>
      </c>
      <c r="J695" s="16" t="s">
        <v>836</v>
      </c>
      <c r="K695" s="16" t="s">
        <v>6803</v>
      </c>
      <c r="L695" s="16" t="s">
        <v>6804</v>
      </c>
      <c r="M695" s="16" t="s">
        <v>6805</v>
      </c>
      <c r="N695" s="16" t="s">
        <v>478</v>
      </c>
      <c r="O695" s="16" t="s">
        <v>442</v>
      </c>
      <c r="P695" s="16" t="s">
        <v>6806</v>
      </c>
      <c r="Q695" s="16" t="s">
        <v>6807</v>
      </c>
      <c r="R695" s="16" t="s">
        <v>39</v>
      </c>
      <c r="S695" s="16" t="s">
        <v>3444</v>
      </c>
      <c r="T695" s="16" t="s">
        <v>6808</v>
      </c>
      <c r="U695" s="16" t="s">
        <v>447</v>
      </c>
      <c r="V695" s="16" t="s">
        <v>6809</v>
      </c>
      <c r="W695" s="16" t="s">
        <v>6806</v>
      </c>
      <c r="X695" s="16" t="s">
        <v>449</v>
      </c>
      <c r="Y695" s="16" t="s">
        <v>450</v>
      </c>
      <c r="Z695" s="16" t="s">
        <v>451</v>
      </c>
      <c r="AA695" s="16" t="s">
        <v>6810</v>
      </c>
      <c r="AB695" s="16" t="s">
        <v>3444</v>
      </c>
      <c r="AC695" s="16" t="s">
        <v>39</v>
      </c>
      <c r="AD695" s="16" t="s">
        <v>865</v>
      </c>
      <c r="AE695" s="16" t="s">
        <v>338</v>
      </c>
      <c r="AF695" s="16" t="s">
        <v>338</v>
      </c>
      <c r="AG695" s="25">
        <f ca="1" t="shared" si="64"/>
        <v>21.3761111111962</v>
      </c>
      <c r="AH695" s="25" t="str">
        <f t="shared" si="65"/>
        <v>是</v>
      </c>
      <c r="AI695" s="26" t="str">
        <f ca="1" t="shared" si="66"/>
        <v>是</v>
      </c>
      <c r="AJ695" s="27" t="str">
        <f ca="1" t="shared" si="67"/>
        <v>是</v>
      </c>
      <c r="AK695" s="28" t="s">
        <v>69</v>
      </c>
      <c r="AL695" s="28"/>
    </row>
    <row r="696" spans="1:38">
      <c r="A696" s="22" t="str">
        <f t="shared" si="68"/>
        <v>合肥包河南站网点</v>
      </c>
      <c r="B696" s="22" t="str">
        <f>VLOOKUP(R696,区域划分!A:B,2,0)</f>
        <v>合肥南</v>
      </c>
      <c r="C696" t="str">
        <f t="shared" si="69"/>
        <v>2020-11-02</v>
      </c>
      <c r="D696" s="16" t="s">
        <v>6811</v>
      </c>
      <c r="E696" s="16" t="s">
        <v>6812</v>
      </c>
      <c r="F696" s="16" t="s">
        <v>433</v>
      </c>
      <c r="G696" s="16" t="s">
        <v>456</v>
      </c>
      <c r="H696" s="16" t="s">
        <v>457</v>
      </c>
      <c r="I696" s="16" t="s">
        <v>473</v>
      </c>
      <c r="J696" s="16" t="s">
        <v>6813</v>
      </c>
      <c r="K696" s="16" t="s">
        <v>6814</v>
      </c>
      <c r="L696" s="16" t="s">
        <v>6815</v>
      </c>
      <c r="M696" s="16" t="s">
        <v>6816</v>
      </c>
      <c r="N696" s="16" t="s">
        <v>441</v>
      </c>
      <c r="O696" s="16" t="s">
        <v>442</v>
      </c>
      <c r="P696" s="16" t="s">
        <v>6816</v>
      </c>
      <c r="Q696" s="16" t="s">
        <v>6817</v>
      </c>
      <c r="R696" s="16" t="s">
        <v>79</v>
      </c>
      <c r="S696" s="16" t="s">
        <v>6818</v>
      </c>
      <c r="T696" s="16" t="s">
        <v>6819</v>
      </c>
      <c r="U696" s="16" t="s">
        <v>447</v>
      </c>
      <c r="V696" s="16" t="s">
        <v>6820</v>
      </c>
      <c r="W696" s="16" t="s">
        <v>6816</v>
      </c>
      <c r="X696" s="16" t="s">
        <v>449</v>
      </c>
      <c r="Y696" s="16" t="s">
        <v>450</v>
      </c>
      <c r="Z696" s="16" t="s">
        <v>451</v>
      </c>
      <c r="AA696" s="16" t="s">
        <v>6821</v>
      </c>
      <c r="AB696" s="16" t="s">
        <v>6818</v>
      </c>
      <c r="AC696" s="16" t="s">
        <v>79</v>
      </c>
      <c r="AD696" s="16" t="s">
        <v>453</v>
      </c>
      <c r="AE696" s="16" t="s">
        <v>338</v>
      </c>
      <c r="AF696" s="16" t="s">
        <v>338</v>
      </c>
      <c r="AG696" s="25">
        <f ca="1" t="shared" si="64"/>
        <v>16.5283333333209</v>
      </c>
      <c r="AH696" s="25" t="str">
        <f t="shared" si="65"/>
        <v>是</v>
      </c>
      <c r="AI696" s="26" t="str">
        <f ca="1" t="shared" si="66"/>
        <v>是</v>
      </c>
      <c r="AJ696" s="27" t="str">
        <f ca="1" t="shared" si="67"/>
        <v>是</v>
      </c>
      <c r="AK696" s="28" t="s">
        <v>69</v>
      </c>
      <c r="AL696" s="28"/>
    </row>
    <row r="697" spans="1:38">
      <c r="A697" s="22" t="str">
        <f t="shared" si="68"/>
        <v>池州贵池开发区网点</v>
      </c>
      <c r="B697" s="22" t="str">
        <f>VLOOKUP(R697,区域划分!A:B,2,0)</f>
        <v>池州</v>
      </c>
      <c r="C697" t="str">
        <f t="shared" si="69"/>
        <v>2020-11-02</v>
      </c>
      <c r="D697" s="16" t="s">
        <v>6822</v>
      </c>
      <c r="E697" s="16" t="s">
        <v>6823</v>
      </c>
      <c r="F697" s="16" t="s">
        <v>433</v>
      </c>
      <c r="G697" s="16" t="s">
        <v>471</v>
      </c>
      <c r="H697" s="16" t="s">
        <v>472</v>
      </c>
      <c r="I697" s="16" t="s">
        <v>473</v>
      </c>
      <c r="J697" s="16" t="s">
        <v>6824</v>
      </c>
      <c r="K697" s="16" t="s">
        <v>6825</v>
      </c>
      <c r="L697" s="16" t="s">
        <v>6826</v>
      </c>
      <c r="M697" s="16" t="s">
        <v>6827</v>
      </c>
      <c r="N697" s="16" t="s">
        <v>441</v>
      </c>
      <c r="O697" s="16" t="s">
        <v>442</v>
      </c>
      <c r="P697" s="16" t="s">
        <v>6828</v>
      </c>
      <c r="Q697" s="16" t="s">
        <v>6829</v>
      </c>
      <c r="R697" s="16" t="s">
        <v>43</v>
      </c>
      <c r="S697" s="16" t="s">
        <v>3661</v>
      </c>
      <c r="T697" s="16" t="s">
        <v>6830</v>
      </c>
      <c r="U697" s="16" t="s">
        <v>447</v>
      </c>
      <c r="V697" s="16" t="s">
        <v>6831</v>
      </c>
      <c r="W697" s="16" t="s">
        <v>6828</v>
      </c>
      <c r="X697" s="16" t="s">
        <v>449</v>
      </c>
      <c r="Y697" s="16" t="s">
        <v>450</v>
      </c>
      <c r="Z697" s="16" t="s">
        <v>451</v>
      </c>
      <c r="AA697" s="16" t="s">
        <v>6832</v>
      </c>
      <c r="AB697" s="16" t="s">
        <v>3661</v>
      </c>
      <c r="AC697" s="16" t="s">
        <v>43</v>
      </c>
      <c r="AD697" s="16" t="s">
        <v>453</v>
      </c>
      <c r="AE697" s="16" t="s">
        <v>338</v>
      </c>
      <c r="AF697" s="16" t="s">
        <v>338</v>
      </c>
      <c r="AG697" s="25">
        <f ca="1" t="shared" si="64"/>
        <v>22.3377777779242</v>
      </c>
      <c r="AH697" s="25" t="str">
        <f t="shared" si="65"/>
        <v>是</v>
      </c>
      <c r="AI697" s="26" t="str">
        <f ca="1" t="shared" si="66"/>
        <v>是</v>
      </c>
      <c r="AJ697" s="27" t="str">
        <f ca="1" t="shared" si="67"/>
        <v>是</v>
      </c>
      <c r="AK697" s="28" t="s">
        <v>69</v>
      </c>
      <c r="AL697" s="28"/>
    </row>
    <row r="698" spans="1:38">
      <c r="A698" s="22" t="str">
        <f t="shared" si="68"/>
        <v>亳州蒙城网点</v>
      </c>
      <c r="B698" s="22" t="str">
        <f>VLOOKUP(R698,区域划分!A:B,2,0)</f>
        <v>亳州</v>
      </c>
      <c r="C698" t="str">
        <f t="shared" si="69"/>
        <v>2020-11-02</v>
      </c>
      <c r="D698" s="16" t="s">
        <v>6833</v>
      </c>
      <c r="E698" s="16" t="s">
        <v>6834</v>
      </c>
      <c r="F698" s="16" t="s">
        <v>433</v>
      </c>
      <c r="G698" s="16" t="s">
        <v>532</v>
      </c>
      <c r="H698" s="16" t="s">
        <v>533</v>
      </c>
      <c r="I698" s="16" t="s">
        <v>473</v>
      </c>
      <c r="J698" s="16" t="s">
        <v>1072</v>
      </c>
      <c r="K698" s="16" t="s">
        <v>6787</v>
      </c>
      <c r="L698" s="16" t="s">
        <v>6835</v>
      </c>
      <c r="M698" s="16" t="s">
        <v>6836</v>
      </c>
      <c r="N698" s="16" t="s">
        <v>478</v>
      </c>
      <c r="O698" s="16" t="s">
        <v>442</v>
      </c>
      <c r="P698" s="16" t="s">
        <v>6837</v>
      </c>
      <c r="Q698" s="16" t="s">
        <v>6838</v>
      </c>
      <c r="R698" s="16" t="s">
        <v>57</v>
      </c>
      <c r="S698" s="16" t="s">
        <v>494</v>
      </c>
      <c r="T698" s="16" t="s">
        <v>3503</v>
      </c>
      <c r="U698" s="16" t="s">
        <v>466</v>
      </c>
      <c r="V698" s="16" t="s">
        <v>6839</v>
      </c>
      <c r="W698" s="16" t="s">
        <v>6837</v>
      </c>
      <c r="X698" s="16" t="s">
        <v>449</v>
      </c>
      <c r="Y698" s="16" t="s">
        <v>450</v>
      </c>
      <c r="Z698" s="16" t="s">
        <v>451</v>
      </c>
      <c r="AA698" s="16" t="s">
        <v>6840</v>
      </c>
      <c r="AB698" s="16" t="s">
        <v>494</v>
      </c>
      <c r="AC698" s="16" t="s">
        <v>338</v>
      </c>
      <c r="AD698" s="16" t="s">
        <v>453</v>
      </c>
      <c r="AE698" s="16" t="s">
        <v>57</v>
      </c>
      <c r="AF698" s="16" t="s">
        <v>338</v>
      </c>
      <c r="AG698" s="25">
        <f ca="1" t="shared" si="64"/>
        <v>23.5547222222085</v>
      </c>
      <c r="AH698" s="25" t="str">
        <f t="shared" si="65"/>
        <v>是</v>
      </c>
      <c r="AI698" s="26" t="str">
        <f ca="1" t="shared" si="66"/>
        <v>是</v>
      </c>
      <c r="AJ698" s="27" t="str">
        <f ca="1" t="shared" si="67"/>
        <v>是</v>
      </c>
      <c r="AK698" s="28"/>
      <c r="AL698" s="28" t="s">
        <v>71</v>
      </c>
    </row>
    <row r="699" spans="1:38">
      <c r="A699" s="22" t="str">
        <f t="shared" si="68"/>
        <v>马鞍山含山网点</v>
      </c>
      <c r="B699" s="22" t="str">
        <f>VLOOKUP(R699,区域划分!A:B,2,0)</f>
        <v>含山</v>
      </c>
      <c r="C699" t="str">
        <f t="shared" si="69"/>
        <v>2020-11-02</v>
      </c>
      <c r="D699" s="16" t="s">
        <v>6841</v>
      </c>
      <c r="E699" s="16" t="s">
        <v>6842</v>
      </c>
      <c r="F699" s="16" t="s">
        <v>433</v>
      </c>
      <c r="G699" s="16" t="s">
        <v>456</v>
      </c>
      <c r="H699" s="16" t="s">
        <v>457</v>
      </c>
      <c r="I699" s="16" t="s">
        <v>473</v>
      </c>
      <c r="J699" s="16" t="s">
        <v>6843</v>
      </c>
      <c r="K699" s="16" t="s">
        <v>6844</v>
      </c>
      <c r="L699" s="16" t="s">
        <v>6845</v>
      </c>
      <c r="M699" s="16" t="s">
        <v>6846</v>
      </c>
      <c r="N699" s="16" t="s">
        <v>441</v>
      </c>
      <c r="O699" s="16" t="s">
        <v>442</v>
      </c>
      <c r="P699" s="16" t="s">
        <v>6847</v>
      </c>
      <c r="Q699" s="16" t="s">
        <v>6848</v>
      </c>
      <c r="R699" s="16" t="s">
        <v>27</v>
      </c>
      <c r="S699" s="16" t="s">
        <v>494</v>
      </c>
      <c r="T699" s="16" t="s">
        <v>3503</v>
      </c>
      <c r="U699" s="16" t="s">
        <v>466</v>
      </c>
      <c r="V699" s="16" t="s">
        <v>6849</v>
      </c>
      <c r="W699" s="16" t="s">
        <v>6847</v>
      </c>
      <c r="X699" s="16" t="s">
        <v>449</v>
      </c>
      <c r="Y699" s="16" t="s">
        <v>450</v>
      </c>
      <c r="Z699" s="16" t="s">
        <v>451</v>
      </c>
      <c r="AA699" s="16" t="s">
        <v>6850</v>
      </c>
      <c r="AB699" s="16" t="s">
        <v>494</v>
      </c>
      <c r="AC699" s="16" t="s">
        <v>27</v>
      </c>
      <c r="AD699" s="16" t="s">
        <v>453</v>
      </c>
      <c r="AE699" s="16" t="s">
        <v>27</v>
      </c>
      <c r="AF699" s="16" t="s">
        <v>338</v>
      </c>
      <c r="AG699" s="25">
        <f ca="1" t="shared" si="64"/>
        <v>23.4955555555061</v>
      </c>
      <c r="AH699" s="25" t="str">
        <f t="shared" si="65"/>
        <v>是</v>
      </c>
      <c r="AI699" s="26" t="str">
        <f ca="1" t="shared" si="66"/>
        <v>是</v>
      </c>
      <c r="AJ699" s="27" t="str">
        <f ca="1" t="shared" si="67"/>
        <v>是</v>
      </c>
      <c r="AK699" s="28"/>
      <c r="AL699" s="28" t="s">
        <v>71</v>
      </c>
    </row>
    <row r="700" spans="1:38">
      <c r="A700" s="22" t="str">
        <f t="shared" si="68"/>
        <v>合肥肥东吾悦网点</v>
      </c>
      <c r="B700" s="22" t="str">
        <f>VLOOKUP(R700,区域划分!A:B,2,0)</f>
        <v>肥东</v>
      </c>
      <c r="C700" t="str">
        <f t="shared" si="69"/>
        <v>2020-11-02</v>
      </c>
      <c r="D700" s="16" t="s">
        <v>6851</v>
      </c>
      <c r="E700" s="16" t="s">
        <v>6852</v>
      </c>
      <c r="F700" s="16" t="s">
        <v>433</v>
      </c>
      <c r="G700" s="16" t="s">
        <v>532</v>
      </c>
      <c r="H700" s="16" t="s">
        <v>533</v>
      </c>
      <c r="I700" s="16" t="s">
        <v>473</v>
      </c>
      <c r="J700" s="16" t="s">
        <v>6853</v>
      </c>
      <c r="K700" s="16" t="s">
        <v>6854</v>
      </c>
      <c r="L700" s="16" t="s">
        <v>6855</v>
      </c>
      <c r="M700" s="16" t="s">
        <v>6856</v>
      </c>
      <c r="N700" s="16" t="s">
        <v>478</v>
      </c>
      <c r="O700" s="16" t="s">
        <v>442</v>
      </c>
      <c r="P700" s="16" t="s">
        <v>6857</v>
      </c>
      <c r="Q700" s="16" t="s">
        <v>6858</v>
      </c>
      <c r="R700" s="16" t="s">
        <v>11</v>
      </c>
      <c r="S700" s="16" t="s">
        <v>494</v>
      </c>
      <c r="T700" s="16" t="s">
        <v>3503</v>
      </c>
      <c r="U700" s="16" t="s">
        <v>466</v>
      </c>
      <c r="V700" s="16" t="s">
        <v>6859</v>
      </c>
      <c r="W700" s="16" t="s">
        <v>6857</v>
      </c>
      <c r="X700" s="16" t="s">
        <v>449</v>
      </c>
      <c r="Y700" s="16" t="s">
        <v>450</v>
      </c>
      <c r="Z700" s="16" t="s">
        <v>451</v>
      </c>
      <c r="AA700" s="16" t="s">
        <v>6860</v>
      </c>
      <c r="AB700" s="16" t="s">
        <v>494</v>
      </c>
      <c r="AC700" s="16" t="s">
        <v>11</v>
      </c>
      <c r="AD700" s="16" t="s">
        <v>453</v>
      </c>
      <c r="AE700" s="16" t="s">
        <v>11</v>
      </c>
      <c r="AF700" s="16" t="s">
        <v>338</v>
      </c>
      <c r="AG700" s="25">
        <f ca="1" t="shared" si="64"/>
        <v>23.4944444443099</v>
      </c>
      <c r="AH700" s="25" t="str">
        <f t="shared" si="65"/>
        <v>是</v>
      </c>
      <c r="AI700" s="26" t="str">
        <f ca="1" t="shared" si="66"/>
        <v>是</v>
      </c>
      <c r="AJ700" s="27" t="str">
        <f ca="1" t="shared" si="67"/>
        <v>是</v>
      </c>
      <c r="AK700" s="28"/>
      <c r="AL700" s="28" t="s">
        <v>71</v>
      </c>
    </row>
    <row r="701" spans="1:38">
      <c r="A701" s="22" t="str">
        <f t="shared" si="68"/>
        <v>合肥长丰双凤大道网点</v>
      </c>
      <c r="B701" s="22" t="str">
        <f>VLOOKUP(R701,区域划分!A:B,2,0)</f>
        <v>合肥北</v>
      </c>
      <c r="C701" t="str">
        <f t="shared" si="69"/>
        <v>2020-11-02</v>
      </c>
      <c r="D701" s="16" t="s">
        <v>6861</v>
      </c>
      <c r="E701" s="16" t="s">
        <v>6862</v>
      </c>
      <c r="F701" s="16" t="s">
        <v>433</v>
      </c>
      <c r="G701" s="16" t="s">
        <v>456</v>
      </c>
      <c r="H701" s="16" t="s">
        <v>457</v>
      </c>
      <c r="I701" s="16" t="s">
        <v>436</v>
      </c>
      <c r="J701" s="16" t="s">
        <v>6863</v>
      </c>
      <c r="K701" s="16" t="s">
        <v>6864</v>
      </c>
      <c r="L701" s="16" t="s">
        <v>6865</v>
      </c>
      <c r="M701" s="16" t="s">
        <v>6866</v>
      </c>
      <c r="N701" s="16" t="s">
        <v>441</v>
      </c>
      <c r="O701" s="16" t="s">
        <v>479</v>
      </c>
      <c r="P701" s="16" t="s">
        <v>6867</v>
      </c>
      <c r="Q701" s="16" t="s">
        <v>6868</v>
      </c>
      <c r="R701" s="16" t="s">
        <v>134</v>
      </c>
      <c r="S701" s="16" t="s">
        <v>938</v>
      </c>
      <c r="T701" s="16" t="s">
        <v>6869</v>
      </c>
      <c r="U701" s="16" t="s">
        <v>447</v>
      </c>
      <c r="V701" s="16" t="s">
        <v>6870</v>
      </c>
      <c r="W701" s="16" t="s">
        <v>6867</v>
      </c>
      <c r="X701" s="16" t="s">
        <v>449</v>
      </c>
      <c r="Y701" s="16" t="s">
        <v>450</v>
      </c>
      <c r="Z701" s="16" t="s">
        <v>451</v>
      </c>
      <c r="AA701" s="16" t="s">
        <v>6871</v>
      </c>
      <c r="AB701" s="16" t="s">
        <v>938</v>
      </c>
      <c r="AC701" s="16" t="s">
        <v>134</v>
      </c>
      <c r="AD701" s="16" t="s">
        <v>453</v>
      </c>
      <c r="AE701" s="16" t="s">
        <v>338</v>
      </c>
      <c r="AF701" s="16" t="s">
        <v>338</v>
      </c>
      <c r="AG701" s="25">
        <f ca="1" t="shared" si="64"/>
        <v>13.8911111110356</v>
      </c>
      <c r="AH701" s="25" t="str">
        <f t="shared" si="65"/>
        <v>是</v>
      </c>
      <c r="AI701" s="26" t="str">
        <f ca="1" t="shared" si="66"/>
        <v>是</v>
      </c>
      <c r="AJ701" s="27" t="str">
        <f ca="1" t="shared" si="67"/>
        <v>是</v>
      </c>
      <c r="AK701" s="28" t="s">
        <v>69</v>
      </c>
      <c r="AL701" s="28"/>
    </row>
    <row r="702" spans="1:38">
      <c r="A702" s="22" t="str">
        <f t="shared" si="68"/>
        <v>合肥肥东吾悦网点</v>
      </c>
      <c r="B702" s="22" t="str">
        <f>VLOOKUP(R702,区域划分!A:B,2,0)</f>
        <v>肥东</v>
      </c>
      <c r="C702" t="str">
        <f t="shared" si="69"/>
        <v>2020-11-02</v>
      </c>
      <c r="D702" s="16" t="s">
        <v>6872</v>
      </c>
      <c r="E702" s="16" t="s">
        <v>2525</v>
      </c>
      <c r="F702" s="16" t="s">
        <v>433</v>
      </c>
      <c r="G702" s="16" t="s">
        <v>532</v>
      </c>
      <c r="H702" s="16" t="s">
        <v>533</v>
      </c>
      <c r="I702" s="16" t="s">
        <v>436</v>
      </c>
      <c r="J702" s="16" t="s">
        <v>2526</v>
      </c>
      <c r="K702" s="16" t="s">
        <v>2527</v>
      </c>
      <c r="L702" s="16" t="s">
        <v>6873</v>
      </c>
      <c r="M702" s="16" t="s">
        <v>2529</v>
      </c>
      <c r="N702" s="16" t="s">
        <v>441</v>
      </c>
      <c r="O702" s="16" t="s">
        <v>442</v>
      </c>
      <c r="P702" s="16" t="s">
        <v>2530</v>
      </c>
      <c r="Q702" s="16" t="s">
        <v>2531</v>
      </c>
      <c r="R702" s="16" t="s">
        <v>11</v>
      </c>
      <c r="S702" s="16" t="s">
        <v>494</v>
      </c>
      <c r="T702" s="16" t="s">
        <v>3503</v>
      </c>
      <c r="U702" s="16" t="s">
        <v>466</v>
      </c>
      <c r="V702" s="16" t="s">
        <v>2532</v>
      </c>
      <c r="W702" s="16" t="s">
        <v>2530</v>
      </c>
      <c r="X702" s="16" t="s">
        <v>449</v>
      </c>
      <c r="Y702" s="16" t="s">
        <v>450</v>
      </c>
      <c r="Z702" s="16" t="s">
        <v>451</v>
      </c>
      <c r="AA702" s="16" t="s">
        <v>6874</v>
      </c>
      <c r="AB702" s="16" t="s">
        <v>494</v>
      </c>
      <c r="AC702" s="16" t="s">
        <v>11</v>
      </c>
      <c r="AD702" s="16" t="s">
        <v>453</v>
      </c>
      <c r="AE702" s="16" t="s">
        <v>11</v>
      </c>
      <c r="AF702" s="16" t="s">
        <v>338</v>
      </c>
      <c r="AG702" s="25">
        <f ca="1" t="shared" si="64"/>
        <v>23.411666666565</v>
      </c>
      <c r="AH702" s="25" t="str">
        <f t="shared" si="65"/>
        <v>是</v>
      </c>
      <c r="AI702" s="26" t="str">
        <f ca="1" t="shared" si="66"/>
        <v>是</v>
      </c>
      <c r="AJ702" s="27" t="str">
        <f ca="1" t="shared" si="67"/>
        <v>是</v>
      </c>
      <c r="AK702" s="28"/>
      <c r="AL702" s="28" t="s">
        <v>71</v>
      </c>
    </row>
    <row r="703" spans="1:38">
      <c r="A703" s="22" t="str">
        <f t="shared" si="68"/>
        <v>六安裕安城南网点</v>
      </c>
      <c r="B703" s="22" t="str">
        <f>VLOOKUP(R703,区域划分!A:B,2,0)</f>
        <v>六安</v>
      </c>
      <c r="C703" t="str">
        <f t="shared" si="69"/>
        <v>2020-11-02</v>
      </c>
      <c r="D703" s="16" t="s">
        <v>6875</v>
      </c>
      <c r="E703" s="16" t="s">
        <v>6876</v>
      </c>
      <c r="F703" s="16" t="s">
        <v>433</v>
      </c>
      <c r="G703" s="16" t="s">
        <v>456</v>
      </c>
      <c r="H703" s="16" t="s">
        <v>457</v>
      </c>
      <c r="I703" s="16" t="s">
        <v>436</v>
      </c>
      <c r="J703" s="16" t="s">
        <v>4778</v>
      </c>
      <c r="K703" s="16" t="s">
        <v>6877</v>
      </c>
      <c r="L703" s="16" t="s">
        <v>6878</v>
      </c>
      <c r="M703" s="16" t="s">
        <v>6879</v>
      </c>
      <c r="N703" s="16" t="s">
        <v>478</v>
      </c>
      <c r="O703" s="16" t="s">
        <v>442</v>
      </c>
      <c r="P703" s="16" t="s">
        <v>6880</v>
      </c>
      <c r="Q703" s="16" t="s">
        <v>6881</v>
      </c>
      <c r="R703" s="16" t="s">
        <v>122</v>
      </c>
      <c r="S703" s="16" t="s">
        <v>1246</v>
      </c>
      <c r="T703" s="16" t="s">
        <v>6882</v>
      </c>
      <c r="U703" s="16" t="s">
        <v>447</v>
      </c>
      <c r="V703" s="16" t="s">
        <v>6883</v>
      </c>
      <c r="W703" s="16" t="s">
        <v>6880</v>
      </c>
      <c r="X703" s="16" t="s">
        <v>449</v>
      </c>
      <c r="Y703" s="16" t="s">
        <v>450</v>
      </c>
      <c r="Z703" s="16" t="s">
        <v>451</v>
      </c>
      <c r="AA703" s="16" t="s">
        <v>6884</v>
      </c>
      <c r="AB703" s="16" t="s">
        <v>1246</v>
      </c>
      <c r="AC703" s="16" t="s">
        <v>122</v>
      </c>
      <c r="AD703" s="16" t="s">
        <v>453</v>
      </c>
      <c r="AE703" s="16" t="s">
        <v>338</v>
      </c>
      <c r="AF703" s="16" t="s">
        <v>338</v>
      </c>
      <c r="AG703" s="25">
        <f ca="1" t="shared" si="64"/>
        <v>17.6747222223203</v>
      </c>
      <c r="AH703" s="25" t="str">
        <f t="shared" si="65"/>
        <v>是</v>
      </c>
      <c r="AI703" s="26" t="str">
        <f ca="1" t="shared" si="66"/>
        <v>是</v>
      </c>
      <c r="AJ703" s="27" t="str">
        <f ca="1" t="shared" si="67"/>
        <v>是</v>
      </c>
      <c r="AK703" s="28" t="s">
        <v>69</v>
      </c>
      <c r="AL703" s="28"/>
    </row>
    <row r="704" spans="1:38">
      <c r="A704" s="22" t="str">
        <f t="shared" si="68"/>
        <v>池州青阳网点</v>
      </c>
      <c r="B704" s="22" t="str">
        <f>VLOOKUP(R704,区域划分!A:B,2,0)</f>
        <v>池州</v>
      </c>
      <c r="C704" t="str">
        <f t="shared" si="69"/>
        <v>2020-11-02</v>
      </c>
      <c r="D704" s="16" t="s">
        <v>6885</v>
      </c>
      <c r="E704" s="16" t="s">
        <v>6886</v>
      </c>
      <c r="F704" s="16" t="s">
        <v>433</v>
      </c>
      <c r="G704" s="16" t="s">
        <v>532</v>
      </c>
      <c r="H704" s="16" t="s">
        <v>533</v>
      </c>
      <c r="I704" s="16" t="s">
        <v>473</v>
      </c>
      <c r="J704" s="16" t="s">
        <v>577</v>
      </c>
      <c r="K704" s="16" t="s">
        <v>6887</v>
      </c>
      <c r="L704" s="16" t="s">
        <v>6888</v>
      </c>
      <c r="M704" s="16" t="s">
        <v>537</v>
      </c>
      <c r="N704" s="16" t="s">
        <v>441</v>
      </c>
      <c r="O704" s="16" t="s">
        <v>442</v>
      </c>
      <c r="P704" s="16" t="s">
        <v>537</v>
      </c>
      <c r="Q704" s="16" t="s">
        <v>6889</v>
      </c>
      <c r="R704" s="16" t="s">
        <v>25</v>
      </c>
      <c r="S704" s="16" t="s">
        <v>494</v>
      </c>
      <c r="T704" s="16" t="s">
        <v>3503</v>
      </c>
      <c r="U704" s="16" t="s">
        <v>466</v>
      </c>
      <c r="V704" s="16" t="s">
        <v>541</v>
      </c>
      <c r="W704" s="16" t="s">
        <v>537</v>
      </c>
      <c r="X704" s="16" t="s">
        <v>449</v>
      </c>
      <c r="Y704" s="16" t="s">
        <v>450</v>
      </c>
      <c r="Z704" s="16" t="s">
        <v>451</v>
      </c>
      <c r="AA704" s="16" t="s">
        <v>6890</v>
      </c>
      <c r="AB704" s="16" t="s">
        <v>494</v>
      </c>
      <c r="AC704" s="16" t="s">
        <v>25</v>
      </c>
      <c r="AD704" s="16" t="s">
        <v>453</v>
      </c>
      <c r="AE704" s="16" t="s">
        <v>25</v>
      </c>
      <c r="AF704" s="16" t="s">
        <v>338</v>
      </c>
      <c r="AG704" s="25">
        <f ca="1" t="shared" si="64"/>
        <v>23.2563888888108</v>
      </c>
      <c r="AH704" s="25" t="str">
        <f t="shared" si="65"/>
        <v>是</v>
      </c>
      <c r="AI704" s="26" t="str">
        <f ca="1" t="shared" si="66"/>
        <v>是</v>
      </c>
      <c r="AJ704" s="27" t="str">
        <f ca="1" t="shared" si="67"/>
        <v>是</v>
      </c>
      <c r="AK704" s="28" t="s">
        <v>69</v>
      </c>
      <c r="AL704" s="28" t="s">
        <v>71</v>
      </c>
    </row>
    <row r="705" spans="1:38">
      <c r="A705" s="22" t="str">
        <f t="shared" si="68"/>
        <v>亳州谯城万达网点</v>
      </c>
      <c r="B705" s="22" t="str">
        <f>VLOOKUP(R705,区域划分!A:B,2,0)</f>
        <v>亳州</v>
      </c>
      <c r="C705" t="str">
        <f t="shared" si="69"/>
        <v>2020-11-02</v>
      </c>
      <c r="D705" s="16" t="s">
        <v>6891</v>
      </c>
      <c r="E705" s="16" t="s">
        <v>6892</v>
      </c>
      <c r="F705" s="16" t="s">
        <v>433</v>
      </c>
      <c r="G705" s="16" t="s">
        <v>456</v>
      </c>
      <c r="H705" s="16" t="s">
        <v>457</v>
      </c>
      <c r="I705" s="16" t="s">
        <v>473</v>
      </c>
      <c r="J705" s="16" t="s">
        <v>1531</v>
      </c>
      <c r="K705" s="16" t="s">
        <v>5051</v>
      </c>
      <c r="L705" s="16" t="s">
        <v>6893</v>
      </c>
      <c r="M705" s="16" t="s">
        <v>6894</v>
      </c>
      <c r="N705" s="16" t="s">
        <v>441</v>
      </c>
      <c r="O705" s="16" t="s">
        <v>442</v>
      </c>
      <c r="P705" s="16" t="s">
        <v>6894</v>
      </c>
      <c r="Q705" s="16" t="s">
        <v>6895</v>
      </c>
      <c r="R705" s="16" t="s">
        <v>104</v>
      </c>
      <c r="S705" s="16" t="s">
        <v>1387</v>
      </c>
      <c r="T705" s="16" t="s">
        <v>6896</v>
      </c>
      <c r="U705" s="16" t="s">
        <v>447</v>
      </c>
      <c r="V705" s="16" t="s">
        <v>6897</v>
      </c>
      <c r="W705" s="16" t="s">
        <v>6894</v>
      </c>
      <c r="X705" s="16" t="s">
        <v>449</v>
      </c>
      <c r="Y705" s="16" t="s">
        <v>450</v>
      </c>
      <c r="Z705" s="16" t="s">
        <v>451</v>
      </c>
      <c r="AA705" s="16" t="s">
        <v>6898</v>
      </c>
      <c r="AB705" s="16" t="s">
        <v>1387</v>
      </c>
      <c r="AC705" s="16" t="s">
        <v>104</v>
      </c>
      <c r="AD705" s="16" t="s">
        <v>453</v>
      </c>
      <c r="AE705" s="16" t="s">
        <v>338</v>
      </c>
      <c r="AF705" s="16" t="s">
        <v>338</v>
      </c>
      <c r="AG705" s="25">
        <f ca="1" t="shared" si="64"/>
        <v>20.8302777777426</v>
      </c>
      <c r="AH705" s="25" t="str">
        <f t="shared" si="65"/>
        <v>是</v>
      </c>
      <c r="AI705" s="26" t="str">
        <f ca="1" t="shared" si="66"/>
        <v>是</v>
      </c>
      <c r="AJ705" s="27" t="str">
        <f ca="1" t="shared" si="67"/>
        <v>是</v>
      </c>
      <c r="AK705" s="28" t="s">
        <v>69</v>
      </c>
      <c r="AL705" s="28"/>
    </row>
    <row r="706" spans="1:38">
      <c r="A706" s="22" t="str">
        <f t="shared" si="68"/>
        <v>合肥经开大学城网点</v>
      </c>
      <c r="B706" s="22" t="str">
        <f>VLOOKUP(R706,区域划分!A:B,2,0)</f>
        <v>合肥南</v>
      </c>
      <c r="C706" t="str">
        <f t="shared" si="69"/>
        <v>2020-11-02</v>
      </c>
      <c r="D706" s="16" t="s">
        <v>6899</v>
      </c>
      <c r="E706" s="16" t="s">
        <v>6900</v>
      </c>
      <c r="F706" s="16" t="s">
        <v>835</v>
      </c>
      <c r="G706" s="16" t="s">
        <v>471</v>
      </c>
      <c r="H706" s="16" t="s">
        <v>599</v>
      </c>
      <c r="I706" s="16" t="s">
        <v>473</v>
      </c>
      <c r="J706" s="16" t="s">
        <v>836</v>
      </c>
      <c r="K706" s="16" t="s">
        <v>5218</v>
      </c>
      <c r="L706" s="16" t="s">
        <v>6901</v>
      </c>
      <c r="M706" s="16" t="s">
        <v>2270</v>
      </c>
      <c r="N706" s="16" t="s">
        <v>478</v>
      </c>
      <c r="O706" s="16" t="s">
        <v>442</v>
      </c>
      <c r="P706" s="16" t="s">
        <v>6902</v>
      </c>
      <c r="Q706" s="16" t="s">
        <v>6903</v>
      </c>
      <c r="R706" s="16" t="s">
        <v>7</v>
      </c>
      <c r="S706" s="16" t="s">
        <v>3414</v>
      </c>
      <c r="T706" s="16" t="s">
        <v>6904</v>
      </c>
      <c r="U706" s="16" t="s">
        <v>447</v>
      </c>
      <c r="V706" s="16" t="s">
        <v>6654</v>
      </c>
      <c r="W706" s="16" t="s">
        <v>6902</v>
      </c>
      <c r="X706" s="16" t="s">
        <v>449</v>
      </c>
      <c r="Y706" s="16" t="s">
        <v>450</v>
      </c>
      <c r="Z706" s="16" t="s">
        <v>451</v>
      </c>
      <c r="AA706" s="16" t="s">
        <v>6905</v>
      </c>
      <c r="AB706" s="16" t="s">
        <v>3414</v>
      </c>
      <c r="AC706" s="16" t="s">
        <v>7</v>
      </c>
      <c r="AD706" s="16" t="s">
        <v>453</v>
      </c>
      <c r="AE706" s="16" t="s">
        <v>338</v>
      </c>
      <c r="AF706" s="16" t="s">
        <v>338</v>
      </c>
      <c r="AG706" s="25">
        <f ca="1" t="shared" ref="AG706:AG738" si="70">IF(X706="已关闭",(AA706-L706)*24,(NOW()-L706)*24)</f>
        <v>23.1305555555737</v>
      </c>
      <c r="AH706" s="25" t="str">
        <f t="shared" ref="AH706:AH738" si="71">IF(AND(Y706="及时响应",Z706="否"),"是","否")</f>
        <v>是</v>
      </c>
      <c r="AI706" s="26" t="str">
        <f ca="1" t="shared" ref="AI706:AI738" si="72">IF(AG706&gt;24,"否","是")</f>
        <v>是</v>
      </c>
      <c r="AJ706" s="27" t="str">
        <f ca="1" t="shared" ref="AJ706:AJ738" si="73">IF(AND(AH706="是",AI706="是"),"是","否")</f>
        <v>是</v>
      </c>
      <c r="AK706" s="28" t="s">
        <v>69</v>
      </c>
      <c r="AL706" s="28"/>
    </row>
    <row r="707" spans="1:38">
      <c r="A707" s="22" t="str">
        <f t="shared" si="68"/>
        <v>池州青阳网点</v>
      </c>
      <c r="B707" s="22" t="str">
        <f>VLOOKUP(R707,区域划分!A:B,2,0)</f>
        <v>池州</v>
      </c>
      <c r="C707" t="str">
        <f t="shared" si="69"/>
        <v>2020-11-02</v>
      </c>
      <c r="D707" s="16" t="s">
        <v>6906</v>
      </c>
      <c r="E707" s="16" t="s">
        <v>6907</v>
      </c>
      <c r="F707" s="16" t="s">
        <v>433</v>
      </c>
      <c r="G707" s="16" t="s">
        <v>471</v>
      </c>
      <c r="H707" s="16" t="s">
        <v>472</v>
      </c>
      <c r="I707" s="16" t="s">
        <v>473</v>
      </c>
      <c r="J707" s="16" t="s">
        <v>6843</v>
      </c>
      <c r="K707" s="16" t="s">
        <v>6844</v>
      </c>
      <c r="L707" s="16" t="s">
        <v>6908</v>
      </c>
      <c r="M707" s="16" t="s">
        <v>6909</v>
      </c>
      <c r="N707" s="16" t="s">
        <v>441</v>
      </c>
      <c r="O707" s="16" t="s">
        <v>442</v>
      </c>
      <c r="P707" s="16" t="s">
        <v>6910</v>
      </c>
      <c r="Q707" s="16" t="s">
        <v>6911</v>
      </c>
      <c r="R707" s="16" t="s">
        <v>25</v>
      </c>
      <c r="S707" s="16" t="s">
        <v>494</v>
      </c>
      <c r="T707" s="16" t="s">
        <v>3503</v>
      </c>
      <c r="U707" s="16" t="s">
        <v>466</v>
      </c>
      <c r="V707" s="16" t="s">
        <v>6912</v>
      </c>
      <c r="W707" s="16" t="s">
        <v>6910</v>
      </c>
      <c r="X707" s="16" t="s">
        <v>449</v>
      </c>
      <c r="Y707" s="16" t="s">
        <v>450</v>
      </c>
      <c r="Z707" s="16" t="s">
        <v>451</v>
      </c>
      <c r="AA707" s="16" t="s">
        <v>6913</v>
      </c>
      <c r="AB707" s="16" t="s">
        <v>494</v>
      </c>
      <c r="AC707" s="16" t="s">
        <v>25</v>
      </c>
      <c r="AD707" s="16" t="s">
        <v>453</v>
      </c>
      <c r="AE707" s="16" t="s">
        <v>25</v>
      </c>
      <c r="AF707" s="16" t="s">
        <v>338</v>
      </c>
      <c r="AG707" s="25">
        <f ca="1" t="shared" si="70"/>
        <v>23.8522222222527</v>
      </c>
      <c r="AH707" s="25" t="str">
        <f t="shared" si="71"/>
        <v>是</v>
      </c>
      <c r="AI707" s="26" t="str">
        <f ca="1" t="shared" si="72"/>
        <v>是</v>
      </c>
      <c r="AJ707" s="27" t="str">
        <f ca="1" t="shared" si="73"/>
        <v>是</v>
      </c>
      <c r="AK707" s="28" t="s">
        <v>69</v>
      </c>
      <c r="AL707" s="28" t="s">
        <v>71</v>
      </c>
    </row>
    <row r="708" spans="1:38">
      <c r="A708" s="22" t="str">
        <f t="shared" ref="A708:A738" si="74">R708</f>
        <v>合肥经开大学城网点</v>
      </c>
      <c r="B708" s="22" t="str">
        <f>VLOOKUP(R708,区域划分!A:B,2,0)</f>
        <v>合肥南</v>
      </c>
      <c r="C708" t="str">
        <f t="shared" ref="C708:C738" si="75">MID(L708,1,10)</f>
        <v>2020-11-02</v>
      </c>
      <c r="D708" s="16" t="s">
        <v>6914</v>
      </c>
      <c r="E708" s="16" t="s">
        <v>6915</v>
      </c>
      <c r="F708" s="16" t="s">
        <v>433</v>
      </c>
      <c r="G708" s="16" t="s">
        <v>471</v>
      </c>
      <c r="H708" s="16" t="s">
        <v>472</v>
      </c>
      <c r="I708" s="16" t="s">
        <v>436</v>
      </c>
      <c r="J708" s="16" t="s">
        <v>4640</v>
      </c>
      <c r="K708" s="16" t="s">
        <v>4641</v>
      </c>
      <c r="L708" s="16" t="s">
        <v>6916</v>
      </c>
      <c r="M708" s="16" t="s">
        <v>6917</v>
      </c>
      <c r="N708" s="16" t="s">
        <v>478</v>
      </c>
      <c r="O708" s="16" t="s">
        <v>442</v>
      </c>
      <c r="P708" s="16" t="s">
        <v>6918</v>
      </c>
      <c r="Q708" s="16" t="s">
        <v>6919</v>
      </c>
      <c r="R708" s="16" t="s">
        <v>7</v>
      </c>
      <c r="S708" s="16" t="s">
        <v>3414</v>
      </c>
      <c r="T708" s="16" t="s">
        <v>6920</v>
      </c>
      <c r="U708" s="16" t="s">
        <v>447</v>
      </c>
      <c r="V708" s="16" t="s">
        <v>6921</v>
      </c>
      <c r="W708" s="16" t="s">
        <v>6918</v>
      </c>
      <c r="X708" s="16" t="s">
        <v>449</v>
      </c>
      <c r="Y708" s="16" t="s">
        <v>450</v>
      </c>
      <c r="Z708" s="16" t="s">
        <v>451</v>
      </c>
      <c r="AA708" s="16" t="s">
        <v>6922</v>
      </c>
      <c r="AB708" s="16" t="s">
        <v>3414</v>
      </c>
      <c r="AC708" s="16" t="s">
        <v>7</v>
      </c>
      <c r="AD708" s="16" t="s">
        <v>453</v>
      </c>
      <c r="AE708" s="16" t="s">
        <v>338</v>
      </c>
      <c r="AF708" s="16" t="s">
        <v>338</v>
      </c>
      <c r="AG708" s="25">
        <f ca="1" t="shared" si="70"/>
        <v>23.0105555556365</v>
      </c>
      <c r="AH708" s="25" t="str">
        <f t="shared" si="71"/>
        <v>是</v>
      </c>
      <c r="AI708" s="26" t="str">
        <f ca="1" t="shared" si="72"/>
        <v>是</v>
      </c>
      <c r="AJ708" s="27" t="str">
        <f ca="1" t="shared" si="73"/>
        <v>是</v>
      </c>
      <c r="AK708" s="28" t="s">
        <v>69</v>
      </c>
      <c r="AL708" s="28"/>
    </row>
    <row r="709" spans="1:38">
      <c r="A709" s="22" t="str">
        <f t="shared" si="74"/>
        <v>芜湖弋江大学城网点</v>
      </c>
      <c r="B709" s="22" t="str">
        <f>VLOOKUP(R709,区域划分!A:B,2,0)</f>
        <v>芜湖</v>
      </c>
      <c r="C709" t="str">
        <f t="shared" si="75"/>
        <v>2020-11-02</v>
      </c>
      <c r="D709" s="16" t="s">
        <v>6923</v>
      </c>
      <c r="E709" s="16" t="s">
        <v>6924</v>
      </c>
      <c r="F709" s="16" t="s">
        <v>835</v>
      </c>
      <c r="G709" s="16" t="s">
        <v>471</v>
      </c>
      <c r="H709" s="16" t="s">
        <v>472</v>
      </c>
      <c r="I709" s="16" t="s">
        <v>473</v>
      </c>
      <c r="J709" s="16" t="s">
        <v>836</v>
      </c>
      <c r="K709" s="16" t="s">
        <v>6925</v>
      </c>
      <c r="L709" s="16" t="s">
        <v>6926</v>
      </c>
      <c r="M709" s="16" t="s">
        <v>6927</v>
      </c>
      <c r="N709" s="16" t="s">
        <v>441</v>
      </c>
      <c r="O709" s="16" t="s">
        <v>442</v>
      </c>
      <c r="P709" s="16" t="s">
        <v>6928</v>
      </c>
      <c r="Q709" s="16" t="s">
        <v>6929</v>
      </c>
      <c r="R709" s="16" t="s">
        <v>124</v>
      </c>
      <c r="S709" s="16" t="s">
        <v>494</v>
      </c>
      <c r="T709" s="16" t="s">
        <v>6930</v>
      </c>
      <c r="U709" s="16" t="s">
        <v>466</v>
      </c>
      <c r="V709" s="16" t="s">
        <v>6931</v>
      </c>
      <c r="W709" s="16" t="s">
        <v>6928</v>
      </c>
      <c r="X709" s="16" t="s">
        <v>449</v>
      </c>
      <c r="Y709" s="16" t="s">
        <v>450</v>
      </c>
      <c r="Z709" s="16" t="s">
        <v>451</v>
      </c>
      <c r="AA709" s="16" t="s">
        <v>6932</v>
      </c>
      <c r="AB709" s="16" t="s">
        <v>494</v>
      </c>
      <c r="AC709" s="16" t="s">
        <v>124</v>
      </c>
      <c r="AD709" s="16" t="s">
        <v>865</v>
      </c>
      <c r="AE709" s="16" t="s">
        <v>124</v>
      </c>
      <c r="AF709" s="16" t="s">
        <v>338</v>
      </c>
      <c r="AG709" s="25">
        <f ca="1" t="shared" si="70"/>
        <v>23.7411111111869</v>
      </c>
      <c r="AH709" s="25" t="str">
        <f t="shared" si="71"/>
        <v>是</v>
      </c>
      <c r="AI709" s="26" t="str">
        <f ca="1" t="shared" si="72"/>
        <v>是</v>
      </c>
      <c r="AJ709" s="27" t="str">
        <f ca="1" t="shared" si="73"/>
        <v>是</v>
      </c>
      <c r="AK709" s="28"/>
      <c r="AL709" s="28" t="s">
        <v>71</v>
      </c>
    </row>
    <row r="710" spans="1:38">
      <c r="A710" s="22" t="str">
        <f t="shared" si="74"/>
        <v>池州青阳网点</v>
      </c>
      <c r="B710" s="22" t="str">
        <f>VLOOKUP(R710,区域划分!A:B,2,0)</f>
        <v>池州</v>
      </c>
      <c r="C710" t="str">
        <f t="shared" si="75"/>
        <v>2020-11-02</v>
      </c>
      <c r="D710" s="16" t="s">
        <v>6933</v>
      </c>
      <c r="E710" s="16" t="s">
        <v>6934</v>
      </c>
      <c r="F710" s="16" t="s">
        <v>433</v>
      </c>
      <c r="G710" s="16" t="s">
        <v>456</v>
      </c>
      <c r="H710" s="16" t="s">
        <v>457</v>
      </c>
      <c r="I710" s="16" t="s">
        <v>473</v>
      </c>
      <c r="J710" s="16" t="s">
        <v>6935</v>
      </c>
      <c r="K710" s="16" t="s">
        <v>6936</v>
      </c>
      <c r="L710" s="16" t="s">
        <v>6937</v>
      </c>
      <c r="M710" s="16" t="s">
        <v>6938</v>
      </c>
      <c r="N710" s="16" t="s">
        <v>441</v>
      </c>
      <c r="O710" s="16" t="s">
        <v>442</v>
      </c>
      <c r="P710" s="16" t="s">
        <v>6939</v>
      </c>
      <c r="Q710" s="16" t="s">
        <v>6940</v>
      </c>
      <c r="R710" s="16" t="s">
        <v>25</v>
      </c>
      <c r="S710" s="16" t="s">
        <v>494</v>
      </c>
      <c r="T710" s="16" t="s">
        <v>3503</v>
      </c>
      <c r="U710" s="16" t="s">
        <v>466</v>
      </c>
      <c r="V710" s="16" t="s">
        <v>6941</v>
      </c>
      <c r="W710" s="16" t="s">
        <v>6939</v>
      </c>
      <c r="X710" s="16" t="s">
        <v>449</v>
      </c>
      <c r="Y710" s="16" t="s">
        <v>450</v>
      </c>
      <c r="Z710" s="16" t="s">
        <v>451</v>
      </c>
      <c r="AA710" s="16" t="s">
        <v>6942</v>
      </c>
      <c r="AB710" s="16" t="s">
        <v>494</v>
      </c>
      <c r="AC710" s="16" t="s">
        <v>25</v>
      </c>
      <c r="AD710" s="16" t="s">
        <v>453</v>
      </c>
      <c r="AE710" s="16" t="s">
        <v>25</v>
      </c>
      <c r="AF710" s="16" t="s">
        <v>338</v>
      </c>
      <c r="AG710" s="25">
        <f ca="1" t="shared" si="70"/>
        <v>23.4675000000279</v>
      </c>
      <c r="AH710" s="25" t="str">
        <f t="shared" si="71"/>
        <v>是</v>
      </c>
      <c r="AI710" s="26" t="str">
        <f ca="1" t="shared" si="72"/>
        <v>是</v>
      </c>
      <c r="AJ710" s="27" t="str">
        <f ca="1" t="shared" si="73"/>
        <v>是</v>
      </c>
      <c r="AK710" s="28" t="s">
        <v>69</v>
      </c>
      <c r="AL710" s="28" t="s">
        <v>71</v>
      </c>
    </row>
    <row r="711" spans="1:38">
      <c r="A711" s="22" t="str">
        <f t="shared" si="74"/>
        <v>肥东集散点</v>
      </c>
      <c r="B711" s="22" t="str">
        <f>VLOOKUP(R711,区域划分!A:B,2,0)</f>
        <v>肥东</v>
      </c>
      <c r="C711" t="str">
        <f t="shared" si="75"/>
        <v>2020-11-02</v>
      </c>
      <c r="D711" s="16" t="s">
        <v>6943</v>
      </c>
      <c r="E711" s="16" t="s">
        <v>3723</v>
      </c>
      <c r="F711" s="16" t="s">
        <v>835</v>
      </c>
      <c r="G711" s="16" t="s">
        <v>471</v>
      </c>
      <c r="H711" s="16" t="s">
        <v>472</v>
      </c>
      <c r="I711" s="16" t="s">
        <v>473</v>
      </c>
      <c r="J711" s="16" t="s">
        <v>836</v>
      </c>
      <c r="K711" s="16" t="s">
        <v>6588</v>
      </c>
      <c r="L711" s="16" t="s">
        <v>6944</v>
      </c>
      <c r="M711" s="16" t="s">
        <v>3726</v>
      </c>
      <c r="N711" s="16" t="s">
        <v>441</v>
      </c>
      <c r="O711" s="16" t="s">
        <v>442</v>
      </c>
      <c r="P711" s="16" t="s">
        <v>3727</v>
      </c>
      <c r="Q711" s="16" t="s">
        <v>3728</v>
      </c>
      <c r="R711" s="16" t="s">
        <v>35</v>
      </c>
      <c r="S711" s="16" t="s">
        <v>494</v>
      </c>
      <c r="T711" s="16" t="s">
        <v>6945</v>
      </c>
      <c r="U711" s="16" t="s">
        <v>466</v>
      </c>
      <c r="V711" s="16" t="s">
        <v>6946</v>
      </c>
      <c r="W711" s="16" t="s">
        <v>3727</v>
      </c>
      <c r="X711" s="16" t="s">
        <v>449</v>
      </c>
      <c r="Y711" s="16" t="s">
        <v>450</v>
      </c>
      <c r="Z711" s="16" t="s">
        <v>451</v>
      </c>
      <c r="AA711" s="16" t="s">
        <v>6947</v>
      </c>
      <c r="AB711" s="16" t="s">
        <v>494</v>
      </c>
      <c r="AC711" s="16" t="s">
        <v>35</v>
      </c>
      <c r="AD711" s="16" t="s">
        <v>865</v>
      </c>
      <c r="AE711" s="16" t="s">
        <v>35</v>
      </c>
      <c r="AF711" s="16" t="s">
        <v>338</v>
      </c>
      <c r="AG711" s="25">
        <f ca="1" t="shared" si="70"/>
        <v>23.626666666707</v>
      </c>
      <c r="AH711" s="25" t="str">
        <f t="shared" si="71"/>
        <v>是</v>
      </c>
      <c r="AI711" s="26" t="str">
        <f ca="1" t="shared" si="72"/>
        <v>是</v>
      </c>
      <c r="AJ711" s="27" t="str">
        <f ca="1" t="shared" si="73"/>
        <v>是</v>
      </c>
      <c r="AK711" s="28"/>
      <c r="AL711" s="28" t="s">
        <v>71</v>
      </c>
    </row>
    <row r="712" spans="1:38">
      <c r="A712" s="22" t="str">
        <f t="shared" si="74"/>
        <v>铜陵铜官网点</v>
      </c>
      <c r="B712" s="22" t="str">
        <f>VLOOKUP(R712,区域划分!A:B,2,0)</f>
        <v>铜陵</v>
      </c>
      <c r="C712" t="str">
        <f t="shared" si="75"/>
        <v>2020-11-02</v>
      </c>
      <c r="D712" s="16" t="s">
        <v>6948</v>
      </c>
      <c r="E712" s="16" t="s">
        <v>6949</v>
      </c>
      <c r="F712" s="16" t="s">
        <v>835</v>
      </c>
      <c r="G712" s="16" t="s">
        <v>456</v>
      </c>
      <c r="H712" s="16" t="s">
        <v>457</v>
      </c>
      <c r="I712" s="16" t="s">
        <v>436</v>
      </c>
      <c r="J712" s="16" t="s">
        <v>836</v>
      </c>
      <c r="K712" s="16" t="s">
        <v>6950</v>
      </c>
      <c r="L712" s="16" t="s">
        <v>6951</v>
      </c>
      <c r="M712" s="16" t="s">
        <v>537</v>
      </c>
      <c r="N712" s="16" t="s">
        <v>441</v>
      </c>
      <c r="O712" s="16" t="s">
        <v>442</v>
      </c>
      <c r="P712" s="16" t="s">
        <v>6952</v>
      </c>
      <c r="Q712" s="16" t="s">
        <v>6953</v>
      </c>
      <c r="R712" s="16" t="s">
        <v>116</v>
      </c>
      <c r="S712" s="16" t="s">
        <v>494</v>
      </c>
      <c r="T712" s="16" t="s">
        <v>6954</v>
      </c>
      <c r="U712" s="16" t="s">
        <v>466</v>
      </c>
      <c r="V712" s="16" t="s">
        <v>6955</v>
      </c>
      <c r="W712" s="16" t="s">
        <v>6956</v>
      </c>
      <c r="X712" s="16" t="s">
        <v>449</v>
      </c>
      <c r="Y712" s="16" t="s">
        <v>450</v>
      </c>
      <c r="Z712" s="16" t="s">
        <v>451</v>
      </c>
      <c r="AA712" s="16" t="s">
        <v>6957</v>
      </c>
      <c r="AB712" s="16" t="s">
        <v>494</v>
      </c>
      <c r="AC712" s="16" t="s">
        <v>116</v>
      </c>
      <c r="AD712" s="16" t="s">
        <v>865</v>
      </c>
      <c r="AE712" s="16" t="s">
        <v>116</v>
      </c>
      <c r="AF712" s="16" t="s">
        <v>338</v>
      </c>
      <c r="AG712" s="25">
        <f ca="1" t="shared" si="70"/>
        <v>23.5333333332092</v>
      </c>
      <c r="AH712" s="25" t="str">
        <f t="shared" si="71"/>
        <v>是</v>
      </c>
      <c r="AI712" s="26" t="str">
        <f ca="1" t="shared" si="72"/>
        <v>是</v>
      </c>
      <c r="AJ712" s="27" t="str">
        <f ca="1" t="shared" si="73"/>
        <v>是</v>
      </c>
      <c r="AK712" s="28"/>
      <c r="AL712" s="28" t="s">
        <v>71</v>
      </c>
    </row>
    <row r="713" spans="1:38">
      <c r="A713" s="22" t="str">
        <f t="shared" si="74"/>
        <v>安庆太湖网点</v>
      </c>
      <c r="B713" s="22" t="str">
        <f>VLOOKUP(R713,区域划分!A:B,2,0)</f>
        <v>安庆</v>
      </c>
      <c r="C713" t="str">
        <f t="shared" si="75"/>
        <v>2020-11-02</v>
      </c>
      <c r="D713" s="16" t="s">
        <v>6958</v>
      </c>
      <c r="E713" s="16" t="s">
        <v>6959</v>
      </c>
      <c r="F713" s="16" t="s">
        <v>433</v>
      </c>
      <c r="G713" s="16" t="s">
        <v>471</v>
      </c>
      <c r="H713" s="16" t="s">
        <v>472</v>
      </c>
      <c r="I713" s="16" t="s">
        <v>473</v>
      </c>
      <c r="J713" s="16" t="s">
        <v>6960</v>
      </c>
      <c r="K713" s="16" t="s">
        <v>6961</v>
      </c>
      <c r="L713" s="16" t="s">
        <v>6962</v>
      </c>
      <c r="M713" s="16" t="s">
        <v>6963</v>
      </c>
      <c r="N713" s="16" t="s">
        <v>478</v>
      </c>
      <c r="O713" s="16" t="s">
        <v>442</v>
      </c>
      <c r="P713" s="16" t="s">
        <v>6964</v>
      </c>
      <c r="Q713" s="16" t="s">
        <v>6965</v>
      </c>
      <c r="R713" s="16" t="s">
        <v>121</v>
      </c>
      <c r="S713" s="16" t="s">
        <v>6966</v>
      </c>
      <c r="T713" s="16" t="s">
        <v>6967</v>
      </c>
      <c r="U713" s="16" t="s">
        <v>447</v>
      </c>
      <c r="V713" s="16" t="s">
        <v>6968</v>
      </c>
      <c r="W713" s="16" t="s">
        <v>6964</v>
      </c>
      <c r="X713" s="16" t="s">
        <v>449</v>
      </c>
      <c r="Y713" s="16" t="s">
        <v>450</v>
      </c>
      <c r="Z713" s="16" t="s">
        <v>451</v>
      </c>
      <c r="AA713" s="16" t="s">
        <v>6969</v>
      </c>
      <c r="AB713" s="16" t="s">
        <v>6966</v>
      </c>
      <c r="AC713" s="16" t="s">
        <v>121</v>
      </c>
      <c r="AD713" s="16" t="s">
        <v>453</v>
      </c>
      <c r="AE713" s="16" t="s">
        <v>338</v>
      </c>
      <c r="AF713" s="16" t="s">
        <v>338</v>
      </c>
      <c r="AG713" s="25">
        <f ca="1" t="shared" si="70"/>
        <v>15.6055555554922</v>
      </c>
      <c r="AH713" s="25" t="str">
        <f t="shared" si="71"/>
        <v>是</v>
      </c>
      <c r="AI713" s="26" t="str">
        <f ca="1" t="shared" si="72"/>
        <v>是</v>
      </c>
      <c r="AJ713" s="27" t="str">
        <f ca="1" t="shared" si="73"/>
        <v>是</v>
      </c>
      <c r="AK713" s="28" t="s">
        <v>69</v>
      </c>
      <c r="AL713" s="28"/>
    </row>
    <row r="714" spans="1:38">
      <c r="A714" s="22" t="str">
        <f t="shared" si="74"/>
        <v>肥东集散点</v>
      </c>
      <c r="B714" s="22" t="str">
        <f>VLOOKUP(R714,区域划分!A:B,2,0)</f>
        <v>肥东</v>
      </c>
      <c r="C714" t="str">
        <f t="shared" si="75"/>
        <v>2020-11-02</v>
      </c>
      <c r="D714" s="16" t="s">
        <v>6970</v>
      </c>
      <c r="E714" s="16" t="s">
        <v>6971</v>
      </c>
      <c r="F714" s="16" t="s">
        <v>835</v>
      </c>
      <c r="G714" s="16" t="s">
        <v>471</v>
      </c>
      <c r="H714" s="16" t="s">
        <v>472</v>
      </c>
      <c r="I714" s="16" t="s">
        <v>473</v>
      </c>
      <c r="J714" s="16" t="s">
        <v>836</v>
      </c>
      <c r="K714" s="16" t="s">
        <v>3409</v>
      </c>
      <c r="L714" s="16" t="s">
        <v>6972</v>
      </c>
      <c r="M714" s="16" t="s">
        <v>6973</v>
      </c>
      <c r="N714" s="16" t="s">
        <v>478</v>
      </c>
      <c r="O714" s="16" t="s">
        <v>479</v>
      </c>
      <c r="P714" s="16" t="s">
        <v>6974</v>
      </c>
      <c r="Q714" s="16" t="s">
        <v>6975</v>
      </c>
      <c r="R714" s="16" t="s">
        <v>35</v>
      </c>
      <c r="S714" s="16" t="s">
        <v>494</v>
      </c>
      <c r="T714" s="16" t="s">
        <v>6976</v>
      </c>
      <c r="U714" s="16" t="s">
        <v>466</v>
      </c>
      <c r="V714" s="16" t="s">
        <v>6977</v>
      </c>
      <c r="W714" s="16" t="s">
        <v>6974</v>
      </c>
      <c r="X714" s="16" t="s">
        <v>449</v>
      </c>
      <c r="Y714" s="16" t="s">
        <v>450</v>
      </c>
      <c r="Z714" s="16" t="s">
        <v>451</v>
      </c>
      <c r="AA714" s="16" t="s">
        <v>6978</v>
      </c>
      <c r="AB714" s="16" t="s">
        <v>494</v>
      </c>
      <c r="AC714" s="16" t="s">
        <v>35</v>
      </c>
      <c r="AD714" s="16" t="s">
        <v>865</v>
      </c>
      <c r="AE714" s="16" t="s">
        <v>35</v>
      </c>
      <c r="AF714" s="16" t="s">
        <v>338</v>
      </c>
      <c r="AG714" s="25">
        <f ca="1" t="shared" si="70"/>
        <v>23.1044444444706</v>
      </c>
      <c r="AH714" s="25" t="str">
        <f t="shared" si="71"/>
        <v>是</v>
      </c>
      <c r="AI714" s="26" t="str">
        <f ca="1" t="shared" si="72"/>
        <v>是</v>
      </c>
      <c r="AJ714" s="27" t="str">
        <f ca="1" t="shared" si="73"/>
        <v>是</v>
      </c>
      <c r="AK714" s="28"/>
      <c r="AL714" s="28" t="s">
        <v>71</v>
      </c>
    </row>
    <row r="715" spans="1:38">
      <c r="A715" s="22" t="str">
        <f t="shared" si="74"/>
        <v>安庆太湖网点</v>
      </c>
      <c r="B715" s="22" t="str">
        <f>VLOOKUP(R715,区域划分!A:B,2,0)</f>
        <v>安庆</v>
      </c>
      <c r="C715" t="str">
        <f t="shared" si="75"/>
        <v>2020-11-02</v>
      </c>
      <c r="D715" s="16" t="s">
        <v>6979</v>
      </c>
      <c r="E715" s="16" t="s">
        <v>6980</v>
      </c>
      <c r="F715" s="16" t="s">
        <v>433</v>
      </c>
      <c r="G715" s="16" t="s">
        <v>532</v>
      </c>
      <c r="H715" s="16" t="s">
        <v>533</v>
      </c>
      <c r="I715" s="16" t="s">
        <v>473</v>
      </c>
      <c r="J715" s="16" t="s">
        <v>3667</v>
      </c>
      <c r="K715" s="16" t="s">
        <v>6981</v>
      </c>
      <c r="L715" s="16" t="s">
        <v>6982</v>
      </c>
      <c r="M715" s="16" t="s">
        <v>3</v>
      </c>
      <c r="N715" s="16" t="s">
        <v>441</v>
      </c>
      <c r="O715" s="16" t="s">
        <v>442</v>
      </c>
      <c r="P715" s="16" t="s">
        <v>6983</v>
      </c>
      <c r="Q715" s="16" t="s">
        <v>6984</v>
      </c>
      <c r="R715" s="16" t="s">
        <v>121</v>
      </c>
      <c r="S715" s="16" t="s">
        <v>6966</v>
      </c>
      <c r="T715" s="16" t="s">
        <v>6985</v>
      </c>
      <c r="U715" s="16" t="s">
        <v>447</v>
      </c>
      <c r="V715" s="16" t="s">
        <v>1511</v>
      </c>
      <c r="W715" s="16" t="s">
        <v>6983</v>
      </c>
      <c r="X715" s="16" t="s">
        <v>449</v>
      </c>
      <c r="Y715" s="16" t="s">
        <v>450</v>
      </c>
      <c r="Z715" s="16" t="s">
        <v>451</v>
      </c>
      <c r="AA715" s="16" t="s">
        <v>6986</v>
      </c>
      <c r="AB715" s="16" t="s">
        <v>6966</v>
      </c>
      <c r="AC715" s="16" t="s">
        <v>121</v>
      </c>
      <c r="AD715" s="16" t="s">
        <v>453</v>
      </c>
      <c r="AE715" s="16" t="s">
        <v>338</v>
      </c>
      <c r="AF715" s="16" t="s">
        <v>338</v>
      </c>
      <c r="AG715" s="25">
        <f ca="1" t="shared" si="70"/>
        <v>13.475833333272</v>
      </c>
      <c r="AH715" s="25" t="str">
        <f t="shared" si="71"/>
        <v>是</v>
      </c>
      <c r="AI715" s="26" t="str">
        <f ca="1" t="shared" si="72"/>
        <v>是</v>
      </c>
      <c r="AJ715" s="27" t="str">
        <f ca="1" t="shared" si="73"/>
        <v>是</v>
      </c>
      <c r="AK715" s="28" t="s">
        <v>69</v>
      </c>
      <c r="AL715" s="28"/>
    </row>
    <row r="716" spans="1:38">
      <c r="A716" s="22" t="str">
        <f t="shared" si="74"/>
        <v>合肥经开大学城网点</v>
      </c>
      <c r="B716" s="22" t="str">
        <f>VLOOKUP(R716,区域划分!A:B,2,0)</f>
        <v>合肥南</v>
      </c>
      <c r="C716" t="str">
        <f t="shared" si="75"/>
        <v>2020-11-02</v>
      </c>
      <c r="D716" s="16" t="s">
        <v>6987</v>
      </c>
      <c r="E716" s="16" t="s">
        <v>6988</v>
      </c>
      <c r="F716" s="16" t="s">
        <v>433</v>
      </c>
      <c r="G716" s="16" t="s">
        <v>471</v>
      </c>
      <c r="H716" s="16" t="s">
        <v>472</v>
      </c>
      <c r="I716" s="16" t="s">
        <v>473</v>
      </c>
      <c r="J716" s="16" t="s">
        <v>6989</v>
      </c>
      <c r="K716" s="16" t="s">
        <v>6990</v>
      </c>
      <c r="L716" s="16" t="s">
        <v>6991</v>
      </c>
      <c r="M716" s="16" t="s">
        <v>6992</v>
      </c>
      <c r="N716" s="16" t="s">
        <v>441</v>
      </c>
      <c r="O716" s="16" t="s">
        <v>442</v>
      </c>
      <c r="P716" s="16" t="s">
        <v>6993</v>
      </c>
      <c r="Q716" s="16" t="s">
        <v>6994</v>
      </c>
      <c r="R716" s="16" t="s">
        <v>7</v>
      </c>
      <c r="S716" s="16" t="s">
        <v>3414</v>
      </c>
      <c r="T716" s="16" t="s">
        <v>6995</v>
      </c>
      <c r="U716" s="16" t="s">
        <v>447</v>
      </c>
      <c r="V716" s="16" t="s">
        <v>6996</v>
      </c>
      <c r="W716" s="16" t="s">
        <v>6993</v>
      </c>
      <c r="X716" s="16" t="s">
        <v>449</v>
      </c>
      <c r="Y716" s="16" t="s">
        <v>450</v>
      </c>
      <c r="Z716" s="16" t="s">
        <v>451</v>
      </c>
      <c r="AA716" s="16" t="s">
        <v>6997</v>
      </c>
      <c r="AB716" s="16" t="s">
        <v>3414</v>
      </c>
      <c r="AC716" s="16" t="s">
        <v>7</v>
      </c>
      <c r="AD716" s="16" t="s">
        <v>453</v>
      </c>
      <c r="AE716" s="16" t="s">
        <v>338</v>
      </c>
      <c r="AF716" s="16" t="s">
        <v>338</v>
      </c>
      <c r="AG716" s="25">
        <f ca="1" t="shared" si="70"/>
        <v>1.64416666666511</v>
      </c>
      <c r="AH716" s="25" t="str">
        <f t="shared" si="71"/>
        <v>是</v>
      </c>
      <c r="AI716" s="26" t="str">
        <f ca="1" t="shared" si="72"/>
        <v>是</v>
      </c>
      <c r="AJ716" s="27" t="str">
        <f ca="1" t="shared" si="73"/>
        <v>是</v>
      </c>
      <c r="AK716" s="28" t="s">
        <v>69</v>
      </c>
      <c r="AL716" s="28"/>
    </row>
    <row r="717" spans="1:38">
      <c r="A717" s="22" t="str">
        <f t="shared" si="74"/>
        <v>合肥经开网点</v>
      </c>
      <c r="B717" s="22" t="str">
        <f>VLOOKUP(R717,区域划分!A:B,2,0)</f>
        <v>合肥南</v>
      </c>
      <c r="C717" t="str">
        <f t="shared" si="75"/>
        <v>2020-11-02</v>
      </c>
      <c r="D717" s="16" t="s">
        <v>6998</v>
      </c>
      <c r="E717" s="16" t="s">
        <v>6999</v>
      </c>
      <c r="F717" s="16" t="s">
        <v>433</v>
      </c>
      <c r="G717" s="16" t="s">
        <v>434</v>
      </c>
      <c r="H717" s="16" t="s">
        <v>1765</v>
      </c>
      <c r="I717" s="16" t="s">
        <v>436</v>
      </c>
      <c r="J717" s="16" t="s">
        <v>795</v>
      </c>
      <c r="K717" s="16" t="s">
        <v>796</v>
      </c>
      <c r="L717" s="16" t="s">
        <v>7000</v>
      </c>
      <c r="M717" s="16" t="s">
        <v>7001</v>
      </c>
      <c r="N717" s="16" t="s">
        <v>441</v>
      </c>
      <c r="O717" s="16" t="s">
        <v>442</v>
      </c>
      <c r="P717" s="16" t="s">
        <v>7002</v>
      </c>
      <c r="Q717" s="16" t="s">
        <v>7003</v>
      </c>
      <c r="R717" s="16" t="s">
        <v>9</v>
      </c>
      <c r="S717" s="16" t="s">
        <v>4176</v>
      </c>
      <c r="T717" s="16" t="s">
        <v>4231</v>
      </c>
      <c r="U717" s="16" t="s">
        <v>466</v>
      </c>
      <c r="V717" s="16" t="s">
        <v>7004</v>
      </c>
      <c r="W717" s="16" t="s">
        <v>7002</v>
      </c>
      <c r="X717" s="16" t="s">
        <v>449</v>
      </c>
      <c r="Y717" s="16" t="s">
        <v>450</v>
      </c>
      <c r="Z717" s="16" t="s">
        <v>451</v>
      </c>
      <c r="AA717" s="16" t="s">
        <v>7005</v>
      </c>
      <c r="AB717" s="16" t="s">
        <v>4176</v>
      </c>
      <c r="AC717" s="16" t="s">
        <v>9</v>
      </c>
      <c r="AD717" s="16" t="s">
        <v>453</v>
      </c>
      <c r="AE717" s="16" t="s">
        <v>9</v>
      </c>
      <c r="AF717" s="16" t="s">
        <v>338</v>
      </c>
      <c r="AG717" s="25">
        <f ca="1" t="shared" si="70"/>
        <v>23.635833333421</v>
      </c>
      <c r="AH717" s="25" t="str">
        <f t="shared" si="71"/>
        <v>是</v>
      </c>
      <c r="AI717" s="26" t="str">
        <f ca="1" t="shared" si="72"/>
        <v>是</v>
      </c>
      <c r="AJ717" s="27" t="str">
        <f ca="1" t="shared" si="73"/>
        <v>是</v>
      </c>
      <c r="AK717" s="28"/>
      <c r="AL717" s="28" t="s">
        <v>71</v>
      </c>
    </row>
    <row r="718" spans="1:38">
      <c r="A718" s="22" t="str">
        <f t="shared" si="74"/>
        <v>亳州涡阳东城网点</v>
      </c>
      <c r="B718" s="22" t="str">
        <f>VLOOKUP(R718,区域划分!A:B,2,0)</f>
        <v>亳州</v>
      </c>
      <c r="C718" t="str">
        <f t="shared" si="75"/>
        <v>2020-11-02</v>
      </c>
      <c r="D718" s="16" t="s">
        <v>7006</v>
      </c>
      <c r="E718" s="16" t="s">
        <v>7007</v>
      </c>
      <c r="F718" s="16" t="s">
        <v>433</v>
      </c>
      <c r="G718" s="16" t="s">
        <v>456</v>
      </c>
      <c r="H718" s="16" t="s">
        <v>457</v>
      </c>
      <c r="I718" s="16" t="s">
        <v>473</v>
      </c>
      <c r="J718" s="16" t="s">
        <v>846</v>
      </c>
      <c r="K718" s="16" t="s">
        <v>1885</v>
      </c>
      <c r="L718" s="16" t="s">
        <v>7008</v>
      </c>
      <c r="M718" s="16" t="s">
        <v>537</v>
      </c>
      <c r="N718" s="16" t="s">
        <v>441</v>
      </c>
      <c r="O718" s="16" t="s">
        <v>442</v>
      </c>
      <c r="P718" s="16" t="s">
        <v>537</v>
      </c>
      <c r="Q718" s="16" t="s">
        <v>7009</v>
      </c>
      <c r="R718" s="16" t="s">
        <v>148</v>
      </c>
      <c r="S718" s="16" t="s">
        <v>7010</v>
      </c>
      <c r="T718" s="16" t="s">
        <v>7011</v>
      </c>
      <c r="U718" s="16" t="s">
        <v>447</v>
      </c>
      <c r="V718" s="16" t="s">
        <v>541</v>
      </c>
      <c r="W718" s="16" t="s">
        <v>537</v>
      </c>
      <c r="X718" s="16" t="s">
        <v>449</v>
      </c>
      <c r="Y718" s="16" t="s">
        <v>450</v>
      </c>
      <c r="Z718" s="16" t="s">
        <v>451</v>
      </c>
      <c r="AA718" s="16" t="s">
        <v>7012</v>
      </c>
      <c r="AB718" s="16" t="s">
        <v>7010</v>
      </c>
      <c r="AC718" s="16" t="s">
        <v>148</v>
      </c>
      <c r="AD718" s="16" t="s">
        <v>453</v>
      </c>
      <c r="AE718" s="16" t="s">
        <v>338</v>
      </c>
      <c r="AF718" s="16" t="s">
        <v>338</v>
      </c>
      <c r="AG718" s="25">
        <f ca="1" t="shared" si="70"/>
        <v>1.77722222224111</v>
      </c>
      <c r="AH718" s="25" t="str">
        <f t="shared" si="71"/>
        <v>是</v>
      </c>
      <c r="AI718" s="26" t="str">
        <f ca="1" t="shared" si="72"/>
        <v>是</v>
      </c>
      <c r="AJ718" s="27" t="str">
        <f ca="1" t="shared" si="73"/>
        <v>是</v>
      </c>
      <c r="AK718" s="28" t="s">
        <v>69</v>
      </c>
      <c r="AL718" s="28"/>
    </row>
    <row r="719" spans="1:38">
      <c r="A719" s="22" t="str">
        <f t="shared" si="74"/>
        <v>合肥经开始信路网点</v>
      </c>
      <c r="B719" s="22" t="str">
        <f>VLOOKUP(R719,区域划分!A:B,2,0)</f>
        <v>合肥南</v>
      </c>
      <c r="C719" t="str">
        <f t="shared" si="75"/>
        <v>2020-11-02</v>
      </c>
      <c r="D719" s="16" t="s">
        <v>7013</v>
      </c>
      <c r="E719" s="16" t="s">
        <v>7014</v>
      </c>
      <c r="F719" s="16" t="s">
        <v>433</v>
      </c>
      <c r="G719" s="16" t="s">
        <v>456</v>
      </c>
      <c r="H719" s="16" t="s">
        <v>457</v>
      </c>
      <c r="I719" s="16" t="s">
        <v>473</v>
      </c>
      <c r="J719" s="16" t="s">
        <v>600</v>
      </c>
      <c r="K719" s="16" t="s">
        <v>7015</v>
      </c>
      <c r="L719" s="16" t="s">
        <v>7016</v>
      </c>
      <c r="M719" s="16" t="s">
        <v>3029</v>
      </c>
      <c r="N719" s="16" t="s">
        <v>441</v>
      </c>
      <c r="O719" s="16" t="s">
        <v>442</v>
      </c>
      <c r="P719" s="16" t="s">
        <v>3030</v>
      </c>
      <c r="Q719" s="16" t="s">
        <v>3031</v>
      </c>
      <c r="R719" s="16" t="s">
        <v>19</v>
      </c>
      <c r="S719" s="16" t="s">
        <v>4176</v>
      </c>
      <c r="T719" s="16" t="s">
        <v>4452</v>
      </c>
      <c r="U719" s="16" t="s">
        <v>466</v>
      </c>
      <c r="V719" s="16" t="s">
        <v>3032</v>
      </c>
      <c r="W719" s="16" t="s">
        <v>3030</v>
      </c>
      <c r="X719" s="16" t="s">
        <v>449</v>
      </c>
      <c r="Y719" s="16" t="s">
        <v>450</v>
      </c>
      <c r="Z719" s="16" t="s">
        <v>451</v>
      </c>
      <c r="AA719" s="16" t="s">
        <v>7017</v>
      </c>
      <c r="AB719" s="16" t="s">
        <v>4176</v>
      </c>
      <c r="AC719" s="16" t="s">
        <v>19</v>
      </c>
      <c r="AD719" s="16" t="s">
        <v>453</v>
      </c>
      <c r="AE719" s="16" t="s">
        <v>19</v>
      </c>
      <c r="AF719" s="16" t="s">
        <v>338</v>
      </c>
      <c r="AG719" s="25">
        <f ca="1" t="shared" si="70"/>
        <v>23.4591666666674</v>
      </c>
      <c r="AH719" s="25" t="str">
        <f t="shared" si="71"/>
        <v>是</v>
      </c>
      <c r="AI719" s="26" t="str">
        <f ca="1" t="shared" si="72"/>
        <v>是</v>
      </c>
      <c r="AJ719" s="27" t="str">
        <f ca="1" t="shared" si="73"/>
        <v>是</v>
      </c>
      <c r="AK719" s="28" t="s">
        <v>69</v>
      </c>
      <c r="AL719" s="28" t="s">
        <v>71</v>
      </c>
    </row>
    <row r="720" spans="1:38">
      <c r="A720" s="22" t="str">
        <f t="shared" si="74"/>
        <v>合肥经开始信路网点</v>
      </c>
      <c r="B720" s="22" t="str">
        <f>VLOOKUP(R720,区域划分!A:B,2,0)</f>
        <v>合肥南</v>
      </c>
      <c r="C720" t="str">
        <f t="shared" si="75"/>
        <v>2020-11-02</v>
      </c>
      <c r="D720" s="16" t="s">
        <v>7018</v>
      </c>
      <c r="E720" s="16" t="s">
        <v>7014</v>
      </c>
      <c r="F720" s="16" t="s">
        <v>433</v>
      </c>
      <c r="G720" s="16" t="s">
        <v>532</v>
      </c>
      <c r="H720" s="16" t="s">
        <v>533</v>
      </c>
      <c r="I720" s="16" t="s">
        <v>473</v>
      </c>
      <c r="J720" s="16" t="s">
        <v>600</v>
      </c>
      <c r="K720" s="16" t="s">
        <v>7015</v>
      </c>
      <c r="L720" s="16" t="s">
        <v>7019</v>
      </c>
      <c r="M720" s="16" t="s">
        <v>7020</v>
      </c>
      <c r="N720" s="16" t="s">
        <v>441</v>
      </c>
      <c r="O720" s="16" t="s">
        <v>442</v>
      </c>
      <c r="P720" s="16" t="s">
        <v>3030</v>
      </c>
      <c r="Q720" s="16" t="s">
        <v>3031</v>
      </c>
      <c r="R720" s="16" t="s">
        <v>19</v>
      </c>
      <c r="S720" s="16" t="s">
        <v>4176</v>
      </c>
      <c r="T720" s="16" t="s">
        <v>4452</v>
      </c>
      <c r="U720" s="16" t="s">
        <v>466</v>
      </c>
      <c r="V720" s="16" t="s">
        <v>7021</v>
      </c>
      <c r="W720" s="16" t="s">
        <v>3030</v>
      </c>
      <c r="X720" s="16" t="s">
        <v>449</v>
      </c>
      <c r="Y720" s="16" t="s">
        <v>450</v>
      </c>
      <c r="Z720" s="16" t="s">
        <v>451</v>
      </c>
      <c r="AA720" s="16" t="s">
        <v>7022</v>
      </c>
      <c r="AB720" s="16" t="s">
        <v>4176</v>
      </c>
      <c r="AC720" s="16" t="s">
        <v>19</v>
      </c>
      <c r="AD720" s="16" t="s">
        <v>453</v>
      </c>
      <c r="AE720" s="16" t="s">
        <v>19</v>
      </c>
      <c r="AF720" s="16" t="s">
        <v>338</v>
      </c>
      <c r="AG720" s="25">
        <f ca="1" t="shared" si="70"/>
        <v>23.4499999999534</v>
      </c>
      <c r="AH720" s="25" t="str">
        <f t="shared" si="71"/>
        <v>是</v>
      </c>
      <c r="AI720" s="26" t="str">
        <f ca="1" t="shared" si="72"/>
        <v>是</v>
      </c>
      <c r="AJ720" s="27" t="str">
        <f ca="1" t="shared" si="73"/>
        <v>是</v>
      </c>
      <c r="AK720" s="28" t="s">
        <v>69</v>
      </c>
      <c r="AL720" s="28" t="s">
        <v>71</v>
      </c>
    </row>
    <row r="721" spans="1:38">
      <c r="A721" s="22" t="str">
        <f t="shared" si="74"/>
        <v>合肥经开网点</v>
      </c>
      <c r="B721" s="22" t="str">
        <f>VLOOKUP(R721,区域划分!A:B,2,0)</f>
        <v>合肥南</v>
      </c>
      <c r="C721" t="str">
        <f t="shared" si="75"/>
        <v>2020-11-02</v>
      </c>
      <c r="D721" s="16" t="s">
        <v>7023</v>
      </c>
      <c r="E721" s="16" t="s">
        <v>7024</v>
      </c>
      <c r="F721" s="16" t="s">
        <v>433</v>
      </c>
      <c r="G721" s="16" t="s">
        <v>3420</v>
      </c>
      <c r="H721" s="16" t="s">
        <v>3421</v>
      </c>
      <c r="I721" s="16" t="s">
        <v>473</v>
      </c>
      <c r="J721" s="16" t="s">
        <v>634</v>
      </c>
      <c r="K721" s="16" t="s">
        <v>7025</v>
      </c>
      <c r="L721" s="16" t="s">
        <v>7026</v>
      </c>
      <c r="M721" s="16" t="s">
        <v>1610</v>
      </c>
      <c r="N721" s="16" t="s">
        <v>478</v>
      </c>
      <c r="O721" s="16" t="s">
        <v>479</v>
      </c>
      <c r="P721" s="16" t="s">
        <v>7027</v>
      </c>
      <c r="Q721" s="16" t="s">
        <v>7028</v>
      </c>
      <c r="R721" s="16" t="s">
        <v>9</v>
      </c>
      <c r="S721" s="16" t="s">
        <v>4176</v>
      </c>
      <c r="T721" s="16" t="s">
        <v>4231</v>
      </c>
      <c r="U721" s="16" t="s">
        <v>466</v>
      </c>
      <c r="V721" s="16" t="s">
        <v>1500</v>
      </c>
      <c r="W721" s="16" t="s">
        <v>7027</v>
      </c>
      <c r="X721" s="16" t="s">
        <v>449</v>
      </c>
      <c r="Y721" s="16" t="s">
        <v>450</v>
      </c>
      <c r="Z721" s="16" t="s">
        <v>451</v>
      </c>
      <c r="AA721" s="16" t="s">
        <v>7029</v>
      </c>
      <c r="AB721" s="16" t="s">
        <v>4176</v>
      </c>
      <c r="AC721" s="16" t="s">
        <v>9</v>
      </c>
      <c r="AD721" s="16" t="s">
        <v>453</v>
      </c>
      <c r="AE721" s="16" t="s">
        <v>9</v>
      </c>
      <c r="AF721" s="16" t="s">
        <v>338</v>
      </c>
      <c r="AG721" s="25">
        <f ca="1" t="shared" si="70"/>
        <v>23.3941666666651</v>
      </c>
      <c r="AH721" s="25" t="str">
        <f t="shared" si="71"/>
        <v>是</v>
      </c>
      <c r="AI721" s="26" t="str">
        <f ca="1" t="shared" si="72"/>
        <v>是</v>
      </c>
      <c r="AJ721" s="27" t="str">
        <f ca="1" t="shared" si="73"/>
        <v>是</v>
      </c>
      <c r="AK721" s="28"/>
      <c r="AL721" s="28" t="s">
        <v>71</v>
      </c>
    </row>
    <row r="722" spans="1:38">
      <c r="A722" s="22" t="str">
        <f t="shared" si="74"/>
        <v>合肥经开网点</v>
      </c>
      <c r="B722" s="22" t="str">
        <f>VLOOKUP(R722,区域划分!A:B,2,0)</f>
        <v>合肥南</v>
      </c>
      <c r="C722" t="str">
        <f t="shared" si="75"/>
        <v>2020-11-02</v>
      </c>
      <c r="D722" s="16" t="s">
        <v>7030</v>
      </c>
      <c r="E722" s="16" t="s">
        <v>7031</v>
      </c>
      <c r="F722" s="16" t="s">
        <v>433</v>
      </c>
      <c r="G722" s="16" t="s">
        <v>471</v>
      </c>
      <c r="H722" s="16" t="s">
        <v>599</v>
      </c>
      <c r="I722" s="16" t="s">
        <v>473</v>
      </c>
      <c r="J722" s="16" t="s">
        <v>7032</v>
      </c>
      <c r="K722" s="16" t="s">
        <v>7033</v>
      </c>
      <c r="L722" s="16" t="s">
        <v>7034</v>
      </c>
      <c r="M722" s="16" t="s">
        <v>3094</v>
      </c>
      <c r="N722" s="16" t="s">
        <v>478</v>
      </c>
      <c r="O722" s="16" t="s">
        <v>479</v>
      </c>
      <c r="P722" s="16" t="s">
        <v>7035</v>
      </c>
      <c r="Q722" s="16" t="s">
        <v>7036</v>
      </c>
      <c r="R722" s="16" t="s">
        <v>9</v>
      </c>
      <c r="S722" s="16" t="s">
        <v>4176</v>
      </c>
      <c r="T722" s="16" t="s">
        <v>4231</v>
      </c>
      <c r="U722" s="16" t="s">
        <v>466</v>
      </c>
      <c r="V722" s="16" t="s">
        <v>3098</v>
      </c>
      <c r="W722" s="16" t="s">
        <v>7035</v>
      </c>
      <c r="X722" s="16" t="s">
        <v>449</v>
      </c>
      <c r="Y722" s="16" t="s">
        <v>450</v>
      </c>
      <c r="Z722" s="16" t="s">
        <v>451</v>
      </c>
      <c r="AA722" s="16" t="s">
        <v>7037</v>
      </c>
      <c r="AB722" s="16" t="s">
        <v>4176</v>
      </c>
      <c r="AC722" s="16" t="s">
        <v>9</v>
      </c>
      <c r="AD722" s="16" t="s">
        <v>453</v>
      </c>
      <c r="AE722" s="16" t="s">
        <v>9</v>
      </c>
      <c r="AF722" s="16" t="s">
        <v>338</v>
      </c>
      <c r="AG722" s="25">
        <f ca="1" t="shared" si="70"/>
        <v>23.3769444444333</v>
      </c>
      <c r="AH722" s="25" t="str">
        <f t="shared" si="71"/>
        <v>是</v>
      </c>
      <c r="AI722" s="26" t="str">
        <f ca="1" t="shared" si="72"/>
        <v>是</v>
      </c>
      <c r="AJ722" s="27" t="str">
        <f ca="1" t="shared" si="73"/>
        <v>是</v>
      </c>
      <c r="AK722" s="28"/>
      <c r="AL722" s="28" t="s">
        <v>71</v>
      </c>
    </row>
    <row r="723" spans="1:38">
      <c r="A723" s="22" t="str">
        <f t="shared" si="74"/>
        <v>淮北濉溪网点</v>
      </c>
      <c r="B723" s="22" t="str">
        <f>VLOOKUP(R723,区域划分!A:B,2,0)</f>
        <v>淮北</v>
      </c>
      <c r="C723" t="str">
        <f t="shared" si="75"/>
        <v>2020-11-02</v>
      </c>
      <c r="D723" s="16" t="s">
        <v>7038</v>
      </c>
      <c r="E723" s="16" t="s">
        <v>7039</v>
      </c>
      <c r="F723" s="16" t="s">
        <v>433</v>
      </c>
      <c r="G723" s="16" t="s">
        <v>471</v>
      </c>
      <c r="H723" s="16" t="s">
        <v>472</v>
      </c>
      <c r="I723" s="16" t="s">
        <v>473</v>
      </c>
      <c r="J723" s="16" t="s">
        <v>5883</v>
      </c>
      <c r="K723" s="16" t="s">
        <v>7040</v>
      </c>
      <c r="L723" s="16" t="s">
        <v>7041</v>
      </c>
      <c r="M723" s="16" t="s">
        <v>7042</v>
      </c>
      <c r="N723" s="16" t="s">
        <v>441</v>
      </c>
      <c r="O723" s="16" t="s">
        <v>442</v>
      </c>
      <c r="P723" s="16" t="s">
        <v>7043</v>
      </c>
      <c r="Q723" s="16" t="s">
        <v>7044</v>
      </c>
      <c r="R723" s="16" t="s">
        <v>123</v>
      </c>
      <c r="S723" s="16" t="s">
        <v>7045</v>
      </c>
      <c r="T723" s="16" t="s">
        <v>7046</v>
      </c>
      <c r="U723" s="16" t="s">
        <v>447</v>
      </c>
      <c r="V723" s="16" t="s">
        <v>7047</v>
      </c>
      <c r="W723" s="16" t="s">
        <v>7043</v>
      </c>
      <c r="X723" s="16" t="s">
        <v>449</v>
      </c>
      <c r="Y723" s="16" t="s">
        <v>450</v>
      </c>
      <c r="Z723" s="16" t="s">
        <v>451</v>
      </c>
      <c r="AA723" s="16" t="s">
        <v>7048</v>
      </c>
      <c r="AB723" s="16" t="s">
        <v>7045</v>
      </c>
      <c r="AC723" s="16" t="s">
        <v>123</v>
      </c>
      <c r="AD723" s="16" t="s">
        <v>453</v>
      </c>
      <c r="AE723" s="16" t="s">
        <v>338</v>
      </c>
      <c r="AF723" s="16" t="s">
        <v>338</v>
      </c>
      <c r="AG723" s="25">
        <f ca="1" t="shared" si="70"/>
        <v>1.37277777772397</v>
      </c>
      <c r="AH723" s="25" t="str">
        <f t="shared" si="71"/>
        <v>是</v>
      </c>
      <c r="AI723" s="26" t="str">
        <f ca="1" t="shared" si="72"/>
        <v>是</v>
      </c>
      <c r="AJ723" s="27" t="str">
        <f ca="1" t="shared" si="73"/>
        <v>是</v>
      </c>
      <c r="AK723" s="28" t="s">
        <v>69</v>
      </c>
      <c r="AL723" s="28"/>
    </row>
    <row r="724" spans="1:38">
      <c r="A724" s="22" t="str">
        <f t="shared" si="74"/>
        <v>合肥经开大学城网点</v>
      </c>
      <c r="B724" s="22" t="str">
        <f>VLOOKUP(R724,区域划分!A:B,2,0)</f>
        <v>合肥南</v>
      </c>
      <c r="C724" t="str">
        <f t="shared" si="75"/>
        <v>2020-11-02</v>
      </c>
      <c r="D724" s="16" t="s">
        <v>7049</v>
      </c>
      <c r="E724" s="16" t="s">
        <v>7050</v>
      </c>
      <c r="F724" s="16" t="s">
        <v>835</v>
      </c>
      <c r="G724" s="16" t="s">
        <v>471</v>
      </c>
      <c r="H724" s="16" t="s">
        <v>472</v>
      </c>
      <c r="I724" s="16" t="s">
        <v>473</v>
      </c>
      <c r="J724" s="16" t="s">
        <v>836</v>
      </c>
      <c r="K724" s="16" t="s">
        <v>7051</v>
      </c>
      <c r="L724" s="16" t="s">
        <v>7052</v>
      </c>
      <c r="M724" s="16" t="s">
        <v>7053</v>
      </c>
      <c r="N724" s="16" t="s">
        <v>441</v>
      </c>
      <c r="O724" s="16" t="s">
        <v>442</v>
      </c>
      <c r="P724" s="16" t="s">
        <v>7054</v>
      </c>
      <c r="Q724" s="16" t="s">
        <v>7055</v>
      </c>
      <c r="R724" s="16" t="s">
        <v>7</v>
      </c>
      <c r="S724" s="16" t="s">
        <v>4176</v>
      </c>
      <c r="T724" s="16" t="s">
        <v>7056</v>
      </c>
      <c r="U724" s="16" t="s">
        <v>466</v>
      </c>
      <c r="V724" s="16" t="s">
        <v>7057</v>
      </c>
      <c r="W724" s="16" t="s">
        <v>7054</v>
      </c>
      <c r="X724" s="16" t="s">
        <v>449</v>
      </c>
      <c r="Y724" s="16" t="s">
        <v>450</v>
      </c>
      <c r="Z724" s="16" t="s">
        <v>451</v>
      </c>
      <c r="AA724" s="16" t="s">
        <v>7058</v>
      </c>
      <c r="AB724" s="16" t="s">
        <v>4176</v>
      </c>
      <c r="AC724" s="16" t="s">
        <v>7</v>
      </c>
      <c r="AD724" s="16" t="s">
        <v>865</v>
      </c>
      <c r="AE724" s="16" t="s">
        <v>7</v>
      </c>
      <c r="AF724" s="16" t="s">
        <v>338</v>
      </c>
      <c r="AG724" s="25">
        <f ca="1" t="shared" si="70"/>
        <v>23.7494444445474</v>
      </c>
      <c r="AH724" s="25" t="str">
        <f t="shared" si="71"/>
        <v>是</v>
      </c>
      <c r="AI724" s="26" t="str">
        <f ca="1" t="shared" si="72"/>
        <v>是</v>
      </c>
      <c r="AJ724" s="27" t="str">
        <f ca="1" t="shared" si="73"/>
        <v>是</v>
      </c>
      <c r="AK724" s="28"/>
      <c r="AL724" s="28" t="s">
        <v>71</v>
      </c>
    </row>
    <row r="725" spans="1:38">
      <c r="A725" s="22" t="str">
        <f t="shared" si="74"/>
        <v>合肥高新天鹅湖网点</v>
      </c>
      <c r="B725" s="22" t="str">
        <f>VLOOKUP(R725,区域划分!A:B,2,0)</f>
        <v>合肥南</v>
      </c>
      <c r="C725" t="str">
        <f t="shared" si="75"/>
        <v>2020-11-02</v>
      </c>
      <c r="D725" s="16" t="s">
        <v>7059</v>
      </c>
      <c r="E725" s="16" t="s">
        <v>7060</v>
      </c>
      <c r="F725" s="16" t="s">
        <v>433</v>
      </c>
      <c r="G725" s="16" t="s">
        <v>532</v>
      </c>
      <c r="H725" s="16" t="s">
        <v>1112</v>
      </c>
      <c r="I725" s="16" t="s">
        <v>436</v>
      </c>
      <c r="J725" s="16" t="s">
        <v>4760</v>
      </c>
      <c r="K725" s="16" t="s">
        <v>7061</v>
      </c>
      <c r="L725" s="16" t="s">
        <v>7062</v>
      </c>
      <c r="M725" s="16" t="s">
        <v>537</v>
      </c>
      <c r="N725" s="16" t="s">
        <v>441</v>
      </c>
      <c r="O725" s="16" t="s">
        <v>442</v>
      </c>
      <c r="P725" s="16" t="s">
        <v>537</v>
      </c>
      <c r="Q725" s="16" t="s">
        <v>7063</v>
      </c>
      <c r="R725" s="16" t="s">
        <v>17</v>
      </c>
      <c r="S725" s="16" t="s">
        <v>593</v>
      </c>
      <c r="T725" s="16" t="s">
        <v>7064</v>
      </c>
      <c r="U725" s="16" t="s">
        <v>447</v>
      </c>
      <c r="V725" s="16" t="s">
        <v>541</v>
      </c>
      <c r="W725" s="16" t="s">
        <v>537</v>
      </c>
      <c r="X725" s="16" t="s">
        <v>449</v>
      </c>
      <c r="Y725" s="16" t="s">
        <v>450</v>
      </c>
      <c r="Z725" s="16" t="s">
        <v>451</v>
      </c>
      <c r="AA725" s="16" t="s">
        <v>7065</v>
      </c>
      <c r="AB725" s="16" t="s">
        <v>593</v>
      </c>
      <c r="AC725" s="16" t="s">
        <v>17</v>
      </c>
      <c r="AD725" s="16" t="s">
        <v>453</v>
      </c>
      <c r="AE725" s="16" t="s">
        <v>338</v>
      </c>
      <c r="AF725" s="16" t="s">
        <v>338</v>
      </c>
      <c r="AG725" s="25">
        <f ca="1" t="shared" si="70"/>
        <v>9.73638888902497</v>
      </c>
      <c r="AH725" s="25" t="str">
        <f t="shared" si="71"/>
        <v>是</v>
      </c>
      <c r="AI725" s="26" t="str">
        <f ca="1" t="shared" si="72"/>
        <v>是</v>
      </c>
      <c r="AJ725" s="27" t="str">
        <f ca="1" t="shared" si="73"/>
        <v>是</v>
      </c>
      <c r="AK725" s="28" t="s">
        <v>69</v>
      </c>
      <c r="AL725" s="28"/>
    </row>
    <row r="726" spans="1:38">
      <c r="A726" s="22" t="str">
        <f t="shared" si="74"/>
        <v>合肥经开网点</v>
      </c>
      <c r="B726" s="22" t="str">
        <f>VLOOKUP(R726,区域划分!A:B,2,0)</f>
        <v>合肥南</v>
      </c>
      <c r="C726" t="str">
        <f t="shared" si="75"/>
        <v>2020-11-02</v>
      </c>
      <c r="D726" s="16" t="s">
        <v>7066</v>
      </c>
      <c r="E726" s="16" t="s">
        <v>7067</v>
      </c>
      <c r="F726" s="16" t="s">
        <v>433</v>
      </c>
      <c r="G726" s="16" t="s">
        <v>471</v>
      </c>
      <c r="H726" s="16" t="s">
        <v>472</v>
      </c>
      <c r="I726" s="16" t="s">
        <v>436</v>
      </c>
      <c r="J726" s="16" t="s">
        <v>7068</v>
      </c>
      <c r="K726" s="16" t="s">
        <v>7069</v>
      </c>
      <c r="L726" s="16" t="s">
        <v>7070</v>
      </c>
      <c r="M726" s="16" t="s">
        <v>7071</v>
      </c>
      <c r="N726" s="16" t="s">
        <v>478</v>
      </c>
      <c r="O726" s="16" t="s">
        <v>442</v>
      </c>
      <c r="P726" s="16" t="s">
        <v>7072</v>
      </c>
      <c r="Q726" s="16" t="s">
        <v>7073</v>
      </c>
      <c r="R726" s="16" t="s">
        <v>9</v>
      </c>
      <c r="S726" s="16" t="s">
        <v>4176</v>
      </c>
      <c r="T726" s="16" t="s">
        <v>4231</v>
      </c>
      <c r="U726" s="16" t="s">
        <v>466</v>
      </c>
      <c r="V726" s="16" t="s">
        <v>7074</v>
      </c>
      <c r="W726" s="16" t="s">
        <v>7072</v>
      </c>
      <c r="X726" s="16" t="s">
        <v>449</v>
      </c>
      <c r="Y726" s="16" t="s">
        <v>450</v>
      </c>
      <c r="Z726" s="16" t="s">
        <v>451</v>
      </c>
      <c r="AA726" s="16" t="s">
        <v>7075</v>
      </c>
      <c r="AB726" s="16" t="s">
        <v>4176</v>
      </c>
      <c r="AC726" s="16" t="s">
        <v>9</v>
      </c>
      <c r="AD726" s="16" t="s">
        <v>453</v>
      </c>
      <c r="AE726" s="16" t="s">
        <v>9</v>
      </c>
      <c r="AF726" s="16" t="s">
        <v>338</v>
      </c>
      <c r="AG726" s="25">
        <f ca="1" t="shared" si="70"/>
        <v>23.2813888888923</v>
      </c>
      <c r="AH726" s="25" t="str">
        <f t="shared" si="71"/>
        <v>是</v>
      </c>
      <c r="AI726" s="26" t="str">
        <f ca="1" t="shared" si="72"/>
        <v>是</v>
      </c>
      <c r="AJ726" s="27" t="str">
        <f ca="1" t="shared" si="73"/>
        <v>是</v>
      </c>
      <c r="AK726" s="28"/>
      <c r="AL726" s="28" t="s">
        <v>71</v>
      </c>
    </row>
    <row r="727" spans="1:38">
      <c r="A727" s="22" t="str">
        <f t="shared" si="74"/>
        <v>合肥经开网点</v>
      </c>
      <c r="B727" s="22" t="str">
        <f>VLOOKUP(R727,区域划分!A:B,2,0)</f>
        <v>合肥南</v>
      </c>
      <c r="C727" t="str">
        <f t="shared" si="75"/>
        <v>2020-11-02</v>
      </c>
      <c r="D727" s="16" t="s">
        <v>7076</v>
      </c>
      <c r="E727" s="16" t="s">
        <v>7067</v>
      </c>
      <c r="F727" s="16" t="s">
        <v>433</v>
      </c>
      <c r="G727" s="16" t="s">
        <v>532</v>
      </c>
      <c r="H727" s="16" t="s">
        <v>533</v>
      </c>
      <c r="I727" s="16" t="s">
        <v>436</v>
      </c>
      <c r="J727" s="16" t="s">
        <v>7068</v>
      </c>
      <c r="K727" s="16" t="s">
        <v>7077</v>
      </c>
      <c r="L727" s="16" t="s">
        <v>7078</v>
      </c>
      <c r="M727" s="16" t="s">
        <v>7079</v>
      </c>
      <c r="N727" s="16" t="s">
        <v>478</v>
      </c>
      <c r="O727" s="16" t="s">
        <v>442</v>
      </c>
      <c r="P727" s="16" t="s">
        <v>7080</v>
      </c>
      <c r="Q727" s="16" t="s">
        <v>7073</v>
      </c>
      <c r="R727" s="16" t="s">
        <v>9</v>
      </c>
      <c r="S727" s="16" t="s">
        <v>4176</v>
      </c>
      <c r="T727" s="16" t="s">
        <v>4231</v>
      </c>
      <c r="U727" s="16" t="s">
        <v>466</v>
      </c>
      <c r="V727" s="16" t="s">
        <v>7081</v>
      </c>
      <c r="W727" s="16" t="s">
        <v>7080</v>
      </c>
      <c r="X727" s="16" t="s">
        <v>449</v>
      </c>
      <c r="Y727" s="16" t="s">
        <v>450</v>
      </c>
      <c r="Z727" s="16" t="s">
        <v>451</v>
      </c>
      <c r="AA727" s="16" t="s">
        <v>7082</v>
      </c>
      <c r="AB727" s="16" t="s">
        <v>4176</v>
      </c>
      <c r="AC727" s="16" t="s">
        <v>9</v>
      </c>
      <c r="AD727" s="16" t="s">
        <v>453</v>
      </c>
      <c r="AE727" s="16" t="s">
        <v>9</v>
      </c>
      <c r="AF727" s="16" t="s">
        <v>338</v>
      </c>
      <c r="AG727" s="25">
        <f ca="1" t="shared" si="70"/>
        <v>23.178888888855</v>
      </c>
      <c r="AH727" s="25" t="str">
        <f t="shared" si="71"/>
        <v>是</v>
      </c>
      <c r="AI727" s="26" t="str">
        <f ca="1" t="shared" si="72"/>
        <v>是</v>
      </c>
      <c r="AJ727" s="27" t="str">
        <f ca="1" t="shared" si="73"/>
        <v>是</v>
      </c>
      <c r="AK727" s="28"/>
      <c r="AL727" s="28" t="s">
        <v>71</v>
      </c>
    </row>
    <row r="728" spans="1:38">
      <c r="A728" s="22" t="str">
        <f t="shared" si="74"/>
        <v>合肥包河三里庵网点</v>
      </c>
      <c r="B728" s="22" t="str">
        <f>VLOOKUP(R728,区域划分!A:B,2,0)</f>
        <v>合肥南</v>
      </c>
      <c r="C728" t="str">
        <f t="shared" si="75"/>
        <v>2020-11-02</v>
      </c>
      <c r="D728" s="16" t="s">
        <v>7083</v>
      </c>
      <c r="E728" s="16" t="s">
        <v>7084</v>
      </c>
      <c r="F728" s="16" t="s">
        <v>433</v>
      </c>
      <c r="G728" s="16" t="s">
        <v>471</v>
      </c>
      <c r="H728" s="16" t="s">
        <v>472</v>
      </c>
      <c r="I728" s="16" t="s">
        <v>436</v>
      </c>
      <c r="J728" s="16" t="s">
        <v>6040</v>
      </c>
      <c r="K728" s="16" t="s">
        <v>7085</v>
      </c>
      <c r="L728" s="16" t="s">
        <v>7086</v>
      </c>
      <c r="M728" s="16" t="s">
        <v>7087</v>
      </c>
      <c r="N728" s="16" t="s">
        <v>478</v>
      </c>
      <c r="O728" s="16" t="s">
        <v>442</v>
      </c>
      <c r="P728" s="16" t="s">
        <v>7088</v>
      </c>
      <c r="Q728" s="16" t="s">
        <v>7089</v>
      </c>
      <c r="R728" s="16" t="s">
        <v>13</v>
      </c>
      <c r="S728" s="16" t="s">
        <v>4176</v>
      </c>
      <c r="T728" s="16" t="s">
        <v>1880</v>
      </c>
      <c r="U728" s="16" t="s">
        <v>466</v>
      </c>
      <c r="V728" s="16" t="s">
        <v>7090</v>
      </c>
      <c r="W728" s="16" t="s">
        <v>7088</v>
      </c>
      <c r="X728" s="16" t="s">
        <v>449</v>
      </c>
      <c r="Y728" s="16" t="s">
        <v>450</v>
      </c>
      <c r="Z728" s="16" t="s">
        <v>451</v>
      </c>
      <c r="AA728" s="16" t="s">
        <v>7091</v>
      </c>
      <c r="AB728" s="16" t="s">
        <v>4176</v>
      </c>
      <c r="AC728" s="16" t="s">
        <v>13</v>
      </c>
      <c r="AD728" s="16" t="s">
        <v>453</v>
      </c>
      <c r="AE728" s="16" t="s">
        <v>13</v>
      </c>
      <c r="AF728" s="16" t="s">
        <v>338</v>
      </c>
      <c r="AG728" s="25">
        <f ca="1" t="shared" si="70"/>
        <v>23.0822222222923</v>
      </c>
      <c r="AH728" s="25" t="str">
        <f t="shared" si="71"/>
        <v>是</v>
      </c>
      <c r="AI728" s="26" t="str">
        <f ca="1" t="shared" si="72"/>
        <v>是</v>
      </c>
      <c r="AJ728" s="27" t="str">
        <f ca="1" t="shared" si="73"/>
        <v>是</v>
      </c>
      <c r="AK728" s="28"/>
      <c r="AL728" s="28" t="s">
        <v>71</v>
      </c>
    </row>
    <row r="729" spans="1:38">
      <c r="A729" s="22" t="str">
        <f t="shared" si="74"/>
        <v>合肥经开大学城网点</v>
      </c>
      <c r="B729" s="22" t="str">
        <f>VLOOKUP(R729,区域划分!A:B,2,0)</f>
        <v>合肥南</v>
      </c>
      <c r="C729" t="str">
        <f t="shared" si="75"/>
        <v>2020-11-02</v>
      </c>
      <c r="D729" s="16" t="s">
        <v>7092</v>
      </c>
      <c r="E729" s="16" t="s">
        <v>7093</v>
      </c>
      <c r="F729" s="16" t="s">
        <v>433</v>
      </c>
      <c r="G729" s="16" t="s">
        <v>471</v>
      </c>
      <c r="H729" s="16" t="s">
        <v>472</v>
      </c>
      <c r="I729" s="16" t="s">
        <v>473</v>
      </c>
      <c r="J729" s="16" t="s">
        <v>7032</v>
      </c>
      <c r="K729" s="16" t="s">
        <v>7033</v>
      </c>
      <c r="L729" s="16" t="s">
        <v>7094</v>
      </c>
      <c r="M729" s="16" t="s">
        <v>7095</v>
      </c>
      <c r="N729" s="16" t="s">
        <v>478</v>
      </c>
      <c r="O729" s="16" t="s">
        <v>442</v>
      </c>
      <c r="P729" s="16" t="s">
        <v>7035</v>
      </c>
      <c r="Q729" s="16" t="s">
        <v>7036</v>
      </c>
      <c r="R729" s="16" t="s">
        <v>7</v>
      </c>
      <c r="S729" s="16" t="s">
        <v>3414</v>
      </c>
      <c r="T729" s="16" t="s">
        <v>7096</v>
      </c>
      <c r="U729" s="16" t="s">
        <v>447</v>
      </c>
      <c r="V729" s="16" t="s">
        <v>7097</v>
      </c>
      <c r="W729" s="16" t="s">
        <v>7035</v>
      </c>
      <c r="X729" s="16" t="s">
        <v>449</v>
      </c>
      <c r="Y729" s="16" t="s">
        <v>450</v>
      </c>
      <c r="Z729" s="16" t="s">
        <v>451</v>
      </c>
      <c r="AA729" s="16" t="s">
        <v>7098</v>
      </c>
      <c r="AB729" s="16" t="s">
        <v>3414</v>
      </c>
      <c r="AC729" s="16" t="s">
        <v>7</v>
      </c>
      <c r="AD729" s="16" t="s">
        <v>453</v>
      </c>
      <c r="AE729" s="16" t="s">
        <v>338</v>
      </c>
      <c r="AF729" s="16" t="s">
        <v>338</v>
      </c>
      <c r="AG729" s="25">
        <f ca="1" t="shared" si="70"/>
        <v>1.21555555559462</v>
      </c>
      <c r="AH729" s="25" t="str">
        <f t="shared" si="71"/>
        <v>是</v>
      </c>
      <c r="AI729" s="26" t="str">
        <f ca="1" t="shared" si="72"/>
        <v>是</v>
      </c>
      <c r="AJ729" s="27" t="str">
        <f ca="1" t="shared" si="73"/>
        <v>是</v>
      </c>
      <c r="AK729" s="28" t="s">
        <v>69</v>
      </c>
      <c r="AL729" s="28"/>
    </row>
    <row r="730" spans="1:38">
      <c r="A730" s="22" t="str">
        <f t="shared" si="74"/>
        <v>合肥包河三里庵网点</v>
      </c>
      <c r="B730" s="22" t="str">
        <f>VLOOKUP(R730,区域划分!A:B,2,0)</f>
        <v>合肥南</v>
      </c>
      <c r="C730" t="str">
        <f t="shared" si="75"/>
        <v>2020-11-02</v>
      </c>
      <c r="D730" s="16" t="s">
        <v>7099</v>
      </c>
      <c r="E730" s="16" t="s">
        <v>7100</v>
      </c>
      <c r="F730" s="16" t="s">
        <v>835</v>
      </c>
      <c r="G730" s="16" t="s">
        <v>471</v>
      </c>
      <c r="H730" s="16" t="s">
        <v>472</v>
      </c>
      <c r="I730" s="16" t="s">
        <v>473</v>
      </c>
      <c r="J730" s="16" t="s">
        <v>836</v>
      </c>
      <c r="K730" s="16" t="s">
        <v>3883</v>
      </c>
      <c r="L730" s="16" t="s">
        <v>7101</v>
      </c>
      <c r="M730" s="16" t="s">
        <v>7102</v>
      </c>
      <c r="N730" s="16" t="s">
        <v>478</v>
      </c>
      <c r="O730" s="16" t="s">
        <v>479</v>
      </c>
      <c r="P730" s="16" t="s">
        <v>7103</v>
      </c>
      <c r="Q730" s="16" t="s">
        <v>7104</v>
      </c>
      <c r="R730" s="16" t="s">
        <v>13</v>
      </c>
      <c r="S730" s="16" t="s">
        <v>4176</v>
      </c>
      <c r="T730" s="16" t="s">
        <v>7105</v>
      </c>
      <c r="U730" s="16" t="s">
        <v>466</v>
      </c>
      <c r="V730" s="16" t="s">
        <v>7106</v>
      </c>
      <c r="W730" s="16" t="s">
        <v>7103</v>
      </c>
      <c r="X730" s="16" t="s">
        <v>449</v>
      </c>
      <c r="Y730" s="16" t="s">
        <v>450</v>
      </c>
      <c r="Z730" s="16" t="s">
        <v>451</v>
      </c>
      <c r="AA730" s="16" t="s">
        <v>7107</v>
      </c>
      <c r="AB730" s="16" t="s">
        <v>4176</v>
      </c>
      <c r="AC730" s="16" t="s">
        <v>2899</v>
      </c>
      <c r="AD730" s="16" t="s">
        <v>453</v>
      </c>
      <c r="AE730" s="16" t="s">
        <v>13</v>
      </c>
      <c r="AF730" s="16" t="s">
        <v>338</v>
      </c>
      <c r="AG730" s="25">
        <f ca="1" t="shared" si="70"/>
        <v>23.1538888889481</v>
      </c>
      <c r="AH730" s="25" t="str">
        <f t="shared" si="71"/>
        <v>是</v>
      </c>
      <c r="AI730" s="26" t="str">
        <f ca="1" t="shared" si="72"/>
        <v>是</v>
      </c>
      <c r="AJ730" s="27" t="str">
        <f ca="1" t="shared" si="73"/>
        <v>是</v>
      </c>
      <c r="AK730" s="28"/>
      <c r="AL730" s="28" t="s">
        <v>71</v>
      </c>
    </row>
    <row r="731" spans="1:38">
      <c r="A731" s="22" t="str">
        <f t="shared" si="74"/>
        <v>合肥肥东人民路网点</v>
      </c>
      <c r="B731" s="22" t="str">
        <f>VLOOKUP(R731,区域划分!A:B,2,0)</f>
        <v>肥东</v>
      </c>
      <c r="C731" t="str">
        <f t="shared" si="75"/>
        <v>2020-11-02</v>
      </c>
      <c r="D731" s="16" t="s">
        <v>7108</v>
      </c>
      <c r="E731" s="16" t="s">
        <v>7109</v>
      </c>
      <c r="F731" s="16" t="s">
        <v>433</v>
      </c>
      <c r="G731" s="16" t="s">
        <v>456</v>
      </c>
      <c r="H731" s="16" t="s">
        <v>753</v>
      </c>
      <c r="I731" s="16" t="s">
        <v>473</v>
      </c>
      <c r="J731" s="16" t="s">
        <v>7110</v>
      </c>
      <c r="K731" s="16" t="s">
        <v>7111</v>
      </c>
      <c r="L731" s="16" t="s">
        <v>7112</v>
      </c>
      <c r="M731" s="16" t="s">
        <v>963</v>
      </c>
      <c r="N731" s="16" t="s">
        <v>478</v>
      </c>
      <c r="O731" s="16" t="s">
        <v>479</v>
      </c>
      <c r="P731" s="16" t="s">
        <v>7113</v>
      </c>
      <c r="Q731" s="16" t="s">
        <v>7114</v>
      </c>
      <c r="R731" s="16" t="s">
        <v>23</v>
      </c>
      <c r="S731" s="16" t="s">
        <v>2174</v>
      </c>
      <c r="T731" s="16" t="s">
        <v>7115</v>
      </c>
      <c r="U731" s="16" t="s">
        <v>447</v>
      </c>
      <c r="V731" s="16" t="s">
        <v>1897</v>
      </c>
      <c r="W731" s="16" t="s">
        <v>7113</v>
      </c>
      <c r="X731" s="16" t="s">
        <v>449</v>
      </c>
      <c r="Y731" s="16" t="s">
        <v>450</v>
      </c>
      <c r="Z731" s="16" t="s">
        <v>451</v>
      </c>
      <c r="AA731" s="16" t="s">
        <v>7116</v>
      </c>
      <c r="AB731" s="16" t="s">
        <v>2174</v>
      </c>
      <c r="AC731" s="16" t="s">
        <v>23</v>
      </c>
      <c r="AD731" s="16" t="s">
        <v>453</v>
      </c>
      <c r="AE731" s="16" t="s">
        <v>338</v>
      </c>
      <c r="AF731" s="16" t="s">
        <v>338</v>
      </c>
      <c r="AG731" s="25">
        <f ca="1" t="shared" si="70"/>
        <v>0.994166666641831</v>
      </c>
      <c r="AH731" s="25" t="str">
        <f t="shared" si="71"/>
        <v>是</v>
      </c>
      <c r="AI731" s="26" t="str">
        <f ca="1" t="shared" si="72"/>
        <v>是</v>
      </c>
      <c r="AJ731" s="27" t="str">
        <f ca="1" t="shared" si="73"/>
        <v>是</v>
      </c>
      <c r="AK731" s="28" t="s">
        <v>69</v>
      </c>
      <c r="AL731" s="28"/>
    </row>
    <row r="732" spans="1:38">
      <c r="A732" s="22" t="str">
        <f t="shared" si="74"/>
        <v>合肥高新天鹅湖网点</v>
      </c>
      <c r="B732" s="22" t="str">
        <f>VLOOKUP(R732,区域划分!A:B,2,0)</f>
        <v>合肥南</v>
      </c>
      <c r="C732" t="str">
        <f t="shared" si="75"/>
        <v>2020-11-02</v>
      </c>
      <c r="D732" s="16" t="s">
        <v>7117</v>
      </c>
      <c r="E732" s="16" t="s">
        <v>7060</v>
      </c>
      <c r="F732" s="16" t="s">
        <v>835</v>
      </c>
      <c r="G732" s="16" t="s">
        <v>471</v>
      </c>
      <c r="H732" s="16" t="s">
        <v>472</v>
      </c>
      <c r="I732" s="16" t="s">
        <v>473</v>
      </c>
      <c r="J732" s="16" t="s">
        <v>836</v>
      </c>
      <c r="K732" s="16" t="s">
        <v>7118</v>
      </c>
      <c r="L732" s="16" t="s">
        <v>7119</v>
      </c>
      <c r="M732" s="16" t="s">
        <v>7120</v>
      </c>
      <c r="N732" s="16" t="s">
        <v>478</v>
      </c>
      <c r="O732" s="16" t="s">
        <v>442</v>
      </c>
      <c r="P732" s="16" t="s">
        <v>7121</v>
      </c>
      <c r="Q732" s="16" t="s">
        <v>7063</v>
      </c>
      <c r="R732" s="16" t="s">
        <v>17</v>
      </c>
      <c r="S732" s="16" t="s">
        <v>593</v>
      </c>
      <c r="T732" s="16" t="s">
        <v>7122</v>
      </c>
      <c r="U732" s="16" t="s">
        <v>447</v>
      </c>
      <c r="V732" s="16" t="s">
        <v>7123</v>
      </c>
      <c r="W732" s="16" t="s">
        <v>7121</v>
      </c>
      <c r="X732" s="16" t="s">
        <v>449</v>
      </c>
      <c r="Y732" s="16" t="s">
        <v>450</v>
      </c>
      <c r="Z732" s="16" t="s">
        <v>451</v>
      </c>
      <c r="AA732" s="16" t="s">
        <v>7124</v>
      </c>
      <c r="AB732" s="16" t="s">
        <v>593</v>
      </c>
      <c r="AC732" s="16" t="s">
        <v>17</v>
      </c>
      <c r="AD732" s="16" t="s">
        <v>453</v>
      </c>
      <c r="AE732" s="16" t="s">
        <v>338</v>
      </c>
      <c r="AF732" s="16" t="s">
        <v>338</v>
      </c>
      <c r="AG732" s="25">
        <f ca="1" t="shared" si="70"/>
        <v>7.8486111110542</v>
      </c>
      <c r="AH732" s="25" t="str">
        <f t="shared" si="71"/>
        <v>是</v>
      </c>
      <c r="AI732" s="26" t="str">
        <f ca="1" t="shared" si="72"/>
        <v>是</v>
      </c>
      <c r="AJ732" s="27" t="str">
        <f ca="1" t="shared" si="73"/>
        <v>是</v>
      </c>
      <c r="AK732" s="28" t="s">
        <v>69</v>
      </c>
      <c r="AL732" s="28"/>
    </row>
    <row r="733" spans="1:38">
      <c r="A733" s="22" t="str">
        <f t="shared" si="74"/>
        <v>合肥蜀山网点</v>
      </c>
      <c r="B733" s="22" t="str">
        <f>VLOOKUP(R733,区域划分!A:B,2,0)</f>
        <v>合肥南</v>
      </c>
      <c r="C733" t="str">
        <f t="shared" si="75"/>
        <v>2020-11-02</v>
      </c>
      <c r="D733" s="16" t="s">
        <v>7125</v>
      </c>
      <c r="E733" s="16" t="s">
        <v>7126</v>
      </c>
      <c r="F733" s="16" t="s">
        <v>433</v>
      </c>
      <c r="G733" s="16" t="s">
        <v>532</v>
      </c>
      <c r="H733" s="16" t="s">
        <v>1270</v>
      </c>
      <c r="I733" s="16" t="s">
        <v>436</v>
      </c>
      <c r="J733" s="16" t="s">
        <v>3852</v>
      </c>
      <c r="K733" s="16" t="s">
        <v>3853</v>
      </c>
      <c r="L733" s="16" t="s">
        <v>7127</v>
      </c>
      <c r="M733" s="16" t="s">
        <v>7128</v>
      </c>
      <c r="N733" s="16" t="s">
        <v>478</v>
      </c>
      <c r="O733" s="16" t="s">
        <v>442</v>
      </c>
      <c r="P733" s="16" t="s">
        <v>7129</v>
      </c>
      <c r="Q733" s="16" t="s">
        <v>7130</v>
      </c>
      <c r="R733" s="16" t="s">
        <v>65</v>
      </c>
      <c r="S733" s="16" t="s">
        <v>4176</v>
      </c>
      <c r="T733" s="16" t="s">
        <v>4773</v>
      </c>
      <c r="U733" s="16" t="s">
        <v>466</v>
      </c>
      <c r="V733" s="16" t="s">
        <v>7131</v>
      </c>
      <c r="W733" s="16" t="s">
        <v>7129</v>
      </c>
      <c r="X733" s="16" t="s">
        <v>449</v>
      </c>
      <c r="Y733" s="16" t="s">
        <v>450</v>
      </c>
      <c r="Z733" s="16" t="s">
        <v>451</v>
      </c>
      <c r="AA733" s="16" t="s">
        <v>7132</v>
      </c>
      <c r="AB733" s="16" t="s">
        <v>4176</v>
      </c>
      <c r="AC733" s="16" t="s">
        <v>65</v>
      </c>
      <c r="AD733" s="16" t="s">
        <v>453</v>
      </c>
      <c r="AE733" s="16" t="s">
        <v>65</v>
      </c>
      <c r="AF733" s="16" t="s">
        <v>338</v>
      </c>
      <c r="AG733" s="25">
        <f ca="1" t="shared" si="70"/>
        <v>23.7300000000978</v>
      </c>
      <c r="AH733" s="25" t="str">
        <f t="shared" si="71"/>
        <v>是</v>
      </c>
      <c r="AI733" s="26" t="str">
        <f ca="1" t="shared" si="72"/>
        <v>是</v>
      </c>
      <c r="AJ733" s="27" t="str">
        <f ca="1" t="shared" si="73"/>
        <v>是</v>
      </c>
      <c r="AK733" s="28"/>
      <c r="AL733" s="28" t="s">
        <v>71</v>
      </c>
    </row>
    <row r="734" spans="1:38">
      <c r="A734" s="22" t="str">
        <f t="shared" si="74"/>
        <v>合肥肥东人民路网点</v>
      </c>
      <c r="B734" s="22" t="str">
        <f>VLOOKUP(R734,区域划分!A:B,2,0)</f>
        <v>肥东</v>
      </c>
      <c r="C734" t="str">
        <f t="shared" si="75"/>
        <v>2020-11-02</v>
      </c>
      <c r="D734" s="16" t="s">
        <v>7133</v>
      </c>
      <c r="E734" s="16" t="s">
        <v>7134</v>
      </c>
      <c r="F734" s="16" t="s">
        <v>433</v>
      </c>
      <c r="G734" s="16" t="s">
        <v>532</v>
      </c>
      <c r="H734" s="16" t="s">
        <v>533</v>
      </c>
      <c r="I734" s="16" t="s">
        <v>436</v>
      </c>
      <c r="J734" s="16" t="s">
        <v>2536</v>
      </c>
      <c r="K734" s="16" t="s">
        <v>2537</v>
      </c>
      <c r="L734" s="16" t="s">
        <v>7135</v>
      </c>
      <c r="M734" s="16" t="s">
        <v>537</v>
      </c>
      <c r="N734" s="16" t="s">
        <v>441</v>
      </c>
      <c r="O734" s="16" t="s">
        <v>442</v>
      </c>
      <c r="P734" s="16" t="s">
        <v>537</v>
      </c>
      <c r="Q734" s="16" t="s">
        <v>7136</v>
      </c>
      <c r="R734" s="16" t="s">
        <v>23</v>
      </c>
      <c r="S734" s="16" t="s">
        <v>4176</v>
      </c>
      <c r="T734" s="16" t="s">
        <v>4197</v>
      </c>
      <c r="U734" s="16" t="s">
        <v>466</v>
      </c>
      <c r="V734" s="16" t="s">
        <v>541</v>
      </c>
      <c r="W734" s="16" t="s">
        <v>537</v>
      </c>
      <c r="X734" s="16" t="s">
        <v>449</v>
      </c>
      <c r="Y734" s="16" t="s">
        <v>450</v>
      </c>
      <c r="Z734" s="16" t="s">
        <v>451</v>
      </c>
      <c r="AA734" s="16" t="s">
        <v>7137</v>
      </c>
      <c r="AB734" s="16" t="s">
        <v>4176</v>
      </c>
      <c r="AC734" s="16" t="s">
        <v>23</v>
      </c>
      <c r="AD734" s="16" t="s">
        <v>453</v>
      </c>
      <c r="AE734" s="16" t="s">
        <v>23</v>
      </c>
      <c r="AF734" s="16" t="s">
        <v>338</v>
      </c>
      <c r="AG734" s="25">
        <f ca="1" t="shared" si="70"/>
        <v>23.1447222220595</v>
      </c>
      <c r="AH734" s="25" t="str">
        <f t="shared" si="71"/>
        <v>是</v>
      </c>
      <c r="AI734" s="26" t="str">
        <f ca="1" t="shared" si="72"/>
        <v>是</v>
      </c>
      <c r="AJ734" s="27" t="str">
        <f ca="1" t="shared" si="73"/>
        <v>是</v>
      </c>
      <c r="AK734" s="28"/>
      <c r="AL734" s="28" t="s">
        <v>71</v>
      </c>
    </row>
    <row r="735" spans="1:38">
      <c r="A735" s="22" t="str">
        <f t="shared" si="74"/>
        <v>合肥经开网点</v>
      </c>
      <c r="B735" s="22" t="str">
        <f>VLOOKUP(R735,区域划分!A:B,2,0)</f>
        <v>合肥南</v>
      </c>
      <c r="C735" t="str">
        <f t="shared" si="75"/>
        <v>2020-11-02</v>
      </c>
      <c r="D735" s="16" t="s">
        <v>7138</v>
      </c>
      <c r="E735" s="16" t="s">
        <v>7024</v>
      </c>
      <c r="F735" s="16" t="s">
        <v>835</v>
      </c>
      <c r="G735" s="16" t="s">
        <v>456</v>
      </c>
      <c r="H735" s="16" t="s">
        <v>457</v>
      </c>
      <c r="I735" s="16" t="s">
        <v>473</v>
      </c>
      <c r="J735" s="16" t="s">
        <v>836</v>
      </c>
      <c r="K735" s="16" t="s">
        <v>1865</v>
      </c>
      <c r="L735" s="16" t="s">
        <v>7139</v>
      </c>
      <c r="M735" s="16" t="s">
        <v>1610</v>
      </c>
      <c r="N735" s="16" t="s">
        <v>441</v>
      </c>
      <c r="O735" s="16" t="s">
        <v>442</v>
      </c>
      <c r="P735" s="16" t="s">
        <v>7027</v>
      </c>
      <c r="Q735" s="16" t="s">
        <v>7028</v>
      </c>
      <c r="R735" s="16" t="s">
        <v>9</v>
      </c>
      <c r="S735" s="16" t="s">
        <v>4176</v>
      </c>
      <c r="T735" s="16" t="s">
        <v>7140</v>
      </c>
      <c r="U735" s="16" t="s">
        <v>466</v>
      </c>
      <c r="V735" s="16" t="s">
        <v>7141</v>
      </c>
      <c r="W735" s="16" t="s">
        <v>7027</v>
      </c>
      <c r="X735" s="16" t="s">
        <v>449</v>
      </c>
      <c r="Y735" s="16" t="s">
        <v>450</v>
      </c>
      <c r="Z735" s="16" t="s">
        <v>451</v>
      </c>
      <c r="AA735" s="16" t="s">
        <v>7142</v>
      </c>
      <c r="AB735" s="16" t="s">
        <v>4176</v>
      </c>
      <c r="AC735" s="16" t="s">
        <v>9</v>
      </c>
      <c r="AD735" s="16" t="s">
        <v>453</v>
      </c>
      <c r="AE735" s="16" t="s">
        <v>9</v>
      </c>
      <c r="AF735" s="16" t="s">
        <v>338</v>
      </c>
      <c r="AG735" s="25">
        <f ca="1" t="shared" si="70"/>
        <v>23.1922222223366</v>
      </c>
      <c r="AH735" s="25" t="str">
        <f t="shared" si="71"/>
        <v>是</v>
      </c>
      <c r="AI735" s="26" t="str">
        <f ca="1" t="shared" si="72"/>
        <v>是</v>
      </c>
      <c r="AJ735" s="27" t="str">
        <f ca="1" t="shared" si="73"/>
        <v>是</v>
      </c>
      <c r="AK735" s="28"/>
      <c r="AL735" s="28" t="s">
        <v>71</v>
      </c>
    </row>
    <row r="736" spans="1:38">
      <c r="A736" s="22" t="str">
        <f t="shared" si="74"/>
        <v>合肥肥东吾悦网点</v>
      </c>
      <c r="B736" s="22" t="str">
        <f>VLOOKUP(R736,区域划分!A:B,2,0)</f>
        <v>肥东</v>
      </c>
      <c r="C736" t="str">
        <f t="shared" si="75"/>
        <v>2020-11-02</v>
      </c>
      <c r="D736" s="16" t="s">
        <v>7143</v>
      </c>
      <c r="E736" s="16" t="s">
        <v>7144</v>
      </c>
      <c r="F736" s="16" t="s">
        <v>835</v>
      </c>
      <c r="G736" s="16" t="s">
        <v>471</v>
      </c>
      <c r="H736" s="16" t="s">
        <v>599</v>
      </c>
      <c r="I736" s="16" t="s">
        <v>473</v>
      </c>
      <c r="J736" s="16" t="s">
        <v>836</v>
      </c>
      <c r="K736" s="16" t="s">
        <v>7145</v>
      </c>
      <c r="L736" s="16" t="s">
        <v>7146</v>
      </c>
      <c r="M736" s="16" t="s">
        <v>7147</v>
      </c>
      <c r="N736" s="16" t="s">
        <v>478</v>
      </c>
      <c r="O736" s="16" t="s">
        <v>442</v>
      </c>
      <c r="P736" s="16" t="s">
        <v>7148</v>
      </c>
      <c r="Q736" s="16" t="s">
        <v>7149</v>
      </c>
      <c r="R736" s="16" t="s">
        <v>11</v>
      </c>
      <c r="S736" s="16" t="s">
        <v>4176</v>
      </c>
      <c r="T736" s="16" t="s">
        <v>7150</v>
      </c>
      <c r="U736" s="16" t="s">
        <v>466</v>
      </c>
      <c r="V736" s="16" t="s">
        <v>7151</v>
      </c>
      <c r="W736" s="16" t="s">
        <v>7148</v>
      </c>
      <c r="X736" s="16" t="s">
        <v>449</v>
      </c>
      <c r="Y736" s="16" t="s">
        <v>450</v>
      </c>
      <c r="Z736" s="16" t="s">
        <v>451</v>
      </c>
      <c r="AA736" s="16" t="s">
        <v>7152</v>
      </c>
      <c r="AB736" s="16" t="s">
        <v>4176</v>
      </c>
      <c r="AC736" s="16" t="s">
        <v>11</v>
      </c>
      <c r="AD736" s="16" t="s">
        <v>453</v>
      </c>
      <c r="AE736" s="16" t="s">
        <v>11</v>
      </c>
      <c r="AF736" s="16" t="s">
        <v>338</v>
      </c>
      <c r="AG736" s="25">
        <f ca="1" t="shared" si="70"/>
        <v>23.0811111110961</v>
      </c>
      <c r="AH736" s="25" t="str">
        <f t="shared" si="71"/>
        <v>是</v>
      </c>
      <c r="AI736" s="26" t="str">
        <f ca="1" t="shared" si="72"/>
        <v>是</v>
      </c>
      <c r="AJ736" s="27" t="str">
        <f ca="1" t="shared" si="73"/>
        <v>是</v>
      </c>
      <c r="AK736" s="28"/>
      <c r="AL736" s="28" t="s">
        <v>71</v>
      </c>
    </row>
    <row r="737" spans="1:38">
      <c r="A737" s="22" t="str">
        <f t="shared" si="74"/>
        <v>合肥肥东吾悦网点</v>
      </c>
      <c r="B737" s="22" t="str">
        <f>VLOOKUP(R737,区域划分!A:B,2,0)</f>
        <v>肥东</v>
      </c>
      <c r="C737" t="str">
        <f t="shared" si="75"/>
        <v>2020-11-02</v>
      </c>
      <c r="D737" s="16" t="s">
        <v>7153</v>
      </c>
      <c r="E737" s="16" t="s">
        <v>7144</v>
      </c>
      <c r="F737" s="16" t="s">
        <v>433</v>
      </c>
      <c r="G737" s="16" t="s">
        <v>471</v>
      </c>
      <c r="H737" s="16" t="s">
        <v>472</v>
      </c>
      <c r="I737" s="16" t="s">
        <v>473</v>
      </c>
      <c r="J737" s="16" t="s">
        <v>2218</v>
      </c>
      <c r="K737" s="16" t="s">
        <v>2219</v>
      </c>
      <c r="L737" s="16" t="s">
        <v>7154</v>
      </c>
      <c r="M737" s="16" t="s">
        <v>7155</v>
      </c>
      <c r="N737" s="16" t="s">
        <v>478</v>
      </c>
      <c r="O737" s="16" t="s">
        <v>442</v>
      </c>
      <c r="P737" s="16" t="s">
        <v>7148</v>
      </c>
      <c r="Q737" s="16" t="s">
        <v>7149</v>
      </c>
      <c r="R737" s="16" t="s">
        <v>11</v>
      </c>
      <c r="S737" s="16" t="s">
        <v>494</v>
      </c>
      <c r="T737" s="16" t="s">
        <v>3503</v>
      </c>
      <c r="U737" s="16" t="s">
        <v>466</v>
      </c>
      <c r="V737" s="16" t="s">
        <v>7156</v>
      </c>
      <c r="W737" s="16" t="s">
        <v>7148</v>
      </c>
      <c r="X737" s="16" t="s">
        <v>449</v>
      </c>
      <c r="Y737" s="16" t="s">
        <v>450</v>
      </c>
      <c r="Z737" s="16" t="s">
        <v>451</v>
      </c>
      <c r="AA737" s="16" t="s">
        <v>7157</v>
      </c>
      <c r="AB737" s="16" t="s">
        <v>494</v>
      </c>
      <c r="AC737" s="16" t="s">
        <v>11</v>
      </c>
      <c r="AD737" s="16" t="s">
        <v>453</v>
      </c>
      <c r="AE737" s="16" t="s">
        <v>11</v>
      </c>
      <c r="AF737" s="16" t="s">
        <v>338</v>
      </c>
      <c r="AG737" s="25">
        <f ca="1" t="shared" si="70"/>
        <v>23.6838888888597</v>
      </c>
      <c r="AH737" s="25" t="str">
        <f t="shared" si="71"/>
        <v>是</v>
      </c>
      <c r="AI737" s="26" t="str">
        <f ca="1" t="shared" si="72"/>
        <v>是</v>
      </c>
      <c r="AJ737" s="27" t="str">
        <f ca="1" t="shared" si="73"/>
        <v>是</v>
      </c>
      <c r="AK737" s="28" t="s">
        <v>69</v>
      </c>
      <c r="AL737" s="28" t="s">
        <v>71</v>
      </c>
    </row>
    <row r="738" spans="1:38">
      <c r="A738" s="22" t="str">
        <f t="shared" si="74"/>
        <v>合肥经开大学城网点</v>
      </c>
      <c r="B738" s="22" t="str">
        <f>VLOOKUP(R738,区域划分!A:B,2,0)</f>
        <v>合肥南</v>
      </c>
      <c r="C738" t="str">
        <f t="shared" si="75"/>
        <v>2020-11-02</v>
      </c>
      <c r="D738" s="16" t="s">
        <v>7158</v>
      </c>
      <c r="E738" s="16" t="s">
        <v>6988</v>
      </c>
      <c r="F738" s="16" t="s">
        <v>433</v>
      </c>
      <c r="G738" s="16" t="s">
        <v>471</v>
      </c>
      <c r="H738" s="16" t="s">
        <v>472</v>
      </c>
      <c r="I738" s="16" t="s">
        <v>473</v>
      </c>
      <c r="J738" s="16" t="s">
        <v>6989</v>
      </c>
      <c r="K738" s="16" t="s">
        <v>6990</v>
      </c>
      <c r="L738" s="16" t="s">
        <v>7159</v>
      </c>
      <c r="M738" s="16" t="s">
        <v>6992</v>
      </c>
      <c r="N738" s="16" t="s">
        <v>441</v>
      </c>
      <c r="O738" s="16" t="s">
        <v>442</v>
      </c>
      <c r="P738" s="16" t="s">
        <v>6993</v>
      </c>
      <c r="Q738" s="16" t="s">
        <v>6994</v>
      </c>
      <c r="R738" s="16" t="s">
        <v>7</v>
      </c>
      <c r="S738" s="16" t="s">
        <v>3414</v>
      </c>
      <c r="T738" s="16" t="s">
        <v>7160</v>
      </c>
      <c r="U738" s="16" t="s">
        <v>447</v>
      </c>
      <c r="V738" s="16" t="s">
        <v>6996</v>
      </c>
      <c r="W738" s="16" t="s">
        <v>6993</v>
      </c>
      <c r="X738" s="16" t="s">
        <v>449</v>
      </c>
      <c r="Y738" s="16" t="s">
        <v>450</v>
      </c>
      <c r="Z738" s="16" t="s">
        <v>451</v>
      </c>
      <c r="AA738" s="16" t="s">
        <v>7161</v>
      </c>
      <c r="AB738" s="16" t="s">
        <v>3414</v>
      </c>
      <c r="AC738" s="16" t="s">
        <v>7</v>
      </c>
      <c r="AD738" s="16" t="s">
        <v>453</v>
      </c>
      <c r="AE738" s="16" t="s">
        <v>338</v>
      </c>
      <c r="AF738" s="16" t="s">
        <v>338</v>
      </c>
      <c r="AG738" s="25">
        <f ca="1" t="shared" si="70"/>
        <v>23.4194444444147</v>
      </c>
      <c r="AH738" s="25" t="str">
        <f t="shared" si="71"/>
        <v>是</v>
      </c>
      <c r="AI738" s="26" t="str">
        <f ca="1" t="shared" si="72"/>
        <v>是</v>
      </c>
      <c r="AJ738" s="27" t="str">
        <f ca="1" t="shared" si="73"/>
        <v>是</v>
      </c>
      <c r="AK738" s="28" t="s">
        <v>69</v>
      </c>
      <c r="AL738" s="28"/>
    </row>
    <row r="739" spans="1:39">
      <c r="A739" s="22" t="str">
        <f t="shared" ref="A739:A770" si="76">R739</f>
        <v>合肥高新天鹅湖网点</v>
      </c>
      <c r="B739" s="22" t="str">
        <f>VLOOKUP(R739,区域划分!A:B,2,0)</f>
        <v>合肥南</v>
      </c>
      <c r="C739" t="str">
        <f t="shared" ref="C739:C770" si="77">MID(L739,1,10)</f>
        <v>2020-11-03</v>
      </c>
      <c r="D739" s="16" t="s">
        <v>7162</v>
      </c>
      <c r="E739" s="16" t="s">
        <v>7163</v>
      </c>
      <c r="F739" s="16" t="s">
        <v>433</v>
      </c>
      <c r="G739" s="16" t="s">
        <v>456</v>
      </c>
      <c r="H739" s="16" t="s">
        <v>457</v>
      </c>
      <c r="I739" s="16" t="s">
        <v>473</v>
      </c>
      <c r="J739" s="16" t="s">
        <v>7164</v>
      </c>
      <c r="K739" s="16" t="s">
        <v>7165</v>
      </c>
      <c r="L739" s="16" t="s">
        <v>7166</v>
      </c>
      <c r="M739" s="16" t="s">
        <v>7167</v>
      </c>
      <c r="N739" s="16" t="s">
        <v>478</v>
      </c>
      <c r="O739" s="16" t="s">
        <v>479</v>
      </c>
      <c r="P739" s="16" t="s">
        <v>7168</v>
      </c>
      <c r="Q739" s="16" t="s">
        <v>7169</v>
      </c>
      <c r="R739" s="16" t="s">
        <v>17</v>
      </c>
      <c r="S739" s="16" t="s">
        <v>593</v>
      </c>
      <c r="T739" s="16" t="s">
        <v>7170</v>
      </c>
      <c r="U739" s="16" t="s">
        <v>447</v>
      </c>
      <c r="V739" s="16" t="s">
        <v>7171</v>
      </c>
      <c r="W739" s="16" t="s">
        <v>7168</v>
      </c>
      <c r="X739" s="16" t="s">
        <v>449</v>
      </c>
      <c r="Y739" s="16" t="s">
        <v>450</v>
      </c>
      <c r="Z739" s="16" t="s">
        <v>451</v>
      </c>
      <c r="AA739" s="16" t="s">
        <v>7172</v>
      </c>
      <c r="AB739" s="16" t="s">
        <v>593</v>
      </c>
      <c r="AC739" s="16" t="s">
        <v>17</v>
      </c>
      <c r="AD739" s="16" t="s">
        <v>453</v>
      </c>
      <c r="AE739" s="16" t="s">
        <v>338</v>
      </c>
      <c r="AF739" s="16" t="s">
        <v>338</v>
      </c>
      <c r="AG739" s="25">
        <f ca="1" t="shared" ref="AG739:AG802" si="78">IF(X739="已关闭",(AA739-L739)*24,(NOW()-L739)*24)</f>
        <v>4.76055555552011</v>
      </c>
      <c r="AH739" s="25" t="str">
        <f t="shared" ref="AH739:AH802" si="79">IF(AND(Y739="及时响应",Z739="否"),"是","否")</f>
        <v>是</v>
      </c>
      <c r="AI739" s="26" t="str">
        <f ca="1" t="shared" ref="AI739:AI802" si="80">IF(AG739&gt;24,"否","是")</f>
        <v>是</v>
      </c>
      <c r="AJ739" s="27" t="str">
        <f ca="1" t="shared" ref="AJ739:AJ802" si="81">IF(AND(AH739="是",AI739="是"),"是","否")</f>
        <v>是</v>
      </c>
      <c r="AK739" s="28" t="s">
        <v>69</v>
      </c>
      <c r="AL739" s="28"/>
      <c r="AM739" s="28"/>
    </row>
    <row r="740" spans="1:39">
      <c r="A740" s="22" t="str">
        <f t="shared" si="76"/>
        <v>合肥高新天鹅湖网点</v>
      </c>
      <c r="B740" s="22" t="str">
        <f>VLOOKUP(R740,区域划分!A:B,2,0)</f>
        <v>合肥南</v>
      </c>
      <c r="C740" t="str">
        <f t="shared" si="77"/>
        <v>2020-11-03</v>
      </c>
      <c r="D740" s="16" t="s">
        <v>7173</v>
      </c>
      <c r="E740" s="16" t="s">
        <v>7174</v>
      </c>
      <c r="F740" s="16" t="s">
        <v>835</v>
      </c>
      <c r="G740" s="16" t="s">
        <v>3420</v>
      </c>
      <c r="H740" s="16" t="s">
        <v>3421</v>
      </c>
      <c r="I740" s="16" t="s">
        <v>436</v>
      </c>
      <c r="J740" s="16" t="s">
        <v>836</v>
      </c>
      <c r="K740" s="16" t="s">
        <v>7175</v>
      </c>
      <c r="L740" s="16" t="s">
        <v>7176</v>
      </c>
      <c r="M740" s="16" t="s">
        <v>2270</v>
      </c>
      <c r="N740" s="16" t="s">
        <v>478</v>
      </c>
      <c r="O740" s="16" t="s">
        <v>442</v>
      </c>
      <c r="P740" s="16" t="s">
        <v>7177</v>
      </c>
      <c r="Q740" s="16" t="s">
        <v>7178</v>
      </c>
      <c r="R740" s="16" t="s">
        <v>17</v>
      </c>
      <c r="S740" s="16" t="s">
        <v>593</v>
      </c>
      <c r="T740" s="16" t="s">
        <v>7179</v>
      </c>
      <c r="U740" s="16" t="s">
        <v>447</v>
      </c>
      <c r="V740" s="16" t="s">
        <v>6654</v>
      </c>
      <c r="W740" s="16" t="s">
        <v>7177</v>
      </c>
      <c r="X740" s="16" t="s">
        <v>449</v>
      </c>
      <c r="Y740" s="16" t="s">
        <v>450</v>
      </c>
      <c r="Z740" s="16" t="s">
        <v>451</v>
      </c>
      <c r="AA740" s="16" t="s">
        <v>7180</v>
      </c>
      <c r="AB740" s="16" t="s">
        <v>593</v>
      </c>
      <c r="AC740" s="16" t="s">
        <v>17</v>
      </c>
      <c r="AD740" s="16" t="s">
        <v>453</v>
      </c>
      <c r="AE740" s="16" t="s">
        <v>338</v>
      </c>
      <c r="AF740" s="16" t="s">
        <v>338</v>
      </c>
      <c r="AG740" s="25">
        <f ca="1" t="shared" si="78"/>
        <v>2.00861111108679</v>
      </c>
      <c r="AH740" s="25" t="str">
        <f t="shared" si="79"/>
        <v>是</v>
      </c>
      <c r="AI740" s="26" t="str">
        <f ca="1" t="shared" si="80"/>
        <v>是</v>
      </c>
      <c r="AJ740" s="27" t="str">
        <f ca="1" t="shared" si="81"/>
        <v>是</v>
      </c>
      <c r="AK740" s="28" t="s">
        <v>69</v>
      </c>
      <c r="AL740" s="28"/>
      <c r="AM740" s="28"/>
    </row>
    <row r="741" spans="1:39">
      <c r="A741" s="22" t="str">
        <f t="shared" si="76"/>
        <v>合肥长丰水湖镇网点</v>
      </c>
      <c r="B741" s="22" t="str">
        <f>VLOOKUP(R741,区域划分!A:B,2,0)</f>
        <v>合肥北</v>
      </c>
      <c r="C741" t="str">
        <f t="shared" si="77"/>
        <v>2020-11-03</v>
      </c>
      <c r="D741" s="16" t="s">
        <v>7181</v>
      </c>
      <c r="E741" s="16" t="s">
        <v>7182</v>
      </c>
      <c r="F741" s="16" t="s">
        <v>433</v>
      </c>
      <c r="G741" s="16" t="s">
        <v>456</v>
      </c>
      <c r="H741" s="16" t="s">
        <v>457</v>
      </c>
      <c r="I741" s="16" t="s">
        <v>436</v>
      </c>
      <c r="J741" s="16" t="s">
        <v>3609</v>
      </c>
      <c r="K741" s="16" t="s">
        <v>7183</v>
      </c>
      <c r="L741" s="16" t="s">
        <v>7184</v>
      </c>
      <c r="M741" s="16" t="s">
        <v>7185</v>
      </c>
      <c r="N741" s="16" t="s">
        <v>478</v>
      </c>
      <c r="O741" s="16" t="s">
        <v>442</v>
      </c>
      <c r="P741" s="16" t="s">
        <v>7186</v>
      </c>
      <c r="Q741" s="16" t="s">
        <v>7187</v>
      </c>
      <c r="R741" s="16" t="s">
        <v>15</v>
      </c>
      <c r="S741" s="16" t="s">
        <v>829</v>
      </c>
      <c r="T741" s="16" t="s">
        <v>7188</v>
      </c>
      <c r="U741" s="16" t="s">
        <v>447</v>
      </c>
      <c r="V741" s="16" t="s">
        <v>7189</v>
      </c>
      <c r="W741" s="16" t="s">
        <v>7186</v>
      </c>
      <c r="X741" s="16" t="s">
        <v>449</v>
      </c>
      <c r="Y741" s="16" t="s">
        <v>450</v>
      </c>
      <c r="Z741" s="16" t="s">
        <v>451</v>
      </c>
      <c r="AA741" s="16" t="s">
        <v>7190</v>
      </c>
      <c r="AB741" s="16" t="s">
        <v>829</v>
      </c>
      <c r="AC741" s="16" t="s">
        <v>15</v>
      </c>
      <c r="AD741" s="16" t="s">
        <v>453</v>
      </c>
      <c r="AE741" s="16" t="s">
        <v>338</v>
      </c>
      <c r="AF741" s="16" t="s">
        <v>338</v>
      </c>
      <c r="AG741" s="25">
        <f ca="1" t="shared" si="78"/>
        <v>2.83694444439607</v>
      </c>
      <c r="AH741" s="25" t="str">
        <f t="shared" si="79"/>
        <v>是</v>
      </c>
      <c r="AI741" s="26" t="str">
        <f ca="1" t="shared" si="80"/>
        <v>是</v>
      </c>
      <c r="AJ741" s="27" t="str">
        <f ca="1" t="shared" si="81"/>
        <v>是</v>
      </c>
      <c r="AK741" s="28" t="s">
        <v>69</v>
      </c>
      <c r="AL741" s="28"/>
      <c r="AM741" s="28"/>
    </row>
    <row r="742" spans="1:39">
      <c r="A742" s="22" t="str">
        <f t="shared" si="76"/>
        <v>合肥经开大学城网点</v>
      </c>
      <c r="B742" s="22" t="str">
        <f>VLOOKUP(R742,区域划分!A:B,2,0)</f>
        <v>合肥南</v>
      </c>
      <c r="C742" t="str">
        <f t="shared" si="77"/>
        <v>2020-11-03</v>
      </c>
      <c r="D742" s="16" t="s">
        <v>7191</v>
      </c>
      <c r="E742" s="16" t="s">
        <v>7192</v>
      </c>
      <c r="F742" s="16" t="s">
        <v>433</v>
      </c>
      <c r="G742" s="16" t="s">
        <v>471</v>
      </c>
      <c r="H742" s="16" t="s">
        <v>599</v>
      </c>
      <c r="I742" s="16" t="s">
        <v>473</v>
      </c>
      <c r="J742" s="16" t="s">
        <v>7193</v>
      </c>
      <c r="K742" s="16" t="s">
        <v>7194</v>
      </c>
      <c r="L742" s="16" t="s">
        <v>7195</v>
      </c>
      <c r="M742" s="16" t="s">
        <v>7196</v>
      </c>
      <c r="N742" s="16" t="s">
        <v>441</v>
      </c>
      <c r="O742" s="16" t="s">
        <v>442</v>
      </c>
      <c r="P742" s="16" t="s">
        <v>7196</v>
      </c>
      <c r="Q742" s="16" t="s">
        <v>7197</v>
      </c>
      <c r="R742" s="16" t="s">
        <v>7</v>
      </c>
      <c r="S742" s="16" t="s">
        <v>3414</v>
      </c>
      <c r="T742" s="16" t="s">
        <v>7198</v>
      </c>
      <c r="U742" s="16" t="s">
        <v>447</v>
      </c>
      <c r="V742" s="16" t="s">
        <v>7199</v>
      </c>
      <c r="W742" s="16" t="s">
        <v>7196</v>
      </c>
      <c r="X742" s="16" t="s">
        <v>449</v>
      </c>
      <c r="Y742" s="16" t="s">
        <v>450</v>
      </c>
      <c r="Z742" s="16" t="s">
        <v>451</v>
      </c>
      <c r="AA742" s="16" t="s">
        <v>7200</v>
      </c>
      <c r="AB742" s="16" t="s">
        <v>3414</v>
      </c>
      <c r="AC742" s="16" t="s">
        <v>7</v>
      </c>
      <c r="AD742" s="16" t="s">
        <v>453</v>
      </c>
      <c r="AE742" s="16" t="s">
        <v>338</v>
      </c>
      <c r="AF742" s="16" t="s">
        <v>338</v>
      </c>
      <c r="AG742" s="25">
        <f ca="1" t="shared" si="78"/>
        <v>1.18388888885966</v>
      </c>
      <c r="AH742" s="25" t="str">
        <f t="shared" si="79"/>
        <v>是</v>
      </c>
      <c r="AI742" s="26" t="str">
        <f ca="1" t="shared" si="80"/>
        <v>是</v>
      </c>
      <c r="AJ742" s="27" t="str">
        <f ca="1" t="shared" si="81"/>
        <v>是</v>
      </c>
      <c r="AK742" s="28" t="s">
        <v>69</v>
      </c>
      <c r="AL742" s="28"/>
      <c r="AM742" s="28"/>
    </row>
    <row r="743" spans="1:39">
      <c r="A743" s="22" t="str">
        <f t="shared" si="76"/>
        <v>合肥肥东人民路网点</v>
      </c>
      <c r="B743" s="22" t="str">
        <f>VLOOKUP(R743,区域划分!A:B,2,0)</f>
        <v>肥东</v>
      </c>
      <c r="C743" t="str">
        <f t="shared" si="77"/>
        <v>2020-11-03</v>
      </c>
      <c r="D743" s="16" t="s">
        <v>7201</v>
      </c>
      <c r="E743" s="16" t="s">
        <v>7202</v>
      </c>
      <c r="F743" s="16" t="s">
        <v>433</v>
      </c>
      <c r="G743" s="16" t="s">
        <v>456</v>
      </c>
      <c r="H743" s="16" t="s">
        <v>457</v>
      </c>
      <c r="I743" s="16" t="s">
        <v>473</v>
      </c>
      <c r="J743" s="16" t="s">
        <v>7203</v>
      </c>
      <c r="K743" s="16" t="s">
        <v>7204</v>
      </c>
      <c r="L743" s="16" t="s">
        <v>7205</v>
      </c>
      <c r="M743" s="16" t="s">
        <v>7206</v>
      </c>
      <c r="N743" s="16" t="s">
        <v>478</v>
      </c>
      <c r="O743" s="16" t="s">
        <v>442</v>
      </c>
      <c r="P743" s="16" t="s">
        <v>7207</v>
      </c>
      <c r="Q743" s="16" t="s">
        <v>7208</v>
      </c>
      <c r="R743" s="16" t="s">
        <v>23</v>
      </c>
      <c r="S743" s="16" t="s">
        <v>2174</v>
      </c>
      <c r="T743" s="16" t="s">
        <v>7209</v>
      </c>
      <c r="U743" s="16" t="s">
        <v>447</v>
      </c>
      <c r="V743" s="16" t="s">
        <v>7210</v>
      </c>
      <c r="W743" s="16" t="s">
        <v>7207</v>
      </c>
      <c r="X743" s="16" t="s">
        <v>449</v>
      </c>
      <c r="Y743" s="16" t="s">
        <v>450</v>
      </c>
      <c r="Z743" s="16" t="s">
        <v>451</v>
      </c>
      <c r="AA743" s="16" t="s">
        <v>7211</v>
      </c>
      <c r="AB743" s="16" t="s">
        <v>2174</v>
      </c>
      <c r="AC743" s="16" t="s">
        <v>23</v>
      </c>
      <c r="AD743" s="16" t="s">
        <v>453</v>
      </c>
      <c r="AE743" s="16" t="s">
        <v>338</v>
      </c>
      <c r="AF743" s="16" t="s">
        <v>338</v>
      </c>
      <c r="AG743" s="25">
        <f ca="1" t="shared" si="78"/>
        <v>2.49944444443099</v>
      </c>
      <c r="AH743" s="25" t="str">
        <f t="shared" si="79"/>
        <v>是</v>
      </c>
      <c r="AI743" s="26" t="str">
        <f ca="1" t="shared" si="80"/>
        <v>是</v>
      </c>
      <c r="AJ743" s="27" t="str">
        <f ca="1" t="shared" si="81"/>
        <v>是</v>
      </c>
      <c r="AK743" s="28" t="s">
        <v>69</v>
      </c>
      <c r="AL743" s="28"/>
      <c r="AM743" s="28"/>
    </row>
    <row r="744" spans="1:39">
      <c r="A744" s="22" t="str">
        <f t="shared" si="76"/>
        <v>合肥肥东人民路网点</v>
      </c>
      <c r="B744" s="22" t="str">
        <f>VLOOKUP(R744,区域划分!A:B,2,0)</f>
        <v>肥东</v>
      </c>
      <c r="C744" t="str">
        <f t="shared" si="77"/>
        <v>2020-11-03</v>
      </c>
      <c r="D744" s="16" t="s">
        <v>7212</v>
      </c>
      <c r="E744" s="16" t="s">
        <v>7213</v>
      </c>
      <c r="F744" s="16" t="s">
        <v>433</v>
      </c>
      <c r="G744" s="16" t="s">
        <v>471</v>
      </c>
      <c r="H744" s="16" t="s">
        <v>472</v>
      </c>
      <c r="I744" s="16" t="s">
        <v>473</v>
      </c>
      <c r="J744" s="16" t="s">
        <v>823</v>
      </c>
      <c r="K744" s="16" t="s">
        <v>4401</v>
      </c>
      <c r="L744" s="16" t="s">
        <v>7214</v>
      </c>
      <c r="M744" s="16" t="s">
        <v>7215</v>
      </c>
      <c r="N744" s="16" t="s">
        <v>441</v>
      </c>
      <c r="O744" s="16" t="s">
        <v>442</v>
      </c>
      <c r="P744" s="16" t="s">
        <v>7216</v>
      </c>
      <c r="Q744" s="16" t="s">
        <v>7217</v>
      </c>
      <c r="R744" s="16" t="s">
        <v>23</v>
      </c>
      <c r="S744" s="16" t="s">
        <v>1936</v>
      </c>
      <c r="T744" s="16" t="s">
        <v>7218</v>
      </c>
      <c r="U744" s="16" t="s">
        <v>466</v>
      </c>
      <c r="V744" s="16" t="s">
        <v>7219</v>
      </c>
      <c r="W744" s="16" t="s">
        <v>7216</v>
      </c>
      <c r="X744" s="16" t="s">
        <v>449</v>
      </c>
      <c r="Y744" s="16" t="s">
        <v>450</v>
      </c>
      <c r="Z744" s="16" t="s">
        <v>451</v>
      </c>
      <c r="AA744" s="16" t="s">
        <v>7220</v>
      </c>
      <c r="AB744" s="16" t="s">
        <v>1936</v>
      </c>
      <c r="AC744" s="16" t="s">
        <v>23</v>
      </c>
      <c r="AD744" s="16" t="s">
        <v>453</v>
      </c>
      <c r="AE744" s="16" t="s">
        <v>23</v>
      </c>
      <c r="AF744" s="16" t="s">
        <v>338</v>
      </c>
      <c r="AG744" s="25">
        <f ca="1" t="shared" si="78"/>
        <v>23.6127777777147</v>
      </c>
      <c r="AH744" s="25" t="str">
        <f t="shared" si="79"/>
        <v>是</v>
      </c>
      <c r="AI744" s="26" t="str">
        <f ca="1" t="shared" si="80"/>
        <v>是</v>
      </c>
      <c r="AJ744" s="27" t="str">
        <f ca="1" t="shared" si="81"/>
        <v>是</v>
      </c>
      <c r="AK744" s="28"/>
      <c r="AL744" s="28" t="s">
        <v>71</v>
      </c>
      <c r="AM744" s="28"/>
    </row>
    <row r="745" spans="1:39">
      <c r="A745" s="22" t="str">
        <f t="shared" si="76"/>
        <v>合肥肥东吾悦网点</v>
      </c>
      <c r="B745" s="22" t="str">
        <f>VLOOKUP(R745,区域划分!A:B,2,0)</f>
        <v>肥东</v>
      </c>
      <c r="C745" t="str">
        <f t="shared" si="77"/>
        <v>2020-11-03</v>
      </c>
      <c r="D745" s="16" t="s">
        <v>7221</v>
      </c>
      <c r="E745" s="16" t="s">
        <v>5291</v>
      </c>
      <c r="F745" s="16" t="s">
        <v>433</v>
      </c>
      <c r="G745" s="16" t="s">
        <v>532</v>
      </c>
      <c r="H745" s="16" t="s">
        <v>533</v>
      </c>
      <c r="I745" s="16" t="s">
        <v>473</v>
      </c>
      <c r="J745" s="16" t="s">
        <v>954</v>
      </c>
      <c r="K745" s="16" t="s">
        <v>7222</v>
      </c>
      <c r="L745" s="16" t="s">
        <v>7223</v>
      </c>
      <c r="M745" s="16" t="s">
        <v>537</v>
      </c>
      <c r="N745" s="16" t="s">
        <v>441</v>
      </c>
      <c r="O745" s="16" t="s">
        <v>442</v>
      </c>
      <c r="P745" s="16" t="s">
        <v>537</v>
      </c>
      <c r="Q745" s="16" t="s">
        <v>5293</v>
      </c>
      <c r="R745" s="16" t="s">
        <v>11</v>
      </c>
      <c r="S745" s="16" t="s">
        <v>1936</v>
      </c>
      <c r="T745" s="16" t="s">
        <v>7218</v>
      </c>
      <c r="U745" s="16" t="s">
        <v>466</v>
      </c>
      <c r="V745" s="16" t="s">
        <v>541</v>
      </c>
      <c r="W745" s="16" t="s">
        <v>537</v>
      </c>
      <c r="X745" s="16" t="s">
        <v>449</v>
      </c>
      <c r="Y745" s="16" t="s">
        <v>450</v>
      </c>
      <c r="Z745" s="16" t="s">
        <v>451</v>
      </c>
      <c r="AA745" s="16" t="s">
        <v>7224</v>
      </c>
      <c r="AB745" s="16" t="s">
        <v>1936</v>
      </c>
      <c r="AC745" s="16" t="s">
        <v>11</v>
      </c>
      <c r="AD745" s="16" t="s">
        <v>453</v>
      </c>
      <c r="AE745" s="16" t="s">
        <v>11</v>
      </c>
      <c r="AF745" s="16" t="s">
        <v>338</v>
      </c>
      <c r="AG745" s="25">
        <f ca="1" t="shared" si="78"/>
        <v>23.6105555556715</v>
      </c>
      <c r="AH745" s="25" t="str">
        <f t="shared" si="79"/>
        <v>是</v>
      </c>
      <c r="AI745" s="26" t="str">
        <f ca="1" t="shared" si="80"/>
        <v>是</v>
      </c>
      <c r="AJ745" s="27" t="str">
        <f ca="1" t="shared" si="81"/>
        <v>是</v>
      </c>
      <c r="AK745" s="28"/>
      <c r="AL745" s="28" t="s">
        <v>71</v>
      </c>
      <c r="AM745" s="28"/>
    </row>
    <row r="746" spans="1:39">
      <c r="A746" s="22" t="str">
        <f t="shared" si="76"/>
        <v>合肥经开大学城网点</v>
      </c>
      <c r="B746" s="22" t="str">
        <f>VLOOKUP(R746,区域划分!A:B,2,0)</f>
        <v>合肥南</v>
      </c>
      <c r="C746" t="str">
        <f t="shared" si="77"/>
        <v>2020-11-03</v>
      </c>
      <c r="D746" s="16" t="s">
        <v>7225</v>
      </c>
      <c r="E746" s="16" t="s">
        <v>7226</v>
      </c>
      <c r="F746" s="16" t="s">
        <v>433</v>
      </c>
      <c r="G746" s="16" t="s">
        <v>471</v>
      </c>
      <c r="H746" s="16" t="s">
        <v>472</v>
      </c>
      <c r="I746" s="16" t="s">
        <v>473</v>
      </c>
      <c r="J746" s="16" t="s">
        <v>7227</v>
      </c>
      <c r="K746" s="16" t="s">
        <v>7228</v>
      </c>
      <c r="L746" s="16" t="s">
        <v>7229</v>
      </c>
      <c r="M746" s="16" t="s">
        <v>7230</v>
      </c>
      <c r="N746" s="16" t="s">
        <v>478</v>
      </c>
      <c r="O746" s="16" t="s">
        <v>442</v>
      </c>
      <c r="P746" s="16" t="s">
        <v>7231</v>
      </c>
      <c r="Q746" s="16" t="s">
        <v>7232</v>
      </c>
      <c r="R746" s="16" t="s">
        <v>7</v>
      </c>
      <c r="S746" s="16" t="s">
        <v>3414</v>
      </c>
      <c r="T746" s="16" t="s">
        <v>7233</v>
      </c>
      <c r="U746" s="16" t="s">
        <v>447</v>
      </c>
      <c r="V746" s="16" t="s">
        <v>7234</v>
      </c>
      <c r="W746" s="16" t="s">
        <v>7231</v>
      </c>
      <c r="X746" s="16" t="s">
        <v>449</v>
      </c>
      <c r="Y746" s="16" t="s">
        <v>450</v>
      </c>
      <c r="Z746" s="16" t="s">
        <v>451</v>
      </c>
      <c r="AA746" s="16" t="s">
        <v>7235</v>
      </c>
      <c r="AB746" s="16" t="s">
        <v>3414</v>
      </c>
      <c r="AC746" s="16" t="s">
        <v>7</v>
      </c>
      <c r="AD746" s="16" t="s">
        <v>453</v>
      </c>
      <c r="AE746" s="16" t="s">
        <v>338</v>
      </c>
      <c r="AF746" s="16" t="s">
        <v>338</v>
      </c>
      <c r="AG746" s="25">
        <f ca="1" t="shared" si="78"/>
        <v>2.24749999993946</v>
      </c>
      <c r="AH746" s="25" t="str">
        <f t="shared" si="79"/>
        <v>是</v>
      </c>
      <c r="AI746" s="26" t="str">
        <f ca="1" t="shared" si="80"/>
        <v>是</v>
      </c>
      <c r="AJ746" s="27" t="str">
        <f ca="1" t="shared" si="81"/>
        <v>是</v>
      </c>
      <c r="AK746" s="28" t="s">
        <v>69</v>
      </c>
      <c r="AL746" s="28"/>
      <c r="AM746" s="28"/>
    </row>
    <row r="747" spans="1:39">
      <c r="A747" s="22" t="str">
        <f t="shared" si="76"/>
        <v>池州青阳网点</v>
      </c>
      <c r="B747" s="22" t="str">
        <f>VLOOKUP(R747,区域划分!A:B,2,0)</f>
        <v>池州</v>
      </c>
      <c r="C747" t="str">
        <f t="shared" si="77"/>
        <v>2020-11-03</v>
      </c>
      <c r="D747" s="16" t="s">
        <v>7236</v>
      </c>
      <c r="E747" s="16" t="s">
        <v>7237</v>
      </c>
      <c r="F747" s="16" t="s">
        <v>433</v>
      </c>
      <c r="G747" s="16" t="s">
        <v>456</v>
      </c>
      <c r="H747" s="16" t="s">
        <v>457</v>
      </c>
      <c r="I747" s="16" t="s">
        <v>473</v>
      </c>
      <c r="J747" s="16" t="s">
        <v>7238</v>
      </c>
      <c r="K747" s="16" t="s">
        <v>7239</v>
      </c>
      <c r="L747" s="16" t="s">
        <v>7240</v>
      </c>
      <c r="M747" s="16" t="s">
        <v>7241</v>
      </c>
      <c r="N747" s="16" t="s">
        <v>478</v>
      </c>
      <c r="O747" s="16" t="s">
        <v>442</v>
      </c>
      <c r="P747" s="16" t="s">
        <v>7242</v>
      </c>
      <c r="Q747" s="16" t="s">
        <v>7243</v>
      </c>
      <c r="R747" s="16" t="s">
        <v>25</v>
      </c>
      <c r="S747" s="16" t="s">
        <v>1936</v>
      </c>
      <c r="T747" s="16" t="s">
        <v>7244</v>
      </c>
      <c r="U747" s="16" t="s">
        <v>466</v>
      </c>
      <c r="V747" s="16" t="s">
        <v>7245</v>
      </c>
      <c r="W747" s="16" t="s">
        <v>7242</v>
      </c>
      <c r="X747" s="16" t="s">
        <v>449</v>
      </c>
      <c r="Y747" s="16" t="s">
        <v>450</v>
      </c>
      <c r="Z747" s="16" t="s">
        <v>451</v>
      </c>
      <c r="AA747" s="16" t="s">
        <v>7246</v>
      </c>
      <c r="AB747" s="16" t="s">
        <v>1936</v>
      </c>
      <c r="AC747" s="16" t="s">
        <v>25</v>
      </c>
      <c r="AD747" s="16" t="s">
        <v>453</v>
      </c>
      <c r="AE747" s="16" t="s">
        <v>25</v>
      </c>
      <c r="AF747" s="16" t="s">
        <v>338</v>
      </c>
      <c r="AG747" s="25">
        <f ca="1" t="shared" si="78"/>
        <v>23.6016666668002</v>
      </c>
      <c r="AH747" s="25" t="str">
        <f t="shared" si="79"/>
        <v>是</v>
      </c>
      <c r="AI747" s="26" t="str">
        <f ca="1" t="shared" si="80"/>
        <v>是</v>
      </c>
      <c r="AJ747" s="27" t="str">
        <f ca="1" t="shared" si="81"/>
        <v>是</v>
      </c>
      <c r="AK747" s="28"/>
      <c r="AL747" s="28" t="s">
        <v>71</v>
      </c>
      <c r="AM747" s="28"/>
    </row>
    <row r="748" spans="1:39">
      <c r="A748" s="22" t="str">
        <f t="shared" si="76"/>
        <v>合肥经开大学城网点</v>
      </c>
      <c r="B748" s="22" t="str">
        <f>VLOOKUP(R748,区域划分!A:B,2,0)</f>
        <v>合肥南</v>
      </c>
      <c r="C748" t="str">
        <f t="shared" si="77"/>
        <v>2020-11-03</v>
      </c>
      <c r="D748" s="16" t="s">
        <v>7247</v>
      </c>
      <c r="E748" s="16" t="s">
        <v>7248</v>
      </c>
      <c r="F748" s="16" t="s">
        <v>433</v>
      </c>
      <c r="G748" s="16" t="s">
        <v>471</v>
      </c>
      <c r="H748" s="16" t="s">
        <v>472</v>
      </c>
      <c r="I748" s="16" t="s">
        <v>436</v>
      </c>
      <c r="J748" s="16" t="s">
        <v>7249</v>
      </c>
      <c r="K748" s="16" t="s">
        <v>7250</v>
      </c>
      <c r="L748" s="16" t="s">
        <v>7251</v>
      </c>
      <c r="M748" s="16" t="s">
        <v>7252</v>
      </c>
      <c r="N748" s="16" t="s">
        <v>441</v>
      </c>
      <c r="O748" s="16" t="s">
        <v>442</v>
      </c>
      <c r="P748" s="16" t="s">
        <v>7253</v>
      </c>
      <c r="Q748" s="16" t="s">
        <v>7254</v>
      </c>
      <c r="R748" s="16" t="s">
        <v>7</v>
      </c>
      <c r="S748" s="16" t="s">
        <v>1936</v>
      </c>
      <c r="T748" s="16" t="s">
        <v>7255</v>
      </c>
      <c r="U748" s="16" t="s">
        <v>466</v>
      </c>
      <c r="V748" s="16" t="s">
        <v>7256</v>
      </c>
      <c r="W748" s="16" t="s">
        <v>7253</v>
      </c>
      <c r="X748" s="16" t="s">
        <v>449</v>
      </c>
      <c r="Y748" s="16" t="s">
        <v>450</v>
      </c>
      <c r="Z748" s="16" t="s">
        <v>451</v>
      </c>
      <c r="AA748" s="16" t="s">
        <v>7257</v>
      </c>
      <c r="AB748" s="16" t="s">
        <v>1936</v>
      </c>
      <c r="AC748" s="16" t="s">
        <v>7</v>
      </c>
      <c r="AD748" s="16" t="s">
        <v>453</v>
      </c>
      <c r="AE748" s="16" t="s">
        <v>7</v>
      </c>
      <c r="AF748" s="16" t="s">
        <v>338</v>
      </c>
      <c r="AG748" s="25">
        <f ca="1" t="shared" si="78"/>
        <v>23.6261111111962</v>
      </c>
      <c r="AH748" s="25" t="str">
        <f t="shared" si="79"/>
        <v>是</v>
      </c>
      <c r="AI748" s="26" t="str">
        <f ca="1" t="shared" si="80"/>
        <v>是</v>
      </c>
      <c r="AJ748" s="27" t="str">
        <f ca="1" t="shared" si="81"/>
        <v>是</v>
      </c>
      <c r="AK748" s="28"/>
      <c r="AL748" s="28" t="s">
        <v>71</v>
      </c>
      <c r="AM748" s="28"/>
    </row>
    <row r="749" spans="1:39">
      <c r="A749" s="22" t="str">
        <f t="shared" si="76"/>
        <v>合肥长丰水湖镇网点</v>
      </c>
      <c r="B749" s="22" t="str">
        <f>VLOOKUP(R749,区域划分!A:B,2,0)</f>
        <v>合肥北</v>
      </c>
      <c r="C749" t="str">
        <f t="shared" si="77"/>
        <v>2020-11-03</v>
      </c>
      <c r="D749" s="16" t="s">
        <v>7258</v>
      </c>
      <c r="E749" s="16" t="s">
        <v>7259</v>
      </c>
      <c r="F749" s="16" t="s">
        <v>433</v>
      </c>
      <c r="G749" s="16" t="s">
        <v>456</v>
      </c>
      <c r="H749" s="16" t="s">
        <v>457</v>
      </c>
      <c r="I749" s="16" t="s">
        <v>473</v>
      </c>
      <c r="J749" s="16" t="s">
        <v>675</v>
      </c>
      <c r="K749" s="16" t="s">
        <v>7260</v>
      </c>
      <c r="L749" s="16" t="s">
        <v>7261</v>
      </c>
      <c r="M749" s="16" t="s">
        <v>7262</v>
      </c>
      <c r="N749" s="16" t="s">
        <v>441</v>
      </c>
      <c r="O749" s="16" t="s">
        <v>442</v>
      </c>
      <c r="P749" s="16" t="s">
        <v>7263</v>
      </c>
      <c r="Q749" s="16" t="s">
        <v>7264</v>
      </c>
      <c r="R749" s="16" t="s">
        <v>15</v>
      </c>
      <c r="S749" s="16" t="s">
        <v>829</v>
      </c>
      <c r="T749" s="16" t="s">
        <v>7265</v>
      </c>
      <c r="U749" s="16" t="s">
        <v>447</v>
      </c>
      <c r="V749" s="16" t="s">
        <v>7266</v>
      </c>
      <c r="W749" s="16" t="s">
        <v>7263</v>
      </c>
      <c r="X749" s="16" t="s">
        <v>449</v>
      </c>
      <c r="Y749" s="16" t="s">
        <v>450</v>
      </c>
      <c r="Z749" s="16" t="s">
        <v>451</v>
      </c>
      <c r="AA749" s="16" t="s">
        <v>7267</v>
      </c>
      <c r="AB749" s="16" t="s">
        <v>829</v>
      </c>
      <c r="AC749" s="16" t="s">
        <v>15</v>
      </c>
      <c r="AD749" s="16" t="s">
        <v>453</v>
      </c>
      <c r="AE749" s="16" t="s">
        <v>338</v>
      </c>
      <c r="AF749" s="16" t="s">
        <v>338</v>
      </c>
      <c r="AG749" s="25">
        <f ca="1" t="shared" si="78"/>
        <v>4.48277777776821</v>
      </c>
      <c r="AH749" s="25" t="str">
        <f t="shared" si="79"/>
        <v>是</v>
      </c>
      <c r="AI749" s="26" t="str">
        <f ca="1" t="shared" si="80"/>
        <v>是</v>
      </c>
      <c r="AJ749" s="27" t="str">
        <f ca="1" t="shared" si="81"/>
        <v>是</v>
      </c>
      <c r="AK749" s="28" t="s">
        <v>69</v>
      </c>
      <c r="AL749" s="28"/>
      <c r="AM749" s="28"/>
    </row>
    <row r="750" spans="1:39">
      <c r="A750" s="22" t="str">
        <f t="shared" si="76"/>
        <v>合肥经开大学城网点</v>
      </c>
      <c r="B750" s="22" t="str">
        <f>VLOOKUP(R750,区域划分!A:B,2,0)</f>
        <v>合肥南</v>
      </c>
      <c r="C750" t="str">
        <f t="shared" si="77"/>
        <v>2020-11-03</v>
      </c>
      <c r="D750" s="16" t="s">
        <v>7268</v>
      </c>
      <c r="E750" s="16" t="s">
        <v>7269</v>
      </c>
      <c r="F750" s="16" t="s">
        <v>433</v>
      </c>
      <c r="G750" s="16" t="s">
        <v>456</v>
      </c>
      <c r="H750" s="16" t="s">
        <v>457</v>
      </c>
      <c r="I750" s="16" t="s">
        <v>436</v>
      </c>
      <c r="J750" s="16" t="s">
        <v>7270</v>
      </c>
      <c r="K750" s="16" t="s">
        <v>7271</v>
      </c>
      <c r="L750" s="16" t="s">
        <v>7272</v>
      </c>
      <c r="M750" s="16" t="s">
        <v>7273</v>
      </c>
      <c r="N750" s="16" t="s">
        <v>441</v>
      </c>
      <c r="O750" s="16" t="s">
        <v>442</v>
      </c>
      <c r="P750" s="16" t="s">
        <v>7274</v>
      </c>
      <c r="Q750" s="16" t="s">
        <v>7275</v>
      </c>
      <c r="R750" s="16" t="s">
        <v>7</v>
      </c>
      <c r="S750" s="16" t="s">
        <v>1936</v>
      </c>
      <c r="T750" s="16" t="s">
        <v>7255</v>
      </c>
      <c r="U750" s="16" t="s">
        <v>466</v>
      </c>
      <c r="V750" s="16" t="s">
        <v>7276</v>
      </c>
      <c r="W750" s="16" t="s">
        <v>7274</v>
      </c>
      <c r="X750" s="16" t="s">
        <v>449</v>
      </c>
      <c r="Y750" s="16" t="s">
        <v>450</v>
      </c>
      <c r="Z750" s="16" t="s">
        <v>451</v>
      </c>
      <c r="AA750" s="16" t="s">
        <v>7277</v>
      </c>
      <c r="AB750" s="16" t="s">
        <v>1936</v>
      </c>
      <c r="AC750" s="16" t="s">
        <v>7</v>
      </c>
      <c r="AD750" s="16" t="s">
        <v>453</v>
      </c>
      <c r="AE750" s="16" t="s">
        <v>7</v>
      </c>
      <c r="AF750" s="16" t="s">
        <v>338</v>
      </c>
      <c r="AG750" s="25">
        <f ca="1" t="shared" si="78"/>
        <v>23.628333333414</v>
      </c>
      <c r="AH750" s="25" t="str">
        <f t="shared" si="79"/>
        <v>是</v>
      </c>
      <c r="AI750" s="26" t="str">
        <f ca="1" t="shared" si="80"/>
        <v>是</v>
      </c>
      <c r="AJ750" s="27" t="str">
        <f ca="1" t="shared" si="81"/>
        <v>是</v>
      </c>
      <c r="AK750" s="28"/>
      <c r="AL750" s="28" t="s">
        <v>71</v>
      </c>
      <c r="AM750" s="28"/>
    </row>
    <row r="751" spans="1:39">
      <c r="A751" s="22" t="str">
        <f t="shared" si="76"/>
        <v>六安霍邱周集镇网点</v>
      </c>
      <c r="B751" s="22" t="str">
        <f>VLOOKUP(R751,区域划分!A:B,2,0)</f>
        <v>六安</v>
      </c>
      <c r="C751" t="str">
        <f t="shared" si="77"/>
        <v>2020-11-03</v>
      </c>
      <c r="D751" s="16" t="s">
        <v>7278</v>
      </c>
      <c r="E751" s="16" t="s">
        <v>7279</v>
      </c>
      <c r="F751" s="16" t="s">
        <v>433</v>
      </c>
      <c r="G751" s="16" t="s">
        <v>532</v>
      </c>
      <c r="H751" s="16" t="s">
        <v>533</v>
      </c>
      <c r="I751" s="16" t="s">
        <v>436</v>
      </c>
      <c r="J751" s="16" t="s">
        <v>7280</v>
      </c>
      <c r="K751" s="16" t="s">
        <v>7281</v>
      </c>
      <c r="L751" s="16" t="s">
        <v>7282</v>
      </c>
      <c r="M751" s="16" t="s">
        <v>537</v>
      </c>
      <c r="N751" s="16" t="s">
        <v>478</v>
      </c>
      <c r="O751" s="16" t="s">
        <v>442</v>
      </c>
      <c r="P751" s="16" t="s">
        <v>7283</v>
      </c>
      <c r="Q751" s="16" t="s">
        <v>7284</v>
      </c>
      <c r="R751" s="16" t="s">
        <v>33</v>
      </c>
      <c r="S751" s="16" t="s">
        <v>1936</v>
      </c>
      <c r="T751" s="16" t="s">
        <v>7285</v>
      </c>
      <c r="U751" s="16" t="s">
        <v>466</v>
      </c>
      <c r="V751" s="16" t="s">
        <v>541</v>
      </c>
      <c r="W751" s="16" t="s">
        <v>7283</v>
      </c>
      <c r="X751" s="16" t="s">
        <v>449</v>
      </c>
      <c r="Y751" s="16" t="s">
        <v>450</v>
      </c>
      <c r="Z751" s="16" t="s">
        <v>451</v>
      </c>
      <c r="AA751" s="16" t="s">
        <v>7286</v>
      </c>
      <c r="AB751" s="16" t="s">
        <v>1936</v>
      </c>
      <c r="AC751" s="16" t="s">
        <v>33</v>
      </c>
      <c r="AD751" s="16" t="s">
        <v>453</v>
      </c>
      <c r="AE751" s="16" t="s">
        <v>33</v>
      </c>
      <c r="AF751" s="16" t="s">
        <v>338</v>
      </c>
      <c r="AG751" s="25">
        <f ca="1" t="shared" si="78"/>
        <v>23.6855555555667</v>
      </c>
      <c r="AH751" s="25" t="str">
        <f t="shared" si="79"/>
        <v>是</v>
      </c>
      <c r="AI751" s="26" t="str">
        <f ca="1" t="shared" si="80"/>
        <v>是</v>
      </c>
      <c r="AJ751" s="27" t="str">
        <f ca="1" t="shared" si="81"/>
        <v>是</v>
      </c>
      <c r="AK751" s="28" t="s">
        <v>69</v>
      </c>
      <c r="AL751" s="28" t="s">
        <v>71</v>
      </c>
      <c r="AM751" s="28"/>
    </row>
    <row r="752" spans="1:39">
      <c r="A752" s="22" t="str">
        <f t="shared" si="76"/>
        <v>合肥长丰水湖镇网点</v>
      </c>
      <c r="B752" s="22" t="str">
        <f>VLOOKUP(R752,区域划分!A:B,2,0)</f>
        <v>合肥北</v>
      </c>
      <c r="C752" t="str">
        <f t="shared" si="77"/>
        <v>2020-11-03</v>
      </c>
      <c r="D752" s="16" t="s">
        <v>7287</v>
      </c>
      <c r="E752" s="16" t="s">
        <v>937</v>
      </c>
      <c r="F752" s="16" t="s">
        <v>433</v>
      </c>
      <c r="G752" s="16" t="s">
        <v>532</v>
      </c>
      <c r="H752" s="16" t="s">
        <v>533</v>
      </c>
      <c r="I752" s="16" t="s">
        <v>473</v>
      </c>
      <c r="J752" s="16" t="s">
        <v>134</v>
      </c>
      <c r="K752" s="16" t="s">
        <v>938</v>
      </c>
      <c r="L752" s="16" t="s">
        <v>7288</v>
      </c>
      <c r="M752" s="16" t="s">
        <v>7289</v>
      </c>
      <c r="N752" s="16" t="s">
        <v>478</v>
      </c>
      <c r="O752" s="16" t="s">
        <v>442</v>
      </c>
      <c r="P752" s="16" t="s">
        <v>7290</v>
      </c>
      <c r="Q752" s="16" t="s">
        <v>940</v>
      </c>
      <c r="R752" s="16" t="s">
        <v>15</v>
      </c>
      <c r="S752" s="16" t="s">
        <v>829</v>
      </c>
      <c r="T752" s="16" t="s">
        <v>7291</v>
      </c>
      <c r="U752" s="16" t="s">
        <v>447</v>
      </c>
      <c r="V752" s="16" t="s">
        <v>7292</v>
      </c>
      <c r="W752" s="16" t="s">
        <v>7290</v>
      </c>
      <c r="X752" s="16" t="s">
        <v>449</v>
      </c>
      <c r="Y752" s="16" t="s">
        <v>450</v>
      </c>
      <c r="Z752" s="16" t="s">
        <v>451</v>
      </c>
      <c r="AA752" s="16" t="s">
        <v>7293</v>
      </c>
      <c r="AB752" s="16" t="s">
        <v>829</v>
      </c>
      <c r="AC752" s="16" t="s">
        <v>15</v>
      </c>
      <c r="AD752" s="16" t="s">
        <v>453</v>
      </c>
      <c r="AE752" s="16" t="s">
        <v>338</v>
      </c>
      <c r="AF752" s="16" t="s">
        <v>338</v>
      </c>
      <c r="AG752" s="25">
        <f ca="1" t="shared" si="78"/>
        <v>4.42416666657664</v>
      </c>
      <c r="AH752" s="25" t="str">
        <f t="shared" si="79"/>
        <v>是</v>
      </c>
      <c r="AI752" s="26" t="str">
        <f ca="1" t="shared" si="80"/>
        <v>是</v>
      </c>
      <c r="AJ752" s="27" t="str">
        <f ca="1" t="shared" si="81"/>
        <v>是</v>
      </c>
      <c r="AK752" s="28" t="s">
        <v>69</v>
      </c>
      <c r="AL752" s="28"/>
      <c r="AM752" s="28"/>
    </row>
    <row r="753" spans="1:39">
      <c r="A753" s="22" t="str">
        <f t="shared" si="76"/>
        <v>合肥包河三里庵网点</v>
      </c>
      <c r="B753" s="22" t="str">
        <f>VLOOKUP(R753,区域划分!A:B,2,0)</f>
        <v>合肥南</v>
      </c>
      <c r="C753" t="str">
        <f t="shared" si="77"/>
        <v>2020-11-03</v>
      </c>
      <c r="D753" s="16" t="s">
        <v>7294</v>
      </c>
      <c r="E753" s="16" t="s">
        <v>7295</v>
      </c>
      <c r="F753" s="16" t="s">
        <v>835</v>
      </c>
      <c r="G753" s="16" t="s">
        <v>471</v>
      </c>
      <c r="H753" s="16" t="s">
        <v>472</v>
      </c>
      <c r="I753" s="16" t="s">
        <v>473</v>
      </c>
      <c r="J753" s="16" t="s">
        <v>836</v>
      </c>
      <c r="K753" s="16" t="s">
        <v>4900</v>
      </c>
      <c r="L753" s="16" t="s">
        <v>7296</v>
      </c>
      <c r="M753" s="16" t="s">
        <v>7297</v>
      </c>
      <c r="N753" s="16" t="s">
        <v>478</v>
      </c>
      <c r="O753" s="16" t="s">
        <v>442</v>
      </c>
      <c r="P753" s="16" t="s">
        <v>7298</v>
      </c>
      <c r="Q753" s="16" t="s">
        <v>7299</v>
      </c>
      <c r="R753" s="16" t="s">
        <v>13</v>
      </c>
      <c r="S753" s="16" t="s">
        <v>1936</v>
      </c>
      <c r="T753" s="16" t="s">
        <v>7300</v>
      </c>
      <c r="U753" s="16" t="s">
        <v>466</v>
      </c>
      <c r="V753" s="16" t="s">
        <v>7301</v>
      </c>
      <c r="W753" s="16" t="s">
        <v>7298</v>
      </c>
      <c r="X753" s="16" t="s">
        <v>449</v>
      </c>
      <c r="Y753" s="16" t="s">
        <v>450</v>
      </c>
      <c r="Z753" s="16" t="s">
        <v>451</v>
      </c>
      <c r="AA753" s="16" t="s">
        <v>7302</v>
      </c>
      <c r="AB753" s="16" t="s">
        <v>1936</v>
      </c>
      <c r="AC753" s="16" t="s">
        <v>13</v>
      </c>
      <c r="AD753" s="16" t="s">
        <v>865</v>
      </c>
      <c r="AE753" s="16" t="s">
        <v>13</v>
      </c>
      <c r="AF753" s="16" t="s">
        <v>338</v>
      </c>
      <c r="AG753" s="25">
        <f ca="1" t="shared" si="78"/>
        <v>23.6911111110239</v>
      </c>
      <c r="AH753" s="25" t="str">
        <f t="shared" si="79"/>
        <v>是</v>
      </c>
      <c r="AI753" s="26" t="str">
        <f ca="1" t="shared" si="80"/>
        <v>是</v>
      </c>
      <c r="AJ753" s="27" t="str">
        <f ca="1" t="shared" si="81"/>
        <v>是</v>
      </c>
      <c r="AK753" s="28"/>
      <c r="AL753" s="28" t="s">
        <v>71</v>
      </c>
      <c r="AM753" s="28"/>
    </row>
    <row r="754" spans="1:39">
      <c r="A754" s="22" t="str">
        <f t="shared" si="76"/>
        <v>淮南凤台网点</v>
      </c>
      <c r="B754" s="22" t="str">
        <f>VLOOKUP(R754,区域划分!A:B,2,0)</f>
        <v>凤台</v>
      </c>
      <c r="C754" t="str">
        <f t="shared" si="77"/>
        <v>2020-11-03</v>
      </c>
      <c r="D754" s="16" t="s">
        <v>7303</v>
      </c>
      <c r="E754" s="16" t="s">
        <v>7304</v>
      </c>
      <c r="F754" s="16" t="s">
        <v>433</v>
      </c>
      <c r="G754" s="16" t="s">
        <v>456</v>
      </c>
      <c r="H754" s="16" t="s">
        <v>457</v>
      </c>
      <c r="I754" s="16" t="s">
        <v>473</v>
      </c>
      <c r="J754" s="16" t="s">
        <v>1942</v>
      </c>
      <c r="K754" s="16" t="s">
        <v>7305</v>
      </c>
      <c r="L754" s="16" t="s">
        <v>7306</v>
      </c>
      <c r="M754" s="16" t="s">
        <v>7307</v>
      </c>
      <c r="N754" s="16" t="s">
        <v>478</v>
      </c>
      <c r="O754" s="16" t="s">
        <v>442</v>
      </c>
      <c r="P754" s="16" t="s">
        <v>7308</v>
      </c>
      <c r="Q754" s="16" t="s">
        <v>7309</v>
      </c>
      <c r="R754" s="16" t="s">
        <v>41</v>
      </c>
      <c r="S754" s="16" t="s">
        <v>1936</v>
      </c>
      <c r="T754" s="16" t="s">
        <v>7310</v>
      </c>
      <c r="U754" s="16" t="s">
        <v>466</v>
      </c>
      <c r="V754" s="16" t="s">
        <v>7311</v>
      </c>
      <c r="W754" s="16" t="s">
        <v>7308</v>
      </c>
      <c r="X754" s="16" t="s">
        <v>449</v>
      </c>
      <c r="Y754" s="16" t="s">
        <v>450</v>
      </c>
      <c r="Z754" s="16" t="s">
        <v>451</v>
      </c>
      <c r="AA754" s="16" t="s">
        <v>7312</v>
      </c>
      <c r="AB754" s="16" t="s">
        <v>1936</v>
      </c>
      <c r="AC754" s="16" t="s">
        <v>41</v>
      </c>
      <c r="AD754" s="16" t="s">
        <v>453</v>
      </c>
      <c r="AE754" s="16" t="s">
        <v>41</v>
      </c>
      <c r="AF754" s="16" t="s">
        <v>338</v>
      </c>
      <c r="AG754" s="25">
        <f ca="1" t="shared" si="78"/>
        <v>23.6427777777426</v>
      </c>
      <c r="AH754" s="25" t="str">
        <f t="shared" si="79"/>
        <v>是</v>
      </c>
      <c r="AI754" s="26" t="str">
        <f ca="1" t="shared" si="80"/>
        <v>是</v>
      </c>
      <c r="AJ754" s="27" t="str">
        <f ca="1" t="shared" si="81"/>
        <v>是</v>
      </c>
      <c r="AK754" s="28"/>
      <c r="AL754" s="28" t="s">
        <v>71</v>
      </c>
      <c r="AM754" s="28"/>
    </row>
    <row r="755" spans="1:39">
      <c r="A755" s="22" t="str">
        <f t="shared" si="76"/>
        <v>合肥经开网点</v>
      </c>
      <c r="B755" s="22" t="str">
        <f>VLOOKUP(R755,区域划分!A:B,2,0)</f>
        <v>合肥南</v>
      </c>
      <c r="C755" t="str">
        <f t="shared" si="77"/>
        <v>2020-11-03</v>
      </c>
      <c r="D755" s="16" t="s">
        <v>7313</v>
      </c>
      <c r="E755" s="16" t="s">
        <v>7314</v>
      </c>
      <c r="F755" s="16" t="s">
        <v>835</v>
      </c>
      <c r="G755" s="16" t="s">
        <v>471</v>
      </c>
      <c r="H755" s="16" t="s">
        <v>599</v>
      </c>
      <c r="I755" s="16" t="s">
        <v>473</v>
      </c>
      <c r="J755" s="16" t="s">
        <v>836</v>
      </c>
      <c r="K755" s="16" t="s">
        <v>7315</v>
      </c>
      <c r="L755" s="16" t="s">
        <v>7316</v>
      </c>
      <c r="M755" s="16" t="s">
        <v>7317</v>
      </c>
      <c r="N755" s="16" t="s">
        <v>478</v>
      </c>
      <c r="O755" s="16" t="s">
        <v>442</v>
      </c>
      <c r="P755" s="16" t="s">
        <v>7318</v>
      </c>
      <c r="Q755" s="16" t="s">
        <v>7319</v>
      </c>
      <c r="R755" s="16" t="s">
        <v>9</v>
      </c>
      <c r="S755" s="16" t="s">
        <v>1936</v>
      </c>
      <c r="T755" s="16" t="s">
        <v>7320</v>
      </c>
      <c r="U755" s="16" t="s">
        <v>466</v>
      </c>
      <c r="V755" s="16" t="s">
        <v>7321</v>
      </c>
      <c r="W755" s="16" t="s">
        <v>7318</v>
      </c>
      <c r="X755" s="16" t="s">
        <v>449</v>
      </c>
      <c r="Y755" s="16" t="s">
        <v>450</v>
      </c>
      <c r="Z755" s="16" t="s">
        <v>451</v>
      </c>
      <c r="AA755" s="16" t="s">
        <v>7322</v>
      </c>
      <c r="AB755" s="16" t="s">
        <v>1936</v>
      </c>
      <c r="AC755" s="16" t="s">
        <v>9</v>
      </c>
      <c r="AD755" s="16" t="s">
        <v>865</v>
      </c>
      <c r="AE755" s="16" t="s">
        <v>9</v>
      </c>
      <c r="AF755" s="16" t="s">
        <v>338</v>
      </c>
      <c r="AG755" s="25">
        <f ca="1" t="shared" si="78"/>
        <v>23.6580555555993</v>
      </c>
      <c r="AH755" s="25" t="str">
        <f t="shared" si="79"/>
        <v>是</v>
      </c>
      <c r="AI755" s="26" t="str">
        <f ca="1" t="shared" si="80"/>
        <v>是</v>
      </c>
      <c r="AJ755" s="27" t="str">
        <f ca="1" t="shared" si="81"/>
        <v>是</v>
      </c>
      <c r="AK755" s="28"/>
      <c r="AL755" s="28" t="s">
        <v>71</v>
      </c>
      <c r="AM755" s="28"/>
    </row>
    <row r="756" spans="1:39">
      <c r="A756" s="22" t="str">
        <f t="shared" si="76"/>
        <v>合肥瑶海三十头网点</v>
      </c>
      <c r="B756" s="22" t="str">
        <f>VLOOKUP(R756,区域划分!A:B,2,0)</f>
        <v>合肥北</v>
      </c>
      <c r="C756" t="str">
        <f t="shared" si="77"/>
        <v>2020-11-03</v>
      </c>
      <c r="D756" s="16" t="s">
        <v>7323</v>
      </c>
      <c r="E756" s="16" t="s">
        <v>7324</v>
      </c>
      <c r="F756" s="16" t="s">
        <v>433</v>
      </c>
      <c r="G756" s="16" t="s">
        <v>456</v>
      </c>
      <c r="H756" s="16" t="s">
        <v>457</v>
      </c>
      <c r="I756" s="16" t="s">
        <v>436</v>
      </c>
      <c r="J756" s="16" t="s">
        <v>7325</v>
      </c>
      <c r="K756" s="16" t="s">
        <v>7326</v>
      </c>
      <c r="L756" s="16" t="s">
        <v>7327</v>
      </c>
      <c r="M756" s="16" t="s">
        <v>7328</v>
      </c>
      <c r="N756" s="16" t="s">
        <v>441</v>
      </c>
      <c r="O756" s="16" t="s">
        <v>442</v>
      </c>
      <c r="P756" s="16" t="s">
        <v>7329</v>
      </c>
      <c r="Q756" s="16" t="s">
        <v>7330</v>
      </c>
      <c r="R756" s="16" t="s">
        <v>45</v>
      </c>
      <c r="S756" s="16" t="s">
        <v>2598</v>
      </c>
      <c r="T756" s="16" t="s">
        <v>7331</v>
      </c>
      <c r="U756" s="16" t="s">
        <v>447</v>
      </c>
      <c r="V756" s="16" t="s">
        <v>7332</v>
      </c>
      <c r="W756" s="16" t="s">
        <v>7329</v>
      </c>
      <c r="X756" s="16" t="s">
        <v>449</v>
      </c>
      <c r="Y756" s="16" t="s">
        <v>450</v>
      </c>
      <c r="Z756" s="16" t="s">
        <v>451</v>
      </c>
      <c r="AA756" s="16" t="s">
        <v>7333</v>
      </c>
      <c r="AB756" s="16" t="s">
        <v>2598</v>
      </c>
      <c r="AC756" s="16" t="s">
        <v>45</v>
      </c>
      <c r="AD756" s="16" t="s">
        <v>453</v>
      </c>
      <c r="AE756" s="16" t="s">
        <v>338</v>
      </c>
      <c r="AF756" s="16" t="s">
        <v>338</v>
      </c>
      <c r="AG756" s="25">
        <f ca="1" t="shared" si="78"/>
        <v>13.3719444443705</v>
      </c>
      <c r="AH756" s="25" t="str">
        <f t="shared" si="79"/>
        <v>是</v>
      </c>
      <c r="AI756" s="26" t="str">
        <f ca="1" t="shared" si="80"/>
        <v>是</v>
      </c>
      <c r="AJ756" s="27" t="str">
        <f ca="1" t="shared" si="81"/>
        <v>是</v>
      </c>
      <c r="AK756" s="28" t="s">
        <v>69</v>
      </c>
      <c r="AL756" s="28"/>
      <c r="AM756" s="28"/>
    </row>
    <row r="757" spans="1:39">
      <c r="A757" s="22" t="str">
        <f t="shared" si="76"/>
        <v>六安霍邱姚李网点</v>
      </c>
      <c r="B757" s="22" t="str">
        <f>VLOOKUP(R757,区域划分!A:B,2,0)</f>
        <v>六安</v>
      </c>
      <c r="C757" t="str">
        <f t="shared" si="77"/>
        <v>2020-11-03</v>
      </c>
      <c r="D757" s="16" t="s">
        <v>7334</v>
      </c>
      <c r="E757" s="16" t="s">
        <v>7335</v>
      </c>
      <c r="F757" s="16" t="s">
        <v>433</v>
      </c>
      <c r="G757" s="16" t="s">
        <v>456</v>
      </c>
      <c r="H757" s="16" t="s">
        <v>457</v>
      </c>
      <c r="I757" s="16" t="s">
        <v>473</v>
      </c>
      <c r="J757" s="16" t="s">
        <v>577</v>
      </c>
      <c r="K757" s="16" t="s">
        <v>7336</v>
      </c>
      <c r="L757" s="16" t="s">
        <v>7337</v>
      </c>
      <c r="M757" s="16" t="s">
        <v>7338</v>
      </c>
      <c r="N757" s="16" t="s">
        <v>441</v>
      </c>
      <c r="O757" s="16" t="s">
        <v>442</v>
      </c>
      <c r="P757" s="16" t="s">
        <v>7339</v>
      </c>
      <c r="Q757" s="16" t="s">
        <v>7340</v>
      </c>
      <c r="R757" s="16" t="s">
        <v>37</v>
      </c>
      <c r="S757" s="16" t="s">
        <v>1936</v>
      </c>
      <c r="T757" s="16" t="s">
        <v>7341</v>
      </c>
      <c r="U757" s="16" t="s">
        <v>466</v>
      </c>
      <c r="V757" s="16" t="s">
        <v>7342</v>
      </c>
      <c r="W757" s="16" t="s">
        <v>7339</v>
      </c>
      <c r="X757" s="16" t="s">
        <v>449</v>
      </c>
      <c r="Y757" s="16" t="s">
        <v>450</v>
      </c>
      <c r="Z757" s="16" t="s">
        <v>451</v>
      </c>
      <c r="AA757" s="16" t="s">
        <v>7343</v>
      </c>
      <c r="AB757" s="16" t="s">
        <v>1936</v>
      </c>
      <c r="AC757" s="16" t="s">
        <v>37</v>
      </c>
      <c r="AD757" s="16" t="s">
        <v>453</v>
      </c>
      <c r="AE757" s="16" t="s">
        <v>37</v>
      </c>
      <c r="AF757" s="16" t="s">
        <v>338</v>
      </c>
      <c r="AG757" s="25">
        <f ca="1" t="shared" si="78"/>
        <v>23.5963888888364</v>
      </c>
      <c r="AH757" s="25" t="str">
        <f t="shared" si="79"/>
        <v>是</v>
      </c>
      <c r="AI757" s="26" t="str">
        <f ca="1" t="shared" si="80"/>
        <v>是</v>
      </c>
      <c r="AJ757" s="27" t="str">
        <f ca="1" t="shared" si="81"/>
        <v>是</v>
      </c>
      <c r="AK757" s="28" t="s">
        <v>69</v>
      </c>
      <c r="AL757" s="28" t="s">
        <v>71</v>
      </c>
      <c r="AM757" s="28"/>
    </row>
    <row r="758" spans="1:39">
      <c r="A758" s="22" t="str">
        <f t="shared" si="76"/>
        <v>合肥长丰北城网点</v>
      </c>
      <c r="B758" s="22" t="str">
        <f>VLOOKUP(R758,区域划分!A:B,2,0)</f>
        <v>合肥北</v>
      </c>
      <c r="C758" t="str">
        <f t="shared" si="77"/>
        <v>2020-11-03</v>
      </c>
      <c r="D758" s="16" t="s">
        <v>7344</v>
      </c>
      <c r="E758" s="16" t="s">
        <v>7345</v>
      </c>
      <c r="F758" s="16" t="s">
        <v>433</v>
      </c>
      <c r="G758" s="16" t="s">
        <v>456</v>
      </c>
      <c r="H758" s="16" t="s">
        <v>457</v>
      </c>
      <c r="I758" s="16" t="s">
        <v>436</v>
      </c>
      <c r="J758" s="16" t="s">
        <v>3047</v>
      </c>
      <c r="K758" s="16" t="s">
        <v>3656</v>
      </c>
      <c r="L758" s="16" t="s">
        <v>7346</v>
      </c>
      <c r="M758" s="16" t="s">
        <v>7347</v>
      </c>
      <c r="N758" s="16" t="s">
        <v>478</v>
      </c>
      <c r="O758" s="16" t="s">
        <v>442</v>
      </c>
      <c r="P758" s="16" t="s">
        <v>7348</v>
      </c>
      <c r="Q758" s="16" t="s">
        <v>7349</v>
      </c>
      <c r="R758" s="16" t="s">
        <v>21</v>
      </c>
      <c r="S758" s="16" t="s">
        <v>482</v>
      </c>
      <c r="T758" s="16" t="s">
        <v>7350</v>
      </c>
      <c r="U758" s="16" t="s">
        <v>447</v>
      </c>
      <c r="V758" s="16" t="s">
        <v>7351</v>
      </c>
      <c r="W758" s="16" t="s">
        <v>7348</v>
      </c>
      <c r="X758" s="16" t="s">
        <v>449</v>
      </c>
      <c r="Y758" s="16" t="s">
        <v>450</v>
      </c>
      <c r="Z758" s="16" t="s">
        <v>451</v>
      </c>
      <c r="AA758" s="16" t="s">
        <v>7352</v>
      </c>
      <c r="AB758" s="16" t="s">
        <v>482</v>
      </c>
      <c r="AC758" s="16" t="s">
        <v>21</v>
      </c>
      <c r="AD758" s="16" t="s">
        <v>453</v>
      </c>
      <c r="AE758" s="16" t="s">
        <v>338</v>
      </c>
      <c r="AF758" s="16" t="s">
        <v>338</v>
      </c>
      <c r="AG758" s="25">
        <f ca="1" t="shared" si="78"/>
        <v>2.63055555545725</v>
      </c>
      <c r="AH758" s="25" t="str">
        <f t="shared" si="79"/>
        <v>是</v>
      </c>
      <c r="AI758" s="26" t="str">
        <f ca="1" t="shared" si="80"/>
        <v>是</v>
      </c>
      <c r="AJ758" s="27" t="str">
        <f ca="1" t="shared" si="81"/>
        <v>是</v>
      </c>
      <c r="AK758" s="28" t="s">
        <v>69</v>
      </c>
      <c r="AL758" s="28"/>
      <c r="AM758" s="28"/>
    </row>
    <row r="759" spans="1:39">
      <c r="A759" s="22" t="str">
        <f t="shared" si="76"/>
        <v>六安霍邱周集镇网点</v>
      </c>
      <c r="B759" s="22" t="str">
        <f>VLOOKUP(R759,区域划分!A:B,2,0)</f>
        <v>六安</v>
      </c>
      <c r="C759" t="str">
        <f t="shared" si="77"/>
        <v>2020-11-03</v>
      </c>
      <c r="D759" s="16" t="s">
        <v>7353</v>
      </c>
      <c r="E759" s="16" t="s">
        <v>7354</v>
      </c>
      <c r="F759" s="16" t="s">
        <v>433</v>
      </c>
      <c r="G759" s="16" t="s">
        <v>3420</v>
      </c>
      <c r="H759" s="16" t="s">
        <v>3421</v>
      </c>
      <c r="I759" s="16" t="s">
        <v>436</v>
      </c>
      <c r="J759" s="16" t="s">
        <v>7355</v>
      </c>
      <c r="K759" s="16" t="s">
        <v>7356</v>
      </c>
      <c r="L759" s="16" t="s">
        <v>7357</v>
      </c>
      <c r="M759" s="16" t="s">
        <v>7358</v>
      </c>
      <c r="N759" s="16" t="s">
        <v>478</v>
      </c>
      <c r="O759" s="16" t="s">
        <v>442</v>
      </c>
      <c r="P759" s="16" t="s">
        <v>7359</v>
      </c>
      <c r="Q759" s="16" t="s">
        <v>7360</v>
      </c>
      <c r="R759" s="16" t="s">
        <v>33</v>
      </c>
      <c r="S759" s="16" t="s">
        <v>7361</v>
      </c>
      <c r="T759" s="16" t="s">
        <v>7362</v>
      </c>
      <c r="U759" s="16" t="s">
        <v>447</v>
      </c>
      <c r="V759" s="16" t="s">
        <v>7363</v>
      </c>
      <c r="W759" s="16" t="s">
        <v>7359</v>
      </c>
      <c r="X759" s="16" t="s">
        <v>449</v>
      </c>
      <c r="Y759" s="16" t="s">
        <v>450</v>
      </c>
      <c r="Z759" s="16" t="s">
        <v>451</v>
      </c>
      <c r="AA759" s="16" t="s">
        <v>7364</v>
      </c>
      <c r="AB759" s="16" t="s">
        <v>7361</v>
      </c>
      <c r="AC759" s="16" t="s">
        <v>33</v>
      </c>
      <c r="AD759" s="16" t="s">
        <v>453</v>
      </c>
      <c r="AE759" s="16" t="s">
        <v>33</v>
      </c>
      <c r="AF759" s="16" t="s">
        <v>338</v>
      </c>
      <c r="AG759" s="25">
        <f ca="1" t="shared" si="78"/>
        <v>23.1097222222597</v>
      </c>
      <c r="AH759" s="25" t="str">
        <f t="shared" si="79"/>
        <v>是</v>
      </c>
      <c r="AI759" s="26" t="str">
        <f ca="1" t="shared" si="80"/>
        <v>是</v>
      </c>
      <c r="AJ759" s="27" t="str">
        <f ca="1" t="shared" si="81"/>
        <v>是</v>
      </c>
      <c r="AK759" s="28" t="s">
        <v>69</v>
      </c>
      <c r="AL759" s="28"/>
      <c r="AM759" s="28"/>
    </row>
    <row r="760" spans="1:39">
      <c r="A760" s="22" t="str">
        <f t="shared" si="76"/>
        <v>合肥肥东吾悦网点</v>
      </c>
      <c r="B760" s="22" t="str">
        <f>VLOOKUP(R760,区域划分!A:B,2,0)</f>
        <v>肥东</v>
      </c>
      <c r="C760" t="str">
        <f t="shared" si="77"/>
        <v>2020-11-03</v>
      </c>
      <c r="D760" s="16" t="s">
        <v>7365</v>
      </c>
      <c r="E760" s="16" t="s">
        <v>7366</v>
      </c>
      <c r="F760" s="16" t="s">
        <v>433</v>
      </c>
      <c r="G760" s="16" t="s">
        <v>471</v>
      </c>
      <c r="H760" s="16" t="s">
        <v>472</v>
      </c>
      <c r="I760" s="16" t="s">
        <v>473</v>
      </c>
      <c r="J760" s="16" t="s">
        <v>566</v>
      </c>
      <c r="K760" s="16" t="s">
        <v>7367</v>
      </c>
      <c r="L760" s="16" t="s">
        <v>4801</v>
      </c>
      <c r="M760" s="16" t="s">
        <v>7368</v>
      </c>
      <c r="N760" s="16" t="s">
        <v>478</v>
      </c>
      <c r="O760" s="16" t="s">
        <v>442</v>
      </c>
      <c r="P760" s="16" t="s">
        <v>7369</v>
      </c>
      <c r="Q760" s="16" t="s">
        <v>7370</v>
      </c>
      <c r="R760" s="16" t="s">
        <v>11</v>
      </c>
      <c r="S760" s="16" t="s">
        <v>4406</v>
      </c>
      <c r="T760" s="16" t="s">
        <v>7371</v>
      </c>
      <c r="U760" s="16" t="s">
        <v>447</v>
      </c>
      <c r="V760" s="16" t="s">
        <v>7372</v>
      </c>
      <c r="W760" s="16" t="s">
        <v>7369</v>
      </c>
      <c r="X760" s="16" t="s">
        <v>449</v>
      </c>
      <c r="Y760" s="16" t="s">
        <v>450</v>
      </c>
      <c r="Z760" s="16" t="s">
        <v>451</v>
      </c>
      <c r="AA760" s="16" t="s">
        <v>7373</v>
      </c>
      <c r="AB760" s="16" t="s">
        <v>4406</v>
      </c>
      <c r="AC760" s="16" t="s">
        <v>11</v>
      </c>
      <c r="AD760" s="16" t="s">
        <v>453</v>
      </c>
      <c r="AE760" s="16" t="s">
        <v>338</v>
      </c>
      <c r="AF760" s="16" t="s">
        <v>338</v>
      </c>
      <c r="AG760" s="25">
        <f ca="1" t="shared" si="78"/>
        <v>0.985555555613246</v>
      </c>
      <c r="AH760" s="25" t="str">
        <f t="shared" si="79"/>
        <v>是</v>
      </c>
      <c r="AI760" s="26" t="str">
        <f ca="1" t="shared" si="80"/>
        <v>是</v>
      </c>
      <c r="AJ760" s="27" t="str">
        <f ca="1" t="shared" si="81"/>
        <v>是</v>
      </c>
      <c r="AK760" s="28" t="s">
        <v>69</v>
      </c>
      <c r="AL760" s="28"/>
      <c r="AM760" s="28"/>
    </row>
    <row r="761" spans="1:39">
      <c r="A761" s="22" t="str">
        <f t="shared" si="76"/>
        <v>合肥肥东吾悦网点</v>
      </c>
      <c r="B761" s="22" t="str">
        <f>VLOOKUP(R761,区域划分!A:B,2,0)</f>
        <v>肥东</v>
      </c>
      <c r="C761" t="str">
        <f t="shared" si="77"/>
        <v>2020-11-03</v>
      </c>
      <c r="D761" s="16" t="s">
        <v>7374</v>
      </c>
      <c r="E761" s="16" t="s">
        <v>7375</v>
      </c>
      <c r="F761" s="16" t="s">
        <v>433</v>
      </c>
      <c r="G761" s="16" t="s">
        <v>471</v>
      </c>
      <c r="H761" s="16" t="s">
        <v>472</v>
      </c>
      <c r="I761" s="16" t="s">
        <v>473</v>
      </c>
      <c r="J761" s="16" t="s">
        <v>7376</v>
      </c>
      <c r="K761" s="16" t="s">
        <v>7377</v>
      </c>
      <c r="L761" s="16" t="s">
        <v>7378</v>
      </c>
      <c r="M761" s="16" t="s">
        <v>7379</v>
      </c>
      <c r="N761" s="16" t="s">
        <v>478</v>
      </c>
      <c r="O761" s="16" t="s">
        <v>442</v>
      </c>
      <c r="P761" s="16" t="s">
        <v>7380</v>
      </c>
      <c r="Q761" s="16" t="s">
        <v>7381</v>
      </c>
      <c r="R761" s="16" t="s">
        <v>11</v>
      </c>
      <c r="S761" s="16" t="s">
        <v>4406</v>
      </c>
      <c r="T761" s="16" t="s">
        <v>7382</v>
      </c>
      <c r="U761" s="16" t="s">
        <v>447</v>
      </c>
      <c r="V761" s="16" t="s">
        <v>7383</v>
      </c>
      <c r="W761" s="16" t="s">
        <v>7380</v>
      </c>
      <c r="X761" s="16" t="s">
        <v>449</v>
      </c>
      <c r="Y761" s="16" t="s">
        <v>450</v>
      </c>
      <c r="Z761" s="16" t="s">
        <v>451</v>
      </c>
      <c r="AA761" s="16" t="s">
        <v>7384</v>
      </c>
      <c r="AB761" s="16" t="s">
        <v>4406</v>
      </c>
      <c r="AC761" s="16" t="s">
        <v>11</v>
      </c>
      <c r="AD761" s="16" t="s">
        <v>453</v>
      </c>
      <c r="AE761" s="16" t="s">
        <v>338</v>
      </c>
      <c r="AF761" s="16" t="s">
        <v>338</v>
      </c>
      <c r="AG761" s="25">
        <f ca="1" t="shared" si="78"/>
        <v>0.94833333324641</v>
      </c>
      <c r="AH761" s="25" t="str">
        <f t="shared" si="79"/>
        <v>是</v>
      </c>
      <c r="AI761" s="26" t="str">
        <f ca="1" t="shared" si="80"/>
        <v>是</v>
      </c>
      <c r="AJ761" s="27" t="str">
        <f ca="1" t="shared" si="81"/>
        <v>是</v>
      </c>
      <c r="AK761" s="28" t="s">
        <v>69</v>
      </c>
      <c r="AL761" s="28"/>
      <c r="AM761" s="28"/>
    </row>
    <row r="762" spans="1:39">
      <c r="A762" s="22" t="str">
        <f t="shared" si="76"/>
        <v>合肥包河三里庵网点</v>
      </c>
      <c r="B762" s="22" t="str">
        <f>VLOOKUP(R762,区域划分!A:B,2,0)</f>
        <v>合肥南</v>
      </c>
      <c r="C762" t="str">
        <f t="shared" si="77"/>
        <v>2020-11-03</v>
      </c>
      <c r="D762" s="16" t="s">
        <v>7385</v>
      </c>
      <c r="E762" s="16" t="s">
        <v>7386</v>
      </c>
      <c r="F762" s="16" t="s">
        <v>433</v>
      </c>
      <c r="G762" s="16" t="s">
        <v>456</v>
      </c>
      <c r="H762" s="16" t="s">
        <v>753</v>
      </c>
      <c r="I762" s="16" t="s">
        <v>473</v>
      </c>
      <c r="J762" s="16" t="s">
        <v>2392</v>
      </c>
      <c r="K762" s="16" t="s">
        <v>7387</v>
      </c>
      <c r="L762" s="16" t="s">
        <v>7388</v>
      </c>
      <c r="M762" s="16" t="s">
        <v>7389</v>
      </c>
      <c r="N762" s="16" t="s">
        <v>478</v>
      </c>
      <c r="O762" s="16" t="s">
        <v>442</v>
      </c>
      <c r="P762" s="16" t="s">
        <v>7390</v>
      </c>
      <c r="Q762" s="16" t="s">
        <v>7391</v>
      </c>
      <c r="R762" s="16" t="s">
        <v>13</v>
      </c>
      <c r="S762" s="16" t="s">
        <v>1936</v>
      </c>
      <c r="T762" s="16" t="s">
        <v>7392</v>
      </c>
      <c r="U762" s="16" t="s">
        <v>466</v>
      </c>
      <c r="V762" s="16" t="s">
        <v>7393</v>
      </c>
      <c r="W762" s="16" t="s">
        <v>7390</v>
      </c>
      <c r="X762" s="16" t="s">
        <v>449</v>
      </c>
      <c r="Y762" s="16" t="s">
        <v>450</v>
      </c>
      <c r="Z762" s="16" t="s">
        <v>451</v>
      </c>
      <c r="AA762" s="16" t="s">
        <v>7394</v>
      </c>
      <c r="AB762" s="16" t="s">
        <v>1936</v>
      </c>
      <c r="AC762" s="16" t="s">
        <v>13</v>
      </c>
      <c r="AD762" s="16" t="s">
        <v>453</v>
      </c>
      <c r="AE762" s="16" t="s">
        <v>13</v>
      </c>
      <c r="AF762" s="16" t="s">
        <v>338</v>
      </c>
      <c r="AG762" s="25">
        <f ca="1" t="shared" si="78"/>
        <v>23.5344444444054</v>
      </c>
      <c r="AH762" s="25" t="str">
        <f t="shared" si="79"/>
        <v>是</v>
      </c>
      <c r="AI762" s="26" t="str">
        <f ca="1" t="shared" si="80"/>
        <v>是</v>
      </c>
      <c r="AJ762" s="27" t="str">
        <f ca="1" t="shared" si="81"/>
        <v>是</v>
      </c>
      <c r="AK762" s="28"/>
      <c r="AL762" s="28" t="s">
        <v>71</v>
      </c>
      <c r="AM762" s="28"/>
    </row>
    <row r="763" spans="1:39">
      <c r="A763" s="22" t="str">
        <f t="shared" si="76"/>
        <v>宣城宣州城东网点</v>
      </c>
      <c r="B763" s="22" t="str">
        <f>VLOOKUP(R763,区域划分!A:B,2,0)</f>
        <v>宣城</v>
      </c>
      <c r="C763" t="str">
        <f t="shared" si="77"/>
        <v>2020-11-03</v>
      </c>
      <c r="D763" s="16" t="s">
        <v>7395</v>
      </c>
      <c r="E763" s="16" t="s">
        <v>7396</v>
      </c>
      <c r="F763" s="16" t="s">
        <v>433</v>
      </c>
      <c r="G763" s="16" t="s">
        <v>456</v>
      </c>
      <c r="H763" s="16" t="s">
        <v>457</v>
      </c>
      <c r="I763" s="16" t="s">
        <v>436</v>
      </c>
      <c r="J763" s="16" t="s">
        <v>7397</v>
      </c>
      <c r="K763" s="16" t="s">
        <v>7398</v>
      </c>
      <c r="L763" s="16" t="s">
        <v>7399</v>
      </c>
      <c r="M763" s="16" t="s">
        <v>7400</v>
      </c>
      <c r="N763" s="16" t="s">
        <v>478</v>
      </c>
      <c r="O763" s="16" t="s">
        <v>442</v>
      </c>
      <c r="P763" s="16" t="s">
        <v>7401</v>
      </c>
      <c r="Q763" s="16" t="s">
        <v>7402</v>
      </c>
      <c r="R763" s="16" t="s">
        <v>53</v>
      </c>
      <c r="S763" s="16" t="s">
        <v>7403</v>
      </c>
      <c r="T763" s="16" t="s">
        <v>7404</v>
      </c>
      <c r="U763" s="16" t="s">
        <v>447</v>
      </c>
      <c r="V763" s="16" t="s">
        <v>7405</v>
      </c>
      <c r="W763" s="16" t="s">
        <v>7401</v>
      </c>
      <c r="X763" s="16" t="s">
        <v>449</v>
      </c>
      <c r="Y763" s="16" t="s">
        <v>450</v>
      </c>
      <c r="Z763" s="16" t="s">
        <v>451</v>
      </c>
      <c r="AA763" s="16" t="s">
        <v>7406</v>
      </c>
      <c r="AB763" s="16" t="s">
        <v>7403</v>
      </c>
      <c r="AC763" s="16" t="s">
        <v>53</v>
      </c>
      <c r="AD763" s="16" t="s">
        <v>453</v>
      </c>
      <c r="AE763" s="16" t="s">
        <v>338</v>
      </c>
      <c r="AF763" s="16" t="s">
        <v>338</v>
      </c>
      <c r="AG763" s="25">
        <f ca="1" t="shared" si="78"/>
        <v>1.16694444447057</v>
      </c>
      <c r="AH763" s="25" t="str">
        <f t="shared" si="79"/>
        <v>是</v>
      </c>
      <c r="AI763" s="26" t="str">
        <f ca="1" t="shared" si="80"/>
        <v>是</v>
      </c>
      <c r="AJ763" s="27" t="str">
        <f ca="1" t="shared" si="81"/>
        <v>是</v>
      </c>
      <c r="AK763" s="28" t="s">
        <v>69</v>
      </c>
      <c r="AL763" s="28"/>
      <c r="AM763" s="28"/>
    </row>
    <row r="764" spans="1:39">
      <c r="A764" s="22" t="str">
        <f t="shared" si="76"/>
        <v>合肥经开大学城网点</v>
      </c>
      <c r="B764" s="22" t="str">
        <f>VLOOKUP(R764,区域划分!A:B,2,0)</f>
        <v>合肥南</v>
      </c>
      <c r="C764" t="str">
        <f t="shared" si="77"/>
        <v>2020-11-03</v>
      </c>
      <c r="D764" s="16" t="s">
        <v>7407</v>
      </c>
      <c r="E764" s="16" t="s">
        <v>7408</v>
      </c>
      <c r="F764" s="16" t="s">
        <v>433</v>
      </c>
      <c r="G764" s="16" t="s">
        <v>471</v>
      </c>
      <c r="H764" s="16" t="s">
        <v>472</v>
      </c>
      <c r="I764" s="16" t="s">
        <v>473</v>
      </c>
      <c r="J764" s="16" t="s">
        <v>4270</v>
      </c>
      <c r="K764" s="16" t="s">
        <v>4271</v>
      </c>
      <c r="L764" s="16" t="s">
        <v>7409</v>
      </c>
      <c r="M764" s="16" t="s">
        <v>7410</v>
      </c>
      <c r="N764" s="16" t="s">
        <v>478</v>
      </c>
      <c r="O764" s="16" t="s">
        <v>442</v>
      </c>
      <c r="P764" s="16" t="s">
        <v>7410</v>
      </c>
      <c r="Q764" s="16" t="s">
        <v>7411</v>
      </c>
      <c r="R764" s="16" t="s">
        <v>7</v>
      </c>
      <c r="S764" s="16" t="s">
        <v>3414</v>
      </c>
      <c r="T764" s="16" t="s">
        <v>7412</v>
      </c>
      <c r="U764" s="16" t="s">
        <v>447</v>
      </c>
      <c r="V764" s="16" t="s">
        <v>7413</v>
      </c>
      <c r="W764" s="16" t="s">
        <v>7410</v>
      </c>
      <c r="X764" s="16" t="s">
        <v>449</v>
      </c>
      <c r="Y764" s="16" t="s">
        <v>450</v>
      </c>
      <c r="Z764" s="16" t="s">
        <v>451</v>
      </c>
      <c r="AA764" s="16" t="s">
        <v>7414</v>
      </c>
      <c r="AB764" s="16" t="s">
        <v>3414</v>
      </c>
      <c r="AC764" s="16" t="s">
        <v>7</v>
      </c>
      <c r="AD764" s="16" t="s">
        <v>453</v>
      </c>
      <c r="AE764" s="16" t="s">
        <v>338</v>
      </c>
      <c r="AF764" s="16" t="s">
        <v>338</v>
      </c>
      <c r="AG764" s="25">
        <f ca="1" t="shared" si="78"/>
        <v>1.37861111102393</v>
      </c>
      <c r="AH764" s="25" t="str">
        <f t="shared" si="79"/>
        <v>是</v>
      </c>
      <c r="AI764" s="26" t="str">
        <f ca="1" t="shared" si="80"/>
        <v>是</v>
      </c>
      <c r="AJ764" s="27" t="str">
        <f ca="1" t="shared" si="81"/>
        <v>是</v>
      </c>
      <c r="AK764" s="28" t="s">
        <v>69</v>
      </c>
      <c r="AL764" s="28"/>
      <c r="AM764" s="28"/>
    </row>
    <row r="765" spans="1:39">
      <c r="A765" s="22" t="str">
        <f t="shared" si="76"/>
        <v>合肥肥东吾悦网点</v>
      </c>
      <c r="B765" s="22" t="str">
        <f>VLOOKUP(R765,区域划分!A:B,2,0)</f>
        <v>肥东</v>
      </c>
      <c r="C765" t="str">
        <f t="shared" si="77"/>
        <v>2020-11-03</v>
      </c>
      <c r="D765" s="16" t="s">
        <v>7415</v>
      </c>
      <c r="E765" s="16" t="s">
        <v>7416</v>
      </c>
      <c r="F765" s="16" t="s">
        <v>433</v>
      </c>
      <c r="G765" s="16" t="s">
        <v>471</v>
      </c>
      <c r="H765" s="16" t="s">
        <v>472</v>
      </c>
      <c r="I765" s="16" t="s">
        <v>473</v>
      </c>
      <c r="J765" s="16" t="s">
        <v>587</v>
      </c>
      <c r="K765" s="16" t="s">
        <v>7417</v>
      </c>
      <c r="L765" s="16" t="s">
        <v>7418</v>
      </c>
      <c r="M765" s="16" t="s">
        <v>7419</v>
      </c>
      <c r="N765" s="16" t="s">
        <v>441</v>
      </c>
      <c r="O765" s="16" t="s">
        <v>442</v>
      </c>
      <c r="P765" s="16" t="s">
        <v>7420</v>
      </c>
      <c r="Q765" s="16" t="s">
        <v>7421</v>
      </c>
      <c r="R765" s="16" t="s">
        <v>11</v>
      </c>
      <c r="S765" s="16" t="s">
        <v>1936</v>
      </c>
      <c r="T765" s="16" t="s">
        <v>7218</v>
      </c>
      <c r="U765" s="16" t="s">
        <v>466</v>
      </c>
      <c r="V765" s="16" t="s">
        <v>7422</v>
      </c>
      <c r="W765" s="16" t="s">
        <v>7420</v>
      </c>
      <c r="X765" s="16" t="s">
        <v>449</v>
      </c>
      <c r="Y765" s="16" t="s">
        <v>450</v>
      </c>
      <c r="Z765" s="16" t="s">
        <v>451</v>
      </c>
      <c r="AA765" s="16" t="s">
        <v>7423</v>
      </c>
      <c r="AB765" s="16" t="s">
        <v>1936</v>
      </c>
      <c r="AC765" s="16" t="s">
        <v>11</v>
      </c>
      <c r="AD765" s="16" t="s">
        <v>453</v>
      </c>
      <c r="AE765" s="16" t="s">
        <v>11</v>
      </c>
      <c r="AF765" s="16" t="s">
        <v>338</v>
      </c>
      <c r="AG765" s="25">
        <f ca="1" t="shared" si="78"/>
        <v>23.570555555576</v>
      </c>
      <c r="AH765" s="25" t="str">
        <f t="shared" si="79"/>
        <v>是</v>
      </c>
      <c r="AI765" s="26" t="str">
        <f ca="1" t="shared" si="80"/>
        <v>是</v>
      </c>
      <c r="AJ765" s="27" t="str">
        <f ca="1" t="shared" si="81"/>
        <v>是</v>
      </c>
      <c r="AK765" s="28"/>
      <c r="AL765" s="28" t="s">
        <v>71</v>
      </c>
      <c r="AM765" s="28"/>
    </row>
    <row r="766" spans="1:39">
      <c r="A766" s="22" t="str">
        <f t="shared" si="76"/>
        <v>六安裕安独山网点</v>
      </c>
      <c r="B766" s="22" t="str">
        <f>VLOOKUP(R766,区域划分!A:B,2,0)</f>
        <v>六安</v>
      </c>
      <c r="C766" t="str">
        <f t="shared" si="77"/>
        <v>2020-11-03</v>
      </c>
      <c r="D766" s="16" t="s">
        <v>7424</v>
      </c>
      <c r="E766" s="16" t="s">
        <v>7425</v>
      </c>
      <c r="F766" s="16" t="s">
        <v>433</v>
      </c>
      <c r="G766" s="16" t="s">
        <v>456</v>
      </c>
      <c r="H766" s="16" t="s">
        <v>457</v>
      </c>
      <c r="I766" s="16" t="s">
        <v>436</v>
      </c>
      <c r="J766" s="16" t="s">
        <v>999</v>
      </c>
      <c r="K766" s="16" t="s">
        <v>4375</v>
      </c>
      <c r="L766" s="16" t="s">
        <v>7426</v>
      </c>
      <c r="M766" s="16" t="s">
        <v>7427</v>
      </c>
      <c r="N766" s="16" t="s">
        <v>478</v>
      </c>
      <c r="O766" s="16" t="s">
        <v>442</v>
      </c>
      <c r="P766" s="16" t="s">
        <v>7428</v>
      </c>
      <c r="Q766" s="16" t="s">
        <v>7429</v>
      </c>
      <c r="R766" s="16" t="s">
        <v>82</v>
      </c>
      <c r="S766" s="16" t="s">
        <v>759</v>
      </c>
      <c r="T766" s="16" t="s">
        <v>7430</v>
      </c>
      <c r="U766" s="16" t="s">
        <v>447</v>
      </c>
      <c r="V766" s="16" t="s">
        <v>7431</v>
      </c>
      <c r="W766" s="16" t="s">
        <v>7428</v>
      </c>
      <c r="X766" s="16" t="s">
        <v>449</v>
      </c>
      <c r="Y766" s="16" t="s">
        <v>450</v>
      </c>
      <c r="Z766" s="16" t="s">
        <v>451</v>
      </c>
      <c r="AA766" s="16" t="s">
        <v>7432</v>
      </c>
      <c r="AB766" s="16" t="s">
        <v>759</v>
      </c>
      <c r="AC766" s="16" t="s">
        <v>82</v>
      </c>
      <c r="AD766" s="16" t="s">
        <v>453</v>
      </c>
      <c r="AE766" s="16" t="s">
        <v>338</v>
      </c>
      <c r="AF766" s="16" t="s">
        <v>338</v>
      </c>
      <c r="AG766" s="25">
        <f ca="1" t="shared" si="78"/>
        <v>7.44555555557599</v>
      </c>
      <c r="AH766" s="25" t="str">
        <f t="shared" si="79"/>
        <v>是</v>
      </c>
      <c r="AI766" s="26" t="str">
        <f ca="1" t="shared" si="80"/>
        <v>是</v>
      </c>
      <c r="AJ766" s="27" t="str">
        <f ca="1" t="shared" si="81"/>
        <v>是</v>
      </c>
      <c r="AK766" s="28" t="s">
        <v>69</v>
      </c>
      <c r="AL766" s="28"/>
      <c r="AM766" s="28"/>
    </row>
    <row r="767" spans="1:39">
      <c r="A767" s="22" t="str">
        <f t="shared" si="76"/>
        <v>合肥肥东吾悦网点</v>
      </c>
      <c r="B767" s="22" t="str">
        <f>VLOOKUP(R767,区域划分!A:B,2,0)</f>
        <v>肥东</v>
      </c>
      <c r="C767" t="str">
        <f t="shared" si="77"/>
        <v>2020-11-03</v>
      </c>
      <c r="D767" s="16" t="s">
        <v>7433</v>
      </c>
      <c r="E767" s="16" t="s">
        <v>7434</v>
      </c>
      <c r="F767" s="16" t="s">
        <v>433</v>
      </c>
      <c r="G767" s="16" t="s">
        <v>532</v>
      </c>
      <c r="H767" s="16" t="s">
        <v>533</v>
      </c>
      <c r="I767" s="16" t="s">
        <v>473</v>
      </c>
      <c r="J767" s="16" t="s">
        <v>1072</v>
      </c>
      <c r="K767" s="16" t="s">
        <v>7435</v>
      </c>
      <c r="L767" s="16" t="s">
        <v>4723</v>
      </c>
      <c r="M767" s="16" t="s">
        <v>7436</v>
      </c>
      <c r="N767" s="16" t="s">
        <v>441</v>
      </c>
      <c r="O767" s="16" t="s">
        <v>442</v>
      </c>
      <c r="P767" s="16" t="s">
        <v>7437</v>
      </c>
      <c r="Q767" s="16" t="s">
        <v>7438</v>
      </c>
      <c r="R767" s="16" t="s">
        <v>11</v>
      </c>
      <c r="S767" s="16" t="s">
        <v>1936</v>
      </c>
      <c r="T767" s="16" t="s">
        <v>7218</v>
      </c>
      <c r="U767" s="16" t="s">
        <v>466</v>
      </c>
      <c r="V767" s="16" t="s">
        <v>7439</v>
      </c>
      <c r="W767" s="16" t="s">
        <v>7437</v>
      </c>
      <c r="X767" s="16" t="s">
        <v>449</v>
      </c>
      <c r="Y767" s="16" t="s">
        <v>450</v>
      </c>
      <c r="Z767" s="16" t="s">
        <v>451</v>
      </c>
      <c r="AA767" s="16" t="s">
        <v>7440</v>
      </c>
      <c r="AB767" s="16" t="s">
        <v>1936</v>
      </c>
      <c r="AC767" s="16" t="s">
        <v>11</v>
      </c>
      <c r="AD767" s="16" t="s">
        <v>453</v>
      </c>
      <c r="AE767" s="16" t="s">
        <v>11</v>
      </c>
      <c r="AF767" s="16" t="s">
        <v>338</v>
      </c>
      <c r="AG767" s="25">
        <f ca="1" t="shared" si="78"/>
        <v>23.6997222222271</v>
      </c>
      <c r="AH767" s="25" t="str">
        <f t="shared" si="79"/>
        <v>是</v>
      </c>
      <c r="AI767" s="26" t="str">
        <f ca="1" t="shared" si="80"/>
        <v>是</v>
      </c>
      <c r="AJ767" s="27" t="str">
        <f ca="1" t="shared" si="81"/>
        <v>是</v>
      </c>
      <c r="AK767" s="28"/>
      <c r="AL767" s="28" t="s">
        <v>71</v>
      </c>
      <c r="AM767" s="28"/>
    </row>
    <row r="768" spans="1:39">
      <c r="A768" s="22" t="str">
        <f t="shared" si="76"/>
        <v>合肥高新天鹅湖网点</v>
      </c>
      <c r="B768" s="22" t="str">
        <f>VLOOKUP(R768,区域划分!A:B,2,0)</f>
        <v>合肥南</v>
      </c>
      <c r="C768" t="str">
        <f t="shared" si="77"/>
        <v>2020-11-03</v>
      </c>
      <c r="D768" s="16" t="s">
        <v>7441</v>
      </c>
      <c r="E768" s="16" t="s">
        <v>7442</v>
      </c>
      <c r="F768" s="16" t="s">
        <v>433</v>
      </c>
      <c r="G768" s="16" t="s">
        <v>456</v>
      </c>
      <c r="H768" s="16" t="s">
        <v>457</v>
      </c>
      <c r="I768" s="16" t="s">
        <v>473</v>
      </c>
      <c r="J768" s="16" t="s">
        <v>4182</v>
      </c>
      <c r="K768" s="16" t="s">
        <v>4183</v>
      </c>
      <c r="L768" s="16" t="s">
        <v>7443</v>
      </c>
      <c r="M768" s="16" t="s">
        <v>7444</v>
      </c>
      <c r="N768" s="16" t="s">
        <v>478</v>
      </c>
      <c r="O768" s="16" t="s">
        <v>442</v>
      </c>
      <c r="P768" s="16" t="s">
        <v>7445</v>
      </c>
      <c r="Q768" s="16" t="s">
        <v>7446</v>
      </c>
      <c r="R768" s="16" t="s">
        <v>17</v>
      </c>
      <c r="S768" s="16" t="s">
        <v>593</v>
      </c>
      <c r="T768" s="16" t="s">
        <v>7447</v>
      </c>
      <c r="U768" s="16" t="s">
        <v>447</v>
      </c>
      <c r="V768" s="16" t="s">
        <v>7448</v>
      </c>
      <c r="W768" s="16" t="s">
        <v>7445</v>
      </c>
      <c r="X768" s="16" t="s">
        <v>449</v>
      </c>
      <c r="Y768" s="16" t="s">
        <v>450</v>
      </c>
      <c r="Z768" s="16" t="s">
        <v>451</v>
      </c>
      <c r="AA768" s="16" t="s">
        <v>7449</v>
      </c>
      <c r="AB768" s="16" t="s">
        <v>593</v>
      </c>
      <c r="AC768" s="16" t="s">
        <v>17</v>
      </c>
      <c r="AD768" s="16" t="s">
        <v>453</v>
      </c>
      <c r="AE768" s="16" t="s">
        <v>338</v>
      </c>
      <c r="AF768" s="16" t="s">
        <v>338</v>
      </c>
      <c r="AG768" s="25">
        <f ca="1" t="shared" si="78"/>
        <v>10.4263888889691</v>
      </c>
      <c r="AH768" s="25" t="str">
        <f t="shared" si="79"/>
        <v>是</v>
      </c>
      <c r="AI768" s="26" t="str">
        <f ca="1" t="shared" si="80"/>
        <v>是</v>
      </c>
      <c r="AJ768" s="27" t="str">
        <f ca="1" t="shared" si="81"/>
        <v>是</v>
      </c>
      <c r="AK768" s="28" t="s">
        <v>69</v>
      </c>
      <c r="AL768" s="28"/>
      <c r="AM768" s="28"/>
    </row>
    <row r="769" spans="1:39">
      <c r="A769" s="22" t="str">
        <f t="shared" si="76"/>
        <v>合肥肥东吾悦网点</v>
      </c>
      <c r="B769" s="22" t="str">
        <f>VLOOKUP(R769,区域划分!A:B,2,0)</f>
        <v>肥东</v>
      </c>
      <c r="C769" t="str">
        <f t="shared" si="77"/>
        <v>2020-11-03</v>
      </c>
      <c r="D769" s="16" t="s">
        <v>7450</v>
      </c>
      <c r="E769" s="16" t="s">
        <v>2686</v>
      </c>
      <c r="F769" s="16" t="s">
        <v>835</v>
      </c>
      <c r="G769" s="16" t="s">
        <v>532</v>
      </c>
      <c r="H769" s="16" t="s">
        <v>533</v>
      </c>
      <c r="I769" s="16" t="s">
        <v>473</v>
      </c>
      <c r="J769" s="16" t="s">
        <v>836</v>
      </c>
      <c r="K769" s="16" t="s">
        <v>7451</v>
      </c>
      <c r="L769" s="16" t="s">
        <v>7452</v>
      </c>
      <c r="M769" s="16" t="s">
        <v>7453</v>
      </c>
      <c r="N769" s="16" t="s">
        <v>441</v>
      </c>
      <c r="O769" s="16" t="s">
        <v>442</v>
      </c>
      <c r="P769" s="16" t="s">
        <v>2690</v>
      </c>
      <c r="Q769" s="16" t="s">
        <v>2691</v>
      </c>
      <c r="R769" s="16" t="s">
        <v>11</v>
      </c>
      <c r="S769" s="16" t="s">
        <v>1936</v>
      </c>
      <c r="T769" s="16" t="s">
        <v>7454</v>
      </c>
      <c r="U769" s="16" t="s">
        <v>466</v>
      </c>
      <c r="V769" s="16" t="s">
        <v>7455</v>
      </c>
      <c r="W769" s="16" t="s">
        <v>2690</v>
      </c>
      <c r="X769" s="16" t="s">
        <v>449</v>
      </c>
      <c r="Y769" s="16" t="s">
        <v>450</v>
      </c>
      <c r="Z769" s="16" t="s">
        <v>451</v>
      </c>
      <c r="AA769" s="16" t="s">
        <v>7456</v>
      </c>
      <c r="AB769" s="16" t="s">
        <v>1936</v>
      </c>
      <c r="AC769" s="16" t="s">
        <v>11</v>
      </c>
      <c r="AD769" s="16" t="s">
        <v>453</v>
      </c>
      <c r="AE769" s="16" t="s">
        <v>11</v>
      </c>
      <c r="AF769" s="16" t="s">
        <v>338</v>
      </c>
      <c r="AG769" s="25">
        <f ca="1" t="shared" si="78"/>
        <v>23.7025000001304</v>
      </c>
      <c r="AH769" s="25" t="str">
        <f t="shared" si="79"/>
        <v>是</v>
      </c>
      <c r="AI769" s="26" t="str">
        <f ca="1" t="shared" si="80"/>
        <v>是</v>
      </c>
      <c r="AJ769" s="27" t="str">
        <f ca="1" t="shared" si="81"/>
        <v>是</v>
      </c>
      <c r="AK769" s="28"/>
      <c r="AL769" s="28" t="s">
        <v>71</v>
      </c>
      <c r="AM769" s="28"/>
    </row>
    <row r="770" spans="1:39">
      <c r="A770" s="22" t="str">
        <f t="shared" si="76"/>
        <v>合肥包河三里庵网点</v>
      </c>
      <c r="B770" s="22" t="str">
        <f>VLOOKUP(R770,区域划分!A:B,2,0)</f>
        <v>合肥南</v>
      </c>
      <c r="C770" t="str">
        <f t="shared" si="77"/>
        <v>2020-11-03</v>
      </c>
      <c r="D770" s="16" t="s">
        <v>7457</v>
      </c>
      <c r="E770" s="16" t="s">
        <v>7458</v>
      </c>
      <c r="F770" s="16" t="s">
        <v>433</v>
      </c>
      <c r="G770" s="16" t="s">
        <v>532</v>
      </c>
      <c r="H770" s="16" t="s">
        <v>533</v>
      </c>
      <c r="I770" s="16" t="s">
        <v>473</v>
      </c>
      <c r="J770" s="16" t="s">
        <v>999</v>
      </c>
      <c r="K770" s="16" t="s">
        <v>1000</v>
      </c>
      <c r="L770" s="16" t="s">
        <v>7459</v>
      </c>
      <c r="M770" s="16" t="s">
        <v>7460</v>
      </c>
      <c r="N770" s="16" t="s">
        <v>478</v>
      </c>
      <c r="O770" s="16" t="s">
        <v>442</v>
      </c>
      <c r="P770" s="16" t="s">
        <v>7461</v>
      </c>
      <c r="Q770" s="16" t="s">
        <v>7462</v>
      </c>
      <c r="R770" s="16" t="s">
        <v>13</v>
      </c>
      <c r="S770" s="16" t="s">
        <v>445</v>
      </c>
      <c r="T770" s="16" t="s">
        <v>7463</v>
      </c>
      <c r="U770" s="16" t="s">
        <v>447</v>
      </c>
      <c r="V770" s="16" t="s">
        <v>7464</v>
      </c>
      <c r="W770" s="16" t="s">
        <v>7461</v>
      </c>
      <c r="X770" s="16" t="s">
        <v>449</v>
      </c>
      <c r="Y770" s="16" t="s">
        <v>450</v>
      </c>
      <c r="Z770" s="16" t="s">
        <v>451</v>
      </c>
      <c r="AA770" s="16" t="s">
        <v>7082</v>
      </c>
      <c r="AB770" s="16" t="s">
        <v>445</v>
      </c>
      <c r="AC770" s="16" t="s">
        <v>13</v>
      </c>
      <c r="AD770" s="16" t="s">
        <v>453</v>
      </c>
      <c r="AE770" s="16" t="s">
        <v>338</v>
      </c>
      <c r="AF770" s="16" t="s">
        <v>338</v>
      </c>
      <c r="AG770" s="25">
        <f ca="1" t="shared" si="78"/>
        <v>0.940000000060536</v>
      </c>
      <c r="AH770" s="25" t="str">
        <f t="shared" si="79"/>
        <v>是</v>
      </c>
      <c r="AI770" s="26" t="str">
        <f ca="1" t="shared" si="80"/>
        <v>是</v>
      </c>
      <c r="AJ770" s="27" t="str">
        <f ca="1" t="shared" si="81"/>
        <v>是</v>
      </c>
      <c r="AK770" s="28" t="s">
        <v>69</v>
      </c>
      <c r="AL770" s="28"/>
      <c r="AM770" s="28"/>
    </row>
    <row r="771" spans="1:39">
      <c r="A771" s="22" t="str">
        <f t="shared" ref="A771:A802" si="82">R771</f>
        <v>宣城宣州城东网点</v>
      </c>
      <c r="B771" s="22" t="str">
        <f>VLOOKUP(R771,区域划分!A:B,2,0)</f>
        <v>宣城</v>
      </c>
      <c r="C771" t="str">
        <f t="shared" ref="C771:C802" si="83">MID(L771,1,10)</f>
        <v>2020-11-03</v>
      </c>
      <c r="D771" s="16" t="s">
        <v>7465</v>
      </c>
      <c r="E771" s="16" t="s">
        <v>7466</v>
      </c>
      <c r="F771" s="16" t="s">
        <v>433</v>
      </c>
      <c r="G771" s="16" t="s">
        <v>471</v>
      </c>
      <c r="H771" s="16" t="s">
        <v>472</v>
      </c>
      <c r="I771" s="16" t="s">
        <v>473</v>
      </c>
      <c r="J771" s="16" t="s">
        <v>3609</v>
      </c>
      <c r="K771" s="16" t="s">
        <v>7467</v>
      </c>
      <c r="L771" s="16" t="s">
        <v>7468</v>
      </c>
      <c r="M771" s="16" t="s">
        <v>537</v>
      </c>
      <c r="N771" s="16" t="s">
        <v>1509</v>
      </c>
      <c r="O771" s="16" t="s">
        <v>442</v>
      </c>
      <c r="P771" s="16" t="s">
        <v>537</v>
      </c>
      <c r="Q771" s="16" t="s">
        <v>7469</v>
      </c>
      <c r="R771" s="16" t="s">
        <v>53</v>
      </c>
      <c r="S771" s="16" t="s">
        <v>7403</v>
      </c>
      <c r="T771" s="16" t="s">
        <v>7470</v>
      </c>
      <c r="U771" s="16" t="s">
        <v>447</v>
      </c>
      <c r="V771" s="16" t="s">
        <v>541</v>
      </c>
      <c r="W771" s="16" t="s">
        <v>537</v>
      </c>
      <c r="X771" s="16" t="s">
        <v>449</v>
      </c>
      <c r="Y771" s="16" t="s">
        <v>450</v>
      </c>
      <c r="Z771" s="16" t="s">
        <v>451</v>
      </c>
      <c r="AA771" s="16" t="s">
        <v>7471</v>
      </c>
      <c r="AB771" s="16" t="s">
        <v>7403</v>
      </c>
      <c r="AC771" s="16" t="s">
        <v>53</v>
      </c>
      <c r="AD771" s="16" t="s">
        <v>453</v>
      </c>
      <c r="AE771" s="16" t="s">
        <v>338</v>
      </c>
      <c r="AF771" s="16" t="s">
        <v>338</v>
      </c>
      <c r="AG771" s="25">
        <f ca="1" t="shared" si="78"/>
        <v>23.1977777776192</v>
      </c>
      <c r="AH771" s="25" t="str">
        <f t="shared" si="79"/>
        <v>是</v>
      </c>
      <c r="AI771" s="26" t="str">
        <f ca="1" t="shared" si="80"/>
        <v>是</v>
      </c>
      <c r="AJ771" s="27" t="str">
        <f ca="1" t="shared" si="81"/>
        <v>是</v>
      </c>
      <c r="AK771" s="28" t="s">
        <v>69</v>
      </c>
      <c r="AL771" s="28"/>
      <c r="AM771" s="28"/>
    </row>
    <row r="772" spans="1:39">
      <c r="A772" s="22" t="str">
        <f t="shared" si="82"/>
        <v>池州青阳网点</v>
      </c>
      <c r="B772" s="22" t="str">
        <f>VLOOKUP(R772,区域划分!A:B,2,0)</f>
        <v>池州</v>
      </c>
      <c r="C772" t="str">
        <f t="shared" si="83"/>
        <v>2020-11-03</v>
      </c>
      <c r="D772" s="16" t="s">
        <v>7472</v>
      </c>
      <c r="E772" s="16" t="s">
        <v>7473</v>
      </c>
      <c r="F772" s="16" t="s">
        <v>433</v>
      </c>
      <c r="G772" s="16" t="s">
        <v>3420</v>
      </c>
      <c r="H772" s="16" t="s">
        <v>3421</v>
      </c>
      <c r="I772" s="16" t="s">
        <v>436</v>
      </c>
      <c r="J772" s="16" t="s">
        <v>1329</v>
      </c>
      <c r="K772" s="16" t="s">
        <v>1330</v>
      </c>
      <c r="L772" s="16" t="s">
        <v>7474</v>
      </c>
      <c r="M772" s="16" t="s">
        <v>7475</v>
      </c>
      <c r="N772" s="16" t="s">
        <v>478</v>
      </c>
      <c r="O772" s="16" t="s">
        <v>442</v>
      </c>
      <c r="P772" s="16" t="s">
        <v>7476</v>
      </c>
      <c r="Q772" s="16" t="s">
        <v>7477</v>
      </c>
      <c r="R772" s="16" t="s">
        <v>25</v>
      </c>
      <c r="S772" s="16" t="s">
        <v>1936</v>
      </c>
      <c r="T772" s="16" t="s">
        <v>7244</v>
      </c>
      <c r="U772" s="16" t="s">
        <v>466</v>
      </c>
      <c r="V772" s="16" t="s">
        <v>7478</v>
      </c>
      <c r="W772" s="16" t="s">
        <v>7476</v>
      </c>
      <c r="X772" s="16" t="s">
        <v>449</v>
      </c>
      <c r="Y772" s="16" t="s">
        <v>450</v>
      </c>
      <c r="Z772" s="16" t="s">
        <v>451</v>
      </c>
      <c r="AA772" s="16" t="s">
        <v>7479</v>
      </c>
      <c r="AB772" s="16" t="s">
        <v>1936</v>
      </c>
      <c r="AC772" s="16" t="s">
        <v>25</v>
      </c>
      <c r="AD772" s="16" t="s">
        <v>453</v>
      </c>
      <c r="AE772" s="16" t="s">
        <v>25</v>
      </c>
      <c r="AF772" s="16" t="s">
        <v>338</v>
      </c>
      <c r="AG772" s="25">
        <f ca="1" t="shared" si="78"/>
        <v>23.6827777778381</v>
      </c>
      <c r="AH772" s="25" t="str">
        <f t="shared" si="79"/>
        <v>是</v>
      </c>
      <c r="AI772" s="26" t="str">
        <f ca="1" t="shared" si="80"/>
        <v>是</v>
      </c>
      <c r="AJ772" s="27" t="str">
        <f ca="1" t="shared" si="81"/>
        <v>是</v>
      </c>
      <c r="AK772" s="28"/>
      <c r="AL772" s="28" t="s">
        <v>71</v>
      </c>
      <c r="AM772" s="28"/>
    </row>
    <row r="773" spans="1:39">
      <c r="A773" s="22" t="str">
        <f t="shared" si="82"/>
        <v>合肥经开大学城网点</v>
      </c>
      <c r="B773" s="22" t="str">
        <f>VLOOKUP(R773,区域划分!A:B,2,0)</f>
        <v>合肥南</v>
      </c>
      <c r="C773" t="str">
        <f t="shared" si="83"/>
        <v>2020-11-03</v>
      </c>
      <c r="D773" s="16" t="s">
        <v>7480</v>
      </c>
      <c r="E773" s="16" t="s">
        <v>7481</v>
      </c>
      <c r="F773" s="16" t="s">
        <v>433</v>
      </c>
      <c r="G773" s="16" t="s">
        <v>471</v>
      </c>
      <c r="H773" s="16" t="s">
        <v>472</v>
      </c>
      <c r="I773" s="16" t="s">
        <v>436</v>
      </c>
      <c r="J773" s="16" t="s">
        <v>5642</v>
      </c>
      <c r="K773" s="16" t="s">
        <v>5643</v>
      </c>
      <c r="L773" s="16" t="s">
        <v>7482</v>
      </c>
      <c r="M773" s="16" t="s">
        <v>7483</v>
      </c>
      <c r="N773" s="16" t="s">
        <v>478</v>
      </c>
      <c r="O773" s="16" t="s">
        <v>442</v>
      </c>
      <c r="P773" s="16" t="s">
        <v>7483</v>
      </c>
      <c r="Q773" s="16" t="s">
        <v>7484</v>
      </c>
      <c r="R773" s="16" t="s">
        <v>7</v>
      </c>
      <c r="S773" s="16" t="s">
        <v>3414</v>
      </c>
      <c r="T773" s="16" t="s">
        <v>7485</v>
      </c>
      <c r="U773" s="16" t="s">
        <v>447</v>
      </c>
      <c r="V773" s="16" t="s">
        <v>7486</v>
      </c>
      <c r="W773" s="16" t="s">
        <v>7483</v>
      </c>
      <c r="X773" s="16" t="s">
        <v>449</v>
      </c>
      <c r="Y773" s="16" t="s">
        <v>450</v>
      </c>
      <c r="Z773" s="16" t="s">
        <v>451</v>
      </c>
      <c r="AA773" s="16" t="s">
        <v>7487</v>
      </c>
      <c r="AB773" s="16" t="s">
        <v>3414</v>
      </c>
      <c r="AC773" s="16" t="s">
        <v>7</v>
      </c>
      <c r="AD773" s="16" t="s">
        <v>453</v>
      </c>
      <c r="AE773" s="16" t="s">
        <v>338</v>
      </c>
      <c r="AF773" s="16" t="s">
        <v>338</v>
      </c>
      <c r="AG773" s="25">
        <f ca="1" t="shared" si="78"/>
        <v>1.56083333340939</v>
      </c>
      <c r="AH773" s="25" t="str">
        <f t="shared" si="79"/>
        <v>是</v>
      </c>
      <c r="AI773" s="26" t="str">
        <f ca="1" t="shared" si="80"/>
        <v>是</v>
      </c>
      <c r="AJ773" s="27" t="str">
        <f ca="1" t="shared" si="81"/>
        <v>是</v>
      </c>
      <c r="AK773" s="28" t="s">
        <v>69</v>
      </c>
      <c r="AL773" s="28"/>
      <c r="AM773" s="28"/>
    </row>
    <row r="774" spans="1:39">
      <c r="A774" s="22" t="str">
        <f t="shared" si="82"/>
        <v>合肥经开始信路网点</v>
      </c>
      <c r="B774" s="22" t="str">
        <f>VLOOKUP(R774,区域划分!A:B,2,0)</f>
        <v>合肥南</v>
      </c>
      <c r="C774" t="str">
        <f t="shared" si="83"/>
        <v>2020-11-03</v>
      </c>
      <c r="D774" s="16" t="s">
        <v>7488</v>
      </c>
      <c r="E774" s="16" t="s">
        <v>7489</v>
      </c>
      <c r="F774" s="16" t="s">
        <v>433</v>
      </c>
      <c r="G774" s="16" t="s">
        <v>532</v>
      </c>
      <c r="H774" s="16" t="s">
        <v>533</v>
      </c>
      <c r="I774" s="16" t="s">
        <v>436</v>
      </c>
      <c r="J774" s="16" t="s">
        <v>323</v>
      </c>
      <c r="K774" s="16" t="s">
        <v>7490</v>
      </c>
      <c r="L774" s="16" t="s">
        <v>7491</v>
      </c>
      <c r="M774" s="16" t="s">
        <v>1033</v>
      </c>
      <c r="N774" s="16" t="s">
        <v>478</v>
      </c>
      <c r="O774" s="16" t="s">
        <v>442</v>
      </c>
      <c r="P774" s="16" t="s">
        <v>7492</v>
      </c>
      <c r="Q774" s="16" t="s">
        <v>7493</v>
      </c>
      <c r="R774" s="16" t="s">
        <v>19</v>
      </c>
      <c r="S774" s="16" t="s">
        <v>1936</v>
      </c>
      <c r="T774" s="16" t="s">
        <v>7494</v>
      </c>
      <c r="U774" s="16" t="s">
        <v>466</v>
      </c>
      <c r="V774" s="16" t="s">
        <v>7495</v>
      </c>
      <c r="W774" s="16" t="s">
        <v>7492</v>
      </c>
      <c r="X774" s="16" t="s">
        <v>449</v>
      </c>
      <c r="Y774" s="16" t="s">
        <v>450</v>
      </c>
      <c r="Z774" s="16" t="s">
        <v>451</v>
      </c>
      <c r="AA774" s="16" t="s">
        <v>7496</v>
      </c>
      <c r="AB774" s="16" t="s">
        <v>1936</v>
      </c>
      <c r="AC774" s="16" t="s">
        <v>19</v>
      </c>
      <c r="AD774" s="16" t="s">
        <v>453</v>
      </c>
      <c r="AE774" s="16" t="s">
        <v>19</v>
      </c>
      <c r="AF774" s="16" t="s">
        <v>338</v>
      </c>
      <c r="AG774" s="25">
        <f ca="1" t="shared" si="78"/>
        <v>23.6466666666674</v>
      </c>
      <c r="AH774" s="25" t="str">
        <f t="shared" si="79"/>
        <v>是</v>
      </c>
      <c r="AI774" s="26" t="str">
        <f ca="1" t="shared" si="80"/>
        <v>是</v>
      </c>
      <c r="AJ774" s="27" t="str">
        <f ca="1" t="shared" si="81"/>
        <v>是</v>
      </c>
      <c r="AK774" s="28"/>
      <c r="AL774" s="28" t="s">
        <v>71</v>
      </c>
      <c r="AM774" s="28"/>
    </row>
    <row r="775" spans="1:39">
      <c r="A775" s="22" t="str">
        <f t="shared" si="82"/>
        <v>合肥肥东吾悦网点</v>
      </c>
      <c r="B775" s="22" t="str">
        <f>VLOOKUP(R775,区域划分!A:B,2,0)</f>
        <v>肥东</v>
      </c>
      <c r="C775" t="str">
        <f t="shared" si="83"/>
        <v>2020-11-03</v>
      </c>
      <c r="D775" s="16" t="s">
        <v>7497</v>
      </c>
      <c r="E775" s="16" t="s">
        <v>7498</v>
      </c>
      <c r="F775" s="16" t="s">
        <v>433</v>
      </c>
      <c r="G775" s="16" t="s">
        <v>471</v>
      </c>
      <c r="H775" s="16" t="s">
        <v>472</v>
      </c>
      <c r="I775" s="16" t="s">
        <v>473</v>
      </c>
      <c r="J775" s="16" t="s">
        <v>167</v>
      </c>
      <c r="K775" s="16" t="s">
        <v>7499</v>
      </c>
      <c r="L775" s="16" t="s">
        <v>7500</v>
      </c>
      <c r="M775" s="16" t="s">
        <v>7501</v>
      </c>
      <c r="N775" s="16" t="s">
        <v>441</v>
      </c>
      <c r="O775" s="16" t="s">
        <v>442</v>
      </c>
      <c r="P775" s="16" t="s">
        <v>7502</v>
      </c>
      <c r="Q775" s="16" t="s">
        <v>7503</v>
      </c>
      <c r="R775" s="16" t="s">
        <v>11</v>
      </c>
      <c r="S775" s="16" t="s">
        <v>1936</v>
      </c>
      <c r="T775" s="16" t="s">
        <v>7218</v>
      </c>
      <c r="U775" s="16" t="s">
        <v>466</v>
      </c>
      <c r="V775" s="16" t="s">
        <v>7504</v>
      </c>
      <c r="W775" s="16" t="s">
        <v>7502</v>
      </c>
      <c r="X775" s="16" t="s">
        <v>449</v>
      </c>
      <c r="Y775" s="16" t="s">
        <v>450</v>
      </c>
      <c r="Z775" s="16" t="s">
        <v>451</v>
      </c>
      <c r="AA775" s="16" t="s">
        <v>7505</v>
      </c>
      <c r="AB775" s="16" t="s">
        <v>1936</v>
      </c>
      <c r="AC775" s="16" t="s">
        <v>11</v>
      </c>
      <c r="AD775" s="16" t="s">
        <v>453</v>
      </c>
      <c r="AE775" s="16" t="s">
        <v>11</v>
      </c>
      <c r="AF775" s="16" t="s">
        <v>338</v>
      </c>
      <c r="AG775" s="25">
        <f ca="1" t="shared" si="78"/>
        <v>23.6561111110495</v>
      </c>
      <c r="AH775" s="25" t="str">
        <f t="shared" si="79"/>
        <v>是</v>
      </c>
      <c r="AI775" s="26" t="str">
        <f ca="1" t="shared" si="80"/>
        <v>是</v>
      </c>
      <c r="AJ775" s="27" t="str">
        <f ca="1" t="shared" si="81"/>
        <v>是</v>
      </c>
      <c r="AK775" s="28"/>
      <c r="AL775" s="28" t="s">
        <v>71</v>
      </c>
      <c r="AM775" s="28"/>
    </row>
    <row r="776" spans="1:39">
      <c r="A776" s="22" t="str">
        <f t="shared" si="82"/>
        <v>合肥包河三里庵网点</v>
      </c>
      <c r="B776" s="22" t="str">
        <f>VLOOKUP(R776,区域划分!A:B,2,0)</f>
        <v>合肥南</v>
      </c>
      <c r="C776" t="str">
        <f t="shared" si="83"/>
        <v>2020-11-03</v>
      </c>
      <c r="D776" s="16" t="s">
        <v>7506</v>
      </c>
      <c r="E776" s="16" t="s">
        <v>7507</v>
      </c>
      <c r="F776" s="16" t="s">
        <v>433</v>
      </c>
      <c r="G776" s="16" t="s">
        <v>471</v>
      </c>
      <c r="H776" s="16" t="s">
        <v>472</v>
      </c>
      <c r="I776" s="16" t="s">
        <v>473</v>
      </c>
      <c r="J776" s="16" t="s">
        <v>1212</v>
      </c>
      <c r="K776" s="16" t="s">
        <v>7508</v>
      </c>
      <c r="L776" s="16" t="s">
        <v>7509</v>
      </c>
      <c r="M776" s="16" t="s">
        <v>7510</v>
      </c>
      <c r="N776" s="16" t="s">
        <v>478</v>
      </c>
      <c r="O776" s="16" t="s">
        <v>442</v>
      </c>
      <c r="P776" s="16" t="s">
        <v>7511</v>
      </c>
      <c r="Q776" s="16" t="s">
        <v>7512</v>
      </c>
      <c r="R776" s="16" t="s">
        <v>13</v>
      </c>
      <c r="S776" s="16" t="s">
        <v>1936</v>
      </c>
      <c r="T776" s="16" t="s">
        <v>7513</v>
      </c>
      <c r="U776" s="16" t="s">
        <v>466</v>
      </c>
      <c r="V776" s="16" t="s">
        <v>7514</v>
      </c>
      <c r="W776" s="16" t="s">
        <v>7511</v>
      </c>
      <c r="X776" s="16" t="s">
        <v>449</v>
      </c>
      <c r="Y776" s="16" t="s">
        <v>450</v>
      </c>
      <c r="Z776" s="16" t="s">
        <v>451</v>
      </c>
      <c r="AA776" s="16" t="s">
        <v>7515</v>
      </c>
      <c r="AB776" s="16" t="s">
        <v>1936</v>
      </c>
      <c r="AC776" s="16" t="s">
        <v>13</v>
      </c>
      <c r="AD776" s="16" t="s">
        <v>453</v>
      </c>
      <c r="AE776" s="16" t="s">
        <v>13</v>
      </c>
      <c r="AF776" s="16" t="s">
        <v>338</v>
      </c>
      <c r="AG776" s="25">
        <f ca="1" t="shared" si="78"/>
        <v>23.67027777771</v>
      </c>
      <c r="AH776" s="25" t="str">
        <f t="shared" si="79"/>
        <v>是</v>
      </c>
      <c r="AI776" s="26" t="str">
        <f ca="1" t="shared" si="80"/>
        <v>是</v>
      </c>
      <c r="AJ776" s="27" t="str">
        <f ca="1" t="shared" si="81"/>
        <v>是</v>
      </c>
      <c r="AK776" s="28" t="s">
        <v>69</v>
      </c>
      <c r="AL776" s="28" t="s">
        <v>71</v>
      </c>
      <c r="AM776" s="28"/>
    </row>
    <row r="777" spans="1:39">
      <c r="A777" s="22" t="str">
        <f t="shared" si="82"/>
        <v>合肥肥东吾悦网点</v>
      </c>
      <c r="B777" s="22" t="str">
        <f>VLOOKUP(R777,区域划分!A:B,2,0)</f>
        <v>肥东</v>
      </c>
      <c r="C777" t="str">
        <f t="shared" si="83"/>
        <v>2020-11-03</v>
      </c>
      <c r="D777" s="16" t="s">
        <v>7516</v>
      </c>
      <c r="E777" s="16" t="s">
        <v>7517</v>
      </c>
      <c r="F777" s="16" t="s">
        <v>433</v>
      </c>
      <c r="G777" s="16" t="s">
        <v>471</v>
      </c>
      <c r="H777" s="16" t="s">
        <v>472</v>
      </c>
      <c r="I777" s="16" t="s">
        <v>436</v>
      </c>
      <c r="J777" s="16" t="s">
        <v>6191</v>
      </c>
      <c r="K777" s="16" t="s">
        <v>7518</v>
      </c>
      <c r="L777" s="16" t="s">
        <v>7519</v>
      </c>
      <c r="M777" s="16" t="s">
        <v>7520</v>
      </c>
      <c r="N777" s="16" t="s">
        <v>478</v>
      </c>
      <c r="O777" s="16" t="s">
        <v>442</v>
      </c>
      <c r="P777" s="16" t="s">
        <v>7521</v>
      </c>
      <c r="Q777" s="16" t="s">
        <v>7522</v>
      </c>
      <c r="R777" s="16" t="s">
        <v>11</v>
      </c>
      <c r="S777" s="16" t="s">
        <v>4406</v>
      </c>
      <c r="T777" s="16" t="s">
        <v>7523</v>
      </c>
      <c r="U777" s="16" t="s">
        <v>447</v>
      </c>
      <c r="V777" s="16" t="s">
        <v>7524</v>
      </c>
      <c r="W777" s="16" t="s">
        <v>7521</v>
      </c>
      <c r="X777" s="16" t="s">
        <v>449</v>
      </c>
      <c r="Y777" s="16" t="s">
        <v>450</v>
      </c>
      <c r="Z777" s="16" t="s">
        <v>451</v>
      </c>
      <c r="AA777" s="16" t="s">
        <v>7525</v>
      </c>
      <c r="AB777" s="16" t="s">
        <v>4406</v>
      </c>
      <c r="AC777" s="16" t="s">
        <v>11</v>
      </c>
      <c r="AD777" s="16" t="s">
        <v>453</v>
      </c>
      <c r="AE777" s="16" t="s">
        <v>338</v>
      </c>
      <c r="AF777" s="16" t="s">
        <v>338</v>
      </c>
      <c r="AG777" s="25">
        <f ca="1" t="shared" si="78"/>
        <v>1.26083333347924</v>
      </c>
      <c r="AH777" s="25" t="str">
        <f t="shared" si="79"/>
        <v>是</v>
      </c>
      <c r="AI777" s="26" t="str">
        <f ca="1" t="shared" si="80"/>
        <v>是</v>
      </c>
      <c r="AJ777" s="27" t="str">
        <f ca="1" t="shared" si="81"/>
        <v>是</v>
      </c>
      <c r="AK777" s="28" t="s">
        <v>69</v>
      </c>
      <c r="AL777" s="28"/>
      <c r="AM777" s="28"/>
    </row>
    <row r="778" spans="1:39">
      <c r="A778" s="22" t="str">
        <f t="shared" si="82"/>
        <v>池州青阳网点</v>
      </c>
      <c r="B778" s="22" t="str">
        <f>VLOOKUP(R778,区域划分!A:B,2,0)</f>
        <v>池州</v>
      </c>
      <c r="C778" t="str">
        <f t="shared" si="83"/>
        <v>2020-11-03</v>
      </c>
      <c r="D778" s="16" t="s">
        <v>7526</v>
      </c>
      <c r="E778" s="16" t="s">
        <v>7527</v>
      </c>
      <c r="F778" s="16" t="s">
        <v>433</v>
      </c>
      <c r="G778" s="16" t="s">
        <v>471</v>
      </c>
      <c r="H778" s="16" t="s">
        <v>472</v>
      </c>
      <c r="I778" s="16" t="s">
        <v>473</v>
      </c>
      <c r="J778" s="16" t="s">
        <v>1497</v>
      </c>
      <c r="K778" s="16" t="s">
        <v>7528</v>
      </c>
      <c r="L778" s="16" t="s">
        <v>7529</v>
      </c>
      <c r="M778" s="16" t="s">
        <v>7530</v>
      </c>
      <c r="N778" s="16" t="s">
        <v>441</v>
      </c>
      <c r="O778" s="16" t="s">
        <v>442</v>
      </c>
      <c r="P778" s="16" t="s">
        <v>7531</v>
      </c>
      <c r="Q778" s="16" t="s">
        <v>7532</v>
      </c>
      <c r="R778" s="16" t="s">
        <v>25</v>
      </c>
      <c r="S778" s="16" t="s">
        <v>1936</v>
      </c>
      <c r="T778" s="16" t="s">
        <v>7244</v>
      </c>
      <c r="U778" s="16" t="s">
        <v>466</v>
      </c>
      <c r="V778" s="16" t="s">
        <v>7533</v>
      </c>
      <c r="W778" s="16" t="s">
        <v>7531</v>
      </c>
      <c r="X778" s="16" t="s">
        <v>449</v>
      </c>
      <c r="Y778" s="16" t="s">
        <v>450</v>
      </c>
      <c r="Z778" s="16" t="s">
        <v>451</v>
      </c>
      <c r="AA778" s="16" t="s">
        <v>7534</v>
      </c>
      <c r="AB778" s="16" t="s">
        <v>1936</v>
      </c>
      <c r="AC778" s="16" t="s">
        <v>25</v>
      </c>
      <c r="AD778" s="16" t="s">
        <v>453</v>
      </c>
      <c r="AE778" s="16" t="s">
        <v>25</v>
      </c>
      <c r="AF778" s="16" t="s">
        <v>338</v>
      </c>
      <c r="AG778" s="25">
        <f ca="1" t="shared" si="78"/>
        <v>23.6836111111916</v>
      </c>
      <c r="AH778" s="25" t="str">
        <f t="shared" si="79"/>
        <v>是</v>
      </c>
      <c r="AI778" s="26" t="str">
        <f ca="1" t="shared" si="80"/>
        <v>是</v>
      </c>
      <c r="AJ778" s="27" t="str">
        <f ca="1" t="shared" si="81"/>
        <v>是</v>
      </c>
      <c r="AK778" s="28"/>
      <c r="AL778" s="28" t="s">
        <v>71</v>
      </c>
      <c r="AM778" s="28"/>
    </row>
    <row r="779" spans="1:39">
      <c r="A779" s="22" t="str">
        <f t="shared" si="82"/>
        <v>合肥肥东吾悦网点</v>
      </c>
      <c r="B779" s="22" t="str">
        <f>VLOOKUP(R779,区域划分!A:B,2,0)</f>
        <v>肥东</v>
      </c>
      <c r="C779" t="str">
        <f t="shared" si="83"/>
        <v>2020-11-03</v>
      </c>
      <c r="D779" s="16" t="s">
        <v>7535</v>
      </c>
      <c r="E779" s="16" t="s">
        <v>7536</v>
      </c>
      <c r="F779" s="16" t="s">
        <v>433</v>
      </c>
      <c r="G779" s="16" t="s">
        <v>456</v>
      </c>
      <c r="H779" s="16" t="s">
        <v>457</v>
      </c>
      <c r="I779" s="16" t="s">
        <v>436</v>
      </c>
      <c r="J779" s="16" t="s">
        <v>898</v>
      </c>
      <c r="K779" s="16" t="s">
        <v>899</v>
      </c>
      <c r="L779" s="16" t="s">
        <v>7537</v>
      </c>
      <c r="M779" s="16" t="s">
        <v>7538</v>
      </c>
      <c r="N779" s="16" t="s">
        <v>478</v>
      </c>
      <c r="O779" s="16" t="s">
        <v>442</v>
      </c>
      <c r="P779" s="16" t="s">
        <v>7539</v>
      </c>
      <c r="Q779" s="16" t="s">
        <v>7540</v>
      </c>
      <c r="R779" s="16" t="s">
        <v>11</v>
      </c>
      <c r="S779" s="16" t="s">
        <v>1936</v>
      </c>
      <c r="T779" s="16" t="s">
        <v>7218</v>
      </c>
      <c r="U779" s="16" t="s">
        <v>466</v>
      </c>
      <c r="V779" s="16" t="s">
        <v>7541</v>
      </c>
      <c r="W779" s="16" t="s">
        <v>7539</v>
      </c>
      <c r="X779" s="16" t="s">
        <v>449</v>
      </c>
      <c r="Y779" s="16" t="s">
        <v>450</v>
      </c>
      <c r="Z779" s="16" t="s">
        <v>451</v>
      </c>
      <c r="AA779" s="16" t="s">
        <v>7542</v>
      </c>
      <c r="AB779" s="16" t="s">
        <v>1936</v>
      </c>
      <c r="AC779" s="16" t="s">
        <v>11</v>
      </c>
      <c r="AD779" s="16" t="s">
        <v>453</v>
      </c>
      <c r="AE779" s="16" t="s">
        <v>11</v>
      </c>
      <c r="AF779" s="16" t="s">
        <v>338</v>
      </c>
      <c r="AG779" s="25">
        <f ca="1" t="shared" si="78"/>
        <v>23.6663888889598</v>
      </c>
      <c r="AH779" s="25" t="str">
        <f t="shared" si="79"/>
        <v>是</v>
      </c>
      <c r="AI779" s="26" t="str">
        <f ca="1" t="shared" si="80"/>
        <v>是</v>
      </c>
      <c r="AJ779" s="27" t="str">
        <f ca="1" t="shared" si="81"/>
        <v>是</v>
      </c>
      <c r="AK779" s="28"/>
      <c r="AL779" s="28" t="s">
        <v>71</v>
      </c>
      <c r="AM779" s="28"/>
    </row>
    <row r="780" spans="1:39">
      <c r="A780" s="22" t="str">
        <f t="shared" si="82"/>
        <v>合肥瑶海三十头网点</v>
      </c>
      <c r="B780" s="22" t="str">
        <f>VLOOKUP(R780,区域划分!A:B,2,0)</f>
        <v>合肥北</v>
      </c>
      <c r="C780" t="str">
        <f t="shared" si="83"/>
        <v>2020-11-03</v>
      </c>
      <c r="D780" s="16" t="s">
        <v>7543</v>
      </c>
      <c r="E780" s="16" t="s">
        <v>7544</v>
      </c>
      <c r="F780" s="16" t="s">
        <v>433</v>
      </c>
      <c r="G780" s="16" t="s">
        <v>456</v>
      </c>
      <c r="H780" s="16" t="s">
        <v>457</v>
      </c>
      <c r="I780" s="16" t="s">
        <v>473</v>
      </c>
      <c r="J780" s="16" t="s">
        <v>4956</v>
      </c>
      <c r="K780" s="16" t="s">
        <v>4957</v>
      </c>
      <c r="L780" s="16" t="s">
        <v>7545</v>
      </c>
      <c r="M780" s="16" t="s">
        <v>7546</v>
      </c>
      <c r="N780" s="16" t="s">
        <v>441</v>
      </c>
      <c r="O780" s="16" t="s">
        <v>442</v>
      </c>
      <c r="P780" s="16" t="s">
        <v>7547</v>
      </c>
      <c r="Q780" s="16" t="s">
        <v>7548</v>
      </c>
      <c r="R780" s="16" t="s">
        <v>45</v>
      </c>
      <c r="S780" s="16" t="s">
        <v>2598</v>
      </c>
      <c r="T780" s="16" t="s">
        <v>7549</v>
      </c>
      <c r="U780" s="16" t="s">
        <v>447</v>
      </c>
      <c r="V780" s="16" t="s">
        <v>7550</v>
      </c>
      <c r="W780" s="16" t="s">
        <v>7547</v>
      </c>
      <c r="X780" s="16" t="s">
        <v>449</v>
      </c>
      <c r="Y780" s="16" t="s">
        <v>450</v>
      </c>
      <c r="Z780" s="16" t="s">
        <v>451</v>
      </c>
      <c r="AA780" s="16" t="s">
        <v>7551</v>
      </c>
      <c r="AB780" s="16" t="s">
        <v>2598</v>
      </c>
      <c r="AC780" s="16" t="s">
        <v>45</v>
      </c>
      <c r="AD780" s="16" t="s">
        <v>453</v>
      </c>
      <c r="AE780" s="16" t="s">
        <v>45</v>
      </c>
      <c r="AF780" s="16" t="s">
        <v>338</v>
      </c>
      <c r="AG780" s="25">
        <f ca="1" t="shared" si="78"/>
        <v>12.4213888889062</v>
      </c>
      <c r="AH780" s="25" t="str">
        <f t="shared" si="79"/>
        <v>是</v>
      </c>
      <c r="AI780" s="26" t="str">
        <f ca="1" t="shared" si="80"/>
        <v>是</v>
      </c>
      <c r="AJ780" s="27" t="str">
        <f ca="1" t="shared" si="81"/>
        <v>是</v>
      </c>
      <c r="AK780" s="28" t="s">
        <v>69</v>
      </c>
      <c r="AL780" s="28"/>
      <c r="AM780" s="28"/>
    </row>
    <row r="781" spans="1:39">
      <c r="A781" s="22" t="str">
        <f t="shared" si="82"/>
        <v>池州贵池网点</v>
      </c>
      <c r="B781" s="22" t="str">
        <f>VLOOKUP(R781,区域划分!A:B,2,0)</f>
        <v>池州</v>
      </c>
      <c r="C781" t="str">
        <f t="shared" si="83"/>
        <v>2020-11-03</v>
      </c>
      <c r="D781" s="16" t="s">
        <v>7552</v>
      </c>
      <c r="E781" s="16" t="s">
        <v>7553</v>
      </c>
      <c r="F781" s="16" t="s">
        <v>433</v>
      </c>
      <c r="G781" s="16" t="s">
        <v>532</v>
      </c>
      <c r="H781" s="16" t="s">
        <v>533</v>
      </c>
      <c r="I781" s="16" t="s">
        <v>473</v>
      </c>
      <c r="J781" s="16" t="s">
        <v>7554</v>
      </c>
      <c r="K781" s="16" t="s">
        <v>7555</v>
      </c>
      <c r="L781" s="16" t="s">
        <v>7556</v>
      </c>
      <c r="M781" s="16" t="s">
        <v>7557</v>
      </c>
      <c r="N781" s="16" t="s">
        <v>441</v>
      </c>
      <c r="O781" s="16" t="s">
        <v>442</v>
      </c>
      <c r="P781" s="16" t="s">
        <v>7558</v>
      </c>
      <c r="Q781" s="16" t="s">
        <v>7559</v>
      </c>
      <c r="R781" s="16" t="s">
        <v>88</v>
      </c>
      <c r="S781" s="16" t="s">
        <v>7560</v>
      </c>
      <c r="T781" s="16" t="s">
        <v>7561</v>
      </c>
      <c r="U781" s="16" t="s">
        <v>447</v>
      </c>
      <c r="V781" s="16" t="s">
        <v>7562</v>
      </c>
      <c r="W781" s="16" t="s">
        <v>7558</v>
      </c>
      <c r="X781" s="16" t="s">
        <v>449</v>
      </c>
      <c r="Y781" s="16" t="s">
        <v>450</v>
      </c>
      <c r="Z781" s="16" t="s">
        <v>451</v>
      </c>
      <c r="AA781" s="16" t="s">
        <v>7563</v>
      </c>
      <c r="AB781" s="16" t="s">
        <v>7560</v>
      </c>
      <c r="AC781" s="16" t="s">
        <v>88</v>
      </c>
      <c r="AD781" s="16" t="s">
        <v>453</v>
      </c>
      <c r="AE781" s="16" t="s">
        <v>338</v>
      </c>
      <c r="AF781" s="16" t="s">
        <v>338</v>
      </c>
      <c r="AG781" s="25">
        <f ca="1" t="shared" si="78"/>
        <v>7.19777777785202</v>
      </c>
      <c r="AH781" s="25" t="str">
        <f t="shared" si="79"/>
        <v>是</v>
      </c>
      <c r="AI781" s="26" t="str">
        <f ca="1" t="shared" si="80"/>
        <v>是</v>
      </c>
      <c r="AJ781" s="27" t="str">
        <f ca="1" t="shared" si="81"/>
        <v>是</v>
      </c>
      <c r="AK781" s="28" t="s">
        <v>69</v>
      </c>
      <c r="AL781" s="28"/>
      <c r="AM781" s="28"/>
    </row>
    <row r="782" spans="1:39">
      <c r="A782" s="22" t="str">
        <f t="shared" si="82"/>
        <v>合肥经开大学城网点</v>
      </c>
      <c r="B782" s="22" t="str">
        <f>VLOOKUP(R782,区域划分!A:B,2,0)</f>
        <v>合肥南</v>
      </c>
      <c r="C782" t="str">
        <f t="shared" si="83"/>
        <v>2020-11-03</v>
      </c>
      <c r="D782" s="16" t="s">
        <v>7564</v>
      </c>
      <c r="E782" s="16" t="s">
        <v>7565</v>
      </c>
      <c r="F782" s="16" t="s">
        <v>433</v>
      </c>
      <c r="G782" s="16" t="s">
        <v>471</v>
      </c>
      <c r="H782" s="16" t="s">
        <v>472</v>
      </c>
      <c r="I782" s="16" t="s">
        <v>473</v>
      </c>
      <c r="J782" s="16" t="s">
        <v>2582</v>
      </c>
      <c r="K782" s="16" t="s">
        <v>2583</v>
      </c>
      <c r="L782" s="16" t="s">
        <v>7566</v>
      </c>
      <c r="M782" s="16" t="s">
        <v>7567</v>
      </c>
      <c r="N782" s="16" t="s">
        <v>478</v>
      </c>
      <c r="O782" s="16" t="s">
        <v>442</v>
      </c>
      <c r="P782" s="16" t="s">
        <v>7568</v>
      </c>
      <c r="Q782" s="16" t="s">
        <v>7569</v>
      </c>
      <c r="R782" s="16" t="s">
        <v>7</v>
      </c>
      <c r="S782" s="16" t="s">
        <v>3414</v>
      </c>
      <c r="T782" s="16" t="s">
        <v>7570</v>
      </c>
      <c r="U782" s="16" t="s">
        <v>447</v>
      </c>
      <c r="V782" s="16" t="s">
        <v>7571</v>
      </c>
      <c r="W782" s="16" t="s">
        <v>7568</v>
      </c>
      <c r="X782" s="16" t="s">
        <v>449</v>
      </c>
      <c r="Y782" s="16" t="s">
        <v>450</v>
      </c>
      <c r="Z782" s="16" t="s">
        <v>451</v>
      </c>
      <c r="AA782" s="16" t="s">
        <v>7572</v>
      </c>
      <c r="AB782" s="16" t="s">
        <v>3414</v>
      </c>
      <c r="AC782" s="16" t="s">
        <v>7</v>
      </c>
      <c r="AD782" s="16" t="s">
        <v>453</v>
      </c>
      <c r="AE782" s="16" t="s">
        <v>338</v>
      </c>
      <c r="AF782" s="16" t="s">
        <v>338</v>
      </c>
      <c r="AG782" s="25">
        <f ca="1" t="shared" si="78"/>
        <v>1.10583333321847</v>
      </c>
      <c r="AH782" s="25" t="str">
        <f t="shared" si="79"/>
        <v>是</v>
      </c>
      <c r="AI782" s="26" t="str">
        <f ca="1" t="shared" si="80"/>
        <v>是</v>
      </c>
      <c r="AJ782" s="27" t="str">
        <f ca="1" t="shared" si="81"/>
        <v>是</v>
      </c>
      <c r="AK782" s="28" t="s">
        <v>69</v>
      </c>
      <c r="AL782" s="28"/>
      <c r="AM782" s="28"/>
    </row>
    <row r="783" spans="1:39">
      <c r="A783" s="22" t="str">
        <f t="shared" si="82"/>
        <v>池州青阳网点</v>
      </c>
      <c r="B783" s="22" t="str">
        <f>VLOOKUP(R783,区域划分!A:B,2,0)</f>
        <v>池州</v>
      </c>
      <c r="C783" t="str">
        <f t="shared" si="83"/>
        <v>2020-11-03</v>
      </c>
      <c r="D783" s="16" t="s">
        <v>7573</v>
      </c>
      <c r="E783" s="16" t="s">
        <v>7574</v>
      </c>
      <c r="F783" s="16" t="s">
        <v>433</v>
      </c>
      <c r="G783" s="16" t="s">
        <v>471</v>
      </c>
      <c r="H783" s="16" t="s">
        <v>472</v>
      </c>
      <c r="I783" s="16" t="s">
        <v>473</v>
      </c>
      <c r="J783" s="16" t="s">
        <v>3609</v>
      </c>
      <c r="K783" s="16" t="s">
        <v>7467</v>
      </c>
      <c r="L783" s="16" t="s">
        <v>7575</v>
      </c>
      <c r="M783" s="16" t="s">
        <v>537</v>
      </c>
      <c r="N783" s="16" t="s">
        <v>1509</v>
      </c>
      <c r="O783" s="16" t="s">
        <v>442</v>
      </c>
      <c r="P783" s="16" t="s">
        <v>537</v>
      </c>
      <c r="Q783" s="16" t="s">
        <v>7576</v>
      </c>
      <c r="R783" s="16" t="s">
        <v>25</v>
      </c>
      <c r="S783" s="16" t="s">
        <v>1936</v>
      </c>
      <c r="T783" s="16" t="s">
        <v>7244</v>
      </c>
      <c r="U783" s="16" t="s">
        <v>466</v>
      </c>
      <c r="V783" s="16" t="s">
        <v>541</v>
      </c>
      <c r="W783" s="16" t="s">
        <v>537</v>
      </c>
      <c r="X783" s="16" t="s">
        <v>449</v>
      </c>
      <c r="Y783" s="16" t="s">
        <v>450</v>
      </c>
      <c r="Z783" s="16" t="s">
        <v>451</v>
      </c>
      <c r="AA783" s="16" t="s">
        <v>7577</v>
      </c>
      <c r="AB783" s="16" t="s">
        <v>1936</v>
      </c>
      <c r="AC783" s="16" t="s">
        <v>25</v>
      </c>
      <c r="AD783" s="16" t="s">
        <v>453</v>
      </c>
      <c r="AE783" s="16" t="s">
        <v>25</v>
      </c>
      <c r="AF783" s="16" t="s">
        <v>338</v>
      </c>
      <c r="AG783" s="25">
        <f ca="1" t="shared" si="78"/>
        <v>23.6080555556109</v>
      </c>
      <c r="AH783" s="25" t="str">
        <f t="shared" si="79"/>
        <v>是</v>
      </c>
      <c r="AI783" s="26" t="str">
        <f ca="1" t="shared" si="80"/>
        <v>是</v>
      </c>
      <c r="AJ783" s="27" t="str">
        <f ca="1" t="shared" si="81"/>
        <v>是</v>
      </c>
      <c r="AK783" s="28"/>
      <c r="AL783" s="28" t="s">
        <v>71</v>
      </c>
      <c r="AM783" s="28"/>
    </row>
    <row r="784" spans="1:39">
      <c r="A784" s="22" t="str">
        <f t="shared" si="82"/>
        <v>合肥经开大学城网点</v>
      </c>
      <c r="B784" s="22" t="str">
        <f>VLOOKUP(R784,区域划分!A:B,2,0)</f>
        <v>合肥南</v>
      </c>
      <c r="C784" t="str">
        <f t="shared" si="83"/>
        <v>2020-11-03</v>
      </c>
      <c r="D784" s="16" t="s">
        <v>7578</v>
      </c>
      <c r="E784" s="16" t="s">
        <v>7579</v>
      </c>
      <c r="F784" s="16" t="s">
        <v>433</v>
      </c>
      <c r="G784" s="16" t="s">
        <v>471</v>
      </c>
      <c r="H784" s="16" t="s">
        <v>472</v>
      </c>
      <c r="I784" s="16" t="s">
        <v>473</v>
      </c>
      <c r="J784" s="16" t="s">
        <v>1212</v>
      </c>
      <c r="K784" s="16" t="s">
        <v>1213</v>
      </c>
      <c r="L784" s="16" t="s">
        <v>7580</v>
      </c>
      <c r="M784" s="16" t="s">
        <v>637</v>
      </c>
      <c r="N784" s="16" t="s">
        <v>441</v>
      </c>
      <c r="O784" s="16" t="s">
        <v>442</v>
      </c>
      <c r="P784" s="16" t="s">
        <v>7581</v>
      </c>
      <c r="Q784" s="16" t="s">
        <v>7582</v>
      </c>
      <c r="R784" s="16" t="s">
        <v>7</v>
      </c>
      <c r="S784" s="16" t="s">
        <v>3414</v>
      </c>
      <c r="T784" s="16" t="s">
        <v>7583</v>
      </c>
      <c r="U784" s="16" t="s">
        <v>447</v>
      </c>
      <c r="V784" s="16" t="s">
        <v>7584</v>
      </c>
      <c r="W784" s="16" t="s">
        <v>7581</v>
      </c>
      <c r="X784" s="16" t="s">
        <v>449</v>
      </c>
      <c r="Y784" s="16" t="s">
        <v>450</v>
      </c>
      <c r="Z784" s="16" t="s">
        <v>451</v>
      </c>
      <c r="AA784" s="16" t="s">
        <v>7585</v>
      </c>
      <c r="AB784" s="16" t="s">
        <v>3414</v>
      </c>
      <c r="AC784" s="16" t="s">
        <v>7</v>
      </c>
      <c r="AD784" s="16" t="s">
        <v>453</v>
      </c>
      <c r="AE784" s="16"/>
      <c r="AF784" s="16" t="s">
        <v>338</v>
      </c>
      <c r="AG784" s="25">
        <f ca="1" t="shared" si="78"/>
        <v>0.76972222229233</v>
      </c>
      <c r="AH784" s="25" t="str">
        <f t="shared" si="79"/>
        <v>是</v>
      </c>
      <c r="AI784" s="26" t="str">
        <f ca="1" t="shared" si="80"/>
        <v>是</v>
      </c>
      <c r="AJ784" s="27" t="str">
        <f ca="1" t="shared" si="81"/>
        <v>是</v>
      </c>
      <c r="AK784" s="28" t="s">
        <v>69</v>
      </c>
      <c r="AL784" s="28"/>
      <c r="AM784" s="28"/>
    </row>
    <row r="785" spans="1:39">
      <c r="A785" s="22" t="str">
        <f t="shared" si="82"/>
        <v>六安新安网点</v>
      </c>
      <c r="B785" s="22" t="str">
        <f>VLOOKUP(R785,区域划分!A:B,2,0)</f>
        <v>六安</v>
      </c>
      <c r="C785" t="str">
        <f t="shared" si="83"/>
        <v>2020-11-03</v>
      </c>
      <c r="D785" s="16" t="s">
        <v>7586</v>
      </c>
      <c r="E785" s="16" t="s">
        <v>7587</v>
      </c>
      <c r="F785" s="16" t="s">
        <v>433</v>
      </c>
      <c r="G785" s="16" t="s">
        <v>471</v>
      </c>
      <c r="H785" s="16" t="s">
        <v>472</v>
      </c>
      <c r="I785" s="16" t="s">
        <v>436</v>
      </c>
      <c r="J785" s="16" t="s">
        <v>4606</v>
      </c>
      <c r="K785" s="16" t="s">
        <v>7588</v>
      </c>
      <c r="L785" s="16" t="s">
        <v>7589</v>
      </c>
      <c r="M785" s="16" t="s">
        <v>7590</v>
      </c>
      <c r="N785" s="16" t="s">
        <v>441</v>
      </c>
      <c r="O785" s="16" t="s">
        <v>442</v>
      </c>
      <c r="P785" s="16" t="s">
        <v>7591</v>
      </c>
      <c r="Q785" s="16" t="s">
        <v>7592</v>
      </c>
      <c r="R785" s="16" t="s">
        <v>70</v>
      </c>
      <c r="S785" s="16" t="s">
        <v>5320</v>
      </c>
      <c r="T785" s="16" t="s">
        <v>7593</v>
      </c>
      <c r="U785" s="16" t="s">
        <v>447</v>
      </c>
      <c r="V785" s="16" t="s">
        <v>7594</v>
      </c>
      <c r="W785" s="16" t="s">
        <v>7591</v>
      </c>
      <c r="X785" s="16" t="s">
        <v>449</v>
      </c>
      <c r="Y785" s="16" t="s">
        <v>450</v>
      </c>
      <c r="Z785" s="16" t="s">
        <v>451</v>
      </c>
      <c r="AA785" s="16" t="s">
        <v>7595</v>
      </c>
      <c r="AB785" s="16" t="s">
        <v>5320</v>
      </c>
      <c r="AC785" s="16" t="s">
        <v>70</v>
      </c>
      <c r="AD785" s="16" t="s">
        <v>453</v>
      </c>
      <c r="AE785" s="16" t="s">
        <v>338</v>
      </c>
      <c r="AF785" s="16" t="s">
        <v>338</v>
      </c>
      <c r="AG785" s="25">
        <f ca="1" t="shared" si="78"/>
        <v>1.26694444444729</v>
      </c>
      <c r="AH785" s="25" t="str">
        <f t="shared" si="79"/>
        <v>是</v>
      </c>
      <c r="AI785" s="26" t="str">
        <f ca="1" t="shared" si="80"/>
        <v>是</v>
      </c>
      <c r="AJ785" s="27" t="str">
        <f ca="1" t="shared" si="81"/>
        <v>是</v>
      </c>
      <c r="AK785" s="28" t="s">
        <v>69</v>
      </c>
      <c r="AL785" s="28"/>
      <c r="AM785" s="28"/>
    </row>
    <row r="786" spans="1:39">
      <c r="A786" s="22" t="str">
        <f t="shared" si="82"/>
        <v>合肥包河三里庵网点</v>
      </c>
      <c r="B786" s="22" t="str">
        <f>VLOOKUP(R786,区域划分!A:B,2,0)</f>
        <v>合肥南</v>
      </c>
      <c r="C786" t="str">
        <f t="shared" si="83"/>
        <v>2020-11-03</v>
      </c>
      <c r="D786" s="16" t="s">
        <v>7596</v>
      </c>
      <c r="E786" s="16" t="s">
        <v>7597</v>
      </c>
      <c r="F786" s="16" t="s">
        <v>433</v>
      </c>
      <c r="G786" s="16" t="s">
        <v>456</v>
      </c>
      <c r="H786" s="16" t="s">
        <v>753</v>
      </c>
      <c r="I786" s="16" t="s">
        <v>473</v>
      </c>
      <c r="J786" s="16" t="s">
        <v>6370</v>
      </c>
      <c r="K786" s="16" t="s">
        <v>7598</v>
      </c>
      <c r="L786" s="16" t="s">
        <v>7599</v>
      </c>
      <c r="M786" s="16" t="s">
        <v>7600</v>
      </c>
      <c r="N786" s="16" t="s">
        <v>441</v>
      </c>
      <c r="O786" s="16" t="s">
        <v>442</v>
      </c>
      <c r="P786" s="16" t="s">
        <v>7601</v>
      </c>
      <c r="Q786" s="16" t="s">
        <v>7602</v>
      </c>
      <c r="R786" s="16" t="s">
        <v>13</v>
      </c>
      <c r="S786" s="16" t="s">
        <v>1936</v>
      </c>
      <c r="T786" s="16" t="s">
        <v>7392</v>
      </c>
      <c r="U786" s="16" t="s">
        <v>466</v>
      </c>
      <c r="V786" s="16" t="s">
        <v>7603</v>
      </c>
      <c r="W786" s="16" t="s">
        <v>7601</v>
      </c>
      <c r="X786" s="16" t="s">
        <v>449</v>
      </c>
      <c r="Y786" s="16" t="s">
        <v>450</v>
      </c>
      <c r="Z786" s="16" t="s">
        <v>451</v>
      </c>
      <c r="AA786" s="16" t="s">
        <v>7604</v>
      </c>
      <c r="AB786" s="16" t="s">
        <v>1936</v>
      </c>
      <c r="AC786" s="16" t="s">
        <v>13</v>
      </c>
      <c r="AD786" s="16" t="s">
        <v>453</v>
      </c>
      <c r="AE786" s="16" t="s">
        <v>13</v>
      </c>
      <c r="AF786" s="16" t="s">
        <v>338</v>
      </c>
      <c r="AG786" s="25">
        <f ca="1" t="shared" si="78"/>
        <v>23.5466666666907</v>
      </c>
      <c r="AH786" s="25" t="str">
        <f t="shared" si="79"/>
        <v>是</v>
      </c>
      <c r="AI786" s="26" t="str">
        <f ca="1" t="shared" si="80"/>
        <v>是</v>
      </c>
      <c r="AJ786" s="27" t="str">
        <f ca="1" t="shared" si="81"/>
        <v>是</v>
      </c>
      <c r="AK786" s="28"/>
      <c r="AL786" s="28" t="s">
        <v>71</v>
      </c>
      <c r="AM786" s="28"/>
    </row>
    <row r="787" spans="1:39">
      <c r="A787" s="22" t="str">
        <f t="shared" si="82"/>
        <v>黄山休宁新城网点</v>
      </c>
      <c r="B787" s="22" t="str">
        <f>VLOOKUP(R787,区域划分!A:B,2,0)</f>
        <v>黄山</v>
      </c>
      <c r="C787" t="str">
        <f t="shared" si="83"/>
        <v>2020-11-03</v>
      </c>
      <c r="D787" s="16" t="s">
        <v>7605</v>
      </c>
      <c r="E787" s="16" t="s">
        <v>7606</v>
      </c>
      <c r="F787" s="16" t="s">
        <v>433</v>
      </c>
      <c r="G787" s="16" t="s">
        <v>456</v>
      </c>
      <c r="H787" s="16" t="s">
        <v>457</v>
      </c>
      <c r="I787" s="16" t="s">
        <v>473</v>
      </c>
      <c r="J787" s="16" t="s">
        <v>1072</v>
      </c>
      <c r="K787" s="16" t="s">
        <v>7607</v>
      </c>
      <c r="L787" s="16" t="s">
        <v>4983</v>
      </c>
      <c r="M787" s="16" t="s">
        <v>7608</v>
      </c>
      <c r="N787" s="16" t="s">
        <v>478</v>
      </c>
      <c r="O787" s="16" t="s">
        <v>442</v>
      </c>
      <c r="P787" s="16" t="s">
        <v>7609</v>
      </c>
      <c r="Q787" s="16" t="s">
        <v>7610</v>
      </c>
      <c r="R787" s="16" t="s">
        <v>127</v>
      </c>
      <c r="S787" s="16" t="s">
        <v>7611</v>
      </c>
      <c r="T787" s="16" t="s">
        <v>7612</v>
      </c>
      <c r="U787" s="16" t="s">
        <v>447</v>
      </c>
      <c r="V787" s="16" t="s">
        <v>7613</v>
      </c>
      <c r="W787" s="16" t="s">
        <v>7609</v>
      </c>
      <c r="X787" s="16" t="s">
        <v>449</v>
      </c>
      <c r="Y787" s="16" t="s">
        <v>450</v>
      </c>
      <c r="Z787" s="16" t="s">
        <v>451</v>
      </c>
      <c r="AA787" s="16" t="s">
        <v>7614</v>
      </c>
      <c r="AB787" s="16" t="s">
        <v>7611</v>
      </c>
      <c r="AC787" s="16" t="s">
        <v>127</v>
      </c>
      <c r="AD787" s="16" t="s">
        <v>453</v>
      </c>
      <c r="AE787" s="16" t="s">
        <v>338</v>
      </c>
      <c r="AF787" s="16" t="s">
        <v>338</v>
      </c>
      <c r="AG787" s="25">
        <f ca="1" t="shared" si="78"/>
        <v>10.938611111138</v>
      </c>
      <c r="AH787" s="25" t="str">
        <f t="shared" si="79"/>
        <v>是</v>
      </c>
      <c r="AI787" s="26" t="str">
        <f ca="1" t="shared" si="80"/>
        <v>是</v>
      </c>
      <c r="AJ787" s="27" t="str">
        <f ca="1" t="shared" si="81"/>
        <v>是</v>
      </c>
      <c r="AK787" s="28" t="s">
        <v>69</v>
      </c>
      <c r="AL787" s="28"/>
      <c r="AM787" s="28"/>
    </row>
    <row r="788" spans="1:39">
      <c r="A788" s="22" t="str">
        <f t="shared" si="82"/>
        <v>六安霍邱姚李网点</v>
      </c>
      <c r="B788" s="22" t="str">
        <f>VLOOKUP(R788,区域划分!A:B,2,0)</f>
        <v>六安</v>
      </c>
      <c r="C788" t="str">
        <f t="shared" si="83"/>
        <v>2020-11-03</v>
      </c>
      <c r="D788" s="16" t="s">
        <v>7615</v>
      </c>
      <c r="E788" s="16" t="s">
        <v>7616</v>
      </c>
      <c r="F788" s="16" t="s">
        <v>433</v>
      </c>
      <c r="G788" s="16" t="s">
        <v>456</v>
      </c>
      <c r="H788" s="16" t="s">
        <v>457</v>
      </c>
      <c r="I788" s="16" t="s">
        <v>473</v>
      </c>
      <c r="J788" s="16" t="s">
        <v>1072</v>
      </c>
      <c r="K788" s="16" t="s">
        <v>6640</v>
      </c>
      <c r="L788" s="16" t="s">
        <v>7617</v>
      </c>
      <c r="M788" s="16" t="s">
        <v>7618</v>
      </c>
      <c r="N788" s="16" t="s">
        <v>478</v>
      </c>
      <c r="O788" s="16" t="s">
        <v>442</v>
      </c>
      <c r="P788" s="16" t="s">
        <v>7619</v>
      </c>
      <c r="Q788" s="16" t="s">
        <v>7620</v>
      </c>
      <c r="R788" s="16" t="s">
        <v>37</v>
      </c>
      <c r="S788" s="16" t="s">
        <v>1936</v>
      </c>
      <c r="T788" s="16" t="s">
        <v>7621</v>
      </c>
      <c r="U788" s="16" t="s">
        <v>466</v>
      </c>
      <c r="V788" s="16" t="s">
        <v>7622</v>
      </c>
      <c r="W788" s="16" t="s">
        <v>7619</v>
      </c>
      <c r="X788" s="16" t="s">
        <v>449</v>
      </c>
      <c r="Y788" s="16" t="s">
        <v>450</v>
      </c>
      <c r="Z788" s="16" t="s">
        <v>451</v>
      </c>
      <c r="AA788" s="16" t="s">
        <v>7623</v>
      </c>
      <c r="AB788" s="16" t="s">
        <v>1936</v>
      </c>
      <c r="AC788" s="16" t="s">
        <v>37</v>
      </c>
      <c r="AD788" s="16" t="s">
        <v>453</v>
      </c>
      <c r="AE788" s="16" t="s">
        <v>37</v>
      </c>
      <c r="AF788" s="16" t="s">
        <v>338</v>
      </c>
      <c r="AG788" s="25">
        <f ca="1" t="shared" si="78"/>
        <v>23.5644444444333</v>
      </c>
      <c r="AH788" s="25" t="str">
        <f t="shared" si="79"/>
        <v>是</v>
      </c>
      <c r="AI788" s="26" t="str">
        <f ca="1" t="shared" si="80"/>
        <v>是</v>
      </c>
      <c r="AJ788" s="27" t="str">
        <f ca="1" t="shared" si="81"/>
        <v>是</v>
      </c>
      <c r="AK788" s="28" t="s">
        <v>69</v>
      </c>
      <c r="AL788" s="28" t="s">
        <v>71</v>
      </c>
      <c r="AM788" s="28"/>
    </row>
    <row r="789" spans="1:39">
      <c r="A789" s="22" t="str">
        <f t="shared" si="82"/>
        <v>六安新安网点</v>
      </c>
      <c r="B789" s="22" t="str">
        <f>VLOOKUP(R789,区域划分!A:B,2,0)</f>
        <v>六安</v>
      </c>
      <c r="C789" t="str">
        <f t="shared" si="83"/>
        <v>2020-11-03</v>
      </c>
      <c r="D789" s="16" t="s">
        <v>7624</v>
      </c>
      <c r="E789" s="16" t="s">
        <v>7625</v>
      </c>
      <c r="F789" s="16" t="s">
        <v>433</v>
      </c>
      <c r="G789" s="16" t="s">
        <v>456</v>
      </c>
      <c r="H789" s="16" t="s">
        <v>753</v>
      </c>
      <c r="I789" s="16" t="s">
        <v>473</v>
      </c>
      <c r="J789" s="16" t="s">
        <v>2335</v>
      </c>
      <c r="K789" s="16" t="s">
        <v>2336</v>
      </c>
      <c r="L789" s="16" t="s">
        <v>7626</v>
      </c>
      <c r="M789" s="16" t="s">
        <v>7627</v>
      </c>
      <c r="N789" s="16" t="s">
        <v>478</v>
      </c>
      <c r="O789" s="16" t="s">
        <v>442</v>
      </c>
      <c r="P789" s="16" t="s">
        <v>7628</v>
      </c>
      <c r="Q789" s="16" t="s">
        <v>7629</v>
      </c>
      <c r="R789" s="16" t="s">
        <v>70</v>
      </c>
      <c r="S789" s="16" t="s">
        <v>5320</v>
      </c>
      <c r="T789" s="16" t="s">
        <v>7630</v>
      </c>
      <c r="U789" s="16" t="s">
        <v>447</v>
      </c>
      <c r="V789" s="16" t="s">
        <v>7631</v>
      </c>
      <c r="W789" s="16" t="s">
        <v>7628</v>
      </c>
      <c r="X789" s="16" t="s">
        <v>449</v>
      </c>
      <c r="Y789" s="16" t="s">
        <v>450</v>
      </c>
      <c r="Z789" s="16" t="s">
        <v>451</v>
      </c>
      <c r="AA789" s="16" t="s">
        <v>7632</v>
      </c>
      <c r="AB789" s="16" t="s">
        <v>5320</v>
      </c>
      <c r="AC789" s="16" t="s">
        <v>70</v>
      </c>
      <c r="AD789" s="16" t="s">
        <v>453</v>
      </c>
      <c r="AE789" s="16" t="s">
        <v>338</v>
      </c>
      <c r="AF789" s="16" t="s">
        <v>338</v>
      </c>
      <c r="AG789" s="25">
        <f ca="1" t="shared" si="78"/>
        <v>1.10749999992549</v>
      </c>
      <c r="AH789" s="25" t="str">
        <f t="shared" si="79"/>
        <v>是</v>
      </c>
      <c r="AI789" s="26" t="str">
        <f ca="1" t="shared" si="80"/>
        <v>是</v>
      </c>
      <c r="AJ789" s="27" t="str">
        <f ca="1" t="shared" si="81"/>
        <v>是</v>
      </c>
      <c r="AK789" s="28" t="s">
        <v>69</v>
      </c>
      <c r="AL789" s="28"/>
      <c r="AM789" s="28"/>
    </row>
    <row r="790" spans="1:39">
      <c r="A790" s="22" t="str">
        <f t="shared" si="82"/>
        <v>合肥长丰北城网点</v>
      </c>
      <c r="B790" s="22" t="str">
        <f>VLOOKUP(R790,区域划分!A:B,2,0)</f>
        <v>合肥北</v>
      </c>
      <c r="C790" t="str">
        <f t="shared" si="83"/>
        <v>2020-11-03</v>
      </c>
      <c r="D790" s="16" t="s">
        <v>7633</v>
      </c>
      <c r="E790" s="16" t="s">
        <v>7634</v>
      </c>
      <c r="F790" s="16" t="s">
        <v>433</v>
      </c>
      <c r="G790" s="16" t="s">
        <v>471</v>
      </c>
      <c r="H790" s="16" t="s">
        <v>472</v>
      </c>
      <c r="I790" s="16" t="s">
        <v>473</v>
      </c>
      <c r="J790" s="16" t="s">
        <v>7635</v>
      </c>
      <c r="K790" s="16" t="s">
        <v>7636</v>
      </c>
      <c r="L790" s="16" t="s">
        <v>7637</v>
      </c>
      <c r="M790" s="16" t="s">
        <v>7638</v>
      </c>
      <c r="N790" s="16" t="s">
        <v>478</v>
      </c>
      <c r="O790" s="16" t="s">
        <v>442</v>
      </c>
      <c r="P790" s="16" t="s">
        <v>7639</v>
      </c>
      <c r="Q790" s="16" t="s">
        <v>7640</v>
      </c>
      <c r="R790" s="16" t="s">
        <v>21</v>
      </c>
      <c r="S790" s="16" t="s">
        <v>482</v>
      </c>
      <c r="T790" s="16" t="s">
        <v>7641</v>
      </c>
      <c r="U790" s="16" t="s">
        <v>447</v>
      </c>
      <c r="V790" s="16" t="s">
        <v>7642</v>
      </c>
      <c r="W790" s="16" t="s">
        <v>7639</v>
      </c>
      <c r="X790" s="16" t="s">
        <v>449</v>
      </c>
      <c r="Y790" s="16" t="s">
        <v>450</v>
      </c>
      <c r="Z790" s="16" t="s">
        <v>451</v>
      </c>
      <c r="AA790" s="16" t="s">
        <v>7643</v>
      </c>
      <c r="AB790" s="16" t="s">
        <v>482</v>
      </c>
      <c r="AC790" s="16" t="s">
        <v>21</v>
      </c>
      <c r="AD790" s="16" t="s">
        <v>453</v>
      </c>
      <c r="AE790" s="16" t="s">
        <v>338</v>
      </c>
      <c r="AF790" s="16" t="s">
        <v>338</v>
      </c>
      <c r="AG790" s="25">
        <f ca="1" t="shared" si="78"/>
        <v>1.90722222224576</v>
      </c>
      <c r="AH790" s="25" t="str">
        <f t="shared" si="79"/>
        <v>是</v>
      </c>
      <c r="AI790" s="26" t="str">
        <f ca="1" t="shared" si="80"/>
        <v>是</v>
      </c>
      <c r="AJ790" s="27" t="str">
        <f ca="1" t="shared" si="81"/>
        <v>是</v>
      </c>
      <c r="AK790" s="28" t="s">
        <v>69</v>
      </c>
      <c r="AL790" s="28"/>
      <c r="AM790" s="28"/>
    </row>
    <row r="791" spans="1:39">
      <c r="A791" s="22" t="str">
        <f t="shared" si="82"/>
        <v>合肥肥东吾悦网点</v>
      </c>
      <c r="B791" s="22" t="str">
        <f>VLOOKUP(R791,区域划分!A:B,2,0)</f>
        <v>肥东</v>
      </c>
      <c r="C791" t="str">
        <f t="shared" si="83"/>
        <v>2020-11-03</v>
      </c>
      <c r="D791" s="16" t="s">
        <v>7644</v>
      </c>
      <c r="E791" s="16" t="s">
        <v>7645</v>
      </c>
      <c r="F791" s="16" t="s">
        <v>433</v>
      </c>
      <c r="G791" s="16" t="s">
        <v>456</v>
      </c>
      <c r="H791" s="16" t="s">
        <v>457</v>
      </c>
      <c r="I791" s="16" t="s">
        <v>473</v>
      </c>
      <c r="J791" s="16" t="s">
        <v>7646</v>
      </c>
      <c r="K791" s="16" t="s">
        <v>7647</v>
      </c>
      <c r="L791" s="16" t="s">
        <v>7648</v>
      </c>
      <c r="M791" s="16" t="s">
        <v>7649</v>
      </c>
      <c r="N791" s="16" t="s">
        <v>478</v>
      </c>
      <c r="O791" s="16" t="s">
        <v>442</v>
      </c>
      <c r="P791" s="16" t="s">
        <v>7650</v>
      </c>
      <c r="Q791" s="16" t="s">
        <v>7651</v>
      </c>
      <c r="R791" s="16" t="s">
        <v>11</v>
      </c>
      <c r="S791" s="16" t="s">
        <v>1936</v>
      </c>
      <c r="T791" s="16" t="s">
        <v>7218</v>
      </c>
      <c r="U791" s="16" t="s">
        <v>466</v>
      </c>
      <c r="V791" s="16" t="s">
        <v>7652</v>
      </c>
      <c r="W791" s="16" t="s">
        <v>7650</v>
      </c>
      <c r="X791" s="16" t="s">
        <v>449</v>
      </c>
      <c r="Y791" s="16" t="s">
        <v>450</v>
      </c>
      <c r="Z791" s="16" t="s">
        <v>451</v>
      </c>
      <c r="AA791" s="16" t="s">
        <v>7653</v>
      </c>
      <c r="AB791" s="16" t="s">
        <v>1936</v>
      </c>
      <c r="AC791" s="16" t="s">
        <v>11</v>
      </c>
      <c r="AD791" s="16" t="s">
        <v>453</v>
      </c>
      <c r="AE791" s="16" t="s">
        <v>11</v>
      </c>
      <c r="AF791" s="16" t="s">
        <v>338</v>
      </c>
      <c r="AG791" s="25">
        <f ca="1" t="shared" si="78"/>
        <v>23.5608333333512</v>
      </c>
      <c r="AH791" s="25" t="str">
        <f t="shared" si="79"/>
        <v>是</v>
      </c>
      <c r="AI791" s="26" t="str">
        <f ca="1" t="shared" si="80"/>
        <v>是</v>
      </c>
      <c r="AJ791" s="27" t="str">
        <f ca="1" t="shared" si="81"/>
        <v>是</v>
      </c>
      <c r="AK791" s="28"/>
      <c r="AL791" s="28" t="s">
        <v>71</v>
      </c>
      <c r="AM791" s="28"/>
    </row>
    <row r="792" spans="1:39">
      <c r="A792" s="22" t="str">
        <f t="shared" si="82"/>
        <v>池州青阳网点</v>
      </c>
      <c r="B792" s="22" t="str">
        <f>VLOOKUP(R792,区域划分!A:B,2,0)</f>
        <v>池州</v>
      </c>
      <c r="C792" t="str">
        <f t="shared" si="83"/>
        <v>2020-11-03</v>
      </c>
      <c r="D792" s="16" t="s">
        <v>7654</v>
      </c>
      <c r="E792" s="16" t="s">
        <v>7655</v>
      </c>
      <c r="F792" s="16" t="s">
        <v>433</v>
      </c>
      <c r="G792" s="16" t="s">
        <v>456</v>
      </c>
      <c r="H792" s="16" t="s">
        <v>753</v>
      </c>
      <c r="I792" s="16" t="s">
        <v>473</v>
      </c>
      <c r="J792" s="16" t="s">
        <v>7656</v>
      </c>
      <c r="K792" s="16" t="s">
        <v>7657</v>
      </c>
      <c r="L792" s="16" t="s">
        <v>7658</v>
      </c>
      <c r="M792" s="16" t="s">
        <v>7659</v>
      </c>
      <c r="N792" s="16" t="s">
        <v>478</v>
      </c>
      <c r="O792" s="16" t="s">
        <v>442</v>
      </c>
      <c r="P792" s="16" t="s">
        <v>7659</v>
      </c>
      <c r="Q792" s="16" t="s">
        <v>7660</v>
      </c>
      <c r="R792" s="16" t="s">
        <v>25</v>
      </c>
      <c r="S792" s="16" t="s">
        <v>1936</v>
      </c>
      <c r="T792" s="16" t="s">
        <v>7244</v>
      </c>
      <c r="U792" s="16" t="s">
        <v>466</v>
      </c>
      <c r="V792" s="16" t="s">
        <v>7661</v>
      </c>
      <c r="W792" s="16" t="s">
        <v>7659</v>
      </c>
      <c r="X792" s="16" t="s">
        <v>449</v>
      </c>
      <c r="Y792" s="16" t="s">
        <v>450</v>
      </c>
      <c r="Z792" s="16" t="s">
        <v>451</v>
      </c>
      <c r="AA792" s="16" t="s">
        <v>7662</v>
      </c>
      <c r="AB792" s="16" t="s">
        <v>1936</v>
      </c>
      <c r="AC792" s="16" t="s">
        <v>25</v>
      </c>
      <c r="AD792" s="16" t="s">
        <v>453</v>
      </c>
      <c r="AE792" s="16" t="s">
        <v>25</v>
      </c>
      <c r="AF792" s="16" t="s">
        <v>338</v>
      </c>
      <c r="AG792" s="25">
        <f ca="1" t="shared" si="78"/>
        <v>23.5691666667117</v>
      </c>
      <c r="AH792" s="25" t="str">
        <f t="shared" si="79"/>
        <v>是</v>
      </c>
      <c r="AI792" s="26" t="str">
        <f ca="1" t="shared" si="80"/>
        <v>是</v>
      </c>
      <c r="AJ792" s="27" t="str">
        <f ca="1" t="shared" si="81"/>
        <v>是</v>
      </c>
      <c r="AK792" s="28"/>
      <c r="AL792" s="28" t="s">
        <v>71</v>
      </c>
      <c r="AM792" s="28"/>
    </row>
    <row r="793" spans="1:39">
      <c r="A793" s="22" t="str">
        <f t="shared" si="82"/>
        <v>合肥经开大学城网点</v>
      </c>
      <c r="B793" s="22" t="str">
        <f>VLOOKUP(R793,区域划分!A:B,2,0)</f>
        <v>合肥南</v>
      </c>
      <c r="C793" t="str">
        <f t="shared" si="83"/>
        <v>2020-11-03</v>
      </c>
      <c r="D793" s="16" t="s">
        <v>7663</v>
      </c>
      <c r="E793" s="16" t="s">
        <v>7664</v>
      </c>
      <c r="F793" s="16" t="s">
        <v>433</v>
      </c>
      <c r="G793" s="16" t="s">
        <v>532</v>
      </c>
      <c r="H793" s="16" t="s">
        <v>533</v>
      </c>
      <c r="I793" s="16" t="s">
        <v>473</v>
      </c>
      <c r="J793" s="16" t="s">
        <v>1232</v>
      </c>
      <c r="K793" s="16" t="s">
        <v>7665</v>
      </c>
      <c r="L793" s="16" t="s">
        <v>7666</v>
      </c>
      <c r="M793" s="16" t="s">
        <v>6571</v>
      </c>
      <c r="N793" s="16" t="s">
        <v>478</v>
      </c>
      <c r="O793" s="16" t="s">
        <v>442</v>
      </c>
      <c r="P793" s="16" t="s">
        <v>6572</v>
      </c>
      <c r="Q793" s="16" t="s">
        <v>4063</v>
      </c>
      <c r="R793" s="16" t="s">
        <v>7</v>
      </c>
      <c r="S793" s="16" t="s">
        <v>3414</v>
      </c>
      <c r="T793" s="16" t="s">
        <v>7667</v>
      </c>
      <c r="U793" s="16" t="s">
        <v>447</v>
      </c>
      <c r="V793" s="16" t="s">
        <v>6574</v>
      </c>
      <c r="W793" s="16" t="s">
        <v>6572</v>
      </c>
      <c r="X793" s="16" t="s">
        <v>449</v>
      </c>
      <c r="Y793" s="16" t="s">
        <v>450</v>
      </c>
      <c r="Z793" s="16" t="s">
        <v>451</v>
      </c>
      <c r="AA793" s="16" t="s">
        <v>7668</v>
      </c>
      <c r="AB793" s="16" t="s">
        <v>3414</v>
      </c>
      <c r="AC793" s="16" t="s">
        <v>7</v>
      </c>
      <c r="AD793" s="16" t="s">
        <v>453</v>
      </c>
      <c r="AE793" s="16" t="s">
        <v>338</v>
      </c>
      <c r="AF793" s="16" t="s">
        <v>338</v>
      </c>
      <c r="AG793" s="25">
        <f ca="1" t="shared" si="78"/>
        <v>1.29500000010012</v>
      </c>
      <c r="AH793" s="25" t="str">
        <f t="shared" si="79"/>
        <v>是</v>
      </c>
      <c r="AI793" s="26" t="str">
        <f ca="1" t="shared" si="80"/>
        <v>是</v>
      </c>
      <c r="AJ793" s="27" t="str">
        <f ca="1" t="shared" si="81"/>
        <v>是</v>
      </c>
      <c r="AK793" s="28" t="s">
        <v>69</v>
      </c>
      <c r="AL793" s="28"/>
      <c r="AM793" s="28"/>
    </row>
    <row r="794" spans="1:39">
      <c r="A794" s="22" t="str">
        <f t="shared" si="82"/>
        <v>合肥高新天鹅湖网点</v>
      </c>
      <c r="B794" s="22" t="str">
        <f>VLOOKUP(R794,区域划分!A:B,2,0)</f>
        <v>合肥南</v>
      </c>
      <c r="C794" t="str">
        <f t="shared" si="83"/>
        <v>2020-11-03</v>
      </c>
      <c r="D794" s="16" t="s">
        <v>7669</v>
      </c>
      <c r="E794" s="16" t="s">
        <v>7670</v>
      </c>
      <c r="F794" s="16" t="s">
        <v>433</v>
      </c>
      <c r="G794" s="16" t="s">
        <v>471</v>
      </c>
      <c r="H794" s="16" t="s">
        <v>472</v>
      </c>
      <c r="I794" s="16" t="s">
        <v>473</v>
      </c>
      <c r="J794" s="16" t="s">
        <v>6989</v>
      </c>
      <c r="K794" s="16" t="s">
        <v>6990</v>
      </c>
      <c r="L794" s="16" t="s">
        <v>7671</v>
      </c>
      <c r="M794" s="16" t="s">
        <v>7672</v>
      </c>
      <c r="N794" s="16" t="s">
        <v>441</v>
      </c>
      <c r="O794" s="16" t="s">
        <v>442</v>
      </c>
      <c r="P794" s="16" t="s">
        <v>7673</v>
      </c>
      <c r="Q794" s="16" t="s">
        <v>7674</v>
      </c>
      <c r="R794" s="16" t="s">
        <v>17</v>
      </c>
      <c r="S794" s="16" t="s">
        <v>593</v>
      </c>
      <c r="T794" s="16" t="s">
        <v>7675</v>
      </c>
      <c r="U794" s="16" t="s">
        <v>447</v>
      </c>
      <c r="V794" s="16" t="s">
        <v>7676</v>
      </c>
      <c r="W794" s="16" t="s">
        <v>7673</v>
      </c>
      <c r="X794" s="16" t="s">
        <v>449</v>
      </c>
      <c r="Y794" s="16" t="s">
        <v>450</v>
      </c>
      <c r="Z794" s="16" t="s">
        <v>451</v>
      </c>
      <c r="AA794" s="16" t="s">
        <v>7677</v>
      </c>
      <c r="AB794" s="16" t="s">
        <v>593</v>
      </c>
      <c r="AC794" s="16" t="s">
        <v>17</v>
      </c>
      <c r="AD794" s="16" t="s">
        <v>453</v>
      </c>
      <c r="AE794" s="16" t="s">
        <v>338</v>
      </c>
      <c r="AF794" s="16" t="s">
        <v>338</v>
      </c>
      <c r="AG794" s="25">
        <f ca="1" t="shared" si="78"/>
        <v>1.0980555555434</v>
      </c>
      <c r="AH794" s="25" t="str">
        <f t="shared" si="79"/>
        <v>是</v>
      </c>
      <c r="AI794" s="26" t="str">
        <f ca="1" t="shared" si="80"/>
        <v>是</v>
      </c>
      <c r="AJ794" s="27" t="str">
        <f ca="1" t="shared" si="81"/>
        <v>是</v>
      </c>
      <c r="AK794" s="28" t="s">
        <v>69</v>
      </c>
      <c r="AL794" s="28"/>
      <c r="AM794" s="28"/>
    </row>
    <row r="795" spans="1:39">
      <c r="A795" s="22" t="str">
        <f t="shared" si="82"/>
        <v>合肥经开网点</v>
      </c>
      <c r="B795" s="22" t="str">
        <f>VLOOKUP(R795,区域划分!A:B,2,0)</f>
        <v>合肥南</v>
      </c>
      <c r="C795" t="str">
        <f t="shared" si="83"/>
        <v>2020-11-03</v>
      </c>
      <c r="D795" s="16" t="s">
        <v>7678</v>
      </c>
      <c r="E795" s="16" t="s">
        <v>7679</v>
      </c>
      <c r="F795" s="16" t="s">
        <v>433</v>
      </c>
      <c r="G795" s="16" t="s">
        <v>532</v>
      </c>
      <c r="H795" s="16" t="s">
        <v>533</v>
      </c>
      <c r="I795" s="16" t="s">
        <v>473</v>
      </c>
      <c r="J795" s="16" t="s">
        <v>7680</v>
      </c>
      <c r="K795" s="16" t="s">
        <v>7681</v>
      </c>
      <c r="L795" s="16" t="s">
        <v>7682</v>
      </c>
      <c r="M795" s="16" t="s">
        <v>7683</v>
      </c>
      <c r="N795" s="16" t="s">
        <v>441</v>
      </c>
      <c r="O795" s="16" t="s">
        <v>442</v>
      </c>
      <c r="P795" s="16" t="s">
        <v>7684</v>
      </c>
      <c r="Q795" s="16" t="s">
        <v>7685</v>
      </c>
      <c r="R795" s="16" t="str">
        <f t="shared" ref="R795:R798" si="84">AE795</f>
        <v>合肥经开网点</v>
      </c>
      <c r="S795" s="16" t="s">
        <v>1936</v>
      </c>
      <c r="T795" s="16" t="s">
        <v>4231</v>
      </c>
      <c r="U795" s="16" t="s">
        <v>466</v>
      </c>
      <c r="V795" s="16" t="s">
        <v>7686</v>
      </c>
      <c r="W795" s="16" t="s">
        <v>7684</v>
      </c>
      <c r="X795" s="16" t="s">
        <v>449</v>
      </c>
      <c r="Y795" s="16" t="s">
        <v>450</v>
      </c>
      <c r="Z795" s="16" t="s">
        <v>451</v>
      </c>
      <c r="AA795" s="16" t="s">
        <v>7687</v>
      </c>
      <c r="AB795" s="16" t="s">
        <v>1936</v>
      </c>
      <c r="AC795" s="16" t="s">
        <v>9</v>
      </c>
      <c r="AD795" s="16" t="s">
        <v>453</v>
      </c>
      <c r="AE795" s="16" t="s">
        <v>9</v>
      </c>
      <c r="AF795" s="16" t="s">
        <v>338</v>
      </c>
      <c r="AG795" s="25">
        <f ca="1" t="shared" si="78"/>
        <v>0.872222222329583</v>
      </c>
      <c r="AH795" s="25" t="str">
        <f t="shared" si="79"/>
        <v>是</v>
      </c>
      <c r="AI795" s="26" t="str">
        <f ca="1" t="shared" si="80"/>
        <v>是</v>
      </c>
      <c r="AJ795" s="27" t="str">
        <f ca="1" t="shared" si="81"/>
        <v>是</v>
      </c>
      <c r="AK795" s="28" t="s">
        <v>69</v>
      </c>
      <c r="AL795" s="28"/>
      <c r="AM795" s="28"/>
    </row>
    <row r="796" spans="1:39">
      <c r="A796" s="22" t="str">
        <f t="shared" si="82"/>
        <v>肥东集散点</v>
      </c>
      <c r="B796" s="22" t="str">
        <f>VLOOKUP(R796,区域划分!A:B,2,0)</f>
        <v>肥东</v>
      </c>
      <c r="C796" t="str">
        <f t="shared" si="83"/>
        <v>2020-11-03</v>
      </c>
      <c r="D796" s="16" t="s">
        <v>7688</v>
      </c>
      <c r="E796" s="16" t="s">
        <v>7689</v>
      </c>
      <c r="F796" s="16" t="s">
        <v>433</v>
      </c>
      <c r="G796" s="16" t="s">
        <v>456</v>
      </c>
      <c r="H796" s="16" t="s">
        <v>457</v>
      </c>
      <c r="I796" s="16" t="s">
        <v>473</v>
      </c>
      <c r="J796" s="16" t="s">
        <v>1212</v>
      </c>
      <c r="K796" s="16" t="s">
        <v>7690</v>
      </c>
      <c r="L796" s="16" t="s">
        <v>7691</v>
      </c>
      <c r="M796" s="16" t="s">
        <v>7692</v>
      </c>
      <c r="N796" s="16" t="s">
        <v>441</v>
      </c>
      <c r="O796" s="16" t="s">
        <v>442</v>
      </c>
      <c r="P796" s="16" t="s">
        <v>7693</v>
      </c>
      <c r="Q796" s="16" t="s">
        <v>7694</v>
      </c>
      <c r="R796" s="16" t="s">
        <v>35</v>
      </c>
      <c r="S796" s="16" t="s">
        <v>1936</v>
      </c>
      <c r="T796" s="16" t="s">
        <v>7218</v>
      </c>
      <c r="U796" s="16" t="s">
        <v>466</v>
      </c>
      <c r="V796" s="16" t="s">
        <v>7695</v>
      </c>
      <c r="W796" s="16" t="s">
        <v>7693</v>
      </c>
      <c r="X796" s="16" t="s">
        <v>449</v>
      </c>
      <c r="Y796" s="16" t="s">
        <v>450</v>
      </c>
      <c r="Z796" s="16" t="s">
        <v>451</v>
      </c>
      <c r="AA796" s="16" t="s">
        <v>7696</v>
      </c>
      <c r="AB796" s="16" t="s">
        <v>1936</v>
      </c>
      <c r="AC796" s="16" t="s">
        <v>186</v>
      </c>
      <c r="AD796" s="16" t="s">
        <v>453</v>
      </c>
      <c r="AE796" s="16" t="s">
        <v>35</v>
      </c>
      <c r="AF796" s="16" t="s">
        <v>338</v>
      </c>
      <c r="AG796" s="25">
        <f ca="1" t="shared" si="78"/>
        <v>23.67611111101</v>
      </c>
      <c r="AH796" s="25" t="str">
        <f t="shared" si="79"/>
        <v>是</v>
      </c>
      <c r="AI796" s="26" t="str">
        <f ca="1" t="shared" si="80"/>
        <v>是</v>
      </c>
      <c r="AJ796" s="27" t="str">
        <f ca="1" t="shared" si="81"/>
        <v>是</v>
      </c>
      <c r="AK796" s="28" t="s">
        <v>69</v>
      </c>
      <c r="AL796" s="28" t="s">
        <v>71</v>
      </c>
      <c r="AM796" s="28"/>
    </row>
    <row r="797" spans="1:39">
      <c r="A797" s="22" t="str">
        <f t="shared" si="82"/>
        <v>合肥经开网点</v>
      </c>
      <c r="B797" s="22" t="str">
        <f>VLOOKUP(R797,区域划分!A:B,2,0)</f>
        <v>合肥南</v>
      </c>
      <c r="C797" t="str">
        <f t="shared" si="83"/>
        <v>2020-11-03</v>
      </c>
      <c r="D797" s="16" t="s">
        <v>7697</v>
      </c>
      <c r="E797" s="16" t="s">
        <v>7698</v>
      </c>
      <c r="F797" s="16" t="s">
        <v>433</v>
      </c>
      <c r="G797" s="16" t="s">
        <v>456</v>
      </c>
      <c r="H797" s="16" t="s">
        <v>457</v>
      </c>
      <c r="I797" s="16" t="s">
        <v>436</v>
      </c>
      <c r="J797" s="16" t="s">
        <v>1093</v>
      </c>
      <c r="K797" s="16" t="s">
        <v>7699</v>
      </c>
      <c r="L797" s="16" t="s">
        <v>7700</v>
      </c>
      <c r="M797" s="16" t="s">
        <v>7701</v>
      </c>
      <c r="N797" s="16" t="s">
        <v>478</v>
      </c>
      <c r="O797" s="16" t="s">
        <v>442</v>
      </c>
      <c r="P797" s="16" t="s">
        <v>7702</v>
      </c>
      <c r="Q797" s="16" t="s">
        <v>7703</v>
      </c>
      <c r="R797" s="16" t="str">
        <f t="shared" si="84"/>
        <v>合肥经开网点</v>
      </c>
      <c r="S797" s="16" t="s">
        <v>1936</v>
      </c>
      <c r="T797" s="16" t="s">
        <v>4231</v>
      </c>
      <c r="U797" s="16" t="s">
        <v>466</v>
      </c>
      <c r="V797" s="16" t="s">
        <v>7704</v>
      </c>
      <c r="W797" s="16" t="s">
        <v>7702</v>
      </c>
      <c r="X797" s="16" t="s">
        <v>449</v>
      </c>
      <c r="Y797" s="16" t="s">
        <v>450</v>
      </c>
      <c r="Z797" s="16" t="s">
        <v>451</v>
      </c>
      <c r="AA797" s="16" t="s">
        <v>7705</v>
      </c>
      <c r="AB797" s="16" t="s">
        <v>1936</v>
      </c>
      <c r="AC797" s="16" t="s">
        <v>9</v>
      </c>
      <c r="AD797" s="16" t="s">
        <v>453</v>
      </c>
      <c r="AE797" s="16" t="s">
        <v>9</v>
      </c>
      <c r="AF797" s="16" t="s">
        <v>338</v>
      </c>
      <c r="AG797" s="25">
        <f ca="1" t="shared" si="78"/>
        <v>0.877777777786832</v>
      </c>
      <c r="AH797" s="25" t="str">
        <f t="shared" si="79"/>
        <v>是</v>
      </c>
      <c r="AI797" s="26" t="str">
        <f ca="1" t="shared" si="80"/>
        <v>是</v>
      </c>
      <c r="AJ797" s="27" t="str">
        <f ca="1" t="shared" si="81"/>
        <v>是</v>
      </c>
      <c r="AK797" s="28" t="s">
        <v>69</v>
      </c>
      <c r="AL797" s="28"/>
      <c r="AM797" s="28"/>
    </row>
    <row r="798" spans="1:39">
      <c r="A798" s="22" t="str">
        <f t="shared" si="82"/>
        <v>合肥经开网点</v>
      </c>
      <c r="B798" s="22" t="str">
        <f>VLOOKUP(R798,区域划分!A:B,2,0)</f>
        <v>合肥南</v>
      </c>
      <c r="C798" t="str">
        <f t="shared" si="83"/>
        <v>2020-11-03</v>
      </c>
      <c r="D798" s="16" t="s">
        <v>7706</v>
      </c>
      <c r="E798" s="16" t="s">
        <v>7707</v>
      </c>
      <c r="F798" s="16" t="s">
        <v>433</v>
      </c>
      <c r="G798" s="16" t="s">
        <v>532</v>
      </c>
      <c r="H798" s="16" t="s">
        <v>533</v>
      </c>
      <c r="I798" s="16" t="s">
        <v>473</v>
      </c>
      <c r="J798" s="16" t="s">
        <v>6040</v>
      </c>
      <c r="K798" s="16" t="s">
        <v>6041</v>
      </c>
      <c r="L798" s="16" t="s">
        <v>7708</v>
      </c>
      <c r="M798" s="16" t="s">
        <v>7709</v>
      </c>
      <c r="N798" s="16" t="s">
        <v>441</v>
      </c>
      <c r="O798" s="16" t="s">
        <v>442</v>
      </c>
      <c r="P798" s="16" t="s">
        <v>7709</v>
      </c>
      <c r="Q798" s="16" t="s">
        <v>7710</v>
      </c>
      <c r="R798" s="16" t="str">
        <f t="shared" si="84"/>
        <v>合肥经开网点</v>
      </c>
      <c r="S798" s="16" t="s">
        <v>1936</v>
      </c>
      <c r="T798" s="16" t="s">
        <v>4231</v>
      </c>
      <c r="U798" s="16" t="s">
        <v>466</v>
      </c>
      <c r="V798" s="16" t="s">
        <v>7711</v>
      </c>
      <c r="W798" s="16" t="s">
        <v>7709</v>
      </c>
      <c r="X798" s="16" t="s">
        <v>449</v>
      </c>
      <c r="Y798" s="16" t="s">
        <v>450</v>
      </c>
      <c r="Z798" s="16" t="s">
        <v>451</v>
      </c>
      <c r="AA798" s="16" t="s">
        <v>7712</v>
      </c>
      <c r="AB798" s="16" t="s">
        <v>1936</v>
      </c>
      <c r="AC798" s="16" t="s">
        <v>9</v>
      </c>
      <c r="AD798" s="16" t="s">
        <v>453</v>
      </c>
      <c r="AE798" s="16" t="s">
        <v>9</v>
      </c>
      <c r="AF798" s="16" t="s">
        <v>338</v>
      </c>
      <c r="AG798" s="25">
        <f ca="1" t="shared" si="78"/>
        <v>0.885277777793817</v>
      </c>
      <c r="AH798" s="25" t="str">
        <f t="shared" si="79"/>
        <v>是</v>
      </c>
      <c r="AI798" s="26" t="str">
        <f ca="1" t="shared" si="80"/>
        <v>是</v>
      </c>
      <c r="AJ798" s="27" t="str">
        <f ca="1" t="shared" si="81"/>
        <v>是</v>
      </c>
      <c r="AK798" s="28" t="s">
        <v>69</v>
      </c>
      <c r="AL798" s="28"/>
      <c r="AM798" s="28"/>
    </row>
    <row r="799" spans="1:39">
      <c r="A799" s="22" t="str">
        <f t="shared" si="82"/>
        <v>合肥长丰北城网点</v>
      </c>
      <c r="B799" s="22" t="str">
        <f>VLOOKUP(R799,区域划分!A:B,2,0)</f>
        <v>合肥北</v>
      </c>
      <c r="C799" t="str">
        <f t="shared" si="83"/>
        <v>2020-11-03</v>
      </c>
      <c r="D799" s="16" t="s">
        <v>7713</v>
      </c>
      <c r="E799" s="16" t="s">
        <v>7714</v>
      </c>
      <c r="F799" s="16" t="s">
        <v>433</v>
      </c>
      <c r="G799" s="16" t="s">
        <v>456</v>
      </c>
      <c r="H799" s="16" t="s">
        <v>457</v>
      </c>
      <c r="I799" s="16" t="s">
        <v>473</v>
      </c>
      <c r="J799" s="16" t="s">
        <v>7715</v>
      </c>
      <c r="K799" s="16" t="s">
        <v>7716</v>
      </c>
      <c r="L799" s="16" t="s">
        <v>7717</v>
      </c>
      <c r="M799" s="16" t="s">
        <v>7718</v>
      </c>
      <c r="N799" s="16" t="s">
        <v>441</v>
      </c>
      <c r="O799" s="16" t="s">
        <v>442</v>
      </c>
      <c r="P799" s="16" t="s">
        <v>7719</v>
      </c>
      <c r="Q799" s="16" t="s">
        <v>7720</v>
      </c>
      <c r="R799" s="16" t="s">
        <v>21</v>
      </c>
      <c r="S799" s="16" t="s">
        <v>482</v>
      </c>
      <c r="T799" s="16" t="s">
        <v>7721</v>
      </c>
      <c r="U799" s="16" t="s">
        <v>447</v>
      </c>
      <c r="V799" s="16" t="s">
        <v>7722</v>
      </c>
      <c r="W799" s="16" t="s">
        <v>7719</v>
      </c>
      <c r="X799" s="16" t="s">
        <v>449</v>
      </c>
      <c r="Y799" s="16" t="s">
        <v>450</v>
      </c>
      <c r="Z799" s="16" t="s">
        <v>451</v>
      </c>
      <c r="AA799" s="16" t="s">
        <v>7723</v>
      </c>
      <c r="AB799" s="16" t="s">
        <v>482</v>
      </c>
      <c r="AC799" s="16" t="s">
        <v>21</v>
      </c>
      <c r="AD799" s="16" t="s">
        <v>453</v>
      </c>
      <c r="AE799" s="16" t="s">
        <v>338</v>
      </c>
      <c r="AF799" s="16" t="s">
        <v>338</v>
      </c>
      <c r="AG799" s="25">
        <f ca="1" t="shared" si="78"/>
        <v>1.45611111097969</v>
      </c>
      <c r="AH799" s="25" t="str">
        <f t="shared" si="79"/>
        <v>是</v>
      </c>
      <c r="AI799" s="26" t="str">
        <f ca="1" t="shared" si="80"/>
        <v>是</v>
      </c>
      <c r="AJ799" s="27" t="str">
        <f ca="1" t="shared" si="81"/>
        <v>是</v>
      </c>
      <c r="AK799" s="28" t="s">
        <v>69</v>
      </c>
      <c r="AL799" s="28"/>
      <c r="AM799" s="28"/>
    </row>
    <row r="800" spans="1:39">
      <c r="A800" s="22" t="str">
        <f t="shared" si="82"/>
        <v>合肥长丰北城网点</v>
      </c>
      <c r="B800" s="22" t="str">
        <f>VLOOKUP(R800,区域划分!A:B,2,0)</f>
        <v>合肥北</v>
      </c>
      <c r="C800" t="str">
        <f t="shared" si="83"/>
        <v>2020-11-03</v>
      </c>
      <c r="D800" s="16" t="s">
        <v>7724</v>
      </c>
      <c r="E800" s="16" t="s">
        <v>7725</v>
      </c>
      <c r="F800" s="16" t="s">
        <v>433</v>
      </c>
      <c r="G800" s="16" t="s">
        <v>471</v>
      </c>
      <c r="H800" s="16" t="s">
        <v>472</v>
      </c>
      <c r="I800" s="16" t="s">
        <v>473</v>
      </c>
      <c r="J800" s="16" t="s">
        <v>7726</v>
      </c>
      <c r="K800" s="16" t="s">
        <v>7727</v>
      </c>
      <c r="L800" s="16" t="s">
        <v>7728</v>
      </c>
      <c r="M800" s="16" t="s">
        <v>2015</v>
      </c>
      <c r="N800" s="16" t="s">
        <v>441</v>
      </c>
      <c r="O800" s="16" t="s">
        <v>442</v>
      </c>
      <c r="P800" s="16" t="s">
        <v>2015</v>
      </c>
      <c r="Q800" s="16" t="s">
        <v>7729</v>
      </c>
      <c r="R800" s="16" t="s">
        <v>21</v>
      </c>
      <c r="S800" s="16" t="s">
        <v>482</v>
      </c>
      <c r="T800" s="16" t="s">
        <v>7730</v>
      </c>
      <c r="U800" s="16" t="s">
        <v>447</v>
      </c>
      <c r="V800" s="16" t="s">
        <v>7731</v>
      </c>
      <c r="W800" s="16" t="s">
        <v>2015</v>
      </c>
      <c r="X800" s="16" t="s">
        <v>449</v>
      </c>
      <c r="Y800" s="16" t="s">
        <v>450</v>
      </c>
      <c r="Z800" s="16" t="s">
        <v>451</v>
      </c>
      <c r="AA800" s="16" t="s">
        <v>7732</v>
      </c>
      <c r="AB800" s="16" t="s">
        <v>482</v>
      </c>
      <c r="AC800" s="16" t="s">
        <v>21</v>
      </c>
      <c r="AD800" s="16" t="s">
        <v>453</v>
      </c>
      <c r="AE800" s="16" t="s">
        <v>338</v>
      </c>
      <c r="AF800" s="16" t="s">
        <v>338</v>
      </c>
      <c r="AG800" s="25">
        <f ca="1" t="shared" si="78"/>
        <v>1.43972222227603</v>
      </c>
      <c r="AH800" s="25" t="str">
        <f t="shared" si="79"/>
        <v>是</v>
      </c>
      <c r="AI800" s="26" t="str">
        <f ca="1" t="shared" si="80"/>
        <v>是</v>
      </c>
      <c r="AJ800" s="27" t="str">
        <f ca="1" t="shared" si="81"/>
        <v>是</v>
      </c>
      <c r="AK800" s="28" t="s">
        <v>69</v>
      </c>
      <c r="AL800" s="28"/>
      <c r="AM800" s="28"/>
    </row>
    <row r="801" spans="1:39">
      <c r="A801" s="22" t="str">
        <f t="shared" si="82"/>
        <v>合肥长丰水湖镇网点</v>
      </c>
      <c r="B801" s="22" t="str">
        <f>VLOOKUP(R801,区域划分!A:B,2,0)</f>
        <v>合肥北</v>
      </c>
      <c r="C801" t="str">
        <f t="shared" si="83"/>
        <v>2020-11-03</v>
      </c>
      <c r="D801" s="16" t="s">
        <v>7733</v>
      </c>
      <c r="E801" s="16" t="s">
        <v>7734</v>
      </c>
      <c r="F801" s="16" t="s">
        <v>433</v>
      </c>
      <c r="G801" s="16" t="s">
        <v>456</v>
      </c>
      <c r="H801" s="16" t="s">
        <v>457</v>
      </c>
      <c r="I801" s="16" t="s">
        <v>436</v>
      </c>
      <c r="J801" s="16" t="s">
        <v>1754</v>
      </c>
      <c r="K801" s="16" t="s">
        <v>7735</v>
      </c>
      <c r="L801" s="16" t="s">
        <v>7736</v>
      </c>
      <c r="M801" s="16" t="s">
        <v>7737</v>
      </c>
      <c r="N801" s="16" t="s">
        <v>478</v>
      </c>
      <c r="O801" s="16" t="s">
        <v>479</v>
      </c>
      <c r="P801" s="16" t="s">
        <v>7738</v>
      </c>
      <c r="Q801" s="16" t="s">
        <v>7739</v>
      </c>
      <c r="R801" s="16" t="s">
        <v>15</v>
      </c>
      <c r="S801" s="16" t="s">
        <v>829</v>
      </c>
      <c r="T801" s="16" t="s">
        <v>7740</v>
      </c>
      <c r="U801" s="16" t="s">
        <v>447</v>
      </c>
      <c r="V801" s="16" t="s">
        <v>7741</v>
      </c>
      <c r="W801" s="16" t="s">
        <v>7738</v>
      </c>
      <c r="X801" s="16" t="s">
        <v>449</v>
      </c>
      <c r="Y801" s="16" t="s">
        <v>450</v>
      </c>
      <c r="Z801" s="16" t="s">
        <v>451</v>
      </c>
      <c r="AA801" s="16" t="s">
        <v>7742</v>
      </c>
      <c r="AB801" s="16" t="s">
        <v>829</v>
      </c>
      <c r="AC801" s="16" t="s">
        <v>15</v>
      </c>
      <c r="AD801" s="16" t="s">
        <v>453</v>
      </c>
      <c r="AE801" s="16" t="s">
        <v>338</v>
      </c>
      <c r="AF801" s="16" t="s">
        <v>338</v>
      </c>
      <c r="AG801" s="25">
        <f ca="1" t="shared" si="78"/>
        <v>2.2219444445218</v>
      </c>
      <c r="AH801" s="25" t="str">
        <f t="shared" si="79"/>
        <v>是</v>
      </c>
      <c r="AI801" s="26" t="str">
        <f ca="1" t="shared" si="80"/>
        <v>是</v>
      </c>
      <c r="AJ801" s="27" t="str">
        <f ca="1" t="shared" si="81"/>
        <v>是</v>
      </c>
      <c r="AK801" s="28" t="s">
        <v>69</v>
      </c>
      <c r="AL801" s="28"/>
      <c r="AM801" s="28"/>
    </row>
    <row r="802" spans="1:39">
      <c r="A802" s="22" t="str">
        <f t="shared" si="82"/>
        <v>合肥肥东吾悦网点</v>
      </c>
      <c r="B802" s="22" t="str">
        <f>VLOOKUP(R802,区域划分!A:B,2,0)</f>
        <v>肥东</v>
      </c>
      <c r="C802" t="str">
        <f t="shared" si="83"/>
        <v>2020-11-03</v>
      </c>
      <c r="D802" s="16" t="s">
        <v>7743</v>
      </c>
      <c r="E802" s="16" t="s">
        <v>7744</v>
      </c>
      <c r="F802" s="16" t="s">
        <v>433</v>
      </c>
      <c r="G802" s="16" t="s">
        <v>456</v>
      </c>
      <c r="H802" s="16" t="s">
        <v>457</v>
      </c>
      <c r="I802" s="16" t="s">
        <v>436</v>
      </c>
      <c r="J802" s="16" t="s">
        <v>7745</v>
      </c>
      <c r="K802" s="16" t="s">
        <v>7746</v>
      </c>
      <c r="L802" s="16" t="s">
        <v>7747</v>
      </c>
      <c r="M802" s="16" t="s">
        <v>7748</v>
      </c>
      <c r="N802" s="16" t="s">
        <v>478</v>
      </c>
      <c r="O802" s="16" t="s">
        <v>442</v>
      </c>
      <c r="P802" s="16" t="s">
        <v>7749</v>
      </c>
      <c r="Q802" s="16" t="s">
        <v>7750</v>
      </c>
      <c r="R802" s="16" t="s">
        <v>11</v>
      </c>
      <c r="S802" s="16" t="s">
        <v>1936</v>
      </c>
      <c r="T802" s="16" t="s">
        <v>7218</v>
      </c>
      <c r="U802" s="16" t="s">
        <v>466</v>
      </c>
      <c r="V802" s="16" t="s">
        <v>7751</v>
      </c>
      <c r="W802" s="16" t="s">
        <v>7749</v>
      </c>
      <c r="X802" s="16" t="s">
        <v>449</v>
      </c>
      <c r="Y802" s="16" t="s">
        <v>450</v>
      </c>
      <c r="Z802" s="16" t="s">
        <v>451</v>
      </c>
      <c r="AA802" s="16" t="s">
        <v>7752</v>
      </c>
      <c r="AB802" s="16" t="s">
        <v>1936</v>
      </c>
      <c r="AC802" s="16" t="s">
        <v>11</v>
      </c>
      <c r="AD802" s="16" t="s">
        <v>453</v>
      </c>
      <c r="AE802" s="16" t="s">
        <v>11</v>
      </c>
      <c r="AF802" s="16" t="s">
        <v>338</v>
      </c>
      <c r="AG802" s="25">
        <f ca="1" t="shared" si="78"/>
        <v>23.649166666728</v>
      </c>
      <c r="AH802" s="25" t="str">
        <f t="shared" si="79"/>
        <v>是</v>
      </c>
      <c r="AI802" s="26" t="str">
        <f ca="1" t="shared" si="80"/>
        <v>是</v>
      </c>
      <c r="AJ802" s="27" t="str">
        <f ca="1" t="shared" si="81"/>
        <v>是</v>
      </c>
      <c r="AK802" s="28"/>
      <c r="AL802" s="28" t="s">
        <v>71</v>
      </c>
      <c r="AM802" s="28"/>
    </row>
    <row r="803" spans="1:39">
      <c r="A803" s="22" t="str">
        <f t="shared" ref="A803:A834" si="85">R803</f>
        <v>安庆岳西网点</v>
      </c>
      <c r="B803" s="22" t="str">
        <f>VLOOKUP(R803,区域划分!A:B,2,0)</f>
        <v>安庆</v>
      </c>
      <c r="C803" t="str">
        <f t="shared" ref="C803:C834" si="86">MID(L803,1,10)</f>
        <v>2020-11-03</v>
      </c>
      <c r="D803" s="16" t="s">
        <v>7753</v>
      </c>
      <c r="E803" s="16" t="s">
        <v>7754</v>
      </c>
      <c r="F803" s="16" t="s">
        <v>433</v>
      </c>
      <c r="G803" s="16" t="s">
        <v>471</v>
      </c>
      <c r="H803" s="16" t="s">
        <v>472</v>
      </c>
      <c r="I803" s="16" t="s">
        <v>473</v>
      </c>
      <c r="J803" s="16" t="s">
        <v>775</v>
      </c>
      <c r="K803" s="16" t="s">
        <v>1311</v>
      </c>
      <c r="L803" s="16" t="s">
        <v>7755</v>
      </c>
      <c r="M803" s="16" t="s">
        <v>7756</v>
      </c>
      <c r="N803" s="16" t="s">
        <v>478</v>
      </c>
      <c r="O803" s="16" t="s">
        <v>442</v>
      </c>
      <c r="P803" s="16" t="s">
        <v>7757</v>
      </c>
      <c r="Q803" s="16" t="s">
        <v>7758</v>
      </c>
      <c r="R803" s="16" t="s">
        <v>51</v>
      </c>
      <c r="S803" s="16" t="s">
        <v>7759</v>
      </c>
      <c r="T803" s="16" t="s">
        <v>7760</v>
      </c>
      <c r="U803" s="16" t="s">
        <v>447</v>
      </c>
      <c r="V803" s="16" t="s">
        <v>7761</v>
      </c>
      <c r="W803" s="16" t="s">
        <v>7757</v>
      </c>
      <c r="X803" s="16" t="s">
        <v>449</v>
      </c>
      <c r="Y803" s="16" t="s">
        <v>450</v>
      </c>
      <c r="Z803" s="16" t="s">
        <v>451</v>
      </c>
      <c r="AA803" s="16" t="s">
        <v>7762</v>
      </c>
      <c r="AB803" s="16" t="s">
        <v>7759</v>
      </c>
      <c r="AC803" s="16" t="s">
        <v>51</v>
      </c>
      <c r="AD803" s="16" t="s">
        <v>453</v>
      </c>
      <c r="AE803" s="16" t="s">
        <v>250</v>
      </c>
      <c r="AF803" s="16" t="s">
        <v>338</v>
      </c>
      <c r="AG803" s="25">
        <f ca="1" t="shared" ref="AG803:AG866" si="87">IF(X803="已关闭",(AA803-L803)*24,(NOW()-L803)*24)</f>
        <v>8.48416666674893</v>
      </c>
      <c r="AH803" s="25" t="str">
        <f t="shared" ref="AH803:AH866" si="88">IF(AND(Y803="及时响应",Z803="否"),"是","否")</f>
        <v>是</v>
      </c>
      <c r="AI803" s="26" t="str">
        <f ca="1" t="shared" ref="AI803:AI866" si="89">IF(AG803&gt;24,"否","是")</f>
        <v>是</v>
      </c>
      <c r="AJ803" s="27" t="str">
        <f ca="1" t="shared" ref="AJ803:AJ866" si="90">IF(AND(AH803="是",AI803="是"),"是","否")</f>
        <v>是</v>
      </c>
      <c r="AK803" s="28" t="s">
        <v>69</v>
      </c>
      <c r="AL803" s="28"/>
      <c r="AM803" s="28"/>
    </row>
    <row r="804" spans="1:39">
      <c r="A804" s="22" t="str">
        <f t="shared" si="85"/>
        <v>黄山黟县网点</v>
      </c>
      <c r="B804" s="22" t="str">
        <f>VLOOKUP(R804,区域划分!A:B,2,0)</f>
        <v>黄山</v>
      </c>
      <c r="C804" t="str">
        <f t="shared" si="86"/>
        <v>2020-11-03</v>
      </c>
      <c r="D804" s="16" t="s">
        <v>7763</v>
      </c>
      <c r="E804" s="16" t="s">
        <v>7764</v>
      </c>
      <c r="F804" s="16" t="s">
        <v>433</v>
      </c>
      <c r="G804" s="16" t="s">
        <v>532</v>
      </c>
      <c r="H804" s="16" t="s">
        <v>2334</v>
      </c>
      <c r="I804" s="16" t="s">
        <v>473</v>
      </c>
      <c r="J804" s="16" t="s">
        <v>577</v>
      </c>
      <c r="K804" s="16" t="s">
        <v>7765</v>
      </c>
      <c r="L804" s="16" t="s">
        <v>7766</v>
      </c>
      <c r="M804" s="16" t="s">
        <v>7767</v>
      </c>
      <c r="N804" s="16" t="s">
        <v>478</v>
      </c>
      <c r="O804" s="16" t="s">
        <v>442</v>
      </c>
      <c r="P804" s="16" t="s">
        <v>7767</v>
      </c>
      <c r="Q804" s="16" t="s">
        <v>7768</v>
      </c>
      <c r="R804" s="16" t="s">
        <v>49</v>
      </c>
      <c r="S804" s="16" t="s">
        <v>1936</v>
      </c>
      <c r="T804" s="16" t="s">
        <v>7769</v>
      </c>
      <c r="U804" s="16" t="s">
        <v>466</v>
      </c>
      <c r="V804" s="16" t="s">
        <v>7770</v>
      </c>
      <c r="W804" s="16" t="s">
        <v>7767</v>
      </c>
      <c r="X804" s="16" t="s">
        <v>449</v>
      </c>
      <c r="Y804" s="16" t="s">
        <v>450</v>
      </c>
      <c r="Z804" s="16" t="s">
        <v>451</v>
      </c>
      <c r="AA804" s="16" t="s">
        <v>7771</v>
      </c>
      <c r="AB804" s="16" t="s">
        <v>1936</v>
      </c>
      <c r="AC804" s="16" t="s">
        <v>49</v>
      </c>
      <c r="AD804" s="16" t="s">
        <v>453</v>
      </c>
      <c r="AE804" s="16" t="s">
        <v>49</v>
      </c>
      <c r="AF804" s="16" t="s">
        <v>338</v>
      </c>
      <c r="AG804" s="25">
        <f ca="1" t="shared" si="87"/>
        <v>23.653611110989</v>
      </c>
      <c r="AH804" s="25" t="str">
        <f t="shared" si="88"/>
        <v>是</v>
      </c>
      <c r="AI804" s="26" t="str">
        <f ca="1" t="shared" si="89"/>
        <v>是</v>
      </c>
      <c r="AJ804" s="27" t="str">
        <f ca="1" t="shared" si="90"/>
        <v>是</v>
      </c>
      <c r="AK804" s="28" t="s">
        <v>69</v>
      </c>
      <c r="AL804" s="28" t="s">
        <v>71</v>
      </c>
      <c r="AM804" s="28"/>
    </row>
    <row r="805" spans="1:39">
      <c r="A805" s="22" t="str">
        <f t="shared" si="85"/>
        <v>合肥经开网点</v>
      </c>
      <c r="B805" s="22" t="str">
        <f>VLOOKUP(R805,区域划分!A:B,2,0)</f>
        <v>合肥南</v>
      </c>
      <c r="C805" t="str">
        <f t="shared" si="86"/>
        <v>2020-11-03</v>
      </c>
      <c r="D805" s="16" t="s">
        <v>7772</v>
      </c>
      <c r="E805" s="16" t="s">
        <v>7773</v>
      </c>
      <c r="F805" s="16" t="s">
        <v>433</v>
      </c>
      <c r="G805" s="16" t="s">
        <v>456</v>
      </c>
      <c r="H805" s="16" t="s">
        <v>457</v>
      </c>
      <c r="I805" s="16" t="s">
        <v>436</v>
      </c>
      <c r="J805" s="16" t="s">
        <v>1093</v>
      </c>
      <c r="K805" s="16" t="s">
        <v>7774</v>
      </c>
      <c r="L805" s="16" t="s">
        <v>7775</v>
      </c>
      <c r="M805" s="16" t="s">
        <v>7776</v>
      </c>
      <c r="N805" s="16" t="s">
        <v>478</v>
      </c>
      <c r="O805" s="16" t="s">
        <v>442</v>
      </c>
      <c r="P805" s="16" t="s">
        <v>7777</v>
      </c>
      <c r="Q805" s="16" t="s">
        <v>7778</v>
      </c>
      <c r="R805" s="16" t="s">
        <v>9</v>
      </c>
      <c r="S805" s="16" t="s">
        <v>4044</v>
      </c>
      <c r="T805" s="16" t="s">
        <v>465</v>
      </c>
      <c r="U805" s="16" t="s">
        <v>466</v>
      </c>
      <c r="V805" s="16" t="s">
        <v>7779</v>
      </c>
      <c r="W805" s="16" t="s">
        <v>7777</v>
      </c>
      <c r="X805" s="16" t="s">
        <v>449</v>
      </c>
      <c r="Y805" s="16" t="s">
        <v>450</v>
      </c>
      <c r="Z805" s="16" t="s">
        <v>451</v>
      </c>
      <c r="AA805" s="16" t="s">
        <v>7780</v>
      </c>
      <c r="AB805" s="16" t="s">
        <v>4044</v>
      </c>
      <c r="AC805" s="16" t="s">
        <v>9</v>
      </c>
      <c r="AD805" s="16" t="s">
        <v>453</v>
      </c>
      <c r="AE805" s="16" t="s">
        <v>338</v>
      </c>
      <c r="AF805" s="16" t="s">
        <v>338</v>
      </c>
      <c r="AG805" s="25">
        <f ca="1" t="shared" si="87"/>
        <v>0.980555555492174</v>
      </c>
      <c r="AH805" s="25" t="str">
        <f t="shared" si="88"/>
        <v>是</v>
      </c>
      <c r="AI805" s="26" t="str">
        <f ca="1" t="shared" si="89"/>
        <v>是</v>
      </c>
      <c r="AJ805" s="27" t="str">
        <f ca="1" t="shared" si="90"/>
        <v>是</v>
      </c>
      <c r="AK805" s="28" t="s">
        <v>69</v>
      </c>
      <c r="AL805" s="28"/>
      <c r="AM805" s="28"/>
    </row>
    <row r="806" spans="1:39">
      <c r="A806" s="22" t="str">
        <f t="shared" si="85"/>
        <v>阜阳临泉网点</v>
      </c>
      <c r="B806" s="22" t="str">
        <f>VLOOKUP(R806,区域划分!A:B,2,0)</f>
        <v>阜阳</v>
      </c>
      <c r="C806" t="str">
        <f t="shared" si="86"/>
        <v>2020-11-03</v>
      </c>
      <c r="D806" s="16" t="s">
        <v>7781</v>
      </c>
      <c r="E806" s="16" t="s">
        <v>7782</v>
      </c>
      <c r="F806" s="16" t="s">
        <v>433</v>
      </c>
      <c r="G806" s="16" t="s">
        <v>434</v>
      </c>
      <c r="H806" s="16" t="s">
        <v>2446</v>
      </c>
      <c r="I806" s="16" t="s">
        <v>473</v>
      </c>
      <c r="J806" s="16" t="s">
        <v>7783</v>
      </c>
      <c r="K806" s="16" t="s">
        <v>7784</v>
      </c>
      <c r="L806" s="16" t="s">
        <v>7785</v>
      </c>
      <c r="M806" s="16" t="s">
        <v>7786</v>
      </c>
      <c r="N806" s="16" t="s">
        <v>441</v>
      </c>
      <c r="O806" s="16" t="s">
        <v>442</v>
      </c>
      <c r="P806" s="16" t="s">
        <v>7787</v>
      </c>
      <c r="Q806" s="16" t="s">
        <v>7788</v>
      </c>
      <c r="R806" s="16" t="s">
        <v>153</v>
      </c>
      <c r="S806" s="16" t="s">
        <v>7789</v>
      </c>
      <c r="T806" s="16" t="s">
        <v>7790</v>
      </c>
      <c r="U806" s="16" t="s">
        <v>447</v>
      </c>
      <c r="V806" s="16" t="s">
        <v>7791</v>
      </c>
      <c r="W806" s="16" t="s">
        <v>7792</v>
      </c>
      <c r="X806" s="16" t="s">
        <v>449</v>
      </c>
      <c r="Y806" s="16" t="s">
        <v>450</v>
      </c>
      <c r="Z806" s="16" t="s">
        <v>451</v>
      </c>
      <c r="AA806" s="16" t="s">
        <v>7793</v>
      </c>
      <c r="AB806" s="16" t="s">
        <v>7789</v>
      </c>
      <c r="AC806" s="16" t="s">
        <v>153</v>
      </c>
      <c r="AD806" s="16" t="s">
        <v>453</v>
      </c>
      <c r="AE806" s="16" t="s">
        <v>338</v>
      </c>
      <c r="AF806" s="16" t="s">
        <v>338</v>
      </c>
      <c r="AG806" s="25">
        <f ca="1" t="shared" si="87"/>
        <v>7.15638888889225</v>
      </c>
      <c r="AH806" s="25" t="str">
        <f t="shared" si="88"/>
        <v>是</v>
      </c>
      <c r="AI806" s="26" t="str">
        <f ca="1" t="shared" si="89"/>
        <v>是</v>
      </c>
      <c r="AJ806" s="27" t="str">
        <f ca="1" t="shared" si="90"/>
        <v>是</v>
      </c>
      <c r="AK806" s="28" t="s">
        <v>69</v>
      </c>
      <c r="AL806" s="28"/>
      <c r="AM806" s="28"/>
    </row>
    <row r="807" spans="1:39">
      <c r="A807" s="22" t="str">
        <f t="shared" si="85"/>
        <v>芜湖弋江大学城网点</v>
      </c>
      <c r="B807" s="22" t="str">
        <f>VLOOKUP(R807,区域划分!A:B,2,0)</f>
        <v>芜湖</v>
      </c>
      <c r="C807" t="str">
        <f t="shared" si="86"/>
        <v>2020-11-03</v>
      </c>
      <c r="D807" s="16" t="s">
        <v>7794</v>
      </c>
      <c r="E807" s="16" t="s">
        <v>7795</v>
      </c>
      <c r="F807" s="16" t="s">
        <v>835</v>
      </c>
      <c r="G807" s="16" t="s">
        <v>471</v>
      </c>
      <c r="H807" s="16" t="s">
        <v>599</v>
      </c>
      <c r="I807" s="16" t="s">
        <v>473</v>
      </c>
      <c r="J807" s="16" t="s">
        <v>836</v>
      </c>
      <c r="K807" s="16" t="s">
        <v>7796</v>
      </c>
      <c r="L807" s="16" t="s">
        <v>7797</v>
      </c>
      <c r="M807" s="16" t="s">
        <v>7798</v>
      </c>
      <c r="N807" s="16" t="s">
        <v>478</v>
      </c>
      <c r="O807" s="16" t="s">
        <v>442</v>
      </c>
      <c r="P807" s="16" t="s">
        <v>7799</v>
      </c>
      <c r="Q807" s="16" t="s">
        <v>7800</v>
      </c>
      <c r="R807" s="16" t="s">
        <v>124</v>
      </c>
      <c r="S807" s="16" t="s">
        <v>7801</v>
      </c>
      <c r="T807" s="16" t="s">
        <v>7802</v>
      </c>
      <c r="U807" s="16" t="s">
        <v>447</v>
      </c>
      <c r="V807" s="16" t="s">
        <v>7803</v>
      </c>
      <c r="W807" s="16" t="s">
        <v>7799</v>
      </c>
      <c r="X807" s="16" t="s">
        <v>449</v>
      </c>
      <c r="Y807" s="16" t="s">
        <v>450</v>
      </c>
      <c r="Z807" s="16" t="s">
        <v>451</v>
      </c>
      <c r="AA807" s="16" t="s">
        <v>7804</v>
      </c>
      <c r="AB807" s="16" t="s">
        <v>7801</v>
      </c>
      <c r="AC807" s="16" t="s">
        <v>124</v>
      </c>
      <c r="AD807" s="16" t="s">
        <v>865</v>
      </c>
      <c r="AE807" s="16" t="s">
        <v>124</v>
      </c>
      <c r="AF807" s="16" t="s">
        <v>338</v>
      </c>
      <c r="AG807" s="25">
        <f ca="1" t="shared" si="87"/>
        <v>22.4938888888573</v>
      </c>
      <c r="AH807" s="25" t="str">
        <f t="shared" si="88"/>
        <v>是</v>
      </c>
      <c r="AI807" s="26" t="str">
        <f ca="1" t="shared" si="89"/>
        <v>是</v>
      </c>
      <c r="AJ807" s="27" t="str">
        <f ca="1" t="shared" si="90"/>
        <v>是</v>
      </c>
      <c r="AK807" s="28" t="s">
        <v>69</v>
      </c>
      <c r="AL807" s="28"/>
      <c r="AM807" s="28"/>
    </row>
    <row r="808" spans="1:39">
      <c r="A808" s="22" t="str">
        <f t="shared" si="85"/>
        <v>合肥经开网点</v>
      </c>
      <c r="B808" s="22" t="str">
        <f>VLOOKUP(R808,区域划分!A:B,2,0)</f>
        <v>合肥南</v>
      </c>
      <c r="C808" t="str">
        <f t="shared" si="86"/>
        <v>2020-11-03</v>
      </c>
      <c r="D808" s="16" t="s">
        <v>7805</v>
      </c>
      <c r="E808" s="16" t="s">
        <v>7806</v>
      </c>
      <c r="F808" s="16" t="s">
        <v>433</v>
      </c>
      <c r="G808" s="16" t="s">
        <v>471</v>
      </c>
      <c r="H808" s="16" t="s">
        <v>472</v>
      </c>
      <c r="I808" s="16" t="s">
        <v>473</v>
      </c>
      <c r="J808" s="16" t="s">
        <v>7807</v>
      </c>
      <c r="K808" s="16" t="s">
        <v>7808</v>
      </c>
      <c r="L808" s="16" t="s">
        <v>7809</v>
      </c>
      <c r="M808" s="16" t="s">
        <v>7810</v>
      </c>
      <c r="N808" s="16" t="s">
        <v>478</v>
      </c>
      <c r="O808" s="16" t="s">
        <v>442</v>
      </c>
      <c r="P808" s="16" t="s">
        <v>7811</v>
      </c>
      <c r="Q808" s="16" t="s">
        <v>7812</v>
      </c>
      <c r="R808" s="16" t="str">
        <f>AE808</f>
        <v>合肥经开网点</v>
      </c>
      <c r="S808" s="16" t="s">
        <v>4044</v>
      </c>
      <c r="T808" s="16" t="s">
        <v>465</v>
      </c>
      <c r="U808" s="16" t="s">
        <v>466</v>
      </c>
      <c r="V808" s="16" t="s">
        <v>7813</v>
      </c>
      <c r="W808" s="16" t="s">
        <v>7811</v>
      </c>
      <c r="X808" s="16" t="s">
        <v>449</v>
      </c>
      <c r="Y808" s="16" t="s">
        <v>450</v>
      </c>
      <c r="Z808" s="16" t="s">
        <v>451</v>
      </c>
      <c r="AA808" s="16" t="s">
        <v>7814</v>
      </c>
      <c r="AB808" s="16" t="s">
        <v>4044</v>
      </c>
      <c r="AC808" s="16" t="s">
        <v>9</v>
      </c>
      <c r="AD808" s="16" t="s">
        <v>453</v>
      </c>
      <c r="AE808" s="16" t="s">
        <v>9</v>
      </c>
      <c r="AF808" s="16" t="s">
        <v>338</v>
      </c>
      <c r="AG808" s="25">
        <f ca="1" t="shared" si="87"/>
        <v>0.849999999976717</v>
      </c>
      <c r="AH808" s="25" t="str">
        <f t="shared" si="88"/>
        <v>是</v>
      </c>
      <c r="AI808" s="26" t="str">
        <f ca="1" t="shared" si="89"/>
        <v>是</v>
      </c>
      <c r="AJ808" s="27" t="str">
        <f ca="1" t="shared" si="90"/>
        <v>是</v>
      </c>
      <c r="AK808" s="28" t="s">
        <v>69</v>
      </c>
      <c r="AL808" s="28"/>
      <c r="AM808" s="28"/>
    </row>
    <row r="809" spans="1:39">
      <c r="A809" s="22" t="str">
        <f t="shared" si="85"/>
        <v>六安霍邱长集镇网点</v>
      </c>
      <c r="B809" s="22" t="str">
        <f>VLOOKUP(R809,区域划分!A:B,2,0)</f>
        <v>六安</v>
      </c>
      <c r="C809" t="str">
        <f t="shared" si="86"/>
        <v>2020-11-03</v>
      </c>
      <c r="D809" s="16" t="s">
        <v>7815</v>
      </c>
      <c r="E809" s="16" t="s">
        <v>7816</v>
      </c>
      <c r="F809" s="16" t="s">
        <v>433</v>
      </c>
      <c r="G809" s="16" t="s">
        <v>471</v>
      </c>
      <c r="H809" s="16" t="s">
        <v>472</v>
      </c>
      <c r="I809" s="16" t="s">
        <v>473</v>
      </c>
      <c r="J809" s="16" t="s">
        <v>7807</v>
      </c>
      <c r="K809" s="16" t="s">
        <v>7808</v>
      </c>
      <c r="L809" s="16" t="s">
        <v>7817</v>
      </c>
      <c r="M809" s="16" t="s">
        <v>7818</v>
      </c>
      <c r="N809" s="16" t="s">
        <v>478</v>
      </c>
      <c r="O809" s="16" t="s">
        <v>442</v>
      </c>
      <c r="P809" s="16" t="s">
        <v>7819</v>
      </c>
      <c r="Q809" s="16" t="s">
        <v>7820</v>
      </c>
      <c r="R809" s="16" t="s">
        <v>129</v>
      </c>
      <c r="S809" s="16" t="s">
        <v>7821</v>
      </c>
      <c r="T809" s="16" t="s">
        <v>7822</v>
      </c>
      <c r="U809" s="16" t="s">
        <v>447</v>
      </c>
      <c r="V809" s="16" t="s">
        <v>7823</v>
      </c>
      <c r="W809" s="16" t="s">
        <v>7819</v>
      </c>
      <c r="X809" s="16" t="s">
        <v>449</v>
      </c>
      <c r="Y809" s="16" t="s">
        <v>450</v>
      </c>
      <c r="Z809" s="16" t="s">
        <v>451</v>
      </c>
      <c r="AA809" s="16" t="s">
        <v>7824</v>
      </c>
      <c r="AB809" s="16" t="s">
        <v>7821</v>
      </c>
      <c r="AC809" s="16" t="s">
        <v>129</v>
      </c>
      <c r="AD809" s="16" t="s">
        <v>453</v>
      </c>
      <c r="AE809" s="16" t="s">
        <v>338</v>
      </c>
      <c r="AF809" s="16" t="s">
        <v>338</v>
      </c>
      <c r="AG809" s="25">
        <f ca="1" t="shared" si="87"/>
        <v>20.8013888889109</v>
      </c>
      <c r="AH809" s="25" t="str">
        <f t="shared" si="88"/>
        <v>是</v>
      </c>
      <c r="AI809" s="26" t="str">
        <f ca="1" t="shared" si="89"/>
        <v>是</v>
      </c>
      <c r="AJ809" s="27" t="str">
        <f ca="1" t="shared" si="90"/>
        <v>是</v>
      </c>
      <c r="AK809" s="28" t="s">
        <v>69</v>
      </c>
      <c r="AL809" s="28"/>
      <c r="AM809" s="28"/>
    </row>
    <row r="810" spans="1:39">
      <c r="A810" s="22" t="str">
        <f t="shared" si="85"/>
        <v>合肥肥东吾悦网点</v>
      </c>
      <c r="B810" s="22" t="str">
        <f>VLOOKUP(R810,区域划分!A:B,2,0)</f>
        <v>肥东</v>
      </c>
      <c r="C810" t="str">
        <f t="shared" si="86"/>
        <v>2020-11-03</v>
      </c>
      <c r="D810" s="16" t="s">
        <v>7825</v>
      </c>
      <c r="E810" s="16" t="s">
        <v>7826</v>
      </c>
      <c r="F810" s="16" t="s">
        <v>433</v>
      </c>
      <c r="G810" s="16" t="s">
        <v>471</v>
      </c>
      <c r="H810" s="16" t="s">
        <v>472</v>
      </c>
      <c r="I810" s="16" t="s">
        <v>436</v>
      </c>
      <c r="J810" s="16" t="s">
        <v>7827</v>
      </c>
      <c r="K810" s="16" t="s">
        <v>7828</v>
      </c>
      <c r="L810" s="16" t="s">
        <v>7829</v>
      </c>
      <c r="M810" s="16" t="s">
        <v>537</v>
      </c>
      <c r="N810" s="16" t="s">
        <v>441</v>
      </c>
      <c r="O810" s="16" t="s">
        <v>442</v>
      </c>
      <c r="P810" s="16" t="s">
        <v>537</v>
      </c>
      <c r="Q810" s="16" t="s">
        <v>7830</v>
      </c>
      <c r="R810" s="16" t="s">
        <v>11</v>
      </c>
      <c r="S810" s="16" t="s">
        <v>1936</v>
      </c>
      <c r="T810" s="16" t="s">
        <v>7218</v>
      </c>
      <c r="U810" s="16" t="s">
        <v>466</v>
      </c>
      <c r="V810" s="16" t="s">
        <v>541</v>
      </c>
      <c r="W810" s="16" t="s">
        <v>537</v>
      </c>
      <c r="X810" s="16" t="s">
        <v>449</v>
      </c>
      <c r="Y810" s="16" t="s">
        <v>450</v>
      </c>
      <c r="Z810" s="16" t="s">
        <v>451</v>
      </c>
      <c r="AA810" s="16" t="s">
        <v>7831</v>
      </c>
      <c r="AB810" s="16" t="s">
        <v>1936</v>
      </c>
      <c r="AC810" s="16" t="s">
        <v>11</v>
      </c>
      <c r="AD810" s="16" t="s">
        <v>453</v>
      </c>
      <c r="AE810" s="16" t="s">
        <v>11</v>
      </c>
      <c r="AF810" s="16" t="s">
        <v>338</v>
      </c>
      <c r="AG810" s="25">
        <f ca="1" t="shared" si="87"/>
        <v>23.7280555555481</v>
      </c>
      <c r="AH810" s="25" t="str">
        <f t="shared" si="88"/>
        <v>是</v>
      </c>
      <c r="AI810" s="26" t="str">
        <f ca="1" t="shared" si="89"/>
        <v>是</v>
      </c>
      <c r="AJ810" s="27" t="str">
        <f ca="1" t="shared" si="90"/>
        <v>是</v>
      </c>
      <c r="AK810" s="28"/>
      <c r="AL810" s="28" t="s">
        <v>71</v>
      </c>
      <c r="AM810" s="28"/>
    </row>
    <row r="811" spans="1:39">
      <c r="A811" s="22" t="str">
        <f t="shared" si="85"/>
        <v>合肥肥东吾悦网点</v>
      </c>
      <c r="B811" s="22" t="str">
        <f>VLOOKUP(R811,区域划分!A:B,2,0)</f>
        <v>肥东</v>
      </c>
      <c r="C811" t="str">
        <f t="shared" si="86"/>
        <v>2020-11-03</v>
      </c>
      <c r="D811" s="16" t="s">
        <v>7832</v>
      </c>
      <c r="E811" s="16" t="s">
        <v>7833</v>
      </c>
      <c r="F811" s="16" t="s">
        <v>433</v>
      </c>
      <c r="G811" s="16" t="s">
        <v>532</v>
      </c>
      <c r="H811" s="16" t="s">
        <v>533</v>
      </c>
      <c r="I811" s="16" t="s">
        <v>473</v>
      </c>
      <c r="J811" s="16" t="s">
        <v>1072</v>
      </c>
      <c r="K811" s="16" t="s">
        <v>7834</v>
      </c>
      <c r="L811" s="16" t="s">
        <v>7835</v>
      </c>
      <c r="M811" s="16" t="s">
        <v>7836</v>
      </c>
      <c r="N811" s="16" t="s">
        <v>478</v>
      </c>
      <c r="O811" s="16" t="s">
        <v>442</v>
      </c>
      <c r="P811" s="16" t="s">
        <v>7837</v>
      </c>
      <c r="Q811" s="16" t="s">
        <v>7838</v>
      </c>
      <c r="R811" s="16" t="s">
        <v>11</v>
      </c>
      <c r="S811" s="16" t="s">
        <v>1936</v>
      </c>
      <c r="T811" s="16" t="s">
        <v>7218</v>
      </c>
      <c r="U811" s="16" t="s">
        <v>466</v>
      </c>
      <c r="V811" s="16" t="s">
        <v>7839</v>
      </c>
      <c r="W811" s="16" t="s">
        <v>7837</v>
      </c>
      <c r="X811" s="16" t="s">
        <v>449</v>
      </c>
      <c r="Y811" s="16" t="s">
        <v>450</v>
      </c>
      <c r="Z811" s="16" t="s">
        <v>451</v>
      </c>
      <c r="AA811" s="16" t="s">
        <v>7840</v>
      </c>
      <c r="AB811" s="16" t="s">
        <v>1936</v>
      </c>
      <c r="AC811" s="16" t="s">
        <v>11</v>
      </c>
      <c r="AD811" s="16" t="s">
        <v>453</v>
      </c>
      <c r="AE811" s="16" t="s">
        <v>11</v>
      </c>
      <c r="AF811" s="16" t="s">
        <v>338</v>
      </c>
      <c r="AG811" s="25">
        <f ca="1" t="shared" si="87"/>
        <v>23.7405555556761</v>
      </c>
      <c r="AH811" s="25" t="str">
        <f t="shared" si="88"/>
        <v>是</v>
      </c>
      <c r="AI811" s="26" t="str">
        <f ca="1" t="shared" si="89"/>
        <v>是</v>
      </c>
      <c r="AJ811" s="27" t="str">
        <f ca="1" t="shared" si="90"/>
        <v>是</v>
      </c>
      <c r="AK811" s="28"/>
      <c r="AL811" s="28" t="s">
        <v>71</v>
      </c>
      <c r="AM811" s="28"/>
    </row>
    <row r="812" spans="1:39">
      <c r="A812" s="22" t="str">
        <f t="shared" si="85"/>
        <v>合肥肥东吾悦网点</v>
      </c>
      <c r="B812" s="22" t="str">
        <f>VLOOKUP(R812,区域划分!A:B,2,0)</f>
        <v>肥东</v>
      </c>
      <c r="C812" t="str">
        <f t="shared" si="86"/>
        <v>2020-11-03</v>
      </c>
      <c r="D812" s="16" t="s">
        <v>7841</v>
      </c>
      <c r="E812" s="16" t="s">
        <v>3457</v>
      </c>
      <c r="F812" s="16" t="s">
        <v>433</v>
      </c>
      <c r="G812" s="16" t="s">
        <v>456</v>
      </c>
      <c r="H812" s="16" t="s">
        <v>457</v>
      </c>
      <c r="I812" s="16" t="s">
        <v>473</v>
      </c>
      <c r="J812" s="16" t="s">
        <v>1329</v>
      </c>
      <c r="K812" s="16" t="s">
        <v>3458</v>
      </c>
      <c r="L812" s="16" t="s">
        <v>7842</v>
      </c>
      <c r="M812" s="16" t="s">
        <v>3460</v>
      </c>
      <c r="N812" s="16" t="s">
        <v>478</v>
      </c>
      <c r="O812" s="16" t="s">
        <v>479</v>
      </c>
      <c r="P812" s="16" t="s">
        <v>3461</v>
      </c>
      <c r="Q812" s="16" t="s">
        <v>3462</v>
      </c>
      <c r="R812" s="16" t="s">
        <v>11</v>
      </c>
      <c r="S812" s="16" t="s">
        <v>1936</v>
      </c>
      <c r="T812" s="16" t="s">
        <v>7218</v>
      </c>
      <c r="U812" s="16" t="s">
        <v>466</v>
      </c>
      <c r="V812" s="16" t="s">
        <v>3463</v>
      </c>
      <c r="W812" s="16" t="s">
        <v>3461</v>
      </c>
      <c r="X812" s="16" t="s">
        <v>449</v>
      </c>
      <c r="Y812" s="16" t="s">
        <v>450</v>
      </c>
      <c r="Z812" s="16" t="s">
        <v>451</v>
      </c>
      <c r="AA812" s="16" t="s">
        <v>7843</v>
      </c>
      <c r="AB812" s="16" t="s">
        <v>1936</v>
      </c>
      <c r="AC812" s="16" t="s">
        <v>11</v>
      </c>
      <c r="AD812" s="16" t="s">
        <v>453</v>
      </c>
      <c r="AE812" s="16" t="s">
        <v>11</v>
      </c>
      <c r="AF812" s="16" t="s">
        <v>338</v>
      </c>
      <c r="AG812" s="25">
        <f ca="1" t="shared" si="87"/>
        <v>23.6808333332883</v>
      </c>
      <c r="AH812" s="25" t="str">
        <f t="shared" si="88"/>
        <v>是</v>
      </c>
      <c r="AI812" s="26" t="str">
        <f ca="1" t="shared" si="89"/>
        <v>是</v>
      </c>
      <c r="AJ812" s="27" t="str">
        <f ca="1" t="shared" si="90"/>
        <v>是</v>
      </c>
      <c r="AK812" s="28"/>
      <c r="AL812" s="28" t="s">
        <v>71</v>
      </c>
      <c r="AM812" s="28"/>
    </row>
    <row r="813" spans="1:39">
      <c r="A813" s="22" t="str">
        <f t="shared" si="85"/>
        <v>宿州埇桥吾悦网点</v>
      </c>
      <c r="B813" s="22" t="str">
        <f>VLOOKUP(R813,区域划分!A:B,2,0)</f>
        <v>宿州</v>
      </c>
      <c r="C813" t="str">
        <f t="shared" si="86"/>
        <v>2020-11-03</v>
      </c>
      <c r="D813" s="16" t="s">
        <v>7844</v>
      </c>
      <c r="E813" s="16" t="s">
        <v>7845</v>
      </c>
      <c r="F813" s="16" t="s">
        <v>433</v>
      </c>
      <c r="G813" s="16" t="s">
        <v>471</v>
      </c>
      <c r="H813" s="16" t="s">
        <v>599</v>
      </c>
      <c r="I813" s="16" t="s">
        <v>436</v>
      </c>
      <c r="J813" s="16" t="s">
        <v>4778</v>
      </c>
      <c r="K813" s="16" t="s">
        <v>4779</v>
      </c>
      <c r="L813" s="16" t="s">
        <v>7846</v>
      </c>
      <c r="M813" s="16" t="s">
        <v>7847</v>
      </c>
      <c r="N813" s="16" t="s">
        <v>441</v>
      </c>
      <c r="O813" s="16" t="s">
        <v>442</v>
      </c>
      <c r="P813" s="16" t="s">
        <v>2575</v>
      </c>
      <c r="Q813" s="16" t="s">
        <v>7848</v>
      </c>
      <c r="R813" s="16" t="s">
        <v>155</v>
      </c>
      <c r="S813" s="16" t="s">
        <v>7849</v>
      </c>
      <c r="T813" s="16" t="s">
        <v>7850</v>
      </c>
      <c r="U813" s="16" t="s">
        <v>447</v>
      </c>
      <c r="V813" s="16" t="s">
        <v>7851</v>
      </c>
      <c r="W813" s="16" t="s">
        <v>2575</v>
      </c>
      <c r="X813" s="16" t="s">
        <v>449</v>
      </c>
      <c r="Y813" s="16" t="s">
        <v>450</v>
      </c>
      <c r="Z813" s="16" t="s">
        <v>451</v>
      </c>
      <c r="AA813" s="16" t="s">
        <v>7852</v>
      </c>
      <c r="AB813" s="16" t="s">
        <v>7849</v>
      </c>
      <c r="AC813" s="16" t="s">
        <v>155</v>
      </c>
      <c r="AD813" s="16" t="s">
        <v>453</v>
      </c>
      <c r="AE813" s="16" t="s">
        <v>338</v>
      </c>
      <c r="AF813" s="16" t="s">
        <v>338</v>
      </c>
      <c r="AG813" s="25">
        <f ca="1" t="shared" si="87"/>
        <v>1.04583333333721</v>
      </c>
      <c r="AH813" s="25" t="str">
        <f t="shared" si="88"/>
        <v>是</v>
      </c>
      <c r="AI813" s="26" t="str">
        <f ca="1" t="shared" si="89"/>
        <v>是</v>
      </c>
      <c r="AJ813" s="27" t="str">
        <f ca="1" t="shared" si="90"/>
        <v>是</v>
      </c>
      <c r="AK813" s="28" t="s">
        <v>69</v>
      </c>
      <c r="AL813" s="28"/>
      <c r="AM813" s="28"/>
    </row>
    <row r="814" spans="1:39">
      <c r="A814" s="22" t="str">
        <f t="shared" si="85"/>
        <v>淮南凤台网点</v>
      </c>
      <c r="B814" s="22" t="str">
        <f>VLOOKUP(R814,区域划分!A:B,2,0)</f>
        <v>凤台</v>
      </c>
      <c r="C814" t="str">
        <f t="shared" si="86"/>
        <v>2020-11-03</v>
      </c>
      <c r="D814" s="16" t="s">
        <v>7853</v>
      </c>
      <c r="E814" s="16" t="s">
        <v>7854</v>
      </c>
      <c r="F814" s="16" t="s">
        <v>433</v>
      </c>
      <c r="G814" s="16" t="s">
        <v>532</v>
      </c>
      <c r="H814" s="16" t="s">
        <v>533</v>
      </c>
      <c r="I814" s="16" t="s">
        <v>473</v>
      </c>
      <c r="J814" s="16" t="s">
        <v>999</v>
      </c>
      <c r="K814" s="16" t="s">
        <v>1723</v>
      </c>
      <c r="L814" s="16" t="s">
        <v>7855</v>
      </c>
      <c r="M814" s="16" t="s">
        <v>7856</v>
      </c>
      <c r="N814" s="16" t="s">
        <v>478</v>
      </c>
      <c r="O814" s="16" t="s">
        <v>442</v>
      </c>
      <c r="P814" s="16" t="s">
        <v>7857</v>
      </c>
      <c r="Q814" s="16" t="s">
        <v>7858</v>
      </c>
      <c r="R814" s="16" t="s">
        <v>41</v>
      </c>
      <c r="S814" s="16" t="s">
        <v>1659</v>
      </c>
      <c r="T814" s="16" t="s">
        <v>7859</v>
      </c>
      <c r="U814" s="16" t="s">
        <v>447</v>
      </c>
      <c r="V814" s="16" t="s">
        <v>7860</v>
      </c>
      <c r="W814" s="16" t="s">
        <v>7857</v>
      </c>
      <c r="X814" s="16" t="s">
        <v>449</v>
      </c>
      <c r="Y814" s="16" t="s">
        <v>450</v>
      </c>
      <c r="Z814" s="16" t="s">
        <v>451</v>
      </c>
      <c r="AA814" s="16" t="s">
        <v>7861</v>
      </c>
      <c r="AB814" s="16" t="s">
        <v>1659</v>
      </c>
      <c r="AC814" s="16" t="s">
        <v>41</v>
      </c>
      <c r="AD814" s="16" t="s">
        <v>453</v>
      </c>
      <c r="AE814" s="16" t="s">
        <v>338</v>
      </c>
      <c r="AF814" s="16" t="s">
        <v>338</v>
      </c>
      <c r="AG814" s="25">
        <f ca="1" t="shared" si="87"/>
        <v>23.3599999998696</v>
      </c>
      <c r="AH814" s="25" t="str">
        <f t="shared" si="88"/>
        <v>是</v>
      </c>
      <c r="AI814" s="26" t="str">
        <f ca="1" t="shared" si="89"/>
        <v>是</v>
      </c>
      <c r="AJ814" s="27" t="str">
        <f ca="1" t="shared" si="90"/>
        <v>是</v>
      </c>
      <c r="AK814" s="28" t="s">
        <v>69</v>
      </c>
      <c r="AL814" s="28"/>
      <c r="AM814" s="28"/>
    </row>
    <row r="815" spans="1:39">
      <c r="A815" s="22" t="str">
        <f t="shared" si="85"/>
        <v>合肥长丰水湖镇网点</v>
      </c>
      <c r="B815" s="22" t="str">
        <f>VLOOKUP(R815,区域划分!A:B,2,0)</f>
        <v>合肥北</v>
      </c>
      <c r="C815" t="str">
        <f t="shared" si="86"/>
        <v>2020-11-03</v>
      </c>
      <c r="D815" s="16" t="s">
        <v>7862</v>
      </c>
      <c r="E815" s="16" t="s">
        <v>7863</v>
      </c>
      <c r="F815" s="16" t="s">
        <v>433</v>
      </c>
      <c r="G815" s="16" t="s">
        <v>456</v>
      </c>
      <c r="H815" s="16" t="s">
        <v>457</v>
      </c>
      <c r="I815" s="16" t="s">
        <v>473</v>
      </c>
      <c r="J815" s="16" t="s">
        <v>6370</v>
      </c>
      <c r="K815" s="16" t="s">
        <v>7598</v>
      </c>
      <c r="L815" s="16" t="s">
        <v>7864</v>
      </c>
      <c r="M815" s="16" t="s">
        <v>7865</v>
      </c>
      <c r="N815" s="16" t="s">
        <v>441</v>
      </c>
      <c r="O815" s="16" t="s">
        <v>442</v>
      </c>
      <c r="P815" s="16" t="s">
        <v>7866</v>
      </c>
      <c r="Q815" s="16" t="s">
        <v>7867</v>
      </c>
      <c r="R815" s="16" t="s">
        <v>15</v>
      </c>
      <c r="S815" s="16" t="s">
        <v>1936</v>
      </c>
      <c r="T815" s="16" t="s">
        <v>7868</v>
      </c>
      <c r="U815" s="16" t="s">
        <v>466</v>
      </c>
      <c r="V815" s="16" t="s">
        <v>7869</v>
      </c>
      <c r="W815" s="16" t="s">
        <v>7866</v>
      </c>
      <c r="X815" s="16" t="s">
        <v>449</v>
      </c>
      <c r="Y815" s="16" t="s">
        <v>450</v>
      </c>
      <c r="Z815" s="16" t="s">
        <v>451</v>
      </c>
      <c r="AA815" s="16" t="s">
        <v>7870</v>
      </c>
      <c r="AB815" s="16" t="s">
        <v>1936</v>
      </c>
      <c r="AC815" s="16" t="s">
        <v>15</v>
      </c>
      <c r="AD815" s="16" t="s">
        <v>453</v>
      </c>
      <c r="AE815" s="16" t="s">
        <v>15</v>
      </c>
      <c r="AF815" s="16" t="s">
        <v>338</v>
      </c>
      <c r="AG815" s="25">
        <f ca="1" t="shared" si="87"/>
        <v>23.6208333334071</v>
      </c>
      <c r="AH815" s="25" t="str">
        <f t="shared" si="88"/>
        <v>是</v>
      </c>
      <c r="AI815" s="26" t="str">
        <f ca="1" t="shared" si="89"/>
        <v>是</v>
      </c>
      <c r="AJ815" s="27" t="str">
        <f ca="1" t="shared" si="90"/>
        <v>是</v>
      </c>
      <c r="AK815" s="28" t="s">
        <v>69</v>
      </c>
      <c r="AL815" s="28" t="s">
        <v>71</v>
      </c>
      <c r="AM815" s="28"/>
    </row>
    <row r="816" spans="1:39">
      <c r="A816" s="22" t="str">
        <f t="shared" si="85"/>
        <v>合肥肥东吾悦网点</v>
      </c>
      <c r="B816" s="22" t="str">
        <f>VLOOKUP(R816,区域划分!A:B,2,0)</f>
        <v>肥东</v>
      </c>
      <c r="C816" t="str">
        <f t="shared" si="86"/>
        <v>2020-11-03</v>
      </c>
      <c r="D816" s="16" t="s">
        <v>7871</v>
      </c>
      <c r="E816" s="16" t="s">
        <v>7872</v>
      </c>
      <c r="F816" s="16" t="s">
        <v>433</v>
      </c>
      <c r="G816" s="16" t="s">
        <v>471</v>
      </c>
      <c r="H816" s="16" t="s">
        <v>472</v>
      </c>
      <c r="I816" s="16" t="s">
        <v>473</v>
      </c>
      <c r="J816" s="16" t="s">
        <v>7873</v>
      </c>
      <c r="K816" s="16" t="s">
        <v>7874</v>
      </c>
      <c r="L816" s="16" t="s">
        <v>7875</v>
      </c>
      <c r="M816" s="16" t="s">
        <v>7876</v>
      </c>
      <c r="N816" s="16" t="s">
        <v>478</v>
      </c>
      <c r="O816" s="16" t="s">
        <v>442</v>
      </c>
      <c r="P816" s="16" t="s">
        <v>7876</v>
      </c>
      <c r="Q816" s="16" t="s">
        <v>7877</v>
      </c>
      <c r="R816" s="16" t="s">
        <v>11</v>
      </c>
      <c r="S816" s="16" t="s">
        <v>1936</v>
      </c>
      <c r="T816" s="16" t="s">
        <v>7218</v>
      </c>
      <c r="U816" s="16" t="s">
        <v>466</v>
      </c>
      <c r="V816" s="16" t="s">
        <v>7878</v>
      </c>
      <c r="W816" s="16" t="s">
        <v>7876</v>
      </c>
      <c r="X816" s="16" t="s">
        <v>449</v>
      </c>
      <c r="Y816" s="16" t="s">
        <v>450</v>
      </c>
      <c r="Z816" s="16" t="s">
        <v>451</v>
      </c>
      <c r="AA816" s="16" t="s">
        <v>7879</v>
      </c>
      <c r="AB816" s="16" t="s">
        <v>1936</v>
      </c>
      <c r="AC816" s="16" t="s">
        <v>11</v>
      </c>
      <c r="AD816" s="16" t="s">
        <v>453</v>
      </c>
      <c r="AE816" s="16" t="s">
        <v>11</v>
      </c>
      <c r="AF816" s="16" t="s">
        <v>338</v>
      </c>
      <c r="AG816" s="25">
        <f ca="1" t="shared" si="87"/>
        <v>23.5811111111543</v>
      </c>
      <c r="AH816" s="25" t="str">
        <f t="shared" si="88"/>
        <v>是</v>
      </c>
      <c r="AI816" s="26" t="str">
        <f ca="1" t="shared" si="89"/>
        <v>是</v>
      </c>
      <c r="AJ816" s="27" t="str">
        <f ca="1" t="shared" si="90"/>
        <v>是</v>
      </c>
      <c r="AK816" s="28"/>
      <c r="AL816" s="28" t="s">
        <v>71</v>
      </c>
      <c r="AM816" s="28"/>
    </row>
    <row r="817" spans="1:39">
      <c r="A817" s="22" t="str">
        <f t="shared" si="85"/>
        <v>合肥撮镇龙塘网点</v>
      </c>
      <c r="B817" s="22" t="str">
        <f>VLOOKUP(R817,区域划分!A:B,2,0)</f>
        <v>肥东</v>
      </c>
      <c r="C817" t="str">
        <f t="shared" si="86"/>
        <v>2020-11-03</v>
      </c>
      <c r="D817" s="16" t="s">
        <v>7880</v>
      </c>
      <c r="E817" s="16" t="s">
        <v>7881</v>
      </c>
      <c r="F817" s="16" t="s">
        <v>433</v>
      </c>
      <c r="G817" s="16" t="s">
        <v>471</v>
      </c>
      <c r="H817" s="16" t="s">
        <v>472</v>
      </c>
      <c r="I817" s="16" t="s">
        <v>473</v>
      </c>
      <c r="J817" s="16" t="s">
        <v>1232</v>
      </c>
      <c r="K817" s="16" t="s">
        <v>2547</v>
      </c>
      <c r="L817" s="16" t="s">
        <v>7882</v>
      </c>
      <c r="M817" s="16" t="s">
        <v>7883</v>
      </c>
      <c r="N817" s="16" t="s">
        <v>478</v>
      </c>
      <c r="O817" s="16" t="s">
        <v>442</v>
      </c>
      <c r="P817" s="16" t="s">
        <v>7884</v>
      </c>
      <c r="Q817" s="16" t="s">
        <v>7885</v>
      </c>
      <c r="R817" s="16" t="s">
        <v>67</v>
      </c>
      <c r="S817" s="16" t="s">
        <v>7886</v>
      </c>
      <c r="T817" s="16" t="s">
        <v>7887</v>
      </c>
      <c r="U817" s="16" t="s">
        <v>447</v>
      </c>
      <c r="V817" s="16" t="s">
        <v>7888</v>
      </c>
      <c r="W817" s="16" t="s">
        <v>7884</v>
      </c>
      <c r="X817" s="16" t="s">
        <v>449</v>
      </c>
      <c r="Y817" s="16" t="s">
        <v>450</v>
      </c>
      <c r="Z817" s="16" t="s">
        <v>451</v>
      </c>
      <c r="AA817" s="16" t="s">
        <v>7889</v>
      </c>
      <c r="AB817" s="16" t="s">
        <v>7886</v>
      </c>
      <c r="AC817" s="16" t="s">
        <v>67</v>
      </c>
      <c r="AD817" s="16" t="s">
        <v>453</v>
      </c>
      <c r="AE817" s="16" t="s">
        <v>338</v>
      </c>
      <c r="AF817" s="16" t="s">
        <v>338</v>
      </c>
      <c r="AG817" s="25">
        <f ca="1" t="shared" si="87"/>
        <v>1.84499999997206</v>
      </c>
      <c r="AH817" s="25" t="str">
        <f t="shared" si="88"/>
        <v>是</v>
      </c>
      <c r="AI817" s="26" t="str">
        <f ca="1" t="shared" si="89"/>
        <v>是</v>
      </c>
      <c r="AJ817" s="27" t="str">
        <f ca="1" t="shared" si="90"/>
        <v>是</v>
      </c>
      <c r="AK817" s="28" t="s">
        <v>69</v>
      </c>
      <c r="AL817" s="28"/>
      <c r="AM817" s="28"/>
    </row>
    <row r="818" spans="1:39">
      <c r="A818" s="22" t="str">
        <f t="shared" si="85"/>
        <v>合肥肥东吾悦网点</v>
      </c>
      <c r="B818" s="22" t="str">
        <f>VLOOKUP(R818,区域划分!A:B,2,0)</f>
        <v>肥东</v>
      </c>
      <c r="C818" t="str">
        <f t="shared" si="86"/>
        <v>2020-11-03</v>
      </c>
      <c r="D818" s="16" t="s">
        <v>7890</v>
      </c>
      <c r="E818" s="16" t="s">
        <v>7891</v>
      </c>
      <c r="F818" s="16" t="s">
        <v>433</v>
      </c>
      <c r="G818" s="16" t="s">
        <v>471</v>
      </c>
      <c r="H818" s="16" t="s">
        <v>472</v>
      </c>
      <c r="I818" s="16" t="s">
        <v>436</v>
      </c>
      <c r="J818" s="16" t="s">
        <v>7892</v>
      </c>
      <c r="K818" s="16" t="s">
        <v>7893</v>
      </c>
      <c r="L818" s="16" t="s">
        <v>6969</v>
      </c>
      <c r="M818" s="16" t="s">
        <v>537</v>
      </c>
      <c r="N818" s="16" t="s">
        <v>441</v>
      </c>
      <c r="O818" s="16" t="s">
        <v>442</v>
      </c>
      <c r="P818" s="16" t="s">
        <v>537</v>
      </c>
      <c r="Q818" s="16" t="s">
        <v>7894</v>
      </c>
      <c r="R818" s="16" t="s">
        <v>11</v>
      </c>
      <c r="S818" s="16" t="s">
        <v>1936</v>
      </c>
      <c r="T818" s="16" t="s">
        <v>7218</v>
      </c>
      <c r="U818" s="16" t="s">
        <v>466</v>
      </c>
      <c r="V818" s="16" t="s">
        <v>541</v>
      </c>
      <c r="W818" s="16" t="s">
        <v>537</v>
      </c>
      <c r="X818" s="16" t="s">
        <v>449</v>
      </c>
      <c r="Y818" s="16" t="s">
        <v>450</v>
      </c>
      <c r="Z818" s="16" t="s">
        <v>451</v>
      </c>
      <c r="AA818" s="16" t="s">
        <v>7895</v>
      </c>
      <c r="AB818" s="16" t="s">
        <v>1936</v>
      </c>
      <c r="AC818" s="16" t="s">
        <v>11</v>
      </c>
      <c r="AD818" s="16" t="s">
        <v>453</v>
      </c>
      <c r="AE818" s="16" t="s">
        <v>11</v>
      </c>
      <c r="AF818" s="16" t="s">
        <v>338</v>
      </c>
      <c r="AG818" s="25">
        <f ca="1" t="shared" si="87"/>
        <v>23.6299999999464</v>
      </c>
      <c r="AH818" s="25" t="str">
        <f t="shared" si="88"/>
        <v>是</v>
      </c>
      <c r="AI818" s="26" t="str">
        <f ca="1" t="shared" si="89"/>
        <v>是</v>
      </c>
      <c r="AJ818" s="27" t="str">
        <f ca="1" t="shared" si="90"/>
        <v>是</v>
      </c>
      <c r="AK818" s="28"/>
      <c r="AL818" s="28" t="s">
        <v>71</v>
      </c>
      <c r="AM818" s="28"/>
    </row>
    <row r="819" spans="1:39">
      <c r="A819" s="22" t="str">
        <f t="shared" si="85"/>
        <v>合肥高新天鹅湖网点</v>
      </c>
      <c r="B819" s="22" t="str">
        <f>VLOOKUP(R819,区域划分!A:B,2,0)</f>
        <v>合肥南</v>
      </c>
      <c r="C819" t="str">
        <f t="shared" si="86"/>
        <v>2020-11-03</v>
      </c>
      <c r="D819" s="16" t="s">
        <v>7896</v>
      </c>
      <c r="E819" s="16" t="s">
        <v>7897</v>
      </c>
      <c r="F819" s="16" t="s">
        <v>433</v>
      </c>
      <c r="G819" s="16" t="s">
        <v>471</v>
      </c>
      <c r="H819" s="16" t="s">
        <v>472</v>
      </c>
      <c r="I819" s="16" t="s">
        <v>473</v>
      </c>
      <c r="J819" s="16" t="s">
        <v>4182</v>
      </c>
      <c r="K819" s="16" t="s">
        <v>4183</v>
      </c>
      <c r="L819" s="16" t="s">
        <v>7898</v>
      </c>
      <c r="M819" s="16" t="s">
        <v>7899</v>
      </c>
      <c r="N819" s="16" t="s">
        <v>478</v>
      </c>
      <c r="O819" s="16" t="s">
        <v>442</v>
      </c>
      <c r="P819" s="16" t="s">
        <v>7900</v>
      </c>
      <c r="Q819" s="16" t="s">
        <v>7901</v>
      </c>
      <c r="R819" s="16" t="s">
        <v>17</v>
      </c>
      <c r="S819" s="16" t="s">
        <v>593</v>
      </c>
      <c r="T819" s="16" t="s">
        <v>7902</v>
      </c>
      <c r="U819" s="16" t="s">
        <v>447</v>
      </c>
      <c r="V819" s="16" t="s">
        <v>7903</v>
      </c>
      <c r="W819" s="16" t="s">
        <v>7900</v>
      </c>
      <c r="X819" s="16" t="s">
        <v>449</v>
      </c>
      <c r="Y819" s="16" t="s">
        <v>450</v>
      </c>
      <c r="Z819" s="16" t="s">
        <v>451</v>
      </c>
      <c r="AA819" s="16" t="s">
        <v>7904</v>
      </c>
      <c r="AB819" s="16" t="s">
        <v>593</v>
      </c>
      <c r="AC819" s="16" t="s">
        <v>17</v>
      </c>
      <c r="AD819" s="16" t="s">
        <v>453</v>
      </c>
      <c r="AE819" s="16" t="s">
        <v>338</v>
      </c>
      <c r="AF819" s="16" t="s">
        <v>338</v>
      </c>
      <c r="AG819" s="25">
        <f ca="1" t="shared" si="87"/>
        <v>1.47222222218988</v>
      </c>
      <c r="AH819" s="25" t="str">
        <f t="shared" si="88"/>
        <v>是</v>
      </c>
      <c r="AI819" s="26" t="str">
        <f ca="1" t="shared" si="89"/>
        <v>是</v>
      </c>
      <c r="AJ819" s="27" t="str">
        <f ca="1" t="shared" si="90"/>
        <v>是</v>
      </c>
      <c r="AK819" s="28" t="s">
        <v>69</v>
      </c>
      <c r="AL819" s="28"/>
      <c r="AM819" s="28"/>
    </row>
    <row r="820" spans="1:39">
      <c r="A820" s="22" t="str">
        <f t="shared" si="85"/>
        <v>合肥肥东吾悦网点</v>
      </c>
      <c r="B820" s="22" t="str">
        <f>VLOOKUP(R820,区域划分!A:B,2,0)</f>
        <v>肥东</v>
      </c>
      <c r="C820" t="str">
        <f t="shared" si="86"/>
        <v>2020-11-03</v>
      </c>
      <c r="D820" s="16" t="s">
        <v>7905</v>
      </c>
      <c r="E820" s="16" t="s">
        <v>5359</v>
      </c>
      <c r="F820" s="16" t="s">
        <v>433</v>
      </c>
      <c r="G820" s="16" t="s">
        <v>532</v>
      </c>
      <c r="H820" s="16" t="s">
        <v>533</v>
      </c>
      <c r="I820" s="16" t="s">
        <v>473</v>
      </c>
      <c r="J820" s="16" t="s">
        <v>1797</v>
      </c>
      <c r="K820" s="16" t="s">
        <v>7906</v>
      </c>
      <c r="L820" s="16" t="s">
        <v>7907</v>
      </c>
      <c r="M820" s="16" t="s">
        <v>1800</v>
      </c>
      <c r="N820" s="16" t="s">
        <v>1509</v>
      </c>
      <c r="O820" s="16" t="s">
        <v>442</v>
      </c>
      <c r="P820" s="16" t="s">
        <v>537</v>
      </c>
      <c r="Q820" s="16" t="s">
        <v>5364</v>
      </c>
      <c r="R820" s="16" t="s">
        <v>11</v>
      </c>
      <c r="S820" s="16" t="s">
        <v>1936</v>
      </c>
      <c r="T820" s="16" t="s">
        <v>7218</v>
      </c>
      <c r="U820" s="16" t="s">
        <v>466</v>
      </c>
      <c r="V820" s="16" t="s">
        <v>1803</v>
      </c>
      <c r="W820" s="16" t="s">
        <v>537</v>
      </c>
      <c r="X820" s="16" t="s">
        <v>449</v>
      </c>
      <c r="Y820" s="16" t="s">
        <v>450</v>
      </c>
      <c r="Z820" s="16" t="s">
        <v>451</v>
      </c>
      <c r="AA820" s="16" t="s">
        <v>7908</v>
      </c>
      <c r="AB820" s="16" t="s">
        <v>1936</v>
      </c>
      <c r="AC820" s="16" t="s">
        <v>11</v>
      </c>
      <c r="AD820" s="16" t="s">
        <v>453</v>
      </c>
      <c r="AE820" s="16" t="s">
        <v>11</v>
      </c>
      <c r="AF820" s="16" t="s">
        <v>338</v>
      </c>
      <c r="AG820" s="25">
        <f ca="1" t="shared" si="87"/>
        <v>23.6277777779032</v>
      </c>
      <c r="AH820" s="25" t="str">
        <f t="shared" si="88"/>
        <v>是</v>
      </c>
      <c r="AI820" s="26" t="str">
        <f ca="1" t="shared" si="89"/>
        <v>是</v>
      </c>
      <c r="AJ820" s="27" t="str">
        <f ca="1" t="shared" si="90"/>
        <v>是</v>
      </c>
      <c r="AK820" s="28" t="s">
        <v>69</v>
      </c>
      <c r="AL820" s="28" t="s">
        <v>71</v>
      </c>
      <c r="AM820" s="28"/>
    </row>
    <row r="821" spans="1:39">
      <c r="A821" s="22" t="str">
        <f t="shared" si="85"/>
        <v>黄山祁门网点</v>
      </c>
      <c r="B821" s="22" t="str">
        <f>VLOOKUP(R821,区域划分!A:B,2,0)</f>
        <v>黄山</v>
      </c>
      <c r="C821" t="str">
        <f t="shared" si="86"/>
        <v>2020-11-03</v>
      </c>
      <c r="D821" s="16" t="s">
        <v>7909</v>
      </c>
      <c r="E821" s="16" t="s">
        <v>7910</v>
      </c>
      <c r="F821" s="16" t="s">
        <v>433</v>
      </c>
      <c r="G821" s="16" t="s">
        <v>7911</v>
      </c>
      <c r="H821" s="16" t="s">
        <v>7912</v>
      </c>
      <c r="I821" s="16" t="s">
        <v>473</v>
      </c>
      <c r="J821" s="16" t="s">
        <v>1846</v>
      </c>
      <c r="K821" s="16" t="s">
        <v>7913</v>
      </c>
      <c r="L821" s="16" t="s">
        <v>7914</v>
      </c>
      <c r="M821" s="16" t="s">
        <v>7915</v>
      </c>
      <c r="N821" s="16" t="s">
        <v>478</v>
      </c>
      <c r="O821" s="16" t="s">
        <v>442</v>
      </c>
      <c r="P821" s="16" t="s">
        <v>7916</v>
      </c>
      <c r="Q821" s="16" t="s">
        <v>7917</v>
      </c>
      <c r="R821" s="16" t="s">
        <v>68</v>
      </c>
      <c r="S821" s="16" t="s">
        <v>7918</v>
      </c>
      <c r="T821" s="16" t="s">
        <v>7919</v>
      </c>
      <c r="U821" s="16" t="s">
        <v>447</v>
      </c>
      <c r="V821" s="16" t="s">
        <v>7920</v>
      </c>
      <c r="W821" s="16" t="s">
        <v>7916</v>
      </c>
      <c r="X821" s="16" t="s">
        <v>449</v>
      </c>
      <c r="Y821" s="16" t="s">
        <v>450</v>
      </c>
      <c r="Z821" s="16" t="s">
        <v>451</v>
      </c>
      <c r="AA821" s="16" t="s">
        <v>7921</v>
      </c>
      <c r="AB821" s="16" t="s">
        <v>7918</v>
      </c>
      <c r="AC821" s="16" t="s">
        <v>68</v>
      </c>
      <c r="AD821" s="16" t="s">
        <v>453</v>
      </c>
      <c r="AE821" s="16" t="s">
        <v>338</v>
      </c>
      <c r="AF821" s="16" t="s">
        <v>338</v>
      </c>
      <c r="AG821" s="25">
        <f ca="1" t="shared" si="87"/>
        <v>20.207499999844</v>
      </c>
      <c r="AH821" s="25" t="str">
        <f t="shared" si="88"/>
        <v>是</v>
      </c>
      <c r="AI821" s="26" t="str">
        <f ca="1" t="shared" si="89"/>
        <v>是</v>
      </c>
      <c r="AJ821" s="27" t="str">
        <f ca="1" t="shared" si="90"/>
        <v>是</v>
      </c>
      <c r="AK821" s="28" t="s">
        <v>69</v>
      </c>
      <c r="AL821" s="28"/>
      <c r="AM821" s="28"/>
    </row>
    <row r="822" spans="1:39">
      <c r="A822" s="22" t="str">
        <f t="shared" si="85"/>
        <v>合肥撮镇龙塘网点</v>
      </c>
      <c r="B822" s="22" t="str">
        <f>VLOOKUP(R822,区域划分!A:B,2,0)</f>
        <v>肥东</v>
      </c>
      <c r="C822" t="str">
        <f t="shared" si="86"/>
        <v>2020-11-03</v>
      </c>
      <c r="D822" s="16" t="s">
        <v>7922</v>
      </c>
      <c r="E822" s="16" t="s">
        <v>7923</v>
      </c>
      <c r="F822" s="16" t="s">
        <v>433</v>
      </c>
      <c r="G822" s="16" t="s">
        <v>456</v>
      </c>
      <c r="H822" s="16" t="s">
        <v>457</v>
      </c>
      <c r="I822" s="16" t="s">
        <v>473</v>
      </c>
      <c r="J822" s="16" t="s">
        <v>4288</v>
      </c>
      <c r="K822" s="16" t="s">
        <v>4289</v>
      </c>
      <c r="L822" s="16" t="s">
        <v>7924</v>
      </c>
      <c r="M822" s="16" t="s">
        <v>7925</v>
      </c>
      <c r="N822" s="16" t="s">
        <v>441</v>
      </c>
      <c r="O822" s="16" t="s">
        <v>442</v>
      </c>
      <c r="P822" s="16" t="s">
        <v>7926</v>
      </c>
      <c r="Q822" s="16" t="s">
        <v>7927</v>
      </c>
      <c r="R822" s="16" t="s">
        <v>67</v>
      </c>
      <c r="S822" s="16" t="s">
        <v>7886</v>
      </c>
      <c r="T822" s="16" t="s">
        <v>7928</v>
      </c>
      <c r="U822" s="16" t="s">
        <v>447</v>
      </c>
      <c r="V822" s="16" t="s">
        <v>7929</v>
      </c>
      <c r="W822" s="16" t="s">
        <v>7926</v>
      </c>
      <c r="X822" s="16" t="s">
        <v>449</v>
      </c>
      <c r="Y822" s="16" t="s">
        <v>450</v>
      </c>
      <c r="Z822" s="16" t="s">
        <v>451</v>
      </c>
      <c r="AA822" s="16" t="s">
        <v>7930</v>
      </c>
      <c r="AB822" s="16" t="s">
        <v>7886</v>
      </c>
      <c r="AC822" s="16" t="s">
        <v>67</v>
      </c>
      <c r="AD822" s="16" t="s">
        <v>453</v>
      </c>
      <c r="AE822" s="16" t="s">
        <v>338</v>
      </c>
      <c r="AF822" s="16" t="s">
        <v>338</v>
      </c>
      <c r="AG822" s="25">
        <f ca="1" t="shared" si="87"/>
        <v>5.68305555550614</v>
      </c>
      <c r="AH822" s="25" t="str">
        <f t="shared" si="88"/>
        <v>是</v>
      </c>
      <c r="AI822" s="26" t="str">
        <f ca="1" t="shared" si="89"/>
        <v>是</v>
      </c>
      <c r="AJ822" s="27" t="str">
        <f ca="1" t="shared" si="90"/>
        <v>是</v>
      </c>
      <c r="AK822" s="28" t="s">
        <v>69</v>
      </c>
      <c r="AL822" s="28"/>
      <c r="AM822" s="28"/>
    </row>
    <row r="823" spans="1:39">
      <c r="A823" s="22" t="str">
        <f t="shared" si="85"/>
        <v>合肥包河三里庵网点</v>
      </c>
      <c r="B823" s="22" t="str">
        <f>VLOOKUP(R823,区域划分!A:B,2,0)</f>
        <v>合肥南</v>
      </c>
      <c r="C823" t="str">
        <f t="shared" si="86"/>
        <v>2020-11-03</v>
      </c>
      <c r="D823" s="16" t="s">
        <v>7931</v>
      </c>
      <c r="E823" s="16" t="s">
        <v>7932</v>
      </c>
      <c r="F823" s="16" t="s">
        <v>433</v>
      </c>
      <c r="G823" s="16" t="s">
        <v>456</v>
      </c>
      <c r="H823" s="16" t="s">
        <v>457</v>
      </c>
      <c r="I823" s="16" t="s">
        <v>473</v>
      </c>
      <c r="J823" s="16" t="s">
        <v>7933</v>
      </c>
      <c r="K823" s="16" t="s">
        <v>7934</v>
      </c>
      <c r="L823" s="16" t="s">
        <v>7935</v>
      </c>
      <c r="M823" s="16" t="s">
        <v>7936</v>
      </c>
      <c r="N823" s="16" t="s">
        <v>478</v>
      </c>
      <c r="O823" s="16" t="s">
        <v>442</v>
      </c>
      <c r="P823" s="16" t="s">
        <v>7937</v>
      </c>
      <c r="Q823" s="16" t="s">
        <v>7938</v>
      </c>
      <c r="R823" s="16" t="s">
        <v>13</v>
      </c>
      <c r="S823" s="16" t="s">
        <v>445</v>
      </c>
      <c r="T823" s="16" t="s">
        <v>7939</v>
      </c>
      <c r="U823" s="16" t="s">
        <v>447</v>
      </c>
      <c r="V823" s="16" t="s">
        <v>7940</v>
      </c>
      <c r="W823" s="16" t="s">
        <v>7937</v>
      </c>
      <c r="X823" s="16" t="s">
        <v>449</v>
      </c>
      <c r="Y823" s="16" t="s">
        <v>450</v>
      </c>
      <c r="Z823" s="16" t="s">
        <v>451</v>
      </c>
      <c r="AA823" s="16" t="s">
        <v>7941</v>
      </c>
      <c r="AB823" s="16" t="s">
        <v>445</v>
      </c>
      <c r="AC823" s="16" t="s">
        <v>13</v>
      </c>
      <c r="AD823" s="16" t="s">
        <v>453</v>
      </c>
      <c r="AE823" s="16" t="s">
        <v>13</v>
      </c>
      <c r="AF823" s="16" t="s">
        <v>338</v>
      </c>
      <c r="AG823" s="25">
        <f ca="1" t="shared" si="87"/>
        <v>22.7272222222527</v>
      </c>
      <c r="AH823" s="25" t="str">
        <f t="shared" si="88"/>
        <v>是</v>
      </c>
      <c r="AI823" s="26" t="str">
        <f ca="1" t="shared" si="89"/>
        <v>是</v>
      </c>
      <c r="AJ823" s="27" t="str">
        <f ca="1" t="shared" si="90"/>
        <v>是</v>
      </c>
      <c r="AK823" s="28" t="s">
        <v>69</v>
      </c>
      <c r="AL823" s="28"/>
      <c r="AM823" s="28"/>
    </row>
    <row r="824" spans="1:39">
      <c r="A824" s="22" t="str">
        <f t="shared" si="85"/>
        <v>马鞍山含山网点</v>
      </c>
      <c r="B824" s="22" t="str">
        <f>VLOOKUP(R824,区域划分!A:B,2,0)</f>
        <v>含山</v>
      </c>
      <c r="C824" t="str">
        <f t="shared" si="86"/>
        <v>2020-11-03</v>
      </c>
      <c r="D824" s="16" t="s">
        <v>7942</v>
      </c>
      <c r="E824" s="16" t="s">
        <v>7943</v>
      </c>
      <c r="F824" s="16" t="s">
        <v>433</v>
      </c>
      <c r="G824" s="16" t="s">
        <v>471</v>
      </c>
      <c r="H824" s="16" t="s">
        <v>472</v>
      </c>
      <c r="I824" s="16" t="s">
        <v>473</v>
      </c>
      <c r="J824" s="16" t="s">
        <v>1360</v>
      </c>
      <c r="K824" s="16" t="s">
        <v>1361</v>
      </c>
      <c r="L824" s="16" t="s">
        <v>7944</v>
      </c>
      <c r="M824" s="16" t="s">
        <v>7945</v>
      </c>
      <c r="N824" s="16" t="s">
        <v>441</v>
      </c>
      <c r="O824" s="16" t="s">
        <v>442</v>
      </c>
      <c r="P824" s="16" t="s">
        <v>7945</v>
      </c>
      <c r="Q824" s="16" t="s">
        <v>7946</v>
      </c>
      <c r="R824" s="16" t="s">
        <v>27</v>
      </c>
      <c r="S824" s="16" t="s">
        <v>1206</v>
      </c>
      <c r="T824" s="16" t="s">
        <v>7947</v>
      </c>
      <c r="U824" s="16" t="s">
        <v>447</v>
      </c>
      <c r="V824" s="16" t="s">
        <v>7948</v>
      </c>
      <c r="W824" s="16" t="s">
        <v>7945</v>
      </c>
      <c r="X824" s="16" t="s">
        <v>449</v>
      </c>
      <c r="Y824" s="16" t="s">
        <v>450</v>
      </c>
      <c r="Z824" s="16" t="s">
        <v>451</v>
      </c>
      <c r="AA824" s="16" t="s">
        <v>7949</v>
      </c>
      <c r="AB824" s="16" t="s">
        <v>1206</v>
      </c>
      <c r="AC824" s="16" t="s">
        <v>27</v>
      </c>
      <c r="AD824" s="16" t="s">
        <v>453</v>
      </c>
      <c r="AE824" s="16" t="s">
        <v>27</v>
      </c>
      <c r="AF824" s="16" t="s">
        <v>338</v>
      </c>
      <c r="AG824" s="25">
        <f ca="1" t="shared" si="87"/>
        <v>22.6047222222551</v>
      </c>
      <c r="AH824" s="25" t="str">
        <f t="shared" si="88"/>
        <v>是</v>
      </c>
      <c r="AI824" s="26" t="str">
        <f ca="1" t="shared" si="89"/>
        <v>是</v>
      </c>
      <c r="AJ824" s="27" t="str">
        <f ca="1" t="shared" si="90"/>
        <v>是</v>
      </c>
      <c r="AK824" s="28" t="s">
        <v>69</v>
      </c>
      <c r="AL824" s="28"/>
      <c r="AM824" s="28"/>
    </row>
    <row r="825" spans="1:39">
      <c r="A825" s="22" t="str">
        <f t="shared" si="85"/>
        <v>合肥长丰北城网点</v>
      </c>
      <c r="B825" s="22" t="str">
        <f>VLOOKUP(R825,区域划分!A:B,2,0)</f>
        <v>合肥北</v>
      </c>
      <c r="C825" t="str">
        <f t="shared" si="86"/>
        <v>2020-11-03</v>
      </c>
      <c r="D825" s="16" t="s">
        <v>7950</v>
      </c>
      <c r="E825" s="16" t="s">
        <v>7951</v>
      </c>
      <c r="F825" s="16" t="s">
        <v>835</v>
      </c>
      <c r="G825" s="16" t="s">
        <v>471</v>
      </c>
      <c r="H825" s="16" t="s">
        <v>599</v>
      </c>
      <c r="I825" s="16" t="s">
        <v>473</v>
      </c>
      <c r="J825" s="16" t="s">
        <v>836</v>
      </c>
      <c r="K825" s="16" t="s">
        <v>7952</v>
      </c>
      <c r="L825" s="16" t="s">
        <v>7953</v>
      </c>
      <c r="M825" s="16" t="s">
        <v>7954</v>
      </c>
      <c r="N825" s="16" t="s">
        <v>441</v>
      </c>
      <c r="O825" s="16" t="s">
        <v>442</v>
      </c>
      <c r="P825" s="16" t="s">
        <v>7955</v>
      </c>
      <c r="Q825" s="16" t="s">
        <v>7956</v>
      </c>
      <c r="R825" s="16" t="s">
        <v>21</v>
      </c>
      <c r="S825" s="16" t="s">
        <v>482</v>
      </c>
      <c r="T825" s="16" t="s">
        <v>7957</v>
      </c>
      <c r="U825" s="16" t="s">
        <v>447</v>
      </c>
      <c r="V825" s="16" t="s">
        <v>7958</v>
      </c>
      <c r="W825" s="16" t="s">
        <v>7955</v>
      </c>
      <c r="X825" s="16" t="s">
        <v>449</v>
      </c>
      <c r="Y825" s="16" t="s">
        <v>450</v>
      </c>
      <c r="Z825" s="16" t="s">
        <v>451</v>
      </c>
      <c r="AA825" s="16" t="s">
        <v>7959</v>
      </c>
      <c r="AB825" s="16" t="s">
        <v>482</v>
      </c>
      <c r="AC825" s="16" t="s">
        <v>21</v>
      </c>
      <c r="AD825" s="16" t="s">
        <v>865</v>
      </c>
      <c r="AE825" s="16" t="s">
        <v>21</v>
      </c>
      <c r="AF825" s="16" t="s">
        <v>338</v>
      </c>
      <c r="AG825" s="25">
        <f ca="1" t="shared" si="87"/>
        <v>0.941388888750225</v>
      </c>
      <c r="AH825" s="25" t="str">
        <f t="shared" si="88"/>
        <v>是</v>
      </c>
      <c r="AI825" s="26" t="str">
        <f ca="1" t="shared" si="89"/>
        <v>是</v>
      </c>
      <c r="AJ825" s="27" t="str">
        <f ca="1" t="shared" si="90"/>
        <v>是</v>
      </c>
      <c r="AK825" s="28" t="s">
        <v>69</v>
      </c>
      <c r="AL825" s="28"/>
      <c r="AM825" s="28"/>
    </row>
    <row r="826" spans="1:39">
      <c r="A826" s="22" t="str">
        <f t="shared" si="85"/>
        <v>合肥长丰水湖镇网点</v>
      </c>
      <c r="B826" s="22" t="str">
        <f>VLOOKUP(R826,区域划分!A:B,2,0)</f>
        <v>合肥北</v>
      </c>
      <c r="C826" t="str">
        <f t="shared" si="86"/>
        <v>2020-11-03</v>
      </c>
      <c r="D826" s="16" t="s">
        <v>7960</v>
      </c>
      <c r="E826" s="16" t="s">
        <v>7961</v>
      </c>
      <c r="F826" s="16" t="s">
        <v>433</v>
      </c>
      <c r="G826" s="16" t="s">
        <v>532</v>
      </c>
      <c r="H826" s="16" t="s">
        <v>533</v>
      </c>
      <c r="I826" s="16" t="s">
        <v>436</v>
      </c>
      <c r="J826" s="16" t="s">
        <v>2933</v>
      </c>
      <c r="K826" s="16" t="s">
        <v>2934</v>
      </c>
      <c r="L826" s="16" t="s">
        <v>7962</v>
      </c>
      <c r="M826" s="16" t="s">
        <v>7963</v>
      </c>
      <c r="N826" s="16" t="s">
        <v>478</v>
      </c>
      <c r="O826" s="16" t="s">
        <v>479</v>
      </c>
      <c r="P826" s="16" t="s">
        <v>7964</v>
      </c>
      <c r="Q826" s="16" t="s">
        <v>7965</v>
      </c>
      <c r="R826" s="16" t="s">
        <v>15</v>
      </c>
      <c r="S826" s="16" t="s">
        <v>829</v>
      </c>
      <c r="T826" s="16" t="s">
        <v>7966</v>
      </c>
      <c r="U826" s="16" t="s">
        <v>447</v>
      </c>
      <c r="V826" s="16" t="s">
        <v>7967</v>
      </c>
      <c r="W826" s="16" t="s">
        <v>7964</v>
      </c>
      <c r="X826" s="16" t="s">
        <v>449</v>
      </c>
      <c r="Y826" s="16" t="s">
        <v>450</v>
      </c>
      <c r="Z826" s="16" t="s">
        <v>451</v>
      </c>
      <c r="AA826" s="16" t="s">
        <v>7968</v>
      </c>
      <c r="AB826" s="16" t="s">
        <v>829</v>
      </c>
      <c r="AC826" s="16" t="s">
        <v>15</v>
      </c>
      <c r="AD826" s="16" t="s">
        <v>453</v>
      </c>
      <c r="AE826" s="16" t="s">
        <v>338</v>
      </c>
      <c r="AF826" s="16" t="s">
        <v>338</v>
      </c>
      <c r="AG826" s="25">
        <f ca="1" t="shared" si="87"/>
        <v>7.97055555554107</v>
      </c>
      <c r="AH826" s="25" t="str">
        <f t="shared" si="88"/>
        <v>是</v>
      </c>
      <c r="AI826" s="26" t="str">
        <f ca="1" t="shared" si="89"/>
        <v>是</v>
      </c>
      <c r="AJ826" s="27" t="str">
        <f ca="1" t="shared" si="90"/>
        <v>是</v>
      </c>
      <c r="AK826" s="28" t="s">
        <v>69</v>
      </c>
      <c r="AL826" s="28"/>
      <c r="AM826" s="28"/>
    </row>
    <row r="827" spans="1:39">
      <c r="A827" s="22" t="str">
        <f t="shared" si="85"/>
        <v>黄山屯溪茶城网点</v>
      </c>
      <c r="B827" s="22" t="str">
        <f>VLOOKUP(R827,区域划分!A:B,2,0)</f>
        <v>黄山</v>
      </c>
      <c r="C827" t="str">
        <f t="shared" si="86"/>
        <v>2020-11-03</v>
      </c>
      <c r="D827" s="16" t="s">
        <v>7969</v>
      </c>
      <c r="E827" s="16" t="s">
        <v>7970</v>
      </c>
      <c r="F827" s="16" t="s">
        <v>433</v>
      </c>
      <c r="G827" s="16" t="s">
        <v>456</v>
      </c>
      <c r="H827" s="16" t="s">
        <v>457</v>
      </c>
      <c r="I827" s="16" t="s">
        <v>473</v>
      </c>
      <c r="J827" s="16" t="s">
        <v>554</v>
      </c>
      <c r="K827" s="16" t="s">
        <v>7971</v>
      </c>
      <c r="L827" s="16" t="s">
        <v>7972</v>
      </c>
      <c r="M827" s="16" t="s">
        <v>7973</v>
      </c>
      <c r="N827" s="16" t="s">
        <v>441</v>
      </c>
      <c r="O827" s="16" t="s">
        <v>442</v>
      </c>
      <c r="P827" s="16" t="s">
        <v>7974</v>
      </c>
      <c r="Q827" s="16" t="s">
        <v>7975</v>
      </c>
      <c r="R827" s="16" t="s">
        <v>101</v>
      </c>
      <c r="S827" s="16" t="s">
        <v>7976</v>
      </c>
      <c r="T827" s="16" t="s">
        <v>7977</v>
      </c>
      <c r="U827" s="16" t="s">
        <v>447</v>
      </c>
      <c r="V827" s="16" t="s">
        <v>7978</v>
      </c>
      <c r="W827" s="16" t="s">
        <v>7974</v>
      </c>
      <c r="X827" s="16" t="s">
        <v>449</v>
      </c>
      <c r="Y827" s="16" t="s">
        <v>450</v>
      </c>
      <c r="Z827" s="16" t="s">
        <v>451</v>
      </c>
      <c r="AA827" s="16" t="s">
        <v>7979</v>
      </c>
      <c r="AB827" s="16" t="s">
        <v>7976</v>
      </c>
      <c r="AC827" s="16" t="s">
        <v>101</v>
      </c>
      <c r="AD827" s="16" t="s">
        <v>453</v>
      </c>
      <c r="AE827" s="16" t="s">
        <v>338</v>
      </c>
      <c r="AF827" s="16" t="s">
        <v>338</v>
      </c>
      <c r="AG827" s="25">
        <f ca="1" t="shared" si="87"/>
        <v>3.0441666666884</v>
      </c>
      <c r="AH827" s="25" t="str">
        <f t="shared" si="88"/>
        <v>是</v>
      </c>
      <c r="AI827" s="26" t="str">
        <f ca="1" t="shared" si="89"/>
        <v>是</v>
      </c>
      <c r="AJ827" s="27" t="str">
        <f ca="1" t="shared" si="90"/>
        <v>是</v>
      </c>
      <c r="AK827" s="28" t="s">
        <v>69</v>
      </c>
      <c r="AL827" s="28"/>
      <c r="AM827" s="28"/>
    </row>
    <row r="828" spans="1:39">
      <c r="A828" s="22" t="str">
        <f t="shared" si="85"/>
        <v>合肥肥东人民路网点</v>
      </c>
      <c r="B828" s="22" t="str">
        <f>VLOOKUP(R828,区域划分!A:B,2,0)</f>
        <v>肥东</v>
      </c>
      <c r="C828" t="str">
        <f t="shared" si="86"/>
        <v>2020-11-03</v>
      </c>
      <c r="D828" s="16" t="s">
        <v>7980</v>
      </c>
      <c r="E828" s="16" t="s">
        <v>7981</v>
      </c>
      <c r="F828" s="16" t="s">
        <v>433</v>
      </c>
      <c r="G828" s="16" t="s">
        <v>471</v>
      </c>
      <c r="H828" s="16" t="s">
        <v>472</v>
      </c>
      <c r="I828" s="16" t="s">
        <v>473</v>
      </c>
      <c r="J828" s="16" t="s">
        <v>7982</v>
      </c>
      <c r="K828" s="16" t="s">
        <v>7983</v>
      </c>
      <c r="L828" s="16" t="s">
        <v>7984</v>
      </c>
      <c r="M828" s="16" t="s">
        <v>7985</v>
      </c>
      <c r="N828" s="16" t="s">
        <v>478</v>
      </c>
      <c r="O828" s="16" t="s">
        <v>479</v>
      </c>
      <c r="P828" s="16" t="s">
        <v>7986</v>
      </c>
      <c r="Q828" s="16" t="s">
        <v>7987</v>
      </c>
      <c r="R828" s="16" t="s">
        <v>23</v>
      </c>
      <c r="S828" s="16" t="s">
        <v>2174</v>
      </c>
      <c r="T828" s="16" t="s">
        <v>7988</v>
      </c>
      <c r="U828" s="16" t="s">
        <v>447</v>
      </c>
      <c r="V828" s="16" t="s">
        <v>7989</v>
      </c>
      <c r="W828" s="16" t="s">
        <v>7986</v>
      </c>
      <c r="X828" s="16" t="s">
        <v>449</v>
      </c>
      <c r="Y828" s="16" t="s">
        <v>450</v>
      </c>
      <c r="Z828" s="16" t="s">
        <v>451</v>
      </c>
      <c r="AA828" s="16" t="s">
        <v>7990</v>
      </c>
      <c r="AB828" s="16" t="s">
        <v>2174</v>
      </c>
      <c r="AC828" s="16" t="s">
        <v>23</v>
      </c>
      <c r="AD828" s="16" t="s">
        <v>453</v>
      </c>
      <c r="AE828" s="16"/>
      <c r="AF828" s="16" t="s">
        <v>338</v>
      </c>
      <c r="AG828" s="25">
        <f ca="1" t="shared" si="87"/>
        <v>0.140277777740266</v>
      </c>
      <c r="AH828" s="25" t="str">
        <f t="shared" si="88"/>
        <v>是</v>
      </c>
      <c r="AI828" s="26" t="str">
        <f ca="1" t="shared" si="89"/>
        <v>是</v>
      </c>
      <c r="AJ828" s="27" t="str">
        <f ca="1" t="shared" si="90"/>
        <v>是</v>
      </c>
      <c r="AK828" s="28" t="s">
        <v>69</v>
      </c>
      <c r="AL828" s="28"/>
      <c r="AM828" s="28"/>
    </row>
    <row r="829" spans="1:39">
      <c r="A829" s="22" t="str">
        <f t="shared" si="85"/>
        <v>合肥经开大学城网点</v>
      </c>
      <c r="B829" s="22" t="str">
        <f>VLOOKUP(R829,区域划分!A:B,2,0)</f>
        <v>合肥南</v>
      </c>
      <c r="C829" t="str">
        <f t="shared" si="86"/>
        <v>2020-11-03</v>
      </c>
      <c r="D829" s="16" t="s">
        <v>7991</v>
      </c>
      <c r="E829" s="16" t="s">
        <v>7992</v>
      </c>
      <c r="F829" s="16" t="s">
        <v>835</v>
      </c>
      <c r="G829" s="16" t="s">
        <v>471</v>
      </c>
      <c r="H829" s="16" t="s">
        <v>472</v>
      </c>
      <c r="I829" s="16" t="s">
        <v>473</v>
      </c>
      <c r="J829" s="16" t="s">
        <v>836</v>
      </c>
      <c r="K829" s="16" t="s">
        <v>7993</v>
      </c>
      <c r="L829" s="16" t="s">
        <v>7994</v>
      </c>
      <c r="M829" s="16" t="s">
        <v>6805</v>
      </c>
      <c r="N829" s="16" t="s">
        <v>478</v>
      </c>
      <c r="O829" s="16" t="s">
        <v>442</v>
      </c>
      <c r="P829" s="16" t="s">
        <v>7995</v>
      </c>
      <c r="Q829" s="16" t="s">
        <v>7996</v>
      </c>
      <c r="R829" s="16" t="s">
        <v>7</v>
      </c>
      <c r="S829" s="16" t="s">
        <v>3414</v>
      </c>
      <c r="T829" s="16" t="s">
        <v>7997</v>
      </c>
      <c r="U829" s="16" t="s">
        <v>447</v>
      </c>
      <c r="V829" s="16" t="s">
        <v>6809</v>
      </c>
      <c r="W829" s="16" t="s">
        <v>7995</v>
      </c>
      <c r="X829" s="16" t="s">
        <v>449</v>
      </c>
      <c r="Y829" s="16" t="s">
        <v>450</v>
      </c>
      <c r="Z829" s="16" t="s">
        <v>451</v>
      </c>
      <c r="AA829" s="16" t="s">
        <v>7998</v>
      </c>
      <c r="AB829" s="16" t="s">
        <v>3414</v>
      </c>
      <c r="AC829" s="16" t="s">
        <v>7</v>
      </c>
      <c r="AD829" s="16" t="s">
        <v>453</v>
      </c>
      <c r="AE829" s="16" t="s">
        <v>338</v>
      </c>
      <c r="AF829" s="16" t="s">
        <v>338</v>
      </c>
      <c r="AG829" s="25">
        <f ca="1" t="shared" si="87"/>
        <v>20.3786111109657</v>
      </c>
      <c r="AH829" s="25" t="str">
        <f t="shared" si="88"/>
        <v>是</v>
      </c>
      <c r="AI829" s="26" t="str">
        <f ca="1" t="shared" si="89"/>
        <v>是</v>
      </c>
      <c r="AJ829" s="27" t="str">
        <f ca="1" t="shared" si="90"/>
        <v>是</v>
      </c>
      <c r="AK829" s="28" t="s">
        <v>69</v>
      </c>
      <c r="AL829" s="28"/>
      <c r="AM829" s="28"/>
    </row>
    <row r="830" spans="1:39">
      <c r="A830" s="22" t="str">
        <f t="shared" si="85"/>
        <v>合肥经开网点</v>
      </c>
      <c r="B830" s="22" t="str">
        <f>VLOOKUP(R830,区域划分!A:B,2,0)</f>
        <v>合肥南</v>
      </c>
      <c r="C830" t="str">
        <f t="shared" si="86"/>
        <v>2020-11-03</v>
      </c>
      <c r="D830" s="16" t="s">
        <v>7999</v>
      </c>
      <c r="E830" s="16" t="s">
        <v>8000</v>
      </c>
      <c r="F830" s="16" t="s">
        <v>433</v>
      </c>
      <c r="G830" s="16" t="s">
        <v>471</v>
      </c>
      <c r="H830" s="16" t="s">
        <v>472</v>
      </c>
      <c r="I830" s="16" t="s">
        <v>473</v>
      </c>
      <c r="J830" s="16" t="s">
        <v>634</v>
      </c>
      <c r="K830" s="16" t="s">
        <v>5457</v>
      </c>
      <c r="L830" s="16" t="s">
        <v>8001</v>
      </c>
      <c r="M830" s="16" t="s">
        <v>8002</v>
      </c>
      <c r="N830" s="16" t="s">
        <v>478</v>
      </c>
      <c r="O830" s="16" t="s">
        <v>442</v>
      </c>
      <c r="P830" s="16" t="s">
        <v>8003</v>
      </c>
      <c r="Q830" s="16" t="s">
        <v>8004</v>
      </c>
      <c r="R830" s="16" t="s">
        <v>9</v>
      </c>
      <c r="S830" s="16" t="s">
        <v>2273</v>
      </c>
      <c r="T830" s="16" t="s">
        <v>8005</v>
      </c>
      <c r="U830" s="16" t="s">
        <v>447</v>
      </c>
      <c r="V830" s="16" t="s">
        <v>8006</v>
      </c>
      <c r="W830" s="16" t="s">
        <v>8003</v>
      </c>
      <c r="X830" s="16" t="s">
        <v>449</v>
      </c>
      <c r="Y830" s="16" t="s">
        <v>450</v>
      </c>
      <c r="Z830" s="16" t="s">
        <v>451</v>
      </c>
      <c r="AA830" s="16" t="s">
        <v>8007</v>
      </c>
      <c r="AB830" s="16" t="s">
        <v>2273</v>
      </c>
      <c r="AC830" s="16" t="s">
        <v>9</v>
      </c>
      <c r="AD830" s="16" t="s">
        <v>453</v>
      </c>
      <c r="AE830" s="16" t="s">
        <v>338</v>
      </c>
      <c r="AF830" s="16" t="s">
        <v>338</v>
      </c>
      <c r="AG830" s="25">
        <f ca="1" t="shared" si="87"/>
        <v>22.3136111111962</v>
      </c>
      <c r="AH830" s="25" t="str">
        <f t="shared" si="88"/>
        <v>是</v>
      </c>
      <c r="AI830" s="26" t="str">
        <f ca="1" t="shared" si="89"/>
        <v>是</v>
      </c>
      <c r="AJ830" s="27" t="str">
        <f ca="1" t="shared" si="90"/>
        <v>是</v>
      </c>
      <c r="AK830" s="28" t="s">
        <v>69</v>
      </c>
      <c r="AL830" s="28"/>
      <c r="AM830" s="28"/>
    </row>
    <row r="831" spans="1:39">
      <c r="A831" s="22" t="str">
        <f t="shared" si="85"/>
        <v>合肥肥东吾悦网点</v>
      </c>
      <c r="B831" s="22" t="str">
        <f>VLOOKUP(R831,区域划分!A:B,2,0)</f>
        <v>肥东</v>
      </c>
      <c r="C831" t="str">
        <f t="shared" si="86"/>
        <v>2020-11-03</v>
      </c>
      <c r="D831" s="16" t="s">
        <v>8008</v>
      </c>
      <c r="E831" s="16" t="s">
        <v>8009</v>
      </c>
      <c r="F831" s="16" t="s">
        <v>433</v>
      </c>
      <c r="G831" s="16" t="s">
        <v>532</v>
      </c>
      <c r="H831" s="16" t="s">
        <v>533</v>
      </c>
      <c r="I831" s="16" t="s">
        <v>473</v>
      </c>
      <c r="J831" s="16" t="s">
        <v>6350</v>
      </c>
      <c r="K831" s="16" t="s">
        <v>8010</v>
      </c>
      <c r="L831" s="16" t="s">
        <v>8011</v>
      </c>
      <c r="M831" s="16" t="s">
        <v>537</v>
      </c>
      <c r="N831" s="16" t="s">
        <v>441</v>
      </c>
      <c r="O831" s="16" t="s">
        <v>442</v>
      </c>
      <c r="P831" s="16" t="s">
        <v>537</v>
      </c>
      <c r="Q831" s="16" t="s">
        <v>8012</v>
      </c>
      <c r="R831" s="16" t="s">
        <v>11</v>
      </c>
      <c r="S831" s="16" t="s">
        <v>4176</v>
      </c>
      <c r="T831" s="16" t="s">
        <v>4197</v>
      </c>
      <c r="U831" s="16" t="s">
        <v>466</v>
      </c>
      <c r="V831" s="16" t="s">
        <v>541</v>
      </c>
      <c r="W831" s="16" t="s">
        <v>537</v>
      </c>
      <c r="X831" s="16" t="s">
        <v>449</v>
      </c>
      <c r="Y831" s="16" t="s">
        <v>450</v>
      </c>
      <c r="Z831" s="16" t="s">
        <v>451</v>
      </c>
      <c r="AA831" s="16" t="s">
        <v>8013</v>
      </c>
      <c r="AB831" s="16" t="s">
        <v>4176</v>
      </c>
      <c r="AC831" s="16" t="s">
        <v>11</v>
      </c>
      <c r="AD831" s="16" t="s">
        <v>453</v>
      </c>
      <c r="AE831" s="16" t="s">
        <v>11</v>
      </c>
      <c r="AF831" s="16" t="s">
        <v>338</v>
      </c>
      <c r="AG831" s="25">
        <f ca="1" t="shared" si="87"/>
        <v>23.3374999998487</v>
      </c>
      <c r="AH831" s="25" t="str">
        <f t="shared" si="88"/>
        <v>是</v>
      </c>
      <c r="AI831" s="26" t="str">
        <f ca="1" t="shared" si="89"/>
        <v>是</v>
      </c>
      <c r="AJ831" s="27" t="str">
        <f ca="1" t="shared" si="90"/>
        <v>是</v>
      </c>
      <c r="AK831" s="28"/>
      <c r="AL831" s="28" t="s">
        <v>71</v>
      </c>
      <c r="AM831" s="28"/>
    </row>
    <row r="832" spans="1:39">
      <c r="A832" s="22" t="str">
        <f t="shared" si="85"/>
        <v>淮北濉溪网点</v>
      </c>
      <c r="B832" s="22" t="str">
        <f>VLOOKUP(R832,区域划分!A:B,2,0)</f>
        <v>淮北</v>
      </c>
      <c r="C832" t="str">
        <f t="shared" si="86"/>
        <v>2020-11-03</v>
      </c>
      <c r="D832" s="16" t="s">
        <v>8014</v>
      </c>
      <c r="E832" s="16" t="s">
        <v>8015</v>
      </c>
      <c r="F832" s="16" t="s">
        <v>433</v>
      </c>
      <c r="G832" s="16" t="s">
        <v>456</v>
      </c>
      <c r="H832" s="16" t="s">
        <v>457</v>
      </c>
      <c r="I832" s="16" t="s">
        <v>473</v>
      </c>
      <c r="J832" s="16" t="s">
        <v>1051</v>
      </c>
      <c r="K832" s="16" t="s">
        <v>3269</v>
      </c>
      <c r="L832" s="16" t="s">
        <v>8016</v>
      </c>
      <c r="M832" s="16" t="s">
        <v>8017</v>
      </c>
      <c r="N832" s="16" t="s">
        <v>441</v>
      </c>
      <c r="O832" s="16" t="s">
        <v>442</v>
      </c>
      <c r="P832" s="16" t="s">
        <v>8018</v>
      </c>
      <c r="Q832" s="16" t="s">
        <v>8019</v>
      </c>
      <c r="R832" s="16" t="s">
        <v>123</v>
      </c>
      <c r="S832" s="16" t="s">
        <v>7045</v>
      </c>
      <c r="T832" s="16" t="s">
        <v>8020</v>
      </c>
      <c r="U832" s="16" t="s">
        <v>447</v>
      </c>
      <c r="V832" s="16" t="s">
        <v>8021</v>
      </c>
      <c r="W832" s="16" t="s">
        <v>8018</v>
      </c>
      <c r="X832" s="16" t="s">
        <v>449</v>
      </c>
      <c r="Y832" s="16" t="s">
        <v>450</v>
      </c>
      <c r="Z832" s="16" t="s">
        <v>451</v>
      </c>
      <c r="AA832" s="16" t="s">
        <v>8022</v>
      </c>
      <c r="AB832" s="16" t="s">
        <v>7045</v>
      </c>
      <c r="AC832" s="16" t="s">
        <v>123</v>
      </c>
      <c r="AD832" s="16" t="s">
        <v>453</v>
      </c>
      <c r="AE832" s="16" t="s">
        <v>338</v>
      </c>
      <c r="AF832" s="16" t="s">
        <v>338</v>
      </c>
      <c r="AG832" s="25">
        <f ca="1" t="shared" si="87"/>
        <v>0.913611111114733</v>
      </c>
      <c r="AH832" s="25" t="str">
        <f t="shared" si="88"/>
        <v>是</v>
      </c>
      <c r="AI832" s="26" t="str">
        <f ca="1" t="shared" si="89"/>
        <v>是</v>
      </c>
      <c r="AJ832" s="27" t="str">
        <f ca="1" t="shared" si="90"/>
        <v>是</v>
      </c>
      <c r="AK832" s="28" t="s">
        <v>69</v>
      </c>
      <c r="AL832" s="28"/>
      <c r="AM832" s="28"/>
    </row>
    <row r="833" spans="1:39">
      <c r="A833" s="22" t="str">
        <f t="shared" si="85"/>
        <v>合肥高新天鹅湖网点</v>
      </c>
      <c r="B833" s="22" t="str">
        <f>VLOOKUP(R833,区域划分!A:B,2,0)</f>
        <v>合肥南</v>
      </c>
      <c r="C833" t="str">
        <f t="shared" si="86"/>
        <v>2020-11-03</v>
      </c>
      <c r="D833" s="16" t="s">
        <v>8023</v>
      </c>
      <c r="E833" s="16" t="s">
        <v>8024</v>
      </c>
      <c r="F833" s="16" t="s">
        <v>433</v>
      </c>
      <c r="G833" s="16" t="s">
        <v>456</v>
      </c>
      <c r="H833" s="16" t="s">
        <v>457</v>
      </c>
      <c r="I833" s="16" t="s">
        <v>473</v>
      </c>
      <c r="J833" s="16" t="s">
        <v>3477</v>
      </c>
      <c r="K833" s="16" t="s">
        <v>3478</v>
      </c>
      <c r="L833" s="16" t="s">
        <v>8025</v>
      </c>
      <c r="M833" s="16" t="s">
        <v>8026</v>
      </c>
      <c r="N833" s="16" t="s">
        <v>478</v>
      </c>
      <c r="O833" s="16" t="s">
        <v>442</v>
      </c>
      <c r="P833" s="16" t="s">
        <v>8027</v>
      </c>
      <c r="Q833" s="16" t="s">
        <v>8028</v>
      </c>
      <c r="R833" s="16" t="s">
        <v>17</v>
      </c>
      <c r="S833" s="16" t="s">
        <v>593</v>
      </c>
      <c r="T833" s="16" t="s">
        <v>8029</v>
      </c>
      <c r="U833" s="16" t="s">
        <v>447</v>
      </c>
      <c r="V833" s="16" t="s">
        <v>8030</v>
      </c>
      <c r="W833" s="16" t="s">
        <v>8027</v>
      </c>
      <c r="X833" s="16" t="s">
        <v>449</v>
      </c>
      <c r="Y833" s="16" t="s">
        <v>450</v>
      </c>
      <c r="Z833" s="16" t="s">
        <v>451</v>
      </c>
      <c r="AA833" s="16" t="s">
        <v>8031</v>
      </c>
      <c r="AB833" s="16" t="s">
        <v>593</v>
      </c>
      <c r="AC833" s="16" t="s">
        <v>17</v>
      </c>
      <c r="AD833" s="16" t="s">
        <v>453</v>
      </c>
      <c r="AE833" s="16" t="s">
        <v>338</v>
      </c>
      <c r="AF833" s="16" t="s">
        <v>338</v>
      </c>
      <c r="AG833" s="25">
        <f ca="1" t="shared" si="87"/>
        <v>7.12583333317889</v>
      </c>
      <c r="AH833" s="25" t="str">
        <f t="shared" si="88"/>
        <v>是</v>
      </c>
      <c r="AI833" s="26" t="str">
        <f ca="1" t="shared" si="89"/>
        <v>是</v>
      </c>
      <c r="AJ833" s="27" t="str">
        <f ca="1" t="shared" si="90"/>
        <v>是</v>
      </c>
      <c r="AK833" s="28" t="s">
        <v>69</v>
      </c>
      <c r="AL833" s="28"/>
      <c r="AM833" s="28"/>
    </row>
    <row r="834" spans="1:39">
      <c r="A834" s="22" t="str">
        <f t="shared" si="85"/>
        <v>合肥肥东吾悦网点</v>
      </c>
      <c r="B834" s="22" t="str">
        <f>VLOOKUP(R834,区域划分!A:B,2,0)</f>
        <v>肥东</v>
      </c>
      <c r="C834" t="str">
        <f t="shared" si="86"/>
        <v>2020-11-03</v>
      </c>
      <c r="D834" s="16" t="s">
        <v>8032</v>
      </c>
      <c r="E834" s="16" t="s">
        <v>8033</v>
      </c>
      <c r="F834" s="16" t="s">
        <v>433</v>
      </c>
      <c r="G834" s="16" t="s">
        <v>532</v>
      </c>
      <c r="H834" s="16" t="s">
        <v>533</v>
      </c>
      <c r="I834" s="16" t="s">
        <v>436</v>
      </c>
      <c r="J834" s="16" t="s">
        <v>898</v>
      </c>
      <c r="K834" s="16" t="s">
        <v>8034</v>
      </c>
      <c r="L834" s="16" t="s">
        <v>8035</v>
      </c>
      <c r="M834" s="16" t="s">
        <v>8036</v>
      </c>
      <c r="N834" s="16" t="s">
        <v>478</v>
      </c>
      <c r="O834" s="16" t="s">
        <v>442</v>
      </c>
      <c r="P834" s="16" t="s">
        <v>8037</v>
      </c>
      <c r="Q834" s="16" t="s">
        <v>8038</v>
      </c>
      <c r="R834" s="16" t="s">
        <v>11</v>
      </c>
      <c r="S834" s="16" t="s">
        <v>1936</v>
      </c>
      <c r="T834" s="16" t="s">
        <v>7218</v>
      </c>
      <c r="U834" s="16" t="s">
        <v>466</v>
      </c>
      <c r="V834" s="16" t="s">
        <v>8039</v>
      </c>
      <c r="W834" s="16" t="s">
        <v>8037</v>
      </c>
      <c r="X834" s="16" t="s">
        <v>449</v>
      </c>
      <c r="Y834" s="16" t="s">
        <v>450</v>
      </c>
      <c r="Z834" s="16" t="s">
        <v>451</v>
      </c>
      <c r="AA834" s="16" t="s">
        <v>8040</v>
      </c>
      <c r="AB834" s="16" t="s">
        <v>1936</v>
      </c>
      <c r="AC834" s="16" t="s">
        <v>11</v>
      </c>
      <c r="AD834" s="16" t="s">
        <v>453</v>
      </c>
      <c r="AE834" s="16" t="s">
        <v>11</v>
      </c>
      <c r="AF834" s="16" t="s">
        <v>338</v>
      </c>
      <c r="AG834" s="25">
        <f ca="1" t="shared" si="87"/>
        <v>23.6230555554503</v>
      </c>
      <c r="AH834" s="25" t="str">
        <f t="shared" si="88"/>
        <v>是</v>
      </c>
      <c r="AI834" s="26" t="str">
        <f ca="1" t="shared" si="89"/>
        <v>是</v>
      </c>
      <c r="AJ834" s="27" t="str">
        <f ca="1" t="shared" si="90"/>
        <v>是</v>
      </c>
      <c r="AK834" s="28"/>
      <c r="AL834" s="28" t="s">
        <v>71</v>
      </c>
      <c r="AM834" s="28"/>
    </row>
    <row r="835" spans="1:39">
      <c r="A835" s="22" t="str">
        <f t="shared" ref="A835:A866" si="91">R835</f>
        <v>合肥蜀山通合网点</v>
      </c>
      <c r="B835" s="22" t="str">
        <f>VLOOKUP(R835,区域划分!A:B,2,0)</f>
        <v>合肥南</v>
      </c>
      <c r="C835" t="str">
        <f t="shared" ref="C835:C866" si="92">MID(L835,1,10)</f>
        <v>2020-11-03</v>
      </c>
      <c r="D835" s="16" t="s">
        <v>8041</v>
      </c>
      <c r="E835" s="16" t="s">
        <v>8042</v>
      </c>
      <c r="F835" s="16" t="s">
        <v>433</v>
      </c>
      <c r="G835" s="16" t="s">
        <v>532</v>
      </c>
      <c r="H835" s="16" t="s">
        <v>1270</v>
      </c>
      <c r="I835" s="16" t="s">
        <v>436</v>
      </c>
      <c r="J835" s="16" t="s">
        <v>600</v>
      </c>
      <c r="K835" s="16" t="s">
        <v>8043</v>
      </c>
      <c r="L835" s="16" t="s">
        <v>8044</v>
      </c>
      <c r="M835" s="16" t="s">
        <v>8045</v>
      </c>
      <c r="N835" s="16" t="s">
        <v>441</v>
      </c>
      <c r="O835" s="16" t="s">
        <v>442</v>
      </c>
      <c r="P835" s="16" t="s">
        <v>8046</v>
      </c>
      <c r="Q835" s="16" t="s">
        <v>8047</v>
      </c>
      <c r="R835" s="16" t="s">
        <v>66</v>
      </c>
      <c r="S835" s="16" t="s">
        <v>8048</v>
      </c>
      <c r="T835" s="16" t="s">
        <v>8049</v>
      </c>
      <c r="U835" s="16" t="s">
        <v>447</v>
      </c>
      <c r="V835" s="16" t="s">
        <v>8050</v>
      </c>
      <c r="W835" s="16" t="s">
        <v>8046</v>
      </c>
      <c r="X835" s="16" t="s">
        <v>449</v>
      </c>
      <c r="Y835" s="16" t="s">
        <v>450</v>
      </c>
      <c r="Z835" s="16" t="s">
        <v>451</v>
      </c>
      <c r="AA835" s="16" t="s">
        <v>8051</v>
      </c>
      <c r="AB835" s="16" t="s">
        <v>8048</v>
      </c>
      <c r="AC835" s="16" t="s">
        <v>66</v>
      </c>
      <c r="AD835" s="16" t="s">
        <v>453</v>
      </c>
      <c r="AE835" s="16" t="s">
        <v>338</v>
      </c>
      <c r="AF835" s="16" t="s">
        <v>338</v>
      </c>
      <c r="AG835" s="25">
        <f ca="1" t="shared" si="87"/>
        <v>22.2872222222504</v>
      </c>
      <c r="AH835" s="25" t="str">
        <f t="shared" si="88"/>
        <v>是</v>
      </c>
      <c r="AI835" s="26" t="str">
        <f ca="1" t="shared" si="89"/>
        <v>是</v>
      </c>
      <c r="AJ835" s="27" t="str">
        <f ca="1" t="shared" si="90"/>
        <v>是</v>
      </c>
      <c r="AK835" s="28" t="s">
        <v>69</v>
      </c>
      <c r="AL835" s="28"/>
      <c r="AM835" s="28"/>
    </row>
    <row r="836" spans="1:39">
      <c r="A836" s="22" t="str">
        <f t="shared" si="91"/>
        <v>铜陵枞阳经开网点</v>
      </c>
      <c r="B836" s="22" t="str">
        <f>VLOOKUP(R836,区域划分!A:B,2,0)</f>
        <v>铜陵</v>
      </c>
      <c r="C836" t="str">
        <f t="shared" si="92"/>
        <v>2020-11-03</v>
      </c>
      <c r="D836" s="16" t="s">
        <v>8052</v>
      </c>
      <c r="E836" s="16" t="s">
        <v>8053</v>
      </c>
      <c r="F836" s="16" t="s">
        <v>433</v>
      </c>
      <c r="G836" s="16" t="s">
        <v>471</v>
      </c>
      <c r="H836" s="16" t="s">
        <v>472</v>
      </c>
      <c r="I836" s="16" t="s">
        <v>473</v>
      </c>
      <c r="J836" s="16" t="s">
        <v>1041</v>
      </c>
      <c r="K836" s="16" t="s">
        <v>1042</v>
      </c>
      <c r="L836" s="16" t="s">
        <v>8054</v>
      </c>
      <c r="M836" s="16" t="s">
        <v>8055</v>
      </c>
      <c r="N836" s="16" t="s">
        <v>441</v>
      </c>
      <c r="O836" s="16" t="s">
        <v>442</v>
      </c>
      <c r="P836" s="16" t="s">
        <v>8056</v>
      </c>
      <c r="Q836" s="16" t="s">
        <v>8057</v>
      </c>
      <c r="R836" s="16" t="s">
        <v>108</v>
      </c>
      <c r="S836" s="16" t="s">
        <v>8058</v>
      </c>
      <c r="T836" s="16" t="s">
        <v>8059</v>
      </c>
      <c r="U836" s="16" t="s">
        <v>447</v>
      </c>
      <c r="V836" s="16" t="s">
        <v>8060</v>
      </c>
      <c r="W836" s="16" t="s">
        <v>8056</v>
      </c>
      <c r="X836" s="16" t="s">
        <v>449</v>
      </c>
      <c r="Y836" s="16" t="s">
        <v>450</v>
      </c>
      <c r="Z836" s="16" t="s">
        <v>451</v>
      </c>
      <c r="AA836" s="16" t="s">
        <v>8061</v>
      </c>
      <c r="AB836" s="16" t="s">
        <v>8058</v>
      </c>
      <c r="AC836" s="16" t="s">
        <v>108</v>
      </c>
      <c r="AD836" s="16" t="s">
        <v>453</v>
      </c>
      <c r="AE836" s="16" t="s">
        <v>338</v>
      </c>
      <c r="AF836" s="16" t="s">
        <v>338</v>
      </c>
      <c r="AG836" s="25">
        <f ca="1" t="shared" si="87"/>
        <v>2.80861111124977</v>
      </c>
      <c r="AH836" s="25" t="str">
        <f t="shared" si="88"/>
        <v>是</v>
      </c>
      <c r="AI836" s="26" t="str">
        <f ca="1" t="shared" si="89"/>
        <v>是</v>
      </c>
      <c r="AJ836" s="27" t="str">
        <f ca="1" t="shared" si="90"/>
        <v>是</v>
      </c>
      <c r="AK836" s="28" t="s">
        <v>69</v>
      </c>
      <c r="AL836" s="28"/>
      <c r="AM836" s="28"/>
    </row>
    <row r="837" spans="1:39">
      <c r="A837" s="22" t="str">
        <f t="shared" si="91"/>
        <v>合肥肥东吾悦网点</v>
      </c>
      <c r="B837" s="22" t="str">
        <f>VLOOKUP(R837,区域划分!A:B,2,0)</f>
        <v>肥东</v>
      </c>
      <c r="C837" t="str">
        <f t="shared" si="92"/>
        <v>2020-11-03</v>
      </c>
      <c r="D837" s="16" t="s">
        <v>8062</v>
      </c>
      <c r="E837" s="16" t="s">
        <v>8063</v>
      </c>
      <c r="F837" s="16" t="s">
        <v>433</v>
      </c>
      <c r="G837" s="16" t="s">
        <v>471</v>
      </c>
      <c r="H837" s="16" t="s">
        <v>472</v>
      </c>
      <c r="I837" s="16" t="s">
        <v>473</v>
      </c>
      <c r="J837" s="16" t="s">
        <v>4391</v>
      </c>
      <c r="K837" s="16" t="s">
        <v>8064</v>
      </c>
      <c r="L837" s="16" t="s">
        <v>8065</v>
      </c>
      <c r="M837" s="16" t="s">
        <v>8066</v>
      </c>
      <c r="N837" s="16" t="s">
        <v>441</v>
      </c>
      <c r="O837" s="16" t="s">
        <v>442</v>
      </c>
      <c r="P837" s="16" t="s">
        <v>8067</v>
      </c>
      <c r="Q837" s="16" t="s">
        <v>8068</v>
      </c>
      <c r="R837" s="16" t="s">
        <v>11</v>
      </c>
      <c r="S837" s="16" t="s">
        <v>1936</v>
      </c>
      <c r="T837" s="16" t="s">
        <v>7218</v>
      </c>
      <c r="U837" s="16" t="s">
        <v>466</v>
      </c>
      <c r="V837" s="16" t="s">
        <v>4147</v>
      </c>
      <c r="W837" s="16" t="s">
        <v>8067</v>
      </c>
      <c r="X837" s="16" t="s">
        <v>449</v>
      </c>
      <c r="Y837" s="16" t="s">
        <v>450</v>
      </c>
      <c r="Z837" s="16" t="s">
        <v>451</v>
      </c>
      <c r="AA837" s="16" t="s">
        <v>8069</v>
      </c>
      <c r="AB837" s="16" t="s">
        <v>1936</v>
      </c>
      <c r="AC837" s="16" t="s">
        <v>11</v>
      </c>
      <c r="AD837" s="16" t="s">
        <v>453</v>
      </c>
      <c r="AE837" s="16" t="s">
        <v>11</v>
      </c>
      <c r="AF837" s="16" t="s">
        <v>338</v>
      </c>
      <c r="AG837" s="25">
        <f ca="1" t="shared" si="87"/>
        <v>23.5900000000256</v>
      </c>
      <c r="AH837" s="25" t="str">
        <f t="shared" si="88"/>
        <v>是</v>
      </c>
      <c r="AI837" s="26" t="str">
        <f ca="1" t="shared" si="89"/>
        <v>是</v>
      </c>
      <c r="AJ837" s="27" t="str">
        <f ca="1" t="shared" si="90"/>
        <v>是</v>
      </c>
      <c r="AK837" s="28"/>
      <c r="AL837" s="28" t="s">
        <v>71</v>
      </c>
      <c r="AM837" s="28"/>
    </row>
    <row r="838" spans="1:39">
      <c r="A838" s="22" t="str">
        <f t="shared" si="91"/>
        <v>黄山黟县网点</v>
      </c>
      <c r="B838" s="22" t="str">
        <f>VLOOKUP(R838,区域划分!A:B,2,0)</f>
        <v>黄山</v>
      </c>
      <c r="C838" t="str">
        <f t="shared" si="92"/>
        <v>2020-11-03</v>
      </c>
      <c r="D838" s="16" t="s">
        <v>8070</v>
      </c>
      <c r="E838" s="16" t="s">
        <v>8071</v>
      </c>
      <c r="F838" s="16" t="s">
        <v>433</v>
      </c>
      <c r="G838" s="16" t="s">
        <v>471</v>
      </c>
      <c r="H838" s="16" t="s">
        <v>472</v>
      </c>
      <c r="I838" s="16" t="s">
        <v>473</v>
      </c>
      <c r="J838" s="16" t="s">
        <v>8072</v>
      </c>
      <c r="K838" s="16" t="s">
        <v>3439</v>
      </c>
      <c r="L838" s="16" t="s">
        <v>8073</v>
      </c>
      <c r="M838" s="16" t="s">
        <v>8074</v>
      </c>
      <c r="N838" s="16" t="s">
        <v>478</v>
      </c>
      <c r="O838" s="16" t="s">
        <v>442</v>
      </c>
      <c r="P838" s="16" t="s">
        <v>8075</v>
      </c>
      <c r="Q838" s="16" t="s">
        <v>8076</v>
      </c>
      <c r="R838" s="16" t="s">
        <v>49</v>
      </c>
      <c r="S838" s="16" t="s">
        <v>1936</v>
      </c>
      <c r="T838" s="16" t="s">
        <v>7769</v>
      </c>
      <c r="U838" s="16" t="s">
        <v>466</v>
      </c>
      <c r="V838" s="16" t="s">
        <v>8077</v>
      </c>
      <c r="W838" s="16" t="s">
        <v>8075</v>
      </c>
      <c r="X838" s="16" t="s">
        <v>449</v>
      </c>
      <c r="Y838" s="16" t="s">
        <v>450</v>
      </c>
      <c r="Z838" s="16" t="s">
        <v>451</v>
      </c>
      <c r="AA838" s="16" t="s">
        <v>8078</v>
      </c>
      <c r="AB838" s="16" t="s">
        <v>1936</v>
      </c>
      <c r="AC838" s="16" t="s">
        <v>49</v>
      </c>
      <c r="AD838" s="16" t="s">
        <v>453</v>
      </c>
      <c r="AE838" s="16" t="s">
        <v>49</v>
      </c>
      <c r="AF838" s="16" t="s">
        <v>338</v>
      </c>
      <c r="AG838" s="25">
        <f ca="1" t="shared" si="87"/>
        <v>23.6180555555038</v>
      </c>
      <c r="AH838" s="25" t="str">
        <f t="shared" si="88"/>
        <v>是</v>
      </c>
      <c r="AI838" s="26" t="str">
        <f ca="1" t="shared" si="89"/>
        <v>是</v>
      </c>
      <c r="AJ838" s="27" t="str">
        <f ca="1" t="shared" si="90"/>
        <v>是</v>
      </c>
      <c r="AK838" s="28" t="s">
        <v>69</v>
      </c>
      <c r="AL838" s="28" t="s">
        <v>71</v>
      </c>
      <c r="AM838" s="28"/>
    </row>
    <row r="839" spans="1:39">
      <c r="A839" s="22" t="str">
        <f t="shared" si="91"/>
        <v>合肥长丰水湖镇网点</v>
      </c>
      <c r="B839" s="22" t="str">
        <f>VLOOKUP(R839,区域划分!A:B,2,0)</f>
        <v>合肥北</v>
      </c>
      <c r="C839" t="str">
        <f t="shared" si="92"/>
        <v>2020-11-03</v>
      </c>
      <c r="D839" s="16" t="s">
        <v>8079</v>
      </c>
      <c r="E839" s="16" t="s">
        <v>8080</v>
      </c>
      <c r="F839" s="16" t="s">
        <v>433</v>
      </c>
      <c r="G839" s="16" t="s">
        <v>471</v>
      </c>
      <c r="H839" s="16" t="s">
        <v>472</v>
      </c>
      <c r="I839" s="16" t="s">
        <v>473</v>
      </c>
      <c r="J839" s="16" t="s">
        <v>1979</v>
      </c>
      <c r="K839" s="16" t="s">
        <v>8081</v>
      </c>
      <c r="L839" s="16" t="s">
        <v>8082</v>
      </c>
      <c r="M839" s="16" t="s">
        <v>8083</v>
      </c>
      <c r="N839" s="16" t="s">
        <v>441</v>
      </c>
      <c r="O839" s="16" t="s">
        <v>442</v>
      </c>
      <c r="P839" s="16" t="s">
        <v>8084</v>
      </c>
      <c r="Q839" s="16" t="s">
        <v>8085</v>
      </c>
      <c r="R839" s="16" t="s">
        <v>15</v>
      </c>
      <c r="S839" s="16" t="s">
        <v>829</v>
      </c>
      <c r="T839" s="16" t="s">
        <v>8086</v>
      </c>
      <c r="U839" s="16" t="s">
        <v>447</v>
      </c>
      <c r="V839" s="16" t="s">
        <v>8087</v>
      </c>
      <c r="W839" s="16" t="s">
        <v>8084</v>
      </c>
      <c r="X839" s="16" t="s">
        <v>449</v>
      </c>
      <c r="Y839" s="16" t="s">
        <v>450</v>
      </c>
      <c r="Z839" s="16" t="s">
        <v>451</v>
      </c>
      <c r="AA839" s="16" t="s">
        <v>8088</v>
      </c>
      <c r="AB839" s="16" t="s">
        <v>829</v>
      </c>
      <c r="AC839" s="16" t="s">
        <v>15</v>
      </c>
      <c r="AD839" s="16" t="s">
        <v>453</v>
      </c>
      <c r="AE839" s="16" t="s">
        <v>338</v>
      </c>
      <c r="AF839" s="16" t="s">
        <v>338</v>
      </c>
      <c r="AG839" s="25">
        <f ca="1" t="shared" si="87"/>
        <v>6.85722222214099</v>
      </c>
      <c r="AH839" s="25" t="str">
        <f t="shared" si="88"/>
        <v>是</v>
      </c>
      <c r="AI839" s="26" t="str">
        <f ca="1" t="shared" si="89"/>
        <v>是</v>
      </c>
      <c r="AJ839" s="27" t="str">
        <f ca="1" t="shared" si="90"/>
        <v>是</v>
      </c>
      <c r="AK839" s="28" t="s">
        <v>69</v>
      </c>
      <c r="AL839" s="28"/>
      <c r="AM839" s="28"/>
    </row>
    <row r="840" spans="1:39">
      <c r="A840" s="22" t="str">
        <f t="shared" si="91"/>
        <v>宣城旌德网点</v>
      </c>
      <c r="B840" s="22" t="str">
        <f>VLOOKUP(R840,区域划分!A:B,2,0)</f>
        <v>旌德</v>
      </c>
      <c r="C840" t="str">
        <f t="shared" si="92"/>
        <v>2020-11-03</v>
      </c>
      <c r="D840" s="16" t="s">
        <v>8089</v>
      </c>
      <c r="E840" s="16" t="s">
        <v>8090</v>
      </c>
      <c r="F840" s="16" t="s">
        <v>433</v>
      </c>
      <c r="G840" s="16" t="s">
        <v>532</v>
      </c>
      <c r="H840" s="16" t="s">
        <v>2334</v>
      </c>
      <c r="I840" s="16" t="s">
        <v>436</v>
      </c>
      <c r="J840" s="16" t="s">
        <v>195</v>
      </c>
      <c r="K840" s="16" t="s">
        <v>8091</v>
      </c>
      <c r="L840" s="16" t="s">
        <v>8092</v>
      </c>
      <c r="M840" s="16" t="s">
        <v>1560</v>
      </c>
      <c r="N840" s="16" t="s">
        <v>441</v>
      </c>
      <c r="O840" s="16" t="s">
        <v>479</v>
      </c>
      <c r="P840" s="16" t="s">
        <v>8093</v>
      </c>
      <c r="Q840" s="16" t="s">
        <v>8094</v>
      </c>
      <c r="R840" s="16" t="s">
        <v>102</v>
      </c>
      <c r="S840" s="16" t="s">
        <v>526</v>
      </c>
      <c r="T840" s="16" t="s">
        <v>8095</v>
      </c>
      <c r="U840" s="16" t="s">
        <v>447</v>
      </c>
      <c r="V840" s="16" t="s">
        <v>1564</v>
      </c>
      <c r="W840" s="16" t="s">
        <v>8093</v>
      </c>
      <c r="X840" s="16" t="s">
        <v>449</v>
      </c>
      <c r="Y840" s="16" t="s">
        <v>450</v>
      </c>
      <c r="Z840" s="16" t="s">
        <v>451</v>
      </c>
      <c r="AA840" s="16" t="s">
        <v>8096</v>
      </c>
      <c r="AB840" s="16" t="s">
        <v>526</v>
      </c>
      <c r="AC840" s="16" t="s">
        <v>102</v>
      </c>
      <c r="AD840" s="16" t="s">
        <v>453</v>
      </c>
      <c r="AE840" s="16" t="s">
        <v>338</v>
      </c>
      <c r="AF840" s="16" t="s">
        <v>338</v>
      </c>
      <c r="AG840" s="25">
        <f ca="1" t="shared" si="87"/>
        <v>2.13666666671634</v>
      </c>
      <c r="AH840" s="25" t="str">
        <f t="shared" si="88"/>
        <v>是</v>
      </c>
      <c r="AI840" s="26" t="str">
        <f ca="1" t="shared" si="89"/>
        <v>是</v>
      </c>
      <c r="AJ840" s="27" t="str">
        <f ca="1" t="shared" si="90"/>
        <v>是</v>
      </c>
      <c r="AK840" s="28" t="s">
        <v>69</v>
      </c>
      <c r="AL840" s="28"/>
      <c r="AM840" s="28"/>
    </row>
    <row r="841" spans="1:39">
      <c r="A841" s="22" t="str">
        <f t="shared" si="91"/>
        <v>芜湖二坝网点</v>
      </c>
      <c r="B841" s="22" t="str">
        <f>VLOOKUP(R841,区域划分!A:B,2,0)</f>
        <v>无为</v>
      </c>
      <c r="C841" t="str">
        <f t="shared" si="92"/>
        <v>2020-11-03</v>
      </c>
      <c r="D841" s="16" t="s">
        <v>8097</v>
      </c>
      <c r="E841" s="16" t="s">
        <v>8098</v>
      </c>
      <c r="F841" s="16" t="s">
        <v>835</v>
      </c>
      <c r="G841" s="16" t="s">
        <v>471</v>
      </c>
      <c r="H841" s="16" t="s">
        <v>472</v>
      </c>
      <c r="I841" s="16" t="s">
        <v>473</v>
      </c>
      <c r="J841" s="16" t="s">
        <v>836</v>
      </c>
      <c r="K841" s="16" t="s">
        <v>6588</v>
      </c>
      <c r="L841" s="16" t="s">
        <v>8099</v>
      </c>
      <c r="M841" s="16" t="s">
        <v>8100</v>
      </c>
      <c r="N841" s="16" t="s">
        <v>441</v>
      </c>
      <c r="O841" s="16" t="s">
        <v>442</v>
      </c>
      <c r="P841" s="16" t="s">
        <v>8101</v>
      </c>
      <c r="Q841" s="16" t="s">
        <v>8102</v>
      </c>
      <c r="R841" s="16" t="s">
        <v>128</v>
      </c>
      <c r="S841" s="16" t="s">
        <v>8103</v>
      </c>
      <c r="T841" s="16" t="s">
        <v>8104</v>
      </c>
      <c r="U841" s="16" t="s">
        <v>447</v>
      </c>
      <c r="V841" s="16" t="s">
        <v>8105</v>
      </c>
      <c r="W841" s="16" t="s">
        <v>8101</v>
      </c>
      <c r="X841" s="16" t="s">
        <v>449</v>
      </c>
      <c r="Y841" s="16" t="s">
        <v>450</v>
      </c>
      <c r="Z841" s="16" t="s">
        <v>451</v>
      </c>
      <c r="AA841" s="16" t="s">
        <v>8106</v>
      </c>
      <c r="AB841" s="16" t="s">
        <v>8103</v>
      </c>
      <c r="AC841" s="16" t="s">
        <v>128</v>
      </c>
      <c r="AD841" s="16" t="s">
        <v>865</v>
      </c>
      <c r="AE841" s="16" t="s">
        <v>338</v>
      </c>
      <c r="AF841" s="16" t="s">
        <v>338</v>
      </c>
      <c r="AG841" s="25">
        <f ca="1" t="shared" si="87"/>
        <v>22.7405555555597</v>
      </c>
      <c r="AH841" s="25" t="str">
        <f t="shared" si="88"/>
        <v>是</v>
      </c>
      <c r="AI841" s="26" t="str">
        <f ca="1" t="shared" si="89"/>
        <v>是</v>
      </c>
      <c r="AJ841" s="27" t="str">
        <f ca="1" t="shared" si="90"/>
        <v>是</v>
      </c>
      <c r="AK841" s="28" t="s">
        <v>69</v>
      </c>
      <c r="AL841" s="28"/>
      <c r="AM841" s="28"/>
    </row>
    <row r="842" spans="1:39">
      <c r="A842" s="22" t="str">
        <f t="shared" si="91"/>
        <v>合肥肥东吾悦网点</v>
      </c>
      <c r="B842" s="22" t="str">
        <f>VLOOKUP(R842,区域划分!A:B,2,0)</f>
        <v>肥东</v>
      </c>
      <c r="C842" t="str">
        <f t="shared" si="92"/>
        <v>2020-11-03</v>
      </c>
      <c r="D842" s="16" t="s">
        <v>8107</v>
      </c>
      <c r="E842" s="16" t="s">
        <v>8108</v>
      </c>
      <c r="F842" s="16" t="s">
        <v>433</v>
      </c>
      <c r="G842" s="16" t="s">
        <v>471</v>
      </c>
      <c r="H842" s="16" t="s">
        <v>472</v>
      </c>
      <c r="I842" s="16" t="s">
        <v>473</v>
      </c>
      <c r="J842" s="16" t="s">
        <v>8109</v>
      </c>
      <c r="K842" s="16" t="s">
        <v>8110</v>
      </c>
      <c r="L842" s="16" t="s">
        <v>8111</v>
      </c>
      <c r="M842" s="16" t="s">
        <v>8112</v>
      </c>
      <c r="N842" s="16" t="s">
        <v>478</v>
      </c>
      <c r="O842" s="16" t="s">
        <v>442</v>
      </c>
      <c r="P842" s="16" t="s">
        <v>8113</v>
      </c>
      <c r="Q842" s="16" t="s">
        <v>8114</v>
      </c>
      <c r="R842" s="16" t="s">
        <v>11</v>
      </c>
      <c r="S842" s="16" t="s">
        <v>1936</v>
      </c>
      <c r="T842" s="16" t="s">
        <v>7218</v>
      </c>
      <c r="U842" s="16" t="s">
        <v>466</v>
      </c>
      <c r="V842" s="16" t="s">
        <v>8115</v>
      </c>
      <c r="W842" s="16" t="s">
        <v>8113</v>
      </c>
      <c r="X842" s="16" t="s">
        <v>449</v>
      </c>
      <c r="Y842" s="16" t="s">
        <v>450</v>
      </c>
      <c r="Z842" s="16" t="s">
        <v>451</v>
      </c>
      <c r="AA842" s="16" t="s">
        <v>8116</v>
      </c>
      <c r="AB842" s="16" t="s">
        <v>1936</v>
      </c>
      <c r="AC842" s="16" t="s">
        <v>11</v>
      </c>
      <c r="AD842" s="16" t="s">
        <v>453</v>
      </c>
      <c r="AE842" s="16" t="s">
        <v>11</v>
      </c>
      <c r="AF842" s="16" t="s">
        <v>338</v>
      </c>
      <c r="AG842" s="25">
        <f ca="1" t="shared" si="87"/>
        <v>23.5438888889621</v>
      </c>
      <c r="AH842" s="25" t="str">
        <f t="shared" si="88"/>
        <v>是</v>
      </c>
      <c r="AI842" s="26" t="str">
        <f ca="1" t="shared" si="89"/>
        <v>是</v>
      </c>
      <c r="AJ842" s="27" t="str">
        <f ca="1" t="shared" si="90"/>
        <v>是</v>
      </c>
      <c r="AK842" s="28"/>
      <c r="AL842" s="28" t="s">
        <v>71</v>
      </c>
      <c r="AM842" s="28"/>
    </row>
    <row r="843" spans="1:39">
      <c r="A843" s="22" t="str">
        <f t="shared" si="91"/>
        <v>合肥肥东吾悦网点</v>
      </c>
      <c r="B843" s="22" t="str">
        <f>VLOOKUP(R843,区域划分!A:B,2,0)</f>
        <v>肥东</v>
      </c>
      <c r="C843" t="str">
        <f t="shared" si="92"/>
        <v>2020-11-03</v>
      </c>
      <c r="D843" s="16" t="s">
        <v>8117</v>
      </c>
      <c r="E843" s="16" t="s">
        <v>8118</v>
      </c>
      <c r="F843" s="16" t="s">
        <v>433</v>
      </c>
      <c r="G843" s="16" t="s">
        <v>471</v>
      </c>
      <c r="H843" s="16" t="s">
        <v>472</v>
      </c>
      <c r="I843" s="16" t="s">
        <v>473</v>
      </c>
      <c r="J843" s="16" t="s">
        <v>2428</v>
      </c>
      <c r="K843" s="16" t="s">
        <v>8119</v>
      </c>
      <c r="L843" s="16" t="s">
        <v>8120</v>
      </c>
      <c r="M843" s="16" t="s">
        <v>8121</v>
      </c>
      <c r="N843" s="16" t="s">
        <v>441</v>
      </c>
      <c r="O843" s="16" t="s">
        <v>442</v>
      </c>
      <c r="P843" s="16" t="s">
        <v>8122</v>
      </c>
      <c r="Q843" s="16" t="s">
        <v>8123</v>
      </c>
      <c r="R843" s="16" t="s">
        <v>11</v>
      </c>
      <c r="S843" s="16" t="s">
        <v>1936</v>
      </c>
      <c r="T843" s="16" t="s">
        <v>7218</v>
      </c>
      <c r="U843" s="16" t="s">
        <v>466</v>
      </c>
      <c r="V843" s="16" t="s">
        <v>8124</v>
      </c>
      <c r="W843" s="16" t="s">
        <v>8122</v>
      </c>
      <c r="X843" s="16" t="s">
        <v>449</v>
      </c>
      <c r="Y843" s="16" t="s">
        <v>450</v>
      </c>
      <c r="Z843" s="16" t="s">
        <v>451</v>
      </c>
      <c r="AA843" s="16" t="s">
        <v>8125</v>
      </c>
      <c r="AB843" s="16" t="s">
        <v>1936</v>
      </c>
      <c r="AC843" s="16" t="s">
        <v>11</v>
      </c>
      <c r="AD843" s="16" t="s">
        <v>453</v>
      </c>
      <c r="AE843" s="16" t="s">
        <v>11</v>
      </c>
      <c r="AF843" s="16" t="s">
        <v>338</v>
      </c>
      <c r="AG843" s="25">
        <f ca="1" t="shared" si="87"/>
        <v>23.564722222276</v>
      </c>
      <c r="AH843" s="25" t="str">
        <f t="shared" si="88"/>
        <v>是</v>
      </c>
      <c r="AI843" s="26" t="str">
        <f ca="1" t="shared" si="89"/>
        <v>是</v>
      </c>
      <c r="AJ843" s="27" t="str">
        <f ca="1" t="shared" si="90"/>
        <v>是</v>
      </c>
      <c r="AK843" s="28"/>
      <c r="AL843" s="28" t="s">
        <v>71</v>
      </c>
      <c r="AM843" s="28"/>
    </row>
    <row r="844" spans="1:39">
      <c r="A844" s="22" t="str">
        <f t="shared" si="91"/>
        <v>合肥肥东吾悦网点</v>
      </c>
      <c r="B844" s="22" t="str">
        <f>VLOOKUP(R844,区域划分!A:B,2,0)</f>
        <v>肥东</v>
      </c>
      <c r="C844" t="str">
        <f t="shared" si="92"/>
        <v>2020-11-03</v>
      </c>
      <c r="D844" s="16" t="s">
        <v>8126</v>
      </c>
      <c r="E844" s="16" t="s">
        <v>8127</v>
      </c>
      <c r="F844" s="16" t="s">
        <v>433</v>
      </c>
      <c r="G844" s="16" t="s">
        <v>471</v>
      </c>
      <c r="H844" s="16" t="s">
        <v>472</v>
      </c>
      <c r="I844" s="16" t="s">
        <v>473</v>
      </c>
      <c r="J844" s="16" t="s">
        <v>8128</v>
      </c>
      <c r="K844" s="16" t="s">
        <v>8129</v>
      </c>
      <c r="L844" s="16" t="s">
        <v>8130</v>
      </c>
      <c r="M844" s="16" t="s">
        <v>8131</v>
      </c>
      <c r="N844" s="16" t="s">
        <v>478</v>
      </c>
      <c r="O844" s="16" t="s">
        <v>442</v>
      </c>
      <c r="P844" s="16" t="s">
        <v>8132</v>
      </c>
      <c r="Q844" s="16" t="s">
        <v>8133</v>
      </c>
      <c r="R844" s="16" t="s">
        <v>11</v>
      </c>
      <c r="S844" s="16" t="s">
        <v>1936</v>
      </c>
      <c r="T844" s="16" t="s">
        <v>7218</v>
      </c>
      <c r="U844" s="16" t="s">
        <v>466</v>
      </c>
      <c r="V844" s="16" t="s">
        <v>8134</v>
      </c>
      <c r="W844" s="16" t="s">
        <v>8132</v>
      </c>
      <c r="X844" s="16" t="s">
        <v>449</v>
      </c>
      <c r="Y844" s="16" t="s">
        <v>450</v>
      </c>
      <c r="Z844" s="16" t="s">
        <v>451</v>
      </c>
      <c r="AA844" s="16" t="s">
        <v>8135</v>
      </c>
      <c r="AB844" s="16" t="s">
        <v>1936</v>
      </c>
      <c r="AC844" s="16" t="s">
        <v>11</v>
      </c>
      <c r="AD844" s="16" t="s">
        <v>453</v>
      </c>
      <c r="AE844" s="16" t="s">
        <v>11</v>
      </c>
      <c r="AF844" s="16" t="s">
        <v>338</v>
      </c>
      <c r="AG844" s="25">
        <f ca="1" t="shared" si="87"/>
        <v>23.5694444443798</v>
      </c>
      <c r="AH844" s="25" t="str">
        <f t="shared" si="88"/>
        <v>是</v>
      </c>
      <c r="AI844" s="26" t="str">
        <f ca="1" t="shared" si="89"/>
        <v>是</v>
      </c>
      <c r="AJ844" s="27" t="str">
        <f ca="1" t="shared" si="90"/>
        <v>是</v>
      </c>
      <c r="AK844" s="28"/>
      <c r="AL844" s="28" t="s">
        <v>71</v>
      </c>
      <c r="AM844" s="28"/>
    </row>
    <row r="845" spans="1:39">
      <c r="A845" s="22" t="str">
        <f t="shared" si="91"/>
        <v>合肥高新天鹅湖网点</v>
      </c>
      <c r="B845" s="22" t="str">
        <f>VLOOKUP(R845,区域划分!A:B,2,0)</f>
        <v>合肥南</v>
      </c>
      <c r="C845" t="str">
        <f t="shared" si="92"/>
        <v>2020-11-03</v>
      </c>
      <c r="D845" s="16" t="s">
        <v>8136</v>
      </c>
      <c r="E845" s="16" t="s">
        <v>7060</v>
      </c>
      <c r="F845" s="16" t="s">
        <v>433</v>
      </c>
      <c r="G845" s="16" t="s">
        <v>532</v>
      </c>
      <c r="H845" s="16" t="s">
        <v>1112</v>
      </c>
      <c r="I845" s="16" t="s">
        <v>436</v>
      </c>
      <c r="J845" s="16" t="s">
        <v>4760</v>
      </c>
      <c r="K845" s="16" t="s">
        <v>7061</v>
      </c>
      <c r="L845" s="16" t="s">
        <v>8137</v>
      </c>
      <c r="M845" s="16" t="s">
        <v>537</v>
      </c>
      <c r="N845" s="16" t="s">
        <v>441</v>
      </c>
      <c r="O845" s="16" t="s">
        <v>442</v>
      </c>
      <c r="P845" s="16" t="s">
        <v>537</v>
      </c>
      <c r="Q845" s="16" t="s">
        <v>7063</v>
      </c>
      <c r="R845" s="16" t="s">
        <v>17</v>
      </c>
      <c r="S845" s="16" t="s">
        <v>593</v>
      </c>
      <c r="T845" s="16" t="s">
        <v>8138</v>
      </c>
      <c r="U845" s="16" t="s">
        <v>447</v>
      </c>
      <c r="V845" s="16" t="s">
        <v>541</v>
      </c>
      <c r="W845" s="16" t="s">
        <v>537</v>
      </c>
      <c r="X845" s="16" t="s">
        <v>449</v>
      </c>
      <c r="Y845" s="16" t="s">
        <v>450</v>
      </c>
      <c r="Z845" s="16" t="s">
        <v>451</v>
      </c>
      <c r="AA845" s="16" t="s">
        <v>8139</v>
      </c>
      <c r="AB845" s="16" t="s">
        <v>593</v>
      </c>
      <c r="AC845" s="16" t="s">
        <v>17</v>
      </c>
      <c r="AD845" s="16" t="s">
        <v>453</v>
      </c>
      <c r="AE845" s="16" t="s">
        <v>338</v>
      </c>
      <c r="AF845" s="16" t="s">
        <v>338</v>
      </c>
      <c r="AG845" s="25">
        <f ca="1" t="shared" si="87"/>
        <v>5.62055555556435</v>
      </c>
      <c r="AH845" s="25" t="str">
        <f t="shared" si="88"/>
        <v>是</v>
      </c>
      <c r="AI845" s="26" t="str">
        <f ca="1" t="shared" si="89"/>
        <v>是</v>
      </c>
      <c r="AJ845" s="27" t="str">
        <f ca="1" t="shared" si="90"/>
        <v>是</v>
      </c>
      <c r="AK845" s="28" t="s">
        <v>69</v>
      </c>
      <c r="AL845" s="28"/>
      <c r="AM845" s="28"/>
    </row>
    <row r="846" spans="1:39">
      <c r="A846" s="22" t="str">
        <f t="shared" si="91"/>
        <v>黄山黄山区网点</v>
      </c>
      <c r="B846" s="22" t="str">
        <f>VLOOKUP(R846,区域划分!A:B,2,0)</f>
        <v>黄山</v>
      </c>
      <c r="C846" t="str">
        <f t="shared" si="92"/>
        <v>2020-11-03</v>
      </c>
      <c r="D846" s="16" t="s">
        <v>8140</v>
      </c>
      <c r="E846" s="16" t="s">
        <v>8141</v>
      </c>
      <c r="F846" s="16" t="s">
        <v>433</v>
      </c>
      <c r="G846" s="16" t="s">
        <v>471</v>
      </c>
      <c r="H846" s="16" t="s">
        <v>472</v>
      </c>
      <c r="I846" s="16" t="s">
        <v>436</v>
      </c>
      <c r="J846" s="16" t="s">
        <v>8142</v>
      </c>
      <c r="K846" s="16" t="s">
        <v>8143</v>
      </c>
      <c r="L846" s="16" t="s">
        <v>8144</v>
      </c>
      <c r="M846" s="16" t="s">
        <v>2111</v>
      </c>
      <c r="N846" s="16" t="s">
        <v>441</v>
      </c>
      <c r="O846" s="16" t="s">
        <v>442</v>
      </c>
      <c r="P846" s="16" t="s">
        <v>8145</v>
      </c>
      <c r="Q846" s="16" t="s">
        <v>8146</v>
      </c>
      <c r="R846" s="16" t="s">
        <v>78</v>
      </c>
      <c r="S846" s="16" t="s">
        <v>8147</v>
      </c>
      <c r="T846" s="16" t="s">
        <v>8148</v>
      </c>
      <c r="U846" s="16" t="s">
        <v>447</v>
      </c>
      <c r="V846" s="16" t="s">
        <v>2115</v>
      </c>
      <c r="W846" s="16" t="s">
        <v>8145</v>
      </c>
      <c r="X846" s="16" t="s">
        <v>449</v>
      </c>
      <c r="Y846" s="16" t="s">
        <v>450</v>
      </c>
      <c r="Z846" s="16" t="s">
        <v>451</v>
      </c>
      <c r="AA846" s="16" t="s">
        <v>8149</v>
      </c>
      <c r="AB846" s="16" t="s">
        <v>8147</v>
      </c>
      <c r="AC846" s="16" t="s">
        <v>78</v>
      </c>
      <c r="AD846" s="16" t="s">
        <v>453</v>
      </c>
      <c r="AE846" s="16" t="s">
        <v>338</v>
      </c>
      <c r="AF846" s="16" t="s">
        <v>338</v>
      </c>
      <c r="AG846" s="25">
        <f ca="1" t="shared" si="87"/>
        <v>3.70166666671867</v>
      </c>
      <c r="AH846" s="25" t="str">
        <f t="shared" si="88"/>
        <v>是</v>
      </c>
      <c r="AI846" s="26" t="str">
        <f ca="1" t="shared" si="89"/>
        <v>是</v>
      </c>
      <c r="AJ846" s="27" t="str">
        <f ca="1" t="shared" si="90"/>
        <v>是</v>
      </c>
      <c r="AK846" s="28" t="s">
        <v>69</v>
      </c>
      <c r="AL846" s="28"/>
      <c r="AM846" s="28"/>
    </row>
    <row r="847" spans="1:39">
      <c r="A847" s="22" t="str">
        <f t="shared" si="91"/>
        <v>合肥高新天鹅湖网点</v>
      </c>
      <c r="B847" s="22" t="str">
        <f>VLOOKUP(R847,区域划分!A:B,2,0)</f>
        <v>合肥南</v>
      </c>
      <c r="C847" t="str">
        <f t="shared" si="92"/>
        <v>2020-11-03</v>
      </c>
      <c r="D847" s="16" t="s">
        <v>8150</v>
      </c>
      <c r="E847" s="16" t="s">
        <v>5952</v>
      </c>
      <c r="F847" s="16" t="s">
        <v>433</v>
      </c>
      <c r="G847" s="16" t="s">
        <v>471</v>
      </c>
      <c r="H847" s="16" t="s">
        <v>472</v>
      </c>
      <c r="I847" s="16" t="s">
        <v>473</v>
      </c>
      <c r="J847" s="16" t="s">
        <v>5937</v>
      </c>
      <c r="K847" s="16" t="s">
        <v>5938</v>
      </c>
      <c r="L847" s="16" t="s">
        <v>8151</v>
      </c>
      <c r="M847" s="16" t="s">
        <v>5939</v>
      </c>
      <c r="N847" s="16" t="s">
        <v>441</v>
      </c>
      <c r="O847" s="16" t="s">
        <v>479</v>
      </c>
      <c r="P847" s="16" t="s">
        <v>5940</v>
      </c>
      <c r="Q847" s="16" t="s">
        <v>5954</v>
      </c>
      <c r="R847" s="16" t="s">
        <v>17</v>
      </c>
      <c r="S847" s="16" t="s">
        <v>593</v>
      </c>
      <c r="T847" s="16" t="s">
        <v>8152</v>
      </c>
      <c r="U847" s="16" t="s">
        <v>447</v>
      </c>
      <c r="V847" s="16" t="s">
        <v>5942</v>
      </c>
      <c r="W847" s="16" t="s">
        <v>5940</v>
      </c>
      <c r="X847" s="16" t="s">
        <v>449</v>
      </c>
      <c r="Y847" s="16" t="s">
        <v>450</v>
      </c>
      <c r="Z847" s="16" t="s">
        <v>451</v>
      </c>
      <c r="AA847" s="16" t="s">
        <v>8153</v>
      </c>
      <c r="AB847" s="16" t="s">
        <v>593</v>
      </c>
      <c r="AC847" s="16" t="s">
        <v>17</v>
      </c>
      <c r="AD847" s="16" t="s">
        <v>453</v>
      </c>
      <c r="AE847" s="16" t="s">
        <v>338</v>
      </c>
      <c r="AF847" s="16" t="s">
        <v>338</v>
      </c>
      <c r="AG847" s="25">
        <f ca="1" t="shared" si="87"/>
        <v>5.73833333328366</v>
      </c>
      <c r="AH847" s="25" t="str">
        <f t="shared" si="88"/>
        <v>是</v>
      </c>
      <c r="AI847" s="26" t="str">
        <f ca="1" t="shared" si="89"/>
        <v>是</v>
      </c>
      <c r="AJ847" s="27" t="str">
        <f ca="1" t="shared" si="90"/>
        <v>是</v>
      </c>
      <c r="AK847" s="28" t="s">
        <v>69</v>
      </c>
      <c r="AL847" s="28"/>
      <c r="AM847" s="28"/>
    </row>
    <row r="848" spans="1:39">
      <c r="A848" s="22" t="str">
        <f t="shared" si="91"/>
        <v>合肥肥东吾悦网点</v>
      </c>
      <c r="B848" s="22" t="str">
        <f>VLOOKUP(R848,区域划分!A:B,2,0)</f>
        <v>肥东</v>
      </c>
      <c r="C848" t="str">
        <f t="shared" si="92"/>
        <v>2020-11-03</v>
      </c>
      <c r="D848" s="16" t="s">
        <v>8154</v>
      </c>
      <c r="E848" s="16" t="s">
        <v>8155</v>
      </c>
      <c r="F848" s="16" t="s">
        <v>433</v>
      </c>
      <c r="G848" s="16" t="s">
        <v>471</v>
      </c>
      <c r="H848" s="16" t="s">
        <v>472</v>
      </c>
      <c r="I848" s="16" t="s">
        <v>473</v>
      </c>
      <c r="J848" s="16" t="s">
        <v>2844</v>
      </c>
      <c r="K848" s="16" t="s">
        <v>6747</v>
      </c>
      <c r="L848" s="16" t="s">
        <v>8156</v>
      </c>
      <c r="M848" s="16" t="s">
        <v>8157</v>
      </c>
      <c r="N848" s="16" t="s">
        <v>441</v>
      </c>
      <c r="O848" s="16" t="s">
        <v>442</v>
      </c>
      <c r="P848" s="16" t="s">
        <v>8158</v>
      </c>
      <c r="Q848" s="16" t="s">
        <v>8159</v>
      </c>
      <c r="R848" s="16" t="s">
        <v>11</v>
      </c>
      <c r="S848" s="16" t="s">
        <v>1936</v>
      </c>
      <c r="T848" s="16" t="s">
        <v>7218</v>
      </c>
      <c r="U848" s="16" t="s">
        <v>466</v>
      </c>
      <c r="V848" s="16" t="s">
        <v>8160</v>
      </c>
      <c r="W848" s="16" t="s">
        <v>8158</v>
      </c>
      <c r="X848" s="16" t="s">
        <v>449</v>
      </c>
      <c r="Y848" s="16" t="s">
        <v>450</v>
      </c>
      <c r="Z848" s="16" t="s">
        <v>451</v>
      </c>
      <c r="AA848" s="16" t="s">
        <v>8161</v>
      </c>
      <c r="AB848" s="16" t="s">
        <v>1936</v>
      </c>
      <c r="AC848" s="16" t="s">
        <v>11</v>
      </c>
      <c r="AD848" s="16" t="s">
        <v>453</v>
      </c>
      <c r="AE848" s="16" t="s">
        <v>11</v>
      </c>
      <c r="AF848" s="16" t="s">
        <v>338</v>
      </c>
      <c r="AG848" s="25">
        <f ca="1" t="shared" si="87"/>
        <v>23.5847222222365</v>
      </c>
      <c r="AH848" s="25" t="str">
        <f t="shared" si="88"/>
        <v>是</v>
      </c>
      <c r="AI848" s="26" t="str">
        <f ca="1" t="shared" si="89"/>
        <v>是</v>
      </c>
      <c r="AJ848" s="27" t="str">
        <f ca="1" t="shared" si="90"/>
        <v>是</v>
      </c>
      <c r="AK848" s="28"/>
      <c r="AL848" s="28" t="s">
        <v>71</v>
      </c>
      <c r="AM848" s="28"/>
    </row>
    <row r="849" spans="1:39">
      <c r="A849" s="22" t="str">
        <f t="shared" si="91"/>
        <v>合肥肥西桥南网点</v>
      </c>
      <c r="B849" s="22" t="str">
        <f>VLOOKUP(R849,区域划分!A:B,2,0)</f>
        <v>肥西</v>
      </c>
      <c r="C849" t="str">
        <f t="shared" si="92"/>
        <v>2020-11-03</v>
      </c>
      <c r="D849" s="16" t="s">
        <v>8162</v>
      </c>
      <c r="E849" s="16" t="s">
        <v>8163</v>
      </c>
      <c r="F849" s="16" t="s">
        <v>835</v>
      </c>
      <c r="G849" s="16" t="s">
        <v>456</v>
      </c>
      <c r="H849" s="16" t="s">
        <v>457</v>
      </c>
      <c r="I849" s="16" t="s">
        <v>436</v>
      </c>
      <c r="J849" s="16" t="s">
        <v>836</v>
      </c>
      <c r="K849" s="16" t="s">
        <v>8164</v>
      </c>
      <c r="L849" s="16" t="s">
        <v>8165</v>
      </c>
      <c r="M849" s="16" t="s">
        <v>8166</v>
      </c>
      <c r="N849" s="16" t="s">
        <v>478</v>
      </c>
      <c r="O849" s="16" t="s">
        <v>442</v>
      </c>
      <c r="P849" s="16" t="s">
        <v>8167</v>
      </c>
      <c r="Q849" s="16" t="s">
        <v>8168</v>
      </c>
      <c r="R849" s="16" t="s">
        <v>61</v>
      </c>
      <c r="S849" s="16" t="s">
        <v>2341</v>
      </c>
      <c r="T849" s="16" t="s">
        <v>8169</v>
      </c>
      <c r="U849" s="16" t="s">
        <v>447</v>
      </c>
      <c r="V849" s="16" t="s">
        <v>8170</v>
      </c>
      <c r="W849" s="16" t="s">
        <v>8167</v>
      </c>
      <c r="X849" s="16" t="s">
        <v>449</v>
      </c>
      <c r="Y849" s="16" t="s">
        <v>450</v>
      </c>
      <c r="Z849" s="16" t="s">
        <v>451</v>
      </c>
      <c r="AA849" s="16" t="s">
        <v>8171</v>
      </c>
      <c r="AB849" s="16" t="s">
        <v>2341</v>
      </c>
      <c r="AC849" s="16" t="s">
        <v>61</v>
      </c>
      <c r="AD849" s="16" t="s">
        <v>865</v>
      </c>
      <c r="AE849" s="16" t="s">
        <v>338</v>
      </c>
      <c r="AF849" s="16" t="s">
        <v>338</v>
      </c>
      <c r="AG849" s="25">
        <f ca="1" t="shared" si="87"/>
        <v>2.80333333328599</v>
      </c>
      <c r="AH849" s="25" t="str">
        <f t="shared" si="88"/>
        <v>是</v>
      </c>
      <c r="AI849" s="26" t="str">
        <f ca="1" t="shared" si="89"/>
        <v>是</v>
      </c>
      <c r="AJ849" s="27" t="str">
        <f ca="1" t="shared" si="90"/>
        <v>是</v>
      </c>
      <c r="AK849" s="28" t="s">
        <v>69</v>
      </c>
      <c r="AL849" s="28"/>
      <c r="AM849" s="28"/>
    </row>
    <row r="850" spans="1:39">
      <c r="A850" s="22" t="str">
        <f t="shared" si="91"/>
        <v>合肥包河三里庵网点</v>
      </c>
      <c r="B850" s="22" t="str">
        <f>VLOOKUP(R850,区域划分!A:B,2,0)</f>
        <v>合肥南</v>
      </c>
      <c r="C850" t="str">
        <f t="shared" si="92"/>
        <v>2020-11-03</v>
      </c>
      <c r="D850" s="16" t="s">
        <v>8172</v>
      </c>
      <c r="E850" s="16" t="s">
        <v>8173</v>
      </c>
      <c r="F850" s="16" t="s">
        <v>433</v>
      </c>
      <c r="G850" s="16" t="s">
        <v>471</v>
      </c>
      <c r="H850" s="16" t="s">
        <v>472</v>
      </c>
      <c r="I850" s="16" t="s">
        <v>473</v>
      </c>
      <c r="J850" s="16" t="s">
        <v>8174</v>
      </c>
      <c r="K850" s="16" t="s">
        <v>8175</v>
      </c>
      <c r="L850" s="16" t="s">
        <v>8176</v>
      </c>
      <c r="M850" s="16" t="s">
        <v>8177</v>
      </c>
      <c r="N850" s="16" t="s">
        <v>478</v>
      </c>
      <c r="O850" s="16" t="s">
        <v>442</v>
      </c>
      <c r="P850" s="16" t="s">
        <v>8178</v>
      </c>
      <c r="Q850" s="16" t="s">
        <v>8179</v>
      </c>
      <c r="R850" s="16" t="s">
        <v>13</v>
      </c>
      <c r="S850" s="16" t="s">
        <v>445</v>
      </c>
      <c r="T850" s="16" t="s">
        <v>8180</v>
      </c>
      <c r="U850" s="16" t="s">
        <v>447</v>
      </c>
      <c r="V850" s="16" t="s">
        <v>8181</v>
      </c>
      <c r="W850" s="16" t="s">
        <v>8178</v>
      </c>
      <c r="X850" s="16" t="s">
        <v>449</v>
      </c>
      <c r="Y850" s="16" t="s">
        <v>450</v>
      </c>
      <c r="Z850" s="16" t="s">
        <v>451</v>
      </c>
      <c r="AA850" s="16" t="s">
        <v>8182</v>
      </c>
      <c r="AB850" s="16" t="s">
        <v>445</v>
      </c>
      <c r="AC850" s="16" t="s">
        <v>13</v>
      </c>
      <c r="AD850" s="16" t="s">
        <v>453</v>
      </c>
      <c r="AE850" s="16" t="s">
        <v>338</v>
      </c>
      <c r="AF850" s="16" t="s">
        <v>338</v>
      </c>
      <c r="AG850" s="25">
        <f ca="1" t="shared" si="87"/>
        <v>0.96750000002794</v>
      </c>
      <c r="AH850" s="25" t="str">
        <f t="shared" si="88"/>
        <v>是</v>
      </c>
      <c r="AI850" s="26" t="str">
        <f ca="1" t="shared" si="89"/>
        <v>是</v>
      </c>
      <c r="AJ850" s="27" t="str">
        <f ca="1" t="shared" si="90"/>
        <v>是</v>
      </c>
      <c r="AK850" s="28" t="s">
        <v>69</v>
      </c>
      <c r="AL850" s="28"/>
      <c r="AM850" s="28"/>
    </row>
    <row r="851" spans="1:39">
      <c r="A851" s="22" t="str">
        <f t="shared" si="91"/>
        <v>合肥经开网点</v>
      </c>
      <c r="B851" s="22" t="str">
        <f>VLOOKUP(R851,区域划分!A:B,2,0)</f>
        <v>合肥南</v>
      </c>
      <c r="C851" t="str">
        <f t="shared" si="92"/>
        <v>2020-11-03</v>
      </c>
      <c r="D851" s="16" t="s">
        <v>8183</v>
      </c>
      <c r="E851" s="16" t="s">
        <v>8184</v>
      </c>
      <c r="F851" s="16" t="s">
        <v>835</v>
      </c>
      <c r="G851" s="16" t="s">
        <v>3420</v>
      </c>
      <c r="H851" s="16" t="s">
        <v>3421</v>
      </c>
      <c r="I851" s="16" t="s">
        <v>473</v>
      </c>
      <c r="J851" s="16" t="s">
        <v>836</v>
      </c>
      <c r="K851" s="16" t="s">
        <v>3409</v>
      </c>
      <c r="L851" s="16" t="s">
        <v>8185</v>
      </c>
      <c r="M851" s="16" t="s">
        <v>6762</v>
      </c>
      <c r="N851" s="16" t="s">
        <v>478</v>
      </c>
      <c r="O851" s="16" t="s">
        <v>479</v>
      </c>
      <c r="P851" s="16" t="s">
        <v>8186</v>
      </c>
      <c r="Q851" s="16" t="s">
        <v>8187</v>
      </c>
      <c r="R851" s="16" t="str">
        <f>AE851</f>
        <v>合肥经开网点</v>
      </c>
      <c r="S851" s="16" t="s">
        <v>4044</v>
      </c>
      <c r="T851" s="16" t="s">
        <v>465</v>
      </c>
      <c r="U851" s="16" t="s">
        <v>466</v>
      </c>
      <c r="V851" s="16" t="s">
        <v>8188</v>
      </c>
      <c r="W851" s="16" t="s">
        <v>8186</v>
      </c>
      <c r="X851" s="16" t="s">
        <v>449</v>
      </c>
      <c r="Y851" s="16" t="s">
        <v>450</v>
      </c>
      <c r="Z851" s="16" t="s">
        <v>451</v>
      </c>
      <c r="AA851" s="16" t="s">
        <v>8189</v>
      </c>
      <c r="AB851" s="16" t="s">
        <v>4044</v>
      </c>
      <c r="AC851" s="16" t="s">
        <v>9</v>
      </c>
      <c r="AD851" s="16" t="s">
        <v>865</v>
      </c>
      <c r="AE851" s="16" t="s">
        <v>9</v>
      </c>
      <c r="AF851" s="16" t="s">
        <v>338</v>
      </c>
      <c r="AG851" s="25">
        <f ca="1" t="shared" si="87"/>
        <v>0.941111111082137</v>
      </c>
      <c r="AH851" s="25" t="str">
        <f t="shared" si="88"/>
        <v>是</v>
      </c>
      <c r="AI851" s="26" t="str">
        <f ca="1" t="shared" si="89"/>
        <v>是</v>
      </c>
      <c r="AJ851" s="27" t="str">
        <f ca="1" t="shared" si="90"/>
        <v>是</v>
      </c>
      <c r="AK851" s="28" t="s">
        <v>69</v>
      </c>
      <c r="AL851" s="28"/>
      <c r="AM851" s="28"/>
    </row>
    <row r="852" spans="1:39">
      <c r="A852" s="22" t="str">
        <f t="shared" si="91"/>
        <v>合肥经开大学城网点</v>
      </c>
      <c r="B852" s="22" t="str">
        <f>VLOOKUP(R852,区域划分!A:B,2,0)</f>
        <v>合肥南</v>
      </c>
      <c r="C852" t="str">
        <f t="shared" si="92"/>
        <v>2020-11-03</v>
      </c>
      <c r="D852" s="16" t="s">
        <v>8190</v>
      </c>
      <c r="E852" s="16" t="s">
        <v>8191</v>
      </c>
      <c r="F852" s="16" t="s">
        <v>433</v>
      </c>
      <c r="G852" s="16" t="s">
        <v>471</v>
      </c>
      <c r="H852" s="16" t="s">
        <v>472</v>
      </c>
      <c r="I852" s="16" t="s">
        <v>473</v>
      </c>
      <c r="J852" s="16" t="s">
        <v>8192</v>
      </c>
      <c r="K852" s="16" t="s">
        <v>8193</v>
      </c>
      <c r="L852" s="16" t="s">
        <v>8194</v>
      </c>
      <c r="M852" s="16" t="s">
        <v>8195</v>
      </c>
      <c r="N852" s="16" t="s">
        <v>478</v>
      </c>
      <c r="O852" s="16" t="s">
        <v>442</v>
      </c>
      <c r="P852" s="16" t="s">
        <v>8196</v>
      </c>
      <c r="Q852" s="16" t="s">
        <v>2641</v>
      </c>
      <c r="R852" s="16" t="s">
        <v>7</v>
      </c>
      <c r="S852" s="16" t="s">
        <v>3414</v>
      </c>
      <c r="T852" s="16" t="s">
        <v>8197</v>
      </c>
      <c r="U852" s="16" t="s">
        <v>447</v>
      </c>
      <c r="V852" s="16" t="s">
        <v>8198</v>
      </c>
      <c r="W852" s="16" t="s">
        <v>8196</v>
      </c>
      <c r="X852" s="16" t="s">
        <v>449</v>
      </c>
      <c r="Y852" s="16" t="s">
        <v>450</v>
      </c>
      <c r="Z852" s="16" t="s">
        <v>451</v>
      </c>
      <c r="AA852" s="16" t="s">
        <v>8199</v>
      </c>
      <c r="AB852" s="16" t="s">
        <v>3414</v>
      </c>
      <c r="AC852" s="16" t="s">
        <v>7</v>
      </c>
      <c r="AD852" s="16" t="s">
        <v>453</v>
      </c>
      <c r="AE852" s="16" t="s">
        <v>338</v>
      </c>
      <c r="AF852" s="16" t="s">
        <v>338</v>
      </c>
      <c r="AG852" s="25">
        <f ca="1" t="shared" si="87"/>
        <v>1.18444444437046</v>
      </c>
      <c r="AH852" s="25" t="str">
        <f t="shared" si="88"/>
        <v>是</v>
      </c>
      <c r="AI852" s="26" t="str">
        <f ca="1" t="shared" si="89"/>
        <v>是</v>
      </c>
      <c r="AJ852" s="27" t="str">
        <f ca="1" t="shared" si="90"/>
        <v>是</v>
      </c>
      <c r="AK852" s="28" t="s">
        <v>69</v>
      </c>
      <c r="AL852" s="28"/>
      <c r="AM852" s="28"/>
    </row>
    <row r="853" spans="1:39">
      <c r="A853" s="22" t="str">
        <f t="shared" si="91"/>
        <v>合肥包河三里庵网点</v>
      </c>
      <c r="B853" s="22" t="str">
        <f>VLOOKUP(R853,区域划分!A:B,2,0)</f>
        <v>合肥南</v>
      </c>
      <c r="C853" t="str">
        <f t="shared" si="92"/>
        <v>2020-11-03</v>
      </c>
      <c r="D853" s="16" t="s">
        <v>8200</v>
      </c>
      <c r="E853" s="16" t="s">
        <v>8201</v>
      </c>
      <c r="F853" s="16" t="s">
        <v>835</v>
      </c>
      <c r="G853" s="16" t="s">
        <v>3420</v>
      </c>
      <c r="H853" s="16" t="s">
        <v>3421</v>
      </c>
      <c r="I853" s="16" t="s">
        <v>473</v>
      </c>
      <c r="J853" s="16" t="s">
        <v>836</v>
      </c>
      <c r="K853" s="16" t="s">
        <v>7993</v>
      </c>
      <c r="L853" s="16" t="s">
        <v>8202</v>
      </c>
      <c r="M853" s="16" t="s">
        <v>8203</v>
      </c>
      <c r="N853" s="16" t="s">
        <v>478</v>
      </c>
      <c r="O853" s="16" t="s">
        <v>442</v>
      </c>
      <c r="P853" s="16" t="s">
        <v>8204</v>
      </c>
      <c r="Q853" s="16" t="s">
        <v>8205</v>
      </c>
      <c r="R853" s="16" t="s">
        <v>13</v>
      </c>
      <c r="S853" s="16" t="s">
        <v>445</v>
      </c>
      <c r="T853" s="16" t="s">
        <v>8206</v>
      </c>
      <c r="U853" s="16" t="s">
        <v>447</v>
      </c>
      <c r="V853" s="16" t="s">
        <v>8207</v>
      </c>
      <c r="W853" s="16" t="s">
        <v>8204</v>
      </c>
      <c r="X853" s="16" t="s">
        <v>449</v>
      </c>
      <c r="Y853" s="16" t="s">
        <v>450</v>
      </c>
      <c r="Z853" s="16" t="s">
        <v>451</v>
      </c>
      <c r="AA853" s="16" t="s">
        <v>8208</v>
      </c>
      <c r="AB853" s="16" t="s">
        <v>445</v>
      </c>
      <c r="AC853" s="16" t="s">
        <v>13</v>
      </c>
      <c r="AD853" s="16" t="s">
        <v>453</v>
      </c>
      <c r="AE853" s="16" t="s">
        <v>338</v>
      </c>
      <c r="AF853" s="16" t="s">
        <v>338</v>
      </c>
      <c r="AG853" s="25">
        <f ca="1" t="shared" si="87"/>
        <v>1.43416666664416</v>
      </c>
      <c r="AH853" s="25" t="str">
        <f t="shared" si="88"/>
        <v>是</v>
      </c>
      <c r="AI853" s="26" t="str">
        <f ca="1" t="shared" si="89"/>
        <v>是</v>
      </c>
      <c r="AJ853" s="27" t="str">
        <f ca="1" t="shared" si="90"/>
        <v>是</v>
      </c>
      <c r="AK853" s="28" t="s">
        <v>69</v>
      </c>
      <c r="AL853" s="28"/>
      <c r="AM853" s="28"/>
    </row>
    <row r="854" spans="1:39">
      <c r="A854" s="22" t="str">
        <f t="shared" si="91"/>
        <v>合肥经开大学城网点</v>
      </c>
      <c r="B854" s="22" t="str">
        <f>VLOOKUP(R854,区域划分!A:B,2,0)</f>
        <v>合肥南</v>
      </c>
      <c r="C854" t="str">
        <f t="shared" si="92"/>
        <v>2020-11-03</v>
      </c>
      <c r="D854" s="16" t="s">
        <v>8209</v>
      </c>
      <c r="E854" s="16" t="s">
        <v>8210</v>
      </c>
      <c r="F854" s="16" t="s">
        <v>433</v>
      </c>
      <c r="G854" s="16" t="s">
        <v>471</v>
      </c>
      <c r="H854" s="16" t="s">
        <v>472</v>
      </c>
      <c r="I854" s="16" t="s">
        <v>473</v>
      </c>
      <c r="J854" s="16" t="s">
        <v>1979</v>
      </c>
      <c r="K854" s="16" t="s">
        <v>2645</v>
      </c>
      <c r="L854" s="16" t="s">
        <v>8211</v>
      </c>
      <c r="M854" s="16" t="s">
        <v>8212</v>
      </c>
      <c r="N854" s="16" t="s">
        <v>441</v>
      </c>
      <c r="O854" s="16" t="s">
        <v>442</v>
      </c>
      <c r="P854" s="16" t="s">
        <v>8213</v>
      </c>
      <c r="Q854" s="16" t="s">
        <v>8214</v>
      </c>
      <c r="R854" s="16" t="s">
        <v>7</v>
      </c>
      <c r="S854" s="16" t="s">
        <v>3414</v>
      </c>
      <c r="T854" s="16" t="s">
        <v>8215</v>
      </c>
      <c r="U854" s="16" t="s">
        <v>447</v>
      </c>
      <c r="V854" s="16" t="s">
        <v>8216</v>
      </c>
      <c r="W854" s="16" t="s">
        <v>8213</v>
      </c>
      <c r="X854" s="16" t="s">
        <v>449</v>
      </c>
      <c r="Y854" s="16" t="s">
        <v>450</v>
      </c>
      <c r="Z854" s="16" t="s">
        <v>451</v>
      </c>
      <c r="AA854" s="16" t="s">
        <v>8217</v>
      </c>
      <c r="AB854" s="16" t="s">
        <v>3414</v>
      </c>
      <c r="AC854" s="16" t="s">
        <v>7</v>
      </c>
      <c r="AD854" s="16" t="s">
        <v>453</v>
      </c>
      <c r="AE854" s="16" t="s">
        <v>338</v>
      </c>
      <c r="AF854" s="16" t="s">
        <v>338</v>
      </c>
      <c r="AG854" s="25">
        <f ca="1" t="shared" si="87"/>
        <v>1.08388888888294</v>
      </c>
      <c r="AH854" s="25" t="str">
        <f t="shared" si="88"/>
        <v>是</v>
      </c>
      <c r="AI854" s="26" t="str">
        <f ca="1" t="shared" si="89"/>
        <v>是</v>
      </c>
      <c r="AJ854" s="27" t="str">
        <f ca="1" t="shared" si="90"/>
        <v>是</v>
      </c>
      <c r="AK854" s="28" t="s">
        <v>69</v>
      </c>
      <c r="AL854" s="28"/>
      <c r="AM854" s="28"/>
    </row>
    <row r="855" spans="1:39">
      <c r="A855" s="22" t="str">
        <f t="shared" si="91"/>
        <v>合肥经开大学城网点</v>
      </c>
      <c r="B855" s="22" t="str">
        <f>VLOOKUP(R855,区域划分!A:B,2,0)</f>
        <v>合肥南</v>
      </c>
      <c r="C855" t="str">
        <f t="shared" si="92"/>
        <v>2020-11-03</v>
      </c>
      <c r="D855" s="16" t="s">
        <v>8218</v>
      </c>
      <c r="E855" s="16" t="s">
        <v>8219</v>
      </c>
      <c r="F855" s="16" t="s">
        <v>835</v>
      </c>
      <c r="G855" s="16" t="s">
        <v>471</v>
      </c>
      <c r="H855" s="16" t="s">
        <v>599</v>
      </c>
      <c r="I855" s="16" t="s">
        <v>473</v>
      </c>
      <c r="J855" s="16" t="s">
        <v>836</v>
      </c>
      <c r="K855" s="16" t="s">
        <v>3409</v>
      </c>
      <c r="L855" s="16" t="s">
        <v>8220</v>
      </c>
      <c r="M855" s="16" t="s">
        <v>6762</v>
      </c>
      <c r="N855" s="16" t="s">
        <v>478</v>
      </c>
      <c r="O855" s="16" t="s">
        <v>479</v>
      </c>
      <c r="P855" s="16" t="s">
        <v>8186</v>
      </c>
      <c r="Q855" s="16" t="s">
        <v>8187</v>
      </c>
      <c r="R855" s="16" t="s">
        <v>7</v>
      </c>
      <c r="S855" s="16" t="s">
        <v>3414</v>
      </c>
      <c r="T855" s="16" t="s">
        <v>8221</v>
      </c>
      <c r="U855" s="16" t="s">
        <v>447</v>
      </c>
      <c r="V855" s="16" t="s">
        <v>8188</v>
      </c>
      <c r="W855" s="16" t="s">
        <v>8186</v>
      </c>
      <c r="X855" s="16" t="s">
        <v>449</v>
      </c>
      <c r="Y855" s="16" t="s">
        <v>450</v>
      </c>
      <c r="Z855" s="16" t="s">
        <v>451</v>
      </c>
      <c r="AA855" s="16" t="s">
        <v>8222</v>
      </c>
      <c r="AB855" s="16" t="s">
        <v>3414</v>
      </c>
      <c r="AC855" s="16" t="s">
        <v>7</v>
      </c>
      <c r="AD855" s="16" t="s">
        <v>865</v>
      </c>
      <c r="AE855" s="16" t="s">
        <v>338</v>
      </c>
      <c r="AF855" s="16" t="s">
        <v>338</v>
      </c>
      <c r="AG855" s="25">
        <f ca="1" t="shared" si="87"/>
        <v>19.0441666666302</v>
      </c>
      <c r="AH855" s="25" t="str">
        <f t="shared" si="88"/>
        <v>是</v>
      </c>
      <c r="AI855" s="26" t="str">
        <f ca="1" t="shared" si="89"/>
        <v>是</v>
      </c>
      <c r="AJ855" s="27" t="str">
        <f ca="1" t="shared" si="90"/>
        <v>是</v>
      </c>
      <c r="AK855" s="28" t="s">
        <v>69</v>
      </c>
      <c r="AL855" s="28"/>
      <c r="AM855" s="28"/>
    </row>
    <row r="856" spans="1:39">
      <c r="A856" s="22" t="str">
        <f t="shared" si="91"/>
        <v>合肥包河三里庵网点</v>
      </c>
      <c r="B856" s="22" t="str">
        <f>VLOOKUP(R856,区域划分!A:B,2,0)</f>
        <v>合肥南</v>
      </c>
      <c r="C856" t="str">
        <f t="shared" si="92"/>
        <v>2020-11-03</v>
      </c>
      <c r="D856" s="16" t="s">
        <v>8223</v>
      </c>
      <c r="E856" s="16" t="s">
        <v>8224</v>
      </c>
      <c r="F856" s="16" t="s">
        <v>433</v>
      </c>
      <c r="G856" s="16" t="s">
        <v>456</v>
      </c>
      <c r="H856" s="16" t="s">
        <v>457</v>
      </c>
      <c r="I856" s="16" t="s">
        <v>436</v>
      </c>
      <c r="J856" s="16" t="s">
        <v>898</v>
      </c>
      <c r="K856" s="16" t="s">
        <v>899</v>
      </c>
      <c r="L856" s="16" t="s">
        <v>8225</v>
      </c>
      <c r="M856" s="16" t="s">
        <v>8226</v>
      </c>
      <c r="N856" s="16" t="s">
        <v>478</v>
      </c>
      <c r="O856" s="16" t="s">
        <v>442</v>
      </c>
      <c r="P856" s="16" t="s">
        <v>8227</v>
      </c>
      <c r="Q856" s="16" t="s">
        <v>8228</v>
      </c>
      <c r="R856" s="16" t="s">
        <v>13</v>
      </c>
      <c r="S856" s="16" t="s">
        <v>445</v>
      </c>
      <c r="T856" s="16" t="s">
        <v>8229</v>
      </c>
      <c r="U856" s="16" t="s">
        <v>447</v>
      </c>
      <c r="V856" s="16" t="s">
        <v>8230</v>
      </c>
      <c r="W856" s="16" t="s">
        <v>8227</v>
      </c>
      <c r="X856" s="16" t="s">
        <v>449</v>
      </c>
      <c r="Y856" s="16" t="s">
        <v>450</v>
      </c>
      <c r="Z856" s="16" t="s">
        <v>451</v>
      </c>
      <c r="AA856" s="16" t="s">
        <v>8231</v>
      </c>
      <c r="AB856" s="16" t="s">
        <v>445</v>
      </c>
      <c r="AC856" s="16" t="s">
        <v>13</v>
      </c>
      <c r="AD856" s="16" t="s">
        <v>453</v>
      </c>
      <c r="AE856" s="16" t="s">
        <v>338</v>
      </c>
      <c r="AF856" s="16" t="s">
        <v>338</v>
      </c>
      <c r="AG856" s="25">
        <f ca="1" t="shared" si="87"/>
        <v>1.43305555562256</v>
      </c>
      <c r="AH856" s="25" t="str">
        <f t="shared" si="88"/>
        <v>是</v>
      </c>
      <c r="AI856" s="26" t="str">
        <f ca="1" t="shared" si="89"/>
        <v>是</v>
      </c>
      <c r="AJ856" s="27" t="str">
        <f ca="1" t="shared" si="90"/>
        <v>是</v>
      </c>
      <c r="AK856" s="28" t="s">
        <v>69</v>
      </c>
      <c r="AL856" s="28"/>
      <c r="AM856" s="28"/>
    </row>
    <row r="857" spans="1:39">
      <c r="A857" s="22" t="str">
        <f t="shared" si="91"/>
        <v>合肥经开大学城网点</v>
      </c>
      <c r="B857" s="22" t="str">
        <f>VLOOKUP(R857,区域划分!A:B,2,0)</f>
        <v>合肥南</v>
      </c>
      <c r="C857" t="str">
        <f t="shared" si="92"/>
        <v>2020-11-03</v>
      </c>
      <c r="D857" s="16" t="s">
        <v>8232</v>
      </c>
      <c r="E857" s="16" t="s">
        <v>2516</v>
      </c>
      <c r="F857" s="16" t="s">
        <v>433</v>
      </c>
      <c r="G857" s="16" t="s">
        <v>532</v>
      </c>
      <c r="H857" s="16" t="s">
        <v>533</v>
      </c>
      <c r="I857" s="16" t="s">
        <v>436</v>
      </c>
      <c r="J857" s="16" t="s">
        <v>1329</v>
      </c>
      <c r="K857" s="16" t="s">
        <v>2517</v>
      </c>
      <c r="L857" s="16" t="s">
        <v>8233</v>
      </c>
      <c r="M857" s="16" t="s">
        <v>8234</v>
      </c>
      <c r="N857" s="16" t="s">
        <v>441</v>
      </c>
      <c r="O857" s="16" t="s">
        <v>442</v>
      </c>
      <c r="P857" s="16" t="s">
        <v>2520</v>
      </c>
      <c r="Q857" s="16" t="s">
        <v>2521</v>
      </c>
      <c r="R857" s="16" t="s">
        <v>7</v>
      </c>
      <c r="S857" s="16" t="s">
        <v>3414</v>
      </c>
      <c r="T857" s="16" t="s">
        <v>8235</v>
      </c>
      <c r="U857" s="16" t="s">
        <v>447</v>
      </c>
      <c r="V857" s="16" t="s">
        <v>8236</v>
      </c>
      <c r="W857" s="16" t="s">
        <v>2520</v>
      </c>
      <c r="X857" s="16" t="s">
        <v>449</v>
      </c>
      <c r="Y857" s="16" t="s">
        <v>450</v>
      </c>
      <c r="Z857" s="16" t="s">
        <v>451</v>
      </c>
      <c r="AA857" s="16" t="s">
        <v>8237</v>
      </c>
      <c r="AB857" s="16" t="s">
        <v>3414</v>
      </c>
      <c r="AC857" s="16" t="s">
        <v>7</v>
      </c>
      <c r="AD857" s="16" t="s">
        <v>453</v>
      </c>
      <c r="AE857" s="16" t="s">
        <v>338</v>
      </c>
      <c r="AF857" s="16" t="s">
        <v>338</v>
      </c>
      <c r="AG857" s="25">
        <f ca="1" t="shared" si="87"/>
        <v>0.94833333324641</v>
      </c>
      <c r="AH857" s="25" t="str">
        <f t="shared" si="88"/>
        <v>是</v>
      </c>
      <c r="AI857" s="26" t="str">
        <f ca="1" t="shared" si="89"/>
        <v>是</v>
      </c>
      <c r="AJ857" s="27" t="str">
        <f ca="1" t="shared" si="90"/>
        <v>是</v>
      </c>
      <c r="AK857" s="28" t="s">
        <v>69</v>
      </c>
      <c r="AL857" s="28"/>
      <c r="AM857" s="28"/>
    </row>
    <row r="858" spans="1:39">
      <c r="A858" s="22" t="str">
        <f t="shared" si="91"/>
        <v>合肥经开网点</v>
      </c>
      <c r="B858" s="22" t="str">
        <f>VLOOKUP(R858,区域划分!A:B,2,0)</f>
        <v>合肥南</v>
      </c>
      <c r="C858" t="str">
        <f t="shared" si="92"/>
        <v>2020-11-03</v>
      </c>
      <c r="D858" s="16" t="s">
        <v>8238</v>
      </c>
      <c r="E858" s="16" t="s">
        <v>8239</v>
      </c>
      <c r="F858" s="16" t="s">
        <v>433</v>
      </c>
      <c r="G858" s="16" t="s">
        <v>471</v>
      </c>
      <c r="H858" s="16" t="s">
        <v>472</v>
      </c>
      <c r="I858" s="16" t="s">
        <v>436</v>
      </c>
      <c r="J858" s="16" t="s">
        <v>675</v>
      </c>
      <c r="K858" s="16" t="s">
        <v>4447</v>
      </c>
      <c r="L858" s="16" t="s">
        <v>8240</v>
      </c>
      <c r="M858" s="16" t="s">
        <v>8241</v>
      </c>
      <c r="N858" s="16" t="s">
        <v>478</v>
      </c>
      <c r="O858" s="16" t="s">
        <v>442</v>
      </c>
      <c r="P858" s="16" t="s">
        <v>8242</v>
      </c>
      <c r="Q858" s="16" t="s">
        <v>8243</v>
      </c>
      <c r="R858" s="16" t="str">
        <f t="shared" ref="R858:R861" si="93">AE858</f>
        <v>合肥经开网点</v>
      </c>
      <c r="S858" s="16" t="s">
        <v>4044</v>
      </c>
      <c r="T858" s="16" t="s">
        <v>465</v>
      </c>
      <c r="U858" s="16" t="s">
        <v>466</v>
      </c>
      <c r="V858" s="16" t="s">
        <v>8244</v>
      </c>
      <c r="W858" s="16" t="s">
        <v>8242</v>
      </c>
      <c r="X858" s="16" t="s">
        <v>449</v>
      </c>
      <c r="Y858" s="16" t="s">
        <v>450</v>
      </c>
      <c r="Z858" s="16" t="s">
        <v>451</v>
      </c>
      <c r="AA858" s="16" t="s">
        <v>8245</v>
      </c>
      <c r="AB858" s="16" t="s">
        <v>4044</v>
      </c>
      <c r="AC858" s="16" t="s">
        <v>9</v>
      </c>
      <c r="AD858" s="16" t="s">
        <v>453</v>
      </c>
      <c r="AE858" s="16" t="s">
        <v>9</v>
      </c>
      <c r="AF858" s="16" t="s">
        <v>338</v>
      </c>
      <c r="AG858" s="25">
        <f ca="1" t="shared" si="87"/>
        <v>0.866666666697711</v>
      </c>
      <c r="AH858" s="25" t="str">
        <f t="shared" si="88"/>
        <v>是</v>
      </c>
      <c r="AI858" s="26" t="str">
        <f ca="1" t="shared" si="89"/>
        <v>是</v>
      </c>
      <c r="AJ858" s="27" t="str">
        <f ca="1" t="shared" si="90"/>
        <v>是</v>
      </c>
      <c r="AK858" s="28" t="s">
        <v>69</v>
      </c>
      <c r="AL858" s="28"/>
      <c r="AM858" s="28"/>
    </row>
    <row r="859" spans="1:39">
      <c r="A859" s="22" t="str">
        <f t="shared" si="91"/>
        <v>合肥经开网点</v>
      </c>
      <c r="B859" s="22" t="str">
        <f>VLOOKUP(R859,区域划分!A:B,2,0)</f>
        <v>合肥南</v>
      </c>
      <c r="C859" t="str">
        <f t="shared" si="92"/>
        <v>2020-11-03</v>
      </c>
      <c r="D859" s="16" t="s">
        <v>8246</v>
      </c>
      <c r="E859" s="16" t="s">
        <v>8247</v>
      </c>
      <c r="F859" s="16" t="s">
        <v>433</v>
      </c>
      <c r="G859" s="16" t="s">
        <v>471</v>
      </c>
      <c r="H859" s="16" t="s">
        <v>472</v>
      </c>
      <c r="I859" s="16" t="s">
        <v>473</v>
      </c>
      <c r="J859" s="16" t="s">
        <v>320</v>
      </c>
      <c r="K859" s="16" t="s">
        <v>8248</v>
      </c>
      <c r="L859" s="16" t="s">
        <v>8249</v>
      </c>
      <c r="M859" s="16" t="s">
        <v>8250</v>
      </c>
      <c r="N859" s="16" t="s">
        <v>478</v>
      </c>
      <c r="O859" s="16" t="s">
        <v>442</v>
      </c>
      <c r="P859" s="16" t="s">
        <v>8251</v>
      </c>
      <c r="Q859" s="16" t="s">
        <v>8252</v>
      </c>
      <c r="R859" s="16" t="str">
        <f t="shared" si="93"/>
        <v>合肥经开网点</v>
      </c>
      <c r="S859" s="16" t="s">
        <v>4044</v>
      </c>
      <c r="T859" s="16" t="s">
        <v>465</v>
      </c>
      <c r="U859" s="16" t="s">
        <v>466</v>
      </c>
      <c r="V859" s="16" t="s">
        <v>8253</v>
      </c>
      <c r="W859" s="16" t="s">
        <v>8251</v>
      </c>
      <c r="X859" s="16" t="s">
        <v>449</v>
      </c>
      <c r="Y859" s="16" t="s">
        <v>450</v>
      </c>
      <c r="Z859" s="16" t="s">
        <v>451</v>
      </c>
      <c r="AA859" s="16" t="s">
        <v>8254</v>
      </c>
      <c r="AB859" s="16" t="s">
        <v>4044</v>
      </c>
      <c r="AC859" s="16" t="s">
        <v>9</v>
      </c>
      <c r="AD859" s="16" t="s">
        <v>453</v>
      </c>
      <c r="AE859" s="16" t="s">
        <v>9</v>
      </c>
      <c r="AF859" s="16" t="s">
        <v>338</v>
      </c>
      <c r="AG859" s="25">
        <f ca="1" t="shared" si="87"/>
        <v>0.8674999998766</v>
      </c>
      <c r="AH859" s="25" t="str">
        <f t="shared" si="88"/>
        <v>是</v>
      </c>
      <c r="AI859" s="26" t="str">
        <f ca="1" t="shared" si="89"/>
        <v>是</v>
      </c>
      <c r="AJ859" s="27" t="str">
        <f ca="1" t="shared" si="90"/>
        <v>是</v>
      </c>
      <c r="AK859" s="28" t="s">
        <v>69</v>
      </c>
      <c r="AL859" s="28"/>
      <c r="AM859" s="28"/>
    </row>
    <row r="860" spans="1:39">
      <c r="A860" s="22" t="str">
        <f t="shared" si="91"/>
        <v>黄山黟县网点</v>
      </c>
      <c r="B860" s="22" t="str">
        <f>VLOOKUP(R860,区域划分!A:B,2,0)</f>
        <v>黄山</v>
      </c>
      <c r="C860" t="str">
        <f t="shared" si="92"/>
        <v>2020-11-03</v>
      </c>
      <c r="D860" s="16" t="s">
        <v>8255</v>
      </c>
      <c r="E860" s="16" t="s">
        <v>8256</v>
      </c>
      <c r="F860" s="16" t="s">
        <v>433</v>
      </c>
      <c r="G860" s="16" t="s">
        <v>532</v>
      </c>
      <c r="H860" s="16" t="s">
        <v>533</v>
      </c>
      <c r="I860" s="16" t="s">
        <v>473</v>
      </c>
      <c r="J860" s="16" t="s">
        <v>7227</v>
      </c>
      <c r="K860" s="16" t="s">
        <v>8257</v>
      </c>
      <c r="L860" s="16" t="s">
        <v>8258</v>
      </c>
      <c r="M860" s="16" t="s">
        <v>8066</v>
      </c>
      <c r="N860" s="16" t="s">
        <v>441</v>
      </c>
      <c r="O860" s="16" t="s">
        <v>442</v>
      </c>
      <c r="P860" s="16" t="s">
        <v>8259</v>
      </c>
      <c r="Q860" s="16" t="s">
        <v>8260</v>
      </c>
      <c r="R860" s="16" t="s">
        <v>49</v>
      </c>
      <c r="S860" s="16" t="s">
        <v>4158</v>
      </c>
      <c r="T860" s="16" t="s">
        <v>8261</v>
      </c>
      <c r="U860" s="16" t="s">
        <v>447</v>
      </c>
      <c r="V860" s="16" t="s">
        <v>4147</v>
      </c>
      <c r="W860" s="16" t="s">
        <v>8259</v>
      </c>
      <c r="X860" s="16" t="s">
        <v>449</v>
      </c>
      <c r="Y860" s="16" t="s">
        <v>450</v>
      </c>
      <c r="Z860" s="16" t="s">
        <v>451</v>
      </c>
      <c r="AA860" s="16" t="s">
        <v>8262</v>
      </c>
      <c r="AB860" s="16" t="s">
        <v>4158</v>
      </c>
      <c r="AC860" s="16" t="s">
        <v>49</v>
      </c>
      <c r="AD860" s="16" t="s">
        <v>453</v>
      </c>
      <c r="AE860" s="16" t="s">
        <v>338</v>
      </c>
      <c r="AF860" s="16" t="s">
        <v>338</v>
      </c>
      <c r="AG860" s="25">
        <f ca="1" t="shared" si="87"/>
        <v>21.2152777778101</v>
      </c>
      <c r="AH860" s="25" t="str">
        <f t="shared" si="88"/>
        <v>是</v>
      </c>
      <c r="AI860" s="26" t="str">
        <f ca="1" t="shared" si="89"/>
        <v>是</v>
      </c>
      <c r="AJ860" s="27" t="str">
        <f ca="1" t="shared" si="90"/>
        <v>是</v>
      </c>
      <c r="AK860" s="28" t="s">
        <v>69</v>
      </c>
      <c r="AL860" s="28"/>
      <c r="AM860" s="28"/>
    </row>
    <row r="861" spans="1:39">
      <c r="A861" s="22" t="str">
        <f t="shared" si="91"/>
        <v>合肥经开网点</v>
      </c>
      <c r="B861" s="22" t="str">
        <f>VLOOKUP(R861,区域划分!A:B,2,0)</f>
        <v>合肥南</v>
      </c>
      <c r="C861" t="str">
        <f t="shared" si="92"/>
        <v>2020-11-03</v>
      </c>
      <c r="D861" s="16" t="s">
        <v>8263</v>
      </c>
      <c r="E861" s="16" t="s">
        <v>8264</v>
      </c>
      <c r="F861" s="16" t="s">
        <v>433</v>
      </c>
      <c r="G861" s="16" t="s">
        <v>532</v>
      </c>
      <c r="H861" s="16" t="s">
        <v>533</v>
      </c>
      <c r="I861" s="16" t="s">
        <v>473</v>
      </c>
      <c r="J861" s="16" t="s">
        <v>8265</v>
      </c>
      <c r="K861" s="16" t="s">
        <v>8266</v>
      </c>
      <c r="L861" s="16" t="s">
        <v>8267</v>
      </c>
      <c r="M861" s="16" t="s">
        <v>537</v>
      </c>
      <c r="N861" s="16" t="s">
        <v>441</v>
      </c>
      <c r="O861" s="16" t="s">
        <v>442</v>
      </c>
      <c r="P861" s="16" t="s">
        <v>8268</v>
      </c>
      <c r="Q861" s="16" t="s">
        <v>8269</v>
      </c>
      <c r="R861" s="16" t="str">
        <f t="shared" si="93"/>
        <v>合肥经开网点</v>
      </c>
      <c r="S861" s="16" t="s">
        <v>4044</v>
      </c>
      <c r="T861" s="16" t="s">
        <v>465</v>
      </c>
      <c r="U861" s="16" t="s">
        <v>466</v>
      </c>
      <c r="V861" s="16" t="s">
        <v>541</v>
      </c>
      <c r="W861" s="16" t="s">
        <v>8268</v>
      </c>
      <c r="X861" s="16" t="s">
        <v>449</v>
      </c>
      <c r="Y861" s="16" t="s">
        <v>450</v>
      </c>
      <c r="Z861" s="16" t="s">
        <v>451</v>
      </c>
      <c r="AA861" s="16" t="s">
        <v>8270</v>
      </c>
      <c r="AB861" s="16" t="s">
        <v>4044</v>
      </c>
      <c r="AC861" s="16" t="s">
        <v>9</v>
      </c>
      <c r="AD861" s="16" t="s">
        <v>453</v>
      </c>
      <c r="AE861" s="16" t="s">
        <v>9</v>
      </c>
      <c r="AF861" s="16" t="s">
        <v>338</v>
      </c>
      <c r="AG861" s="25">
        <f ca="1" t="shared" si="87"/>
        <v>0.864444444305263</v>
      </c>
      <c r="AH861" s="25" t="str">
        <f t="shared" si="88"/>
        <v>是</v>
      </c>
      <c r="AI861" s="26" t="str">
        <f ca="1" t="shared" si="89"/>
        <v>是</v>
      </c>
      <c r="AJ861" s="27" t="str">
        <f ca="1" t="shared" si="90"/>
        <v>是</v>
      </c>
      <c r="AK861" s="28" t="s">
        <v>69</v>
      </c>
      <c r="AL861" s="28"/>
      <c r="AM861" s="28"/>
    </row>
    <row r="862" spans="1:39">
      <c r="A862" s="22" t="str">
        <f t="shared" si="91"/>
        <v>淮南潘集网点</v>
      </c>
      <c r="B862" s="22" t="str">
        <f>VLOOKUP(R862,区域划分!A:B,2,0)</f>
        <v>淮南</v>
      </c>
      <c r="C862" t="str">
        <f t="shared" si="92"/>
        <v>2020-11-03</v>
      </c>
      <c r="D862" s="16" t="s">
        <v>8271</v>
      </c>
      <c r="E862" s="16" t="s">
        <v>8272</v>
      </c>
      <c r="F862" s="16" t="s">
        <v>433</v>
      </c>
      <c r="G862" s="16" t="s">
        <v>471</v>
      </c>
      <c r="H862" s="16" t="s">
        <v>472</v>
      </c>
      <c r="I862" s="16" t="s">
        <v>436</v>
      </c>
      <c r="J862" s="16" t="s">
        <v>8273</v>
      </c>
      <c r="K862" s="16" t="s">
        <v>8274</v>
      </c>
      <c r="L862" s="16" t="s">
        <v>8275</v>
      </c>
      <c r="M862" s="16" t="s">
        <v>8276</v>
      </c>
      <c r="N862" s="16" t="s">
        <v>478</v>
      </c>
      <c r="O862" s="16" t="s">
        <v>442</v>
      </c>
      <c r="P862" s="16" t="s">
        <v>8277</v>
      </c>
      <c r="Q862" s="16" t="s">
        <v>8278</v>
      </c>
      <c r="R862" s="16" t="s">
        <v>47</v>
      </c>
      <c r="S862" s="16" t="s">
        <v>8279</v>
      </c>
      <c r="T862" s="16" t="s">
        <v>8280</v>
      </c>
      <c r="U862" s="16" t="s">
        <v>447</v>
      </c>
      <c r="V862" s="16" t="s">
        <v>8281</v>
      </c>
      <c r="W862" s="16" t="s">
        <v>8277</v>
      </c>
      <c r="X862" s="16" t="s">
        <v>449</v>
      </c>
      <c r="Y862" s="16" t="s">
        <v>450</v>
      </c>
      <c r="Z862" s="16" t="s">
        <v>451</v>
      </c>
      <c r="AA862" s="16" t="s">
        <v>8282</v>
      </c>
      <c r="AB862" s="16" t="s">
        <v>8279</v>
      </c>
      <c r="AC862" s="16" t="s">
        <v>47</v>
      </c>
      <c r="AD862" s="16" t="s">
        <v>453</v>
      </c>
      <c r="AE862" s="16" t="s">
        <v>338</v>
      </c>
      <c r="AF862" s="16" t="s">
        <v>338</v>
      </c>
      <c r="AG862" s="25">
        <f ca="1" t="shared" si="87"/>
        <v>18.5625</v>
      </c>
      <c r="AH862" s="25" t="str">
        <f t="shared" si="88"/>
        <v>是</v>
      </c>
      <c r="AI862" s="26" t="str">
        <f ca="1" t="shared" si="89"/>
        <v>是</v>
      </c>
      <c r="AJ862" s="27" t="str">
        <f ca="1" t="shared" si="90"/>
        <v>是</v>
      </c>
      <c r="AK862" s="28" t="s">
        <v>69</v>
      </c>
      <c r="AL862" s="28"/>
      <c r="AM862" s="28"/>
    </row>
    <row r="863" spans="1:39">
      <c r="A863" s="22" t="str">
        <f t="shared" si="91"/>
        <v>安庆岳西网点</v>
      </c>
      <c r="B863" s="22" t="str">
        <f>VLOOKUP(R863,区域划分!A:B,2,0)</f>
        <v>安庆</v>
      </c>
      <c r="C863" t="str">
        <f t="shared" si="92"/>
        <v>2020-11-03</v>
      </c>
      <c r="D863" s="16" t="s">
        <v>8283</v>
      </c>
      <c r="E863" s="16" t="s">
        <v>8284</v>
      </c>
      <c r="F863" s="16" t="s">
        <v>433</v>
      </c>
      <c r="G863" s="16" t="s">
        <v>532</v>
      </c>
      <c r="H863" s="16" t="s">
        <v>1112</v>
      </c>
      <c r="I863" s="16" t="s">
        <v>473</v>
      </c>
      <c r="J863" s="16" t="s">
        <v>8285</v>
      </c>
      <c r="K863" s="16" t="s">
        <v>8286</v>
      </c>
      <c r="L863" s="16" t="s">
        <v>8287</v>
      </c>
      <c r="M863" s="16" t="s">
        <v>8288</v>
      </c>
      <c r="N863" s="16" t="s">
        <v>478</v>
      </c>
      <c r="O863" s="16" t="s">
        <v>442</v>
      </c>
      <c r="P863" s="16" t="s">
        <v>8289</v>
      </c>
      <c r="Q863" s="16" t="s">
        <v>8290</v>
      </c>
      <c r="R863" s="16" t="s">
        <v>51</v>
      </c>
      <c r="S863" s="16" t="s">
        <v>7759</v>
      </c>
      <c r="T863" s="16" t="s">
        <v>8291</v>
      </c>
      <c r="U863" s="16" t="s">
        <v>447</v>
      </c>
      <c r="V863" s="16" t="s">
        <v>8292</v>
      </c>
      <c r="W863" s="16" t="s">
        <v>8289</v>
      </c>
      <c r="X863" s="16" t="s">
        <v>449</v>
      </c>
      <c r="Y863" s="16" t="s">
        <v>450</v>
      </c>
      <c r="Z863" s="16" t="s">
        <v>451</v>
      </c>
      <c r="AA863" s="16" t="s">
        <v>8293</v>
      </c>
      <c r="AB863" s="16" t="s">
        <v>7759</v>
      </c>
      <c r="AC863" s="16" t="s">
        <v>51</v>
      </c>
      <c r="AD863" s="16" t="s">
        <v>453</v>
      </c>
      <c r="AE863" s="16" t="s">
        <v>338</v>
      </c>
      <c r="AF863" s="16" t="s">
        <v>338</v>
      </c>
      <c r="AG863" s="25">
        <f ca="1" t="shared" si="87"/>
        <v>17.1816666665836</v>
      </c>
      <c r="AH863" s="25" t="str">
        <f t="shared" si="88"/>
        <v>是</v>
      </c>
      <c r="AI863" s="26" t="str">
        <f ca="1" t="shared" si="89"/>
        <v>是</v>
      </c>
      <c r="AJ863" s="27" t="str">
        <f ca="1" t="shared" si="90"/>
        <v>是</v>
      </c>
      <c r="AK863" s="28" t="s">
        <v>69</v>
      </c>
      <c r="AL863" s="28"/>
      <c r="AM863" s="28"/>
    </row>
    <row r="864" spans="1:39">
      <c r="A864" s="22" t="str">
        <f t="shared" si="91"/>
        <v>六安霍邱户胡镇网点</v>
      </c>
      <c r="B864" s="22" t="str">
        <f>VLOOKUP(R864,区域划分!A:B,2,0)</f>
        <v>六安</v>
      </c>
      <c r="C864" t="str">
        <f t="shared" si="92"/>
        <v>2020-11-03</v>
      </c>
      <c r="D864" s="16" t="s">
        <v>8294</v>
      </c>
      <c r="E864" s="16" t="s">
        <v>8295</v>
      </c>
      <c r="F864" s="16" t="s">
        <v>433</v>
      </c>
      <c r="G864" s="16" t="s">
        <v>471</v>
      </c>
      <c r="H864" s="16" t="s">
        <v>472</v>
      </c>
      <c r="I864" s="16" t="s">
        <v>436</v>
      </c>
      <c r="J864" s="16" t="s">
        <v>898</v>
      </c>
      <c r="K864" s="16" t="s">
        <v>899</v>
      </c>
      <c r="L864" s="16" t="s">
        <v>8296</v>
      </c>
      <c r="M864" s="16" t="s">
        <v>8297</v>
      </c>
      <c r="N864" s="16" t="s">
        <v>478</v>
      </c>
      <c r="O864" s="16" t="s">
        <v>442</v>
      </c>
      <c r="P864" s="16" t="s">
        <v>8298</v>
      </c>
      <c r="Q864" s="16" t="s">
        <v>8299</v>
      </c>
      <c r="R864" s="16" t="s">
        <v>74</v>
      </c>
      <c r="S864" s="16" t="s">
        <v>560</v>
      </c>
      <c r="T864" s="16" t="s">
        <v>8300</v>
      </c>
      <c r="U864" s="16" t="s">
        <v>447</v>
      </c>
      <c r="V864" s="16" t="s">
        <v>8301</v>
      </c>
      <c r="W864" s="16" t="s">
        <v>8298</v>
      </c>
      <c r="X864" s="16" t="s">
        <v>449</v>
      </c>
      <c r="Y864" s="16" t="s">
        <v>450</v>
      </c>
      <c r="Z864" s="16" t="s">
        <v>451</v>
      </c>
      <c r="AA864" s="16" t="s">
        <v>8302</v>
      </c>
      <c r="AB864" s="16" t="s">
        <v>560</v>
      </c>
      <c r="AC864" s="16" t="s">
        <v>74</v>
      </c>
      <c r="AD864" s="16" t="s">
        <v>453</v>
      </c>
      <c r="AE864" s="16" t="s">
        <v>338</v>
      </c>
      <c r="AF864" s="16" t="s">
        <v>338</v>
      </c>
      <c r="AG864" s="25">
        <f ca="1" t="shared" si="87"/>
        <v>1.07666666671867</v>
      </c>
      <c r="AH864" s="25" t="str">
        <f t="shared" si="88"/>
        <v>是</v>
      </c>
      <c r="AI864" s="26" t="str">
        <f ca="1" t="shared" si="89"/>
        <v>是</v>
      </c>
      <c r="AJ864" s="27" t="str">
        <f ca="1" t="shared" si="90"/>
        <v>是</v>
      </c>
      <c r="AK864" s="28" t="s">
        <v>69</v>
      </c>
      <c r="AL864" s="28"/>
      <c r="AM864" s="28"/>
    </row>
    <row r="865" spans="1:39">
      <c r="A865" s="22" t="str">
        <f t="shared" si="91"/>
        <v>合肥肥西柏堰网点</v>
      </c>
      <c r="B865" s="22" t="str">
        <f>VLOOKUP(R865,区域划分!A:B,2,0)</f>
        <v>肥西</v>
      </c>
      <c r="C865" t="str">
        <f t="shared" si="92"/>
        <v>2020-11-03</v>
      </c>
      <c r="D865" s="16" t="s">
        <v>8303</v>
      </c>
      <c r="E865" s="16" t="s">
        <v>8304</v>
      </c>
      <c r="F865" s="16" t="s">
        <v>433</v>
      </c>
      <c r="G865" s="16" t="s">
        <v>434</v>
      </c>
      <c r="H865" s="16" t="s">
        <v>435</v>
      </c>
      <c r="I865" s="16" t="s">
        <v>436</v>
      </c>
      <c r="J865" s="16" t="s">
        <v>1979</v>
      </c>
      <c r="K865" s="16" t="s">
        <v>8305</v>
      </c>
      <c r="L865" s="16" t="s">
        <v>8306</v>
      </c>
      <c r="M865" s="16" t="s">
        <v>8307</v>
      </c>
      <c r="N865" s="16" t="s">
        <v>441</v>
      </c>
      <c r="O865" s="16" t="s">
        <v>442</v>
      </c>
      <c r="P865" s="16" t="s">
        <v>8308</v>
      </c>
      <c r="Q865" s="16" t="s">
        <v>8309</v>
      </c>
      <c r="R865" s="16" t="s">
        <v>55</v>
      </c>
      <c r="S865" s="16" t="s">
        <v>1936</v>
      </c>
      <c r="T865" s="16" t="s">
        <v>8310</v>
      </c>
      <c r="U865" s="16" t="s">
        <v>466</v>
      </c>
      <c r="V865" s="16" t="s">
        <v>8311</v>
      </c>
      <c r="W865" s="16" t="s">
        <v>8308</v>
      </c>
      <c r="X865" s="16" t="s">
        <v>449</v>
      </c>
      <c r="Y865" s="16" t="s">
        <v>450</v>
      </c>
      <c r="Z865" s="16" t="s">
        <v>451</v>
      </c>
      <c r="AA865" s="16" t="s">
        <v>8312</v>
      </c>
      <c r="AB865" s="16" t="s">
        <v>1936</v>
      </c>
      <c r="AC865" s="16" t="s">
        <v>55</v>
      </c>
      <c r="AD865" s="16" t="s">
        <v>453</v>
      </c>
      <c r="AE865" s="16" t="s">
        <v>55</v>
      </c>
      <c r="AF865" s="16" t="s">
        <v>338</v>
      </c>
      <c r="AG865" s="25">
        <f ca="1" t="shared" si="87"/>
        <v>23.6063888889039</v>
      </c>
      <c r="AH865" s="25" t="str">
        <f t="shared" si="88"/>
        <v>是</v>
      </c>
      <c r="AI865" s="26" t="str">
        <f ca="1" t="shared" si="89"/>
        <v>是</v>
      </c>
      <c r="AJ865" s="27" t="str">
        <f ca="1" t="shared" si="90"/>
        <v>是</v>
      </c>
      <c r="AK865" s="28" t="s">
        <v>69</v>
      </c>
      <c r="AL865" s="28" t="s">
        <v>71</v>
      </c>
      <c r="AM865" s="28"/>
    </row>
    <row r="866" spans="1:39">
      <c r="A866" s="22" t="str">
        <f t="shared" si="91"/>
        <v>合肥蜀山通合网点</v>
      </c>
      <c r="B866" s="22" t="str">
        <f>VLOOKUP(R866,区域划分!A:B,2,0)</f>
        <v>合肥南</v>
      </c>
      <c r="C866" t="str">
        <f t="shared" si="92"/>
        <v>2020-11-03</v>
      </c>
      <c r="D866" s="16" t="s">
        <v>8313</v>
      </c>
      <c r="E866" s="16" t="s">
        <v>8314</v>
      </c>
      <c r="F866" s="16" t="s">
        <v>433</v>
      </c>
      <c r="G866" s="16" t="s">
        <v>471</v>
      </c>
      <c r="H866" s="16" t="s">
        <v>472</v>
      </c>
      <c r="I866" s="16" t="s">
        <v>473</v>
      </c>
      <c r="J866" s="16" t="s">
        <v>8315</v>
      </c>
      <c r="K866" s="16" t="s">
        <v>8316</v>
      </c>
      <c r="L866" s="16" t="s">
        <v>8317</v>
      </c>
      <c r="M866" s="16" t="s">
        <v>8318</v>
      </c>
      <c r="N866" s="16" t="s">
        <v>478</v>
      </c>
      <c r="O866" s="16" t="s">
        <v>442</v>
      </c>
      <c r="P866" s="16" t="s">
        <v>8319</v>
      </c>
      <c r="Q866" s="16" t="s">
        <v>8320</v>
      </c>
      <c r="R866" s="16" t="s">
        <v>66</v>
      </c>
      <c r="S866" s="16" t="s">
        <v>8048</v>
      </c>
      <c r="T866" s="16" t="s">
        <v>8321</v>
      </c>
      <c r="U866" s="16" t="s">
        <v>447</v>
      </c>
      <c r="V866" s="16" t="s">
        <v>8322</v>
      </c>
      <c r="W866" s="16" t="s">
        <v>8319</v>
      </c>
      <c r="X866" s="16" t="s">
        <v>449</v>
      </c>
      <c r="Y866" s="16" t="s">
        <v>450</v>
      </c>
      <c r="Z866" s="16" t="s">
        <v>451</v>
      </c>
      <c r="AA866" s="16" t="s">
        <v>8323</v>
      </c>
      <c r="AB866" s="16" t="s">
        <v>8048</v>
      </c>
      <c r="AC866" s="16" t="s">
        <v>66</v>
      </c>
      <c r="AD866" s="16" t="s">
        <v>453</v>
      </c>
      <c r="AE866" s="16" t="s">
        <v>338</v>
      </c>
      <c r="AF866" s="16" t="s">
        <v>338</v>
      </c>
      <c r="AG866" s="25">
        <f ca="1" t="shared" si="87"/>
        <v>23.3383333333768</v>
      </c>
      <c r="AH866" s="25" t="str">
        <f t="shared" si="88"/>
        <v>是</v>
      </c>
      <c r="AI866" s="26" t="str">
        <f ca="1" t="shared" si="89"/>
        <v>是</v>
      </c>
      <c r="AJ866" s="27" t="str">
        <f ca="1" t="shared" si="90"/>
        <v>是</v>
      </c>
      <c r="AK866" s="28" t="s">
        <v>69</v>
      </c>
      <c r="AL866" s="28"/>
      <c r="AM866" s="28"/>
    </row>
    <row r="867" spans="1:39">
      <c r="A867" s="22" t="str">
        <f t="shared" ref="A867:A898" si="94">R867</f>
        <v>淮南潘集网点</v>
      </c>
      <c r="B867" s="22" t="str">
        <f>VLOOKUP(R867,区域划分!A:B,2,0)</f>
        <v>淮南</v>
      </c>
      <c r="C867" t="str">
        <f t="shared" ref="C867:C898" si="95">MID(L867,1,10)</f>
        <v>2020-11-03</v>
      </c>
      <c r="D867" s="16" t="s">
        <v>8324</v>
      </c>
      <c r="E867" s="16" t="s">
        <v>8325</v>
      </c>
      <c r="F867" s="16" t="s">
        <v>433</v>
      </c>
      <c r="G867" s="16" t="s">
        <v>532</v>
      </c>
      <c r="H867" s="16" t="s">
        <v>533</v>
      </c>
      <c r="I867" s="16" t="s">
        <v>473</v>
      </c>
      <c r="J867" s="16" t="s">
        <v>5918</v>
      </c>
      <c r="K867" s="16" t="s">
        <v>8326</v>
      </c>
      <c r="L867" s="16" t="s">
        <v>8327</v>
      </c>
      <c r="M867" s="16" t="s">
        <v>8328</v>
      </c>
      <c r="N867" s="16" t="s">
        <v>478</v>
      </c>
      <c r="O867" s="16" t="s">
        <v>442</v>
      </c>
      <c r="P867" s="16" t="s">
        <v>8329</v>
      </c>
      <c r="Q867" s="16" t="s">
        <v>8330</v>
      </c>
      <c r="R867" s="16" t="s">
        <v>47</v>
      </c>
      <c r="S867" s="16" t="s">
        <v>8279</v>
      </c>
      <c r="T867" s="16" t="s">
        <v>8331</v>
      </c>
      <c r="U867" s="16" t="s">
        <v>447</v>
      </c>
      <c r="V867" s="16" t="s">
        <v>8332</v>
      </c>
      <c r="W867" s="16" t="s">
        <v>8329</v>
      </c>
      <c r="X867" s="16" t="s">
        <v>449</v>
      </c>
      <c r="Y867" s="16" t="s">
        <v>450</v>
      </c>
      <c r="Z867" s="16" t="s">
        <v>451</v>
      </c>
      <c r="AA867" s="16" t="s">
        <v>8333</v>
      </c>
      <c r="AB867" s="16" t="s">
        <v>8279</v>
      </c>
      <c r="AC867" s="16" t="s">
        <v>47</v>
      </c>
      <c r="AD867" s="16" t="s">
        <v>453</v>
      </c>
      <c r="AE867" s="16" t="s">
        <v>338</v>
      </c>
      <c r="AF867" s="16" t="s">
        <v>338</v>
      </c>
      <c r="AG867" s="25">
        <f ca="1" t="shared" ref="AG867:AG922" si="96">IF(X867="已关闭",(AA867-L867)*24,(NOW()-L867)*24)</f>
        <v>23.6330555555178</v>
      </c>
      <c r="AH867" s="25" t="str">
        <f t="shared" ref="AH867:AH922" si="97">IF(AND(Y867="及时响应",Z867="否"),"是","否")</f>
        <v>是</v>
      </c>
      <c r="AI867" s="26" t="str">
        <f ca="1" t="shared" ref="AI867:AI922" si="98">IF(AG867&gt;24,"否","是")</f>
        <v>是</v>
      </c>
      <c r="AJ867" s="27" t="str">
        <f ca="1" t="shared" ref="AJ867:AJ922" si="99">IF(AND(AH867="是",AI867="是"),"是","否")</f>
        <v>是</v>
      </c>
      <c r="AK867" s="28" t="s">
        <v>69</v>
      </c>
      <c r="AL867" s="28"/>
      <c r="AM867" s="28"/>
    </row>
    <row r="868" spans="1:39">
      <c r="A868" s="22" t="str">
        <f t="shared" si="94"/>
        <v>合肥经开网点</v>
      </c>
      <c r="B868" s="22" t="str">
        <f>VLOOKUP(R868,区域划分!A:B,2,0)</f>
        <v>合肥南</v>
      </c>
      <c r="C868" t="str">
        <f t="shared" si="95"/>
        <v>2020-11-03</v>
      </c>
      <c r="D868" s="16" t="s">
        <v>8334</v>
      </c>
      <c r="E868" s="16" t="s">
        <v>5466</v>
      </c>
      <c r="F868" s="16" t="s">
        <v>433</v>
      </c>
      <c r="G868" s="16" t="s">
        <v>434</v>
      </c>
      <c r="H868" s="16" t="s">
        <v>435</v>
      </c>
      <c r="I868" s="16" t="s">
        <v>473</v>
      </c>
      <c r="J868" s="16" t="s">
        <v>5467</v>
      </c>
      <c r="K868" s="16" t="s">
        <v>5468</v>
      </c>
      <c r="L868" s="16" t="s">
        <v>8335</v>
      </c>
      <c r="M868" s="16" t="s">
        <v>537</v>
      </c>
      <c r="N868" s="16" t="s">
        <v>441</v>
      </c>
      <c r="O868" s="16" t="s">
        <v>442</v>
      </c>
      <c r="P868" s="16" t="s">
        <v>5470</v>
      </c>
      <c r="Q868" s="16" t="s">
        <v>5471</v>
      </c>
      <c r="R868" s="16" t="s">
        <v>9</v>
      </c>
      <c r="S868" s="16" t="s">
        <v>1936</v>
      </c>
      <c r="T868" s="16" t="s">
        <v>465</v>
      </c>
      <c r="U868" s="16" t="s">
        <v>466</v>
      </c>
      <c r="V868" s="16" t="s">
        <v>541</v>
      </c>
      <c r="W868" s="16" t="s">
        <v>5470</v>
      </c>
      <c r="X868" s="16" t="s">
        <v>449</v>
      </c>
      <c r="Y868" s="16" t="s">
        <v>450</v>
      </c>
      <c r="Z868" s="16" t="s">
        <v>451</v>
      </c>
      <c r="AA868" s="16" t="s">
        <v>8336</v>
      </c>
      <c r="AB868" s="16" t="s">
        <v>1936</v>
      </c>
      <c r="AC868" s="16" t="s">
        <v>9</v>
      </c>
      <c r="AD868" s="16" t="s">
        <v>453</v>
      </c>
      <c r="AE868" s="16" t="s">
        <v>9</v>
      </c>
      <c r="AF868" s="16" t="s">
        <v>338</v>
      </c>
      <c r="AG868" s="25">
        <f ca="1" t="shared" si="96"/>
        <v>23.6569444445777</v>
      </c>
      <c r="AH868" s="25" t="str">
        <f t="shared" si="97"/>
        <v>是</v>
      </c>
      <c r="AI868" s="26" t="str">
        <f ca="1" t="shared" si="98"/>
        <v>是</v>
      </c>
      <c r="AJ868" s="27" t="str">
        <f ca="1" t="shared" si="99"/>
        <v>是</v>
      </c>
      <c r="AK868" s="28"/>
      <c r="AL868" s="28" t="s">
        <v>71</v>
      </c>
      <c r="AM868" s="28"/>
    </row>
    <row r="869" spans="1:39">
      <c r="A869" s="22" t="str">
        <f t="shared" si="94"/>
        <v>池州贵池开发区网点</v>
      </c>
      <c r="B869" s="22" t="str">
        <f>VLOOKUP(R869,区域划分!A:B,2,0)</f>
        <v>池州</v>
      </c>
      <c r="C869" t="str">
        <f t="shared" si="95"/>
        <v>2020-11-03</v>
      </c>
      <c r="D869" s="16" t="s">
        <v>8337</v>
      </c>
      <c r="E869" s="16" t="s">
        <v>8338</v>
      </c>
      <c r="F869" s="16" t="s">
        <v>433</v>
      </c>
      <c r="G869" s="16" t="s">
        <v>456</v>
      </c>
      <c r="H869" s="16" t="s">
        <v>457</v>
      </c>
      <c r="I869" s="16" t="s">
        <v>473</v>
      </c>
      <c r="J869" s="16" t="s">
        <v>1212</v>
      </c>
      <c r="K869" s="16" t="s">
        <v>6086</v>
      </c>
      <c r="L869" s="16" t="s">
        <v>8339</v>
      </c>
      <c r="M869" s="16" t="s">
        <v>8340</v>
      </c>
      <c r="N869" s="16" t="s">
        <v>478</v>
      </c>
      <c r="O869" s="16" t="s">
        <v>442</v>
      </c>
      <c r="P869" s="16" t="s">
        <v>8341</v>
      </c>
      <c r="Q869" s="16" t="s">
        <v>8342</v>
      </c>
      <c r="R869" s="16" t="s">
        <v>43</v>
      </c>
      <c r="S869" s="16" t="s">
        <v>3661</v>
      </c>
      <c r="T869" s="16" t="s">
        <v>8343</v>
      </c>
      <c r="U869" s="16" t="s">
        <v>447</v>
      </c>
      <c r="V869" s="16" t="s">
        <v>8344</v>
      </c>
      <c r="W869" s="16" t="s">
        <v>8341</v>
      </c>
      <c r="X869" s="16" t="s">
        <v>449</v>
      </c>
      <c r="Y869" s="16" t="s">
        <v>450</v>
      </c>
      <c r="Z869" s="16" t="s">
        <v>451</v>
      </c>
      <c r="AA869" s="16" t="s">
        <v>8345</v>
      </c>
      <c r="AB869" s="16" t="s">
        <v>3661</v>
      </c>
      <c r="AC869" s="16" t="s">
        <v>43</v>
      </c>
      <c r="AD869" s="16" t="s">
        <v>453</v>
      </c>
      <c r="AE869" s="16" t="s">
        <v>338</v>
      </c>
      <c r="AF869" s="16" t="s">
        <v>338</v>
      </c>
      <c r="AG869" s="25">
        <f ca="1" t="shared" si="96"/>
        <v>21.8622222222621</v>
      </c>
      <c r="AH869" s="25" t="str">
        <f t="shared" si="97"/>
        <v>是</v>
      </c>
      <c r="AI869" s="26" t="str">
        <f ca="1" t="shared" si="98"/>
        <v>是</v>
      </c>
      <c r="AJ869" s="27" t="str">
        <f ca="1" t="shared" si="99"/>
        <v>是</v>
      </c>
      <c r="AK869" s="28" t="s">
        <v>69</v>
      </c>
      <c r="AL869" s="28"/>
      <c r="AM869" s="28"/>
    </row>
    <row r="870" spans="1:39">
      <c r="A870" s="22" t="str">
        <f t="shared" si="94"/>
        <v>合肥包河三里庵网点</v>
      </c>
      <c r="B870" s="22" t="str">
        <f>VLOOKUP(R870,区域划分!A:B,2,0)</f>
        <v>合肥南</v>
      </c>
      <c r="C870" t="str">
        <f t="shared" si="95"/>
        <v>2020-11-03</v>
      </c>
      <c r="D870" s="16" t="s">
        <v>8346</v>
      </c>
      <c r="E870" s="16" t="s">
        <v>8347</v>
      </c>
      <c r="F870" s="16" t="s">
        <v>433</v>
      </c>
      <c r="G870" s="16" t="s">
        <v>532</v>
      </c>
      <c r="H870" s="16" t="s">
        <v>533</v>
      </c>
      <c r="I870" s="16" t="s">
        <v>473</v>
      </c>
      <c r="J870" s="16" t="s">
        <v>675</v>
      </c>
      <c r="K870" s="16" t="s">
        <v>1281</v>
      </c>
      <c r="L870" s="16" t="s">
        <v>8348</v>
      </c>
      <c r="M870" s="16" t="s">
        <v>8349</v>
      </c>
      <c r="N870" s="16" t="s">
        <v>441</v>
      </c>
      <c r="O870" s="16" t="s">
        <v>442</v>
      </c>
      <c r="P870" s="16" t="s">
        <v>8350</v>
      </c>
      <c r="Q870" s="16" t="s">
        <v>8351</v>
      </c>
      <c r="R870" s="16" t="s">
        <v>13</v>
      </c>
      <c r="S870" s="16" t="s">
        <v>445</v>
      </c>
      <c r="T870" s="16" t="s">
        <v>8352</v>
      </c>
      <c r="U870" s="16" t="s">
        <v>447</v>
      </c>
      <c r="V870" s="16" t="s">
        <v>8353</v>
      </c>
      <c r="W870" s="16" t="s">
        <v>8350</v>
      </c>
      <c r="X870" s="16" t="s">
        <v>449</v>
      </c>
      <c r="Y870" s="16" t="s">
        <v>450</v>
      </c>
      <c r="Z870" s="16" t="s">
        <v>451</v>
      </c>
      <c r="AA870" s="16" t="s">
        <v>8354</v>
      </c>
      <c r="AB870" s="16" t="s">
        <v>445</v>
      </c>
      <c r="AC870" s="16" t="s">
        <v>13</v>
      </c>
      <c r="AD870" s="16" t="s">
        <v>453</v>
      </c>
      <c r="AE870" s="16" t="s">
        <v>338</v>
      </c>
      <c r="AF870" s="16" t="s">
        <v>338</v>
      </c>
      <c r="AG870" s="25">
        <f ca="1" t="shared" si="96"/>
        <v>0.874722222215496</v>
      </c>
      <c r="AH870" s="25" t="str">
        <f t="shared" si="97"/>
        <v>是</v>
      </c>
      <c r="AI870" s="26" t="str">
        <f ca="1" t="shared" si="98"/>
        <v>是</v>
      </c>
      <c r="AJ870" s="27" t="str">
        <f ca="1" t="shared" si="99"/>
        <v>是</v>
      </c>
      <c r="AK870" s="28" t="s">
        <v>69</v>
      </c>
      <c r="AL870" s="28"/>
      <c r="AM870" s="28"/>
    </row>
    <row r="871" spans="1:39">
      <c r="A871" s="22" t="str">
        <f t="shared" si="94"/>
        <v>合肥蜀山通合网点</v>
      </c>
      <c r="B871" s="22" t="str">
        <f>VLOOKUP(R871,区域划分!A:B,2,0)</f>
        <v>合肥南</v>
      </c>
      <c r="C871" t="str">
        <f t="shared" si="95"/>
        <v>2020-11-03</v>
      </c>
      <c r="D871" s="16" t="s">
        <v>8355</v>
      </c>
      <c r="E871" s="16" t="s">
        <v>8356</v>
      </c>
      <c r="F871" s="16" t="s">
        <v>433</v>
      </c>
      <c r="G871" s="16" t="s">
        <v>456</v>
      </c>
      <c r="H871" s="16" t="s">
        <v>457</v>
      </c>
      <c r="I871" s="16" t="s">
        <v>473</v>
      </c>
      <c r="J871" s="16" t="s">
        <v>8357</v>
      </c>
      <c r="K871" s="16" t="s">
        <v>8358</v>
      </c>
      <c r="L871" s="16" t="s">
        <v>8359</v>
      </c>
      <c r="M871" s="16" t="s">
        <v>537</v>
      </c>
      <c r="N871" s="16" t="s">
        <v>441</v>
      </c>
      <c r="O871" s="16" t="s">
        <v>442</v>
      </c>
      <c r="P871" s="16" t="s">
        <v>537</v>
      </c>
      <c r="Q871" s="16" t="s">
        <v>8360</v>
      </c>
      <c r="R871" s="16" t="s">
        <v>66</v>
      </c>
      <c r="S871" s="16" t="s">
        <v>8048</v>
      </c>
      <c r="T871" s="16" t="s">
        <v>8361</v>
      </c>
      <c r="U871" s="16" t="s">
        <v>447</v>
      </c>
      <c r="V871" s="16" t="s">
        <v>541</v>
      </c>
      <c r="W871" s="16" t="s">
        <v>537</v>
      </c>
      <c r="X871" s="16" t="s">
        <v>449</v>
      </c>
      <c r="Y871" s="16" t="s">
        <v>450</v>
      </c>
      <c r="Z871" s="16" t="s">
        <v>451</v>
      </c>
      <c r="AA871" s="16" t="s">
        <v>8362</v>
      </c>
      <c r="AB871" s="16" t="s">
        <v>8048</v>
      </c>
      <c r="AC871" s="16" t="s">
        <v>66</v>
      </c>
      <c r="AD871" s="16" t="s">
        <v>453</v>
      </c>
      <c r="AE871" s="16" t="s">
        <v>338</v>
      </c>
      <c r="AF871" s="16" t="s">
        <v>338</v>
      </c>
      <c r="AG871" s="25">
        <f ca="1" t="shared" si="96"/>
        <v>19.8116666667047</v>
      </c>
      <c r="AH871" s="25" t="str">
        <f t="shared" si="97"/>
        <v>是</v>
      </c>
      <c r="AI871" s="26" t="str">
        <f ca="1" t="shared" si="98"/>
        <v>是</v>
      </c>
      <c r="AJ871" s="27" t="str">
        <f ca="1" t="shared" si="99"/>
        <v>是</v>
      </c>
      <c r="AK871" s="28" t="s">
        <v>69</v>
      </c>
      <c r="AL871" s="28"/>
      <c r="AM871" s="28"/>
    </row>
    <row r="872" spans="1:39">
      <c r="A872" s="22" t="str">
        <f t="shared" si="94"/>
        <v>合肥肥东吾悦网点</v>
      </c>
      <c r="B872" s="22" t="str">
        <f>VLOOKUP(R872,区域划分!A:B,2,0)</f>
        <v>肥东</v>
      </c>
      <c r="C872" t="str">
        <f t="shared" si="95"/>
        <v>2020-11-03</v>
      </c>
      <c r="D872" s="16" t="s">
        <v>8363</v>
      </c>
      <c r="E872" s="16" t="s">
        <v>8364</v>
      </c>
      <c r="F872" s="16" t="s">
        <v>433</v>
      </c>
      <c r="G872" s="16" t="s">
        <v>532</v>
      </c>
      <c r="H872" s="16" t="s">
        <v>1112</v>
      </c>
      <c r="I872" s="16" t="s">
        <v>436</v>
      </c>
      <c r="J872" s="16" t="s">
        <v>3121</v>
      </c>
      <c r="K872" s="16" t="s">
        <v>8365</v>
      </c>
      <c r="L872" s="16" t="s">
        <v>8366</v>
      </c>
      <c r="M872" s="16" t="s">
        <v>8367</v>
      </c>
      <c r="N872" s="16" t="s">
        <v>478</v>
      </c>
      <c r="O872" s="16" t="s">
        <v>442</v>
      </c>
      <c r="P872" s="16" t="s">
        <v>8368</v>
      </c>
      <c r="Q872" s="16" t="s">
        <v>8369</v>
      </c>
      <c r="R872" s="16" t="s">
        <v>11</v>
      </c>
      <c r="S872" s="16" t="s">
        <v>1936</v>
      </c>
      <c r="T872" s="16" t="s">
        <v>7218</v>
      </c>
      <c r="U872" s="16" t="s">
        <v>466</v>
      </c>
      <c r="V872" s="16" t="s">
        <v>8370</v>
      </c>
      <c r="W872" s="16" t="s">
        <v>8368</v>
      </c>
      <c r="X872" s="16" t="s">
        <v>449</v>
      </c>
      <c r="Y872" s="16" t="s">
        <v>450</v>
      </c>
      <c r="Z872" s="16" t="s">
        <v>451</v>
      </c>
      <c r="AA872" s="16" t="s">
        <v>8371</v>
      </c>
      <c r="AB872" s="16" t="s">
        <v>1936</v>
      </c>
      <c r="AC872" s="16" t="s">
        <v>11</v>
      </c>
      <c r="AD872" s="16" t="s">
        <v>453</v>
      </c>
      <c r="AE872" s="16" t="s">
        <v>11</v>
      </c>
      <c r="AF872" s="16" t="s">
        <v>338</v>
      </c>
      <c r="AG872" s="25">
        <f ca="1" t="shared" si="96"/>
        <v>23.6758333333419</v>
      </c>
      <c r="AH872" s="25" t="str">
        <f t="shared" si="97"/>
        <v>是</v>
      </c>
      <c r="AI872" s="26" t="str">
        <f ca="1" t="shared" si="98"/>
        <v>是</v>
      </c>
      <c r="AJ872" s="27" t="str">
        <f ca="1" t="shared" si="99"/>
        <v>是</v>
      </c>
      <c r="AK872" s="28"/>
      <c r="AL872" s="28" t="s">
        <v>71</v>
      </c>
      <c r="AM872" s="28"/>
    </row>
    <row r="873" spans="1:39">
      <c r="A873" s="22" t="str">
        <f t="shared" si="94"/>
        <v>合肥肥东人民路网点</v>
      </c>
      <c r="B873" s="22" t="str">
        <f>VLOOKUP(R873,区域划分!A:B,2,0)</f>
        <v>肥东</v>
      </c>
      <c r="C873" t="str">
        <f t="shared" si="95"/>
        <v>2020-11-03</v>
      </c>
      <c r="D873" s="16" t="s">
        <v>8372</v>
      </c>
      <c r="E873" s="16" t="s">
        <v>8373</v>
      </c>
      <c r="F873" s="16" t="s">
        <v>5681</v>
      </c>
      <c r="G873" s="16" t="s">
        <v>532</v>
      </c>
      <c r="H873" s="16" t="s">
        <v>2334</v>
      </c>
      <c r="I873" s="16" t="s">
        <v>473</v>
      </c>
      <c r="J873" s="16" t="s">
        <v>8374</v>
      </c>
      <c r="K873" s="16" t="s">
        <v>8375</v>
      </c>
      <c r="L873" s="16" t="s">
        <v>8376</v>
      </c>
      <c r="M873" s="16" t="s">
        <v>8377</v>
      </c>
      <c r="N873" s="16" t="s">
        <v>441</v>
      </c>
      <c r="O873" s="16" t="s">
        <v>442</v>
      </c>
      <c r="P873" s="16" t="s">
        <v>8378</v>
      </c>
      <c r="Q873" s="16" t="s">
        <v>8379</v>
      </c>
      <c r="R873" s="16" t="s">
        <v>23</v>
      </c>
      <c r="S873" s="16" t="s">
        <v>2174</v>
      </c>
      <c r="T873" s="16" t="s">
        <v>8380</v>
      </c>
      <c r="U873" s="16" t="s">
        <v>447</v>
      </c>
      <c r="V873" s="16" t="s">
        <v>8381</v>
      </c>
      <c r="W873" s="16" t="s">
        <v>8378</v>
      </c>
      <c r="X873" s="16" t="s">
        <v>449</v>
      </c>
      <c r="Y873" s="16" t="s">
        <v>450</v>
      </c>
      <c r="Z873" s="16" t="s">
        <v>451</v>
      </c>
      <c r="AA873" s="16" t="s">
        <v>8382</v>
      </c>
      <c r="AB873" s="16" t="s">
        <v>2174</v>
      </c>
      <c r="AC873" s="16" t="s">
        <v>23</v>
      </c>
      <c r="AD873" s="16" t="s">
        <v>453</v>
      </c>
      <c r="AE873" s="16" t="s">
        <v>338</v>
      </c>
      <c r="AF873" s="16" t="s">
        <v>338</v>
      </c>
      <c r="AG873" s="25">
        <f ca="1" t="shared" si="96"/>
        <v>0.9727777778171</v>
      </c>
      <c r="AH873" s="25" t="str">
        <f t="shared" si="97"/>
        <v>是</v>
      </c>
      <c r="AI873" s="26" t="str">
        <f ca="1" t="shared" si="98"/>
        <v>是</v>
      </c>
      <c r="AJ873" s="27" t="str">
        <f ca="1" t="shared" si="99"/>
        <v>是</v>
      </c>
      <c r="AK873" s="28" t="s">
        <v>69</v>
      </c>
      <c r="AL873" s="28"/>
      <c r="AM873" s="28"/>
    </row>
    <row r="874" spans="1:39">
      <c r="A874" s="22" t="str">
        <f t="shared" si="94"/>
        <v>合肥肥东吾悦网点</v>
      </c>
      <c r="B874" s="22" t="str">
        <f>VLOOKUP(R874,区域划分!A:B,2,0)</f>
        <v>肥东</v>
      </c>
      <c r="C874" t="str">
        <f t="shared" si="95"/>
        <v>2020-11-03</v>
      </c>
      <c r="D874" s="16" t="s">
        <v>8383</v>
      </c>
      <c r="E874" s="16" t="s">
        <v>4374</v>
      </c>
      <c r="F874" s="16" t="s">
        <v>433</v>
      </c>
      <c r="G874" s="16" t="s">
        <v>532</v>
      </c>
      <c r="H874" s="16" t="s">
        <v>533</v>
      </c>
      <c r="I874" s="16" t="s">
        <v>436</v>
      </c>
      <c r="J874" s="16" t="s">
        <v>999</v>
      </c>
      <c r="K874" s="16" t="s">
        <v>4375</v>
      </c>
      <c r="L874" s="16" t="s">
        <v>8384</v>
      </c>
      <c r="M874" s="16" t="s">
        <v>4377</v>
      </c>
      <c r="N874" s="16" t="s">
        <v>478</v>
      </c>
      <c r="O874" s="16" t="s">
        <v>442</v>
      </c>
      <c r="P874" s="16" t="s">
        <v>4378</v>
      </c>
      <c r="Q874" s="16" t="s">
        <v>4379</v>
      </c>
      <c r="R874" s="16" t="s">
        <v>11</v>
      </c>
      <c r="S874" s="16" t="s">
        <v>1936</v>
      </c>
      <c r="T874" s="16" t="s">
        <v>7218</v>
      </c>
      <c r="U874" s="16" t="s">
        <v>466</v>
      </c>
      <c r="V874" s="16" t="s">
        <v>4380</v>
      </c>
      <c r="W874" s="16" t="s">
        <v>4378</v>
      </c>
      <c r="X874" s="16" t="s">
        <v>449</v>
      </c>
      <c r="Y874" s="16" t="s">
        <v>450</v>
      </c>
      <c r="Z874" s="16" t="s">
        <v>451</v>
      </c>
      <c r="AA874" s="16" t="s">
        <v>8385</v>
      </c>
      <c r="AB874" s="16" t="s">
        <v>1936</v>
      </c>
      <c r="AC874" s="16" t="s">
        <v>11</v>
      </c>
      <c r="AD874" s="16" t="s">
        <v>453</v>
      </c>
      <c r="AE874" s="16" t="s">
        <v>11</v>
      </c>
      <c r="AF874" s="16" t="s">
        <v>338</v>
      </c>
      <c r="AG874" s="25">
        <f ca="1" t="shared" si="96"/>
        <v>23.6563888888923</v>
      </c>
      <c r="AH874" s="25" t="str">
        <f t="shared" si="97"/>
        <v>是</v>
      </c>
      <c r="AI874" s="26" t="str">
        <f ca="1" t="shared" si="98"/>
        <v>是</v>
      </c>
      <c r="AJ874" s="27" t="str">
        <f ca="1" t="shared" si="99"/>
        <v>是</v>
      </c>
      <c r="AK874" s="28"/>
      <c r="AL874" s="28" t="s">
        <v>71</v>
      </c>
      <c r="AM874" s="28"/>
    </row>
    <row r="875" spans="1:39">
      <c r="A875" s="22" t="str">
        <f t="shared" si="94"/>
        <v>合肥肥东吾悦网点</v>
      </c>
      <c r="B875" s="22" t="str">
        <f>VLOOKUP(R875,区域划分!A:B,2,0)</f>
        <v>肥东</v>
      </c>
      <c r="C875" t="str">
        <f t="shared" si="95"/>
        <v>2020-11-03</v>
      </c>
      <c r="D875" s="16" t="s">
        <v>8386</v>
      </c>
      <c r="E875" s="16" t="s">
        <v>8387</v>
      </c>
      <c r="F875" s="16" t="s">
        <v>433</v>
      </c>
      <c r="G875" s="16" t="s">
        <v>532</v>
      </c>
      <c r="H875" s="16" t="s">
        <v>1112</v>
      </c>
      <c r="I875" s="16" t="s">
        <v>473</v>
      </c>
      <c r="J875" s="16" t="s">
        <v>954</v>
      </c>
      <c r="K875" s="16" t="s">
        <v>8388</v>
      </c>
      <c r="L875" s="16" t="s">
        <v>8389</v>
      </c>
      <c r="M875" s="16" t="s">
        <v>537</v>
      </c>
      <c r="N875" s="16" t="s">
        <v>441</v>
      </c>
      <c r="O875" s="16" t="s">
        <v>442</v>
      </c>
      <c r="P875" s="16" t="s">
        <v>537</v>
      </c>
      <c r="Q875" s="16" t="s">
        <v>8390</v>
      </c>
      <c r="R875" s="16" t="s">
        <v>11</v>
      </c>
      <c r="S875" s="16" t="s">
        <v>1936</v>
      </c>
      <c r="T875" s="16" t="s">
        <v>7218</v>
      </c>
      <c r="U875" s="16" t="s">
        <v>466</v>
      </c>
      <c r="V875" s="16" t="s">
        <v>541</v>
      </c>
      <c r="W875" s="16" t="s">
        <v>537</v>
      </c>
      <c r="X875" s="16" t="s">
        <v>449</v>
      </c>
      <c r="Y875" s="16" t="s">
        <v>450</v>
      </c>
      <c r="Z875" s="16" t="s">
        <v>451</v>
      </c>
      <c r="AA875" s="16" t="s">
        <v>8391</v>
      </c>
      <c r="AB875" s="16" t="s">
        <v>1936</v>
      </c>
      <c r="AC875" s="16" t="s">
        <v>11</v>
      </c>
      <c r="AD875" s="16" t="s">
        <v>453</v>
      </c>
      <c r="AE875" s="16" t="s">
        <v>11</v>
      </c>
      <c r="AF875" s="16" t="s">
        <v>338</v>
      </c>
      <c r="AG875" s="25">
        <f ca="1" t="shared" si="96"/>
        <v>23.6683333333349</v>
      </c>
      <c r="AH875" s="25" t="str">
        <f t="shared" si="97"/>
        <v>是</v>
      </c>
      <c r="AI875" s="26" t="str">
        <f ca="1" t="shared" si="98"/>
        <v>是</v>
      </c>
      <c r="AJ875" s="27" t="str">
        <f ca="1" t="shared" si="99"/>
        <v>是</v>
      </c>
      <c r="AK875" s="28"/>
      <c r="AL875" s="28" t="s">
        <v>71</v>
      </c>
      <c r="AM875" s="28"/>
    </row>
    <row r="876" spans="1:39">
      <c r="A876" s="22" t="str">
        <f t="shared" si="94"/>
        <v>合肥高新天鹅湖网点</v>
      </c>
      <c r="B876" s="22" t="str">
        <f>VLOOKUP(R876,区域划分!A:B,2,0)</f>
        <v>合肥南</v>
      </c>
      <c r="C876" t="str">
        <f t="shared" si="95"/>
        <v>2020-11-03</v>
      </c>
      <c r="D876" s="16" t="s">
        <v>8392</v>
      </c>
      <c r="E876" s="16" t="s">
        <v>8393</v>
      </c>
      <c r="F876" s="16" t="s">
        <v>433</v>
      </c>
      <c r="G876" s="16" t="s">
        <v>456</v>
      </c>
      <c r="H876" s="16" t="s">
        <v>457</v>
      </c>
      <c r="I876" s="16" t="s">
        <v>473</v>
      </c>
      <c r="J876" s="16" t="s">
        <v>1072</v>
      </c>
      <c r="K876" s="16" t="s">
        <v>3203</v>
      </c>
      <c r="L876" s="16" t="s">
        <v>8394</v>
      </c>
      <c r="M876" s="16" t="s">
        <v>8395</v>
      </c>
      <c r="N876" s="16" t="s">
        <v>478</v>
      </c>
      <c r="O876" s="16" t="s">
        <v>442</v>
      </c>
      <c r="P876" s="16" t="s">
        <v>8396</v>
      </c>
      <c r="Q876" s="16" t="s">
        <v>8397</v>
      </c>
      <c r="R876" s="16" t="s">
        <v>17</v>
      </c>
      <c r="S876" s="16" t="s">
        <v>593</v>
      </c>
      <c r="T876" s="16" t="s">
        <v>8398</v>
      </c>
      <c r="U876" s="16" t="s">
        <v>447</v>
      </c>
      <c r="V876" s="16" t="s">
        <v>8399</v>
      </c>
      <c r="W876" s="16" t="s">
        <v>8396</v>
      </c>
      <c r="X876" s="16" t="s">
        <v>449</v>
      </c>
      <c r="Y876" s="16" t="s">
        <v>450</v>
      </c>
      <c r="Z876" s="16" t="s">
        <v>451</v>
      </c>
      <c r="AA876" s="16" t="s">
        <v>8400</v>
      </c>
      <c r="AB876" s="16" t="s">
        <v>593</v>
      </c>
      <c r="AC876" s="16" t="s">
        <v>17</v>
      </c>
      <c r="AD876" s="16" t="s">
        <v>453</v>
      </c>
      <c r="AE876" s="16" t="s">
        <v>338</v>
      </c>
      <c r="AF876" s="16" t="s">
        <v>338</v>
      </c>
      <c r="AG876" s="25">
        <f ca="1" t="shared" si="96"/>
        <v>4.13694444444263</v>
      </c>
      <c r="AH876" s="25" t="str">
        <f t="shared" si="97"/>
        <v>是</v>
      </c>
      <c r="AI876" s="26" t="str">
        <f ca="1" t="shared" si="98"/>
        <v>是</v>
      </c>
      <c r="AJ876" s="27" t="str">
        <f ca="1" t="shared" si="99"/>
        <v>是</v>
      </c>
      <c r="AK876" s="28" t="s">
        <v>69</v>
      </c>
      <c r="AL876" s="28"/>
      <c r="AM876" s="28"/>
    </row>
    <row r="877" spans="1:39">
      <c r="A877" s="22" t="str">
        <f t="shared" si="94"/>
        <v>合肥肥东吾悦网点</v>
      </c>
      <c r="B877" s="22" t="str">
        <f>VLOOKUP(R877,区域划分!A:B,2,0)</f>
        <v>肥东</v>
      </c>
      <c r="C877" t="str">
        <f t="shared" si="95"/>
        <v>2020-11-03</v>
      </c>
      <c r="D877" s="16" t="s">
        <v>8401</v>
      </c>
      <c r="E877" s="16" t="s">
        <v>8402</v>
      </c>
      <c r="F877" s="16" t="s">
        <v>433</v>
      </c>
      <c r="G877" s="16" t="s">
        <v>456</v>
      </c>
      <c r="H877" s="16" t="s">
        <v>457</v>
      </c>
      <c r="I877" s="16" t="s">
        <v>473</v>
      </c>
      <c r="J877" s="16" t="s">
        <v>5854</v>
      </c>
      <c r="K877" s="16" t="s">
        <v>8403</v>
      </c>
      <c r="L877" s="16" t="s">
        <v>8404</v>
      </c>
      <c r="M877" s="16" t="s">
        <v>8405</v>
      </c>
      <c r="N877" s="16" t="s">
        <v>478</v>
      </c>
      <c r="O877" s="16" t="s">
        <v>442</v>
      </c>
      <c r="P877" s="16" t="s">
        <v>8406</v>
      </c>
      <c r="Q877" s="16" t="s">
        <v>8407</v>
      </c>
      <c r="R877" s="16" t="s">
        <v>11</v>
      </c>
      <c r="S877" s="16" t="s">
        <v>1936</v>
      </c>
      <c r="T877" s="16" t="s">
        <v>7218</v>
      </c>
      <c r="U877" s="16" t="s">
        <v>466</v>
      </c>
      <c r="V877" s="16" t="s">
        <v>8408</v>
      </c>
      <c r="W877" s="16" t="s">
        <v>8406</v>
      </c>
      <c r="X877" s="16" t="s">
        <v>449</v>
      </c>
      <c r="Y877" s="16" t="s">
        <v>450</v>
      </c>
      <c r="Z877" s="16" t="s">
        <v>451</v>
      </c>
      <c r="AA877" s="16" t="s">
        <v>8409</v>
      </c>
      <c r="AB877" s="16" t="s">
        <v>1936</v>
      </c>
      <c r="AC877" s="16" t="s">
        <v>11</v>
      </c>
      <c r="AD877" s="16" t="s">
        <v>453</v>
      </c>
      <c r="AE877" s="16" t="s">
        <v>11</v>
      </c>
      <c r="AF877" s="16" t="s">
        <v>338</v>
      </c>
      <c r="AG877" s="25">
        <f ca="1" t="shared" si="96"/>
        <v>23.5552777777193</v>
      </c>
      <c r="AH877" s="25" t="str">
        <f t="shared" si="97"/>
        <v>是</v>
      </c>
      <c r="AI877" s="26" t="str">
        <f ca="1" t="shared" si="98"/>
        <v>是</v>
      </c>
      <c r="AJ877" s="27" t="str">
        <f ca="1" t="shared" si="99"/>
        <v>是</v>
      </c>
      <c r="AK877" s="28"/>
      <c r="AL877" s="28" t="s">
        <v>71</v>
      </c>
      <c r="AM877" s="28"/>
    </row>
    <row r="878" spans="1:39">
      <c r="A878" s="22" t="str">
        <f t="shared" si="94"/>
        <v>铜陵枞阳网点</v>
      </c>
      <c r="B878" s="22" t="str">
        <f>VLOOKUP(R878,区域划分!A:B,2,0)</f>
        <v>铜陵</v>
      </c>
      <c r="C878" t="str">
        <f t="shared" si="95"/>
        <v>2020-11-03</v>
      </c>
      <c r="D878" s="16" t="s">
        <v>8410</v>
      </c>
      <c r="E878" s="16" t="s">
        <v>8411</v>
      </c>
      <c r="F878" s="16" t="s">
        <v>433</v>
      </c>
      <c r="G878" s="16" t="s">
        <v>471</v>
      </c>
      <c r="H878" s="16" t="s">
        <v>472</v>
      </c>
      <c r="I878" s="16" t="s">
        <v>473</v>
      </c>
      <c r="J878" s="16" t="s">
        <v>8412</v>
      </c>
      <c r="K878" s="16" t="s">
        <v>8413</v>
      </c>
      <c r="L878" s="16" t="s">
        <v>8414</v>
      </c>
      <c r="M878" s="16" t="s">
        <v>8415</v>
      </c>
      <c r="N878" s="16" t="s">
        <v>478</v>
      </c>
      <c r="O878" s="16" t="s">
        <v>479</v>
      </c>
      <c r="P878" s="16" t="s">
        <v>8416</v>
      </c>
      <c r="Q878" s="16" t="s">
        <v>8417</v>
      </c>
      <c r="R878" s="16" t="s">
        <v>97</v>
      </c>
      <c r="S878" s="16" t="s">
        <v>3580</v>
      </c>
      <c r="T878" s="16" t="s">
        <v>8418</v>
      </c>
      <c r="U878" s="16" t="s">
        <v>447</v>
      </c>
      <c r="V878" s="16" t="s">
        <v>8419</v>
      </c>
      <c r="W878" s="16" t="s">
        <v>8416</v>
      </c>
      <c r="X878" s="16" t="s">
        <v>449</v>
      </c>
      <c r="Y878" s="16" t="s">
        <v>450</v>
      </c>
      <c r="Z878" s="16" t="s">
        <v>451</v>
      </c>
      <c r="AA878" s="16" t="s">
        <v>8420</v>
      </c>
      <c r="AB878" s="16" t="s">
        <v>3580</v>
      </c>
      <c r="AC878" s="16" t="s">
        <v>97</v>
      </c>
      <c r="AD878" s="16" t="s">
        <v>453</v>
      </c>
      <c r="AE878" s="16" t="s">
        <v>338</v>
      </c>
      <c r="AF878" s="16" t="s">
        <v>338</v>
      </c>
      <c r="AG878" s="25">
        <f ca="1" t="shared" si="96"/>
        <v>1.0622222222155</v>
      </c>
      <c r="AH878" s="25" t="str">
        <f t="shared" si="97"/>
        <v>是</v>
      </c>
      <c r="AI878" s="26" t="str">
        <f ca="1" t="shared" si="98"/>
        <v>是</v>
      </c>
      <c r="AJ878" s="27" t="str">
        <f ca="1" t="shared" si="99"/>
        <v>是</v>
      </c>
      <c r="AK878" s="28" t="s">
        <v>69</v>
      </c>
      <c r="AL878" s="28"/>
      <c r="AM878" s="28"/>
    </row>
    <row r="879" spans="1:39">
      <c r="A879" s="22" t="str">
        <f t="shared" si="94"/>
        <v>合肥肥东吾悦网点</v>
      </c>
      <c r="B879" s="22" t="str">
        <f>VLOOKUP(R879,区域划分!A:B,2,0)</f>
        <v>肥东</v>
      </c>
      <c r="C879" t="str">
        <f t="shared" si="95"/>
        <v>2020-11-03</v>
      </c>
      <c r="D879" s="16" t="s">
        <v>8421</v>
      </c>
      <c r="E879" s="16" t="s">
        <v>8422</v>
      </c>
      <c r="F879" s="16" t="s">
        <v>433</v>
      </c>
      <c r="G879" s="16" t="s">
        <v>471</v>
      </c>
      <c r="H879" s="16" t="s">
        <v>472</v>
      </c>
      <c r="I879" s="16" t="s">
        <v>473</v>
      </c>
      <c r="J879" s="16" t="s">
        <v>8423</v>
      </c>
      <c r="K879" s="16" t="s">
        <v>8424</v>
      </c>
      <c r="L879" s="16" t="s">
        <v>8425</v>
      </c>
      <c r="M879" s="16" t="s">
        <v>8426</v>
      </c>
      <c r="N879" s="16" t="s">
        <v>478</v>
      </c>
      <c r="O879" s="16" t="s">
        <v>479</v>
      </c>
      <c r="P879" s="16" t="s">
        <v>8427</v>
      </c>
      <c r="Q879" s="16" t="s">
        <v>8428</v>
      </c>
      <c r="R879" s="16" t="s">
        <v>11</v>
      </c>
      <c r="S879" s="16" t="s">
        <v>1936</v>
      </c>
      <c r="T879" s="16" t="s">
        <v>7218</v>
      </c>
      <c r="U879" s="16" t="s">
        <v>466</v>
      </c>
      <c r="V879" s="16" t="s">
        <v>8429</v>
      </c>
      <c r="W879" s="16" t="s">
        <v>8427</v>
      </c>
      <c r="X879" s="16" t="s">
        <v>449</v>
      </c>
      <c r="Y879" s="16" t="s">
        <v>450</v>
      </c>
      <c r="Z879" s="16" t="s">
        <v>451</v>
      </c>
      <c r="AA879" s="16" t="s">
        <v>8430</v>
      </c>
      <c r="AB879" s="16" t="s">
        <v>1936</v>
      </c>
      <c r="AC879" s="16" t="s">
        <v>11</v>
      </c>
      <c r="AD879" s="16" t="s">
        <v>453</v>
      </c>
      <c r="AE879" s="16" t="s">
        <v>11</v>
      </c>
      <c r="AF879" s="16" t="s">
        <v>338</v>
      </c>
      <c r="AG879" s="25">
        <f ca="1" t="shared" si="96"/>
        <v>23.6302777777892</v>
      </c>
      <c r="AH879" s="25" t="str">
        <f t="shared" si="97"/>
        <v>是</v>
      </c>
      <c r="AI879" s="26" t="str">
        <f ca="1" t="shared" si="98"/>
        <v>是</v>
      </c>
      <c r="AJ879" s="27" t="str">
        <f ca="1" t="shared" si="99"/>
        <v>是</v>
      </c>
      <c r="AK879" s="28"/>
      <c r="AL879" s="28" t="s">
        <v>71</v>
      </c>
      <c r="AM879" s="28"/>
    </row>
    <row r="880" spans="1:39">
      <c r="A880" s="22" t="str">
        <f t="shared" si="94"/>
        <v>合肥肥东吾悦网点</v>
      </c>
      <c r="B880" s="22" t="str">
        <f>VLOOKUP(R880,区域划分!A:B,2,0)</f>
        <v>肥东</v>
      </c>
      <c r="C880" t="str">
        <f t="shared" si="95"/>
        <v>2020-11-03</v>
      </c>
      <c r="D880" s="16" t="s">
        <v>8431</v>
      </c>
      <c r="E880" s="16" t="s">
        <v>8432</v>
      </c>
      <c r="F880" s="16" t="s">
        <v>433</v>
      </c>
      <c r="G880" s="16" t="s">
        <v>456</v>
      </c>
      <c r="H880" s="16" t="s">
        <v>457</v>
      </c>
      <c r="I880" s="16" t="s">
        <v>436</v>
      </c>
      <c r="J880" s="16" t="s">
        <v>655</v>
      </c>
      <c r="K880" s="16" t="s">
        <v>8433</v>
      </c>
      <c r="L880" s="16" t="s">
        <v>8434</v>
      </c>
      <c r="M880" s="16" t="s">
        <v>2270</v>
      </c>
      <c r="N880" s="16" t="s">
        <v>478</v>
      </c>
      <c r="O880" s="16" t="s">
        <v>442</v>
      </c>
      <c r="P880" s="16" t="s">
        <v>8435</v>
      </c>
      <c r="Q880" s="16" t="s">
        <v>8436</v>
      </c>
      <c r="R880" s="16" t="s">
        <v>11</v>
      </c>
      <c r="S880" s="16" t="s">
        <v>1936</v>
      </c>
      <c r="T880" s="16" t="s">
        <v>7218</v>
      </c>
      <c r="U880" s="16" t="s">
        <v>466</v>
      </c>
      <c r="V880" s="16" t="s">
        <v>6654</v>
      </c>
      <c r="W880" s="16" t="s">
        <v>8435</v>
      </c>
      <c r="X880" s="16" t="s">
        <v>449</v>
      </c>
      <c r="Y880" s="16" t="s">
        <v>450</v>
      </c>
      <c r="Z880" s="16" t="s">
        <v>451</v>
      </c>
      <c r="AA880" s="16" t="s">
        <v>8437</v>
      </c>
      <c r="AB880" s="16" t="s">
        <v>1936</v>
      </c>
      <c r="AC880" s="16" t="s">
        <v>11</v>
      </c>
      <c r="AD880" s="16" t="s">
        <v>453</v>
      </c>
      <c r="AE880" s="16" t="s">
        <v>11</v>
      </c>
      <c r="AF880" s="16" t="s">
        <v>338</v>
      </c>
      <c r="AG880" s="25">
        <f ca="1" t="shared" si="96"/>
        <v>23.5794444444473</v>
      </c>
      <c r="AH880" s="25" t="str">
        <f t="shared" si="97"/>
        <v>是</v>
      </c>
      <c r="AI880" s="26" t="str">
        <f ca="1" t="shared" si="98"/>
        <v>是</v>
      </c>
      <c r="AJ880" s="27" t="str">
        <f ca="1" t="shared" si="99"/>
        <v>是</v>
      </c>
      <c r="AK880" s="28"/>
      <c r="AL880" s="28" t="s">
        <v>71</v>
      </c>
      <c r="AM880" s="28"/>
    </row>
    <row r="881" spans="1:39">
      <c r="A881" s="22" t="str">
        <f t="shared" si="94"/>
        <v>合肥长丰水湖镇网点</v>
      </c>
      <c r="B881" s="22" t="str">
        <f>VLOOKUP(R881,区域划分!A:B,2,0)</f>
        <v>合肥北</v>
      </c>
      <c r="C881" t="str">
        <f t="shared" si="95"/>
        <v>2020-11-03</v>
      </c>
      <c r="D881" s="16" t="s">
        <v>8438</v>
      </c>
      <c r="E881" s="16" t="s">
        <v>8439</v>
      </c>
      <c r="F881" s="16" t="s">
        <v>433</v>
      </c>
      <c r="G881" s="16" t="s">
        <v>471</v>
      </c>
      <c r="H881" s="16" t="s">
        <v>472</v>
      </c>
      <c r="I881" s="16" t="s">
        <v>473</v>
      </c>
      <c r="J881" s="16" t="s">
        <v>6242</v>
      </c>
      <c r="K881" s="16" t="s">
        <v>6243</v>
      </c>
      <c r="L881" s="16" t="s">
        <v>8440</v>
      </c>
      <c r="M881" s="16" t="s">
        <v>8441</v>
      </c>
      <c r="N881" s="16" t="s">
        <v>478</v>
      </c>
      <c r="O881" s="16" t="s">
        <v>442</v>
      </c>
      <c r="P881" s="16" t="s">
        <v>8442</v>
      </c>
      <c r="Q881" s="16" t="s">
        <v>8443</v>
      </c>
      <c r="R881" s="16" t="s">
        <v>15</v>
      </c>
      <c r="S881" s="16" t="s">
        <v>829</v>
      </c>
      <c r="T881" s="16" t="s">
        <v>8444</v>
      </c>
      <c r="U881" s="16" t="s">
        <v>447</v>
      </c>
      <c r="V881" s="16" t="s">
        <v>8445</v>
      </c>
      <c r="W881" s="16" t="s">
        <v>8442</v>
      </c>
      <c r="X881" s="16" t="s">
        <v>449</v>
      </c>
      <c r="Y881" s="16" t="s">
        <v>450</v>
      </c>
      <c r="Z881" s="16" t="s">
        <v>451</v>
      </c>
      <c r="AA881" s="16" t="s">
        <v>8446</v>
      </c>
      <c r="AB881" s="16" t="s">
        <v>829</v>
      </c>
      <c r="AC881" s="16" t="s">
        <v>15</v>
      </c>
      <c r="AD881" s="16" t="s">
        <v>453</v>
      </c>
      <c r="AE881" s="16" t="s">
        <v>338</v>
      </c>
      <c r="AF881" s="16" t="s">
        <v>338</v>
      </c>
      <c r="AG881" s="25">
        <f ca="1" t="shared" si="96"/>
        <v>4.17111111123813</v>
      </c>
      <c r="AH881" s="25" t="str">
        <f t="shared" si="97"/>
        <v>是</v>
      </c>
      <c r="AI881" s="26" t="str">
        <f ca="1" t="shared" si="98"/>
        <v>是</v>
      </c>
      <c r="AJ881" s="27" t="str">
        <f ca="1" t="shared" si="99"/>
        <v>是</v>
      </c>
      <c r="AK881" s="28" t="s">
        <v>69</v>
      </c>
      <c r="AL881" s="28"/>
      <c r="AM881" s="28"/>
    </row>
    <row r="882" spans="1:39">
      <c r="A882" s="22" t="str">
        <f t="shared" si="94"/>
        <v>池州贵池站前网点</v>
      </c>
      <c r="B882" s="22" t="str">
        <f>VLOOKUP(R882,区域划分!A:B,2,0)</f>
        <v>池州</v>
      </c>
      <c r="C882" t="str">
        <f t="shared" si="95"/>
        <v>2020-11-03</v>
      </c>
      <c r="D882" s="16" t="s">
        <v>8447</v>
      </c>
      <c r="E882" s="16" t="s">
        <v>8448</v>
      </c>
      <c r="F882" s="16" t="s">
        <v>433</v>
      </c>
      <c r="G882" s="16" t="s">
        <v>456</v>
      </c>
      <c r="H882" s="16" t="s">
        <v>457</v>
      </c>
      <c r="I882" s="16" t="s">
        <v>436</v>
      </c>
      <c r="J882" s="16" t="s">
        <v>8449</v>
      </c>
      <c r="K882" s="16" t="s">
        <v>8450</v>
      </c>
      <c r="L882" s="16" t="s">
        <v>8451</v>
      </c>
      <c r="M882" s="16" t="s">
        <v>8452</v>
      </c>
      <c r="N882" s="16" t="s">
        <v>478</v>
      </c>
      <c r="O882" s="16" t="s">
        <v>442</v>
      </c>
      <c r="P882" s="16" t="s">
        <v>8453</v>
      </c>
      <c r="Q882" s="16" t="s">
        <v>8454</v>
      </c>
      <c r="R882" s="16" t="s">
        <v>86</v>
      </c>
      <c r="S882" s="16" t="s">
        <v>6544</v>
      </c>
      <c r="T882" s="16" t="s">
        <v>8455</v>
      </c>
      <c r="U882" s="16" t="s">
        <v>447</v>
      </c>
      <c r="V882" s="16" t="s">
        <v>8456</v>
      </c>
      <c r="W882" s="16" t="s">
        <v>8453</v>
      </c>
      <c r="X882" s="16" t="s">
        <v>449</v>
      </c>
      <c r="Y882" s="16" t="s">
        <v>450</v>
      </c>
      <c r="Z882" s="16" t="s">
        <v>451</v>
      </c>
      <c r="AA882" s="16" t="s">
        <v>8457</v>
      </c>
      <c r="AB882" s="16" t="s">
        <v>6544</v>
      </c>
      <c r="AC882" s="16" t="s">
        <v>86</v>
      </c>
      <c r="AD882" s="16" t="s">
        <v>453</v>
      </c>
      <c r="AE882" s="16" t="s">
        <v>338</v>
      </c>
      <c r="AF882" s="16" t="s">
        <v>338</v>
      </c>
      <c r="AG882" s="25">
        <f ca="1" t="shared" si="96"/>
        <v>4.56416666664882</v>
      </c>
      <c r="AH882" s="25" t="str">
        <f t="shared" si="97"/>
        <v>是</v>
      </c>
      <c r="AI882" s="26" t="str">
        <f ca="1" t="shared" si="98"/>
        <v>是</v>
      </c>
      <c r="AJ882" s="27" t="str">
        <f ca="1" t="shared" si="99"/>
        <v>是</v>
      </c>
      <c r="AK882" s="28" t="s">
        <v>69</v>
      </c>
      <c r="AL882" s="28"/>
      <c r="AM882" s="28"/>
    </row>
    <row r="883" spans="1:39">
      <c r="A883" s="22" t="str">
        <f t="shared" si="94"/>
        <v>合肥高新天鹅湖网点</v>
      </c>
      <c r="B883" s="22" t="str">
        <f>VLOOKUP(R883,区域划分!A:B,2,0)</f>
        <v>合肥南</v>
      </c>
      <c r="C883" t="str">
        <f t="shared" si="95"/>
        <v>2020-11-03</v>
      </c>
      <c r="D883" s="16" t="s">
        <v>8458</v>
      </c>
      <c r="E883" s="16" t="s">
        <v>8459</v>
      </c>
      <c r="F883" s="16" t="s">
        <v>433</v>
      </c>
      <c r="G883" s="16" t="s">
        <v>471</v>
      </c>
      <c r="H883" s="16" t="s">
        <v>472</v>
      </c>
      <c r="I883" s="16" t="s">
        <v>473</v>
      </c>
      <c r="J883" s="16" t="s">
        <v>1350</v>
      </c>
      <c r="K883" s="16" t="s">
        <v>8460</v>
      </c>
      <c r="L883" s="16" t="s">
        <v>8461</v>
      </c>
      <c r="M883" s="16" t="s">
        <v>8462</v>
      </c>
      <c r="N883" s="16" t="s">
        <v>478</v>
      </c>
      <c r="O883" s="16" t="s">
        <v>442</v>
      </c>
      <c r="P883" s="16" t="s">
        <v>8463</v>
      </c>
      <c r="Q883" s="16" t="s">
        <v>8464</v>
      </c>
      <c r="R883" s="16" t="s">
        <v>17</v>
      </c>
      <c r="S883" s="16" t="s">
        <v>593</v>
      </c>
      <c r="T883" s="16" t="s">
        <v>8465</v>
      </c>
      <c r="U883" s="16" t="s">
        <v>447</v>
      </c>
      <c r="V883" s="16" t="s">
        <v>8466</v>
      </c>
      <c r="W883" s="16" t="s">
        <v>8463</v>
      </c>
      <c r="X883" s="16" t="s">
        <v>449</v>
      </c>
      <c r="Y883" s="16" t="s">
        <v>450</v>
      </c>
      <c r="Z883" s="16" t="s">
        <v>451</v>
      </c>
      <c r="AA883" s="16" t="s">
        <v>8467</v>
      </c>
      <c r="AB883" s="16" t="s">
        <v>593</v>
      </c>
      <c r="AC883" s="16" t="s">
        <v>17</v>
      </c>
      <c r="AD883" s="16" t="s">
        <v>453</v>
      </c>
      <c r="AE883" s="16" t="s">
        <v>338</v>
      </c>
      <c r="AF883" s="16" t="s">
        <v>338</v>
      </c>
      <c r="AG883" s="25">
        <f ca="1" t="shared" si="96"/>
        <v>3.18888888903894</v>
      </c>
      <c r="AH883" s="25" t="str">
        <f t="shared" si="97"/>
        <v>是</v>
      </c>
      <c r="AI883" s="26" t="str">
        <f ca="1" t="shared" si="98"/>
        <v>是</v>
      </c>
      <c r="AJ883" s="27" t="str">
        <f ca="1" t="shared" si="99"/>
        <v>是</v>
      </c>
      <c r="AK883" s="28" t="s">
        <v>69</v>
      </c>
      <c r="AL883" s="28"/>
      <c r="AM883" s="28"/>
    </row>
    <row r="884" spans="1:39">
      <c r="A884" s="22" t="str">
        <f t="shared" si="94"/>
        <v>阜阳颍州青云网点</v>
      </c>
      <c r="B884" s="22" t="str">
        <f>VLOOKUP(R884,区域划分!A:B,2,0)</f>
        <v>阜阳</v>
      </c>
      <c r="C884" t="str">
        <f t="shared" si="95"/>
        <v>2020-11-03</v>
      </c>
      <c r="D884" s="16" t="s">
        <v>8468</v>
      </c>
      <c r="E884" s="16" t="s">
        <v>8469</v>
      </c>
      <c r="F884" s="16" t="s">
        <v>835</v>
      </c>
      <c r="G884" s="16" t="s">
        <v>471</v>
      </c>
      <c r="H884" s="16" t="s">
        <v>599</v>
      </c>
      <c r="I884" s="16" t="s">
        <v>436</v>
      </c>
      <c r="J884" s="16" t="s">
        <v>836</v>
      </c>
      <c r="K884" s="16" t="s">
        <v>8470</v>
      </c>
      <c r="L884" s="16" t="s">
        <v>8471</v>
      </c>
      <c r="M884" s="16" t="s">
        <v>8472</v>
      </c>
      <c r="N884" s="16" t="s">
        <v>478</v>
      </c>
      <c r="O884" s="16" t="s">
        <v>442</v>
      </c>
      <c r="P884" s="16" t="s">
        <v>8473</v>
      </c>
      <c r="Q884" s="16" t="s">
        <v>8474</v>
      </c>
      <c r="R884" s="16" t="s">
        <v>136</v>
      </c>
      <c r="S884" s="16" t="s">
        <v>8475</v>
      </c>
      <c r="T884" s="16" t="s">
        <v>8476</v>
      </c>
      <c r="U884" s="16" t="s">
        <v>447</v>
      </c>
      <c r="V884" s="16" t="s">
        <v>8477</v>
      </c>
      <c r="W884" s="16" t="s">
        <v>8473</v>
      </c>
      <c r="X884" s="16" t="s">
        <v>449</v>
      </c>
      <c r="Y884" s="16" t="s">
        <v>450</v>
      </c>
      <c r="Z884" s="16" t="s">
        <v>451</v>
      </c>
      <c r="AA884" s="16" t="s">
        <v>8478</v>
      </c>
      <c r="AB884" s="16" t="s">
        <v>8475</v>
      </c>
      <c r="AC884" s="16" t="s">
        <v>136</v>
      </c>
      <c r="AD884" s="16" t="s">
        <v>865</v>
      </c>
      <c r="AE884" s="16" t="s">
        <v>338</v>
      </c>
      <c r="AF884" s="16" t="s">
        <v>338</v>
      </c>
      <c r="AG884" s="25">
        <f ca="1" t="shared" si="96"/>
        <v>22.2930555555504</v>
      </c>
      <c r="AH884" s="25" t="str">
        <f t="shared" si="97"/>
        <v>是</v>
      </c>
      <c r="AI884" s="26" t="str">
        <f ca="1" t="shared" si="98"/>
        <v>是</v>
      </c>
      <c r="AJ884" s="27" t="str">
        <f ca="1" t="shared" si="99"/>
        <v>是</v>
      </c>
      <c r="AK884" s="28" t="s">
        <v>69</v>
      </c>
      <c r="AL884" s="28"/>
      <c r="AM884" s="28"/>
    </row>
    <row r="885" spans="1:39">
      <c r="A885" s="22" t="str">
        <f t="shared" si="94"/>
        <v>合肥肥东吾悦网点</v>
      </c>
      <c r="B885" s="22" t="str">
        <f>VLOOKUP(R885,区域划分!A:B,2,0)</f>
        <v>肥东</v>
      </c>
      <c r="C885" t="str">
        <f t="shared" si="95"/>
        <v>2020-11-03</v>
      </c>
      <c r="D885" s="16" t="s">
        <v>8479</v>
      </c>
      <c r="E885" s="16" t="s">
        <v>8480</v>
      </c>
      <c r="F885" s="16" t="s">
        <v>433</v>
      </c>
      <c r="G885" s="16" t="s">
        <v>456</v>
      </c>
      <c r="H885" s="16" t="s">
        <v>753</v>
      </c>
      <c r="I885" s="16" t="s">
        <v>473</v>
      </c>
      <c r="J885" s="16" t="s">
        <v>577</v>
      </c>
      <c r="K885" s="16" t="s">
        <v>8481</v>
      </c>
      <c r="L885" s="16" t="s">
        <v>8482</v>
      </c>
      <c r="M885" s="16" t="s">
        <v>537</v>
      </c>
      <c r="N885" s="16" t="s">
        <v>478</v>
      </c>
      <c r="O885" s="16" t="s">
        <v>442</v>
      </c>
      <c r="P885" s="16" t="s">
        <v>537</v>
      </c>
      <c r="Q885" s="16" t="s">
        <v>8483</v>
      </c>
      <c r="R885" s="16" t="s">
        <v>11</v>
      </c>
      <c r="S885" s="16" t="s">
        <v>1936</v>
      </c>
      <c r="T885" s="16" t="s">
        <v>7218</v>
      </c>
      <c r="U885" s="16" t="s">
        <v>466</v>
      </c>
      <c r="V885" s="16" t="s">
        <v>541</v>
      </c>
      <c r="W885" s="16" t="s">
        <v>537</v>
      </c>
      <c r="X885" s="16" t="s">
        <v>449</v>
      </c>
      <c r="Y885" s="16" t="s">
        <v>450</v>
      </c>
      <c r="Z885" s="16" t="s">
        <v>451</v>
      </c>
      <c r="AA885" s="16" t="s">
        <v>8484</v>
      </c>
      <c r="AB885" s="16" t="s">
        <v>1936</v>
      </c>
      <c r="AC885" s="16" t="s">
        <v>11</v>
      </c>
      <c r="AD885" s="16" t="s">
        <v>453</v>
      </c>
      <c r="AE885" s="16" t="s">
        <v>11</v>
      </c>
      <c r="AF885" s="16" t="s">
        <v>338</v>
      </c>
      <c r="AG885" s="25">
        <f ca="1" t="shared" si="96"/>
        <v>23.5733333333046</v>
      </c>
      <c r="AH885" s="25" t="str">
        <f t="shared" si="97"/>
        <v>是</v>
      </c>
      <c r="AI885" s="26" t="str">
        <f ca="1" t="shared" si="98"/>
        <v>是</v>
      </c>
      <c r="AJ885" s="27" t="str">
        <f ca="1" t="shared" si="99"/>
        <v>是</v>
      </c>
      <c r="AK885" s="28"/>
      <c r="AL885" s="28" t="s">
        <v>71</v>
      </c>
      <c r="AM885" s="28"/>
    </row>
    <row r="886" spans="1:39">
      <c r="A886" s="22" t="str">
        <f t="shared" si="94"/>
        <v>合肥肥西网点</v>
      </c>
      <c r="B886" s="22" t="str">
        <f>VLOOKUP(R886,区域划分!A:B,2,0)</f>
        <v>肥西</v>
      </c>
      <c r="C886" t="str">
        <f t="shared" si="95"/>
        <v>2020-11-03</v>
      </c>
      <c r="D886" s="16" t="s">
        <v>8485</v>
      </c>
      <c r="E886" s="16" t="s">
        <v>8486</v>
      </c>
      <c r="F886" s="16" t="s">
        <v>433</v>
      </c>
      <c r="G886" s="16" t="s">
        <v>456</v>
      </c>
      <c r="H886" s="16" t="s">
        <v>457</v>
      </c>
      <c r="I886" s="16" t="s">
        <v>436</v>
      </c>
      <c r="J886" s="16" t="s">
        <v>898</v>
      </c>
      <c r="K886" s="16" t="s">
        <v>1488</v>
      </c>
      <c r="L886" s="16" t="s">
        <v>8487</v>
      </c>
      <c r="M886" s="16" t="s">
        <v>8488</v>
      </c>
      <c r="N886" s="16" t="s">
        <v>478</v>
      </c>
      <c r="O886" s="16" t="s">
        <v>479</v>
      </c>
      <c r="P886" s="16" t="s">
        <v>8489</v>
      </c>
      <c r="Q886" s="16" t="s">
        <v>8490</v>
      </c>
      <c r="R886" s="16" t="s">
        <v>72</v>
      </c>
      <c r="S886" s="16" t="s">
        <v>1474</v>
      </c>
      <c r="T886" s="16" t="s">
        <v>8491</v>
      </c>
      <c r="U886" s="16" t="s">
        <v>447</v>
      </c>
      <c r="V886" s="16" t="s">
        <v>8492</v>
      </c>
      <c r="W886" s="16" t="s">
        <v>8489</v>
      </c>
      <c r="X886" s="16" t="s">
        <v>449</v>
      </c>
      <c r="Y886" s="16" t="s">
        <v>450</v>
      </c>
      <c r="Z886" s="16" t="s">
        <v>451</v>
      </c>
      <c r="AA886" s="16" t="s">
        <v>8493</v>
      </c>
      <c r="AB886" s="16" t="s">
        <v>1474</v>
      </c>
      <c r="AC886" s="16" t="s">
        <v>72</v>
      </c>
      <c r="AD886" s="16" t="s">
        <v>453</v>
      </c>
      <c r="AE886" s="16" t="s">
        <v>72</v>
      </c>
      <c r="AF886" s="16" t="s">
        <v>338</v>
      </c>
      <c r="AG886" s="25">
        <f ca="1" t="shared" si="96"/>
        <v>23.665833333449</v>
      </c>
      <c r="AH886" s="25" t="str">
        <f t="shared" si="97"/>
        <v>是</v>
      </c>
      <c r="AI886" s="26" t="str">
        <f ca="1" t="shared" si="98"/>
        <v>是</v>
      </c>
      <c r="AJ886" s="27" t="str">
        <f ca="1" t="shared" si="99"/>
        <v>是</v>
      </c>
      <c r="AK886" s="28" t="s">
        <v>69</v>
      </c>
      <c r="AL886" s="28"/>
      <c r="AM886" s="28"/>
    </row>
    <row r="887" spans="1:39">
      <c r="A887" s="22" t="str">
        <f t="shared" si="94"/>
        <v>合肥长丰水湖镇网点</v>
      </c>
      <c r="B887" s="22" t="str">
        <f>VLOOKUP(R887,区域划分!A:B,2,0)</f>
        <v>合肥北</v>
      </c>
      <c r="C887" t="str">
        <f t="shared" si="95"/>
        <v>2020-11-03</v>
      </c>
      <c r="D887" s="16" t="s">
        <v>8494</v>
      </c>
      <c r="E887" s="16" t="s">
        <v>8495</v>
      </c>
      <c r="F887" s="16" t="s">
        <v>433</v>
      </c>
      <c r="G887" s="16" t="s">
        <v>456</v>
      </c>
      <c r="H887" s="16" t="s">
        <v>457</v>
      </c>
      <c r="I887" s="16" t="s">
        <v>436</v>
      </c>
      <c r="J887" s="16" t="s">
        <v>7270</v>
      </c>
      <c r="K887" s="16" t="s">
        <v>8496</v>
      </c>
      <c r="L887" s="16" t="s">
        <v>8497</v>
      </c>
      <c r="M887" s="16" t="s">
        <v>8498</v>
      </c>
      <c r="N887" s="16" t="s">
        <v>478</v>
      </c>
      <c r="O887" s="16" t="s">
        <v>442</v>
      </c>
      <c r="P887" s="16" t="s">
        <v>8499</v>
      </c>
      <c r="Q887" s="16" t="s">
        <v>8500</v>
      </c>
      <c r="R887" s="16" t="s">
        <v>15</v>
      </c>
      <c r="S887" s="16" t="s">
        <v>829</v>
      </c>
      <c r="T887" s="16" t="s">
        <v>8501</v>
      </c>
      <c r="U887" s="16" t="s">
        <v>447</v>
      </c>
      <c r="V887" s="16" t="s">
        <v>8502</v>
      </c>
      <c r="W887" s="16" t="s">
        <v>8499</v>
      </c>
      <c r="X887" s="16" t="s">
        <v>449</v>
      </c>
      <c r="Y887" s="16" t="s">
        <v>450</v>
      </c>
      <c r="Z887" s="16" t="s">
        <v>451</v>
      </c>
      <c r="AA887" s="16" t="s">
        <v>8503</v>
      </c>
      <c r="AB887" s="16" t="s">
        <v>829</v>
      </c>
      <c r="AC887" s="16" t="s">
        <v>15</v>
      </c>
      <c r="AD887" s="16" t="s">
        <v>453</v>
      </c>
      <c r="AE887" s="16" t="s">
        <v>338</v>
      </c>
      <c r="AF887" s="16" t="s">
        <v>338</v>
      </c>
      <c r="AG887" s="25">
        <f ca="1" t="shared" si="96"/>
        <v>3.46583333326271</v>
      </c>
      <c r="AH887" s="25" t="str">
        <f t="shared" si="97"/>
        <v>是</v>
      </c>
      <c r="AI887" s="26" t="str">
        <f ca="1" t="shared" si="98"/>
        <v>是</v>
      </c>
      <c r="AJ887" s="27" t="str">
        <f ca="1" t="shared" si="99"/>
        <v>是</v>
      </c>
      <c r="AK887" s="28" t="s">
        <v>69</v>
      </c>
      <c r="AL887" s="28"/>
      <c r="AM887" s="28"/>
    </row>
    <row r="888" spans="1:39">
      <c r="A888" s="22" t="str">
        <f t="shared" si="94"/>
        <v>合肥经开始信路网点</v>
      </c>
      <c r="B888" s="22" t="str">
        <f>VLOOKUP(R888,区域划分!A:B,2,0)</f>
        <v>合肥南</v>
      </c>
      <c r="C888" t="str">
        <f t="shared" si="95"/>
        <v>2020-11-03</v>
      </c>
      <c r="D888" s="16" t="s">
        <v>8504</v>
      </c>
      <c r="E888" s="16" t="s">
        <v>8505</v>
      </c>
      <c r="F888" s="16" t="s">
        <v>433</v>
      </c>
      <c r="G888" s="16" t="s">
        <v>471</v>
      </c>
      <c r="H888" s="16" t="s">
        <v>472</v>
      </c>
      <c r="I888" s="16" t="s">
        <v>473</v>
      </c>
      <c r="J888" s="16" t="s">
        <v>8506</v>
      </c>
      <c r="K888" s="16" t="s">
        <v>8507</v>
      </c>
      <c r="L888" s="16" t="s">
        <v>8508</v>
      </c>
      <c r="M888" s="16" t="s">
        <v>537</v>
      </c>
      <c r="N888" s="16" t="s">
        <v>441</v>
      </c>
      <c r="O888" s="16" t="s">
        <v>442</v>
      </c>
      <c r="P888" s="16" t="s">
        <v>537</v>
      </c>
      <c r="Q888" s="16" t="s">
        <v>8509</v>
      </c>
      <c r="R888" s="16" t="s">
        <v>19</v>
      </c>
      <c r="S888" s="16" t="s">
        <v>4054</v>
      </c>
      <c r="T888" s="16" t="s">
        <v>8510</v>
      </c>
      <c r="U888" s="16" t="s">
        <v>447</v>
      </c>
      <c r="V888" s="16" t="s">
        <v>541</v>
      </c>
      <c r="W888" s="16" t="s">
        <v>537</v>
      </c>
      <c r="X888" s="16" t="s">
        <v>449</v>
      </c>
      <c r="Y888" s="16" t="s">
        <v>450</v>
      </c>
      <c r="Z888" s="16" t="s">
        <v>451</v>
      </c>
      <c r="AA888" s="16" t="s">
        <v>8511</v>
      </c>
      <c r="AB888" s="16" t="s">
        <v>4054</v>
      </c>
      <c r="AC888" s="16" t="s">
        <v>19</v>
      </c>
      <c r="AD888" s="16" t="s">
        <v>453</v>
      </c>
      <c r="AE888" s="16" t="s">
        <v>338</v>
      </c>
      <c r="AF888" s="16" t="s">
        <v>338</v>
      </c>
      <c r="AG888" s="25">
        <f ca="1" t="shared" si="96"/>
        <v>18.5211111112149</v>
      </c>
      <c r="AH888" s="25" t="str">
        <f t="shared" si="97"/>
        <v>是</v>
      </c>
      <c r="AI888" s="26" t="str">
        <f ca="1" t="shared" si="98"/>
        <v>是</v>
      </c>
      <c r="AJ888" s="27" t="str">
        <f ca="1" t="shared" si="99"/>
        <v>是</v>
      </c>
      <c r="AK888" s="28" t="s">
        <v>69</v>
      </c>
      <c r="AL888" s="28"/>
      <c r="AM888" s="28"/>
    </row>
    <row r="889" spans="1:39">
      <c r="A889" s="22" t="str">
        <f t="shared" si="94"/>
        <v>亳州利辛网点</v>
      </c>
      <c r="B889" s="22" t="str">
        <f>VLOOKUP(R889,区域划分!A:B,2,0)</f>
        <v>亳州</v>
      </c>
      <c r="C889" t="str">
        <f t="shared" si="95"/>
        <v>2020-11-03</v>
      </c>
      <c r="D889" s="16" t="s">
        <v>8512</v>
      </c>
      <c r="E889" s="16" t="s">
        <v>8513</v>
      </c>
      <c r="F889" s="16" t="s">
        <v>835</v>
      </c>
      <c r="G889" s="16" t="s">
        <v>471</v>
      </c>
      <c r="H889" s="16" t="s">
        <v>599</v>
      </c>
      <c r="I889" s="16" t="s">
        <v>436</v>
      </c>
      <c r="J889" s="16" t="s">
        <v>836</v>
      </c>
      <c r="K889" s="16" t="s">
        <v>8514</v>
      </c>
      <c r="L889" s="16" t="s">
        <v>8515</v>
      </c>
      <c r="M889" s="16" t="s">
        <v>8516</v>
      </c>
      <c r="N889" s="16" t="s">
        <v>478</v>
      </c>
      <c r="O889" s="16" t="s">
        <v>442</v>
      </c>
      <c r="P889" s="16" t="s">
        <v>8517</v>
      </c>
      <c r="Q889" s="16" t="s">
        <v>8518</v>
      </c>
      <c r="R889" s="16" t="s">
        <v>154</v>
      </c>
      <c r="S889" s="16" t="s">
        <v>8519</v>
      </c>
      <c r="T889" s="16" t="s">
        <v>8520</v>
      </c>
      <c r="U889" s="16" t="s">
        <v>447</v>
      </c>
      <c r="V889" s="16" t="s">
        <v>8521</v>
      </c>
      <c r="W889" s="16" t="s">
        <v>8517</v>
      </c>
      <c r="X889" s="16" t="s">
        <v>449</v>
      </c>
      <c r="Y889" s="16" t="s">
        <v>450</v>
      </c>
      <c r="Z889" s="16" t="s">
        <v>451</v>
      </c>
      <c r="AA889" s="16" t="s">
        <v>8522</v>
      </c>
      <c r="AB889" s="16" t="s">
        <v>8519</v>
      </c>
      <c r="AC889" s="16" t="s">
        <v>154</v>
      </c>
      <c r="AD889" s="16" t="s">
        <v>865</v>
      </c>
      <c r="AE889" s="16" t="s">
        <v>338</v>
      </c>
      <c r="AF889" s="16" t="s">
        <v>338</v>
      </c>
      <c r="AG889" s="25">
        <f ca="1" t="shared" si="96"/>
        <v>18.8975000000792</v>
      </c>
      <c r="AH889" s="25" t="str">
        <f t="shared" si="97"/>
        <v>是</v>
      </c>
      <c r="AI889" s="26" t="str">
        <f ca="1" t="shared" si="98"/>
        <v>是</v>
      </c>
      <c r="AJ889" s="27" t="str">
        <f ca="1" t="shared" si="99"/>
        <v>是</v>
      </c>
      <c r="AK889" s="28" t="s">
        <v>69</v>
      </c>
      <c r="AL889" s="28"/>
      <c r="AM889" s="28"/>
    </row>
    <row r="890" spans="1:39">
      <c r="A890" s="22" t="str">
        <f t="shared" si="94"/>
        <v>合肥肥东吾悦网点</v>
      </c>
      <c r="B890" s="22" t="str">
        <f>VLOOKUP(R890,区域划分!A:B,2,0)</f>
        <v>肥东</v>
      </c>
      <c r="C890" t="str">
        <f t="shared" si="95"/>
        <v>2020-11-03</v>
      </c>
      <c r="D890" s="16" t="s">
        <v>8523</v>
      </c>
      <c r="E890" s="16" t="s">
        <v>8524</v>
      </c>
      <c r="F890" s="16" t="s">
        <v>433</v>
      </c>
      <c r="G890" s="16" t="s">
        <v>532</v>
      </c>
      <c r="H890" s="16" t="s">
        <v>1112</v>
      </c>
      <c r="I890" s="16" t="s">
        <v>473</v>
      </c>
      <c r="J890" s="16" t="s">
        <v>805</v>
      </c>
      <c r="K890" s="16" t="s">
        <v>8525</v>
      </c>
      <c r="L890" s="16" t="s">
        <v>8526</v>
      </c>
      <c r="M890" s="16" t="s">
        <v>8527</v>
      </c>
      <c r="N890" s="16" t="s">
        <v>478</v>
      </c>
      <c r="O890" s="16" t="s">
        <v>442</v>
      </c>
      <c r="P890" s="16" t="s">
        <v>8528</v>
      </c>
      <c r="Q890" s="16" t="s">
        <v>2243</v>
      </c>
      <c r="R890" s="16" t="s">
        <v>11</v>
      </c>
      <c r="S890" s="16" t="s">
        <v>1936</v>
      </c>
      <c r="T890" s="16" t="s">
        <v>7218</v>
      </c>
      <c r="U890" s="16" t="s">
        <v>466</v>
      </c>
      <c r="V890" s="16" t="s">
        <v>8529</v>
      </c>
      <c r="W890" s="16" t="s">
        <v>8528</v>
      </c>
      <c r="X890" s="16" t="s">
        <v>449</v>
      </c>
      <c r="Y890" s="16" t="s">
        <v>450</v>
      </c>
      <c r="Z890" s="16" t="s">
        <v>451</v>
      </c>
      <c r="AA890" s="16" t="s">
        <v>8530</v>
      </c>
      <c r="AB890" s="16" t="s">
        <v>1936</v>
      </c>
      <c r="AC890" s="16" t="s">
        <v>11</v>
      </c>
      <c r="AD890" s="16" t="s">
        <v>453</v>
      </c>
      <c r="AE890" s="16" t="s">
        <v>11</v>
      </c>
      <c r="AF890" s="16" t="s">
        <v>338</v>
      </c>
      <c r="AG890" s="25">
        <f ca="1" t="shared" si="96"/>
        <v>23.5627777777263</v>
      </c>
      <c r="AH890" s="25" t="str">
        <f t="shared" si="97"/>
        <v>是</v>
      </c>
      <c r="AI890" s="26" t="str">
        <f ca="1" t="shared" si="98"/>
        <v>是</v>
      </c>
      <c r="AJ890" s="27" t="str">
        <f ca="1" t="shared" si="99"/>
        <v>是</v>
      </c>
      <c r="AK890" s="28"/>
      <c r="AL890" s="28" t="s">
        <v>71</v>
      </c>
      <c r="AM890" s="28"/>
    </row>
    <row r="891" spans="1:39">
      <c r="A891" s="22" t="str">
        <f t="shared" si="94"/>
        <v>滁州南谯龙蟠网点</v>
      </c>
      <c r="B891" s="22" t="str">
        <f>VLOOKUP(R891,区域划分!A:B,2,0)</f>
        <v>滁州</v>
      </c>
      <c r="C891" t="str">
        <f t="shared" si="95"/>
        <v>2020-11-03</v>
      </c>
      <c r="D891" s="16" t="s">
        <v>8531</v>
      </c>
      <c r="E891" s="16" t="s">
        <v>8532</v>
      </c>
      <c r="F891" s="16" t="s">
        <v>433</v>
      </c>
      <c r="G891" s="16" t="s">
        <v>471</v>
      </c>
      <c r="H891" s="16" t="s">
        <v>472</v>
      </c>
      <c r="I891" s="16" t="s">
        <v>473</v>
      </c>
      <c r="J891" s="16" t="s">
        <v>742</v>
      </c>
      <c r="K891" s="16" t="s">
        <v>8533</v>
      </c>
      <c r="L891" s="16" t="s">
        <v>8534</v>
      </c>
      <c r="M891" s="16" t="s">
        <v>8535</v>
      </c>
      <c r="N891" s="16" t="s">
        <v>478</v>
      </c>
      <c r="O891" s="16" t="s">
        <v>442</v>
      </c>
      <c r="P891" s="16" t="s">
        <v>8536</v>
      </c>
      <c r="Q891" s="16" t="s">
        <v>8537</v>
      </c>
      <c r="R891" s="16" t="s">
        <v>157</v>
      </c>
      <c r="S891" s="16" t="s">
        <v>8538</v>
      </c>
      <c r="T891" s="16" t="s">
        <v>8539</v>
      </c>
      <c r="U891" s="16" t="s">
        <v>447</v>
      </c>
      <c r="V891" s="16" t="s">
        <v>8540</v>
      </c>
      <c r="W891" s="16" t="s">
        <v>8536</v>
      </c>
      <c r="X891" s="16" t="s">
        <v>449</v>
      </c>
      <c r="Y891" s="16" t="s">
        <v>450</v>
      </c>
      <c r="Z891" s="16" t="s">
        <v>451</v>
      </c>
      <c r="AA891" s="16" t="s">
        <v>8541</v>
      </c>
      <c r="AB891" s="16" t="s">
        <v>8538</v>
      </c>
      <c r="AC891" s="16" t="s">
        <v>157</v>
      </c>
      <c r="AD891" s="16" t="s">
        <v>453</v>
      </c>
      <c r="AE891" s="16" t="s">
        <v>338</v>
      </c>
      <c r="AF891" s="16" t="s">
        <v>338</v>
      </c>
      <c r="AG891" s="25">
        <f ca="1" t="shared" si="96"/>
        <v>16.2752777778078</v>
      </c>
      <c r="AH891" s="25" t="str">
        <f t="shared" si="97"/>
        <v>是</v>
      </c>
      <c r="AI891" s="26" t="str">
        <f ca="1" t="shared" si="98"/>
        <v>是</v>
      </c>
      <c r="AJ891" s="27" t="str">
        <f ca="1" t="shared" si="99"/>
        <v>是</v>
      </c>
      <c r="AK891" s="28" t="s">
        <v>69</v>
      </c>
      <c r="AL891" s="28"/>
      <c r="AM891" s="28"/>
    </row>
    <row r="892" spans="1:39">
      <c r="A892" s="22" t="str">
        <f t="shared" si="94"/>
        <v>合肥肥东吾悦网点</v>
      </c>
      <c r="B892" s="22" t="str">
        <f>VLOOKUP(R892,区域划分!A:B,2,0)</f>
        <v>肥东</v>
      </c>
      <c r="C892" t="str">
        <f t="shared" si="95"/>
        <v>2020-11-03</v>
      </c>
      <c r="D892" s="16" t="s">
        <v>8542</v>
      </c>
      <c r="E892" s="16" t="s">
        <v>8543</v>
      </c>
      <c r="F892" s="16" t="s">
        <v>433</v>
      </c>
      <c r="G892" s="16" t="s">
        <v>471</v>
      </c>
      <c r="H892" s="16" t="s">
        <v>472</v>
      </c>
      <c r="I892" s="16" t="s">
        <v>473</v>
      </c>
      <c r="J892" s="16" t="s">
        <v>1846</v>
      </c>
      <c r="K892" s="16" t="s">
        <v>7913</v>
      </c>
      <c r="L892" s="16" t="s">
        <v>8544</v>
      </c>
      <c r="M892" s="16" t="s">
        <v>8545</v>
      </c>
      <c r="N892" s="16" t="s">
        <v>478</v>
      </c>
      <c r="O892" s="16" t="s">
        <v>479</v>
      </c>
      <c r="P892" s="16" t="s">
        <v>8546</v>
      </c>
      <c r="Q892" s="16" t="s">
        <v>8547</v>
      </c>
      <c r="R892" s="16" t="s">
        <v>11</v>
      </c>
      <c r="S892" s="16" t="s">
        <v>1936</v>
      </c>
      <c r="T892" s="16" t="s">
        <v>7218</v>
      </c>
      <c r="U892" s="16" t="s">
        <v>466</v>
      </c>
      <c r="V892" s="16" t="s">
        <v>8548</v>
      </c>
      <c r="W892" s="16" t="s">
        <v>8546</v>
      </c>
      <c r="X892" s="16" t="s">
        <v>449</v>
      </c>
      <c r="Y892" s="16" t="s">
        <v>450</v>
      </c>
      <c r="Z892" s="16" t="s">
        <v>451</v>
      </c>
      <c r="AA892" s="16" t="s">
        <v>8549</v>
      </c>
      <c r="AB892" s="16" t="s">
        <v>1936</v>
      </c>
      <c r="AC892" s="16" t="s">
        <v>11</v>
      </c>
      <c r="AD892" s="16" t="s">
        <v>453</v>
      </c>
      <c r="AE892" s="16" t="s">
        <v>11</v>
      </c>
      <c r="AF892" s="16" t="s">
        <v>338</v>
      </c>
      <c r="AG892" s="25">
        <f ca="1" t="shared" si="96"/>
        <v>23.6213888889179</v>
      </c>
      <c r="AH892" s="25" t="str">
        <f t="shared" si="97"/>
        <v>是</v>
      </c>
      <c r="AI892" s="26" t="str">
        <f ca="1" t="shared" si="98"/>
        <v>是</v>
      </c>
      <c r="AJ892" s="27" t="str">
        <f ca="1" t="shared" si="99"/>
        <v>是</v>
      </c>
      <c r="AK892" s="28"/>
      <c r="AL892" s="28" t="s">
        <v>71</v>
      </c>
      <c r="AM892" s="28"/>
    </row>
    <row r="893" spans="1:39">
      <c r="A893" s="22" t="str">
        <f t="shared" si="94"/>
        <v>黄山屯溪茶城网点</v>
      </c>
      <c r="B893" s="22" t="str">
        <f>VLOOKUP(R893,区域划分!A:B,2,0)</f>
        <v>黄山</v>
      </c>
      <c r="C893" t="str">
        <f t="shared" si="95"/>
        <v>2020-11-03</v>
      </c>
      <c r="D893" s="16" t="s">
        <v>8550</v>
      </c>
      <c r="E893" s="16" t="s">
        <v>8551</v>
      </c>
      <c r="F893" s="16" t="s">
        <v>433</v>
      </c>
      <c r="G893" s="16" t="s">
        <v>434</v>
      </c>
      <c r="H893" s="16" t="s">
        <v>2446</v>
      </c>
      <c r="I893" s="16" t="s">
        <v>436</v>
      </c>
      <c r="J893" s="16" t="s">
        <v>3609</v>
      </c>
      <c r="K893" s="16" t="s">
        <v>8552</v>
      </c>
      <c r="L893" s="16" t="s">
        <v>8553</v>
      </c>
      <c r="M893" s="16" t="s">
        <v>8554</v>
      </c>
      <c r="N893" s="16" t="s">
        <v>478</v>
      </c>
      <c r="O893" s="16" t="s">
        <v>442</v>
      </c>
      <c r="P893" s="16" t="s">
        <v>8555</v>
      </c>
      <c r="Q893" s="16" t="s">
        <v>8556</v>
      </c>
      <c r="R893" s="16" t="s">
        <v>101</v>
      </c>
      <c r="S893" s="16" t="s">
        <v>7976</v>
      </c>
      <c r="T893" s="16" t="s">
        <v>8557</v>
      </c>
      <c r="U893" s="16" t="s">
        <v>447</v>
      </c>
      <c r="V893" s="16" t="s">
        <v>8558</v>
      </c>
      <c r="W893" s="16" t="s">
        <v>8555</v>
      </c>
      <c r="X893" s="16" t="s">
        <v>449</v>
      </c>
      <c r="Y893" s="16" t="s">
        <v>450</v>
      </c>
      <c r="Z893" s="16" t="s">
        <v>451</v>
      </c>
      <c r="AA893" s="16" t="s">
        <v>8559</v>
      </c>
      <c r="AB893" s="16" t="s">
        <v>7976</v>
      </c>
      <c r="AC893" s="16" t="s">
        <v>101</v>
      </c>
      <c r="AD893" s="16" t="s">
        <v>453</v>
      </c>
      <c r="AE893" s="16" t="s">
        <v>338</v>
      </c>
      <c r="AF893" s="16" t="s">
        <v>338</v>
      </c>
      <c r="AG893" s="25">
        <f ca="1" t="shared" si="96"/>
        <v>1.6058333334513</v>
      </c>
      <c r="AH893" s="25" t="str">
        <f t="shared" si="97"/>
        <v>是</v>
      </c>
      <c r="AI893" s="26" t="str">
        <f ca="1" t="shared" si="98"/>
        <v>是</v>
      </c>
      <c r="AJ893" s="27" t="str">
        <f ca="1" t="shared" si="99"/>
        <v>是</v>
      </c>
      <c r="AK893" s="28" t="s">
        <v>69</v>
      </c>
      <c r="AL893" s="28"/>
      <c r="AM893" s="28"/>
    </row>
    <row r="894" spans="1:39">
      <c r="A894" s="22" t="str">
        <f t="shared" si="94"/>
        <v>合肥高新天鹅湖网点</v>
      </c>
      <c r="B894" s="22" t="str">
        <f>VLOOKUP(R894,区域划分!A:B,2,0)</f>
        <v>合肥南</v>
      </c>
      <c r="C894" t="str">
        <f t="shared" si="95"/>
        <v>2020-11-03</v>
      </c>
      <c r="D894" s="16" t="s">
        <v>8560</v>
      </c>
      <c r="E894" s="16" t="s">
        <v>8561</v>
      </c>
      <c r="F894" s="16" t="s">
        <v>433</v>
      </c>
      <c r="G894" s="16" t="s">
        <v>532</v>
      </c>
      <c r="H894" s="16" t="s">
        <v>1112</v>
      </c>
      <c r="I894" s="16" t="s">
        <v>436</v>
      </c>
      <c r="J894" s="16" t="s">
        <v>8562</v>
      </c>
      <c r="K894" s="16" t="s">
        <v>8563</v>
      </c>
      <c r="L894" s="16" t="s">
        <v>8564</v>
      </c>
      <c r="M894" s="16" t="s">
        <v>8565</v>
      </c>
      <c r="N894" s="16" t="s">
        <v>478</v>
      </c>
      <c r="O894" s="16" t="s">
        <v>442</v>
      </c>
      <c r="P894" s="16" t="s">
        <v>8566</v>
      </c>
      <c r="Q894" s="16" t="s">
        <v>8567</v>
      </c>
      <c r="R894" s="16" t="s">
        <v>17</v>
      </c>
      <c r="S894" s="16" t="s">
        <v>593</v>
      </c>
      <c r="T894" s="16" t="s">
        <v>8568</v>
      </c>
      <c r="U894" s="16" t="s">
        <v>447</v>
      </c>
      <c r="V894" s="16" t="s">
        <v>8569</v>
      </c>
      <c r="W894" s="16" t="s">
        <v>8566</v>
      </c>
      <c r="X894" s="16" t="s">
        <v>449</v>
      </c>
      <c r="Y894" s="16" t="s">
        <v>450</v>
      </c>
      <c r="Z894" s="16" t="s">
        <v>451</v>
      </c>
      <c r="AA894" s="16" t="s">
        <v>8570</v>
      </c>
      <c r="AB894" s="16" t="s">
        <v>593</v>
      </c>
      <c r="AC894" s="16" t="s">
        <v>17</v>
      </c>
      <c r="AD894" s="16" t="s">
        <v>453</v>
      </c>
      <c r="AE894" s="16" t="s">
        <v>338</v>
      </c>
      <c r="AF894" s="16" t="s">
        <v>338</v>
      </c>
      <c r="AG894" s="25">
        <f ca="1" t="shared" si="96"/>
        <v>2.38694444450084</v>
      </c>
      <c r="AH894" s="25" t="str">
        <f t="shared" si="97"/>
        <v>是</v>
      </c>
      <c r="AI894" s="26" t="str">
        <f ca="1" t="shared" si="98"/>
        <v>是</v>
      </c>
      <c r="AJ894" s="27" t="str">
        <f ca="1" t="shared" si="99"/>
        <v>是</v>
      </c>
      <c r="AK894" s="28" t="s">
        <v>69</v>
      </c>
      <c r="AL894" s="28"/>
      <c r="AM894" s="28"/>
    </row>
    <row r="895" spans="1:39">
      <c r="A895" s="22" t="str">
        <f t="shared" si="94"/>
        <v>合肥肥西桃花镇网点</v>
      </c>
      <c r="B895" s="22" t="str">
        <f>VLOOKUP(R895,区域划分!A:B,2,0)</f>
        <v>肥西</v>
      </c>
      <c r="C895" t="str">
        <f t="shared" si="95"/>
        <v>2020-11-03</v>
      </c>
      <c r="D895" s="16" t="s">
        <v>8571</v>
      </c>
      <c r="E895" s="16" t="s">
        <v>8572</v>
      </c>
      <c r="F895" s="16" t="s">
        <v>433</v>
      </c>
      <c r="G895" s="16" t="s">
        <v>471</v>
      </c>
      <c r="H895" s="16" t="s">
        <v>472</v>
      </c>
      <c r="I895" s="16" t="s">
        <v>436</v>
      </c>
      <c r="J895" s="16" t="s">
        <v>3517</v>
      </c>
      <c r="K895" s="16" t="s">
        <v>8573</v>
      </c>
      <c r="L895" s="16" t="s">
        <v>8574</v>
      </c>
      <c r="M895" s="16" t="s">
        <v>537</v>
      </c>
      <c r="N895" s="16" t="s">
        <v>441</v>
      </c>
      <c r="O895" s="16" t="s">
        <v>442</v>
      </c>
      <c r="P895" s="16" t="s">
        <v>8575</v>
      </c>
      <c r="Q895" s="16" t="s">
        <v>8576</v>
      </c>
      <c r="R895" s="16" t="s">
        <v>99</v>
      </c>
      <c r="S895" s="16" t="s">
        <v>8577</v>
      </c>
      <c r="T895" s="16" t="s">
        <v>8578</v>
      </c>
      <c r="U895" s="16" t="s">
        <v>447</v>
      </c>
      <c r="V895" s="16" t="s">
        <v>541</v>
      </c>
      <c r="W895" s="16" t="s">
        <v>8575</v>
      </c>
      <c r="X895" s="16" t="s">
        <v>449</v>
      </c>
      <c r="Y895" s="16" t="s">
        <v>450</v>
      </c>
      <c r="Z895" s="16" t="s">
        <v>451</v>
      </c>
      <c r="AA895" s="16" t="s">
        <v>8579</v>
      </c>
      <c r="AB895" s="16" t="s">
        <v>8577</v>
      </c>
      <c r="AC895" s="16" t="s">
        <v>99</v>
      </c>
      <c r="AD895" s="16" t="s">
        <v>453</v>
      </c>
      <c r="AE895" s="16" t="s">
        <v>338</v>
      </c>
      <c r="AF895" s="16" t="s">
        <v>338</v>
      </c>
      <c r="AG895" s="25">
        <f ca="1" t="shared" si="96"/>
        <v>14.9747222222504</v>
      </c>
      <c r="AH895" s="25" t="str">
        <f t="shared" si="97"/>
        <v>是</v>
      </c>
      <c r="AI895" s="26" t="str">
        <f ca="1" t="shared" si="98"/>
        <v>是</v>
      </c>
      <c r="AJ895" s="27" t="str">
        <f ca="1" t="shared" si="99"/>
        <v>是</v>
      </c>
      <c r="AK895" s="28" t="s">
        <v>69</v>
      </c>
      <c r="AL895" s="28"/>
      <c r="AM895" s="28"/>
    </row>
    <row r="896" spans="1:39">
      <c r="A896" s="22" t="str">
        <f t="shared" si="94"/>
        <v>合肥长丰水湖镇网点</v>
      </c>
      <c r="B896" s="22" t="str">
        <f>VLOOKUP(R896,区域划分!A:B,2,0)</f>
        <v>合肥北</v>
      </c>
      <c r="C896" t="str">
        <f t="shared" si="95"/>
        <v>2020-11-03</v>
      </c>
      <c r="D896" s="16" t="s">
        <v>8580</v>
      </c>
      <c r="E896" s="16" t="s">
        <v>8581</v>
      </c>
      <c r="F896" s="16" t="s">
        <v>433</v>
      </c>
      <c r="G896" s="16" t="s">
        <v>471</v>
      </c>
      <c r="H896" s="16" t="s">
        <v>472</v>
      </c>
      <c r="I896" s="16" t="s">
        <v>473</v>
      </c>
      <c r="J896" s="16" t="s">
        <v>1174</v>
      </c>
      <c r="K896" s="16" t="s">
        <v>8582</v>
      </c>
      <c r="L896" s="16" t="s">
        <v>8583</v>
      </c>
      <c r="M896" s="16" t="s">
        <v>8584</v>
      </c>
      <c r="N896" s="16" t="s">
        <v>478</v>
      </c>
      <c r="O896" s="16" t="s">
        <v>442</v>
      </c>
      <c r="P896" s="16" t="s">
        <v>8585</v>
      </c>
      <c r="Q896" s="16" t="s">
        <v>8586</v>
      </c>
      <c r="R896" s="16" t="s">
        <v>15</v>
      </c>
      <c r="S896" s="16" t="s">
        <v>829</v>
      </c>
      <c r="T896" s="16" t="s">
        <v>8587</v>
      </c>
      <c r="U896" s="16" t="s">
        <v>447</v>
      </c>
      <c r="V896" s="16" t="s">
        <v>8588</v>
      </c>
      <c r="W896" s="16" t="s">
        <v>8585</v>
      </c>
      <c r="X896" s="16" t="s">
        <v>449</v>
      </c>
      <c r="Y896" s="16" t="s">
        <v>450</v>
      </c>
      <c r="Z896" s="16" t="s">
        <v>451</v>
      </c>
      <c r="AA896" s="16" t="s">
        <v>8589</v>
      </c>
      <c r="AB896" s="16" t="s">
        <v>829</v>
      </c>
      <c r="AC896" s="16" t="s">
        <v>15</v>
      </c>
      <c r="AD896" s="16" t="s">
        <v>453</v>
      </c>
      <c r="AE896" s="16" t="s">
        <v>338</v>
      </c>
      <c r="AF896" s="16" t="s">
        <v>338</v>
      </c>
      <c r="AG896" s="25">
        <f ca="1" t="shared" si="96"/>
        <v>2.94777777779382</v>
      </c>
      <c r="AH896" s="25" t="str">
        <f t="shared" si="97"/>
        <v>是</v>
      </c>
      <c r="AI896" s="26" t="str">
        <f ca="1" t="shared" si="98"/>
        <v>是</v>
      </c>
      <c r="AJ896" s="27" t="str">
        <f ca="1" t="shared" si="99"/>
        <v>是</v>
      </c>
      <c r="AK896" s="28" t="s">
        <v>69</v>
      </c>
      <c r="AL896" s="28"/>
      <c r="AM896" s="28"/>
    </row>
    <row r="897" spans="1:39">
      <c r="A897" s="22" t="str">
        <f t="shared" si="94"/>
        <v>池州青阳网点</v>
      </c>
      <c r="B897" s="22" t="str">
        <f>VLOOKUP(R897,区域划分!A:B,2,0)</f>
        <v>池州</v>
      </c>
      <c r="C897" t="str">
        <f t="shared" si="95"/>
        <v>2020-11-03</v>
      </c>
      <c r="D897" s="16" t="s">
        <v>8590</v>
      </c>
      <c r="E897" s="16" t="s">
        <v>6907</v>
      </c>
      <c r="F897" s="16" t="s">
        <v>433</v>
      </c>
      <c r="G897" s="16" t="s">
        <v>471</v>
      </c>
      <c r="H897" s="16" t="s">
        <v>599</v>
      </c>
      <c r="I897" s="16" t="s">
        <v>473</v>
      </c>
      <c r="J897" s="16" t="s">
        <v>8591</v>
      </c>
      <c r="K897" s="16" t="s">
        <v>8592</v>
      </c>
      <c r="L897" s="16" t="s">
        <v>8593</v>
      </c>
      <c r="M897" s="16" t="s">
        <v>6909</v>
      </c>
      <c r="N897" s="16" t="s">
        <v>441</v>
      </c>
      <c r="O897" s="16" t="s">
        <v>442</v>
      </c>
      <c r="P897" s="16" t="s">
        <v>6910</v>
      </c>
      <c r="Q897" s="16" t="s">
        <v>6911</v>
      </c>
      <c r="R897" s="16" t="s">
        <v>25</v>
      </c>
      <c r="S897" s="16" t="s">
        <v>8594</v>
      </c>
      <c r="T897" s="16" t="s">
        <v>8595</v>
      </c>
      <c r="U897" s="16" t="s">
        <v>447</v>
      </c>
      <c r="V897" s="16" t="s">
        <v>6912</v>
      </c>
      <c r="W897" s="16" t="s">
        <v>6910</v>
      </c>
      <c r="X897" s="16" t="s">
        <v>449</v>
      </c>
      <c r="Y897" s="16" t="s">
        <v>450</v>
      </c>
      <c r="Z897" s="16" t="s">
        <v>451</v>
      </c>
      <c r="AA897" s="16" t="s">
        <v>8596</v>
      </c>
      <c r="AB897" s="16" t="s">
        <v>8594</v>
      </c>
      <c r="AC897" s="16" t="s">
        <v>25</v>
      </c>
      <c r="AD897" s="16" t="s">
        <v>453</v>
      </c>
      <c r="AE897" s="16" t="s">
        <v>338</v>
      </c>
      <c r="AF897" s="16" t="s">
        <v>338</v>
      </c>
      <c r="AG897" s="25">
        <f ca="1" t="shared" si="96"/>
        <v>17.3308333333698</v>
      </c>
      <c r="AH897" s="25" t="str">
        <f t="shared" si="97"/>
        <v>是</v>
      </c>
      <c r="AI897" s="26" t="str">
        <f ca="1" t="shared" si="98"/>
        <v>是</v>
      </c>
      <c r="AJ897" s="27" t="str">
        <f ca="1" t="shared" si="99"/>
        <v>是</v>
      </c>
      <c r="AK897" s="28" t="s">
        <v>69</v>
      </c>
      <c r="AL897" s="28"/>
      <c r="AM897" s="28"/>
    </row>
    <row r="898" spans="1:39">
      <c r="A898" s="22" t="str">
        <f t="shared" si="94"/>
        <v>池州贵池开发区网点</v>
      </c>
      <c r="B898" s="22" t="str">
        <f>VLOOKUP(R898,区域划分!A:B,2,0)</f>
        <v>池州</v>
      </c>
      <c r="C898" t="str">
        <f t="shared" si="95"/>
        <v>2020-11-03</v>
      </c>
      <c r="D898" s="16" t="s">
        <v>8597</v>
      </c>
      <c r="E898" s="16" t="s">
        <v>8598</v>
      </c>
      <c r="F898" s="16" t="s">
        <v>433</v>
      </c>
      <c r="G898" s="16" t="s">
        <v>456</v>
      </c>
      <c r="H898" s="16" t="s">
        <v>457</v>
      </c>
      <c r="I898" s="16" t="s">
        <v>473</v>
      </c>
      <c r="J898" s="16" t="s">
        <v>1232</v>
      </c>
      <c r="K898" s="16" t="s">
        <v>7665</v>
      </c>
      <c r="L898" s="16" t="s">
        <v>8599</v>
      </c>
      <c r="M898" s="16" t="s">
        <v>8600</v>
      </c>
      <c r="N898" s="16" t="s">
        <v>478</v>
      </c>
      <c r="O898" s="16" t="s">
        <v>442</v>
      </c>
      <c r="P898" s="16" t="s">
        <v>8601</v>
      </c>
      <c r="Q898" s="16" t="s">
        <v>8602</v>
      </c>
      <c r="R898" s="16" t="s">
        <v>43</v>
      </c>
      <c r="S898" s="16" t="s">
        <v>3661</v>
      </c>
      <c r="T898" s="16" t="s">
        <v>8603</v>
      </c>
      <c r="U898" s="16" t="s">
        <v>447</v>
      </c>
      <c r="V898" s="16" t="s">
        <v>8604</v>
      </c>
      <c r="W898" s="16" t="s">
        <v>8601</v>
      </c>
      <c r="X898" s="16" t="s">
        <v>449</v>
      </c>
      <c r="Y898" s="16" t="s">
        <v>450</v>
      </c>
      <c r="Z898" s="16" t="s">
        <v>451</v>
      </c>
      <c r="AA898" s="16" t="s">
        <v>8605</v>
      </c>
      <c r="AB898" s="16" t="s">
        <v>3661</v>
      </c>
      <c r="AC898" s="16" t="s">
        <v>43</v>
      </c>
      <c r="AD898" s="16" t="s">
        <v>453</v>
      </c>
      <c r="AE898" s="16" t="s">
        <v>338</v>
      </c>
      <c r="AF898" s="16" t="s">
        <v>338</v>
      </c>
      <c r="AG898" s="25">
        <f ca="1" t="shared" si="96"/>
        <v>19.7622222222271</v>
      </c>
      <c r="AH898" s="25" t="str">
        <f t="shared" si="97"/>
        <v>是</v>
      </c>
      <c r="AI898" s="26" t="str">
        <f ca="1" t="shared" si="98"/>
        <v>是</v>
      </c>
      <c r="AJ898" s="27" t="str">
        <f ca="1" t="shared" si="99"/>
        <v>是</v>
      </c>
      <c r="AK898" s="28" t="s">
        <v>69</v>
      </c>
      <c r="AL898" s="28"/>
      <c r="AM898" s="28"/>
    </row>
    <row r="899" spans="1:39">
      <c r="A899" s="22" t="str">
        <f t="shared" ref="A899:A922" si="100">R899</f>
        <v>合肥肥东吾悦网点</v>
      </c>
      <c r="B899" s="22" t="str">
        <f>VLOOKUP(R899,区域划分!A:B,2,0)</f>
        <v>肥东</v>
      </c>
      <c r="C899" t="str">
        <f t="shared" ref="C899:C922" si="101">MID(L899,1,10)</f>
        <v>2020-11-03</v>
      </c>
      <c r="D899" s="16" t="s">
        <v>8606</v>
      </c>
      <c r="E899" s="16" t="s">
        <v>8607</v>
      </c>
      <c r="F899" s="16" t="s">
        <v>433</v>
      </c>
      <c r="G899" s="16" t="s">
        <v>471</v>
      </c>
      <c r="H899" s="16" t="s">
        <v>472</v>
      </c>
      <c r="I899" s="16" t="s">
        <v>473</v>
      </c>
      <c r="J899" s="16" t="s">
        <v>8608</v>
      </c>
      <c r="K899" s="16" t="s">
        <v>8609</v>
      </c>
      <c r="L899" s="16" t="s">
        <v>8610</v>
      </c>
      <c r="M899" s="16" t="s">
        <v>537</v>
      </c>
      <c r="N899" s="16" t="s">
        <v>441</v>
      </c>
      <c r="O899" s="16" t="s">
        <v>442</v>
      </c>
      <c r="P899" s="16" t="s">
        <v>8122</v>
      </c>
      <c r="Q899" s="16" t="s">
        <v>8611</v>
      </c>
      <c r="R899" s="16" t="s">
        <v>11</v>
      </c>
      <c r="S899" s="16" t="s">
        <v>494</v>
      </c>
      <c r="T899" s="16" t="s">
        <v>3503</v>
      </c>
      <c r="U899" s="16" t="s">
        <v>466</v>
      </c>
      <c r="V899" s="16" t="s">
        <v>541</v>
      </c>
      <c r="W899" s="16" t="s">
        <v>8122</v>
      </c>
      <c r="X899" s="16" t="s">
        <v>449</v>
      </c>
      <c r="Y899" s="16" t="s">
        <v>450</v>
      </c>
      <c r="Z899" s="16" t="s">
        <v>451</v>
      </c>
      <c r="AA899" s="16" t="s">
        <v>8612</v>
      </c>
      <c r="AB899" s="16" t="s">
        <v>494</v>
      </c>
      <c r="AC899" s="16" t="s">
        <v>11</v>
      </c>
      <c r="AD899" s="16" t="s">
        <v>453</v>
      </c>
      <c r="AE899" s="16" t="s">
        <v>11</v>
      </c>
      <c r="AF899" s="16" t="s">
        <v>338</v>
      </c>
      <c r="AG899" s="25">
        <f ca="1" t="shared" si="96"/>
        <v>23.9097222222481</v>
      </c>
      <c r="AH899" s="25" t="str">
        <f t="shared" si="97"/>
        <v>是</v>
      </c>
      <c r="AI899" s="26" t="str">
        <f ca="1" t="shared" si="98"/>
        <v>是</v>
      </c>
      <c r="AJ899" s="27" t="str">
        <f ca="1" t="shared" si="99"/>
        <v>是</v>
      </c>
      <c r="AK899" s="28"/>
      <c r="AL899" s="28" t="s">
        <v>71</v>
      </c>
      <c r="AM899" s="28"/>
    </row>
    <row r="900" spans="1:39">
      <c r="A900" s="22" t="str">
        <f t="shared" si="100"/>
        <v>合肥经开大学城网点</v>
      </c>
      <c r="B900" s="22" t="str">
        <f>VLOOKUP(R900,区域划分!A:B,2,0)</f>
        <v>合肥南</v>
      </c>
      <c r="C900" t="str">
        <f t="shared" si="101"/>
        <v>2020-11-03</v>
      </c>
      <c r="D900" s="16" t="s">
        <v>8613</v>
      </c>
      <c r="E900" s="16" t="s">
        <v>8614</v>
      </c>
      <c r="F900" s="16" t="s">
        <v>835</v>
      </c>
      <c r="G900" s="16" t="s">
        <v>471</v>
      </c>
      <c r="H900" s="16" t="s">
        <v>472</v>
      </c>
      <c r="I900" s="16" t="s">
        <v>473</v>
      </c>
      <c r="J900" s="16" t="s">
        <v>836</v>
      </c>
      <c r="K900" s="16" t="s">
        <v>2865</v>
      </c>
      <c r="L900" s="16" t="s">
        <v>8615</v>
      </c>
      <c r="M900" s="16" t="s">
        <v>734</v>
      </c>
      <c r="N900" s="16" t="s">
        <v>478</v>
      </c>
      <c r="O900" s="16" t="s">
        <v>479</v>
      </c>
      <c r="P900" s="16" t="s">
        <v>8616</v>
      </c>
      <c r="Q900" s="16" t="s">
        <v>8617</v>
      </c>
      <c r="R900" s="16" t="s">
        <v>7</v>
      </c>
      <c r="S900" s="16" t="s">
        <v>3414</v>
      </c>
      <c r="T900" s="16" t="s">
        <v>8618</v>
      </c>
      <c r="U900" s="16" t="s">
        <v>447</v>
      </c>
      <c r="V900" s="16" t="s">
        <v>738</v>
      </c>
      <c r="W900" s="16" t="s">
        <v>8616</v>
      </c>
      <c r="X900" s="16" t="s">
        <v>449</v>
      </c>
      <c r="Y900" s="16" t="s">
        <v>450</v>
      </c>
      <c r="Z900" s="16" t="s">
        <v>451</v>
      </c>
      <c r="AA900" s="16" t="s">
        <v>8619</v>
      </c>
      <c r="AB900" s="16" t="s">
        <v>3414</v>
      </c>
      <c r="AC900" s="16" t="s">
        <v>7</v>
      </c>
      <c r="AD900" s="16" t="s">
        <v>453</v>
      </c>
      <c r="AE900" s="16" t="s">
        <v>338</v>
      </c>
      <c r="AF900" s="16" t="s">
        <v>338</v>
      </c>
      <c r="AG900" s="25">
        <f ca="1" t="shared" si="96"/>
        <v>14.1294444445521</v>
      </c>
      <c r="AH900" s="25" t="str">
        <f t="shared" si="97"/>
        <v>是</v>
      </c>
      <c r="AI900" s="26" t="str">
        <f ca="1" t="shared" si="98"/>
        <v>是</v>
      </c>
      <c r="AJ900" s="27" t="str">
        <f ca="1" t="shared" si="99"/>
        <v>是</v>
      </c>
      <c r="AK900" s="28" t="s">
        <v>69</v>
      </c>
      <c r="AL900" s="28"/>
      <c r="AM900" s="28"/>
    </row>
    <row r="901" spans="1:39">
      <c r="A901" s="22" t="str">
        <f t="shared" si="100"/>
        <v>池州贵池开发区网点</v>
      </c>
      <c r="B901" s="22" t="str">
        <f>VLOOKUP(R901,区域划分!A:B,2,0)</f>
        <v>池州</v>
      </c>
      <c r="C901" t="str">
        <f t="shared" si="101"/>
        <v>2020-11-03</v>
      </c>
      <c r="D901" s="16" t="s">
        <v>8620</v>
      </c>
      <c r="E901" s="16" t="s">
        <v>8621</v>
      </c>
      <c r="F901" s="16" t="s">
        <v>433</v>
      </c>
      <c r="G901" s="16" t="s">
        <v>456</v>
      </c>
      <c r="H901" s="16" t="s">
        <v>457</v>
      </c>
      <c r="I901" s="16" t="s">
        <v>473</v>
      </c>
      <c r="J901" s="16" t="s">
        <v>8622</v>
      </c>
      <c r="K901" s="16" t="s">
        <v>8623</v>
      </c>
      <c r="L901" s="16" t="s">
        <v>8624</v>
      </c>
      <c r="M901" s="16" t="s">
        <v>8625</v>
      </c>
      <c r="N901" s="16" t="s">
        <v>478</v>
      </c>
      <c r="O901" s="16" t="s">
        <v>442</v>
      </c>
      <c r="P901" s="16" t="s">
        <v>8626</v>
      </c>
      <c r="Q901" s="16" t="s">
        <v>8627</v>
      </c>
      <c r="R901" s="16" t="s">
        <v>43</v>
      </c>
      <c r="S901" s="16" t="s">
        <v>3661</v>
      </c>
      <c r="T901" s="16" t="s">
        <v>8628</v>
      </c>
      <c r="U901" s="16" t="s">
        <v>447</v>
      </c>
      <c r="V901" s="16" t="s">
        <v>8629</v>
      </c>
      <c r="W901" s="16" t="s">
        <v>8626</v>
      </c>
      <c r="X901" s="16" t="s">
        <v>449</v>
      </c>
      <c r="Y901" s="16" t="s">
        <v>450</v>
      </c>
      <c r="Z901" s="16" t="s">
        <v>451</v>
      </c>
      <c r="AA901" s="16" t="s">
        <v>8630</v>
      </c>
      <c r="AB901" s="16" t="s">
        <v>3661</v>
      </c>
      <c r="AC901" s="16" t="s">
        <v>43</v>
      </c>
      <c r="AD901" s="16" t="s">
        <v>453</v>
      </c>
      <c r="AE901" s="16" t="s">
        <v>43</v>
      </c>
      <c r="AF901" s="16" t="s">
        <v>338</v>
      </c>
      <c r="AG901" s="25">
        <f ca="1" t="shared" si="96"/>
        <v>18.7402777777752</v>
      </c>
      <c r="AH901" s="25" t="str">
        <f t="shared" si="97"/>
        <v>是</v>
      </c>
      <c r="AI901" s="26" t="str">
        <f ca="1" t="shared" si="98"/>
        <v>是</v>
      </c>
      <c r="AJ901" s="27" t="str">
        <f ca="1" t="shared" si="99"/>
        <v>是</v>
      </c>
      <c r="AK901" s="28" t="s">
        <v>69</v>
      </c>
      <c r="AL901" s="28"/>
      <c r="AM901" s="28"/>
    </row>
    <row r="902" spans="1:39">
      <c r="A902" s="22" t="str">
        <f t="shared" si="100"/>
        <v>合肥肥东吾悦网点</v>
      </c>
      <c r="B902" s="22" t="str">
        <f>VLOOKUP(R902,区域划分!A:B,2,0)</f>
        <v>肥东</v>
      </c>
      <c r="C902" t="str">
        <f t="shared" si="101"/>
        <v>2020-11-03</v>
      </c>
      <c r="D902" s="16" t="s">
        <v>8631</v>
      </c>
      <c r="E902" s="16" t="s">
        <v>8632</v>
      </c>
      <c r="F902" s="16" t="s">
        <v>433</v>
      </c>
      <c r="G902" s="16" t="s">
        <v>471</v>
      </c>
      <c r="H902" s="16" t="s">
        <v>472</v>
      </c>
      <c r="I902" s="16" t="s">
        <v>436</v>
      </c>
      <c r="J902" s="16" t="s">
        <v>1232</v>
      </c>
      <c r="K902" s="16" t="s">
        <v>8633</v>
      </c>
      <c r="L902" s="16" t="s">
        <v>8634</v>
      </c>
      <c r="M902" s="16" t="s">
        <v>8635</v>
      </c>
      <c r="N902" s="16" t="s">
        <v>478</v>
      </c>
      <c r="O902" s="16" t="s">
        <v>442</v>
      </c>
      <c r="P902" s="16" t="s">
        <v>8636</v>
      </c>
      <c r="Q902" s="16" t="s">
        <v>8637</v>
      </c>
      <c r="R902" s="16" t="s">
        <v>11</v>
      </c>
      <c r="S902" s="16" t="s">
        <v>494</v>
      </c>
      <c r="T902" s="16" t="s">
        <v>3503</v>
      </c>
      <c r="U902" s="16" t="s">
        <v>466</v>
      </c>
      <c r="V902" s="16" t="s">
        <v>8638</v>
      </c>
      <c r="W902" s="16" t="s">
        <v>8636</v>
      </c>
      <c r="X902" s="16" t="s">
        <v>449</v>
      </c>
      <c r="Y902" s="16" t="s">
        <v>450</v>
      </c>
      <c r="Z902" s="16" t="s">
        <v>451</v>
      </c>
      <c r="AA902" s="16" t="s">
        <v>8639</v>
      </c>
      <c r="AB902" s="16" t="s">
        <v>494</v>
      </c>
      <c r="AC902" s="16" t="s">
        <v>11</v>
      </c>
      <c r="AD902" s="16" t="s">
        <v>453</v>
      </c>
      <c r="AE902" s="16" t="s">
        <v>11</v>
      </c>
      <c r="AF902" s="16" t="s">
        <v>338</v>
      </c>
      <c r="AG902" s="25">
        <f ca="1" t="shared" si="96"/>
        <v>23.7708333333721</v>
      </c>
      <c r="AH902" s="25" t="str">
        <f t="shared" si="97"/>
        <v>是</v>
      </c>
      <c r="AI902" s="26" t="str">
        <f ca="1" t="shared" si="98"/>
        <v>是</v>
      </c>
      <c r="AJ902" s="27" t="str">
        <f ca="1" t="shared" si="99"/>
        <v>是</v>
      </c>
      <c r="AK902" s="28"/>
      <c r="AL902" s="28" t="s">
        <v>71</v>
      </c>
      <c r="AM902" s="28"/>
    </row>
    <row r="903" spans="1:39">
      <c r="A903" s="22" t="str">
        <f t="shared" si="100"/>
        <v>合肥肥东吾悦网点</v>
      </c>
      <c r="B903" s="22" t="str">
        <f>VLOOKUP(R903,区域划分!A:B,2,0)</f>
        <v>肥东</v>
      </c>
      <c r="C903" t="str">
        <f t="shared" si="101"/>
        <v>2020-11-03</v>
      </c>
      <c r="D903" s="16" t="s">
        <v>8640</v>
      </c>
      <c r="E903" s="16" t="s">
        <v>8641</v>
      </c>
      <c r="F903" s="16" t="s">
        <v>433</v>
      </c>
      <c r="G903" s="16" t="s">
        <v>471</v>
      </c>
      <c r="H903" s="16" t="s">
        <v>472</v>
      </c>
      <c r="I903" s="16" t="s">
        <v>436</v>
      </c>
      <c r="J903" s="16" t="s">
        <v>6776</v>
      </c>
      <c r="K903" s="16" t="s">
        <v>6777</v>
      </c>
      <c r="L903" s="16" t="s">
        <v>8642</v>
      </c>
      <c r="M903" s="16" t="s">
        <v>8643</v>
      </c>
      <c r="N903" s="16" t="s">
        <v>441</v>
      </c>
      <c r="O903" s="16" t="s">
        <v>442</v>
      </c>
      <c r="P903" s="16" t="s">
        <v>8644</v>
      </c>
      <c r="Q903" s="16" t="s">
        <v>8645</v>
      </c>
      <c r="R903" s="16" t="s">
        <v>11</v>
      </c>
      <c r="S903" s="16" t="s">
        <v>494</v>
      </c>
      <c r="T903" s="16" t="s">
        <v>3503</v>
      </c>
      <c r="U903" s="16" t="s">
        <v>466</v>
      </c>
      <c r="V903" s="16" t="s">
        <v>8646</v>
      </c>
      <c r="W903" s="16" t="s">
        <v>8644</v>
      </c>
      <c r="X903" s="16" t="s">
        <v>449</v>
      </c>
      <c r="Y903" s="16" t="s">
        <v>450</v>
      </c>
      <c r="Z903" s="16" t="s">
        <v>451</v>
      </c>
      <c r="AA903" s="16" t="s">
        <v>8647</v>
      </c>
      <c r="AB903" s="16" t="s">
        <v>494</v>
      </c>
      <c r="AC903" s="16" t="s">
        <v>11</v>
      </c>
      <c r="AD903" s="16" t="s">
        <v>453</v>
      </c>
      <c r="AE903" s="16" t="s">
        <v>11</v>
      </c>
      <c r="AF903" s="16" t="s">
        <v>338</v>
      </c>
      <c r="AG903" s="25">
        <f ca="1" t="shared" si="96"/>
        <v>23.3633333332837</v>
      </c>
      <c r="AH903" s="25" t="str">
        <f t="shared" si="97"/>
        <v>是</v>
      </c>
      <c r="AI903" s="26" t="str">
        <f ca="1" t="shared" si="98"/>
        <v>是</v>
      </c>
      <c r="AJ903" s="27" t="str">
        <f ca="1" t="shared" si="99"/>
        <v>是</v>
      </c>
      <c r="AK903" s="28"/>
      <c r="AL903" s="28" t="s">
        <v>71</v>
      </c>
      <c r="AM903" s="28"/>
    </row>
    <row r="904" spans="1:39">
      <c r="A904" s="22" t="str">
        <f t="shared" si="100"/>
        <v>合肥肥东吾悦网点</v>
      </c>
      <c r="B904" s="22" t="str">
        <f>VLOOKUP(R904,区域划分!A:B,2,0)</f>
        <v>肥东</v>
      </c>
      <c r="C904" t="str">
        <f t="shared" si="101"/>
        <v>2020-11-03</v>
      </c>
      <c r="D904" s="16" t="s">
        <v>8648</v>
      </c>
      <c r="E904" s="16" t="s">
        <v>8649</v>
      </c>
      <c r="F904" s="16" t="s">
        <v>433</v>
      </c>
      <c r="G904" s="16" t="s">
        <v>532</v>
      </c>
      <c r="H904" s="16" t="s">
        <v>533</v>
      </c>
      <c r="I904" s="16" t="s">
        <v>473</v>
      </c>
      <c r="J904" s="16" t="s">
        <v>8650</v>
      </c>
      <c r="K904" s="16" t="s">
        <v>8651</v>
      </c>
      <c r="L904" s="16" t="s">
        <v>8652</v>
      </c>
      <c r="M904" s="16" t="s">
        <v>8653</v>
      </c>
      <c r="N904" s="16" t="s">
        <v>478</v>
      </c>
      <c r="O904" s="16" t="s">
        <v>442</v>
      </c>
      <c r="P904" s="16" t="s">
        <v>8654</v>
      </c>
      <c r="Q904" s="16" t="s">
        <v>8655</v>
      </c>
      <c r="R904" s="16" t="s">
        <v>11</v>
      </c>
      <c r="S904" s="16" t="s">
        <v>494</v>
      </c>
      <c r="T904" s="16" t="s">
        <v>3503</v>
      </c>
      <c r="U904" s="16" t="s">
        <v>466</v>
      </c>
      <c r="V904" s="16" t="s">
        <v>8656</v>
      </c>
      <c r="W904" s="16" t="s">
        <v>8654</v>
      </c>
      <c r="X904" s="16" t="s">
        <v>449</v>
      </c>
      <c r="Y904" s="16" t="s">
        <v>450</v>
      </c>
      <c r="Z904" s="16" t="s">
        <v>451</v>
      </c>
      <c r="AA904" s="16" t="s">
        <v>8657</v>
      </c>
      <c r="AB904" s="16" t="s">
        <v>494</v>
      </c>
      <c r="AC904" s="16" t="s">
        <v>11</v>
      </c>
      <c r="AD904" s="16" t="s">
        <v>453</v>
      </c>
      <c r="AE904" s="16" t="s">
        <v>11</v>
      </c>
      <c r="AF904" s="16" t="s">
        <v>338</v>
      </c>
      <c r="AG904" s="25">
        <f ca="1" t="shared" si="96"/>
        <v>23.0741666667745</v>
      </c>
      <c r="AH904" s="25" t="str">
        <f t="shared" si="97"/>
        <v>是</v>
      </c>
      <c r="AI904" s="26" t="str">
        <f ca="1" t="shared" si="98"/>
        <v>是</v>
      </c>
      <c r="AJ904" s="27" t="str">
        <f ca="1" t="shared" si="99"/>
        <v>是</v>
      </c>
      <c r="AK904" s="28"/>
      <c r="AL904" s="28" t="s">
        <v>71</v>
      </c>
      <c r="AM904" s="28"/>
    </row>
    <row r="905" spans="1:39">
      <c r="A905" s="22" t="str">
        <f t="shared" si="100"/>
        <v>合肥经开网点</v>
      </c>
      <c r="B905" s="22" t="str">
        <f>VLOOKUP(R905,区域划分!A:B,2,0)</f>
        <v>合肥南</v>
      </c>
      <c r="C905" t="str">
        <f t="shared" si="101"/>
        <v>2020-11-03</v>
      </c>
      <c r="D905" s="16" t="s">
        <v>8658</v>
      </c>
      <c r="E905" s="16" t="s">
        <v>8659</v>
      </c>
      <c r="F905" s="16" t="s">
        <v>433</v>
      </c>
      <c r="G905" s="16" t="s">
        <v>471</v>
      </c>
      <c r="H905" s="16" t="s">
        <v>472</v>
      </c>
      <c r="I905" s="16" t="s">
        <v>473</v>
      </c>
      <c r="J905" s="16" t="s">
        <v>8660</v>
      </c>
      <c r="K905" s="16" t="s">
        <v>7727</v>
      </c>
      <c r="L905" s="16" t="s">
        <v>8661</v>
      </c>
      <c r="M905" s="16" t="s">
        <v>2015</v>
      </c>
      <c r="N905" s="16" t="s">
        <v>441</v>
      </c>
      <c r="O905" s="16" t="s">
        <v>442</v>
      </c>
      <c r="P905" s="16" t="s">
        <v>2015</v>
      </c>
      <c r="Q905" s="16" t="s">
        <v>8662</v>
      </c>
      <c r="R905" s="16" t="s">
        <v>9</v>
      </c>
      <c r="S905" s="16" t="s">
        <v>4044</v>
      </c>
      <c r="T905" s="16" t="s">
        <v>465</v>
      </c>
      <c r="U905" s="16" t="s">
        <v>466</v>
      </c>
      <c r="V905" s="16" t="s">
        <v>7731</v>
      </c>
      <c r="W905" s="16" t="s">
        <v>2015</v>
      </c>
      <c r="X905" s="16" t="s">
        <v>449</v>
      </c>
      <c r="Y905" s="16" t="s">
        <v>450</v>
      </c>
      <c r="Z905" s="16" t="s">
        <v>451</v>
      </c>
      <c r="AA905" s="16" t="s">
        <v>8663</v>
      </c>
      <c r="AB905" s="16" t="s">
        <v>4044</v>
      </c>
      <c r="AC905" s="16" t="s">
        <v>9</v>
      </c>
      <c r="AD905" s="16" t="s">
        <v>453</v>
      </c>
      <c r="AE905" s="16" t="s">
        <v>9</v>
      </c>
      <c r="AF905" s="16" t="s">
        <v>338</v>
      </c>
      <c r="AG905" s="25">
        <f ca="1" t="shared" si="96"/>
        <v>13.3783333331812</v>
      </c>
      <c r="AH905" s="25" t="str">
        <f t="shared" si="97"/>
        <v>是</v>
      </c>
      <c r="AI905" s="26" t="str">
        <f ca="1" t="shared" si="98"/>
        <v>是</v>
      </c>
      <c r="AJ905" s="27" t="str">
        <f ca="1" t="shared" si="99"/>
        <v>是</v>
      </c>
      <c r="AK905" s="28" t="s">
        <v>69</v>
      </c>
      <c r="AL905" s="28"/>
      <c r="AM905" s="28"/>
    </row>
    <row r="906" spans="1:39">
      <c r="A906" s="22" t="str">
        <f t="shared" si="100"/>
        <v>蚌埠电商产业园网点</v>
      </c>
      <c r="B906" s="22" t="str">
        <f>VLOOKUP(R906,区域划分!A:B,2,0)</f>
        <v>蚌埠</v>
      </c>
      <c r="C906" t="str">
        <f t="shared" si="101"/>
        <v>2020-11-03</v>
      </c>
      <c r="D906" s="16" t="s">
        <v>8664</v>
      </c>
      <c r="E906" s="16" t="s">
        <v>8665</v>
      </c>
      <c r="F906" s="16" t="s">
        <v>433</v>
      </c>
      <c r="G906" s="16" t="s">
        <v>456</v>
      </c>
      <c r="H906" s="16" t="s">
        <v>457</v>
      </c>
      <c r="I906" s="16" t="s">
        <v>436</v>
      </c>
      <c r="J906" s="16" t="s">
        <v>4956</v>
      </c>
      <c r="K906" s="16" t="s">
        <v>4546</v>
      </c>
      <c r="L906" s="16" t="s">
        <v>8666</v>
      </c>
      <c r="M906" s="16" t="s">
        <v>8667</v>
      </c>
      <c r="N906" s="16" t="s">
        <v>478</v>
      </c>
      <c r="O906" s="16" t="s">
        <v>442</v>
      </c>
      <c r="P906" s="16" t="s">
        <v>8668</v>
      </c>
      <c r="Q906" s="16" t="s">
        <v>8669</v>
      </c>
      <c r="R906" s="16" t="s">
        <v>158</v>
      </c>
      <c r="S906" s="16" t="s">
        <v>8670</v>
      </c>
      <c r="T906" s="16" t="s">
        <v>8671</v>
      </c>
      <c r="U906" s="16" t="s">
        <v>447</v>
      </c>
      <c r="V906" s="16" t="s">
        <v>8672</v>
      </c>
      <c r="W906" s="16" t="s">
        <v>8668</v>
      </c>
      <c r="X906" s="16" t="s">
        <v>449</v>
      </c>
      <c r="Y906" s="16" t="s">
        <v>450</v>
      </c>
      <c r="Z906" s="16" t="s">
        <v>451</v>
      </c>
      <c r="AA906" s="16" t="s">
        <v>8673</v>
      </c>
      <c r="AB906" s="16" t="s">
        <v>8670</v>
      </c>
      <c r="AC906" s="16" t="s">
        <v>158</v>
      </c>
      <c r="AD906" s="16" t="s">
        <v>453</v>
      </c>
      <c r="AE906" s="16" t="s">
        <v>158</v>
      </c>
      <c r="AF906" s="16" t="s">
        <v>338</v>
      </c>
      <c r="AG906" s="25">
        <f ca="1" t="shared" si="96"/>
        <v>15.003333333414</v>
      </c>
      <c r="AH906" s="25" t="str">
        <f t="shared" si="97"/>
        <v>是</v>
      </c>
      <c r="AI906" s="26" t="str">
        <f ca="1" t="shared" si="98"/>
        <v>是</v>
      </c>
      <c r="AJ906" s="27" t="str">
        <f ca="1" t="shared" si="99"/>
        <v>是</v>
      </c>
      <c r="AK906" s="28" t="s">
        <v>69</v>
      </c>
      <c r="AL906" s="28"/>
      <c r="AM906" s="28"/>
    </row>
    <row r="907" spans="1:39">
      <c r="A907" s="22" t="str">
        <f t="shared" si="100"/>
        <v>合肥经开网点</v>
      </c>
      <c r="B907" s="22" t="str">
        <f>VLOOKUP(R907,区域划分!A:B,2,0)</f>
        <v>合肥南</v>
      </c>
      <c r="C907" t="str">
        <f t="shared" si="101"/>
        <v>2020-11-03</v>
      </c>
      <c r="D907" s="16" t="s">
        <v>8674</v>
      </c>
      <c r="E907" s="16" t="s">
        <v>8675</v>
      </c>
      <c r="F907" s="16" t="s">
        <v>433</v>
      </c>
      <c r="G907" s="16" t="s">
        <v>471</v>
      </c>
      <c r="H907" s="16" t="s">
        <v>472</v>
      </c>
      <c r="I907" s="16" t="s">
        <v>436</v>
      </c>
      <c r="J907" s="16" t="s">
        <v>8676</v>
      </c>
      <c r="K907" s="16" t="s">
        <v>8677</v>
      </c>
      <c r="L907" s="16" t="s">
        <v>8678</v>
      </c>
      <c r="M907" s="16" t="s">
        <v>8679</v>
      </c>
      <c r="N907" s="16" t="s">
        <v>478</v>
      </c>
      <c r="O907" s="16" t="s">
        <v>442</v>
      </c>
      <c r="P907" s="16" t="s">
        <v>8680</v>
      </c>
      <c r="Q907" s="16" t="s">
        <v>8681</v>
      </c>
      <c r="R907" s="16" t="s">
        <v>9</v>
      </c>
      <c r="S907" s="16" t="s">
        <v>4044</v>
      </c>
      <c r="T907" s="16" t="s">
        <v>465</v>
      </c>
      <c r="U907" s="16" t="s">
        <v>466</v>
      </c>
      <c r="V907" s="16" t="s">
        <v>8682</v>
      </c>
      <c r="W907" s="16" t="s">
        <v>8680</v>
      </c>
      <c r="X907" s="16" t="s">
        <v>449</v>
      </c>
      <c r="Y907" s="16" t="s">
        <v>450</v>
      </c>
      <c r="Z907" s="16" t="s">
        <v>451</v>
      </c>
      <c r="AA907" s="16" t="s">
        <v>8683</v>
      </c>
      <c r="AB907" s="16" t="s">
        <v>4044</v>
      </c>
      <c r="AC907" s="16" t="s">
        <v>9</v>
      </c>
      <c r="AD907" s="16" t="s">
        <v>453</v>
      </c>
      <c r="AE907" s="16" t="s">
        <v>9</v>
      </c>
      <c r="AF907" s="16" t="s">
        <v>338</v>
      </c>
      <c r="AG907" s="25">
        <f ca="1" t="shared" si="96"/>
        <v>13.1997222222271</v>
      </c>
      <c r="AH907" s="25" t="str">
        <f t="shared" si="97"/>
        <v>是</v>
      </c>
      <c r="AI907" s="26" t="str">
        <f ca="1" t="shared" si="98"/>
        <v>是</v>
      </c>
      <c r="AJ907" s="27" t="str">
        <f ca="1" t="shared" si="99"/>
        <v>是</v>
      </c>
      <c r="AK907" s="28" t="s">
        <v>69</v>
      </c>
      <c r="AL907" s="28"/>
      <c r="AM907" s="28"/>
    </row>
    <row r="908" spans="1:39">
      <c r="A908" s="22" t="str">
        <f t="shared" si="100"/>
        <v>合肥经开网点</v>
      </c>
      <c r="B908" s="22" t="str">
        <f>VLOOKUP(R908,区域划分!A:B,2,0)</f>
        <v>合肥南</v>
      </c>
      <c r="C908" t="str">
        <f t="shared" si="101"/>
        <v>2020-11-03</v>
      </c>
      <c r="D908" s="16" t="s">
        <v>8684</v>
      </c>
      <c r="E908" s="16" t="s">
        <v>8685</v>
      </c>
      <c r="F908" s="16" t="s">
        <v>433</v>
      </c>
      <c r="G908" s="16" t="s">
        <v>532</v>
      </c>
      <c r="H908" s="16" t="s">
        <v>533</v>
      </c>
      <c r="I908" s="16" t="s">
        <v>473</v>
      </c>
      <c r="J908" s="16" t="s">
        <v>577</v>
      </c>
      <c r="K908" s="16" t="s">
        <v>7765</v>
      </c>
      <c r="L908" s="16" t="s">
        <v>8686</v>
      </c>
      <c r="M908" s="16" t="s">
        <v>8687</v>
      </c>
      <c r="N908" s="16" t="s">
        <v>478</v>
      </c>
      <c r="O908" s="16" t="s">
        <v>442</v>
      </c>
      <c r="P908" s="16" t="s">
        <v>8687</v>
      </c>
      <c r="Q908" s="16" t="s">
        <v>8688</v>
      </c>
      <c r="R908" s="16" t="s">
        <v>9</v>
      </c>
      <c r="S908" s="16" t="s">
        <v>4044</v>
      </c>
      <c r="T908" s="16" t="s">
        <v>465</v>
      </c>
      <c r="U908" s="16" t="s">
        <v>466</v>
      </c>
      <c r="V908" s="16" t="s">
        <v>8689</v>
      </c>
      <c r="W908" s="16" t="s">
        <v>8687</v>
      </c>
      <c r="X908" s="16" t="s">
        <v>449</v>
      </c>
      <c r="Y908" s="16" t="s">
        <v>450</v>
      </c>
      <c r="Z908" s="16" t="s">
        <v>451</v>
      </c>
      <c r="AA908" s="16" t="s">
        <v>8690</v>
      </c>
      <c r="AB908" s="16" t="s">
        <v>4044</v>
      </c>
      <c r="AC908" s="16" t="s">
        <v>9</v>
      </c>
      <c r="AD908" s="16" t="s">
        <v>453</v>
      </c>
      <c r="AE908" s="16" t="s">
        <v>9</v>
      </c>
      <c r="AF908" s="16" t="s">
        <v>338</v>
      </c>
      <c r="AG908" s="25">
        <f ca="1" t="shared" si="96"/>
        <v>13.123333333293</v>
      </c>
      <c r="AH908" s="25" t="str">
        <f t="shared" si="97"/>
        <v>是</v>
      </c>
      <c r="AI908" s="26" t="str">
        <f ca="1" t="shared" si="98"/>
        <v>是</v>
      </c>
      <c r="AJ908" s="27" t="str">
        <f ca="1" t="shared" si="99"/>
        <v>是</v>
      </c>
      <c r="AK908" s="28" t="s">
        <v>69</v>
      </c>
      <c r="AL908" s="28"/>
      <c r="AM908" s="28"/>
    </row>
    <row r="909" spans="1:39">
      <c r="A909" s="22" t="str">
        <f t="shared" si="100"/>
        <v>肥东集散点</v>
      </c>
      <c r="B909" s="22" t="str">
        <f>VLOOKUP(R909,区域划分!A:B,2,0)</f>
        <v>肥东</v>
      </c>
      <c r="C909" t="str">
        <f t="shared" si="101"/>
        <v>2020-11-03</v>
      </c>
      <c r="D909" s="16" t="s">
        <v>8691</v>
      </c>
      <c r="E909" s="16" t="s">
        <v>8692</v>
      </c>
      <c r="F909" s="16" t="s">
        <v>835</v>
      </c>
      <c r="G909" s="16" t="s">
        <v>471</v>
      </c>
      <c r="H909" s="16" t="s">
        <v>472</v>
      </c>
      <c r="I909" s="16" t="s">
        <v>436</v>
      </c>
      <c r="J909" s="16" t="s">
        <v>836</v>
      </c>
      <c r="K909" s="16" t="s">
        <v>2129</v>
      </c>
      <c r="L909" s="16" t="s">
        <v>8693</v>
      </c>
      <c r="M909" s="16" t="s">
        <v>8694</v>
      </c>
      <c r="N909" s="16" t="s">
        <v>478</v>
      </c>
      <c r="O909" s="16" t="s">
        <v>442</v>
      </c>
      <c r="P909" s="16" t="s">
        <v>8695</v>
      </c>
      <c r="Q909" s="16" t="s">
        <v>8696</v>
      </c>
      <c r="R909" s="16" t="s">
        <v>35</v>
      </c>
      <c r="S909" s="16" t="s">
        <v>494</v>
      </c>
      <c r="T909" s="16" t="s">
        <v>8697</v>
      </c>
      <c r="U909" s="16" t="s">
        <v>466</v>
      </c>
      <c r="V909" s="16" t="s">
        <v>8698</v>
      </c>
      <c r="W909" s="16" t="s">
        <v>8695</v>
      </c>
      <c r="X909" s="16" t="s">
        <v>449</v>
      </c>
      <c r="Y909" s="16" t="s">
        <v>450</v>
      </c>
      <c r="Z909" s="16" t="s">
        <v>451</v>
      </c>
      <c r="AA909" s="16" t="s">
        <v>8699</v>
      </c>
      <c r="AB909" s="16" t="s">
        <v>494</v>
      </c>
      <c r="AC909" s="16" t="s">
        <v>11</v>
      </c>
      <c r="AD909" s="16" t="s">
        <v>865</v>
      </c>
      <c r="AE909" s="16" t="s">
        <v>35</v>
      </c>
      <c r="AF909" s="16" t="s">
        <v>338</v>
      </c>
      <c r="AG909" s="25">
        <f ca="1" t="shared" si="96"/>
        <v>23.2102777779219</v>
      </c>
      <c r="AH909" s="25" t="str">
        <f t="shared" si="97"/>
        <v>是</v>
      </c>
      <c r="AI909" s="26" t="str">
        <f ca="1" t="shared" si="98"/>
        <v>是</v>
      </c>
      <c r="AJ909" s="27" t="str">
        <f ca="1" t="shared" si="99"/>
        <v>是</v>
      </c>
      <c r="AK909" s="28"/>
      <c r="AL909" s="28" t="s">
        <v>71</v>
      </c>
      <c r="AM909" s="28"/>
    </row>
    <row r="910" spans="1:39">
      <c r="A910" s="22" t="str">
        <f t="shared" si="100"/>
        <v>合肥经开网点</v>
      </c>
      <c r="B910" s="22" t="str">
        <f>VLOOKUP(R910,区域划分!A:B,2,0)</f>
        <v>合肥南</v>
      </c>
      <c r="C910" t="str">
        <f t="shared" si="101"/>
        <v>2020-11-03</v>
      </c>
      <c r="D910" s="16" t="s">
        <v>8700</v>
      </c>
      <c r="E910" s="16" t="s">
        <v>8701</v>
      </c>
      <c r="F910" s="16" t="s">
        <v>433</v>
      </c>
      <c r="G910" s="16" t="s">
        <v>456</v>
      </c>
      <c r="H910" s="16" t="s">
        <v>457</v>
      </c>
      <c r="I910" s="16" t="s">
        <v>436</v>
      </c>
      <c r="J910" s="16" t="s">
        <v>1979</v>
      </c>
      <c r="K910" s="16" t="s">
        <v>6709</v>
      </c>
      <c r="L910" s="16" t="s">
        <v>8702</v>
      </c>
      <c r="M910" s="16" t="s">
        <v>8703</v>
      </c>
      <c r="N910" s="16" t="s">
        <v>441</v>
      </c>
      <c r="O910" s="16" t="s">
        <v>442</v>
      </c>
      <c r="P910" s="16" t="s">
        <v>8704</v>
      </c>
      <c r="Q910" s="16" t="s">
        <v>8705</v>
      </c>
      <c r="R910" s="16" t="s">
        <v>9</v>
      </c>
      <c r="S910" s="16" t="s">
        <v>4044</v>
      </c>
      <c r="T910" s="16" t="s">
        <v>465</v>
      </c>
      <c r="U910" s="16" t="s">
        <v>466</v>
      </c>
      <c r="V910" s="16" t="s">
        <v>8706</v>
      </c>
      <c r="W910" s="16" t="s">
        <v>8704</v>
      </c>
      <c r="X910" s="16" t="s">
        <v>449</v>
      </c>
      <c r="Y910" s="16" t="s">
        <v>450</v>
      </c>
      <c r="Z910" s="16" t="s">
        <v>451</v>
      </c>
      <c r="AA910" s="16" t="s">
        <v>8707</v>
      </c>
      <c r="AB910" s="16" t="s">
        <v>4044</v>
      </c>
      <c r="AC910" s="16" t="s">
        <v>9</v>
      </c>
      <c r="AD910" s="16" t="s">
        <v>453</v>
      </c>
      <c r="AE910" s="16" t="s">
        <v>9</v>
      </c>
      <c r="AF910" s="16" t="s">
        <v>338</v>
      </c>
      <c r="AG910" s="25">
        <f ca="1" t="shared" si="96"/>
        <v>12.7938888890203</v>
      </c>
      <c r="AH910" s="25" t="str">
        <f t="shared" si="97"/>
        <v>是</v>
      </c>
      <c r="AI910" s="26" t="str">
        <f ca="1" t="shared" si="98"/>
        <v>是</v>
      </c>
      <c r="AJ910" s="27" t="str">
        <f ca="1" t="shared" si="99"/>
        <v>是</v>
      </c>
      <c r="AK910" s="28" t="s">
        <v>69</v>
      </c>
      <c r="AL910" s="28"/>
      <c r="AM910" s="28"/>
    </row>
    <row r="911" spans="1:39">
      <c r="A911" s="22" t="str">
        <f t="shared" si="100"/>
        <v>合肥经开网点</v>
      </c>
      <c r="B911" s="22" t="str">
        <f>VLOOKUP(R911,区域划分!A:B,2,0)</f>
        <v>合肥南</v>
      </c>
      <c r="C911" t="str">
        <f t="shared" si="101"/>
        <v>2020-11-03</v>
      </c>
      <c r="D911" s="16" t="s">
        <v>8708</v>
      </c>
      <c r="E911" s="16" t="s">
        <v>8709</v>
      </c>
      <c r="F911" s="16" t="s">
        <v>433</v>
      </c>
      <c r="G911" s="16" t="s">
        <v>471</v>
      </c>
      <c r="H911" s="16" t="s">
        <v>472</v>
      </c>
      <c r="I911" s="16" t="s">
        <v>436</v>
      </c>
      <c r="J911" s="16" t="s">
        <v>8710</v>
      </c>
      <c r="K911" s="16" t="s">
        <v>8711</v>
      </c>
      <c r="L911" s="16" t="s">
        <v>8712</v>
      </c>
      <c r="M911" s="16" t="s">
        <v>1543</v>
      </c>
      <c r="N911" s="16" t="s">
        <v>478</v>
      </c>
      <c r="O911" s="16" t="s">
        <v>479</v>
      </c>
      <c r="P911" s="16" t="s">
        <v>8713</v>
      </c>
      <c r="Q911" s="16" t="s">
        <v>8714</v>
      </c>
      <c r="R911" s="16" t="s">
        <v>9</v>
      </c>
      <c r="S911" s="16" t="s">
        <v>4044</v>
      </c>
      <c r="T911" s="16" t="s">
        <v>465</v>
      </c>
      <c r="U911" s="16" t="s">
        <v>466</v>
      </c>
      <c r="V911" s="16" t="s">
        <v>8715</v>
      </c>
      <c r="W911" s="16" t="s">
        <v>8713</v>
      </c>
      <c r="X911" s="16" t="s">
        <v>449</v>
      </c>
      <c r="Y911" s="16" t="s">
        <v>450</v>
      </c>
      <c r="Z911" s="16" t="s">
        <v>451</v>
      </c>
      <c r="AA911" s="16" t="s">
        <v>8716</v>
      </c>
      <c r="AB911" s="16" t="s">
        <v>4044</v>
      </c>
      <c r="AC911" s="16" t="s">
        <v>9</v>
      </c>
      <c r="AD911" s="16" t="s">
        <v>453</v>
      </c>
      <c r="AE911" s="16" t="s">
        <v>9</v>
      </c>
      <c r="AF911" s="16" t="s">
        <v>338</v>
      </c>
      <c r="AG911" s="25">
        <f ca="1" t="shared" si="96"/>
        <v>12.6802777778939</v>
      </c>
      <c r="AH911" s="25" t="str">
        <f t="shared" si="97"/>
        <v>是</v>
      </c>
      <c r="AI911" s="26" t="str">
        <f ca="1" t="shared" si="98"/>
        <v>是</v>
      </c>
      <c r="AJ911" s="27" t="str">
        <f ca="1" t="shared" si="99"/>
        <v>是</v>
      </c>
      <c r="AK911" s="28" t="s">
        <v>69</v>
      </c>
      <c r="AL911" s="28"/>
      <c r="AM911" s="28"/>
    </row>
    <row r="912" spans="1:39">
      <c r="A912" s="22" t="str">
        <f t="shared" si="100"/>
        <v>亳州利辛城西网点</v>
      </c>
      <c r="B912" s="22" t="str">
        <f>VLOOKUP(R912,区域划分!A:B,2,0)</f>
        <v>亳州</v>
      </c>
      <c r="C912" t="str">
        <f t="shared" si="101"/>
        <v>2020-11-03</v>
      </c>
      <c r="D912" s="16" t="s">
        <v>8717</v>
      </c>
      <c r="E912" s="16" t="s">
        <v>8718</v>
      </c>
      <c r="F912" s="16" t="s">
        <v>433</v>
      </c>
      <c r="G912" s="16" t="s">
        <v>532</v>
      </c>
      <c r="H912" s="16" t="s">
        <v>533</v>
      </c>
      <c r="I912" s="16" t="s">
        <v>473</v>
      </c>
      <c r="J912" s="16" t="s">
        <v>954</v>
      </c>
      <c r="K912" s="16" t="s">
        <v>8719</v>
      </c>
      <c r="L912" s="16" t="s">
        <v>8720</v>
      </c>
      <c r="M912" s="16" t="s">
        <v>537</v>
      </c>
      <c r="N912" s="16" t="s">
        <v>441</v>
      </c>
      <c r="O912" s="16" t="s">
        <v>442</v>
      </c>
      <c r="P912" s="16" t="s">
        <v>537</v>
      </c>
      <c r="Q912" s="16" t="s">
        <v>8721</v>
      </c>
      <c r="R912" s="16" t="s">
        <v>159</v>
      </c>
      <c r="S912" s="16" t="s">
        <v>8722</v>
      </c>
      <c r="T912" s="16" t="s">
        <v>8723</v>
      </c>
      <c r="U912" s="16" t="s">
        <v>447</v>
      </c>
      <c r="V912" s="16" t="s">
        <v>541</v>
      </c>
      <c r="W912" s="16" t="s">
        <v>537</v>
      </c>
      <c r="X912" s="16" t="s">
        <v>449</v>
      </c>
      <c r="Y912" s="16" t="s">
        <v>450</v>
      </c>
      <c r="Z912" s="16" t="s">
        <v>451</v>
      </c>
      <c r="AA912" s="16" t="s">
        <v>8724</v>
      </c>
      <c r="AB912" s="16" t="s">
        <v>8722</v>
      </c>
      <c r="AC912" s="16" t="s">
        <v>159</v>
      </c>
      <c r="AD912" s="16" t="s">
        <v>453</v>
      </c>
      <c r="AE912" s="16" t="s">
        <v>338</v>
      </c>
      <c r="AF912" s="16" t="s">
        <v>338</v>
      </c>
      <c r="AG912" s="25">
        <f ca="1" t="shared" si="96"/>
        <v>19.5519444445381</v>
      </c>
      <c r="AH912" s="25" t="str">
        <f t="shared" si="97"/>
        <v>是</v>
      </c>
      <c r="AI912" s="26" t="str">
        <f ca="1" t="shared" si="98"/>
        <v>是</v>
      </c>
      <c r="AJ912" s="27" t="str">
        <f ca="1" t="shared" si="99"/>
        <v>是</v>
      </c>
      <c r="AK912" s="28" t="s">
        <v>69</v>
      </c>
      <c r="AL912" s="28"/>
      <c r="AM912" s="28"/>
    </row>
    <row r="913" spans="1:39">
      <c r="A913" s="22" t="str">
        <f t="shared" si="100"/>
        <v>淮南潘集网点</v>
      </c>
      <c r="B913" s="22" t="str">
        <f>VLOOKUP(R913,区域划分!A:B,2,0)</f>
        <v>淮南</v>
      </c>
      <c r="C913" t="str">
        <f t="shared" si="101"/>
        <v>2020-11-03</v>
      </c>
      <c r="D913" s="16" t="s">
        <v>8725</v>
      </c>
      <c r="E913" s="16" t="s">
        <v>8726</v>
      </c>
      <c r="F913" s="16" t="s">
        <v>433</v>
      </c>
      <c r="G913" s="16" t="s">
        <v>456</v>
      </c>
      <c r="H913" s="16" t="s">
        <v>457</v>
      </c>
      <c r="I913" s="16" t="s">
        <v>436</v>
      </c>
      <c r="J913" s="16" t="s">
        <v>1979</v>
      </c>
      <c r="K913" s="16" t="s">
        <v>6709</v>
      </c>
      <c r="L913" s="16" t="s">
        <v>8727</v>
      </c>
      <c r="M913" s="16" t="s">
        <v>8703</v>
      </c>
      <c r="N913" s="16" t="s">
        <v>441</v>
      </c>
      <c r="O913" s="16" t="s">
        <v>442</v>
      </c>
      <c r="P913" s="16" t="s">
        <v>8704</v>
      </c>
      <c r="Q913" s="16" t="s">
        <v>8728</v>
      </c>
      <c r="R913" s="16" t="s">
        <v>47</v>
      </c>
      <c r="S913" s="16" t="s">
        <v>8279</v>
      </c>
      <c r="T913" s="16" t="s">
        <v>8729</v>
      </c>
      <c r="U913" s="16" t="s">
        <v>447</v>
      </c>
      <c r="V913" s="16" t="s">
        <v>8706</v>
      </c>
      <c r="W913" s="16" t="s">
        <v>8704</v>
      </c>
      <c r="X913" s="16" t="s">
        <v>449</v>
      </c>
      <c r="Y913" s="16" t="s">
        <v>450</v>
      </c>
      <c r="Z913" s="16" t="s">
        <v>451</v>
      </c>
      <c r="AA913" s="16" t="s">
        <v>8730</v>
      </c>
      <c r="AB913" s="16" t="s">
        <v>8279</v>
      </c>
      <c r="AC913" s="16" t="s">
        <v>47</v>
      </c>
      <c r="AD913" s="16" t="s">
        <v>453</v>
      </c>
      <c r="AE913" s="16" t="s">
        <v>338</v>
      </c>
      <c r="AF913" s="16" t="s">
        <v>338</v>
      </c>
      <c r="AG913" s="25">
        <f ca="1" t="shared" si="96"/>
        <v>12.6030555556063</v>
      </c>
      <c r="AH913" s="25" t="str">
        <f t="shared" si="97"/>
        <v>是</v>
      </c>
      <c r="AI913" s="26" t="str">
        <f ca="1" t="shared" si="98"/>
        <v>是</v>
      </c>
      <c r="AJ913" s="27" t="str">
        <f ca="1" t="shared" si="99"/>
        <v>是</v>
      </c>
      <c r="AK913" s="28" t="s">
        <v>69</v>
      </c>
      <c r="AL913" s="28"/>
      <c r="AM913" s="28"/>
    </row>
    <row r="914" spans="1:39">
      <c r="A914" s="22" t="str">
        <f t="shared" si="100"/>
        <v>宿州埇桥西北新城网点</v>
      </c>
      <c r="B914" s="22" t="str">
        <f>VLOOKUP(R914,区域划分!A:B,2,0)</f>
        <v>宿州</v>
      </c>
      <c r="C914" t="str">
        <f t="shared" si="101"/>
        <v>2020-11-03</v>
      </c>
      <c r="D914" s="16" t="s">
        <v>8731</v>
      </c>
      <c r="E914" s="16" t="s">
        <v>8732</v>
      </c>
      <c r="F914" s="16" t="s">
        <v>433</v>
      </c>
      <c r="G914" s="16" t="s">
        <v>532</v>
      </c>
      <c r="H914" s="16" t="s">
        <v>533</v>
      </c>
      <c r="I914" s="16" t="s">
        <v>473</v>
      </c>
      <c r="J914" s="16" t="s">
        <v>954</v>
      </c>
      <c r="K914" s="16" t="s">
        <v>2053</v>
      </c>
      <c r="L914" s="16" t="s">
        <v>8733</v>
      </c>
      <c r="M914" s="16" t="s">
        <v>537</v>
      </c>
      <c r="N914" s="16" t="s">
        <v>441</v>
      </c>
      <c r="O914" s="16" t="s">
        <v>442</v>
      </c>
      <c r="P914" s="16" t="s">
        <v>537</v>
      </c>
      <c r="Q914" s="16" t="s">
        <v>8734</v>
      </c>
      <c r="R914" s="16" t="s">
        <v>156</v>
      </c>
      <c r="S914" s="16" t="s">
        <v>8735</v>
      </c>
      <c r="T914" s="16" t="s">
        <v>8736</v>
      </c>
      <c r="U914" s="16" t="s">
        <v>447</v>
      </c>
      <c r="V914" s="16" t="s">
        <v>541</v>
      </c>
      <c r="W914" s="16" t="s">
        <v>537</v>
      </c>
      <c r="X914" s="16" t="s">
        <v>449</v>
      </c>
      <c r="Y914" s="16" t="s">
        <v>450</v>
      </c>
      <c r="Z914" s="16" t="s">
        <v>451</v>
      </c>
      <c r="AA914" s="16" t="s">
        <v>8737</v>
      </c>
      <c r="AB914" s="16" t="s">
        <v>8735</v>
      </c>
      <c r="AC914" s="16" t="s">
        <v>156</v>
      </c>
      <c r="AD914" s="16" t="s">
        <v>453</v>
      </c>
      <c r="AE914" s="16" t="s">
        <v>338</v>
      </c>
      <c r="AF914" s="16" t="s">
        <v>338</v>
      </c>
      <c r="AG914" s="25">
        <f ca="1" t="shared" si="96"/>
        <v>19.4538888889365</v>
      </c>
      <c r="AH914" s="25" t="str">
        <f t="shared" si="97"/>
        <v>是</v>
      </c>
      <c r="AI914" s="26" t="str">
        <f ca="1" t="shared" si="98"/>
        <v>是</v>
      </c>
      <c r="AJ914" s="27" t="str">
        <f ca="1" t="shared" si="99"/>
        <v>是</v>
      </c>
      <c r="AK914" s="28" t="s">
        <v>69</v>
      </c>
      <c r="AL914" s="28"/>
      <c r="AM914" s="28"/>
    </row>
    <row r="915" spans="1:39">
      <c r="A915" s="22" t="str">
        <f t="shared" si="100"/>
        <v>合肥肥西鑫辰网点</v>
      </c>
      <c r="B915" s="22" t="str">
        <f>VLOOKUP(R915,区域划分!A:B,2,0)</f>
        <v>肥西</v>
      </c>
      <c r="C915" t="str">
        <f t="shared" si="101"/>
        <v>2020-11-03</v>
      </c>
      <c r="D915" s="16" t="s">
        <v>8738</v>
      </c>
      <c r="E915" s="16" t="s">
        <v>8739</v>
      </c>
      <c r="F915" s="16" t="s">
        <v>433</v>
      </c>
      <c r="G915" s="16" t="s">
        <v>471</v>
      </c>
      <c r="H915" s="16" t="s">
        <v>472</v>
      </c>
      <c r="I915" s="16" t="s">
        <v>473</v>
      </c>
      <c r="J915" s="16" t="s">
        <v>8740</v>
      </c>
      <c r="K915" s="16" t="s">
        <v>8741</v>
      </c>
      <c r="L915" s="16" t="s">
        <v>8742</v>
      </c>
      <c r="M915" s="16" t="s">
        <v>7120</v>
      </c>
      <c r="N915" s="16" t="s">
        <v>441</v>
      </c>
      <c r="O915" s="16" t="s">
        <v>442</v>
      </c>
      <c r="P915" s="16" t="s">
        <v>8743</v>
      </c>
      <c r="Q915" s="16" t="s">
        <v>8744</v>
      </c>
      <c r="R915" s="16" t="s">
        <v>75</v>
      </c>
      <c r="S915" s="16" t="s">
        <v>8745</v>
      </c>
      <c r="T915" s="16" t="s">
        <v>8746</v>
      </c>
      <c r="U915" s="16" t="s">
        <v>447</v>
      </c>
      <c r="V915" s="16" t="s">
        <v>7123</v>
      </c>
      <c r="W915" s="16" t="s">
        <v>8743</v>
      </c>
      <c r="X915" s="16" t="s">
        <v>449</v>
      </c>
      <c r="Y915" s="16" t="s">
        <v>450</v>
      </c>
      <c r="Z915" s="16" t="s">
        <v>451</v>
      </c>
      <c r="AA915" s="16" t="s">
        <v>8747</v>
      </c>
      <c r="AB915" s="16" t="s">
        <v>8745</v>
      </c>
      <c r="AC915" s="16" t="s">
        <v>75</v>
      </c>
      <c r="AD915" s="16" t="s">
        <v>453</v>
      </c>
      <c r="AE915" s="16" t="s">
        <v>338</v>
      </c>
      <c r="AF915" s="16" t="s">
        <v>338</v>
      </c>
      <c r="AG915" s="25">
        <f ca="1" t="shared" si="96"/>
        <v>17.2763888887712</v>
      </c>
      <c r="AH915" s="25" t="str">
        <f t="shared" si="97"/>
        <v>是</v>
      </c>
      <c r="AI915" s="26" t="str">
        <f ca="1" t="shared" si="98"/>
        <v>是</v>
      </c>
      <c r="AJ915" s="27" t="str">
        <f ca="1" t="shared" si="99"/>
        <v>是</v>
      </c>
      <c r="AK915" s="28" t="s">
        <v>69</v>
      </c>
      <c r="AL915" s="28"/>
      <c r="AM915" s="28"/>
    </row>
    <row r="916" spans="1:39">
      <c r="A916" s="22" t="str">
        <f t="shared" si="100"/>
        <v>合肥包河三里庵网点</v>
      </c>
      <c r="B916" s="22" t="str">
        <f>VLOOKUP(R916,区域划分!A:B,2,0)</f>
        <v>合肥南</v>
      </c>
      <c r="C916" t="str">
        <f t="shared" si="101"/>
        <v>2020-11-03</v>
      </c>
      <c r="D916" s="16" t="s">
        <v>8748</v>
      </c>
      <c r="E916" s="16" t="s">
        <v>4427</v>
      </c>
      <c r="F916" s="16" t="s">
        <v>433</v>
      </c>
      <c r="G916" s="16" t="s">
        <v>456</v>
      </c>
      <c r="H916" s="16" t="s">
        <v>457</v>
      </c>
      <c r="I916" s="16" t="s">
        <v>436</v>
      </c>
      <c r="J916" s="16" t="s">
        <v>4097</v>
      </c>
      <c r="K916" s="16" t="s">
        <v>4428</v>
      </c>
      <c r="L916" s="16" t="s">
        <v>8749</v>
      </c>
      <c r="M916" s="16" t="s">
        <v>4430</v>
      </c>
      <c r="N916" s="16" t="s">
        <v>478</v>
      </c>
      <c r="O916" s="16" t="s">
        <v>479</v>
      </c>
      <c r="P916" s="16" t="s">
        <v>4431</v>
      </c>
      <c r="Q916" s="16" t="s">
        <v>4432</v>
      </c>
      <c r="R916" s="16" t="s">
        <v>13</v>
      </c>
      <c r="S916" s="16" t="s">
        <v>445</v>
      </c>
      <c r="T916" s="16" t="s">
        <v>8750</v>
      </c>
      <c r="U916" s="16" t="s">
        <v>447</v>
      </c>
      <c r="V916" s="16" t="s">
        <v>4433</v>
      </c>
      <c r="W916" s="16" t="s">
        <v>4431</v>
      </c>
      <c r="X916" s="16" t="s">
        <v>449</v>
      </c>
      <c r="Y916" s="16" t="s">
        <v>450</v>
      </c>
      <c r="Z916" s="16" t="s">
        <v>451</v>
      </c>
      <c r="AA916" s="16" t="s">
        <v>8751</v>
      </c>
      <c r="AB916" s="16" t="s">
        <v>445</v>
      </c>
      <c r="AC916" s="16" t="s">
        <v>13</v>
      </c>
      <c r="AD916" s="16" t="s">
        <v>453</v>
      </c>
      <c r="AE916" s="16" t="s">
        <v>338</v>
      </c>
      <c r="AF916" s="16" t="s">
        <v>338</v>
      </c>
      <c r="AG916" s="25">
        <f ca="1" t="shared" si="96"/>
        <v>8.60972222231794</v>
      </c>
      <c r="AH916" s="25" t="str">
        <f t="shared" si="97"/>
        <v>是</v>
      </c>
      <c r="AI916" s="26" t="str">
        <f ca="1" t="shared" si="98"/>
        <v>是</v>
      </c>
      <c r="AJ916" s="27" t="str">
        <f ca="1" t="shared" si="99"/>
        <v>是</v>
      </c>
      <c r="AK916" s="28" t="s">
        <v>69</v>
      </c>
      <c r="AL916" s="28"/>
      <c r="AM916" s="28"/>
    </row>
    <row r="917" spans="1:39">
      <c r="A917" s="22" t="str">
        <f t="shared" si="100"/>
        <v>黄山屯溪网点</v>
      </c>
      <c r="B917" s="22" t="str">
        <f>VLOOKUP(R917,区域划分!A:B,2,0)</f>
        <v>黄山</v>
      </c>
      <c r="C917" t="str">
        <f t="shared" si="101"/>
        <v>2020-11-03</v>
      </c>
      <c r="D917" s="16" t="s">
        <v>8752</v>
      </c>
      <c r="E917" s="16" t="s">
        <v>8753</v>
      </c>
      <c r="F917" s="16" t="s">
        <v>433</v>
      </c>
      <c r="G917" s="16" t="s">
        <v>456</v>
      </c>
      <c r="H917" s="16" t="s">
        <v>753</v>
      </c>
      <c r="I917" s="16" t="s">
        <v>473</v>
      </c>
      <c r="J917" s="16" t="s">
        <v>3744</v>
      </c>
      <c r="K917" s="16" t="s">
        <v>3745</v>
      </c>
      <c r="L917" s="16" t="s">
        <v>8754</v>
      </c>
      <c r="M917" s="16" t="s">
        <v>8755</v>
      </c>
      <c r="N917" s="16" t="s">
        <v>478</v>
      </c>
      <c r="O917" s="16" t="s">
        <v>479</v>
      </c>
      <c r="P917" s="16" t="s">
        <v>8756</v>
      </c>
      <c r="Q917" s="16" t="s">
        <v>892</v>
      </c>
      <c r="R917" s="16" t="s">
        <v>29</v>
      </c>
      <c r="S917" s="16" t="s">
        <v>3569</v>
      </c>
      <c r="T917" s="16" t="s">
        <v>8757</v>
      </c>
      <c r="U917" s="16" t="s">
        <v>447</v>
      </c>
      <c r="V917" s="16" t="s">
        <v>8758</v>
      </c>
      <c r="W917" s="16" t="s">
        <v>8756</v>
      </c>
      <c r="X917" s="16" t="s">
        <v>449</v>
      </c>
      <c r="Y917" s="16" t="s">
        <v>450</v>
      </c>
      <c r="Z917" s="16" t="s">
        <v>451</v>
      </c>
      <c r="AA917" s="16" t="s">
        <v>8376</v>
      </c>
      <c r="AB917" s="16" t="s">
        <v>3569</v>
      </c>
      <c r="AC917" s="16" t="s">
        <v>29</v>
      </c>
      <c r="AD917" s="16" t="s">
        <v>453</v>
      </c>
      <c r="AE917" s="16" t="s">
        <v>338</v>
      </c>
      <c r="AF917" s="16" t="s">
        <v>338</v>
      </c>
      <c r="AG917" s="25">
        <f ca="1" t="shared" si="96"/>
        <v>6.27083333325572</v>
      </c>
      <c r="AH917" s="25" t="str">
        <f t="shared" si="97"/>
        <v>是</v>
      </c>
      <c r="AI917" s="26" t="str">
        <f ca="1" t="shared" si="98"/>
        <v>是</v>
      </c>
      <c r="AJ917" s="27" t="str">
        <f ca="1" t="shared" si="99"/>
        <v>是</v>
      </c>
      <c r="AK917" s="28" t="s">
        <v>69</v>
      </c>
      <c r="AL917" s="28"/>
      <c r="AM917" s="28"/>
    </row>
    <row r="918" spans="1:39">
      <c r="A918" s="22" t="str">
        <f t="shared" si="100"/>
        <v>黄山屯溪网点</v>
      </c>
      <c r="B918" s="22" t="str">
        <f>VLOOKUP(R918,区域划分!A:B,2,0)</f>
        <v>黄山</v>
      </c>
      <c r="C918" t="str">
        <f t="shared" si="101"/>
        <v>2020-11-03</v>
      </c>
      <c r="D918" s="16" t="s">
        <v>8759</v>
      </c>
      <c r="E918" s="16" t="s">
        <v>8753</v>
      </c>
      <c r="F918" s="16" t="s">
        <v>433</v>
      </c>
      <c r="G918" s="16" t="s">
        <v>471</v>
      </c>
      <c r="H918" s="16" t="s">
        <v>472</v>
      </c>
      <c r="I918" s="16" t="s">
        <v>473</v>
      </c>
      <c r="J918" s="16" t="s">
        <v>3744</v>
      </c>
      <c r="K918" s="16" t="s">
        <v>3745</v>
      </c>
      <c r="L918" s="16" t="s">
        <v>8760</v>
      </c>
      <c r="M918" s="16" t="s">
        <v>8755</v>
      </c>
      <c r="N918" s="16" t="s">
        <v>478</v>
      </c>
      <c r="O918" s="16" t="s">
        <v>479</v>
      </c>
      <c r="P918" s="16" t="s">
        <v>8756</v>
      </c>
      <c r="Q918" s="16" t="s">
        <v>892</v>
      </c>
      <c r="R918" s="16" t="s">
        <v>29</v>
      </c>
      <c r="S918" s="16" t="s">
        <v>3569</v>
      </c>
      <c r="T918" s="16" t="s">
        <v>8761</v>
      </c>
      <c r="U918" s="16" t="s">
        <v>447</v>
      </c>
      <c r="V918" s="16" t="s">
        <v>8758</v>
      </c>
      <c r="W918" s="16" t="s">
        <v>8756</v>
      </c>
      <c r="X918" s="16" t="s">
        <v>449</v>
      </c>
      <c r="Y918" s="16" t="s">
        <v>450</v>
      </c>
      <c r="Z918" s="16" t="s">
        <v>451</v>
      </c>
      <c r="AA918" s="16" t="s">
        <v>8762</v>
      </c>
      <c r="AB918" s="16" t="s">
        <v>3569</v>
      </c>
      <c r="AC918" s="16" t="s">
        <v>29</v>
      </c>
      <c r="AD918" s="16" t="s">
        <v>453</v>
      </c>
      <c r="AE918" s="16" t="s">
        <v>338</v>
      </c>
      <c r="AF918" s="16" t="s">
        <v>338</v>
      </c>
      <c r="AG918" s="25">
        <f ca="1" t="shared" si="96"/>
        <v>6.26499999995576</v>
      </c>
      <c r="AH918" s="25" t="str">
        <f t="shared" si="97"/>
        <v>是</v>
      </c>
      <c r="AI918" s="26" t="str">
        <f ca="1" t="shared" si="98"/>
        <v>是</v>
      </c>
      <c r="AJ918" s="27" t="str">
        <f ca="1" t="shared" si="99"/>
        <v>是</v>
      </c>
      <c r="AK918" s="28" t="s">
        <v>69</v>
      </c>
      <c r="AL918" s="28"/>
      <c r="AM918" s="28"/>
    </row>
    <row r="919" spans="1:39">
      <c r="A919" s="22" t="str">
        <f t="shared" si="100"/>
        <v>合肥经开网点</v>
      </c>
      <c r="B919" s="22" t="str">
        <f>VLOOKUP(R919,区域划分!A:B,2,0)</f>
        <v>合肥南</v>
      </c>
      <c r="C919" t="str">
        <f t="shared" si="101"/>
        <v>2020-11-03</v>
      </c>
      <c r="D919" s="16" t="s">
        <v>8763</v>
      </c>
      <c r="E919" s="16" t="s">
        <v>8764</v>
      </c>
      <c r="F919" s="16" t="s">
        <v>433</v>
      </c>
      <c r="G919" s="16" t="s">
        <v>471</v>
      </c>
      <c r="H919" s="16" t="s">
        <v>472</v>
      </c>
      <c r="I919" s="16" t="s">
        <v>473</v>
      </c>
      <c r="J919" s="16" t="s">
        <v>8765</v>
      </c>
      <c r="K919" s="16" t="s">
        <v>8766</v>
      </c>
      <c r="L919" s="16" t="s">
        <v>8767</v>
      </c>
      <c r="M919" s="16" t="s">
        <v>8768</v>
      </c>
      <c r="N919" s="16" t="s">
        <v>441</v>
      </c>
      <c r="O919" s="16" t="s">
        <v>479</v>
      </c>
      <c r="P919" s="16" t="s">
        <v>8769</v>
      </c>
      <c r="Q919" s="16" t="s">
        <v>8770</v>
      </c>
      <c r="R919" s="16" t="str">
        <f>AE919</f>
        <v>合肥经开网点</v>
      </c>
      <c r="S919" s="16" t="s">
        <v>4044</v>
      </c>
      <c r="T919" s="16" t="s">
        <v>465</v>
      </c>
      <c r="U919" s="16" t="s">
        <v>466</v>
      </c>
      <c r="V919" s="16" t="s">
        <v>8771</v>
      </c>
      <c r="W919" s="16" t="s">
        <v>8769</v>
      </c>
      <c r="X919" s="16" t="s">
        <v>449</v>
      </c>
      <c r="Y919" s="16" t="s">
        <v>450</v>
      </c>
      <c r="Z919" s="16" t="s">
        <v>451</v>
      </c>
      <c r="AA919" s="16" t="s">
        <v>8772</v>
      </c>
      <c r="AB919" s="16" t="s">
        <v>4044</v>
      </c>
      <c r="AC919" s="16" t="s">
        <v>9</v>
      </c>
      <c r="AD919" s="16" t="s">
        <v>453</v>
      </c>
      <c r="AE919" s="16" t="s">
        <v>9</v>
      </c>
      <c r="AF919" s="16" t="s">
        <v>338</v>
      </c>
      <c r="AG919" s="25">
        <f ca="1" t="shared" si="96"/>
        <v>0.863611111126374</v>
      </c>
      <c r="AH919" s="25" t="str">
        <f t="shared" si="97"/>
        <v>是</v>
      </c>
      <c r="AI919" s="26" t="str">
        <f ca="1" t="shared" si="98"/>
        <v>是</v>
      </c>
      <c r="AJ919" s="27" t="str">
        <f ca="1" t="shared" si="99"/>
        <v>是</v>
      </c>
      <c r="AK919" s="28" t="s">
        <v>69</v>
      </c>
      <c r="AL919" s="28"/>
      <c r="AM919" s="28"/>
    </row>
    <row r="920" spans="1:39">
      <c r="A920" s="22" t="str">
        <f t="shared" si="100"/>
        <v>合肥肥东吾悦网点</v>
      </c>
      <c r="B920" s="22" t="str">
        <f>VLOOKUP(R920,区域划分!A:B,2,0)</f>
        <v>肥东</v>
      </c>
      <c r="C920" t="str">
        <f t="shared" si="101"/>
        <v>2020-11-03</v>
      </c>
      <c r="D920" s="16" t="s">
        <v>8773</v>
      </c>
      <c r="E920" s="16" t="s">
        <v>5651</v>
      </c>
      <c r="F920" s="16" t="s">
        <v>433</v>
      </c>
      <c r="G920" s="16" t="s">
        <v>471</v>
      </c>
      <c r="H920" s="16" t="s">
        <v>472</v>
      </c>
      <c r="I920" s="16" t="s">
        <v>473</v>
      </c>
      <c r="J920" s="16" t="s">
        <v>3869</v>
      </c>
      <c r="K920" s="16" t="s">
        <v>3870</v>
      </c>
      <c r="L920" s="16" t="s">
        <v>8774</v>
      </c>
      <c r="M920" s="16" t="s">
        <v>5653</v>
      </c>
      <c r="N920" s="16" t="s">
        <v>478</v>
      </c>
      <c r="O920" s="16" t="s">
        <v>442</v>
      </c>
      <c r="P920" s="16" t="s">
        <v>5654</v>
      </c>
      <c r="Q920" s="16" t="s">
        <v>5655</v>
      </c>
      <c r="R920" s="16" t="s">
        <v>11</v>
      </c>
      <c r="S920" s="16" t="s">
        <v>4406</v>
      </c>
      <c r="T920" s="16" t="s">
        <v>8775</v>
      </c>
      <c r="U920" s="16" t="s">
        <v>447</v>
      </c>
      <c r="V920" s="16" t="s">
        <v>5657</v>
      </c>
      <c r="W920" s="16" t="s">
        <v>5654</v>
      </c>
      <c r="X920" s="16" t="s">
        <v>449</v>
      </c>
      <c r="Y920" s="16" t="s">
        <v>450</v>
      </c>
      <c r="Z920" s="16" t="s">
        <v>451</v>
      </c>
      <c r="AA920" s="16" t="s">
        <v>8776</v>
      </c>
      <c r="AB920" s="16" t="s">
        <v>4406</v>
      </c>
      <c r="AC920" s="16" t="s">
        <v>11</v>
      </c>
      <c r="AD920" s="16" t="s">
        <v>453</v>
      </c>
      <c r="AE920" s="16" t="s">
        <v>338</v>
      </c>
      <c r="AF920" s="16" t="s">
        <v>338</v>
      </c>
      <c r="AG920" s="25">
        <f ca="1" t="shared" si="96"/>
        <v>1.01555555546656</v>
      </c>
      <c r="AH920" s="25" t="str">
        <f t="shared" si="97"/>
        <v>是</v>
      </c>
      <c r="AI920" s="26" t="str">
        <f ca="1" t="shared" si="98"/>
        <v>是</v>
      </c>
      <c r="AJ920" s="27" t="str">
        <f ca="1" t="shared" si="99"/>
        <v>是</v>
      </c>
      <c r="AK920" s="28" t="s">
        <v>69</v>
      </c>
      <c r="AL920" s="28"/>
      <c r="AM920" s="28"/>
    </row>
    <row r="921" spans="1:39">
      <c r="A921" s="22" t="str">
        <f t="shared" si="100"/>
        <v>合肥包河三里庵网点</v>
      </c>
      <c r="B921" s="22" t="str">
        <f>VLOOKUP(R921,区域划分!A:B,2,0)</f>
        <v>合肥南</v>
      </c>
      <c r="C921" t="str">
        <f t="shared" si="101"/>
        <v>2020-11-03</v>
      </c>
      <c r="D921" s="16" t="s">
        <v>8777</v>
      </c>
      <c r="E921" s="16" t="s">
        <v>8778</v>
      </c>
      <c r="F921" s="16" t="s">
        <v>433</v>
      </c>
      <c r="G921" s="16" t="s">
        <v>456</v>
      </c>
      <c r="H921" s="16" t="s">
        <v>457</v>
      </c>
      <c r="I921" s="16" t="s">
        <v>473</v>
      </c>
      <c r="J921" s="16" t="s">
        <v>6843</v>
      </c>
      <c r="K921" s="16" t="s">
        <v>8779</v>
      </c>
      <c r="L921" s="16" t="s">
        <v>8780</v>
      </c>
      <c r="M921" s="16" t="s">
        <v>8781</v>
      </c>
      <c r="N921" s="16" t="s">
        <v>441</v>
      </c>
      <c r="O921" s="16" t="s">
        <v>442</v>
      </c>
      <c r="P921" s="16" t="s">
        <v>8782</v>
      </c>
      <c r="Q921" s="16" t="s">
        <v>8783</v>
      </c>
      <c r="R921" s="16" t="s">
        <v>13</v>
      </c>
      <c r="S921" s="16" t="s">
        <v>445</v>
      </c>
      <c r="T921" s="16" t="s">
        <v>8784</v>
      </c>
      <c r="U921" s="16" t="s">
        <v>447</v>
      </c>
      <c r="V921" s="16" t="s">
        <v>8785</v>
      </c>
      <c r="W921" s="16" t="s">
        <v>8782</v>
      </c>
      <c r="X921" s="16" t="s">
        <v>449</v>
      </c>
      <c r="Y921" s="16" t="s">
        <v>450</v>
      </c>
      <c r="Z921" s="16" t="s">
        <v>451</v>
      </c>
      <c r="AA921" s="16" t="s">
        <v>8786</v>
      </c>
      <c r="AB921" s="16" t="s">
        <v>445</v>
      </c>
      <c r="AC921" s="16" t="s">
        <v>13</v>
      </c>
      <c r="AD921" s="16" t="s">
        <v>453</v>
      </c>
      <c r="AE921" s="16" t="s">
        <v>338</v>
      </c>
      <c r="AF921" s="16" t="s">
        <v>338</v>
      </c>
      <c r="AG921" s="25">
        <f ca="1" t="shared" si="96"/>
        <v>0.886944444500841</v>
      </c>
      <c r="AH921" s="25" t="str">
        <f t="shared" si="97"/>
        <v>是</v>
      </c>
      <c r="AI921" s="26" t="str">
        <f ca="1" t="shared" si="98"/>
        <v>是</v>
      </c>
      <c r="AJ921" s="27" t="str">
        <f ca="1" t="shared" si="99"/>
        <v>是</v>
      </c>
      <c r="AK921" s="28" t="s">
        <v>69</v>
      </c>
      <c r="AL921" s="28"/>
      <c r="AM921" s="28"/>
    </row>
    <row r="922" spans="1:39">
      <c r="A922" s="22" t="str">
        <f t="shared" si="100"/>
        <v>黄山黄山区网点</v>
      </c>
      <c r="B922" s="22" t="str">
        <f>VLOOKUP(R922,区域划分!A:B,2,0)</f>
        <v>黄山</v>
      </c>
      <c r="C922" t="str">
        <f t="shared" si="101"/>
        <v>2020-11-03</v>
      </c>
      <c r="D922" s="16" t="s">
        <v>8787</v>
      </c>
      <c r="E922" s="16" t="s">
        <v>8788</v>
      </c>
      <c r="F922" s="16" t="s">
        <v>433</v>
      </c>
      <c r="G922" s="16" t="s">
        <v>471</v>
      </c>
      <c r="H922" s="16" t="s">
        <v>472</v>
      </c>
      <c r="I922" s="16" t="s">
        <v>436</v>
      </c>
      <c r="J922" s="16" t="s">
        <v>78</v>
      </c>
      <c r="K922" s="16" t="s">
        <v>8147</v>
      </c>
      <c r="L922" s="16" t="s">
        <v>8789</v>
      </c>
      <c r="M922" s="16" t="s">
        <v>8790</v>
      </c>
      <c r="N922" s="16" t="s">
        <v>441</v>
      </c>
      <c r="O922" s="16" t="s">
        <v>442</v>
      </c>
      <c r="P922" s="16" t="s">
        <v>8791</v>
      </c>
      <c r="Q922" s="16" t="s">
        <v>8792</v>
      </c>
      <c r="R922" s="16" t="s">
        <v>78</v>
      </c>
      <c r="S922" s="16" t="s">
        <v>8147</v>
      </c>
      <c r="T922" s="16" t="s">
        <v>8793</v>
      </c>
      <c r="U922" s="16" t="s">
        <v>447</v>
      </c>
      <c r="V922" s="16" t="s">
        <v>8794</v>
      </c>
      <c r="W922" s="16" t="s">
        <v>8791</v>
      </c>
      <c r="X922" s="16" t="s">
        <v>449</v>
      </c>
      <c r="Y922" s="16" t="s">
        <v>450</v>
      </c>
      <c r="Z922" s="16" t="s">
        <v>451</v>
      </c>
      <c r="AA922" s="16" t="s">
        <v>8795</v>
      </c>
      <c r="AB922" s="16" t="s">
        <v>8147</v>
      </c>
      <c r="AC922" s="16" t="s">
        <v>78</v>
      </c>
      <c r="AD922" s="16" t="s">
        <v>453</v>
      </c>
      <c r="AE922" s="16" t="s">
        <v>338</v>
      </c>
      <c r="AF922" s="16" t="s">
        <v>338</v>
      </c>
      <c r="AG922" s="25">
        <f ca="1" t="shared" si="96"/>
        <v>2.85055555554572</v>
      </c>
      <c r="AH922" s="25" t="str">
        <f t="shared" si="97"/>
        <v>是</v>
      </c>
      <c r="AI922" s="26" t="str">
        <f ca="1" t="shared" si="98"/>
        <v>是</v>
      </c>
      <c r="AJ922" s="27" t="str">
        <f ca="1" t="shared" si="99"/>
        <v>是</v>
      </c>
      <c r="AK922" s="28" t="s">
        <v>69</v>
      </c>
      <c r="AL922" s="28"/>
      <c r="AM922" s="28"/>
    </row>
    <row r="923" spans="1:39">
      <c r="A923" s="22" t="str">
        <f t="shared" ref="A923:A954" si="102">R923</f>
        <v>合肥包河三里庵网点</v>
      </c>
      <c r="B923" s="22" t="str">
        <f>VLOOKUP(R923,区域划分!A:B,2,0)</f>
        <v>合肥南</v>
      </c>
      <c r="C923" t="str">
        <f t="shared" ref="C923:C954" si="103">MID(L923,1,10)</f>
        <v>2020-11-04</v>
      </c>
      <c r="D923" s="16" t="s">
        <v>8796</v>
      </c>
      <c r="E923" s="16" t="s">
        <v>8797</v>
      </c>
      <c r="F923" s="16" t="s">
        <v>433</v>
      </c>
      <c r="G923" s="16" t="s">
        <v>532</v>
      </c>
      <c r="H923" s="16" t="s">
        <v>1112</v>
      </c>
      <c r="I923" s="16" t="s">
        <v>473</v>
      </c>
      <c r="J923" s="16" t="s">
        <v>8798</v>
      </c>
      <c r="K923" s="16" t="s">
        <v>8799</v>
      </c>
      <c r="L923" s="16" t="s">
        <v>8800</v>
      </c>
      <c r="M923" s="16" t="s">
        <v>537</v>
      </c>
      <c r="N923" s="16" t="s">
        <v>478</v>
      </c>
      <c r="O923" s="16" t="s">
        <v>442</v>
      </c>
      <c r="P923" s="16" t="s">
        <v>537</v>
      </c>
      <c r="Q923" s="16" t="s">
        <v>8801</v>
      </c>
      <c r="R923" s="16" t="s">
        <v>13</v>
      </c>
      <c r="S923" s="16" t="s">
        <v>445</v>
      </c>
      <c r="T923" s="16" t="s">
        <v>8802</v>
      </c>
      <c r="U923" s="16" t="s">
        <v>447</v>
      </c>
      <c r="V923" s="16" t="s">
        <v>541</v>
      </c>
      <c r="W923" s="16" t="s">
        <v>537</v>
      </c>
      <c r="X923" s="16" t="s">
        <v>449</v>
      </c>
      <c r="Y923" s="16" t="s">
        <v>450</v>
      </c>
      <c r="Z923" s="16" t="s">
        <v>451</v>
      </c>
      <c r="AA923" s="16" t="s">
        <v>8803</v>
      </c>
      <c r="AB923" s="16" t="s">
        <v>445</v>
      </c>
      <c r="AC923" s="16" t="s">
        <v>13</v>
      </c>
      <c r="AD923" s="16" t="s">
        <v>453</v>
      </c>
      <c r="AE923" s="16" t="s">
        <v>338</v>
      </c>
      <c r="AF923" s="16" t="s">
        <v>338</v>
      </c>
      <c r="AG923" s="25">
        <f ca="1" t="shared" ref="AG923:AG986" si="104">IF(X923="已关闭",(AA923-L923)*24,(NOW()-L923)*24)</f>
        <v>1.96194444433786</v>
      </c>
      <c r="AH923" s="25" t="str">
        <f t="shared" ref="AH923:AH986" si="105">IF(AND(Y923="及时响应",Z923="否"),"是","否")</f>
        <v>是</v>
      </c>
      <c r="AI923" s="26" t="str">
        <f ca="1" t="shared" ref="AI923:AI986" si="106">IF(AG923&gt;24,"否","是")</f>
        <v>是</v>
      </c>
      <c r="AJ923" s="27" t="str">
        <f ca="1" t="shared" ref="AJ923:AJ986" si="107">IF(AND(AH923="是",AI923="是"),"是","否")</f>
        <v>是</v>
      </c>
      <c r="AK923" s="28" t="s">
        <v>69</v>
      </c>
      <c r="AL923" s="28"/>
      <c r="AM923" s="28"/>
    </row>
    <row r="924" spans="1:39">
      <c r="A924" s="22" t="str">
        <f t="shared" si="102"/>
        <v>合肥包河三里庵网点</v>
      </c>
      <c r="B924" s="22" t="str">
        <f>VLOOKUP(R924,区域划分!A:B,2,0)</f>
        <v>合肥南</v>
      </c>
      <c r="C924" t="str">
        <f t="shared" si="103"/>
        <v>2020-11-04</v>
      </c>
      <c r="D924" s="16" t="s">
        <v>8804</v>
      </c>
      <c r="E924" s="16" t="s">
        <v>8805</v>
      </c>
      <c r="F924" s="16" t="s">
        <v>433</v>
      </c>
      <c r="G924" s="16" t="s">
        <v>456</v>
      </c>
      <c r="H924" s="16" t="s">
        <v>457</v>
      </c>
      <c r="I924" s="16" t="s">
        <v>436</v>
      </c>
      <c r="J924" s="16" t="s">
        <v>3946</v>
      </c>
      <c r="K924" s="16" t="s">
        <v>3947</v>
      </c>
      <c r="L924" s="16" t="s">
        <v>8806</v>
      </c>
      <c r="M924" s="16" t="s">
        <v>8807</v>
      </c>
      <c r="N924" s="16" t="s">
        <v>478</v>
      </c>
      <c r="O924" s="16" t="s">
        <v>479</v>
      </c>
      <c r="P924" s="16" t="s">
        <v>8808</v>
      </c>
      <c r="Q924" s="16" t="s">
        <v>8809</v>
      </c>
      <c r="R924" s="16" t="s">
        <v>13</v>
      </c>
      <c r="S924" s="16" t="s">
        <v>445</v>
      </c>
      <c r="T924" s="16" t="s">
        <v>8810</v>
      </c>
      <c r="U924" s="16" t="s">
        <v>447</v>
      </c>
      <c r="V924" s="16" t="s">
        <v>8811</v>
      </c>
      <c r="W924" s="16" t="s">
        <v>8808</v>
      </c>
      <c r="X924" s="16" t="s">
        <v>449</v>
      </c>
      <c r="Y924" s="16" t="s">
        <v>450</v>
      </c>
      <c r="Z924" s="16" t="s">
        <v>451</v>
      </c>
      <c r="AA924" s="16" t="s">
        <v>8812</v>
      </c>
      <c r="AB924" s="16" t="s">
        <v>445</v>
      </c>
      <c r="AC924" s="16" t="s">
        <v>13</v>
      </c>
      <c r="AD924" s="16" t="s">
        <v>453</v>
      </c>
      <c r="AE924" s="16" t="s">
        <v>338</v>
      </c>
      <c r="AF924" s="16" t="s">
        <v>338</v>
      </c>
      <c r="AG924" s="25">
        <f ca="1" t="shared" si="104"/>
        <v>9.70499999995809</v>
      </c>
      <c r="AH924" s="25" t="str">
        <f t="shared" si="105"/>
        <v>是</v>
      </c>
      <c r="AI924" s="26" t="str">
        <f ca="1" t="shared" si="106"/>
        <v>是</v>
      </c>
      <c r="AJ924" s="27" t="str">
        <f ca="1" t="shared" si="107"/>
        <v>是</v>
      </c>
      <c r="AK924" s="28" t="s">
        <v>69</v>
      </c>
      <c r="AL924" s="28"/>
      <c r="AM924" s="28"/>
    </row>
    <row r="925" spans="1:39">
      <c r="A925" s="22" t="str">
        <f t="shared" si="102"/>
        <v>合肥经开网点</v>
      </c>
      <c r="B925" s="22" t="str">
        <f>VLOOKUP(R925,区域划分!A:B,2,0)</f>
        <v>合肥南</v>
      </c>
      <c r="C925" t="str">
        <f t="shared" si="103"/>
        <v>2020-11-04</v>
      </c>
      <c r="D925" s="16" t="s">
        <v>8813</v>
      </c>
      <c r="E925" s="16" t="s">
        <v>8814</v>
      </c>
      <c r="F925" s="16" t="s">
        <v>433</v>
      </c>
      <c r="G925" s="16" t="s">
        <v>434</v>
      </c>
      <c r="H925" s="16" t="s">
        <v>435</v>
      </c>
      <c r="I925" s="16" t="s">
        <v>436</v>
      </c>
      <c r="J925" s="16" t="s">
        <v>8815</v>
      </c>
      <c r="K925" s="16" t="s">
        <v>8816</v>
      </c>
      <c r="L925" s="16" t="s">
        <v>8817</v>
      </c>
      <c r="M925" s="16" t="s">
        <v>537</v>
      </c>
      <c r="N925" s="16" t="s">
        <v>441</v>
      </c>
      <c r="O925" s="16" t="s">
        <v>442</v>
      </c>
      <c r="P925" s="16" t="s">
        <v>537</v>
      </c>
      <c r="Q925" s="16" t="s">
        <v>8818</v>
      </c>
      <c r="R925" s="16" t="s">
        <v>9</v>
      </c>
      <c r="S925" s="16" t="s">
        <v>2273</v>
      </c>
      <c r="T925" s="16" t="s">
        <v>8819</v>
      </c>
      <c r="U925" s="16" t="s">
        <v>447</v>
      </c>
      <c r="V925" s="16" t="s">
        <v>541</v>
      </c>
      <c r="W925" s="16" t="s">
        <v>537</v>
      </c>
      <c r="X925" s="16" t="s">
        <v>449</v>
      </c>
      <c r="Y925" s="16" t="s">
        <v>450</v>
      </c>
      <c r="Z925" s="16" t="s">
        <v>451</v>
      </c>
      <c r="AA925" s="16" t="s">
        <v>8820</v>
      </c>
      <c r="AB925" s="16" t="s">
        <v>2273</v>
      </c>
      <c r="AC925" s="16" t="s">
        <v>9</v>
      </c>
      <c r="AD925" s="16" t="s">
        <v>453</v>
      </c>
      <c r="AE925" s="16" t="s">
        <v>338</v>
      </c>
      <c r="AF925" s="16" t="s">
        <v>338</v>
      </c>
      <c r="AG925" s="25">
        <f ca="1" t="shared" si="104"/>
        <v>8.68249999999534</v>
      </c>
      <c r="AH925" s="25" t="str">
        <f t="shared" si="105"/>
        <v>是</v>
      </c>
      <c r="AI925" s="26" t="str">
        <f ca="1" t="shared" si="106"/>
        <v>是</v>
      </c>
      <c r="AJ925" s="27" t="str">
        <f ca="1" t="shared" si="107"/>
        <v>是</v>
      </c>
      <c r="AK925" s="28" t="s">
        <v>69</v>
      </c>
      <c r="AL925" s="28"/>
      <c r="AM925" s="28"/>
    </row>
    <row r="926" spans="1:39">
      <c r="A926" s="22" t="str">
        <f t="shared" si="102"/>
        <v>淮南凤台网点</v>
      </c>
      <c r="B926" s="22" t="str">
        <f>VLOOKUP(R926,区域划分!A:B,2,0)</f>
        <v>凤台</v>
      </c>
      <c r="C926" t="str">
        <f t="shared" si="103"/>
        <v>2020-11-04</v>
      </c>
      <c r="D926" s="16" t="s">
        <v>8821</v>
      </c>
      <c r="E926" s="16" t="s">
        <v>8822</v>
      </c>
      <c r="F926" s="16" t="s">
        <v>433</v>
      </c>
      <c r="G926" s="16" t="s">
        <v>456</v>
      </c>
      <c r="H926" s="16" t="s">
        <v>457</v>
      </c>
      <c r="I926" s="16" t="s">
        <v>473</v>
      </c>
      <c r="J926" s="16" t="s">
        <v>1540</v>
      </c>
      <c r="K926" s="16" t="s">
        <v>8823</v>
      </c>
      <c r="L926" s="16" t="s">
        <v>8824</v>
      </c>
      <c r="M926" s="16" t="s">
        <v>8825</v>
      </c>
      <c r="N926" s="16" t="s">
        <v>478</v>
      </c>
      <c r="O926" s="16" t="s">
        <v>442</v>
      </c>
      <c r="P926" s="16" t="s">
        <v>8826</v>
      </c>
      <c r="Q926" s="16" t="s">
        <v>8827</v>
      </c>
      <c r="R926" s="16" t="s">
        <v>41</v>
      </c>
      <c r="S926" s="16" t="s">
        <v>1707</v>
      </c>
      <c r="T926" s="16" t="s">
        <v>8828</v>
      </c>
      <c r="U926" s="16" t="s">
        <v>447</v>
      </c>
      <c r="V926" s="16" t="s">
        <v>8829</v>
      </c>
      <c r="W926" s="16" t="s">
        <v>8826</v>
      </c>
      <c r="X926" s="16" t="s">
        <v>449</v>
      </c>
      <c r="Y926" s="16" t="s">
        <v>450</v>
      </c>
      <c r="Z926" s="16" t="s">
        <v>451</v>
      </c>
      <c r="AA926" s="16" t="s">
        <v>8830</v>
      </c>
      <c r="AB926" s="16" t="s">
        <v>1707</v>
      </c>
      <c r="AC926" s="16" t="s">
        <v>41</v>
      </c>
      <c r="AD926" s="16" t="s">
        <v>453</v>
      </c>
      <c r="AE926" s="16" t="s">
        <v>338</v>
      </c>
      <c r="AF926" s="16" t="s">
        <v>338</v>
      </c>
      <c r="AG926" s="25">
        <f ca="1" t="shared" si="104"/>
        <v>10.4750000000931</v>
      </c>
      <c r="AH926" s="25" t="str">
        <f t="shared" si="105"/>
        <v>是</v>
      </c>
      <c r="AI926" s="26" t="str">
        <f ca="1" t="shared" si="106"/>
        <v>是</v>
      </c>
      <c r="AJ926" s="27" t="str">
        <f ca="1" t="shared" si="107"/>
        <v>是</v>
      </c>
      <c r="AK926" s="28" t="s">
        <v>69</v>
      </c>
      <c r="AL926" s="28"/>
      <c r="AM926" s="28"/>
    </row>
    <row r="927" spans="1:39">
      <c r="A927" s="22" t="str">
        <f t="shared" si="102"/>
        <v>马鞍山开发区营业部网点</v>
      </c>
      <c r="B927" s="22" t="str">
        <f>VLOOKUP(R927,区域划分!A:B,2,0)</f>
        <v>马鞍山</v>
      </c>
      <c r="C927" t="str">
        <f t="shared" si="103"/>
        <v>2020-11-04</v>
      </c>
      <c r="D927" s="16" t="s">
        <v>8831</v>
      </c>
      <c r="E927" s="16" t="s">
        <v>8832</v>
      </c>
      <c r="F927" s="16" t="s">
        <v>433</v>
      </c>
      <c r="G927" s="16" t="s">
        <v>471</v>
      </c>
      <c r="H927" s="16" t="s">
        <v>472</v>
      </c>
      <c r="I927" s="16" t="s">
        <v>473</v>
      </c>
      <c r="J927" s="16" t="s">
        <v>8833</v>
      </c>
      <c r="K927" s="16" t="s">
        <v>8834</v>
      </c>
      <c r="L927" s="16" t="s">
        <v>8835</v>
      </c>
      <c r="M927" s="16" t="s">
        <v>8836</v>
      </c>
      <c r="N927" s="16" t="s">
        <v>441</v>
      </c>
      <c r="O927" s="16" t="s">
        <v>442</v>
      </c>
      <c r="P927" s="16" t="s">
        <v>8837</v>
      </c>
      <c r="Q927" s="16" t="s">
        <v>8838</v>
      </c>
      <c r="R927" s="16" t="s">
        <v>107</v>
      </c>
      <c r="S927" s="16" t="s">
        <v>8839</v>
      </c>
      <c r="T927" s="16" t="s">
        <v>8840</v>
      </c>
      <c r="U927" s="16" t="s">
        <v>447</v>
      </c>
      <c r="V927" s="16" t="s">
        <v>8841</v>
      </c>
      <c r="W927" s="16" t="s">
        <v>8837</v>
      </c>
      <c r="X927" s="16" t="s">
        <v>449</v>
      </c>
      <c r="Y927" s="16" t="s">
        <v>450</v>
      </c>
      <c r="Z927" s="16" t="s">
        <v>451</v>
      </c>
      <c r="AA927" s="16" t="s">
        <v>8842</v>
      </c>
      <c r="AB927" s="16" t="s">
        <v>8839</v>
      </c>
      <c r="AC927" s="16" t="s">
        <v>107</v>
      </c>
      <c r="AD927" s="16" t="s">
        <v>453</v>
      </c>
      <c r="AE927" s="16" t="s">
        <v>338</v>
      </c>
      <c r="AF927" s="16" t="s">
        <v>338</v>
      </c>
      <c r="AG927" s="25">
        <f ca="1" t="shared" si="104"/>
        <v>9.07083333330229</v>
      </c>
      <c r="AH927" s="25" t="str">
        <f t="shared" si="105"/>
        <v>是</v>
      </c>
      <c r="AI927" s="26" t="str">
        <f ca="1" t="shared" si="106"/>
        <v>是</v>
      </c>
      <c r="AJ927" s="27" t="str">
        <f ca="1" t="shared" si="107"/>
        <v>是</v>
      </c>
      <c r="AK927" s="28" t="s">
        <v>69</v>
      </c>
      <c r="AL927" s="28"/>
      <c r="AM927" s="28"/>
    </row>
    <row r="928" spans="1:39">
      <c r="A928" s="22" t="str">
        <f t="shared" si="102"/>
        <v>淮南凤台网点</v>
      </c>
      <c r="B928" s="22" t="str">
        <f>VLOOKUP(R928,区域划分!A:B,2,0)</f>
        <v>凤台</v>
      </c>
      <c r="C928" t="str">
        <f t="shared" si="103"/>
        <v>2020-11-04</v>
      </c>
      <c r="D928" s="16" t="s">
        <v>8843</v>
      </c>
      <c r="E928" s="16" t="s">
        <v>8844</v>
      </c>
      <c r="F928" s="16" t="s">
        <v>433</v>
      </c>
      <c r="G928" s="16" t="s">
        <v>456</v>
      </c>
      <c r="H928" s="16" t="s">
        <v>457</v>
      </c>
      <c r="I928" s="16" t="s">
        <v>436</v>
      </c>
      <c r="J928" s="16" t="s">
        <v>4085</v>
      </c>
      <c r="K928" s="16" t="s">
        <v>8845</v>
      </c>
      <c r="L928" s="16" t="s">
        <v>8846</v>
      </c>
      <c r="M928" s="16" t="s">
        <v>8847</v>
      </c>
      <c r="N928" s="16" t="s">
        <v>478</v>
      </c>
      <c r="O928" s="16" t="s">
        <v>442</v>
      </c>
      <c r="P928" s="16" t="s">
        <v>8848</v>
      </c>
      <c r="Q928" s="16" t="s">
        <v>8849</v>
      </c>
      <c r="R928" s="16" t="s">
        <v>41</v>
      </c>
      <c r="S928" s="16" t="s">
        <v>1659</v>
      </c>
      <c r="T928" s="16" t="s">
        <v>8850</v>
      </c>
      <c r="U928" s="16" t="s">
        <v>447</v>
      </c>
      <c r="V928" s="16" t="s">
        <v>8851</v>
      </c>
      <c r="W928" s="16" t="s">
        <v>8848</v>
      </c>
      <c r="X928" s="16" t="s">
        <v>449</v>
      </c>
      <c r="Y928" s="16" t="s">
        <v>450</v>
      </c>
      <c r="Z928" s="16" t="s">
        <v>451</v>
      </c>
      <c r="AA928" s="16" t="s">
        <v>8852</v>
      </c>
      <c r="AB928" s="16" t="s">
        <v>1659</v>
      </c>
      <c r="AC928" s="16" t="s">
        <v>41</v>
      </c>
      <c r="AD928" s="16" t="s">
        <v>453</v>
      </c>
      <c r="AE928" s="16" t="s">
        <v>338</v>
      </c>
      <c r="AF928" s="16" t="s">
        <v>338</v>
      </c>
      <c r="AG928" s="25">
        <f ca="1" t="shared" si="104"/>
        <v>7.78305555554107</v>
      </c>
      <c r="AH928" s="25" t="str">
        <f t="shared" si="105"/>
        <v>是</v>
      </c>
      <c r="AI928" s="26" t="str">
        <f ca="1" t="shared" si="106"/>
        <v>是</v>
      </c>
      <c r="AJ928" s="27" t="str">
        <f ca="1" t="shared" si="107"/>
        <v>是</v>
      </c>
      <c r="AK928" s="28" t="s">
        <v>69</v>
      </c>
      <c r="AL928" s="28"/>
      <c r="AM928" s="28"/>
    </row>
    <row r="929" spans="1:39">
      <c r="A929" s="22" t="str">
        <f t="shared" si="102"/>
        <v>合肥肥东人民路网点</v>
      </c>
      <c r="B929" s="22" t="str">
        <f>VLOOKUP(R929,区域划分!A:B,2,0)</f>
        <v>肥东</v>
      </c>
      <c r="C929" t="str">
        <f t="shared" si="103"/>
        <v>2020-11-04</v>
      </c>
      <c r="D929" s="16" t="s">
        <v>8853</v>
      </c>
      <c r="E929" s="16" t="s">
        <v>8854</v>
      </c>
      <c r="F929" s="16" t="s">
        <v>433</v>
      </c>
      <c r="G929" s="16" t="s">
        <v>471</v>
      </c>
      <c r="H929" s="16" t="s">
        <v>472</v>
      </c>
      <c r="I929" s="16" t="s">
        <v>473</v>
      </c>
      <c r="J929" s="16" t="s">
        <v>634</v>
      </c>
      <c r="K929" s="16" t="s">
        <v>1568</v>
      </c>
      <c r="L929" s="16" t="s">
        <v>8855</v>
      </c>
      <c r="M929" s="16" t="s">
        <v>963</v>
      </c>
      <c r="N929" s="16" t="s">
        <v>478</v>
      </c>
      <c r="O929" s="16" t="s">
        <v>479</v>
      </c>
      <c r="P929" s="16" t="s">
        <v>8856</v>
      </c>
      <c r="Q929" s="16" t="s">
        <v>8857</v>
      </c>
      <c r="R929" s="16" t="s">
        <v>23</v>
      </c>
      <c r="S929" s="16" t="s">
        <v>494</v>
      </c>
      <c r="T929" s="16" t="s">
        <v>8858</v>
      </c>
      <c r="U929" s="16" t="s">
        <v>466</v>
      </c>
      <c r="V929" s="16" t="s">
        <v>1897</v>
      </c>
      <c r="W929" s="16" t="s">
        <v>8856</v>
      </c>
      <c r="X929" s="16" t="s">
        <v>449</v>
      </c>
      <c r="Y929" s="16" t="s">
        <v>450</v>
      </c>
      <c r="Z929" s="16" t="s">
        <v>451</v>
      </c>
      <c r="AA929" s="16" t="s">
        <v>8859</v>
      </c>
      <c r="AB929" s="16" t="s">
        <v>494</v>
      </c>
      <c r="AC929" s="16" t="s">
        <v>23</v>
      </c>
      <c r="AD929" s="16" t="s">
        <v>453</v>
      </c>
      <c r="AE929" s="16" t="s">
        <v>23</v>
      </c>
      <c r="AF929" s="16" t="s">
        <v>338</v>
      </c>
      <c r="AG929" s="25">
        <f ca="1" t="shared" si="104"/>
        <v>11.2691666666069</v>
      </c>
      <c r="AH929" s="25" t="str">
        <f t="shared" si="105"/>
        <v>是</v>
      </c>
      <c r="AI929" s="26" t="str">
        <f ca="1" t="shared" si="106"/>
        <v>是</v>
      </c>
      <c r="AJ929" s="27" t="str">
        <f ca="1" t="shared" si="107"/>
        <v>是</v>
      </c>
      <c r="AK929" s="28" t="s">
        <v>69</v>
      </c>
      <c r="AL929" s="28"/>
      <c r="AM929" s="28"/>
    </row>
    <row r="930" spans="1:39">
      <c r="A930" s="22" t="str">
        <f t="shared" si="102"/>
        <v>合肥经开大学城网点</v>
      </c>
      <c r="B930" s="22" t="str">
        <f>VLOOKUP(R930,区域划分!A:B,2,0)</f>
        <v>合肥南</v>
      </c>
      <c r="C930" t="str">
        <f t="shared" si="103"/>
        <v>2020-11-04</v>
      </c>
      <c r="D930" s="16" t="s">
        <v>8860</v>
      </c>
      <c r="E930" s="16" t="s">
        <v>8861</v>
      </c>
      <c r="F930" s="16" t="s">
        <v>433</v>
      </c>
      <c r="G930" s="16" t="s">
        <v>532</v>
      </c>
      <c r="H930" s="16" t="s">
        <v>533</v>
      </c>
      <c r="I930" s="16" t="s">
        <v>473</v>
      </c>
      <c r="J930" s="16" t="s">
        <v>600</v>
      </c>
      <c r="K930" s="16" t="s">
        <v>8862</v>
      </c>
      <c r="L930" s="16" t="s">
        <v>8863</v>
      </c>
      <c r="M930" s="16" t="s">
        <v>8864</v>
      </c>
      <c r="N930" s="16" t="s">
        <v>441</v>
      </c>
      <c r="O930" s="16" t="s">
        <v>442</v>
      </c>
      <c r="P930" s="16" t="s">
        <v>8865</v>
      </c>
      <c r="Q930" s="16" t="s">
        <v>8866</v>
      </c>
      <c r="R930" s="16" t="s">
        <v>7</v>
      </c>
      <c r="S930" s="16" t="s">
        <v>3414</v>
      </c>
      <c r="T930" s="16" t="s">
        <v>8867</v>
      </c>
      <c r="U930" s="16" t="s">
        <v>447</v>
      </c>
      <c r="V930" s="16" t="s">
        <v>8868</v>
      </c>
      <c r="W930" s="16" t="s">
        <v>8865</v>
      </c>
      <c r="X930" s="16" t="s">
        <v>449</v>
      </c>
      <c r="Y930" s="16" t="s">
        <v>450</v>
      </c>
      <c r="Z930" s="16" t="s">
        <v>451</v>
      </c>
      <c r="AA930" s="16" t="s">
        <v>8869</v>
      </c>
      <c r="AB930" s="16" t="s">
        <v>3414</v>
      </c>
      <c r="AC930" s="16" t="s">
        <v>7</v>
      </c>
      <c r="AD930" s="16" t="s">
        <v>453</v>
      </c>
      <c r="AE930" s="16" t="s">
        <v>338</v>
      </c>
      <c r="AF930" s="16" t="s">
        <v>338</v>
      </c>
      <c r="AG930" s="25">
        <f ca="1" t="shared" si="104"/>
        <v>1.55194444436347</v>
      </c>
      <c r="AH930" s="25" t="str">
        <f t="shared" si="105"/>
        <v>是</v>
      </c>
      <c r="AI930" s="26" t="str">
        <f ca="1" t="shared" si="106"/>
        <v>是</v>
      </c>
      <c r="AJ930" s="27" t="str">
        <f ca="1" t="shared" si="107"/>
        <v>是</v>
      </c>
      <c r="AK930" s="28" t="s">
        <v>69</v>
      </c>
      <c r="AL930" s="28"/>
      <c r="AM930" s="28"/>
    </row>
    <row r="931" spans="1:39">
      <c r="A931" s="22" t="str">
        <f t="shared" si="102"/>
        <v>合肥肥东吾悦网点</v>
      </c>
      <c r="B931" s="22" t="str">
        <f>VLOOKUP(R931,区域划分!A:B,2,0)</f>
        <v>肥东</v>
      </c>
      <c r="C931" t="str">
        <f t="shared" si="103"/>
        <v>2020-11-04</v>
      </c>
      <c r="D931" s="16" t="s">
        <v>8870</v>
      </c>
      <c r="E931" s="16" t="s">
        <v>8871</v>
      </c>
      <c r="F931" s="16" t="s">
        <v>433</v>
      </c>
      <c r="G931" s="16" t="s">
        <v>532</v>
      </c>
      <c r="H931" s="16" t="s">
        <v>533</v>
      </c>
      <c r="I931" s="16" t="s">
        <v>436</v>
      </c>
      <c r="J931" s="16" t="s">
        <v>5246</v>
      </c>
      <c r="K931" s="16" t="s">
        <v>8872</v>
      </c>
      <c r="L931" s="16" t="s">
        <v>8873</v>
      </c>
      <c r="M931" s="16" t="s">
        <v>8874</v>
      </c>
      <c r="N931" s="16" t="s">
        <v>478</v>
      </c>
      <c r="O931" s="16" t="s">
        <v>442</v>
      </c>
      <c r="P931" s="16" t="s">
        <v>8875</v>
      </c>
      <c r="Q931" s="16" t="s">
        <v>8876</v>
      </c>
      <c r="R931" s="16" t="s">
        <v>11</v>
      </c>
      <c r="S931" s="16" t="s">
        <v>606</v>
      </c>
      <c r="T931" s="16" t="s">
        <v>8877</v>
      </c>
      <c r="U931" s="16" t="s">
        <v>466</v>
      </c>
      <c r="V931" s="16" t="s">
        <v>8878</v>
      </c>
      <c r="W931" s="16" t="s">
        <v>8875</v>
      </c>
      <c r="X931" s="16" t="s">
        <v>449</v>
      </c>
      <c r="Y931" s="16" t="s">
        <v>450</v>
      </c>
      <c r="Z931" s="16" t="s">
        <v>451</v>
      </c>
      <c r="AA931" s="16" t="s">
        <v>8879</v>
      </c>
      <c r="AB931" s="16" t="s">
        <v>606</v>
      </c>
      <c r="AC931" s="16" t="s">
        <v>11</v>
      </c>
      <c r="AD931" s="16" t="s">
        <v>453</v>
      </c>
      <c r="AE931" s="16" t="s">
        <v>11</v>
      </c>
      <c r="AF931" s="16" t="s">
        <v>338</v>
      </c>
      <c r="AG931" s="25">
        <f ca="1" t="shared" si="104"/>
        <v>23.7752777778078</v>
      </c>
      <c r="AH931" s="25" t="str">
        <f t="shared" si="105"/>
        <v>是</v>
      </c>
      <c r="AI931" s="26" t="str">
        <f ca="1" t="shared" si="106"/>
        <v>是</v>
      </c>
      <c r="AJ931" s="27" t="str">
        <f ca="1" t="shared" si="107"/>
        <v>是</v>
      </c>
      <c r="AK931" s="28"/>
      <c r="AL931" s="28" t="s">
        <v>71</v>
      </c>
      <c r="AM931" s="28"/>
    </row>
    <row r="932" spans="1:39">
      <c r="A932" s="22" t="str">
        <f t="shared" si="102"/>
        <v>合肥高新天鹅湖网点</v>
      </c>
      <c r="B932" s="22" t="str">
        <f>VLOOKUP(R932,区域划分!A:B,2,0)</f>
        <v>合肥南</v>
      </c>
      <c r="C932" t="str">
        <f t="shared" si="103"/>
        <v>2020-11-04</v>
      </c>
      <c r="D932" s="16" t="s">
        <v>8880</v>
      </c>
      <c r="E932" s="16" t="s">
        <v>8881</v>
      </c>
      <c r="F932" s="16" t="s">
        <v>433</v>
      </c>
      <c r="G932" s="16" t="s">
        <v>434</v>
      </c>
      <c r="H932" s="16" t="s">
        <v>2446</v>
      </c>
      <c r="I932" s="16" t="s">
        <v>436</v>
      </c>
      <c r="J932" s="16" t="s">
        <v>1766</v>
      </c>
      <c r="K932" s="16" t="s">
        <v>8882</v>
      </c>
      <c r="L932" s="16" t="s">
        <v>8883</v>
      </c>
      <c r="M932" s="16" t="s">
        <v>7120</v>
      </c>
      <c r="N932" s="16" t="s">
        <v>478</v>
      </c>
      <c r="O932" s="16" t="s">
        <v>479</v>
      </c>
      <c r="P932" s="16" t="s">
        <v>8884</v>
      </c>
      <c r="Q932" s="16" t="s">
        <v>8885</v>
      </c>
      <c r="R932" s="16" t="s">
        <v>17</v>
      </c>
      <c r="S932" s="16" t="s">
        <v>593</v>
      </c>
      <c r="T932" s="16" t="s">
        <v>8886</v>
      </c>
      <c r="U932" s="16" t="s">
        <v>447</v>
      </c>
      <c r="V932" s="16" t="s">
        <v>8887</v>
      </c>
      <c r="W932" s="16" t="s">
        <v>8884</v>
      </c>
      <c r="X932" s="16" t="s">
        <v>449</v>
      </c>
      <c r="Y932" s="16" t="s">
        <v>450</v>
      </c>
      <c r="Z932" s="16" t="s">
        <v>451</v>
      </c>
      <c r="AA932" s="16" t="s">
        <v>8888</v>
      </c>
      <c r="AB932" s="16" t="s">
        <v>593</v>
      </c>
      <c r="AC932" s="16" t="s">
        <v>17</v>
      </c>
      <c r="AD932" s="16" t="s">
        <v>453</v>
      </c>
      <c r="AE932" s="16" t="s">
        <v>338</v>
      </c>
      <c r="AF932" s="16" t="s">
        <v>338</v>
      </c>
      <c r="AG932" s="25">
        <f ca="1" t="shared" si="104"/>
        <v>6.11833333340473</v>
      </c>
      <c r="AH932" s="25" t="str">
        <f t="shared" si="105"/>
        <v>是</v>
      </c>
      <c r="AI932" s="26" t="str">
        <f ca="1" t="shared" si="106"/>
        <v>是</v>
      </c>
      <c r="AJ932" s="27" t="str">
        <f ca="1" t="shared" si="107"/>
        <v>是</v>
      </c>
      <c r="AK932" s="28" t="s">
        <v>69</v>
      </c>
      <c r="AL932" s="28"/>
      <c r="AM932" s="28"/>
    </row>
    <row r="933" spans="1:39">
      <c r="A933" s="22" t="str">
        <f t="shared" si="102"/>
        <v>合肥肥东吾悦网点</v>
      </c>
      <c r="B933" s="22" t="str">
        <f>VLOOKUP(R933,区域划分!A:B,2,0)</f>
        <v>肥东</v>
      </c>
      <c r="C933" t="str">
        <f t="shared" si="103"/>
        <v>2020-11-04</v>
      </c>
      <c r="D933" s="16" t="s">
        <v>8889</v>
      </c>
      <c r="E933" s="16" t="s">
        <v>8890</v>
      </c>
      <c r="F933" s="16" t="s">
        <v>433</v>
      </c>
      <c r="G933" s="16" t="s">
        <v>456</v>
      </c>
      <c r="H933" s="16" t="s">
        <v>457</v>
      </c>
      <c r="I933" s="16" t="s">
        <v>473</v>
      </c>
      <c r="J933" s="16" t="s">
        <v>8891</v>
      </c>
      <c r="K933" s="16" t="s">
        <v>8892</v>
      </c>
      <c r="L933" s="16" t="s">
        <v>8893</v>
      </c>
      <c r="M933" s="16" t="s">
        <v>8894</v>
      </c>
      <c r="N933" s="16" t="s">
        <v>441</v>
      </c>
      <c r="O933" s="16" t="s">
        <v>442</v>
      </c>
      <c r="P933" s="16" t="s">
        <v>8895</v>
      </c>
      <c r="Q933" s="16" t="s">
        <v>8896</v>
      </c>
      <c r="R933" s="16" t="s">
        <v>11</v>
      </c>
      <c r="S933" s="16" t="s">
        <v>606</v>
      </c>
      <c r="T933" s="16" t="s">
        <v>8897</v>
      </c>
      <c r="U933" s="16" t="s">
        <v>466</v>
      </c>
      <c r="V933" s="16" t="s">
        <v>8898</v>
      </c>
      <c r="W933" s="16" t="s">
        <v>8895</v>
      </c>
      <c r="X933" s="16" t="s">
        <v>449</v>
      </c>
      <c r="Y933" s="16" t="s">
        <v>450</v>
      </c>
      <c r="Z933" s="16" t="s">
        <v>451</v>
      </c>
      <c r="AA933" s="16" t="s">
        <v>8899</v>
      </c>
      <c r="AB933" s="16" t="s">
        <v>606</v>
      </c>
      <c r="AC933" s="16" t="s">
        <v>11</v>
      </c>
      <c r="AD933" s="16" t="s">
        <v>453</v>
      </c>
      <c r="AE933" s="16" t="s">
        <v>11</v>
      </c>
      <c r="AF933" s="16" t="s">
        <v>338</v>
      </c>
      <c r="AG933" s="25">
        <f ca="1" t="shared" si="104"/>
        <v>23.7197222221876</v>
      </c>
      <c r="AH933" s="25" t="str">
        <f t="shared" si="105"/>
        <v>是</v>
      </c>
      <c r="AI933" s="26" t="str">
        <f ca="1" t="shared" si="106"/>
        <v>是</v>
      </c>
      <c r="AJ933" s="27" t="str">
        <f ca="1" t="shared" si="107"/>
        <v>是</v>
      </c>
      <c r="AK933" s="28"/>
      <c r="AL933" s="28" t="s">
        <v>71</v>
      </c>
      <c r="AM933" s="28"/>
    </row>
    <row r="934" spans="1:39">
      <c r="A934" s="22" t="str">
        <f t="shared" si="102"/>
        <v>合肥肥东吾悦网点</v>
      </c>
      <c r="B934" s="22" t="str">
        <f>VLOOKUP(R934,区域划分!A:B,2,0)</f>
        <v>肥东</v>
      </c>
      <c r="C934" t="str">
        <f t="shared" si="103"/>
        <v>2020-11-04</v>
      </c>
      <c r="D934" s="16" t="s">
        <v>8900</v>
      </c>
      <c r="E934" s="16" t="s">
        <v>6852</v>
      </c>
      <c r="F934" s="16" t="s">
        <v>433</v>
      </c>
      <c r="G934" s="16" t="s">
        <v>532</v>
      </c>
      <c r="H934" s="16" t="s">
        <v>1112</v>
      </c>
      <c r="I934" s="16" t="s">
        <v>473</v>
      </c>
      <c r="J934" s="16" t="s">
        <v>6853</v>
      </c>
      <c r="K934" s="16" t="s">
        <v>6854</v>
      </c>
      <c r="L934" s="16" t="s">
        <v>8901</v>
      </c>
      <c r="M934" s="16" t="s">
        <v>6856</v>
      </c>
      <c r="N934" s="16" t="s">
        <v>478</v>
      </c>
      <c r="O934" s="16" t="s">
        <v>442</v>
      </c>
      <c r="P934" s="16" t="s">
        <v>6857</v>
      </c>
      <c r="Q934" s="16" t="s">
        <v>6858</v>
      </c>
      <c r="R934" s="16" t="s">
        <v>11</v>
      </c>
      <c r="S934" s="16" t="s">
        <v>606</v>
      </c>
      <c r="T934" s="16" t="s">
        <v>727</v>
      </c>
      <c r="U934" s="16" t="s">
        <v>466</v>
      </c>
      <c r="V934" s="16" t="s">
        <v>6859</v>
      </c>
      <c r="W934" s="16" t="s">
        <v>6857</v>
      </c>
      <c r="X934" s="16" t="s">
        <v>449</v>
      </c>
      <c r="Y934" s="16" t="s">
        <v>450</v>
      </c>
      <c r="Z934" s="16" t="s">
        <v>451</v>
      </c>
      <c r="AA934" s="16" t="s">
        <v>8902</v>
      </c>
      <c r="AB934" s="16" t="s">
        <v>606</v>
      </c>
      <c r="AC934" s="16" t="s">
        <v>11</v>
      </c>
      <c r="AD934" s="16" t="s">
        <v>453</v>
      </c>
      <c r="AE934" s="16" t="s">
        <v>11</v>
      </c>
      <c r="AF934" s="16" t="s">
        <v>338</v>
      </c>
      <c r="AG934" s="25">
        <f ca="1" t="shared" si="104"/>
        <v>23.7925000000396</v>
      </c>
      <c r="AH934" s="25" t="str">
        <f t="shared" si="105"/>
        <v>是</v>
      </c>
      <c r="AI934" s="26" t="str">
        <f ca="1" t="shared" si="106"/>
        <v>是</v>
      </c>
      <c r="AJ934" s="27" t="str">
        <f ca="1" t="shared" si="107"/>
        <v>是</v>
      </c>
      <c r="AK934" s="28"/>
      <c r="AL934" s="28" t="s">
        <v>71</v>
      </c>
      <c r="AM934" s="28"/>
    </row>
    <row r="935" spans="1:39">
      <c r="A935" s="22" t="str">
        <f t="shared" si="102"/>
        <v>合肥包河三里庵网点</v>
      </c>
      <c r="B935" s="22" t="str">
        <f>VLOOKUP(R935,区域划分!A:B,2,0)</f>
        <v>合肥南</v>
      </c>
      <c r="C935" t="str">
        <f t="shared" si="103"/>
        <v>2020-11-04</v>
      </c>
      <c r="D935" s="16" t="s">
        <v>8903</v>
      </c>
      <c r="E935" s="16" t="s">
        <v>8904</v>
      </c>
      <c r="F935" s="16" t="s">
        <v>433</v>
      </c>
      <c r="G935" s="16" t="s">
        <v>532</v>
      </c>
      <c r="H935" s="16" t="s">
        <v>533</v>
      </c>
      <c r="I935" s="16" t="s">
        <v>473</v>
      </c>
      <c r="J935" s="16" t="s">
        <v>8650</v>
      </c>
      <c r="K935" s="16" t="s">
        <v>8905</v>
      </c>
      <c r="L935" s="16" t="s">
        <v>8906</v>
      </c>
      <c r="M935" s="16" t="s">
        <v>8907</v>
      </c>
      <c r="N935" s="16" t="s">
        <v>478</v>
      </c>
      <c r="O935" s="16" t="s">
        <v>442</v>
      </c>
      <c r="P935" s="16" t="s">
        <v>8908</v>
      </c>
      <c r="Q935" s="16" t="s">
        <v>8909</v>
      </c>
      <c r="R935" s="16" t="s">
        <v>13</v>
      </c>
      <c r="S935" s="16" t="s">
        <v>606</v>
      </c>
      <c r="T935" s="16" t="s">
        <v>607</v>
      </c>
      <c r="U935" s="16" t="s">
        <v>466</v>
      </c>
      <c r="V935" s="16" t="s">
        <v>8910</v>
      </c>
      <c r="W935" s="16" t="s">
        <v>8908</v>
      </c>
      <c r="X935" s="16" t="s">
        <v>449</v>
      </c>
      <c r="Y935" s="16" t="s">
        <v>450</v>
      </c>
      <c r="Z935" s="16" t="s">
        <v>451</v>
      </c>
      <c r="AA935" s="16" t="s">
        <v>8911</v>
      </c>
      <c r="AB935" s="16" t="s">
        <v>606</v>
      </c>
      <c r="AC935" s="16" t="s">
        <v>13</v>
      </c>
      <c r="AD935" s="16" t="s">
        <v>453</v>
      </c>
      <c r="AE935" s="16" t="s">
        <v>13</v>
      </c>
      <c r="AF935" s="16" t="s">
        <v>338</v>
      </c>
      <c r="AG935" s="25">
        <f ca="1" t="shared" si="104"/>
        <v>23.7891666666255</v>
      </c>
      <c r="AH935" s="25" t="str">
        <f t="shared" si="105"/>
        <v>是</v>
      </c>
      <c r="AI935" s="26" t="str">
        <f ca="1" t="shared" si="106"/>
        <v>是</v>
      </c>
      <c r="AJ935" s="27" t="str">
        <f ca="1" t="shared" si="107"/>
        <v>是</v>
      </c>
      <c r="AK935" s="28"/>
      <c r="AL935" s="28" t="s">
        <v>71</v>
      </c>
      <c r="AM935" s="28"/>
    </row>
    <row r="936" spans="1:39">
      <c r="A936" s="22" t="str">
        <f t="shared" si="102"/>
        <v>合肥长丰北城网点</v>
      </c>
      <c r="B936" s="22" t="str">
        <f>VLOOKUP(R936,区域划分!A:B,2,0)</f>
        <v>合肥北</v>
      </c>
      <c r="C936" t="str">
        <f t="shared" si="103"/>
        <v>2020-11-04</v>
      </c>
      <c r="D936" s="16" t="s">
        <v>8912</v>
      </c>
      <c r="E936" s="16" t="s">
        <v>8913</v>
      </c>
      <c r="F936" s="16" t="s">
        <v>433</v>
      </c>
      <c r="G936" s="16" t="s">
        <v>456</v>
      </c>
      <c r="H936" s="16" t="s">
        <v>457</v>
      </c>
      <c r="I936" s="16" t="s">
        <v>436</v>
      </c>
      <c r="J936" s="16" t="s">
        <v>7280</v>
      </c>
      <c r="K936" s="16" t="s">
        <v>7281</v>
      </c>
      <c r="L936" s="16" t="s">
        <v>8914</v>
      </c>
      <c r="M936" s="16" t="s">
        <v>8915</v>
      </c>
      <c r="N936" s="16" t="s">
        <v>478</v>
      </c>
      <c r="O936" s="16" t="s">
        <v>479</v>
      </c>
      <c r="P936" s="16" t="s">
        <v>8916</v>
      </c>
      <c r="Q936" s="16" t="s">
        <v>8917</v>
      </c>
      <c r="R936" s="16" t="s">
        <v>21</v>
      </c>
      <c r="S936" s="16" t="s">
        <v>606</v>
      </c>
      <c r="T936" s="16" t="s">
        <v>1216</v>
      </c>
      <c r="U936" s="16" t="s">
        <v>466</v>
      </c>
      <c r="V936" s="16" t="s">
        <v>8918</v>
      </c>
      <c r="W936" s="16" t="s">
        <v>8916</v>
      </c>
      <c r="X936" s="16" t="s">
        <v>449</v>
      </c>
      <c r="Y936" s="16" t="s">
        <v>450</v>
      </c>
      <c r="Z936" s="16" t="s">
        <v>451</v>
      </c>
      <c r="AA936" s="16" t="s">
        <v>8919</v>
      </c>
      <c r="AB936" s="16" t="s">
        <v>606</v>
      </c>
      <c r="AC936" s="16" t="s">
        <v>21</v>
      </c>
      <c r="AD936" s="16" t="s">
        <v>453</v>
      </c>
      <c r="AE936" s="16" t="s">
        <v>21</v>
      </c>
      <c r="AF936" s="16" t="s">
        <v>338</v>
      </c>
      <c r="AG936" s="25">
        <f ca="1" t="shared" si="104"/>
        <v>23.6649999999208</v>
      </c>
      <c r="AH936" s="25" t="str">
        <f t="shared" si="105"/>
        <v>是</v>
      </c>
      <c r="AI936" s="26" t="str">
        <f ca="1" t="shared" si="106"/>
        <v>是</v>
      </c>
      <c r="AJ936" s="27" t="str">
        <f ca="1" t="shared" si="107"/>
        <v>是</v>
      </c>
      <c r="AK936" s="28"/>
      <c r="AL936" s="28" t="s">
        <v>71</v>
      </c>
      <c r="AM936" s="28"/>
    </row>
    <row r="937" spans="1:39">
      <c r="A937" s="22" t="str">
        <f t="shared" si="102"/>
        <v>合肥包河三里庵网点</v>
      </c>
      <c r="B937" s="22" t="str">
        <f>VLOOKUP(R937,区域划分!A:B,2,0)</f>
        <v>合肥南</v>
      </c>
      <c r="C937" t="str">
        <f t="shared" si="103"/>
        <v>2020-11-04</v>
      </c>
      <c r="D937" s="16" t="s">
        <v>8920</v>
      </c>
      <c r="E937" s="16" t="s">
        <v>8921</v>
      </c>
      <c r="F937" s="16" t="s">
        <v>433</v>
      </c>
      <c r="G937" s="16" t="s">
        <v>456</v>
      </c>
      <c r="H937" s="16" t="s">
        <v>457</v>
      </c>
      <c r="I937" s="16" t="s">
        <v>473</v>
      </c>
      <c r="J937" s="16" t="s">
        <v>3609</v>
      </c>
      <c r="K937" s="16" t="s">
        <v>8922</v>
      </c>
      <c r="L937" s="16" t="s">
        <v>8923</v>
      </c>
      <c r="M937" s="16" t="s">
        <v>8924</v>
      </c>
      <c r="N937" s="16" t="s">
        <v>441</v>
      </c>
      <c r="O937" s="16" t="s">
        <v>442</v>
      </c>
      <c r="P937" s="16" t="s">
        <v>8924</v>
      </c>
      <c r="Q937" s="16" t="s">
        <v>8925</v>
      </c>
      <c r="R937" s="16" t="s">
        <v>13</v>
      </c>
      <c r="S937" s="16" t="s">
        <v>606</v>
      </c>
      <c r="T937" s="16" t="s">
        <v>607</v>
      </c>
      <c r="U937" s="16" t="s">
        <v>466</v>
      </c>
      <c r="V937" s="16" t="s">
        <v>8926</v>
      </c>
      <c r="W937" s="16" t="s">
        <v>8924</v>
      </c>
      <c r="X937" s="16" t="s">
        <v>449</v>
      </c>
      <c r="Y937" s="16" t="s">
        <v>450</v>
      </c>
      <c r="Z937" s="16" t="s">
        <v>451</v>
      </c>
      <c r="AA937" s="16" t="s">
        <v>8927</v>
      </c>
      <c r="AB937" s="16" t="s">
        <v>606</v>
      </c>
      <c r="AC937" s="16" t="s">
        <v>13</v>
      </c>
      <c r="AD937" s="16" t="s">
        <v>453</v>
      </c>
      <c r="AE937" s="16" t="s">
        <v>13</v>
      </c>
      <c r="AF937" s="16" t="s">
        <v>338</v>
      </c>
      <c r="AG937" s="25">
        <f ca="1" t="shared" si="104"/>
        <v>23.7794444444007</v>
      </c>
      <c r="AH937" s="25" t="str">
        <f t="shared" si="105"/>
        <v>是</v>
      </c>
      <c r="AI937" s="26" t="str">
        <f ca="1" t="shared" si="106"/>
        <v>是</v>
      </c>
      <c r="AJ937" s="27" t="str">
        <f ca="1" t="shared" si="107"/>
        <v>是</v>
      </c>
      <c r="AK937" s="28"/>
      <c r="AL937" s="28" t="s">
        <v>71</v>
      </c>
      <c r="AM937" s="28"/>
    </row>
    <row r="938" spans="1:39">
      <c r="A938" s="22" t="str">
        <f t="shared" si="102"/>
        <v>合肥肥东吾悦网点</v>
      </c>
      <c r="B938" s="22" t="str">
        <f>VLOOKUP(R938,区域划分!A:B,2,0)</f>
        <v>肥东</v>
      </c>
      <c r="C938" t="str">
        <f t="shared" si="103"/>
        <v>2020-11-04</v>
      </c>
      <c r="D938" s="16" t="s">
        <v>8928</v>
      </c>
      <c r="E938" s="16" t="s">
        <v>8929</v>
      </c>
      <c r="F938" s="16" t="s">
        <v>433</v>
      </c>
      <c r="G938" s="16" t="s">
        <v>471</v>
      </c>
      <c r="H938" s="16" t="s">
        <v>472</v>
      </c>
      <c r="I938" s="16" t="s">
        <v>436</v>
      </c>
      <c r="J938" s="16" t="s">
        <v>764</v>
      </c>
      <c r="K938" s="16" t="s">
        <v>4937</v>
      </c>
      <c r="L938" s="16" t="s">
        <v>8930</v>
      </c>
      <c r="M938" s="16" t="s">
        <v>8931</v>
      </c>
      <c r="N938" s="16" t="s">
        <v>441</v>
      </c>
      <c r="O938" s="16" t="s">
        <v>442</v>
      </c>
      <c r="P938" s="16" t="s">
        <v>8932</v>
      </c>
      <c r="Q938" s="16" t="s">
        <v>8933</v>
      </c>
      <c r="R938" s="16" t="s">
        <v>11</v>
      </c>
      <c r="S938" s="16" t="s">
        <v>606</v>
      </c>
      <c r="T938" s="16" t="s">
        <v>727</v>
      </c>
      <c r="U938" s="16" t="s">
        <v>466</v>
      </c>
      <c r="V938" s="16" t="s">
        <v>8934</v>
      </c>
      <c r="W938" s="16" t="s">
        <v>8932</v>
      </c>
      <c r="X938" s="16" t="s">
        <v>449</v>
      </c>
      <c r="Y938" s="16" t="s">
        <v>450</v>
      </c>
      <c r="Z938" s="16" t="s">
        <v>451</v>
      </c>
      <c r="AA938" s="16" t="s">
        <v>8935</v>
      </c>
      <c r="AB938" s="16" t="s">
        <v>606</v>
      </c>
      <c r="AC938" s="16" t="s">
        <v>11</v>
      </c>
      <c r="AD938" s="16" t="s">
        <v>453</v>
      </c>
      <c r="AE938" s="16" t="s">
        <v>11</v>
      </c>
      <c r="AF938" s="16" t="s">
        <v>338</v>
      </c>
      <c r="AG938" s="25">
        <f ca="1" t="shared" si="104"/>
        <v>23.752222222276</v>
      </c>
      <c r="AH938" s="25" t="str">
        <f t="shared" si="105"/>
        <v>是</v>
      </c>
      <c r="AI938" s="26" t="str">
        <f ca="1" t="shared" si="106"/>
        <v>是</v>
      </c>
      <c r="AJ938" s="27" t="str">
        <f ca="1" t="shared" si="107"/>
        <v>是</v>
      </c>
      <c r="AK938" s="28"/>
      <c r="AL938" s="28" t="s">
        <v>71</v>
      </c>
      <c r="AM938" s="28"/>
    </row>
    <row r="939" spans="1:39">
      <c r="A939" s="22" t="str">
        <f t="shared" si="102"/>
        <v>合肥肥东吾悦网点</v>
      </c>
      <c r="B939" s="22" t="str">
        <f>VLOOKUP(R939,区域划分!A:B,2,0)</f>
        <v>肥东</v>
      </c>
      <c r="C939" t="str">
        <f t="shared" si="103"/>
        <v>2020-11-04</v>
      </c>
      <c r="D939" s="16" t="s">
        <v>8936</v>
      </c>
      <c r="E939" s="16" t="s">
        <v>8937</v>
      </c>
      <c r="F939" s="16" t="s">
        <v>433</v>
      </c>
      <c r="G939" s="16" t="s">
        <v>532</v>
      </c>
      <c r="H939" s="16" t="s">
        <v>533</v>
      </c>
      <c r="I939" s="16" t="s">
        <v>473</v>
      </c>
      <c r="J939" s="16" t="s">
        <v>846</v>
      </c>
      <c r="K939" s="16" t="s">
        <v>1320</v>
      </c>
      <c r="L939" s="16" t="s">
        <v>8938</v>
      </c>
      <c r="M939" s="16" t="s">
        <v>537</v>
      </c>
      <c r="N939" s="16" t="s">
        <v>441</v>
      </c>
      <c r="O939" s="16" t="s">
        <v>442</v>
      </c>
      <c r="P939" s="16" t="s">
        <v>537</v>
      </c>
      <c r="Q939" s="16" t="s">
        <v>8939</v>
      </c>
      <c r="R939" s="16" t="s">
        <v>11</v>
      </c>
      <c r="S939" s="16" t="s">
        <v>606</v>
      </c>
      <c r="T939" s="16" t="s">
        <v>727</v>
      </c>
      <c r="U939" s="16" t="s">
        <v>466</v>
      </c>
      <c r="V939" s="16" t="s">
        <v>541</v>
      </c>
      <c r="W939" s="16" t="s">
        <v>537</v>
      </c>
      <c r="X939" s="16" t="s">
        <v>449</v>
      </c>
      <c r="Y939" s="16" t="s">
        <v>450</v>
      </c>
      <c r="Z939" s="16" t="s">
        <v>451</v>
      </c>
      <c r="AA939" s="16" t="s">
        <v>8940</v>
      </c>
      <c r="AB939" s="16" t="s">
        <v>606</v>
      </c>
      <c r="AC939" s="16" t="s">
        <v>11</v>
      </c>
      <c r="AD939" s="16" t="s">
        <v>453</v>
      </c>
      <c r="AE939" s="16" t="s">
        <v>11</v>
      </c>
      <c r="AF939" s="16" t="s">
        <v>338</v>
      </c>
      <c r="AG939" s="25">
        <f ca="1" t="shared" si="104"/>
        <v>23.7777777776937</v>
      </c>
      <c r="AH939" s="25" t="str">
        <f t="shared" si="105"/>
        <v>是</v>
      </c>
      <c r="AI939" s="26" t="str">
        <f ca="1" t="shared" si="106"/>
        <v>是</v>
      </c>
      <c r="AJ939" s="27" t="str">
        <f ca="1" t="shared" si="107"/>
        <v>是</v>
      </c>
      <c r="AK939" s="28"/>
      <c r="AL939" s="28" t="s">
        <v>71</v>
      </c>
      <c r="AM939" s="28"/>
    </row>
    <row r="940" spans="1:39">
      <c r="A940" s="22" t="str">
        <f t="shared" si="102"/>
        <v>合肥包河三里庵网点</v>
      </c>
      <c r="B940" s="22" t="str">
        <f>VLOOKUP(R940,区域划分!A:B,2,0)</f>
        <v>合肥南</v>
      </c>
      <c r="C940" t="str">
        <f t="shared" si="103"/>
        <v>2020-11-04</v>
      </c>
      <c r="D940" s="16" t="s">
        <v>8941</v>
      </c>
      <c r="E940" s="16" t="s">
        <v>8942</v>
      </c>
      <c r="F940" s="16" t="s">
        <v>433</v>
      </c>
      <c r="G940" s="16" t="s">
        <v>532</v>
      </c>
      <c r="H940" s="16" t="s">
        <v>533</v>
      </c>
      <c r="I940" s="16" t="s">
        <v>473</v>
      </c>
      <c r="J940" s="16" t="s">
        <v>8943</v>
      </c>
      <c r="K940" s="16" t="s">
        <v>8944</v>
      </c>
      <c r="L940" s="16" t="s">
        <v>8945</v>
      </c>
      <c r="M940" s="16" t="s">
        <v>8946</v>
      </c>
      <c r="N940" s="16" t="s">
        <v>478</v>
      </c>
      <c r="O940" s="16" t="s">
        <v>442</v>
      </c>
      <c r="P940" s="16" t="s">
        <v>8947</v>
      </c>
      <c r="Q940" s="16" t="s">
        <v>8948</v>
      </c>
      <c r="R940" s="16" t="s">
        <v>13</v>
      </c>
      <c r="S940" s="16" t="s">
        <v>606</v>
      </c>
      <c r="T940" s="16" t="s">
        <v>607</v>
      </c>
      <c r="U940" s="16" t="s">
        <v>466</v>
      </c>
      <c r="V940" s="16" t="s">
        <v>8949</v>
      </c>
      <c r="W940" s="16" t="s">
        <v>8947</v>
      </c>
      <c r="X940" s="16" t="s">
        <v>449</v>
      </c>
      <c r="Y940" s="16" t="s">
        <v>450</v>
      </c>
      <c r="Z940" s="16" t="s">
        <v>451</v>
      </c>
      <c r="AA940" s="16" t="s">
        <v>8950</v>
      </c>
      <c r="AB940" s="16" t="s">
        <v>606</v>
      </c>
      <c r="AC940" s="16" t="s">
        <v>13</v>
      </c>
      <c r="AD940" s="16" t="s">
        <v>453</v>
      </c>
      <c r="AE940" s="16" t="s">
        <v>13</v>
      </c>
      <c r="AF940" s="16" t="s">
        <v>338</v>
      </c>
      <c r="AG940" s="25">
        <f ca="1" t="shared" si="104"/>
        <v>23.8086111110752</v>
      </c>
      <c r="AH940" s="25" t="str">
        <f t="shared" si="105"/>
        <v>是</v>
      </c>
      <c r="AI940" s="26" t="str">
        <f ca="1" t="shared" si="106"/>
        <v>是</v>
      </c>
      <c r="AJ940" s="27" t="str">
        <f ca="1" t="shared" si="107"/>
        <v>是</v>
      </c>
      <c r="AK940" s="28"/>
      <c r="AL940" s="28" t="s">
        <v>71</v>
      </c>
      <c r="AM940" s="28"/>
    </row>
    <row r="941" spans="1:39">
      <c r="A941" s="22" t="str">
        <f t="shared" si="102"/>
        <v>合肥经开大学城网点</v>
      </c>
      <c r="B941" s="22" t="str">
        <f>VLOOKUP(R941,区域划分!A:B,2,0)</f>
        <v>合肥南</v>
      </c>
      <c r="C941" t="str">
        <f t="shared" si="103"/>
        <v>2020-11-04</v>
      </c>
      <c r="D941" s="16" t="s">
        <v>8951</v>
      </c>
      <c r="E941" s="16" t="s">
        <v>8952</v>
      </c>
      <c r="F941" s="16" t="s">
        <v>433</v>
      </c>
      <c r="G941" s="16" t="s">
        <v>532</v>
      </c>
      <c r="H941" s="16" t="s">
        <v>533</v>
      </c>
      <c r="I941" s="16" t="s">
        <v>473</v>
      </c>
      <c r="J941" s="16" t="s">
        <v>6813</v>
      </c>
      <c r="K941" s="16" t="s">
        <v>6814</v>
      </c>
      <c r="L941" s="16" t="s">
        <v>8953</v>
      </c>
      <c r="M941" s="16" t="s">
        <v>537</v>
      </c>
      <c r="N941" s="16" t="s">
        <v>441</v>
      </c>
      <c r="O941" s="16" t="s">
        <v>442</v>
      </c>
      <c r="P941" s="16" t="s">
        <v>537</v>
      </c>
      <c r="Q941" s="16" t="s">
        <v>8954</v>
      </c>
      <c r="R941" s="16" t="s">
        <v>7</v>
      </c>
      <c r="S941" s="16" t="s">
        <v>3414</v>
      </c>
      <c r="T941" s="16" t="s">
        <v>8955</v>
      </c>
      <c r="U941" s="16" t="s">
        <v>447</v>
      </c>
      <c r="V941" s="16" t="s">
        <v>541</v>
      </c>
      <c r="W941" s="16" t="s">
        <v>537</v>
      </c>
      <c r="X941" s="16" t="s">
        <v>449</v>
      </c>
      <c r="Y941" s="16" t="s">
        <v>450</v>
      </c>
      <c r="Z941" s="16" t="s">
        <v>451</v>
      </c>
      <c r="AA941" s="16" t="s">
        <v>8956</v>
      </c>
      <c r="AB941" s="16" t="s">
        <v>3414</v>
      </c>
      <c r="AC941" s="16" t="s">
        <v>7</v>
      </c>
      <c r="AD941" s="16" t="s">
        <v>453</v>
      </c>
      <c r="AE941" s="16" t="s">
        <v>338</v>
      </c>
      <c r="AF941" s="16" t="s">
        <v>338</v>
      </c>
      <c r="AG941" s="25">
        <f ca="1" t="shared" si="104"/>
        <v>1.65472222224344</v>
      </c>
      <c r="AH941" s="25" t="str">
        <f t="shared" si="105"/>
        <v>是</v>
      </c>
      <c r="AI941" s="26" t="str">
        <f ca="1" t="shared" si="106"/>
        <v>是</v>
      </c>
      <c r="AJ941" s="27" t="str">
        <f ca="1" t="shared" si="107"/>
        <v>是</v>
      </c>
      <c r="AK941" s="28" t="s">
        <v>69</v>
      </c>
      <c r="AL941" s="28"/>
      <c r="AM941" s="28"/>
    </row>
    <row r="942" spans="1:39">
      <c r="A942" s="22" t="str">
        <f t="shared" si="102"/>
        <v>合肥长丰水湖镇网点</v>
      </c>
      <c r="B942" s="22" t="str">
        <f>VLOOKUP(R942,区域划分!A:B,2,0)</f>
        <v>合肥北</v>
      </c>
      <c r="C942" t="str">
        <f t="shared" si="103"/>
        <v>2020-11-04</v>
      </c>
      <c r="D942" s="16" t="s">
        <v>8957</v>
      </c>
      <c r="E942" s="16" t="s">
        <v>8958</v>
      </c>
      <c r="F942" s="16" t="s">
        <v>433</v>
      </c>
      <c r="G942" s="16" t="s">
        <v>456</v>
      </c>
      <c r="H942" s="16" t="s">
        <v>457</v>
      </c>
      <c r="I942" s="16" t="s">
        <v>473</v>
      </c>
      <c r="J942" s="16" t="s">
        <v>1350</v>
      </c>
      <c r="K942" s="16" t="s">
        <v>8460</v>
      </c>
      <c r="L942" s="16" t="s">
        <v>8959</v>
      </c>
      <c r="M942" s="16" t="s">
        <v>8960</v>
      </c>
      <c r="N942" s="16" t="s">
        <v>478</v>
      </c>
      <c r="O942" s="16" t="s">
        <v>442</v>
      </c>
      <c r="P942" s="16" t="s">
        <v>8961</v>
      </c>
      <c r="Q942" s="16" t="s">
        <v>8962</v>
      </c>
      <c r="R942" s="16" t="s">
        <v>15</v>
      </c>
      <c r="S942" s="16" t="s">
        <v>829</v>
      </c>
      <c r="T942" s="16" t="s">
        <v>8963</v>
      </c>
      <c r="U942" s="16" t="s">
        <v>447</v>
      </c>
      <c r="V942" s="16" t="s">
        <v>8964</v>
      </c>
      <c r="W942" s="16" t="s">
        <v>8961</v>
      </c>
      <c r="X942" s="16" t="s">
        <v>449</v>
      </c>
      <c r="Y942" s="16" t="s">
        <v>450</v>
      </c>
      <c r="Z942" s="16" t="s">
        <v>451</v>
      </c>
      <c r="AA942" s="16" t="s">
        <v>8965</v>
      </c>
      <c r="AB942" s="16" t="s">
        <v>829</v>
      </c>
      <c r="AC942" s="16" t="s">
        <v>15</v>
      </c>
      <c r="AD942" s="16" t="s">
        <v>453</v>
      </c>
      <c r="AE942" s="16" t="s">
        <v>338</v>
      </c>
      <c r="AF942" s="16" t="s">
        <v>338</v>
      </c>
      <c r="AG942" s="25">
        <f ca="1" t="shared" si="104"/>
        <v>3.56444444437511</v>
      </c>
      <c r="AH942" s="25" t="str">
        <f t="shared" si="105"/>
        <v>是</v>
      </c>
      <c r="AI942" s="26" t="str">
        <f ca="1" t="shared" si="106"/>
        <v>是</v>
      </c>
      <c r="AJ942" s="27" t="str">
        <f ca="1" t="shared" si="107"/>
        <v>是</v>
      </c>
      <c r="AK942" s="28" t="s">
        <v>69</v>
      </c>
      <c r="AL942" s="28"/>
      <c r="AM942" s="28"/>
    </row>
    <row r="943" spans="1:39">
      <c r="A943" s="22" t="str">
        <f t="shared" si="102"/>
        <v>合肥经开大学城网点</v>
      </c>
      <c r="B943" s="22" t="str">
        <f>VLOOKUP(R943,区域划分!A:B,2,0)</f>
        <v>合肥南</v>
      </c>
      <c r="C943" t="str">
        <f t="shared" si="103"/>
        <v>2020-11-04</v>
      </c>
      <c r="D943" s="16" t="s">
        <v>8966</v>
      </c>
      <c r="E943" s="16" t="s">
        <v>8967</v>
      </c>
      <c r="F943" s="16" t="s">
        <v>433</v>
      </c>
      <c r="G943" s="16" t="s">
        <v>532</v>
      </c>
      <c r="H943" s="16" t="s">
        <v>533</v>
      </c>
      <c r="I943" s="16" t="s">
        <v>473</v>
      </c>
      <c r="J943" s="16" t="s">
        <v>954</v>
      </c>
      <c r="K943" s="16" t="s">
        <v>8968</v>
      </c>
      <c r="L943" s="16" t="s">
        <v>8969</v>
      </c>
      <c r="M943" s="16" t="s">
        <v>537</v>
      </c>
      <c r="N943" s="16" t="s">
        <v>441</v>
      </c>
      <c r="O943" s="16" t="s">
        <v>442</v>
      </c>
      <c r="P943" s="16" t="s">
        <v>537</v>
      </c>
      <c r="Q943" s="16" t="s">
        <v>8970</v>
      </c>
      <c r="R943" s="16" t="s">
        <v>7</v>
      </c>
      <c r="S943" s="16" t="s">
        <v>3414</v>
      </c>
      <c r="T943" s="16" t="s">
        <v>8971</v>
      </c>
      <c r="U943" s="16" t="s">
        <v>447</v>
      </c>
      <c r="V943" s="16" t="s">
        <v>541</v>
      </c>
      <c r="W943" s="16" t="s">
        <v>537</v>
      </c>
      <c r="X943" s="16" t="s">
        <v>449</v>
      </c>
      <c r="Y943" s="16" t="s">
        <v>450</v>
      </c>
      <c r="Z943" s="16" t="s">
        <v>451</v>
      </c>
      <c r="AA943" s="16" t="s">
        <v>8972</v>
      </c>
      <c r="AB943" s="16" t="s">
        <v>3414</v>
      </c>
      <c r="AC943" s="16" t="s">
        <v>7</v>
      </c>
      <c r="AD943" s="16" t="s">
        <v>453</v>
      </c>
      <c r="AE943" s="16" t="s">
        <v>338</v>
      </c>
      <c r="AF943" s="16" t="s">
        <v>338</v>
      </c>
      <c r="AG943" s="25">
        <f ca="1" t="shared" si="104"/>
        <v>1.37055555550614</v>
      </c>
      <c r="AH943" s="25" t="str">
        <f t="shared" si="105"/>
        <v>是</v>
      </c>
      <c r="AI943" s="26" t="str">
        <f ca="1" t="shared" si="106"/>
        <v>是</v>
      </c>
      <c r="AJ943" s="27" t="str">
        <f ca="1" t="shared" si="107"/>
        <v>是</v>
      </c>
      <c r="AK943" s="28" t="s">
        <v>69</v>
      </c>
      <c r="AL943" s="28"/>
      <c r="AM943" s="28"/>
    </row>
    <row r="944" spans="1:39">
      <c r="A944" s="22" t="str">
        <f t="shared" si="102"/>
        <v>合肥包河南站网点</v>
      </c>
      <c r="B944" s="22" t="str">
        <f>VLOOKUP(R944,区域划分!A:B,2,0)</f>
        <v>合肥南</v>
      </c>
      <c r="C944" t="str">
        <f t="shared" si="103"/>
        <v>2020-11-04</v>
      </c>
      <c r="D944" s="16" t="s">
        <v>8973</v>
      </c>
      <c r="E944" s="16" t="s">
        <v>8974</v>
      </c>
      <c r="F944" s="16" t="s">
        <v>835</v>
      </c>
      <c r="G944" s="16" t="s">
        <v>456</v>
      </c>
      <c r="H944" s="16" t="s">
        <v>753</v>
      </c>
      <c r="I944" s="16" t="s">
        <v>473</v>
      </c>
      <c r="J944" s="16" t="s">
        <v>836</v>
      </c>
      <c r="K944" s="16" t="s">
        <v>6588</v>
      </c>
      <c r="L944" s="16" t="s">
        <v>8975</v>
      </c>
      <c r="M944" s="16" t="s">
        <v>8976</v>
      </c>
      <c r="N944" s="16" t="s">
        <v>441</v>
      </c>
      <c r="O944" s="16" t="s">
        <v>442</v>
      </c>
      <c r="P944" s="16" t="s">
        <v>8977</v>
      </c>
      <c r="Q944" s="16" t="s">
        <v>8978</v>
      </c>
      <c r="R944" s="16" t="s">
        <v>79</v>
      </c>
      <c r="S944" s="16" t="s">
        <v>606</v>
      </c>
      <c r="T944" s="16" t="s">
        <v>8979</v>
      </c>
      <c r="U944" s="16" t="s">
        <v>466</v>
      </c>
      <c r="V944" s="16" t="s">
        <v>8980</v>
      </c>
      <c r="W944" s="16" t="s">
        <v>8977</v>
      </c>
      <c r="X944" s="16" t="s">
        <v>449</v>
      </c>
      <c r="Y944" s="16" t="s">
        <v>450</v>
      </c>
      <c r="Z944" s="16" t="s">
        <v>451</v>
      </c>
      <c r="AA944" s="16" t="s">
        <v>8981</v>
      </c>
      <c r="AB944" s="16" t="s">
        <v>606</v>
      </c>
      <c r="AC944" s="16" t="s">
        <v>79</v>
      </c>
      <c r="AD944" s="16" t="s">
        <v>865</v>
      </c>
      <c r="AE944" s="16" t="s">
        <v>79</v>
      </c>
      <c r="AF944" s="16" t="s">
        <v>338</v>
      </c>
      <c r="AG944" s="25">
        <f ca="1" t="shared" si="104"/>
        <v>23.8658333332278</v>
      </c>
      <c r="AH944" s="25" t="str">
        <f t="shared" si="105"/>
        <v>是</v>
      </c>
      <c r="AI944" s="26" t="str">
        <f ca="1" t="shared" si="106"/>
        <v>是</v>
      </c>
      <c r="AJ944" s="27" t="str">
        <f ca="1" t="shared" si="107"/>
        <v>是</v>
      </c>
      <c r="AK944" s="28"/>
      <c r="AL944" s="28" t="s">
        <v>71</v>
      </c>
      <c r="AM944" s="28"/>
    </row>
    <row r="945" spans="1:39">
      <c r="A945" s="22" t="str">
        <f t="shared" si="102"/>
        <v>贵池集散点</v>
      </c>
      <c r="B945" s="22" t="str">
        <f>VLOOKUP(R945,区域划分!A:B,2,0)</f>
        <v>池州</v>
      </c>
      <c r="C945" t="str">
        <f t="shared" si="103"/>
        <v>2020-11-04</v>
      </c>
      <c r="D945" s="16" t="s">
        <v>8982</v>
      </c>
      <c r="E945" s="16" t="s">
        <v>8983</v>
      </c>
      <c r="F945" s="16" t="s">
        <v>835</v>
      </c>
      <c r="G945" s="16" t="s">
        <v>471</v>
      </c>
      <c r="H945" s="16" t="s">
        <v>599</v>
      </c>
      <c r="I945" s="16" t="s">
        <v>473</v>
      </c>
      <c r="J945" s="16" t="s">
        <v>836</v>
      </c>
      <c r="K945" s="16" t="s">
        <v>8984</v>
      </c>
      <c r="L945" s="16" t="s">
        <v>8985</v>
      </c>
      <c r="M945" s="16" t="s">
        <v>8986</v>
      </c>
      <c r="N945" s="16" t="s">
        <v>478</v>
      </c>
      <c r="O945" s="16" t="s">
        <v>442</v>
      </c>
      <c r="P945" s="16" t="s">
        <v>8987</v>
      </c>
      <c r="Q945" s="16" t="s">
        <v>8988</v>
      </c>
      <c r="R945" s="16" t="s">
        <v>84</v>
      </c>
      <c r="S945" s="16" t="s">
        <v>606</v>
      </c>
      <c r="T945" s="16" t="s">
        <v>8989</v>
      </c>
      <c r="U945" s="16" t="s">
        <v>466</v>
      </c>
      <c r="V945" s="16" t="s">
        <v>8990</v>
      </c>
      <c r="W945" s="16" t="s">
        <v>8987</v>
      </c>
      <c r="X945" s="16" t="s">
        <v>449</v>
      </c>
      <c r="Y945" s="16" t="s">
        <v>450</v>
      </c>
      <c r="Z945" s="16" t="s">
        <v>451</v>
      </c>
      <c r="AA945" s="16" t="s">
        <v>8991</v>
      </c>
      <c r="AB945" s="16" t="s">
        <v>606</v>
      </c>
      <c r="AC945" s="16" t="s">
        <v>84</v>
      </c>
      <c r="AD945" s="16" t="s">
        <v>865</v>
      </c>
      <c r="AE945" s="16" t="s">
        <v>84</v>
      </c>
      <c r="AF945" s="16" t="s">
        <v>338</v>
      </c>
      <c r="AG945" s="25">
        <f ca="1" t="shared" si="104"/>
        <v>23.9072222221876</v>
      </c>
      <c r="AH945" s="25" t="str">
        <f t="shared" si="105"/>
        <v>是</v>
      </c>
      <c r="AI945" s="26" t="str">
        <f ca="1" t="shared" si="106"/>
        <v>是</v>
      </c>
      <c r="AJ945" s="27" t="str">
        <f ca="1" t="shared" si="107"/>
        <v>是</v>
      </c>
      <c r="AK945" s="28"/>
      <c r="AL945" s="28" t="s">
        <v>71</v>
      </c>
      <c r="AM945" s="28"/>
    </row>
    <row r="946" spans="1:39">
      <c r="A946" s="22" t="str">
        <f t="shared" si="102"/>
        <v>黄山祁门网点</v>
      </c>
      <c r="B946" s="22" t="str">
        <f>VLOOKUP(R946,区域划分!A:B,2,0)</f>
        <v>黄山</v>
      </c>
      <c r="C946" t="str">
        <f t="shared" si="103"/>
        <v>2020-11-04</v>
      </c>
      <c r="D946" s="16" t="s">
        <v>8992</v>
      </c>
      <c r="E946" s="16" t="s">
        <v>8993</v>
      </c>
      <c r="F946" s="16" t="s">
        <v>433</v>
      </c>
      <c r="G946" s="16" t="s">
        <v>471</v>
      </c>
      <c r="H946" s="16" t="s">
        <v>472</v>
      </c>
      <c r="I946" s="16" t="s">
        <v>436</v>
      </c>
      <c r="J946" s="16" t="s">
        <v>3527</v>
      </c>
      <c r="K946" s="16" t="s">
        <v>3528</v>
      </c>
      <c r="L946" s="16" t="s">
        <v>8994</v>
      </c>
      <c r="M946" s="16" t="s">
        <v>8995</v>
      </c>
      <c r="N946" s="16" t="s">
        <v>478</v>
      </c>
      <c r="O946" s="16" t="s">
        <v>442</v>
      </c>
      <c r="P946" s="16" t="s">
        <v>8996</v>
      </c>
      <c r="Q946" s="16" t="s">
        <v>8997</v>
      </c>
      <c r="R946" s="16" t="s">
        <v>68</v>
      </c>
      <c r="S946" s="16" t="s">
        <v>7918</v>
      </c>
      <c r="T946" s="16" t="s">
        <v>8998</v>
      </c>
      <c r="U946" s="16" t="s">
        <v>447</v>
      </c>
      <c r="V946" s="16" t="s">
        <v>8999</v>
      </c>
      <c r="W946" s="16" t="s">
        <v>8996</v>
      </c>
      <c r="X946" s="16" t="s">
        <v>449</v>
      </c>
      <c r="Y946" s="16" t="s">
        <v>450</v>
      </c>
      <c r="Z946" s="16" t="s">
        <v>451</v>
      </c>
      <c r="AA946" s="16" t="s">
        <v>9000</v>
      </c>
      <c r="AB946" s="16" t="s">
        <v>7918</v>
      </c>
      <c r="AC946" s="16" t="s">
        <v>68</v>
      </c>
      <c r="AD946" s="16" t="s">
        <v>453</v>
      </c>
      <c r="AE946" s="16" t="s">
        <v>338</v>
      </c>
      <c r="AF946" s="16" t="s">
        <v>338</v>
      </c>
      <c r="AG946" s="25">
        <f ca="1" t="shared" si="104"/>
        <v>7.41472222219454</v>
      </c>
      <c r="AH946" s="25" t="str">
        <f t="shared" si="105"/>
        <v>是</v>
      </c>
      <c r="AI946" s="26" t="str">
        <f ca="1" t="shared" si="106"/>
        <v>是</v>
      </c>
      <c r="AJ946" s="27" t="str">
        <f ca="1" t="shared" si="107"/>
        <v>是</v>
      </c>
      <c r="AK946" s="28" t="s">
        <v>69</v>
      </c>
      <c r="AL946" s="28"/>
      <c r="AM946" s="28"/>
    </row>
    <row r="947" spans="1:39">
      <c r="A947" s="22" t="str">
        <f t="shared" si="102"/>
        <v>合肥肥东吾悦网点</v>
      </c>
      <c r="B947" s="22" t="str">
        <f>VLOOKUP(R947,区域划分!A:B,2,0)</f>
        <v>肥东</v>
      </c>
      <c r="C947" t="str">
        <f t="shared" si="103"/>
        <v>2020-11-04</v>
      </c>
      <c r="D947" s="16" t="s">
        <v>9001</v>
      </c>
      <c r="E947" s="16" t="s">
        <v>9002</v>
      </c>
      <c r="F947" s="16" t="s">
        <v>433</v>
      </c>
      <c r="G947" s="16" t="s">
        <v>532</v>
      </c>
      <c r="H947" s="16" t="s">
        <v>533</v>
      </c>
      <c r="I947" s="16" t="s">
        <v>473</v>
      </c>
      <c r="J947" s="16" t="s">
        <v>9003</v>
      </c>
      <c r="K947" s="16" t="s">
        <v>9004</v>
      </c>
      <c r="L947" s="16" t="s">
        <v>9005</v>
      </c>
      <c r="M947" s="16" t="s">
        <v>537</v>
      </c>
      <c r="N947" s="16" t="s">
        <v>441</v>
      </c>
      <c r="O947" s="16" t="s">
        <v>442</v>
      </c>
      <c r="P947" s="16" t="s">
        <v>9006</v>
      </c>
      <c r="Q947" s="16" t="s">
        <v>2243</v>
      </c>
      <c r="R947" s="16" t="s">
        <v>11</v>
      </c>
      <c r="S947" s="16" t="s">
        <v>606</v>
      </c>
      <c r="T947" s="16" t="s">
        <v>727</v>
      </c>
      <c r="U947" s="16" t="s">
        <v>466</v>
      </c>
      <c r="V947" s="16" t="s">
        <v>541</v>
      </c>
      <c r="W947" s="16" t="s">
        <v>9006</v>
      </c>
      <c r="X947" s="16" t="s">
        <v>449</v>
      </c>
      <c r="Y947" s="16" t="s">
        <v>450</v>
      </c>
      <c r="Z947" s="16" t="s">
        <v>451</v>
      </c>
      <c r="AA947" s="16" t="s">
        <v>9007</v>
      </c>
      <c r="AB947" s="16" t="s">
        <v>606</v>
      </c>
      <c r="AC947" s="16" t="s">
        <v>11</v>
      </c>
      <c r="AD947" s="16" t="s">
        <v>453</v>
      </c>
      <c r="AE947" s="16" t="s">
        <v>11</v>
      </c>
      <c r="AF947" s="16" t="s">
        <v>338</v>
      </c>
      <c r="AG947" s="25">
        <f ca="1" t="shared" si="104"/>
        <v>23.8930555555271</v>
      </c>
      <c r="AH947" s="25" t="str">
        <f t="shared" si="105"/>
        <v>是</v>
      </c>
      <c r="AI947" s="26" t="str">
        <f ca="1" t="shared" si="106"/>
        <v>是</v>
      </c>
      <c r="AJ947" s="27" t="str">
        <f ca="1" t="shared" si="107"/>
        <v>是</v>
      </c>
      <c r="AK947" s="28"/>
      <c r="AL947" s="28" t="s">
        <v>71</v>
      </c>
      <c r="AM947" s="28"/>
    </row>
    <row r="948" spans="1:39">
      <c r="A948" s="22" t="str">
        <f t="shared" si="102"/>
        <v>六安裕安小义乌网点</v>
      </c>
      <c r="B948" s="22" t="str">
        <f>VLOOKUP(R948,区域划分!A:B,2,0)</f>
        <v>六安</v>
      </c>
      <c r="C948" t="str">
        <f t="shared" si="103"/>
        <v>2020-11-04</v>
      </c>
      <c r="D948" s="16" t="s">
        <v>9008</v>
      </c>
      <c r="E948" s="16" t="s">
        <v>9009</v>
      </c>
      <c r="F948" s="16" t="s">
        <v>433</v>
      </c>
      <c r="G948" s="16" t="s">
        <v>532</v>
      </c>
      <c r="H948" s="16" t="s">
        <v>533</v>
      </c>
      <c r="I948" s="16" t="s">
        <v>473</v>
      </c>
      <c r="J948" s="16" t="s">
        <v>9010</v>
      </c>
      <c r="K948" s="16" t="s">
        <v>9011</v>
      </c>
      <c r="L948" s="16" t="s">
        <v>9012</v>
      </c>
      <c r="M948" s="16" t="s">
        <v>9013</v>
      </c>
      <c r="N948" s="16" t="s">
        <v>478</v>
      </c>
      <c r="O948" s="16" t="s">
        <v>442</v>
      </c>
      <c r="P948" s="16" t="s">
        <v>9014</v>
      </c>
      <c r="Q948" s="16" t="s">
        <v>9015</v>
      </c>
      <c r="R948" s="16" t="s">
        <v>100</v>
      </c>
      <c r="S948" s="16" t="s">
        <v>9016</v>
      </c>
      <c r="T948" s="16" t="s">
        <v>9017</v>
      </c>
      <c r="U948" s="16" t="s">
        <v>447</v>
      </c>
      <c r="V948" s="16" t="s">
        <v>9018</v>
      </c>
      <c r="W948" s="16" t="s">
        <v>9014</v>
      </c>
      <c r="X948" s="16" t="s">
        <v>449</v>
      </c>
      <c r="Y948" s="16" t="s">
        <v>450</v>
      </c>
      <c r="Z948" s="16" t="s">
        <v>451</v>
      </c>
      <c r="AA948" s="16" t="s">
        <v>9019</v>
      </c>
      <c r="AB948" s="16" t="s">
        <v>9016</v>
      </c>
      <c r="AC948" s="16" t="s">
        <v>9010</v>
      </c>
      <c r="AD948" s="16" t="s">
        <v>453</v>
      </c>
      <c r="AE948" s="16" t="s">
        <v>338</v>
      </c>
      <c r="AF948" s="16" t="s">
        <v>338</v>
      </c>
      <c r="AG948" s="25">
        <f ca="1" t="shared" si="104"/>
        <v>11.4613888888853</v>
      </c>
      <c r="AH948" s="25" t="str">
        <f t="shared" si="105"/>
        <v>是</v>
      </c>
      <c r="AI948" s="26" t="str">
        <f ca="1" t="shared" si="106"/>
        <v>是</v>
      </c>
      <c r="AJ948" s="27" t="str">
        <f ca="1" t="shared" si="107"/>
        <v>是</v>
      </c>
      <c r="AK948" s="28" t="s">
        <v>69</v>
      </c>
      <c r="AL948" s="28"/>
      <c r="AM948" s="28"/>
    </row>
    <row r="949" spans="1:39">
      <c r="A949" s="22" t="str">
        <f t="shared" si="102"/>
        <v>合肥肥东吾悦网点</v>
      </c>
      <c r="B949" s="22" t="str">
        <f>VLOOKUP(R949,区域划分!A:B,2,0)</f>
        <v>肥东</v>
      </c>
      <c r="C949" t="str">
        <f t="shared" si="103"/>
        <v>2020-11-04</v>
      </c>
      <c r="D949" s="16" t="s">
        <v>9020</v>
      </c>
      <c r="E949" s="16" t="s">
        <v>3449</v>
      </c>
      <c r="F949" s="16" t="s">
        <v>433</v>
      </c>
      <c r="G949" s="16" t="s">
        <v>532</v>
      </c>
      <c r="H949" s="16" t="s">
        <v>2334</v>
      </c>
      <c r="I949" s="16" t="s">
        <v>473</v>
      </c>
      <c r="J949" s="16" t="s">
        <v>1041</v>
      </c>
      <c r="K949" s="16" t="s">
        <v>1042</v>
      </c>
      <c r="L949" s="16" t="s">
        <v>9021</v>
      </c>
      <c r="M949" s="16" t="s">
        <v>3451</v>
      </c>
      <c r="N949" s="16" t="s">
        <v>441</v>
      </c>
      <c r="O949" s="16" t="s">
        <v>442</v>
      </c>
      <c r="P949" s="16" t="s">
        <v>3452</v>
      </c>
      <c r="Q949" s="16" t="s">
        <v>3453</v>
      </c>
      <c r="R949" s="16" t="s">
        <v>11</v>
      </c>
      <c r="S949" s="16" t="s">
        <v>606</v>
      </c>
      <c r="T949" s="16" t="s">
        <v>727</v>
      </c>
      <c r="U949" s="16" t="s">
        <v>466</v>
      </c>
      <c r="V949" s="16" t="s">
        <v>3454</v>
      </c>
      <c r="W949" s="16" t="s">
        <v>3452</v>
      </c>
      <c r="X949" s="16" t="s">
        <v>449</v>
      </c>
      <c r="Y949" s="16" t="s">
        <v>450</v>
      </c>
      <c r="Z949" s="16" t="s">
        <v>451</v>
      </c>
      <c r="AA949" s="16" t="s">
        <v>9022</v>
      </c>
      <c r="AB949" s="16" t="s">
        <v>606</v>
      </c>
      <c r="AC949" s="16" t="s">
        <v>11</v>
      </c>
      <c r="AD949" s="16" t="s">
        <v>453</v>
      </c>
      <c r="AE949" s="16" t="s">
        <v>11</v>
      </c>
      <c r="AF949" s="16" t="s">
        <v>338</v>
      </c>
      <c r="AG949" s="25">
        <f ca="1" t="shared" si="104"/>
        <v>23.9194444444729</v>
      </c>
      <c r="AH949" s="25" t="str">
        <f t="shared" si="105"/>
        <v>是</v>
      </c>
      <c r="AI949" s="26" t="str">
        <f ca="1" t="shared" si="106"/>
        <v>是</v>
      </c>
      <c r="AJ949" s="27" t="str">
        <f ca="1" t="shared" si="107"/>
        <v>是</v>
      </c>
      <c r="AK949" s="28"/>
      <c r="AL949" s="28" t="s">
        <v>71</v>
      </c>
      <c r="AM949" s="28"/>
    </row>
    <row r="950" spans="1:39">
      <c r="A950" s="22" t="str">
        <f t="shared" si="102"/>
        <v>合肥高新天鹅湖网点</v>
      </c>
      <c r="B950" s="22" t="str">
        <f>VLOOKUP(R950,区域划分!A:B,2,0)</f>
        <v>合肥南</v>
      </c>
      <c r="C950" t="str">
        <f t="shared" si="103"/>
        <v>2020-11-04</v>
      </c>
      <c r="D950" s="16" t="s">
        <v>9023</v>
      </c>
      <c r="E950" s="16" t="s">
        <v>9024</v>
      </c>
      <c r="F950" s="16" t="s">
        <v>433</v>
      </c>
      <c r="G950" s="16" t="s">
        <v>532</v>
      </c>
      <c r="H950" s="16" t="s">
        <v>533</v>
      </c>
      <c r="I950" s="16" t="s">
        <v>473</v>
      </c>
      <c r="J950" s="16" t="s">
        <v>999</v>
      </c>
      <c r="K950" s="16" t="s">
        <v>9025</v>
      </c>
      <c r="L950" s="16" t="s">
        <v>9026</v>
      </c>
      <c r="M950" s="16" t="s">
        <v>9027</v>
      </c>
      <c r="N950" s="16" t="s">
        <v>478</v>
      </c>
      <c r="O950" s="16" t="s">
        <v>479</v>
      </c>
      <c r="P950" s="16" t="s">
        <v>9028</v>
      </c>
      <c r="Q950" s="16" t="s">
        <v>9029</v>
      </c>
      <c r="R950" s="16" t="s">
        <v>17</v>
      </c>
      <c r="S950" s="16" t="s">
        <v>593</v>
      </c>
      <c r="T950" s="16" t="s">
        <v>9030</v>
      </c>
      <c r="U950" s="16" t="s">
        <v>447</v>
      </c>
      <c r="V950" s="16" t="s">
        <v>9031</v>
      </c>
      <c r="W950" s="16" t="s">
        <v>9028</v>
      </c>
      <c r="X950" s="16" t="s">
        <v>449</v>
      </c>
      <c r="Y950" s="16" t="s">
        <v>450</v>
      </c>
      <c r="Z950" s="16" t="s">
        <v>451</v>
      </c>
      <c r="AA950" s="16" t="s">
        <v>9032</v>
      </c>
      <c r="AB950" s="16" t="s">
        <v>593</v>
      </c>
      <c r="AC950" s="16" t="s">
        <v>17</v>
      </c>
      <c r="AD950" s="16" t="s">
        <v>453</v>
      </c>
      <c r="AE950" s="16" t="s">
        <v>338</v>
      </c>
      <c r="AF950" s="16" t="s">
        <v>338</v>
      </c>
      <c r="AG950" s="25">
        <f ca="1" t="shared" si="104"/>
        <v>3.65083333337679</v>
      </c>
      <c r="AH950" s="25" t="str">
        <f t="shared" si="105"/>
        <v>是</v>
      </c>
      <c r="AI950" s="26" t="str">
        <f ca="1" t="shared" si="106"/>
        <v>是</v>
      </c>
      <c r="AJ950" s="27" t="str">
        <f ca="1" t="shared" si="107"/>
        <v>是</v>
      </c>
      <c r="AK950" s="28" t="s">
        <v>69</v>
      </c>
      <c r="AL950" s="28"/>
      <c r="AM950" s="28"/>
    </row>
    <row r="951" spans="1:39">
      <c r="A951" s="22" t="str">
        <f t="shared" si="102"/>
        <v>合肥经开莲花路网点</v>
      </c>
      <c r="B951" s="22" t="str">
        <f>VLOOKUP(R951,区域划分!A:B,2,0)</f>
        <v>合肥南</v>
      </c>
      <c r="C951" t="str">
        <f t="shared" si="103"/>
        <v>2020-11-04</v>
      </c>
      <c r="D951" s="16" t="s">
        <v>9033</v>
      </c>
      <c r="E951" s="16" t="s">
        <v>9034</v>
      </c>
      <c r="F951" s="16" t="s">
        <v>433</v>
      </c>
      <c r="G951" s="16" t="s">
        <v>456</v>
      </c>
      <c r="H951" s="16" t="s">
        <v>457</v>
      </c>
      <c r="I951" s="16" t="s">
        <v>473</v>
      </c>
      <c r="J951" s="16" t="s">
        <v>1153</v>
      </c>
      <c r="K951" s="16" t="s">
        <v>1154</v>
      </c>
      <c r="L951" s="16" t="s">
        <v>9035</v>
      </c>
      <c r="M951" s="16" t="s">
        <v>9036</v>
      </c>
      <c r="N951" s="16" t="s">
        <v>478</v>
      </c>
      <c r="O951" s="16" t="s">
        <v>479</v>
      </c>
      <c r="P951" s="16" t="s">
        <v>9037</v>
      </c>
      <c r="Q951" s="16" t="s">
        <v>9038</v>
      </c>
      <c r="R951" s="16" t="s">
        <v>31</v>
      </c>
      <c r="S951" s="16" t="s">
        <v>606</v>
      </c>
      <c r="T951" s="16" t="s">
        <v>9039</v>
      </c>
      <c r="U951" s="16" t="s">
        <v>466</v>
      </c>
      <c r="V951" s="16" t="s">
        <v>9040</v>
      </c>
      <c r="W951" s="16" t="s">
        <v>9037</v>
      </c>
      <c r="X951" s="16" t="s">
        <v>449</v>
      </c>
      <c r="Y951" s="16" t="s">
        <v>450</v>
      </c>
      <c r="Z951" s="16" t="s">
        <v>451</v>
      </c>
      <c r="AA951" s="16" t="s">
        <v>9041</v>
      </c>
      <c r="AB951" s="16" t="s">
        <v>606</v>
      </c>
      <c r="AC951" s="16" t="s">
        <v>31</v>
      </c>
      <c r="AD951" s="16" t="s">
        <v>453</v>
      </c>
      <c r="AE951" s="16" t="s">
        <v>31</v>
      </c>
      <c r="AF951" s="16" t="s">
        <v>338</v>
      </c>
      <c r="AG951" s="25">
        <f ca="1" t="shared" si="104"/>
        <v>23.7558333333582</v>
      </c>
      <c r="AH951" s="25" t="str">
        <f t="shared" si="105"/>
        <v>是</v>
      </c>
      <c r="AI951" s="26" t="str">
        <f ca="1" t="shared" si="106"/>
        <v>是</v>
      </c>
      <c r="AJ951" s="27" t="str">
        <f ca="1" t="shared" si="107"/>
        <v>是</v>
      </c>
      <c r="AK951" s="28"/>
      <c r="AL951" s="28" t="s">
        <v>71</v>
      </c>
      <c r="AM951" s="28"/>
    </row>
    <row r="952" spans="1:39">
      <c r="A952" s="22" t="str">
        <f t="shared" si="102"/>
        <v>合肥肥东人民路网点</v>
      </c>
      <c r="B952" s="22" t="str">
        <f>VLOOKUP(R952,区域划分!A:B,2,0)</f>
        <v>肥东</v>
      </c>
      <c r="C952" t="str">
        <f t="shared" si="103"/>
        <v>2020-11-04</v>
      </c>
      <c r="D952" s="16" t="s">
        <v>9042</v>
      </c>
      <c r="E952" s="16" t="s">
        <v>9043</v>
      </c>
      <c r="F952" s="16" t="s">
        <v>433</v>
      </c>
      <c r="G952" s="16" t="s">
        <v>532</v>
      </c>
      <c r="H952" s="16" t="s">
        <v>533</v>
      </c>
      <c r="I952" s="16" t="s">
        <v>473</v>
      </c>
      <c r="J952" s="16" t="s">
        <v>3964</v>
      </c>
      <c r="K952" s="16" t="s">
        <v>3965</v>
      </c>
      <c r="L952" s="16" t="s">
        <v>9044</v>
      </c>
      <c r="M952" s="16" t="s">
        <v>9045</v>
      </c>
      <c r="N952" s="16" t="s">
        <v>478</v>
      </c>
      <c r="O952" s="16" t="s">
        <v>442</v>
      </c>
      <c r="P952" s="16" t="s">
        <v>9046</v>
      </c>
      <c r="Q952" s="16" t="s">
        <v>9047</v>
      </c>
      <c r="R952" s="16" t="s">
        <v>23</v>
      </c>
      <c r="S952" s="16" t="s">
        <v>606</v>
      </c>
      <c r="T952" s="16" t="s">
        <v>727</v>
      </c>
      <c r="U952" s="16" t="s">
        <v>466</v>
      </c>
      <c r="V952" s="16" t="s">
        <v>9048</v>
      </c>
      <c r="W952" s="16" t="s">
        <v>9046</v>
      </c>
      <c r="X952" s="16" t="s">
        <v>449</v>
      </c>
      <c r="Y952" s="16" t="s">
        <v>450</v>
      </c>
      <c r="Z952" s="16" t="s">
        <v>451</v>
      </c>
      <c r="AA952" s="16" t="s">
        <v>9049</v>
      </c>
      <c r="AB952" s="16" t="s">
        <v>606</v>
      </c>
      <c r="AC952" s="16" t="s">
        <v>23</v>
      </c>
      <c r="AD952" s="16" t="s">
        <v>453</v>
      </c>
      <c r="AE952" s="16" t="s">
        <v>23</v>
      </c>
      <c r="AF952" s="16" t="s">
        <v>338</v>
      </c>
      <c r="AG952" s="25">
        <f ca="1" t="shared" si="104"/>
        <v>23.7405555555015</v>
      </c>
      <c r="AH952" s="25" t="str">
        <f t="shared" si="105"/>
        <v>是</v>
      </c>
      <c r="AI952" s="26" t="str">
        <f ca="1" t="shared" si="106"/>
        <v>是</v>
      </c>
      <c r="AJ952" s="27" t="str">
        <f ca="1" t="shared" si="107"/>
        <v>是</v>
      </c>
      <c r="AK952" s="28"/>
      <c r="AL952" s="28" t="s">
        <v>71</v>
      </c>
      <c r="AM952" s="28"/>
    </row>
    <row r="953" spans="1:39">
      <c r="A953" s="22" t="str">
        <f t="shared" si="102"/>
        <v>合肥肥东吾悦网点</v>
      </c>
      <c r="B953" s="22" t="str">
        <f>VLOOKUP(R953,区域划分!A:B,2,0)</f>
        <v>肥东</v>
      </c>
      <c r="C953" t="str">
        <f t="shared" si="103"/>
        <v>2020-11-04</v>
      </c>
      <c r="D953" s="16" t="s">
        <v>9050</v>
      </c>
      <c r="E953" s="16" t="s">
        <v>9051</v>
      </c>
      <c r="F953" s="16" t="s">
        <v>433</v>
      </c>
      <c r="G953" s="16" t="s">
        <v>471</v>
      </c>
      <c r="H953" s="16" t="s">
        <v>472</v>
      </c>
      <c r="I953" s="16" t="s">
        <v>436</v>
      </c>
      <c r="J953" s="16" t="s">
        <v>9052</v>
      </c>
      <c r="K953" s="16" t="s">
        <v>9053</v>
      </c>
      <c r="L953" s="16" t="s">
        <v>9054</v>
      </c>
      <c r="M953" s="16" t="s">
        <v>9055</v>
      </c>
      <c r="N953" s="16" t="s">
        <v>478</v>
      </c>
      <c r="O953" s="16" t="s">
        <v>479</v>
      </c>
      <c r="P953" s="16" t="s">
        <v>9056</v>
      </c>
      <c r="Q953" s="16" t="s">
        <v>9057</v>
      </c>
      <c r="R953" s="16" t="s">
        <v>11</v>
      </c>
      <c r="S953" s="16" t="s">
        <v>606</v>
      </c>
      <c r="T953" s="16" t="s">
        <v>727</v>
      </c>
      <c r="U953" s="16" t="s">
        <v>466</v>
      </c>
      <c r="V953" s="16" t="s">
        <v>9058</v>
      </c>
      <c r="W953" s="16" t="s">
        <v>9056</v>
      </c>
      <c r="X953" s="16" t="s">
        <v>449</v>
      </c>
      <c r="Y953" s="16" t="s">
        <v>450</v>
      </c>
      <c r="Z953" s="16" t="s">
        <v>451</v>
      </c>
      <c r="AA953" s="16" t="s">
        <v>9059</v>
      </c>
      <c r="AB953" s="16" t="s">
        <v>606</v>
      </c>
      <c r="AC953" s="16" t="s">
        <v>11</v>
      </c>
      <c r="AD953" s="16" t="s">
        <v>453</v>
      </c>
      <c r="AE953" s="16" t="s">
        <v>11</v>
      </c>
      <c r="AF953" s="16" t="s">
        <v>338</v>
      </c>
      <c r="AG953" s="25">
        <f ca="1" t="shared" si="104"/>
        <v>23.6472222221782</v>
      </c>
      <c r="AH953" s="25" t="str">
        <f t="shared" si="105"/>
        <v>是</v>
      </c>
      <c r="AI953" s="26" t="str">
        <f ca="1" t="shared" si="106"/>
        <v>是</v>
      </c>
      <c r="AJ953" s="27" t="str">
        <f ca="1" t="shared" si="107"/>
        <v>是</v>
      </c>
      <c r="AK953" s="28"/>
      <c r="AL953" s="28" t="s">
        <v>71</v>
      </c>
      <c r="AM953" s="28"/>
    </row>
    <row r="954" spans="1:39">
      <c r="A954" s="22" t="str">
        <f t="shared" si="102"/>
        <v>合肥肥东吾悦网点</v>
      </c>
      <c r="B954" s="22" t="str">
        <f>VLOOKUP(R954,区域划分!A:B,2,0)</f>
        <v>肥东</v>
      </c>
      <c r="C954" t="str">
        <f t="shared" si="103"/>
        <v>2020-11-04</v>
      </c>
      <c r="D954" s="16" t="s">
        <v>9060</v>
      </c>
      <c r="E954" s="16" t="s">
        <v>9061</v>
      </c>
      <c r="F954" s="16" t="s">
        <v>433</v>
      </c>
      <c r="G954" s="16" t="s">
        <v>471</v>
      </c>
      <c r="H954" s="16" t="s">
        <v>472</v>
      </c>
      <c r="I954" s="16" t="s">
        <v>473</v>
      </c>
      <c r="J954" s="16" t="s">
        <v>1979</v>
      </c>
      <c r="K954" s="16" t="s">
        <v>2645</v>
      </c>
      <c r="L954" s="16" t="s">
        <v>9062</v>
      </c>
      <c r="M954" s="16" t="s">
        <v>9063</v>
      </c>
      <c r="N954" s="16" t="s">
        <v>441</v>
      </c>
      <c r="O954" s="16" t="s">
        <v>442</v>
      </c>
      <c r="P954" s="16" t="s">
        <v>8084</v>
      </c>
      <c r="Q954" s="16" t="s">
        <v>9064</v>
      </c>
      <c r="R954" s="16" t="s">
        <v>11</v>
      </c>
      <c r="S954" s="16" t="s">
        <v>606</v>
      </c>
      <c r="T954" s="16" t="s">
        <v>727</v>
      </c>
      <c r="U954" s="16" t="s">
        <v>466</v>
      </c>
      <c r="V954" s="16" t="s">
        <v>9065</v>
      </c>
      <c r="W954" s="16" t="s">
        <v>8084</v>
      </c>
      <c r="X954" s="16" t="s">
        <v>449</v>
      </c>
      <c r="Y954" s="16" t="s">
        <v>450</v>
      </c>
      <c r="Z954" s="16" t="s">
        <v>451</v>
      </c>
      <c r="AA954" s="16" t="s">
        <v>9066</v>
      </c>
      <c r="AB954" s="16" t="s">
        <v>606</v>
      </c>
      <c r="AC954" s="16" t="s">
        <v>11</v>
      </c>
      <c r="AD954" s="16" t="s">
        <v>453</v>
      </c>
      <c r="AE954" s="16" t="s">
        <v>11</v>
      </c>
      <c r="AF954" s="16" t="s">
        <v>338</v>
      </c>
      <c r="AG954" s="25">
        <f ca="1" t="shared" si="104"/>
        <v>23.764166666544</v>
      </c>
      <c r="AH954" s="25" t="str">
        <f t="shared" si="105"/>
        <v>是</v>
      </c>
      <c r="AI954" s="26" t="str">
        <f ca="1" t="shared" si="106"/>
        <v>是</v>
      </c>
      <c r="AJ954" s="27" t="str">
        <f ca="1" t="shared" si="107"/>
        <v>是</v>
      </c>
      <c r="AK954" s="28"/>
      <c r="AL954" s="28" t="s">
        <v>71</v>
      </c>
      <c r="AM954" s="28"/>
    </row>
    <row r="955" spans="1:39">
      <c r="A955" s="22" t="str">
        <f t="shared" ref="A955:A986" si="108">R955</f>
        <v>合肥长丰北城网点</v>
      </c>
      <c r="B955" s="22" t="str">
        <f>VLOOKUP(R955,区域划分!A:B,2,0)</f>
        <v>合肥北</v>
      </c>
      <c r="C955" t="str">
        <f t="shared" ref="C955:C986" si="109">MID(L955,1,10)</f>
        <v>2020-11-04</v>
      </c>
      <c r="D955" s="16" t="s">
        <v>9067</v>
      </c>
      <c r="E955" s="16" t="s">
        <v>9068</v>
      </c>
      <c r="F955" s="16" t="s">
        <v>433</v>
      </c>
      <c r="G955" s="16" t="s">
        <v>456</v>
      </c>
      <c r="H955" s="16" t="s">
        <v>457</v>
      </c>
      <c r="I955" s="16" t="s">
        <v>473</v>
      </c>
      <c r="J955" s="16" t="s">
        <v>1212</v>
      </c>
      <c r="K955" s="16" t="s">
        <v>9069</v>
      </c>
      <c r="L955" s="16" t="s">
        <v>9070</v>
      </c>
      <c r="M955" s="16" t="s">
        <v>9071</v>
      </c>
      <c r="N955" s="16" t="s">
        <v>441</v>
      </c>
      <c r="O955" s="16" t="s">
        <v>442</v>
      </c>
      <c r="P955" s="16" t="s">
        <v>9071</v>
      </c>
      <c r="Q955" s="16" t="s">
        <v>9072</v>
      </c>
      <c r="R955" s="16" t="s">
        <v>21</v>
      </c>
      <c r="S955" s="16" t="s">
        <v>482</v>
      </c>
      <c r="T955" s="16" t="s">
        <v>9073</v>
      </c>
      <c r="U955" s="16" t="s">
        <v>447</v>
      </c>
      <c r="V955" s="16" t="s">
        <v>9074</v>
      </c>
      <c r="W955" s="16" t="s">
        <v>9071</v>
      </c>
      <c r="X955" s="16" t="s">
        <v>449</v>
      </c>
      <c r="Y955" s="16" t="s">
        <v>450</v>
      </c>
      <c r="Z955" s="16" t="s">
        <v>451</v>
      </c>
      <c r="AA955" s="16" t="s">
        <v>9075</v>
      </c>
      <c r="AB955" s="16" t="s">
        <v>482</v>
      </c>
      <c r="AC955" s="16" t="s">
        <v>21</v>
      </c>
      <c r="AD955" s="16" t="s">
        <v>453</v>
      </c>
      <c r="AE955" s="16" t="s">
        <v>338</v>
      </c>
      <c r="AF955" s="16" t="s">
        <v>338</v>
      </c>
      <c r="AG955" s="25">
        <f ca="1" t="shared" si="104"/>
        <v>0.964999999967404</v>
      </c>
      <c r="AH955" s="25" t="str">
        <f t="shared" si="105"/>
        <v>是</v>
      </c>
      <c r="AI955" s="26" t="str">
        <f ca="1" t="shared" si="106"/>
        <v>是</v>
      </c>
      <c r="AJ955" s="27" t="str">
        <f ca="1" t="shared" si="107"/>
        <v>是</v>
      </c>
      <c r="AK955" s="28" t="s">
        <v>69</v>
      </c>
      <c r="AL955" s="28"/>
      <c r="AM955" s="28"/>
    </row>
    <row r="956" spans="1:39">
      <c r="A956" s="22" t="str">
        <f t="shared" si="108"/>
        <v>合肥高新天鹅湖网点</v>
      </c>
      <c r="B956" s="22" t="str">
        <f>VLOOKUP(R956,区域划分!A:B,2,0)</f>
        <v>合肥南</v>
      </c>
      <c r="C956" t="str">
        <f t="shared" si="109"/>
        <v>2020-11-04</v>
      </c>
      <c r="D956" s="16" t="s">
        <v>9076</v>
      </c>
      <c r="E956" s="16" t="s">
        <v>9077</v>
      </c>
      <c r="F956" s="16" t="s">
        <v>433</v>
      </c>
      <c r="G956" s="16" t="s">
        <v>456</v>
      </c>
      <c r="H956" s="16" t="s">
        <v>457</v>
      </c>
      <c r="I956" s="16" t="s">
        <v>436</v>
      </c>
      <c r="J956" s="16" t="s">
        <v>7807</v>
      </c>
      <c r="K956" s="16" t="s">
        <v>9078</v>
      </c>
      <c r="L956" s="16" t="s">
        <v>9079</v>
      </c>
      <c r="M956" s="16" t="s">
        <v>537</v>
      </c>
      <c r="N956" s="16" t="s">
        <v>441</v>
      </c>
      <c r="O956" s="16" t="s">
        <v>442</v>
      </c>
      <c r="P956" s="16" t="s">
        <v>9080</v>
      </c>
      <c r="Q956" s="16" t="s">
        <v>9081</v>
      </c>
      <c r="R956" s="16" t="s">
        <v>17</v>
      </c>
      <c r="S956" s="16" t="s">
        <v>593</v>
      </c>
      <c r="T956" s="16" t="s">
        <v>9082</v>
      </c>
      <c r="U956" s="16" t="s">
        <v>447</v>
      </c>
      <c r="V956" s="16" t="s">
        <v>541</v>
      </c>
      <c r="W956" s="16" t="s">
        <v>9080</v>
      </c>
      <c r="X956" s="16" t="s">
        <v>449</v>
      </c>
      <c r="Y956" s="16" t="s">
        <v>450</v>
      </c>
      <c r="Z956" s="16" t="s">
        <v>451</v>
      </c>
      <c r="AA956" s="16" t="s">
        <v>9083</v>
      </c>
      <c r="AB956" s="16" t="s">
        <v>593</v>
      </c>
      <c r="AC956" s="16" t="s">
        <v>17</v>
      </c>
      <c r="AD956" s="16" t="s">
        <v>453</v>
      </c>
      <c r="AE956" s="16" t="s">
        <v>338</v>
      </c>
      <c r="AF956" s="16" t="s">
        <v>338</v>
      </c>
      <c r="AG956" s="25">
        <f ca="1" t="shared" si="104"/>
        <v>11.4997222222737</v>
      </c>
      <c r="AH956" s="25" t="str">
        <f t="shared" si="105"/>
        <v>是</v>
      </c>
      <c r="AI956" s="26" t="str">
        <f ca="1" t="shared" si="106"/>
        <v>是</v>
      </c>
      <c r="AJ956" s="27" t="str">
        <f ca="1" t="shared" si="107"/>
        <v>是</v>
      </c>
      <c r="AK956" s="28" t="s">
        <v>69</v>
      </c>
      <c r="AL956" s="28"/>
      <c r="AM956" s="28"/>
    </row>
    <row r="957" spans="1:39">
      <c r="A957" s="22" t="str">
        <f t="shared" si="108"/>
        <v>马鞍山含山网点</v>
      </c>
      <c r="B957" s="22" t="str">
        <f>VLOOKUP(R957,区域划分!A:B,2,0)</f>
        <v>含山</v>
      </c>
      <c r="C957" t="str">
        <f t="shared" si="109"/>
        <v>2020-11-04</v>
      </c>
      <c r="D957" s="16" t="s">
        <v>9084</v>
      </c>
      <c r="E957" s="16" t="s">
        <v>9085</v>
      </c>
      <c r="F957" s="16" t="s">
        <v>433</v>
      </c>
      <c r="G957" s="16" t="s">
        <v>532</v>
      </c>
      <c r="H957" s="16" t="s">
        <v>533</v>
      </c>
      <c r="I957" s="16" t="s">
        <v>436</v>
      </c>
      <c r="J957" s="16" t="s">
        <v>1583</v>
      </c>
      <c r="K957" s="16" t="s">
        <v>9086</v>
      </c>
      <c r="L957" s="16" t="s">
        <v>9087</v>
      </c>
      <c r="M957" s="16" t="s">
        <v>9088</v>
      </c>
      <c r="N957" s="16" t="s">
        <v>441</v>
      </c>
      <c r="O957" s="16" t="s">
        <v>442</v>
      </c>
      <c r="P957" s="16" t="s">
        <v>9089</v>
      </c>
      <c r="Q957" s="16" t="s">
        <v>9090</v>
      </c>
      <c r="R957" s="16" t="s">
        <v>27</v>
      </c>
      <c r="S957" s="16" t="s">
        <v>1206</v>
      </c>
      <c r="T957" s="16" t="s">
        <v>9091</v>
      </c>
      <c r="U957" s="16" t="s">
        <v>447</v>
      </c>
      <c r="V957" s="16" t="s">
        <v>9092</v>
      </c>
      <c r="W957" s="16" t="s">
        <v>9089</v>
      </c>
      <c r="X957" s="16" t="s">
        <v>449</v>
      </c>
      <c r="Y957" s="16" t="s">
        <v>450</v>
      </c>
      <c r="Z957" s="16" t="s">
        <v>451</v>
      </c>
      <c r="AA957" s="16" t="s">
        <v>9093</v>
      </c>
      <c r="AB957" s="16" t="s">
        <v>1206</v>
      </c>
      <c r="AC957" s="16" t="s">
        <v>27</v>
      </c>
      <c r="AD957" s="16" t="s">
        <v>453</v>
      </c>
      <c r="AE957" s="16" t="s">
        <v>338</v>
      </c>
      <c r="AF957" s="16" t="s">
        <v>338</v>
      </c>
      <c r="AG957" s="25">
        <f ca="1" t="shared" si="104"/>
        <v>8.83638888888527</v>
      </c>
      <c r="AH957" s="25" t="str">
        <f t="shared" si="105"/>
        <v>是</v>
      </c>
      <c r="AI957" s="26" t="str">
        <f ca="1" t="shared" si="106"/>
        <v>是</v>
      </c>
      <c r="AJ957" s="27" t="str">
        <f ca="1" t="shared" si="107"/>
        <v>是</v>
      </c>
      <c r="AK957" s="28" t="s">
        <v>69</v>
      </c>
      <c r="AL957" s="28"/>
      <c r="AM957" s="28"/>
    </row>
    <row r="958" spans="1:39">
      <c r="A958" s="22" t="str">
        <f t="shared" si="108"/>
        <v>合肥肥东吾悦网点</v>
      </c>
      <c r="B958" s="22" t="str">
        <f>VLOOKUP(R958,区域划分!A:B,2,0)</f>
        <v>肥东</v>
      </c>
      <c r="C958" t="str">
        <f t="shared" si="109"/>
        <v>2020-11-04</v>
      </c>
      <c r="D958" s="16" t="s">
        <v>9094</v>
      </c>
      <c r="E958" s="16" t="s">
        <v>9095</v>
      </c>
      <c r="F958" s="16" t="s">
        <v>433</v>
      </c>
      <c r="G958" s="16" t="s">
        <v>456</v>
      </c>
      <c r="H958" s="16" t="s">
        <v>457</v>
      </c>
      <c r="I958" s="16" t="s">
        <v>436</v>
      </c>
      <c r="J958" s="16" t="s">
        <v>9096</v>
      </c>
      <c r="K958" s="16" t="s">
        <v>9097</v>
      </c>
      <c r="L958" s="16" t="s">
        <v>9098</v>
      </c>
      <c r="M958" s="16" t="s">
        <v>9099</v>
      </c>
      <c r="N958" s="16" t="s">
        <v>478</v>
      </c>
      <c r="O958" s="16" t="s">
        <v>442</v>
      </c>
      <c r="P958" s="16" t="s">
        <v>9100</v>
      </c>
      <c r="Q958" s="16" t="s">
        <v>9101</v>
      </c>
      <c r="R958" s="16" t="s">
        <v>11</v>
      </c>
      <c r="S958" s="16" t="s">
        <v>606</v>
      </c>
      <c r="T958" s="16" t="s">
        <v>727</v>
      </c>
      <c r="U958" s="16" t="s">
        <v>466</v>
      </c>
      <c r="V958" s="16" t="s">
        <v>9099</v>
      </c>
      <c r="W958" s="16" t="s">
        <v>9100</v>
      </c>
      <c r="X958" s="16" t="s">
        <v>449</v>
      </c>
      <c r="Y958" s="16" t="s">
        <v>450</v>
      </c>
      <c r="Z958" s="16" t="s">
        <v>451</v>
      </c>
      <c r="AA958" s="16" t="s">
        <v>9102</v>
      </c>
      <c r="AB958" s="16" t="s">
        <v>606</v>
      </c>
      <c r="AC958" s="16" t="s">
        <v>11</v>
      </c>
      <c r="AD958" s="16" t="s">
        <v>453</v>
      </c>
      <c r="AE958" s="16" t="s">
        <v>11</v>
      </c>
      <c r="AF958" s="16" t="s">
        <v>338</v>
      </c>
      <c r="AG958" s="25">
        <f ca="1" t="shared" si="104"/>
        <v>23.5652777777868</v>
      </c>
      <c r="AH958" s="25" t="str">
        <f t="shared" si="105"/>
        <v>是</v>
      </c>
      <c r="AI958" s="26" t="str">
        <f ca="1" t="shared" si="106"/>
        <v>是</v>
      </c>
      <c r="AJ958" s="27" t="str">
        <f ca="1" t="shared" si="107"/>
        <v>是</v>
      </c>
      <c r="AK958" s="28"/>
      <c r="AL958" s="28" t="s">
        <v>71</v>
      </c>
      <c r="AM958" s="28"/>
    </row>
    <row r="959" spans="1:39">
      <c r="A959" s="22" t="str">
        <f t="shared" si="108"/>
        <v>合肥经开始信路网点</v>
      </c>
      <c r="B959" s="22" t="str">
        <f>VLOOKUP(R959,区域划分!A:B,2,0)</f>
        <v>合肥南</v>
      </c>
      <c r="C959" t="str">
        <f t="shared" si="109"/>
        <v>2020-11-04</v>
      </c>
      <c r="D959" s="16" t="s">
        <v>9103</v>
      </c>
      <c r="E959" s="16" t="s">
        <v>4840</v>
      </c>
      <c r="F959" s="16" t="s">
        <v>433</v>
      </c>
      <c r="G959" s="16" t="s">
        <v>434</v>
      </c>
      <c r="H959" s="16" t="s">
        <v>435</v>
      </c>
      <c r="I959" s="16" t="s">
        <v>473</v>
      </c>
      <c r="J959" s="16" t="s">
        <v>4841</v>
      </c>
      <c r="K959" s="16" t="s">
        <v>4842</v>
      </c>
      <c r="L959" s="16" t="s">
        <v>9104</v>
      </c>
      <c r="M959" s="16" t="s">
        <v>9105</v>
      </c>
      <c r="N959" s="16" t="s">
        <v>441</v>
      </c>
      <c r="O959" s="16" t="s">
        <v>442</v>
      </c>
      <c r="P959" s="16" t="s">
        <v>4845</v>
      </c>
      <c r="Q959" s="16" t="s">
        <v>4846</v>
      </c>
      <c r="R959" s="16" t="s">
        <v>19</v>
      </c>
      <c r="S959" s="16" t="s">
        <v>606</v>
      </c>
      <c r="T959" s="16" t="s">
        <v>9106</v>
      </c>
      <c r="U959" s="16" t="s">
        <v>466</v>
      </c>
      <c r="V959" s="16" t="s">
        <v>9107</v>
      </c>
      <c r="W959" s="16" t="s">
        <v>4845</v>
      </c>
      <c r="X959" s="16" t="s">
        <v>449</v>
      </c>
      <c r="Y959" s="16" t="s">
        <v>450</v>
      </c>
      <c r="Z959" s="16" t="s">
        <v>451</v>
      </c>
      <c r="AA959" s="16" t="s">
        <v>9108</v>
      </c>
      <c r="AB959" s="16" t="s">
        <v>606</v>
      </c>
      <c r="AC959" s="16" t="s">
        <v>19</v>
      </c>
      <c r="AD959" s="16" t="s">
        <v>453</v>
      </c>
      <c r="AE959" s="16" t="s">
        <v>19</v>
      </c>
      <c r="AF959" s="16" t="s">
        <v>338</v>
      </c>
      <c r="AG959" s="25">
        <f ca="1" t="shared" si="104"/>
        <v>23.4019444443402</v>
      </c>
      <c r="AH959" s="25" t="str">
        <f t="shared" si="105"/>
        <v>是</v>
      </c>
      <c r="AI959" s="26" t="str">
        <f ca="1" t="shared" si="106"/>
        <v>是</v>
      </c>
      <c r="AJ959" s="27" t="str">
        <f ca="1" t="shared" si="107"/>
        <v>是</v>
      </c>
      <c r="AK959" s="28"/>
      <c r="AL959" s="28" t="s">
        <v>71</v>
      </c>
      <c r="AM959" s="28"/>
    </row>
    <row r="960" spans="1:39">
      <c r="A960" s="22" t="str">
        <f t="shared" si="108"/>
        <v>合肥长丰水湖镇网点</v>
      </c>
      <c r="B960" s="22" t="str">
        <f>VLOOKUP(R960,区域划分!A:B,2,0)</f>
        <v>合肥北</v>
      </c>
      <c r="C960" t="str">
        <f t="shared" si="109"/>
        <v>2020-11-04</v>
      </c>
      <c r="D960" s="16" t="s">
        <v>9109</v>
      </c>
      <c r="E960" s="16" t="s">
        <v>937</v>
      </c>
      <c r="F960" s="16" t="s">
        <v>433</v>
      </c>
      <c r="G960" s="16" t="s">
        <v>471</v>
      </c>
      <c r="H960" s="16" t="s">
        <v>472</v>
      </c>
      <c r="I960" s="16" t="s">
        <v>436</v>
      </c>
      <c r="J960" s="16" t="s">
        <v>134</v>
      </c>
      <c r="K960" s="16" t="s">
        <v>938</v>
      </c>
      <c r="L960" s="16" t="s">
        <v>9110</v>
      </c>
      <c r="M960" s="16" t="s">
        <v>9111</v>
      </c>
      <c r="N960" s="16" t="s">
        <v>441</v>
      </c>
      <c r="O960" s="16" t="s">
        <v>442</v>
      </c>
      <c r="P960" s="16" t="s">
        <v>9112</v>
      </c>
      <c r="Q960" s="16" t="s">
        <v>940</v>
      </c>
      <c r="R960" s="16" t="s">
        <v>15</v>
      </c>
      <c r="S960" s="16" t="s">
        <v>606</v>
      </c>
      <c r="T960" s="16" t="s">
        <v>9113</v>
      </c>
      <c r="U960" s="16" t="s">
        <v>466</v>
      </c>
      <c r="V960" s="16" t="s">
        <v>9114</v>
      </c>
      <c r="W960" s="16" t="s">
        <v>9112</v>
      </c>
      <c r="X960" s="16" t="s">
        <v>449</v>
      </c>
      <c r="Y960" s="16" t="s">
        <v>450</v>
      </c>
      <c r="Z960" s="16" t="s">
        <v>451</v>
      </c>
      <c r="AA960" s="16" t="s">
        <v>9115</v>
      </c>
      <c r="AB960" s="16" t="s">
        <v>606</v>
      </c>
      <c r="AC960" s="16" t="s">
        <v>134</v>
      </c>
      <c r="AD960" s="16" t="s">
        <v>453</v>
      </c>
      <c r="AE960" s="16" t="s">
        <v>15</v>
      </c>
      <c r="AF960" s="16" t="s">
        <v>338</v>
      </c>
      <c r="AG960" s="25">
        <f ca="1" t="shared" si="104"/>
        <v>23.6297222222784</v>
      </c>
      <c r="AH960" s="25" t="str">
        <f t="shared" si="105"/>
        <v>是</v>
      </c>
      <c r="AI960" s="26" t="str">
        <f ca="1" t="shared" si="106"/>
        <v>是</v>
      </c>
      <c r="AJ960" s="27" t="str">
        <f ca="1" t="shared" si="107"/>
        <v>是</v>
      </c>
      <c r="AK960" s="28" t="s">
        <v>69</v>
      </c>
      <c r="AL960" s="28" t="s">
        <v>71</v>
      </c>
      <c r="AM960" s="28"/>
    </row>
    <row r="961" spans="1:39">
      <c r="A961" s="22" t="str">
        <f t="shared" si="108"/>
        <v>合肥肥东吾悦网点</v>
      </c>
      <c r="B961" s="22" t="str">
        <f>VLOOKUP(R961,区域划分!A:B,2,0)</f>
        <v>肥东</v>
      </c>
      <c r="C961" t="str">
        <f t="shared" si="109"/>
        <v>2020-11-04</v>
      </c>
      <c r="D961" s="16" t="s">
        <v>9116</v>
      </c>
      <c r="E961" s="16" t="s">
        <v>9117</v>
      </c>
      <c r="F961" s="16" t="s">
        <v>433</v>
      </c>
      <c r="G961" s="16" t="s">
        <v>471</v>
      </c>
      <c r="H961" s="16" t="s">
        <v>472</v>
      </c>
      <c r="I961" s="16" t="s">
        <v>436</v>
      </c>
      <c r="J961" s="16" t="s">
        <v>9118</v>
      </c>
      <c r="K961" s="16" t="s">
        <v>9119</v>
      </c>
      <c r="L961" s="16" t="s">
        <v>9120</v>
      </c>
      <c r="M961" s="16" t="s">
        <v>1641</v>
      </c>
      <c r="N961" s="16" t="s">
        <v>441</v>
      </c>
      <c r="O961" s="16" t="s">
        <v>442</v>
      </c>
      <c r="P961" s="16" t="s">
        <v>9121</v>
      </c>
      <c r="Q961" s="16" t="s">
        <v>9122</v>
      </c>
      <c r="R961" s="16" t="s">
        <v>11</v>
      </c>
      <c r="S961" s="16" t="s">
        <v>4406</v>
      </c>
      <c r="T961" s="16" t="s">
        <v>9123</v>
      </c>
      <c r="U961" s="16" t="s">
        <v>447</v>
      </c>
      <c r="V961" s="16" t="s">
        <v>1641</v>
      </c>
      <c r="W961" s="16" t="s">
        <v>9121</v>
      </c>
      <c r="X961" s="16" t="s">
        <v>449</v>
      </c>
      <c r="Y961" s="16" t="s">
        <v>450</v>
      </c>
      <c r="Z961" s="16" t="s">
        <v>451</v>
      </c>
      <c r="AA961" s="16" t="s">
        <v>9124</v>
      </c>
      <c r="AB961" s="16" t="s">
        <v>4406</v>
      </c>
      <c r="AC961" s="16" t="s">
        <v>11</v>
      </c>
      <c r="AD961" s="16" t="s">
        <v>453</v>
      </c>
      <c r="AE961" s="16" t="s">
        <v>338</v>
      </c>
      <c r="AF961" s="16" t="s">
        <v>338</v>
      </c>
      <c r="AG961" s="25">
        <f ca="1" t="shared" si="104"/>
        <v>1.22111111122649</v>
      </c>
      <c r="AH961" s="25" t="str">
        <f t="shared" si="105"/>
        <v>是</v>
      </c>
      <c r="AI961" s="26" t="str">
        <f ca="1" t="shared" si="106"/>
        <v>是</v>
      </c>
      <c r="AJ961" s="27" t="str">
        <f ca="1" t="shared" si="107"/>
        <v>是</v>
      </c>
      <c r="AK961" s="28" t="s">
        <v>69</v>
      </c>
      <c r="AL961" s="28"/>
      <c r="AM961" s="28"/>
    </row>
    <row r="962" spans="1:39">
      <c r="A962" s="22" t="str">
        <f t="shared" si="108"/>
        <v>合肥肥东吾悦网点</v>
      </c>
      <c r="B962" s="22" t="str">
        <f>VLOOKUP(R962,区域划分!A:B,2,0)</f>
        <v>肥东</v>
      </c>
      <c r="C962" t="str">
        <f t="shared" si="109"/>
        <v>2020-11-04</v>
      </c>
      <c r="D962" s="16" t="s">
        <v>9125</v>
      </c>
      <c r="E962" s="16" t="s">
        <v>9126</v>
      </c>
      <c r="F962" s="16" t="s">
        <v>433</v>
      </c>
      <c r="G962" s="16" t="s">
        <v>532</v>
      </c>
      <c r="H962" s="16" t="s">
        <v>9127</v>
      </c>
      <c r="I962" s="16" t="s">
        <v>436</v>
      </c>
      <c r="J962" s="16" t="s">
        <v>9128</v>
      </c>
      <c r="K962" s="16" t="s">
        <v>9129</v>
      </c>
      <c r="L962" s="16" t="s">
        <v>9130</v>
      </c>
      <c r="M962" s="16" t="s">
        <v>9131</v>
      </c>
      <c r="N962" s="16" t="s">
        <v>478</v>
      </c>
      <c r="O962" s="16" t="s">
        <v>442</v>
      </c>
      <c r="P962" s="16" t="s">
        <v>9132</v>
      </c>
      <c r="Q962" s="16" t="s">
        <v>9133</v>
      </c>
      <c r="R962" s="16" t="s">
        <v>11</v>
      </c>
      <c r="S962" s="16" t="s">
        <v>4406</v>
      </c>
      <c r="T962" s="16" t="s">
        <v>9134</v>
      </c>
      <c r="U962" s="16" t="s">
        <v>447</v>
      </c>
      <c r="V962" s="16" t="s">
        <v>9135</v>
      </c>
      <c r="W962" s="16" t="s">
        <v>9132</v>
      </c>
      <c r="X962" s="16" t="s">
        <v>449</v>
      </c>
      <c r="Y962" s="16" t="s">
        <v>450</v>
      </c>
      <c r="Z962" s="16" t="s">
        <v>451</v>
      </c>
      <c r="AA962" s="16" t="s">
        <v>9136</v>
      </c>
      <c r="AB962" s="16" t="s">
        <v>4406</v>
      </c>
      <c r="AC962" s="16" t="s">
        <v>11</v>
      </c>
      <c r="AD962" s="16" t="s">
        <v>453</v>
      </c>
      <c r="AE962" s="16" t="s">
        <v>338</v>
      </c>
      <c r="AF962" s="16" t="s">
        <v>338</v>
      </c>
      <c r="AG962" s="25">
        <f ca="1" t="shared" si="104"/>
        <v>1.10999999998603</v>
      </c>
      <c r="AH962" s="25" t="str">
        <f t="shared" si="105"/>
        <v>是</v>
      </c>
      <c r="AI962" s="26" t="str">
        <f ca="1" t="shared" si="106"/>
        <v>是</v>
      </c>
      <c r="AJ962" s="27" t="str">
        <f ca="1" t="shared" si="107"/>
        <v>是</v>
      </c>
      <c r="AK962" s="28" t="s">
        <v>69</v>
      </c>
      <c r="AL962" s="28"/>
      <c r="AM962" s="28"/>
    </row>
    <row r="963" spans="1:39">
      <c r="A963" s="22" t="str">
        <f t="shared" si="108"/>
        <v>贵池集散点</v>
      </c>
      <c r="B963" s="22" t="str">
        <f>VLOOKUP(R963,区域划分!A:B,2,0)</f>
        <v>池州</v>
      </c>
      <c r="C963" t="str">
        <f t="shared" si="109"/>
        <v>2020-11-04</v>
      </c>
      <c r="D963" s="16" t="s">
        <v>9137</v>
      </c>
      <c r="E963" s="16" t="s">
        <v>9138</v>
      </c>
      <c r="F963" s="16" t="s">
        <v>433</v>
      </c>
      <c r="G963" s="16" t="s">
        <v>532</v>
      </c>
      <c r="H963" s="16" t="s">
        <v>533</v>
      </c>
      <c r="I963" s="16" t="s">
        <v>436</v>
      </c>
      <c r="J963" s="16" t="s">
        <v>3946</v>
      </c>
      <c r="K963" s="16" t="s">
        <v>9139</v>
      </c>
      <c r="L963" s="16" t="s">
        <v>9140</v>
      </c>
      <c r="M963" s="16" t="s">
        <v>537</v>
      </c>
      <c r="N963" s="16" t="s">
        <v>441</v>
      </c>
      <c r="O963" s="16" t="s">
        <v>442</v>
      </c>
      <c r="P963" s="16" t="s">
        <v>537</v>
      </c>
      <c r="Q963" s="16" t="s">
        <v>9141</v>
      </c>
      <c r="R963" s="16" t="s">
        <v>84</v>
      </c>
      <c r="S963" s="16" t="s">
        <v>606</v>
      </c>
      <c r="T963" s="16" t="s">
        <v>9142</v>
      </c>
      <c r="U963" s="16" t="s">
        <v>466</v>
      </c>
      <c r="V963" s="16" t="s">
        <v>541</v>
      </c>
      <c r="W963" s="16" t="s">
        <v>537</v>
      </c>
      <c r="X963" s="16" t="s">
        <v>449</v>
      </c>
      <c r="Y963" s="16" t="s">
        <v>450</v>
      </c>
      <c r="Z963" s="16" t="s">
        <v>451</v>
      </c>
      <c r="AA963" s="16" t="s">
        <v>9143</v>
      </c>
      <c r="AB963" s="16" t="s">
        <v>606</v>
      </c>
      <c r="AC963" s="16" t="s">
        <v>84</v>
      </c>
      <c r="AD963" s="16" t="s">
        <v>453</v>
      </c>
      <c r="AE963" s="16" t="s">
        <v>84</v>
      </c>
      <c r="AF963" s="16" t="s">
        <v>338</v>
      </c>
      <c r="AG963" s="25">
        <f ca="1" t="shared" si="104"/>
        <v>23.5580555556226</v>
      </c>
      <c r="AH963" s="25" t="str">
        <f t="shared" si="105"/>
        <v>是</v>
      </c>
      <c r="AI963" s="26" t="str">
        <f ca="1" t="shared" si="106"/>
        <v>是</v>
      </c>
      <c r="AJ963" s="27" t="str">
        <f ca="1" t="shared" si="107"/>
        <v>是</v>
      </c>
      <c r="AK963" s="28"/>
      <c r="AL963" s="28" t="s">
        <v>71</v>
      </c>
      <c r="AM963" s="28"/>
    </row>
    <row r="964" spans="1:39">
      <c r="A964" s="22" t="str">
        <f t="shared" si="108"/>
        <v>马鞍山开发区营业部网点</v>
      </c>
      <c r="B964" s="22" t="str">
        <f>VLOOKUP(R964,区域划分!A:B,2,0)</f>
        <v>马鞍山</v>
      </c>
      <c r="C964" t="str">
        <f t="shared" si="109"/>
        <v>2020-11-04</v>
      </c>
      <c r="D964" s="16" t="s">
        <v>9144</v>
      </c>
      <c r="E964" s="16" t="s">
        <v>9145</v>
      </c>
      <c r="F964" s="16" t="s">
        <v>433</v>
      </c>
      <c r="G964" s="16" t="s">
        <v>471</v>
      </c>
      <c r="H964" s="16" t="s">
        <v>472</v>
      </c>
      <c r="I964" s="16" t="s">
        <v>436</v>
      </c>
      <c r="J964" s="16" t="s">
        <v>645</v>
      </c>
      <c r="K964" s="16" t="s">
        <v>646</v>
      </c>
      <c r="L964" s="16" t="s">
        <v>9146</v>
      </c>
      <c r="M964" s="16" t="s">
        <v>9147</v>
      </c>
      <c r="N964" s="16" t="s">
        <v>478</v>
      </c>
      <c r="O964" s="16" t="s">
        <v>442</v>
      </c>
      <c r="P964" s="16" t="s">
        <v>9148</v>
      </c>
      <c r="Q964" s="16" t="s">
        <v>9149</v>
      </c>
      <c r="R964" s="16" t="s">
        <v>107</v>
      </c>
      <c r="S964" s="16" t="s">
        <v>8839</v>
      </c>
      <c r="T964" s="16" t="s">
        <v>9150</v>
      </c>
      <c r="U964" s="16" t="s">
        <v>447</v>
      </c>
      <c r="V964" s="16" t="s">
        <v>9151</v>
      </c>
      <c r="W964" s="16" t="s">
        <v>9148</v>
      </c>
      <c r="X964" s="16" t="s">
        <v>449</v>
      </c>
      <c r="Y964" s="16" t="s">
        <v>450</v>
      </c>
      <c r="Z964" s="16" t="s">
        <v>451</v>
      </c>
      <c r="AA964" s="16" t="s">
        <v>9152</v>
      </c>
      <c r="AB964" s="16" t="s">
        <v>8839</v>
      </c>
      <c r="AC964" s="16" t="s">
        <v>107</v>
      </c>
      <c r="AD964" s="16" t="s">
        <v>453</v>
      </c>
      <c r="AE964" s="16" t="s">
        <v>338</v>
      </c>
      <c r="AF964" s="16" t="s">
        <v>338</v>
      </c>
      <c r="AG964" s="25">
        <f ca="1" t="shared" si="104"/>
        <v>1.02138888894115</v>
      </c>
      <c r="AH964" s="25" t="str">
        <f t="shared" si="105"/>
        <v>是</v>
      </c>
      <c r="AI964" s="26" t="str">
        <f ca="1" t="shared" si="106"/>
        <v>是</v>
      </c>
      <c r="AJ964" s="27" t="str">
        <f ca="1" t="shared" si="107"/>
        <v>是</v>
      </c>
      <c r="AK964" s="28" t="s">
        <v>69</v>
      </c>
      <c r="AL964" s="28"/>
      <c r="AM964" s="28"/>
    </row>
    <row r="965" spans="1:39">
      <c r="A965" s="22" t="str">
        <f t="shared" si="108"/>
        <v>合肥高新天鹅湖网点</v>
      </c>
      <c r="B965" s="22" t="str">
        <f>VLOOKUP(R965,区域划分!A:B,2,0)</f>
        <v>合肥南</v>
      </c>
      <c r="C965" t="str">
        <f t="shared" si="109"/>
        <v>2020-11-04</v>
      </c>
      <c r="D965" s="16" t="s">
        <v>9153</v>
      </c>
      <c r="E965" s="16" t="s">
        <v>9154</v>
      </c>
      <c r="F965" s="16" t="s">
        <v>433</v>
      </c>
      <c r="G965" s="16" t="s">
        <v>456</v>
      </c>
      <c r="H965" s="16" t="s">
        <v>753</v>
      </c>
      <c r="I965" s="16" t="s">
        <v>473</v>
      </c>
      <c r="J965" s="16" t="s">
        <v>8285</v>
      </c>
      <c r="K965" s="16" t="s">
        <v>8286</v>
      </c>
      <c r="L965" s="16" t="s">
        <v>9155</v>
      </c>
      <c r="M965" s="16" t="s">
        <v>9156</v>
      </c>
      <c r="N965" s="16" t="s">
        <v>478</v>
      </c>
      <c r="O965" s="16" t="s">
        <v>442</v>
      </c>
      <c r="P965" s="16" t="s">
        <v>9157</v>
      </c>
      <c r="Q965" s="16" t="s">
        <v>9158</v>
      </c>
      <c r="R965" s="16" t="s">
        <v>17</v>
      </c>
      <c r="S965" s="16" t="s">
        <v>593</v>
      </c>
      <c r="T965" s="16" t="s">
        <v>9159</v>
      </c>
      <c r="U965" s="16" t="s">
        <v>447</v>
      </c>
      <c r="V965" s="16" t="s">
        <v>9160</v>
      </c>
      <c r="W965" s="16" t="s">
        <v>9157</v>
      </c>
      <c r="X965" s="16" t="s">
        <v>449</v>
      </c>
      <c r="Y965" s="16" t="s">
        <v>450</v>
      </c>
      <c r="Z965" s="16" t="s">
        <v>451</v>
      </c>
      <c r="AA965" s="16" t="s">
        <v>9161</v>
      </c>
      <c r="AB965" s="16" t="s">
        <v>593</v>
      </c>
      <c r="AC965" s="16" t="s">
        <v>17</v>
      </c>
      <c r="AD965" s="16" t="s">
        <v>453</v>
      </c>
      <c r="AE965" s="16" t="s">
        <v>338</v>
      </c>
      <c r="AF965" s="16" t="s">
        <v>338</v>
      </c>
      <c r="AG965" s="25">
        <f ca="1" t="shared" si="104"/>
        <v>10.5463888889062</v>
      </c>
      <c r="AH965" s="25" t="str">
        <f t="shared" si="105"/>
        <v>是</v>
      </c>
      <c r="AI965" s="26" t="str">
        <f ca="1" t="shared" si="106"/>
        <v>是</v>
      </c>
      <c r="AJ965" s="27" t="str">
        <f ca="1" t="shared" si="107"/>
        <v>是</v>
      </c>
      <c r="AK965" s="28" t="s">
        <v>69</v>
      </c>
      <c r="AL965" s="28"/>
      <c r="AM965" s="28"/>
    </row>
    <row r="966" spans="1:39">
      <c r="A966" s="22" t="str">
        <f t="shared" si="108"/>
        <v>合肥撮镇龙塘网点</v>
      </c>
      <c r="B966" s="22" t="str">
        <f>VLOOKUP(R966,区域划分!A:B,2,0)</f>
        <v>肥东</v>
      </c>
      <c r="C966" t="str">
        <f t="shared" si="109"/>
        <v>2020-11-04</v>
      </c>
      <c r="D966" s="16" t="s">
        <v>9162</v>
      </c>
      <c r="E966" s="16" t="s">
        <v>9163</v>
      </c>
      <c r="F966" s="16" t="s">
        <v>433</v>
      </c>
      <c r="G966" s="16" t="s">
        <v>456</v>
      </c>
      <c r="H966" s="16" t="s">
        <v>457</v>
      </c>
      <c r="I966" s="16" t="s">
        <v>436</v>
      </c>
      <c r="J966" s="16" t="s">
        <v>2060</v>
      </c>
      <c r="K966" s="16" t="s">
        <v>9164</v>
      </c>
      <c r="L966" s="16" t="s">
        <v>9165</v>
      </c>
      <c r="M966" s="16" t="s">
        <v>9166</v>
      </c>
      <c r="N966" s="16" t="s">
        <v>478</v>
      </c>
      <c r="O966" s="16" t="s">
        <v>442</v>
      </c>
      <c r="P966" s="16" t="s">
        <v>9167</v>
      </c>
      <c r="Q966" s="16" t="s">
        <v>9168</v>
      </c>
      <c r="R966" s="16" t="s">
        <v>67</v>
      </c>
      <c r="S966" s="16" t="s">
        <v>7886</v>
      </c>
      <c r="T966" s="16" t="s">
        <v>9169</v>
      </c>
      <c r="U966" s="16" t="s">
        <v>447</v>
      </c>
      <c r="V966" s="16" t="s">
        <v>9170</v>
      </c>
      <c r="W966" s="16" t="s">
        <v>9167</v>
      </c>
      <c r="X966" s="16" t="s">
        <v>449</v>
      </c>
      <c r="Y966" s="16" t="s">
        <v>450</v>
      </c>
      <c r="Z966" s="16" t="s">
        <v>451</v>
      </c>
      <c r="AA966" s="16" t="s">
        <v>9171</v>
      </c>
      <c r="AB966" s="16" t="s">
        <v>7886</v>
      </c>
      <c r="AC966" s="16" t="s">
        <v>67</v>
      </c>
      <c r="AD966" s="16" t="s">
        <v>453</v>
      </c>
      <c r="AE966" s="16" t="s">
        <v>338</v>
      </c>
      <c r="AF966" s="16" t="s">
        <v>338</v>
      </c>
      <c r="AG966" s="25">
        <f ca="1" t="shared" si="104"/>
        <v>22.2530555554549</v>
      </c>
      <c r="AH966" s="25" t="str">
        <f t="shared" si="105"/>
        <v>是</v>
      </c>
      <c r="AI966" s="26" t="str">
        <f ca="1" t="shared" si="106"/>
        <v>是</v>
      </c>
      <c r="AJ966" s="27" t="str">
        <f ca="1" t="shared" si="107"/>
        <v>是</v>
      </c>
      <c r="AK966" s="28" t="s">
        <v>69</v>
      </c>
      <c r="AL966" s="28"/>
      <c r="AM966" s="28"/>
    </row>
    <row r="967" spans="1:39">
      <c r="A967" s="22" t="str">
        <f t="shared" si="108"/>
        <v>合肥肥西柏堰网点</v>
      </c>
      <c r="B967" s="22" t="str">
        <f>VLOOKUP(R967,区域划分!A:B,2,0)</f>
        <v>肥西</v>
      </c>
      <c r="C967" t="str">
        <f t="shared" si="109"/>
        <v>2020-11-04</v>
      </c>
      <c r="D967" s="16" t="s">
        <v>9172</v>
      </c>
      <c r="E967" s="16" t="s">
        <v>9173</v>
      </c>
      <c r="F967" s="16" t="s">
        <v>433</v>
      </c>
      <c r="G967" s="16" t="s">
        <v>456</v>
      </c>
      <c r="H967" s="16" t="s">
        <v>457</v>
      </c>
      <c r="I967" s="16" t="s">
        <v>473</v>
      </c>
      <c r="J967" s="16" t="s">
        <v>1212</v>
      </c>
      <c r="K967" s="16" t="s">
        <v>9174</v>
      </c>
      <c r="L967" s="16" t="s">
        <v>9175</v>
      </c>
      <c r="M967" s="16" t="s">
        <v>9176</v>
      </c>
      <c r="N967" s="16" t="s">
        <v>478</v>
      </c>
      <c r="O967" s="16" t="s">
        <v>442</v>
      </c>
      <c r="P967" s="16" t="s">
        <v>9177</v>
      </c>
      <c r="Q967" s="16" t="s">
        <v>9178</v>
      </c>
      <c r="R967" s="16" t="s">
        <v>55</v>
      </c>
      <c r="S967" s="16" t="s">
        <v>606</v>
      </c>
      <c r="T967" s="16" t="s">
        <v>9179</v>
      </c>
      <c r="U967" s="16" t="s">
        <v>466</v>
      </c>
      <c r="V967" s="16" t="s">
        <v>9180</v>
      </c>
      <c r="W967" s="16" t="s">
        <v>9177</v>
      </c>
      <c r="X967" s="16" t="s">
        <v>449</v>
      </c>
      <c r="Y967" s="16" t="s">
        <v>450</v>
      </c>
      <c r="Z967" s="16" t="s">
        <v>451</v>
      </c>
      <c r="AA967" s="16" t="s">
        <v>9181</v>
      </c>
      <c r="AB967" s="16" t="s">
        <v>606</v>
      </c>
      <c r="AC967" s="16" t="s">
        <v>55</v>
      </c>
      <c r="AD967" s="16" t="s">
        <v>453</v>
      </c>
      <c r="AE967" s="16" t="s">
        <v>55</v>
      </c>
      <c r="AF967" s="16" t="s">
        <v>338</v>
      </c>
      <c r="AG967" s="25">
        <f ca="1" t="shared" si="104"/>
        <v>23.7227777777589</v>
      </c>
      <c r="AH967" s="25" t="str">
        <f t="shared" si="105"/>
        <v>是</v>
      </c>
      <c r="AI967" s="26" t="str">
        <f ca="1" t="shared" si="106"/>
        <v>是</v>
      </c>
      <c r="AJ967" s="27" t="str">
        <f ca="1" t="shared" si="107"/>
        <v>是</v>
      </c>
      <c r="AK967" s="28" t="s">
        <v>69</v>
      </c>
      <c r="AL967" s="28" t="s">
        <v>71</v>
      </c>
      <c r="AM967" s="28"/>
    </row>
    <row r="968" spans="1:39">
      <c r="A968" s="22" t="str">
        <f t="shared" si="108"/>
        <v>合肥包河三里庵网点</v>
      </c>
      <c r="B968" s="22" t="str">
        <f>VLOOKUP(R968,区域划分!A:B,2,0)</f>
        <v>合肥南</v>
      </c>
      <c r="C968" t="str">
        <f t="shared" si="109"/>
        <v>2020-11-04</v>
      </c>
      <c r="D968" s="16" t="s">
        <v>9182</v>
      </c>
      <c r="E968" s="16" t="s">
        <v>9183</v>
      </c>
      <c r="F968" s="16" t="s">
        <v>433</v>
      </c>
      <c r="G968" s="16" t="s">
        <v>532</v>
      </c>
      <c r="H968" s="16" t="s">
        <v>533</v>
      </c>
      <c r="I968" s="16" t="s">
        <v>473</v>
      </c>
      <c r="J968" s="16" t="s">
        <v>1232</v>
      </c>
      <c r="K968" s="16" t="s">
        <v>7665</v>
      </c>
      <c r="L968" s="16" t="s">
        <v>9184</v>
      </c>
      <c r="M968" s="16" t="s">
        <v>9185</v>
      </c>
      <c r="N968" s="16" t="s">
        <v>478</v>
      </c>
      <c r="O968" s="16" t="s">
        <v>442</v>
      </c>
      <c r="P968" s="16" t="s">
        <v>9186</v>
      </c>
      <c r="Q968" s="16" t="s">
        <v>9187</v>
      </c>
      <c r="R968" s="16" t="s">
        <v>13</v>
      </c>
      <c r="S968" s="16" t="s">
        <v>445</v>
      </c>
      <c r="T968" s="16" t="s">
        <v>9188</v>
      </c>
      <c r="U968" s="16" t="s">
        <v>447</v>
      </c>
      <c r="V968" s="16" t="s">
        <v>9189</v>
      </c>
      <c r="W968" s="16" t="s">
        <v>9186</v>
      </c>
      <c r="X968" s="16" t="s">
        <v>449</v>
      </c>
      <c r="Y968" s="16" t="s">
        <v>450</v>
      </c>
      <c r="Z968" s="16" t="s">
        <v>451</v>
      </c>
      <c r="AA968" s="16" t="s">
        <v>9190</v>
      </c>
      <c r="AB968" s="16" t="s">
        <v>445</v>
      </c>
      <c r="AC968" s="16" t="s">
        <v>13</v>
      </c>
      <c r="AD968" s="16" t="s">
        <v>453</v>
      </c>
      <c r="AE968" s="16" t="s">
        <v>338</v>
      </c>
      <c r="AF968" s="16" t="s">
        <v>338</v>
      </c>
      <c r="AG968" s="25">
        <f ca="1" t="shared" si="104"/>
        <v>23.3452777776984</v>
      </c>
      <c r="AH968" s="25" t="str">
        <f t="shared" si="105"/>
        <v>是</v>
      </c>
      <c r="AI968" s="26" t="str">
        <f ca="1" t="shared" si="106"/>
        <v>是</v>
      </c>
      <c r="AJ968" s="27" t="str">
        <f ca="1" t="shared" si="107"/>
        <v>是</v>
      </c>
      <c r="AK968" s="28" t="s">
        <v>69</v>
      </c>
      <c r="AL968" s="28"/>
      <c r="AM968" s="28"/>
    </row>
    <row r="969" spans="1:39">
      <c r="A969" s="22" t="str">
        <f t="shared" si="108"/>
        <v>合肥包河三里庵网点</v>
      </c>
      <c r="B969" s="22" t="str">
        <f>VLOOKUP(R969,区域划分!A:B,2,0)</f>
        <v>合肥南</v>
      </c>
      <c r="C969" t="str">
        <f t="shared" si="109"/>
        <v>2020-11-04</v>
      </c>
      <c r="D969" s="16" t="s">
        <v>9191</v>
      </c>
      <c r="E969" s="16" t="s">
        <v>9192</v>
      </c>
      <c r="F969" s="16" t="s">
        <v>433</v>
      </c>
      <c r="G969" s="16" t="s">
        <v>532</v>
      </c>
      <c r="H969" s="16" t="s">
        <v>533</v>
      </c>
      <c r="I969" s="16" t="s">
        <v>436</v>
      </c>
      <c r="J969" s="16" t="s">
        <v>764</v>
      </c>
      <c r="K969" s="16" t="s">
        <v>9193</v>
      </c>
      <c r="L969" s="16" t="s">
        <v>9194</v>
      </c>
      <c r="M969" s="16" t="s">
        <v>9195</v>
      </c>
      <c r="N969" s="16" t="s">
        <v>441</v>
      </c>
      <c r="O969" s="16" t="s">
        <v>442</v>
      </c>
      <c r="P969" s="16" t="s">
        <v>9196</v>
      </c>
      <c r="Q969" s="16" t="s">
        <v>9197</v>
      </c>
      <c r="R969" s="16" t="s">
        <v>13</v>
      </c>
      <c r="S969" s="16" t="s">
        <v>445</v>
      </c>
      <c r="T969" s="16" t="s">
        <v>9198</v>
      </c>
      <c r="U969" s="16" t="s">
        <v>447</v>
      </c>
      <c r="V969" s="16" t="s">
        <v>9199</v>
      </c>
      <c r="W969" s="16" t="s">
        <v>9196</v>
      </c>
      <c r="X969" s="16" t="s">
        <v>449</v>
      </c>
      <c r="Y969" s="16" t="s">
        <v>450</v>
      </c>
      <c r="Z969" s="16" t="s">
        <v>451</v>
      </c>
      <c r="AA969" s="16" t="s">
        <v>9200</v>
      </c>
      <c r="AB969" s="16" t="s">
        <v>445</v>
      </c>
      <c r="AC969" s="16" t="s">
        <v>13</v>
      </c>
      <c r="AD969" s="16" t="s">
        <v>453</v>
      </c>
      <c r="AE969" s="16" t="s">
        <v>338</v>
      </c>
      <c r="AF969" s="16" t="s">
        <v>338</v>
      </c>
      <c r="AG969" s="25">
        <f ca="1" t="shared" si="104"/>
        <v>1.3561111111776</v>
      </c>
      <c r="AH969" s="25" t="str">
        <f t="shared" si="105"/>
        <v>是</v>
      </c>
      <c r="AI969" s="26" t="str">
        <f ca="1" t="shared" si="106"/>
        <v>是</v>
      </c>
      <c r="AJ969" s="27" t="str">
        <f ca="1" t="shared" si="107"/>
        <v>是</v>
      </c>
      <c r="AK969" s="28" t="s">
        <v>69</v>
      </c>
      <c r="AL969" s="28"/>
      <c r="AM969" s="28"/>
    </row>
    <row r="970" spans="1:39">
      <c r="A970" s="22" t="str">
        <f t="shared" si="108"/>
        <v>合肥包河三里庵网点</v>
      </c>
      <c r="B970" s="22" t="str">
        <f>VLOOKUP(R970,区域划分!A:B,2,0)</f>
        <v>合肥南</v>
      </c>
      <c r="C970" t="str">
        <f t="shared" si="109"/>
        <v>2020-11-04</v>
      </c>
      <c r="D970" s="16" t="s">
        <v>9201</v>
      </c>
      <c r="E970" s="16" t="s">
        <v>9202</v>
      </c>
      <c r="F970" s="16" t="s">
        <v>433</v>
      </c>
      <c r="G970" s="16" t="s">
        <v>456</v>
      </c>
      <c r="H970" s="16" t="s">
        <v>457</v>
      </c>
      <c r="I970" s="16" t="s">
        <v>436</v>
      </c>
      <c r="J970" s="16" t="s">
        <v>230</v>
      </c>
      <c r="K970" s="16" t="s">
        <v>9203</v>
      </c>
      <c r="L970" s="16" t="s">
        <v>9204</v>
      </c>
      <c r="M970" s="16" t="s">
        <v>9205</v>
      </c>
      <c r="N970" s="16" t="s">
        <v>478</v>
      </c>
      <c r="O970" s="16" t="s">
        <v>479</v>
      </c>
      <c r="P970" s="16" t="s">
        <v>9206</v>
      </c>
      <c r="Q970" s="16" t="s">
        <v>9207</v>
      </c>
      <c r="R970" s="16" t="s">
        <v>13</v>
      </c>
      <c r="S970" s="16" t="s">
        <v>445</v>
      </c>
      <c r="T970" s="16" t="s">
        <v>9208</v>
      </c>
      <c r="U970" s="16" t="s">
        <v>447</v>
      </c>
      <c r="V970" s="16" t="s">
        <v>9209</v>
      </c>
      <c r="W970" s="16" t="s">
        <v>9206</v>
      </c>
      <c r="X970" s="16" t="s">
        <v>449</v>
      </c>
      <c r="Y970" s="16" t="s">
        <v>450</v>
      </c>
      <c r="Z970" s="16" t="s">
        <v>451</v>
      </c>
      <c r="AA970" s="16" t="s">
        <v>9210</v>
      </c>
      <c r="AB970" s="16" t="s">
        <v>445</v>
      </c>
      <c r="AC970" s="16" t="s">
        <v>13</v>
      </c>
      <c r="AD970" s="16" t="s">
        <v>453</v>
      </c>
      <c r="AE970" s="16" t="s">
        <v>338</v>
      </c>
      <c r="AF970" s="16" t="s">
        <v>338</v>
      </c>
      <c r="AG970" s="25">
        <f ca="1" t="shared" si="104"/>
        <v>23.0255555556505</v>
      </c>
      <c r="AH970" s="25" t="str">
        <f t="shared" si="105"/>
        <v>是</v>
      </c>
      <c r="AI970" s="26" t="str">
        <f ca="1" t="shared" si="106"/>
        <v>是</v>
      </c>
      <c r="AJ970" s="27" t="str">
        <f ca="1" t="shared" si="107"/>
        <v>是</v>
      </c>
      <c r="AK970" s="28" t="s">
        <v>69</v>
      </c>
      <c r="AL970" s="28"/>
      <c r="AM970" s="28"/>
    </row>
    <row r="971" spans="1:39">
      <c r="A971" s="22" t="str">
        <f t="shared" si="108"/>
        <v>合肥经开大学城网点</v>
      </c>
      <c r="B971" s="22" t="str">
        <f>VLOOKUP(R971,区域划分!A:B,2,0)</f>
        <v>合肥南</v>
      </c>
      <c r="C971" t="str">
        <f t="shared" si="109"/>
        <v>2020-11-04</v>
      </c>
      <c r="D971" s="16" t="s">
        <v>9211</v>
      </c>
      <c r="E971" s="16" t="s">
        <v>9212</v>
      </c>
      <c r="F971" s="16" t="s">
        <v>433</v>
      </c>
      <c r="G971" s="16" t="s">
        <v>471</v>
      </c>
      <c r="H971" s="16" t="s">
        <v>472</v>
      </c>
      <c r="I971" s="16" t="s">
        <v>473</v>
      </c>
      <c r="J971" s="16" t="s">
        <v>2793</v>
      </c>
      <c r="K971" s="16" t="s">
        <v>9213</v>
      </c>
      <c r="L971" s="16" t="s">
        <v>9214</v>
      </c>
      <c r="M971" s="16" t="s">
        <v>9215</v>
      </c>
      <c r="N971" s="16" t="s">
        <v>441</v>
      </c>
      <c r="O971" s="16" t="s">
        <v>442</v>
      </c>
      <c r="P971" s="16" t="s">
        <v>9216</v>
      </c>
      <c r="Q971" s="16" t="s">
        <v>9217</v>
      </c>
      <c r="R971" s="16" t="s">
        <v>7</v>
      </c>
      <c r="S971" s="16" t="s">
        <v>3414</v>
      </c>
      <c r="T971" s="16" t="s">
        <v>9218</v>
      </c>
      <c r="U971" s="16" t="s">
        <v>447</v>
      </c>
      <c r="V971" s="16" t="s">
        <v>9219</v>
      </c>
      <c r="W971" s="16" t="s">
        <v>9216</v>
      </c>
      <c r="X971" s="16" t="s">
        <v>449</v>
      </c>
      <c r="Y971" s="16" t="s">
        <v>450</v>
      </c>
      <c r="Z971" s="16" t="s">
        <v>451</v>
      </c>
      <c r="AA971" s="16" t="s">
        <v>9220</v>
      </c>
      <c r="AB971" s="16" t="s">
        <v>3414</v>
      </c>
      <c r="AC971" s="16" t="s">
        <v>7</v>
      </c>
      <c r="AD971" s="16" t="s">
        <v>453</v>
      </c>
      <c r="AE971" s="16" t="s">
        <v>338</v>
      </c>
      <c r="AF971" s="16" t="s">
        <v>338</v>
      </c>
      <c r="AG971" s="25">
        <f ca="1" t="shared" si="104"/>
        <v>1.23916666663717</v>
      </c>
      <c r="AH971" s="25" t="str">
        <f t="shared" si="105"/>
        <v>是</v>
      </c>
      <c r="AI971" s="26" t="str">
        <f ca="1" t="shared" si="106"/>
        <v>是</v>
      </c>
      <c r="AJ971" s="27" t="str">
        <f ca="1" t="shared" si="107"/>
        <v>是</v>
      </c>
      <c r="AK971" s="28" t="s">
        <v>69</v>
      </c>
      <c r="AL971" s="28"/>
      <c r="AM971" s="28"/>
    </row>
    <row r="972" spans="1:39">
      <c r="A972" s="22" t="str">
        <f t="shared" si="108"/>
        <v>合肥肥西柏堰网点</v>
      </c>
      <c r="B972" s="22" t="str">
        <f>VLOOKUP(R972,区域划分!A:B,2,0)</f>
        <v>肥西</v>
      </c>
      <c r="C972" t="str">
        <f t="shared" si="109"/>
        <v>2020-11-04</v>
      </c>
      <c r="D972" s="16" t="s">
        <v>9221</v>
      </c>
      <c r="E972" s="16" t="s">
        <v>8486</v>
      </c>
      <c r="F972" s="16" t="s">
        <v>433</v>
      </c>
      <c r="G972" s="16" t="s">
        <v>471</v>
      </c>
      <c r="H972" s="16" t="s">
        <v>472</v>
      </c>
      <c r="I972" s="16" t="s">
        <v>436</v>
      </c>
      <c r="J972" s="16" t="s">
        <v>898</v>
      </c>
      <c r="K972" s="16" t="s">
        <v>1488</v>
      </c>
      <c r="L972" s="16" t="s">
        <v>9222</v>
      </c>
      <c r="M972" s="16" t="s">
        <v>8488</v>
      </c>
      <c r="N972" s="16" t="s">
        <v>478</v>
      </c>
      <c r="O972" s="16" t="s">
        <v>479</v>
      </c>
      <c r="P972" s="16" t="s">
        <v>8489</v>
      </c>
      <c r="Q972" s="16" t="s">
        <v>8490</v>
      </c>
      <c r="R972" s="16" t="s">
        <v>55</v>
      </c>
      <c r="S972" s="16" t="s">
        <v>606</v>
      </c>
      <c r="T972" s="16" t="s">
        <v>9179</v>
      </c>
      <c r="U972" s="16" t="s">
        <v>466</v>
      </c>
      <c r="V972" s="16" t="s">
        <v>8492</v>
      </c>
      <c r="W972" s="16" t="s">
        <v>8489</v>
      </c>
      <c r="X972" s="16" t="s">
        <v>449</v>
      </c>
      <c r="Y972" s="16" t="s">
        <v>450</v>
      </c>
      <c r="Z972" s="16" t="s">
        <v>451</v>
      </c>
      <c r="AA972" s="16" t="s">
        <v>9223</v>
      </c>
      <c r="AB972" s="16" t="s">
        <v>606</v>
      </c>
      <c r="AC972" s="16" t="s">
        <v>55</v>
      </c>
      <c r="AD972" s="16" t="s">
        <v>453</v>
      </c>
      <c r="AE972" s="16" t="s">
        <v>55</v>
      </c>
      <c r="AF972" s="16" t="s">
        <v>338</v>
      </c>
      <c r="AG972" s="25">
        <f ca="1" t="shared" si="104"/>
        <v>23.8313888887642</v>
      </c>
      <c r="AH972" s="25" t="str">
        <f t="shared" si="105"/>
        <v>是</v>
      </c>
      <c r="AI972" s="26" t="str">
        <f ca="1" t="shared" si="106"/>
        <v>是</v>
      </c>
      <c r="AJ972" s="27" t="str">
        <f ca="1" t="shared" si="107"/>
        <v>是</v>
      </c>
      <c r="AK972" s="28" t="s">
        <v>69</v>
      </c>
      <c r="AL972" s="28" t="s">
        <v>71</v>
      </c>
      <c r="AM972" s="28"/>
    </row>
    <row r="973" spans="1:39">
      <c r="A973" s="22" t="str">
        <f t="shared" si="108"/>
        <v>合肥长丰水湖镇网点</v>
      </c>
      <c r="B973" s="22" t="str">
        <f>VLOOKUP(R973,区域划分!A:B,2,0)</f>
        <v>合肥北</v>
      </c>
      <c r="C973" t="str">
        <f t="shared" si="109"/>
        <v>2020-11-04</v>
      </c>
      <c r="D973" s="16" t="s">
        <v>9224</v>
      </c>
      <c r="E973" s="16" t="s">
        <v>9225</v>
      </c>
      <c r="F973" s="16" t="s">
        <v>433</v>
      </c>
      <c r="G973" s="16" t="s">
        <v>456</v>
      </c>
      <c r="H973" s="16" t="s">
        <v>457</v>
      </c>
      <c r="I973" s="16" t="s">
        <v>473</v>
      </c>
      <c r="J973" s="16" t="s">
        <v>1153</v>
      </c>
      <c r="K973" s="16" t="s">
        <v>1154</v>
      </c>
      <c r="L973" s="16" t="s">
        <v>9226</v>
      </c>
      <c r="M973" s="16" t="s">
        <v>9227</v>
      </c>
      <c r="N973" s="16" t="s">
        <v>441</v>
      </c>
      <c r="O973" s="16" t="s">
        <v>442</v>
      </c>
      <c r="P973" s="16" t="s">
        <v>9228</v>
      </c>
      <c r="Q973" s="16" t="s">
        <v>9229</v>
      </c>
      <c r="R973" s="16" t="s">
        <v>15</v>
      </c>
      <c r="S973" s="16" t="s">
        <v>829</v>
      </c>
      <c r="T973" s="16" t="s">
        <v>9230</v>
      </c>
      <c r="U973" s="16" t="s">
        <v>447</v>
      </c>
      <c r="V973" s="16" t="s">
        <v>9231</v>
      </c>
      <c r="W973" s="16" t="s">
        <v>9228</v>
      </c>
      <c r="X973" s="16" t="s">
        <v>449</v>
      </c>
      <c r="Y973" s="16" t="s">
        <v>450</v>
      </c>
      <c r="Z973" s="16" t="s">
        <v>451</v>
      </c>
      <c r="AA973" s="16" t="s">
        <v>9232</v>
      </c>
      <c r="AB973" s="16" t="s">
        <v>829</v>
      </c>
      <c r="AC973" s="16" t="s">
        <v>15</v>
      </c>
      <c r="AD973" s="16" t="s">
        <v>453</v>
      </c>
      <c r="AE973" s="16" t="s">
        <v>338</v>
      </c>
      <c r="AF973" s="16" t="s">
        <v>338</v>
      </c>
      <c r="AG973" s="25">
        <f ca="1" t="shared" si="104"/>
        <v>1.53805555554572</v>
      </c>
      <c r="AH973" s="25" t="str">
        <f t="shared" si="105"/>
        <v>是</v>
      </c>
      <c r="AI973" s="26" t="str">
        <f ca="1" t="shared" si="106"/>
        <v>是</v>
      </c>
      <c r="AJ973" s="27" t="str">
        <f ca="1" t="shared" si="107"/>
        <v>是</v>
      </c>
      <c r="AK973" s="28" t="s">
        <v>69</v>
      </c>
      <c r="AL973" s="28"/>
      <c r="AM973" s="28"/>
    </row>
    <row r="974" spans="1:39">
      <c r="A974" s="22" t="str">
        <f t="shared" si="108"/>
        <v>六安新安网点</v>
      </c>
      <c r="B974" s="22" t="str">
        <f>VLOOKUP(R974,区域划分!A:B,2,0)</f>
        <v>六安</v>
      </c>
      <c r="C974" t="str">
        <f t="shared" si="109"/>
        <v>2020-11-04</v>
      </c>
      <c r="D974" s="16" t="s">
        <v>9233</v>
      </c>
      <c r="E974" s="16" t="s">
        <v>9234</v>
      </c>
      <c r="F974" s="16" t="s">
        <v>433</v>
      </c>
      <c r="G974" s="16" t="s">
        <v>532</v>
      </c>
      <c r="H974" s="16" t="s">
        <v>1112</v>
      </c>
      <c r="I974" s="16" t="s">
        <v>473</v>
      </c>
      <c r="J974" s="16" t="s">
        <v>954</v>
      </c>
      <c r="K974" s="16" t="s">
        <v>5960</v>
      </c>
      <c r="L974" s="16" t="s">
        <v>9235</v>
      </c>
      <c r="M974" s="16" t="s">
        <v>537</v>
      </c>
      <c r="N974" s="16" t="s">
        <v>441</v>
      </c>
      <c r="O974" s="16" t="s">
        <v>442</v>
      </c>
      <c r="P974" s="16" t="s">
        <v>537</v>
      </c>
      <c r="Q974" s="16" t="s">
        <v>9236</v>
      </c>
      <c r="R974" s="16" t="s">
        <v>70</v>
      </c>
      <c r="S974" s="16" t="s">
        <v>5320</v>
      </c>
      <c r="T974" s="16" t="s">
        <v>9237</v>
      </c>
      <c r="U974" s="16" t="s">
        <v>447</v>
      </c>
      <c r="V974" s="16" t="s">
        <v>541</v>
      </c>
      <c r="W974" s="16" t="s">
        <v>537</v>
      </c>
      <c r="X974" s="16" t="s">
        <v>449</v>
      </c>
      <c r="Y974" s="16" t="s">
        <v>450</v>
      </c>
      <c r="Z974" s="16" t="s">
        <v>451</v>
      </c>
      <c r="AA974" s="16" t="s">
        <v>9238</v>
      </c>
      <c r="AB974" s="16" t="s">
        <v>5320</v>
      </c>
      <c r="AC974" s="16" t="s">
        <v>70</v>
      </c>
      <c r="AD974" s="16" t="s">
        <v>453</v>
      </c>
      <c r="AE974" s="16" t="s">
        <v>338</v>
      </c>
      <c r="AF974" s="16" t="s">
        <v>338</v>
      </c>
      <c r="AG974" s="25">
        <f ca="1" t="shared" si="104"/>
        <v>2.91611111105885</v>
      </c>
      <c r="AH974" s="25" t="str">
        <f t="shared" si="105"/>
        <v>是</v>
      </c>
      <c r="AI974" s="26" t="str">
        <f ca="1" t="shared" si="106"/>
        <v>是</v>
      </c>
      <c r="AJ974" s="27" t="str">
        <f ca="1" t="shared" si="107"/>
        <v>是</v>
      </c>
      <c r="AK974" s="28" t="s">
        <v>69</v>
      </c>
      <c r="AL974" s="28"/>
      <c r="AM974" s="28"/>
    </row>
    <row r="975" spans="1:39">
      <c r="A975" s="22" t="str">
        <f t="shared" si="108"/>
        <v>合肥长丰北城网点</v>
      </c>
      <c r="B975" s="22" t="str">
        <f>VLOOKUP(R975,区域划分!A:B,2,0)</f>
        <v>合肥北</v>
      </c>
      <c r="C975" t="str">
        <f t="shared" si="109"/>
        <v>2020-11-04</v>
      </c>
      <c r="D975" s="16" t="s">
        <v>9239</v>
      </c>
      <c r="E975" s="16" t="s">
        <v>9240</v>
      </c>
      <c r="F975" s="16" t="s">
        <v>433</v>
      </c>
      <c r="G975" s="16" t="s">
        <v>471</v>
      </c>
      <c r="H975" s="16" t="s">
        <v>472</v>
      </c>
      <c r="I975" s="16" t="s">
        <v>473</v>
      </c>
      <c r="J975" s="16" t="s">
        <v>9241</v>
      </c>
      <c r="K975" s="16" t="s">
        <v>9242</v>
      </c>
      <c r="L975" s="16" t="s">
        <v>9243</v>
      </c>
      <c r="M975" s="16" t="s">
        <v>9244</v>
      </c>
      <c r="N975" s="16" t="s">
        <v>478</v>
      </c>
      <c r="O975" s="16" t="s">
        <v>442</v>
      </c>
      <c r="P975" s="16" t="s">
        <v>9245</v>
      </c>
      <c r="Q975" s="16" t="s">
        <v>9246</v>
      </c>
      <c r="R975" s="16" t="s">
        <v>21</v>
      </c>
      <c r="S975" s="16" t="s">
        <v>482</v>
      </c>
      <c r="T975" s="16" t="s">
        <v>9247</v>
      </c>
      <c r="U975" s="16" t="s">
        <v>447</v>
      </c>
      <c r="V975" s="16" t="s">
        <v>9248</v>
      </c>
      <c r="W975" s="16" t="s">
        <v>9245</v>
      </c>
      <c r="X975" s="16" t="s">
        <v>449</v>
      </c>
      <c r="Y975" s="16" t="s">
        <v>450</v>
      </c>
      <c r="Z975" s="16" t="s">
        <v>451</v>
      </c>
      <c r="AA975" s="16" t="s">
        <v>9249</v>
      </c>
      <c r="AB975" s="16" t="s">
        <v>482</v>
      </c>
      <c r="AC975" s="16" t="s">
        <v>21</v>
      </c>
      <c r="AD975" s="16" t="s">
        <v>453</v>
      </c>
      <c r="AE975" s="16" t="s">
        <v>338</v>
      </c>
      <c r="AF975" s="16" t="s">
        <v>338</v>
      </c>
      <c r="AG975" s="25">
        <f ca="1" t="shared" si="104"/>
        <v>1.05027777777286</v>
      </c>
      <c r="AH975" s="25" t="str">
        <f t="shared" si="105"/>
        <v>是</v>
      </c>
      <c r="AI975" s="26" t="str">
        <f ca="1" t="shared" si="106"/>
        <v>是</v>
      </c>
      <c r="AJ975" s="27" t="str">
        <f ca="1" t="shared" si="107"/>
        <v>是</v>
      </c>
      <c r="AK975" s="28" t="s">
        <v>69</v>
      </c>
      <c r="AL975" s="28"/>
      <c r="AM975" s="28"/>
    </row>
    <row r="976" spans="1:39">
      <c r="A976" s="22" t="str">
        <f t="shared" si="108"/>
        <v>合肥肥东人民路网点</v>
      </c>
      <c r="B976" s="22" t="str">
        <f>VLOOKUP(R976,区域划分!A:B,2,0)</f>
        <v>肥东</v>
      </c>
      <c r="C976" t="str">
        <f t="shared" si="109"/>
        <v>2020-11-04</v>
      </c>
      <c r="D976" s="16" t="s">
        <v>9250</v>
      </c>
      <c r="E976" s="16" t="s">
        <v>9251</v>
      </c>
      <c r="F976" s="16" t="s">
        <v>433</v>
      </c>
      <c r="G976" s="16" t="s">
        <v>456</v>
      </c>
      <c r="H976" s="16" t="s">
        <v>457</v>
      </c>
      <c r="I976" s="16" t="s">
        <v>436</v>
      </c>
      <c r="J976" s="16" t="s">
        <v>9252</v>
      </c>
      <c r="K976" s="16" t="s">
        <v>9253</v>
      </c>
      <c r="L976" s="16" t="s">
        <v>9254</v>
      </c>
      <c r="M976" s="16" t="s">
        <v>9255</v>
      </c>
      <c r="N976" s="16" t="s">
        <v>478</v>
      </c>
      <c r="O976" s="16" t="s">
        <v>442</v>
      </c>
      <c r="P976" s="16" t="s">
        <v>9256</v>
      </c>
      <c r="Q976" s="16" t="s">
        <v>7838</v>
      </c>
      <c r="R976" s="16" t="s">
        <v>23</v>
      </c>
      <c r="S976" s="16" t="s">
        <v>606</v>
      </c>
      <c r="T976" s="16" t="s">
        <v>727</v>
      </c>
      <c r="U976" s="16" t="s">
        <v>466</v>
      </c>
      <c r="V976" s="16" t="s">
        <v>9257</v>
      </c>
      <c r="W976" s="16" t="s">
        <v>9256</v>
      </c>
      <c r="X976" s="16" t="s">
        <v>449</v>
      </c>
      <c r="Y976" s="16" t="s">
        <v>450</v>
      </c>
      <c r="Z976" s="16" t="s">
        <v>451</v>
      </c>
      <c r="AA976" s="16" t="s">
        <v>9258</v>
      </c>
      <c r="AB976" s="16" t="s">
        <v>606</v>
      </c>
      <c r="AC976" s="16" t="s">
        <v>23</v>
      </c>
      <c r="AD976" s="16" t="s">
        <v>453</v>
      </c>
      <c r="AE976" s="16" t="s">
        <v>23</v>
      </c>
      <c r="AF976" s="16" t="s">
        <v>338</v>
      </c>
      <c r="AG976" s="25">
        <f ca="1" t="shared" si="104"/>
        <v>23.5902777776937</v>
      </c>
      <c r="AH976" s="25" t="str">
        <f t="shared" si="105"/>
        <v>是</v>
      </c>
      <c r="AI976" s="26" t="str">
        <f ca="1" t="shared" si="106"/>
        <v>是</v>
      </c>
      <c r="AJ976" s="27" t="str">
        <f ca="1" t="shared" si="107"/>
        <v>是</v>
      </c>
      <c r="AK976" s="28"/>
      <c r="AL976" s="28" t="s">
        <v>71</v>
      </c>
      <c r="AM976" s="28"/>
    </row>
    <row r="977" spans="1:39">
      <c r="A977" s="22" t="str">
        <f t="shared" si="108"/>
        <v>六安裕安独山网点</v>
      </c>
      <c r="B977" s="22" t="str">
        <f>VLOOKUP(R977,区域划分!A:B,2,0)</f>
        <v>六安</v>
      </c>
      <c r="C977" t="str">
        <f t="shared" si="109"/>
        <v>2020-11-04</v>
      </c>
      <c r="D977" s="16" t="s">
        <v>9259</v>
      </c>
      <c r="E977" s="16" t="s">
        <v>9260</v>
      </c>
      <c r="F977" s="16" t="s">
        <v>433</v>
      </c>
      <c r="G977" s="16" t="s">
        <v>532</v>
      </c>
      <c r="H977" s="16" t="s">
        <v>533</v>
      </c>
      <c r="I977" s="16" t="s">
        <v>473</v>
      </c>
      <c r="J977" s="16" t="s">
        <v>3609</v>
      </c>
      <c r="K977" s="16" t="s">
        <v>9261</v>
      </c>
      <c r="L977" s="16" t="s">
        <v>9262</v>
      </c>
      <c r="M977" s="16" t="s">
        <v>9263</v>
      </c>
      <c r="N977" s="16" t="s">
        <v>478</v>
      </c>
      <c r="O977" s="16" t="s">
        <v>442</v>
      </c>
      <c r="P977" s="16" t="s">
        <v>9264</v>
      </c>
      <c r="Q977" s="16" t="s">
        <v>9265</v>
      </c>
      <c r="R977" s="16" t="s">
        <v>82</v>
      </c>
      <c r="S977" s="16" t="s">
        <v>759</v>
      </c>
      <c r="T977" s="16" t="s">
        <v>9266</v>
      </c>
      <c r="U977" s="16" t="s">
        <v>447</v>
      </c>
      <c r="V977" s="16" t="s">
        <v>9267</v>
      </c>
      <c r="W977" s="16" t="s">
        <v>9264</v>
      </c>
      <c r="X977" s="16" t="s">
        <v>449</v>
      </c>
      <c r="Y977" s="16" t="s">
        <v>450</v>
      </c>
      <c r="Z977" s="16" t="s">
        <v>451</v>
      </c>
      <c r="AA977" s="16" t="s">
        <v>9268</v>
      </c>
      <c r="AB977" s="16" t="s">
        <v>759</v>
      </c>
      <c r="AC977" s="16" t="s">
        <v>82</v>
      </c>
      <c r="AD977" s="16" t="s">
        <v>453</v>
      </c>
      <c r="AE977" s="16" t="s">
        <v>338</v>
      </c>
      <c r="AF977" s="16" t="s">
        <v>338</v>
      </c>
      <c r="AG977" s="25">
        <f ca="1" t="shared" si="104"/>
        <v>20.9436111110263</v>
      </c>
      <c r="AH977" s="25" t="str">
        <f t="shared" si="105"/>
        <v>是</v>
      </c>
      <c r="AI977" s="26" t="str">
        <f ca="1" t="shared" si="106"/>
        <v>是</v>
      </c>
      <c r="AJ977" s="27" t="str">
        <f ca="1" t="shared" si="107"/>
        <v>是</v>
      </c>
      <c r="AK977" s="28" t="s">
        <v>69</v>
      </c>
      <c r="AL977" s="28"/>
      <c r="AM977" s="28"/>
    </row>
    <row r="978" spans="1:39">
      <c r="A978" s="22" t="str">
        <f t="shared" si="108"/>
        <v>合肥高新天鹅湖网点</v>
      </c>
      <c r="B978" s="22" t="str">
        <f>VLOOKUP(R978,区域划分!A:B,2,0)</f>
        <v>合肥南</v>
      </c>
      <c r="C978" t="str">
        <f t="shared" si="109"/>
        <v>2020-11-04</v>
      </c>
      <c r="D978" s="16" t="s">
        <v>9269</v>
      </c>
      <c r="E978" s="16" t="s">
        <v>9270</v>
      </c>
      <c r="F978" s="16" t="s">
        <v>433</v>
      </c>
      <c r="G978" s="16" t="s">
        <v>471</v>
      </c>
      <c r="H978" s="16" t="s">
        <v>472</v>
      </c>
      <c r="I978" s="16" t="s">
        <v>436</v>
      </c>
      <c r="J978" s="16" t="s">
        <v>2402</v>
      </c>
      <c r="K978" s="16" t="s">
        <v>2403</v>
      </c>
      <c r="L978" s="16" t="s">
        <v>9271</v>
      </c>
      <c r="M978" s="16" t="s">
        <v>9272</v>
      </c>
      <c r="N978" s="16" t="s">
        <v>478</v>
      </c>
      <c r="O978" s="16" t="s">
        <v>442</v>
      </c>
      <c r="P978" s="16" t="s">
        <v>9273</v>
      </c>
      <c r="Q978" s="16" t="s">
        <v>9274</v>
      </c>
      <c r="R978" s="16" t="s">
        <v>17</v>
      </c>
      <c r="S978" s="16" t="s">
        <v>593</v>
      </c>
      <c r="T978" s="16" t="s">
        <v>9275</v>
      </c>
      <c r="U978" s="16" t="s">
        <v>447</v>
      </c>
      <c r="V978" s="16" t="s">
        <v>9276</v>
      </c>
      <c r="W978" s="16" t="s">
        <v>9273</v>
      </c>
      <c r="X978" s="16" t="s">
        <v>449</v>
      </c>
      <c r="Y978" s="16" t="s">
        <v>450</v>
      </c>
      <c r="Z978" s="16" t="s">
        <v>451</v>
      </c>
      <c r="AA978" s="16" t="s">
        <v>9277</v>
      </c>
      <c r="AB978" s="16" t="s">
        <v>593</v>
      </c>
      <c r="AC978" s="16" t="s">
        <v>17</v>
      </c>
      <c r="AD978" s="16" t="s">
        <v>453</v>
      </c>
      <c r="AE978" s="16" t="s">
        <v>338</v>
      </c>
      <c r="AF978" s="16" t="s">
        <v>338</v>
      </c>
      <c r="AG978" s="25">
        <f ca="1" t="shared" si="104"/>
        <v>8.46083333337447</v>
      </c>
      <c r="AH978" s="25" t="str">
        <f t="shared" si="105"/>
        <v>是</v>
      </c>
      <c r="AI978" s="26" t="str">
        <f ca="1" t="shared" si="106"/>
        <v>是</v>
      </c>
      <c r="AJ978" s="27" t="str">
        <f ca="1" t="shared" si="107"/>
        <v>是</v>
      </c>
      <c r="AK978" s="28" t="s">
        <v>69</v>
      </c>
      <c r="AL978" s="28"/>
      <c r="AM978" s="28"/>
    </row>
    <row r="979" spans="1:39">
      <c r="A979" s="22" t="str">
        <f t="shared" si="108"/>
        <v>合肥长丰水湖镇网点</v>
      </c>
      <c r="B979" s="22" t="str">
        <f>VLOOKUP(R979,区域划分!A:B,2,0)</f>
        <v>合肥北</v>
      </c>
      <c r="C979" t="str">
        <f t="shared" si="109"/>
        <v>2020-11-04</v>
      </c>
      <c r="D979" s="16" t="s">
        <v>9278</v>
      </c>
      <c r="E979" s="16" t="s">
        <v>9279</v>
      </c>
      <c r="F979" s="16" t="s">
        <v>433</v>
      </c>
      <c r="G979" s="16" t="s">
        <v>471</v>
      </c>
      <c r="H979" s="16" t="s">
        <v>472</v>
      </c>
      <c r="I979" s="16" t="s">
        <v>473</v>
      </c>
      <c r="J979" s="16" t="s">
        <v>2228</v>
      </c>
      <c r="K979" s="16" t="s">
        <v>9280</v>
      </c>
      <c r="L979" s="16" t="s">
        <v>9281</v>
      </c>
      <c r="M979" s="16" t="s">
        <v>9282</v>
      </c>
      <c r="N979" s="16" t="s">
        <v>441</v>
      </c>
      <c r="O979" s="16" t="s">
        <v>442</v>
      </c>
      <c r="P979" s="16" t="s">
        <v>9283</v>
      </c>
      <c r="Q979" s="16" t="s">
        <v>9284</v>
      </c>
      <c r="R979" s="16" t="s">
        <v>15</v>
      </c>
      <c r="S979" s="16" t="s">
        <v>829</v>
      </c>
      <c r="T979" s="16" t="s">
        <v>9285</v>
      </c>
      <c r="U979" s="16" t="s">
        <v>447</v>
      </c>
      <c r="V979" s="16" t="s">
        <v>9286</v>
      </c>
      <c r="W979" s="16" t="s">
        <v>9283</v>
      </c>
      <c r="X979" s="16" t="s">
        <v>449</v>
      </c>
      <c r="Y979" s="16" t="s">
        <v>450</v>
      </c>
      <c r="Z979" s="16" t="s">
        <v>451</v>
      </c>
      <c r="AA979" s="16" t="s">
        <v>9287</v>
      </c>
      <c r="AB979" s="16" t="s">
        <v>829</v>
      </c>
      <c r="AC979" s="16" t="s">
        <v>15</v>
      </c>
      <c r="AD979" s="16" t="s">
        <v>453</v>
      </c>
      <c r="AE979" s="16" t="s">
        <v>338</v>
      </c>
      <c r="AF979" s="16" t="s">
        <v>338</v>
      </c>
      <c r="AG979" s="25">
        <f ca="1" t="shared" si="104"/>
        <v>1.29972222220385</v>
      </c>
      <c r="AH979" s="25" t="str">
        <f t="shared" si="105"/>
        <v>是</v>
      </c>
      <c r="AI979" s="26" t="str">
        <f ca="1" t="shared" si="106"/>
        <v>是</v>
      </c>
      <c r="AJ979" s="27" t="str">
        <f ca="1" t="shared" si="107"/>
        <v>是</v>
      </c>
      <c r="AK979" s="28" t="s">
        <v>69</v>
      </c>
      <c r="AL979" s="28"/>
      <c r="AM979" s="28"/>
    </row>
    <row r="980" spans="1:39">
      <c r="A980" s="22" t="str">
        <f t="shared" si="108"/>
        <v>淮南凤台网点</v>
      </c>
      <c r="B980" s="22" t="str">
        <f>VLOOKUP(R980,区域划分!A:B,2,0)</f>
        <v>凤台</v>
      </c>
      <c r="C980" t="str">
        <f t="shared" si="109"/>
        <v>2020-11-04</v>
      </c>
      <c r="D980" s="16" t="s">
        <v>9288</v>
      </c>
      <c r="E980" s="16" t="s">
        <v>9289</v>
      </c>
      <c r="F980" s="16" t="s">
        <v>433</v>
      </c>
      <c r="G980" s="16" t="s">
        <v>3420</v>
      </c>
      <c r="H980" s="16" t="s">
        <v>3421</v>
      </c>
      <c r="I980" s="16" t="s">
        <v>436</v>
      </c>
      <c r="J980" s="16" t="s">
        <v>1797</v>
      </c>
      <c r="K980" s="16" t="s">
        <v>9290</v>
      </c>
      <c r="L980" s="16" t="s">
        <v>9291</v>
      </c>
      <c r="M980" s="16" t="s">
        <v>9292</v>
      </c>
      <c r="N980" s="16" t="s">
        <v>478</v>
      </c>
      <c r="O980" s="16" t="s">
        <v>442</v>
      </c>
      <c r="P980" s="16" t="s">
        <v>9293</v>
      </c>
      <c r="Q980" s="16" t="s">
        <v>9294</v>
      </c>
      <c r="R980" s="16" t="s">
        <v>41</v>
      </c>
      <c r="S980" s="16" t="s">
        <v>1707</v>
      </c>
      <c r="T980" s="16" t="s">
        <v>9295</v>
      </c>
      <c r="U980" s="16" t="s">
        <v>447</v>
      </c>
      <c r="V980" s="16" t="s">
        <v>9296</v>
      </c>
      <c r="W980" s="16" t="s">
        <v>9293</v>
      </c>
      <c r="X980" s="16" t="s">
        <v>449</v>
      </c>
      <c r="Y980" s="16" t="s">
        <v>450</v>
      </c>
      <c r="Z980" s="16" t="s">
        <v>451</v>
      </c>
      <c r="AA980" s="16" t="s">
        <v>9297</v>
      </c>
      <c r="AB980" s="16" t="s">
        <v>1707</v>
      </c>
      <c r="AC980" s="16" t="s">
        <v>41</v>
      </c>
      <c r="AD980" s="16" t="s">
        <v>453</v>
      </c>
      <c r="AE980" s="16" t="s">
        <v>338</v>
      </c>
      <c r="AF980" s="16" t="s">
        <v>338</v>
      </c>
      <c r="AG980" s="25">
        <f ca="1" t="shared" si="104"/>
        <v>7.10305555548985</v>
      </c>
      <c r="AH980" s="25" t="str">
        <f t="shared" si="105"/>
        <v>是</v>
      </c>
      <c r="AI980" s="26" t="str">
        <f ca="1" t="shared" si="106"/>
        <v>是</v>
      </c>
      <c r="AJ980" s="27" t="str">
        <f ca="1" t="shared" si="107"/>
        <v>是</v>
      </c>
      <c r="AK980" s="28" t="s">
        <v>69</v>
      </c>
      <c r="AL980" s="28"/>
      <c r="AM980" s="28"/>
    </row>
    <row r="981" spans="1:39">
      <c r="A981" s="22" t="str">
        <f t="shared" si="108"/>
        <v>六安裕安独山网点</v>
      </c>
      <c r="B981" s="22" t="str">
        <f>VLOOKUP(R981,区域划分!A:B,2,0)</f>
        <v>六安</v>
      </c>
      <c r="C981" t="str">
        <f t="shared" si="109"/>
        <v>2020-11-04</v>
      </c>
      <c r="D981" s="16" t="s">
        <v>9298</v>
      </c>
      <c r="E981" s="16" t="s">
        <v>9299</v>
      </c>
      <c r="F981" s="16" t="s">
        <v>433</v>
      </c>
      <c r="G981" s="16" t="s">
        <v>532</v>
      </c>
      <c r="H981" s="16" t="s">
        <v>533</v>
      </c>
      <c r="I981" s="16" t="s">
        <v>473</v>
      </c>
      <c r="J981" s="16" t="s">
        <v>9300</v>
      </c>
      <c r="K981" s="16" t="s">
        <v>9301</v>
      </c>
      <c r="L981" s="16" t="s">
        <v>9302</v>
      </c>
      <c r="M981" s="16" t="s">
        <v>7079</v>
      </c>
      <c r="N981" s="16" t="s">
        <v>441</v>
      </c>
      <c r="O981" s="16" t="s">
        <v>479</v>
      </c>
      <c r="P981" s="16" t="s">
        <v>9303</v>
      </c>
      <c r="Q981" s="16" t="s">
        <v>9304</v>
      </c>
      <c r="R981" s="16" t="s">
        <v>82</v>
      </c>
      <c r="S981" s="16" t="s">
        <v>759</v>
      </c>
      <c r="T981" s="16" t="s">
        <v>9305</v>
      </c>
      <c r="U981" s="16" t="s">
        <v>447</v>
      </c>
      <c r="V981" s="16" t="s">
        <v>9306</v>
      </c>
      <c r="W981" s="16" t="s">
        <v>9303</v>
      </c>
      <c r="X981" s="16" t="s">
        <v>449</v>
      </c>
      <c r="Y981" s="16" t="s">
        <v>450</v>
      </c>
      <c r="Z981" s="16" t="s">
        <v>451</v>
      </c>
      <c r="AA981" s="16" t="s">
        <v>9307</v>
      </c>
      <c r="AB981" s="16" t="s">
        <v>759</v>
      </c>
      <c r="AC981" s="16" t="s">
        <v>82</v>
      </c>
      <c r="AD981" s="16" t="s">
        <v>453</v>
      </c>
      <c r="AE981" s="16" t="s">
        <v>338</v>
      </c>
      <c r="AF981" s="16" t="s">
        <v>338</v>
      </c>
      <c r="AG981" s="25">
        <f ca="1" t="shared" si="104"/>
        <v>20.874444444431</v>
      </c>
      <c r="AH981" s="25" t="str">
        <f t="shared" si="105"/>
        <v>是</v>
      </c>
      <c r="AI981" s="26" t="str">
        <f ca="1" t="shared" si="106"/>
        <v>是</v>
      </c>
      <c r="AJ981" s="27" t="str">
        <f ca="1" t="shared" si="107"/>
        <v>是</v>
      </c>
      <c r="AK981" s="28" t="s">
        <v>69</v>
      </c>
      <c r="AL981" s="28"/>
      <c r="AM981" s="28"/>
    </row>
    <row r="982" spans="1:39">
      <c r="A982" s="22" t="str">
        <f t="shared" si="108"/>
        <v>宿州砀山网点</v>
      </c>
      <c r="B982" s="22" t="str">
        <f>VLOOKUP(R982,区域划分!A:B,2,0)</f>
        <v>宿州</v>
      </c>
      <c r="C982" t="str">
        <f t="shared" si="109"/>
        <v>2020-11-04</v>
      </c>
      <c r="D982" s="16" t="s">
        <v>9308</v>
      </c>
      <c r="E982" s="16" t="s">
        <v>9309</v>
      </c>
      <c r="F982" s="16" t="s">
        <v>433</v>
      </c>
      <c r="G982" s="16" t="s">
        <v>456</v>
      </c>
      <c r="H982" s="16" t="s">
        <v>457</v>
      </c>
      <c r="I982" s="16" t="s">
        <v>473</v>
      </c>
      <c r="J982" s="16" t="s">
        <v>1212</v>
      </c>
      <c r="K982" s="16" t="s">
        <v>9310</v>
      </c>
      <c r="L982" s="16" t="s">
        <v>9311</v>
      </c>
      <c r="M982" s="16" t="s">
        <v>9312</v>
      </c>
      <c r="N982" s="16" t="s">
        <v>441</v>
      </c>
      <c r="O982" s="16" t="s">
        <v>442</v>
      </c>
      <c r="P982" s="16" t="s">
        <v>9313</v>
      </c>
      <c r="Q982" s="16" t="s">
        <v>9314</v>
      </c>
      <c r="R982" s="16" t="s">
        <v>161</v>
      </c>
      <c r="S982" s="16" t="s">
        <v>9315</v>
      </c>
      <c r="T982" s="16" t="s">
        <v>9316</v>
      </c>
      <c r="U982" s="16" t="s">
        <v>447</v>
      </c>
      <c r="V982" s="16" t="s">
        <v>9317</v>
      </c>
      <c r="W982" s="16" t="s">
        <v>9313</v>
      </c>
      <c r="X982" s="16" t="s">
        <v>449</v>
      </c>
      <c r="Y982" s="16" t="s">
        <v>450</v>
      </c>
      <c r="Z982" s="16" t="s">
        <v>451</v>
      </c>
      <c r="AA982" s="16" t="s">
        <v>9318</v>
      </c>
      <c r="AB982" s="16" t="s">
        <v>9315</v>
      </c>
      <c r="AC982" s="16" t="s">
        <v>161</v>
      </c>
      <c r="AD982" s="16" t="s">
        <v>453</v>
      </c>
      <c r="AE982" s="16" t="s">
        <v>338</v>
      </c>
      <c r="AF982" s="16" t="s">
        <v>338</v>
      </c>
      <c r="AG982" s="25">
        <f ca="1" t="shared" si="104"/>
        <v>21.0080555555178</v>
      </c>
      <c r="AH982" s="25" t="str">
        <f t="shared" si="105"/>
        <v>是</v>
      </c>
      <c r="AI982" s="26" t="str">
        <f ca="1" t="shared" si="106"/>
        <v>是</v>
      </c>
      <c r="AJ982" s="27" t="str">
        <f ca="1" t="shared" si="107"/>
        <v>是</v>
      </c>
      <c r="AK982" s="28" t="s">
        <v>69</v>
      </c>
      <c r="AL982" s="28"/>
      <c r="AM982" s="28"/>
    </row>
    <row r="983" spans="1:39">
      <c r="A983" s="22" t="str">
        <f t="shared" si="108"/>
        <v>淮南国庆路网点</v>
      </c>
      <c r="B983" s="22" t="str">
        <f>VLOOKUP(R983,区域划分!A:B,2,0)</f>
        <v>淮南</v>
      </c>
      <c r="C983" t="str">
        <f t="shared" si="109"/>
        <v>2020-11-04</v>
      </c>
      <c r="D983" s="16" t="s">
        <v>9319</v>
      </c>
      <c r="E983" s="16" t="s">
        <v>9320</v>
      </c>
      <c r="F983" s="16" t="s">
        <v>433</v>
      </c>
      <c r="G983" s="16" t="s">
        <v>434</v>
      </c>
      <c r="H983" s="16" t="s">
        <v>2446</v>
      </c>
      <c r="I983" s="16" t="s">
        <v>473</v>
      </c>
      <c r="J983" s="16" t="s">
        <v>203</v>
      </c>
      <c r="K983" s="16" t="s">
        <v>9321</v>
      </c>
      <c r="L983" s="16" t="s">
        <v>9322</v>
      </c>
      <c r="M983" s="16" t="s">
        <v>537</v>
      </c>
      <c r="N983" s="16" t="s">
        <v>441</v>
      </c>
      <c r="O983" s="16" t="s">
        <v>442</v>
      </c>
      <c r="P983" s="16" t="s">
        <v>537</v>
      </c>
      <c r="Q983" s="16" t="s">
        <v>9323</v>
      </c>
      <c r="R983" s="16" t="s">
        <v>139</v>
      </c>
      <c r="S983" s="16" t="s">
        <v>9324</v>
      </c>
      <c r="T983" s="16" t="s">
        <v>9325</v>
      </c>
      <c r="U983" s="16" t="s">
        <v>447</v>
      </c>
      <c r="V983" s="16" t="s">
        <v>541</v>
      </c>
      <c r="W983" s="16" t="s">
        <v>537</v>
      </c>
      <c r="X983" s="16" t="s">
        <v>449</v>
      </c>
      <c r="Y983" s="16" t="s">
        <v>450</v>
      </c>
      <c r="Z983" s="16" t="s">
        <v>451</v>
      </c>
      <c r="AA983" s="16" t="s">
        <v>9326</v>
      </c>
      <c r="AB983" s="16" t="s">
        <v>9324</v>
      </c>
      <c r="AC983" s="16" t="s">
        <v>139</v>
      </c>
      <c r="AD983" s="16" t="s">
        <v>453</v>
      </c>
      <c r="AE983" s="16" t="s">
        <v>338</v>
      </c>
      <c r="AF983" s="16" t="s">
        <v>338</v>
      </c>
      <c r="AG983" s="25">
        <f ca="1" t="shared" si="104"/>
        <v>1.4194444444729</v>
      </c>
      <c r="AH983" s="25" t="str">
        <f t="shared" si="105"/>
        <v>是</v>
      </c>
      <c r="AI983" s="26" t="str">
        <f ca="1" t="shared" si="106"/>
        <v>是</v>
      </c>
      <c r="AJ983" s="27" t="str">
        <f ca="1" t="shared" si="107"/>
        <v>是</v>
      </c>
      <c r="AK983" s="28" t="s">
        <v>69</v>
      </c>
      <c r="AL983" s="28"/>
      <c r="AM983" s="28"/>
    </row>
    <row r="984" spans="1:39">
      <c r="A984" s="22" t="str">
        <f t="shared" si="108"/>
        <v>合肥蜀山农大网点</v>
      </c>
      <c r="B984" s="22" t="str">
        <f>VLOOKUP(R984,区域划分!A:B,2,0)</f>
        <v>合肥南</v>
      </c>
      <c r="C984" t="str">
        <f t="shared" si="109"/>
        <v>2020-11-04</v>
      </c>
      <c r="D984" s="16" t="s">
        <v>9327</v>
      </c>
      <c r="E984" s="16" t="s">
        <v>9328</v>
      </c>
      <c r="F984" s="16" t="s">
        <v>433</v>
      </c>
      <c r="G984" s="16" t="s">
        <v>471</v>
      </c>
      <c r="H984" s="16" t="s">
        <v>472</v>
      </c>
      <c r="I984" s="16" t="s">
        <v>473</v>
      </c>
      <c r="J984" s="16" t="s">
        <v>9329</v>
      </c>
      <c r="K984" s="16" t="s">
        <v>9330</v>
      </c>
      <c r="L984" s="16" t="s">
        <v>9331</v>
      </c>
      <c r="M984" s="16" t="s">
        <v>9332</v>
      </c>
      <c r="N984" s="16" t="s">
        <v>441</v>
      </c>
      <c r="O984" s="16" t="s">
        <v>442</v>
      </c>
      <c r="P984" s="16" t="s">
        <v>9333</v>
      </c>
      <c r="Q984" s="16" t="s">
        <v>9334</v>
      </c>
      <c r="R984" s="16" t="s">
        <v>91</v>
      </c>
      <c r="S984" s="16" t="s">
        <v>4176</v>
      </c>
      <c r="T984" s="16" t="s">
        <v>5878</v>
      </c>
      <c r="U984" s="16" t="s">
        <v>466</v>
      </c>
      <c r="V984" s="16" t="s">
        <v>9335</v>
      </c>
      <c r="W984" s="16" t="s">
        <v>9333</v>
      </c>
      <c r="X984" s="16" t="s">
        <v>449</v>
      </c>
      <c r="Y984" s="16" t="s">
        <v>450</v>
      </c>
      <c r="Z984" s="16" t="s">
        <v>451</v>
      </c>
      <c r="AA984" s="16" t="s">
        <v>9336</v>
      </c>
      <c r="AB984" s="16" t="s">
        <v>4176</v>
      </c>
      <c r="AC984" s="16" t="s">
        <v>91</v>
      </c>
      <c r="AD984" s="16" t="s">
        <v>453</v>
      </c>
      <c r="AE984" s="16" t="s">
        <v>91</v>
      </c>
      <c r="AF984" s="16" t="s">
        <v>338</v>
      </c>
      <c r="AG984" s="25">
        <f ca="1" t="shared" si="104"/>
        <v>23.7936111112358</v>
      </c>
      <c r="AH984" s="25" t="str">
        <f t="shared" si="105"/>
        <v>是</v>
      </c>
      <c r="AI984" s="26" t="str">
        <f ca="1" t="shared" si="106"/>
        <v>是</v>
      </c>
      <c r="AJ984" s="27" t="str">
        <f ca="1" t="shared" si="107"/>
        <v>是</v>
      </c>
      <c r="AK984" s="28"/>
      <c r="AL984" s="28" t="s">
        <v>71</v>
      </c>
      <c r="AM984" s="28"/>
    </row>
    <row r="985" spans="1:39">
      <c r="A985" s="22" t="str">
        <f t="shared" si="108"/>
        <v>合肥肥西桥南网点</v>
      </c>
      <c r="B985" s="22" t="str">
        <f>VLOOKUP(R985,区域划分!A:B,2,0)</f>
        <v>肥西</v>
      </c>
      <c r="C985" t="str">
        <f t="shared" si="109"/>
        <v>2020-11-04</v>
      </c>
      <c r="D985" s="16" t="s">
        <v>9337</v>
      </c>
      <c r="E985" s="16" t="s">
        <v>9338</v>
      </c>
      <c r="F985" s="16" t="s">
        <v>835</v>
      </c>
      <c r="G985" s="16" t="s">
        <v>471</v>
      </c>
      <c r="H985" s="16" t="s">
        <v>472</v>
      </c>
      <c r="I985" s="16" t="s">
        <v>436</v>
      </c>
      <c r="J985" s="16" t="s">
        <v>836</v>
      </c>
      <c r="K985" s="16" t="s">
        <v>9339</v>
      </c>
      <c r="L985" s="16" t="s">
        <v>9340</v>
      </c>
      <c r="M985" s="16" t="s">
        <v>9341</v>
      </c>
      <c r="N985" s="16" t="s">
        <v>478</v>
      </c>
      <c r="O985" s="16" t="s">
        <v>442</v>
      </c>
      <c r="P985" s="16" t="s">
        <v>9342</v>
      </c>
      <c r="Q985" s="16" t="s">
        <v>9343</v>
      </c>
      <c r="R985" s="16" t="s">
        <v>61</v>
      </c>
      <c r="S985" s="16" t="s">
        <v>4176</v>
      </c>
      <c r="T985" s="16" t="s">
        <v>9344</v>
      </c>
      <c r="U985" s="16" t="s">
        <v>466</v>
      </c>
      <c r="V985" s="16" t="s">
        <v>9345</v>
      </c>
      <c r="W985" s="16" t="s">
        <v>9342</v>
      </c>
      <c r="X985" s="16" t="s">
        <v>449</v>
      </c>
      <c r="Y985" s="16" t="s">
        <v>450</v>
      </c>
      <c r="Z985" s="16" t="s">
        <v>451</v>
      </c>
      <c r="AA985" s="16" t="s">
        <v>9346</v>
      </c>
      <c r="AB985" s="16" t="s">
        <v>4176</v>
      </c>
      <c r="AC985" s="16" t="s">
        <v>61</v>
      </c>
      <c r="AD985" s="16" t="s">
        <v>865</v>
      </c>
      <c r="AE985" s="16" t="s">
        <v>61</v>
      </c>
      <c r="AF985" s="16" t="s">
        <v>338</v>
      </c>
      <c r="AG985" s="25">
        <f ca="1" t="shared" si="104"/>
        <v>23.9674999999115</v>
      </c>
      <c r="AH985" s="25" t="str">
        <f t="shared" si="105"/>
        <v>是</v>
      </c>
      <c r="AI985" s="26" t="str">
        <f ca="1" t="shared" si="106"/>
        <v>是</v>
      </c>
      <c r="AJ985" s="27" t="str">
        <f ca="1" t="shared" si="107"/>
        <v>是</v>
      </c>
      <c r="AK985" s="28"/>
      <c r="AL985" s="28" t="s">
        <v>71</v>
      </c>
      <c r="AM985" s="28"/>
    </row>
    <row r="986" spans="1:39">
      <c r="A986" s="22" t="str">
        <f t="shared" si="108"/>
        <v>合肥肥东吾悦网点</v>
      </c>
      <c r="B986" s="22" t="str">
        <f>VLOOKUP(R986,区域划分!A:B,2,0)</f>
        <v>肥东</v>
      </c>
      <c r="C986" t="str">
        <f t="shared" si="109"/>
        <v>2020-11-04</v>
      </c>
      <c r="D986" s="16" t="s">
        <v>9347</v>
      </c>
      <c r="E986" s="16" t="s">
        <v>9348</v>
      </c>
      <c r="F986" s="16" t="s">
        <v>433</v>
      </c>
      <c r="G986" s="16" t="s">
        <v>532</v>
      </c>
      <c r="H986" s="16" t="s">
        <v>533</v>
      </c>
      <c r="I986" s="16" t="s">
        <v>473</v>
      </c>
      <c r="J986" s="16" t="s">
        <v>9349</v>
      </c>
      <c r="K986" s="16" t="s">
        <v>9350</v>
      </c>
      <c r="L986" s="16" t="s">
        <v>9351</v>
      </c>
      <c r="M986" s="16" t="s">
        <v>9352</v>
      </c>
      <c r="N986" s="16" t="s">
        <v>441</v>
      </c>
      <c r="O986" s="16" t="s">
        <v>442</v>
      </c>
      <c r="P986" s="16" t="s">
        <v>9353</v>
      </c>
      <c r="Q986" s="16" t="s">
        <v>9354</v>
      </c>
      <c r="R986" s="16" t="s">
        <v>11</v>
      </c>
      <c r="S986" s="16" t="s">
        <v>606</v>
      </c>
      <c r="T986" s="16" t="s">
        <v>727</v>
      </c>
      <c r="U986" s="16" t="s">
        <v>466</v>
      </c>
      <c r="V986" s="16" t="s">
        <v>9355</v>
      </c>
      <c r="W986" s="16" t="s">
        <v>9353</v>
      </c>
      <c r="X986" s="16" t="s">
        <v>449</v>
      </c>
      <c r="Y986" s="16" t="s">
        <v>450</v>
      </c>
      <c r="Z986" s="16" t="s">
        <v>451</v>
      </c>
      <c r="AA986" s="16" t="s">
        <v>9356</v>
      </c>
      <c r="AB986" s="16" t="s">
        <v>606</v>
      </c>
      <c r="AC986" s="16" t="s">
        <v>11</v>
      </c>
      <c r="AD986" s="16" t="s">
        <v>453</v>
      </c>
      <c r="AE986" s="16" t="s">
        <v>11</v>
      </c>
      <c r="AF986" s="16" t="s">
        <v>338</v>
      </c>
      <c r="AG986" s="25">
        <f ca="1" t="shared" si="104"/>
        <v>23.8391666666139</v>
      </c>
      <c r="AH986" s="25" t="str">
        <f t="shared" si="105"/>
        <v>是</v>
      </c>
      <c r="AI986" s="26" t="str">
        <f ca="1" t="shared" si="106"/>
        <v>是</v>
      </c>
      <c r="AJ986" s="27" t="str">
        <f ca="1" t="shared" si="107"/>
        <v>是</v>
      </c>
      <c r="AK986" s="28"/>
      <c r="AL986" s="28" t="s">
        <v>71</v>
      </c>
      <c r="AM986" s="28"/>
    </row>
    <row r="987" spans="1:39">
      <c r="A987" s="22" t="str">
        <f t="shared" ref="A987:A1018" si="110">R987</f>
        <v>淮南潘集网点</v>
      </c>
      <c r="B987" s="22" t="str">
        <f>VLOOKUP(R987,区域划分!A:B,2,0)</f>
        <v>淮南</v>
      </c>
      <c r="C987" t="str">
        <f t="shared" ref="C987:C1018" si="111">MID(L987,1,10)</f>
        <v>2020-11-04</v>
      </c>
      <c r="D987" s="16" t="s">
        <v>9357</v>
      </c>
      <c r="E987" s="16" t="s">
        <v>9358</v>
      </c>
      <c r="F987" s="16" t="s">
        <v>433</v>
      </c>
      <c r="G987" s="16" t="s">
        <v>532</v>
      </c>
      <c r="H987" s="16" t="s">
        <v>533</v>
      </c>
      <c r="I987" s="16" t="s">
        <v>436</v>
      </c>
      <c r="J987" s="16" t="s">
        <v>4288</v>
      </c>
      <c r="K987" s="16" t="s">
        <v>9359</v>
      </c>
      <c r="L987" s="16" t="s">
        <v>9360</v>
      </c>
      <c r="M987" s="16" t="s">
        <v>537</v>
      </c>
      <c r="N987" s="16" t="s">
        <v>441</v>
      </c>
      <c r="O987" s="16" t="s">
        <v>442</v>
      </c>
      <c r="P987" s="16" t="s">
        <v>537</v>
      </c>
      <c r="Q987" s="16" t="s">
        <v>9361</v>
      </c>
      <c r="R987" s="16" t="s">
        <v>47</v>
      </c>
      <c r="S987" s="16" t="s">
        <v>8279</v>
      </c>
      <c r="T987" s="16" t="s">
        <v>9362</v>
      </c>
      <c r="U987" s="16" t="s">
        <v>447</v>
      </c>
      <c r="V987" s="16" t="s">
        <v>541</v>
      </c>
      <c r="W987" s="16" t="s">
        <v>537</v>
      </c>
      <c r="X987" s="16" t="s">
        <v>449</v>
      </c>
      <c r="Y987" s="16" t="s">
        <v>450</v>
      </c>
      <c r="Z987" s="16" t="s">
        <v>451</v>
      </c>
      <c r="AA987" s="16" t="s">
        <v>9363</v>
      </c>
      <c r="AB987" s="16" t="s">
        <v>8279</v>
      </c>
      <c r="AC987" s="16" t="s">
        <v>47</v>
      </c>
      <c r="AD987" s="16" t="s">
        <v>453</v>
      </c>
      <c r="AE987" s="16" t="s">
        <v>338</v>
      </c>
      <c r="AF987" s="16" t="s">
        <v>338</v>
      </c>
      <c r="AG987" s="25">
        <f ca="1" t="shared" ref="AG987:AG1050" si="112">IF(X987="已关闭",(AA987-L987)*24,(NOW()-L987)*24)</f>
        <v>3.0986111111124</v>
      </c>
      <c r="AH987" s="25" t="str">
        <f t="shared" ref="AH987:AH1050" si="113">IF(AND(Y987="及时响应",Z987="否"),"是","否")</f>
        <v>是</v>
      </c>
      <c r="AI987" s="26" t="str">
        <f ca="1" t="shared" ref="AI987:AI1050" si="114">IF(AG987&gt;24,"否","是")</f>
        <v>是</v>
      </c>
      <c r="AJ987" s="27" t="str">
        <f ca="1" t="shared" ref="AJ987:AJ1050" si="115">IF(AND(AH987="是",AI987="是"),"是","否")</f>
        <v>是</v>
      </c>
      <c r="AK987" s="28" t="s">
        <v>69</v>
      </c>
      <c r="AL987" s="28"/>
      <c r="AM987" s="28"/>
    </row>
    <row r="988" spans="1:39">
      <c r="A988" s="22" t="str">
        <f t="shared" si="110"/>
        <v>贵池集散点</v>
      </c>
      <c r="B988" s="22" t="str">
        <f>VLOOKUP(R988,区域划分!A:B,2,0)</f>
        <v>池州</v>
      </c>
      <c r="C988" t="str">
        <f t="shared" si="111"/>
        <v>2020-11-04</v>
      </c>
      <c r="D988" s="16" t="s">
        <v>9364</v>
      </c>
      <c r="E988" s="16" t="s">
        <v>9365</v>
      </c>
      <c r="F988" s="16" t="s">
        <v>433</v>
      </c>
      <c r="G988" s="16" t="s">
        <v>471</v>
      </c>
      <c r="H988" s="16" t="s">
        <v>472</v>
      </c>
      <c r="I988" s="16" t="s">
        <v>473</v>
      </c>
      <c r="J988" s="16" t="s">
        <v>9366</v>
      </c>
      <c r="K988" s="16" t="s">
        <v>9367</v>
      </c>
      <c r="L988" s="16" t="s">
        <v>9368</v>
      </c>
      <c r="M988" s="16" t="s">
        <v>9369</v>
      </c>
      <c r="N988" s="16" t="s">
        <v>478</v>
      </c>
      <c r="O988" s="16" t="s">
        <v>442</v>
      </c>
      <c r="P988" s="16" t="s">
        <v>9370</v>
      </c>
      <c r="Q988" s="16" t="s">
        <v>9371</v>
      </c>
      <c r="R988" s="16" t="s">
        <v>84</v>
      </c>
      <c r="S988" s="16" t="s">
        <v>606</v>
      </c>
      <c r="T988" s="16" t="s">
        <v>9142</v>
      </c>
      <c r="U988" s="16" t="s">
        <v>466</v>
      </c>
      <c r="V988" s="16" t="s">
        <v>9372</v>
      </c>
      <c r="W988" s="16" t="s">
        <v>9370</v>
      </c>
      <c r="X988" s="16" t="s">
        <v>449</v>
      </c>
      <c r="Y988" s="16" t="s">
        <v>450</v>
      </c>
      <c r="Z988" s="16" t="s">
        <v>451</v>
      </c>
      <c r="AA988" s="16" t="s">
        <v>9373</v>
      </c>
      <c r="AB988" s="16" t="s">
        <v>606</v>
      </c>
      <c r="AC988" s="16" t="s">
        <v>84</v>
      </c>
      <c r="AD988" s="16" t="s">
        <v>453</v>
      </c>
      <c r="AE988" s="16" t="s">
        <v>84</v>
      </c>
      <c r="AF988" s="16" t="s">
        <v>338</v>
      </c>
      <c r="AG988" s="25">
        <f ca="1" t="shared" si="112"/>
        <v>23.7044444445055</v>
      </c>
      <c r="AH988" s="25" t="str">
        <f t="shared" si="113"/>
        <v>是</v>
      </c>
      <c r="AI988" s="26" t="str">
        <f ca="1" t="shared" si="114"/>
        <v>是</v>
      </c>
      <c r="AJ988" s="27" t="str">
        <f ca="1" t="shared" si="115"/>
        <v>是</v>
      </c>
      <c r="AK988" s="28"/>
      <c r="AL988" s="28" t="s">
        <v>71</v>
      </c>
      <c r="AM988" s="28"/>
    </row>
    <row r="989" spans="1:39">
      <c r="A989" s="22" t="str">
        <f t="shared" si="110"/>
        <v>合肥肥西鑫辰网点</v>
      </c>
      <c r="B989" s="22" t="str">
        <f>VLOOKUP(R989,区域划分!A:B,2,0)</f>
        <v>肥西</v>
      </c>
      <c r="C989" t="str">
        <f t="shared" si="111"/>
        <v>2020-11-04</v>
      </c>
      <c r="D989" s="16" t="s">
        <v>9374</v>
      </c>
      <c r="E989" s="16" t="s">
        <v>9375</v>
      </c>
      <c r="F989" s="16" t="s">
        <v>433</v>
      </c>
      <c r="G989" s="16" t="s">
        <v>471</v>
      </c>
      <c r="H989" s="16" t="s">
        <v>472</v>
      </c>
      <c r="I989" s="16" t="s">
        <v>473</v>
      </c>
      <c r="J989" s="16" t="s">
        <v>7807</v>
      </c>
      <c r="K989" s="16" t="s">
        <v>9376</v>
      </c>
      <c r="L989" s="16" t="s">
        <v>9377</v>
      </c>
      <c r="M989" s="16" t="s">
        <v>9378</v>
      </c>
      <c r="N989" s="16" t="s">
        <v>478</v>
      </c>
      <c r="O989" s="16" t="s">
        <v>442</v>
      </c>
      <c r="P989" s="16" t="s">
        <v>9379</v>
      </c>
      <c r="Q989" s="16" t="s">
        <v>9380</v>
      </c>
      <c r="R989" s="16" t="s">
        <v>75</v>
      </c>
      <c r="S989" s="16" t="s">
        <v>606</v>
      </c>
      <c r="T989" s="16" t="s">
        <v>9381</v>
      </c>
      <c r="U989" s="16" t="s">
        <v>466</v>
      </c>
      <c r="V989" s="16" t="s">
        <v>9382</v>
      </c>
      <c r="W989" s="16" t="s">
        <v>9379</v>
      </c>
      <c r="X989" s="16" t="s">
        <v>449</v>
      </c>
      <c r="Y989" s="16" t="s">
        <v>450</v>
      </c>
      <c r="Z989" s="16" t="s">
        <v>451</v>
      </c>
      <c r="AA989" s="16" t="s">
        <v>9383</v>
      </c>
      <c r="AB989" s="16" t="s">
        <v>606</v>
      </c>
      <c r="AC989" s="16" t="s">
        <v>75</v>
      </c>
      <c r="AD989" s="16" t="s">
        <v>453</v>
      </c>
      <c r="AE989" s="16" t="s">
        <v>75</v>
      </c>
      <c r="AF989" s="16" t="s">
        <v>338</v>
      </c>
      <c r="AG989" s="25">
        <f ca="1" t="shared" si="112"/>
        <v>23.6561111110495</v>
      </c>
      <c r="AH989" s="25" t="str">
        <f t="shared" si="113"/>
        <v>是</v>
      </c>
      <c r="AI989" s="26" t="str">
        <f ca="1" t="shared" si="114"/>
        <v>是</v>
      </c>
      <c r="AJ989" s="27" t="str">
        <f ca="1" t="shared" si="115"/>
        <v>是</v>
      </c>
      <c r="AK989" s="28"/>
      <c r="AL989" s="28" t="s">
        <v>71</v>
      </c>
      <c r="AM989" s="28"/>
    </row>
    <row r="990" spans="1:39">
      <c r="A990" s="22" t="str">
        <f t="shared" si="110"/>
        <v>合肥经开网点</v>
      </c>
      <c r="B990" s="22" t="str">
        <f>VLOOKUP(R990,区域划分!A:B,2,0)</f>
        <v>合肥南</v>
      </c>
      <c r="C990" t="str">
        <f t="shared" si="111"/>
        <v>2020-11-04</v>
      </c>
      <c r="D990" s="16" t="s">
        <v>9384</v>
      </c>
      <c r="E990" s="16" t="s">
        <v>9385</v>
      </c>
      <c r="F990" s="16" t="s">
        <v>433</v>
      </c>
      <c r="G990" s="16" t="s">
        <v>532</v>
      </c>
      <c r="H990" s="16" t="s">
        <v>533</v>
      </c>
      <c r="I990" s="16" t="s">
        <v>436</v>
      </c>
      <c r="J990" s="16" t="s">
        <v>1586</v>
      </c>
      <c r="K990" s="16" t="s">
        <v>2071</v>
      </c>
      <c r="L990" s="16" t="s">
        <v>9386</v>
      </c>
      <c r="M990" s="16" t="s">
        <v>9387</v>
      </c>
      <c r="N990" s="16" t="s">
        <v>478</v>
      </c>
      <c r="O990" s="16" t="s">
        <v>442</v>
      </c>
      <c r="P990" s="16" t="s">
        <v>9388</v>
      </c>
      <c r="Q990" s="16" t="s">
        <v>9389</v>
      </c>
      <c r="R990" s="16" t="s">
        <v>9</v>
      </c>
      <c r="S990" s="16" t="s">
        <v>4044</v>
      </c>
      <c r="T990" s="16" t="s">
        <v>465</v>
      </c>
      <c r="U990" s="16" t="s">
        <v>466</v>
      </c>
      <c r="V990" s="16" t="s">
        <v>9390</v>
      </c>
      <c r="W990" s="16" t="s">
        <v>9388</v>
      </c>
      <c r="X990" s="16" t="s">
        <v>449</v>
      </c>
      <c r="Y990" s="16" t="s">
        <v>450</v>
      </c>
      <c r="Z990" s="16" t="s">
        <v>451</v>
      </c>
      <c r="AA990" s="16" t="s">
        <v>9391</v>
      </c>
      <c r="AB990" s="16" t="s">
        <v>4044</v>
      </c>
      <c r="AC990" s="16" t="s">
        <v>9</v>
      </c>
      <c r="AD990" s="16" t="s">
        <v>453</v>
      </c>
      <c r="AE990" s="16" t="s">
        <v>9</v>
      </c>
      <c r="AF990" s="16" t="s">
        <v>338</v>
      </c>
      <c r="AG990" s="25">
        <f ca="1" t="shared" si="112"/>
        <v>0.860277777886949</v>
      </c>
      <c r="AH990" s="25" t="str">
        <f t="shared" si="113"/>
        <v>是</v>
      </c>
      <c r="AI990" s="26" t="str">
        <f ca="1" t="shared" si="114"/>
        <v>是</v>
      </c>
      <c r="AJ990" s="27" t="str">
        <f ca="1" t="shared" si="115"/>
        <v>是</v>
      </c>
      <c r="AK990" s="28" t="s">
        <v>69</v>
      </c>
      <c r="AL990" s="28"/>
      <c r="AM990" s="28"/>
    </row>
    <row r="991" spans="1:39">
      <c r="A991" s="22" t="str">
        <f t="shared" si="110"/>
        <v>合肥经开大学城网点</v>
      </c>
      <c r="B991" s="22" t="str">
        <f>VLOOKUP(R991,区域划分!A:B,2,0)</f>
        <v>合肥南</v>
      </c>
      <c r="C991" t="str">
        <f t="shared" si="111"/>
        <v>2020-11-04</v>
      </c>
      <c r="D991" s="16" t="s">
        <v>9392</v>
      </c>
      <c r="E991" s="16" t="s">
        <v>9393</v>
      </c>
      <c r="F991" s="16" t="s">
        <v>433</v>
      </c>
      <c r="G991" s="16" t="s">
        <v>471</v>
      </c>
      <c r="H991" s="16" t="s">
        <v>472</v>
      </c>
      <c r="I991" s="16" t="s">
        <v>473</v>
      </c>
      <c r="J991" s="16" t="s">
        <v>9394</v>
      </c>
      <c r="K991" s="16" t="s">
        <v>9395</v>
      </c>
      <c r="L991" s="16" t="s">
        <v>9396</v>
      </c>
      <c r="M991" s="16" t="s">
        <v>9397</v>
      </c>
      <c r="N991" s="16" t="s">
        <v>478</v>
      </c>
      <c r="O991" s="16" t="s">
        <v>442</v>
      </c>
      <c r="P991" s="16" t="s">
        <v>9397</v>
      </c>
      <c r="Q991" s="16" t="s">
        <v>9398</v>
      </c>
      <c r="R991" s="16" t="s">
        <v>7</v>
      </c>
      <c r="S991" s="16" t="s">
        <v>3414</v>
      </c>
      <c r="T991" s="16" t="s">
        <v>9399</v>
      </c>
      <c r="U991" s="16" t="s">
        <v>447</v>
      </c>
      <c r="V991" s="16" t="s">
        <v>9400</v>
      </c>
      <c r="W991" s="16" t="s">
        <v>9397</v>
      </c>
      <c r="X991" s="16" t="s">
        <v>449</v>
      </c>
      <c r="Y991" s="16" t="s">
        <v>450</v>
      </c>
      <c r="Z991" s="16" t="s">
        <v>451</v>
      </c>
      <c r="AA991" s="16" t="s">
        <v>9401</v>
      </c>
      <c r="AB991" s="16" t="s">
        <v>3414</v>
      </c>
      <c r="AC991" s="16" t="s">
        <v>7</v>
      </c>
      <c r="AD991" s="16" t="s">
        <v>453</v>
      </c>
      <c r="AE991" s="16" t="s">
        <v>338</v>
      </c>
      <c r="AF991" s="16" t="s">
        <v>338</v>
      </c>
      <c r="AG991" s="25">
        <f ca="1" t="shared" si="112"/>
        <v>1.02972222230164</v>
      </c>
      <c r="AH991" s="25" t="str">
        <f t="shared" si="113"/>
        <v>是</v>
      </c>
      <c r="AI991" s="26" t="str">
        <f ca="1" t="shared" si="114"/>
        <v>是</v>
      </c>
      <c r="AJ991" s="27" t="str">
        <f ca="1" t="shared" si="115"/>
        <v>是</v>
      </c>
      <c r="AK991" s="28" t="s">
        <v>69</v>
      </c>
      <c r="AL991" s="28"/>
      <c r="AM991" s="28"/>
    </row>
    <row r="992" spans="1:39">
      <c r="A992" s="22" t="str">
        <f t="shared" si="110"/>
        <v>芜湖退转网点</v>
      </c>
      <c r="B992" s="22" t="str">
        <f>VLOOKUP(R992,区域划分!A:B,2,0)</f>
        <v>转运中心</v>
      </c>
      <c r="C992" t="str">
        <f t="shared" si="111"/>
        <v>2020-11-04</v>
      </c>
      <c r="D992" s="16" t="s">
        <v>9402</v>
      </c>
      <c r="E992" s="16" t="s">
        <v>9403</v>
      </c>
      <c r="F992" s="16" t="s">
        <v>433</v>
      </c>
      <c r="G992" s="16" t="s">
        <v>471</v>
      </c>
      <c r="H992" s="16" t="s">
        <v>472</v>
      </c>
      <c r="I992" s="16" t="s">
        <v>473</v>
      </c>
      <c r="J992" s="16" t="s">
        <v>1701</v>
      </c>
      <c r="K992" s="16" t="s">
        <v>9404</v>
      </c>
      <c r="L992" s="16" t="s">
        <v>9405</v>
      </c>
      <c r="M992" s="16" t="s">
        <v>9406</v>
      </c>
      <c r="N992" s="16" t="s">
        <v>441</v>
      </c>
      <c r="O992" s="16" t="s">
        <v>442</v>
      </c>
      <c r="P992" s="16" t="s">
        <v>9407</v>
      </c>
      <c r="Q992" s="16" t="s">
        <v>9408</v>
      </c>
      <c r="R992" s="16" t="s">
        <v>160</v>
      </c>
      <c r="S992" s="16" t="s">
        <v>606</v>
      </c>
      <c r="T992" s="16" t="s">
        <v>9409</v>
      </c>
      <c r="U992" s="16" t="s">
        <v>466</v>
      </c>
      <c r="V992" s="16" t="s">
        <v>9410</v>
      </c>
      <c r="W992" s="16" t="s">
        <v>9407</v>
      </c>
      <c r="X992" s="16" t="s">
        <v>449</v>
      </c>
      <c r="Y992" s="16" t="s">
        <v>450</v>
      </c>
      <c r="Z992" s="16" t="s">
        <v>451</v>
      </c>
      <c r="AA992" s="16" t="s">
        <v>9411</v>
      </c>
      <c r="AB992" s="16" t="s">
        <v>606</v>
      </c>
      <c r="AC992" s="16" t="s">
        <v>9412</v>
      </c>
      <c r="AD992" s="16" t="s">
        <v>453</v>
      </c>
      <c r="AE992" s="16" t="s">
        <v>160</v>
      </c>
      <c r="AF992" s="16" t="s">
        <v>338</v>
      </c>
      <c r="AG992" s="25">
        <f ca="1" t="shared" si="112"/>
        <v>23.7075000000768</v>
      </c>
      <c r="AH992" s="25" t="str">
        <f t="shared" si="113"/>
        <v>是</v>
      </c>
      <c r="AI992" s="26" t="str">
        <f ca="1" t="shared" si="114"/>
        <v>是</v>
      </c>
      <c r="AJ992" s="27" t="str">
        <f ca="1" t="shared" si="115"/>
        <v>是</v>
      </c>
      <c r="AK992" s="28"/>
      <c r="AL992" s="28" t="s">
        <v>71</v>
      </c>
      <c r="AM992" s="28"/>
    </row>
    <row r="993" spans="1:39">
      <c r="A993" s="22" t="str">
        <f t="shared" si="110"/>
        <v>六安新安网点</v>
      </c>
      <c r="B993" s="22" t="str">
        <f>VLOOKUP(R993,区域划分!A:B,2,0)</f>
        <v>六安</v>
      </c>
      <c r="C993" t="str">
        <f t="shared" si="111"/>
        <v>2020-11-04</v>
      </c>
      <c r="D993" s="16" t="s">
        <v>9413</v>
      </c>
      <c r="E993" s="16" t="s">
        <v>9414</v>
      </c>
      <c r="F993" s="16" t="s">
        <v>433</v>
      </c>
      <c r="G993" s="16" t="s">
        <v>532</v>
      </c>
      <c r="H993" s="16" t="s">
        <v>533</v>
      </c>
      <c r="I993" s="16" t="s">
        <v>473</v>
      </c>
      <c r="J993" s="16" t="s">
        <v>1942</v>
      </c>
      <c r="K993" s="16" t="s">
        <v>9415</v>
      </c>
      <c r="L993" s="16" t="s">
        <v>9416</v>
      </c>
      <c r="M993" s="16" t="s">
        <v>9417</v>
      </c>
      <c r="N993" s="16" t="s">
        <v>478</v>
      </c>
      <c r="O993" s="16" t="s">
        <v>442</v>
      </c>
      <c r="P993" s="16" t="s">
        <v>9418</v>
      </c>
      <c r="Q993" s="16" t="s">
        <v>9419</v>
      </c>
      <c r="R993" s="16" t="s">
        <v>70</v>
      </c>
      <c r="S993" s="16" t="s">
        <v>5320</v>
      </c>
      <c r="T993" s="16" t="s">
        <v>9420</v>
      </c>
      <c r="U993" s="16" t="s">
        <v>447</v>
      </c>
      <c r="V993" s="16" t="s">
        <v>9421</v>
      </c>
      <c r="W993" s="16" t="s">
        <v>9418</v>
      </c>
      <c r="X993" s="16" t="s">
        <v>449</v>
      </c>
      <c r="Y993" s="16" t="s">
        <v>450</v>
      </c>
      <c r="Z993" s="16" t="s">
        <v>451</v>
      </c>
      <c r="AA993" s="16" t="s">
        <v>9422</v>
      </c>
      <c r="AB993" s="16" t="s">
        <v>5320</v>
      </c>
      <c r="AC993" s="16" t="s">
        <v>70</v>
      </c>
      <c r="AD993" s="16" t="s">
        <v>453</v>
      </c>
      <c r="AE993" s="16" t="s">
        <v>338</v>
      </c>
      <c r="AF993" s="16" t="s">
        <v>338</v>
      </c>
      <c r="AG993" s="25">
        <f ca="1" t="shared" si="112"/>
        <v>0.873333333351184</v>
      </c>
      <c r="AH993" s="25" t="str">
        <f t="shared" si="113"/>
        <v>是</v>
      </c>
      <c r="AI993" s="26" t="str">
        <f ca="1" t="shared" si="114"/>
        <v>是</v>
      </c>
      <c r="AJ993" s="27" t="str">
        <f ca="1" t="shared" si="115"/>
        <v>是</v>
      </c>
      <c r="AK993" s="28" t="s">
        <v>69</v>
      </c>
      <c r="AL993" s="28"/>
      <c r="AM993" s="28"/>
    </row>
    <row r="994" spans="1:39">
      <c r="A994" s="22" t="str">
        <f t="shared" si="110"/>
        <v>黄山黄山区网点</v>
      </c>
      <c r="B994" s="22" t="str">
        <f>VLOOKUP(R994,区域划分!A:B,2,0)</f>
        <v>黄山</v>
      </c>
      <c r="C994" t="str">
        <f t="shared" si="111"/>
        <v>2020-11-04</v>
      </c>
      <c r="D994" s="16" t="s">
        <v>9423</v>
      </c>
      <c r="E994" s="16" t="s">
        <v>9424</v>
      </c>
      <c r="F994" s="16" t="s">
        <v>433</v>
      </c>
      <c r="G994" s="16" t="s">
        <v>434</v>
      </c>
      <c r="H994" s="16" t="s">
        <v>2446</v>
      </c>
      <c r="I994" s="16" t="s">
        <v>473</v>
      </c>
      <c r="J994" s="16" t="s">
        <v>9425</v>
      </c>
      <c r="K994" s="16" t="s">
        <v>9426</v>
      </c>
      <c r="L994" s="16" t="s">
        <v>9427</v>
      </c>
      <c r="M994" s="16" t="s">
        <v>9428</v>
      </c>
      <c r="N994" s="16" t="s">
        <v>441</v>
      </c>
      <c r="O994" s="16" t="s">
        <v>442</v>
      </c>
      <c r="P994" s="16" t="s">
        <v>9429</v>
      </c>
      <c r="Q994" s="16" t="s">
        <v>9430</v>
      </c>
      <c r="R994" s="16" t="s">
        <v>78</v>
      </c>
      <c r="S994" s="16" t="s">
        <v>8147</v>
      </c>
      <c r="T994" s="16" t="s">
        <v>9431</v>
      </c>
      <c r="U994" s="16" t="s">
        <v>447</v>
      </c>
      <c r="V994" s="16" t="s">
        <v>9432</v>
      </c>
      <c r="W994" s="16" t="s">
        <v>9429</v>
      </c>
      <c r="X994" s="16" t="s">
        <v>449</v>
      </c>
      <c r="Y994" s="16" t="s">
        <v>450</v>
      </c>
      <c r="Z994" s="16" t="s">
        <v>451</v>
      </c>
      <c r="AA994" s="16" t="s">
        <v>9433</v>
      </c>
      <c r="AB994" s="16" t="s">
        <v>8147</v>
      </c>
      <c r="AC994" s="16" t="s">
        <v>78</v>
      </c>
      <c r="AD994" s="16" t="s">
        <v>453</v>
      </c>
      <c r="AE994" s="16" t="s">
        <v>338</v>
      </c>
      <c r="AF994" s="16" t="s">
        <v>338</v>
      </c>
      <c r="AG994" s="25">
        <f ca="1" t="shared" si="112"/>
        <v>1.29777777765412</v>
      </c>
      <c r="AH994" s="25" t="str">
        <f t="shared" si="113"/>
        <v>是</v>
      </c>
      <c r="AI994" s="26" t="str">
        <f ca="1" t="shared" si="114"/>
        <v>是</v>
      </c>
      <c r="AJ994" s="27" t="str">
        <f ca="1" t="shared" si="115"/>
        <v>是</v>
      </c>
      <c r="AK994" s="28" t="s">
        <v>69</v>
      </c>
      <c r="AL994" s="28"/>
      <c r="AM994" s="28"/>
    </row>
    <row r="995" spans="1:39">
      <c r="A995" s="22" t="str">
        <f t="shared" si="110"/>
        <v>合肥包河三里庵网点</v>
      </c>
      <c r="B995" s="22" t="str">
        <f>VLOOKUP(R995,区域划分!A:B,2,0)</f>
        <v>合肥南</v>
      </c>
      <c r="C995" t="str">
        <f t="shared" si="111"/>
        <v>2020-11-04</v>
      </c>
      <c r="D995" s="16" t="s">
        <v>9434</v>
      </c>
      <c r="E995" s="16" t="s">
        <v>9435</v>
      </c>
      <c r="F995" s="16" t="s">
        <v>433</v>
      </c>
      <c r="G995" s="16" t="s">
        <v>471</v>
      </c>
      <c r="H995" s="16" t="s">
        <v>472</v>
      </c>
      <c r="I995" s="16" t="s">
        <v>436</v>
      </c>
      <c r="J995" s="16" t="s">
        <v>2855</v>
      </c>
      <c r="K995" s="16" t="s">
        <v>9436</v>
      </c>
      <c r="L995" s="16" t="s">
        <v>9437</v>
      </c>
      <c r="M995" s="16" t="s">
        <v>537</v>
      </c>
      <c r="N995" s="16" t="s">
        <v>441</v>
      </c>
      <c r="O995" s="16" t="s">
        <v>442</v>
      </c>
      <c r="P995" s="16" t="s">
        <v>537</v>
      </c>
      <c r="Q995" s="16" t="s">
        <v>9438</v>
      </c>
      <c r="R995" s="16" t="s">
        <v>13</v>
      </c>
      <c r="S995" s="16" t="s">
        <v>445</v>
      </c>
      <c r="T995" s="16" t="s">
        <v>9439</v>
      </c>
      <c r="U995" s="16" t="s">
        <v>447</v>
      </c>
      <c r="V995" s="16" t="s">
        <v>541</v>
      </c>
      <c r="W995" s="16" t="s">
        <v>537</v>
      </c>
      <c r="X995" s="16" t="s">
        <v>449</v>
      </c>
      <c r="Y995" s="16" t="s">
        <v>450</v>
      </c>
      <c r="Z995" s="16" t="s">
        <v>451</v>
      </c>
      <c r="AA995" s="16" t="s">
        <v>9440</v>
      </c>
      <c r="AB995" s="16" t="s">
        <v>445</v>
      </c>
      <c r="AC995" s="16" t="s">
        <v>13</v>
      </c>
      <c r="AD995" s="16" t="s">
        <v>453</v>
      </c>
      <c r="AE995" s="16" t="s">
        <v>338</v>
      </c>
      <c r="AF995" s="16" t="s">
        <v>338</v>
      </c>
      <c r="AG995" s="25">
        <f ca="1" t="shared" si="112"/>
        <v>1.65250000002561</v>
      </c>
      <c r="AH995" s="25" t="str">
        <f t="shared" si="113"/>
        <v>是</v>
      </c>
      <c r="AI995" s="26" t="str">
        <f ca="1" t="shared" si="114"/>
        <v>是</v>
      </c>
      <c r="AJ995" s="27" t="str">
        <f ca="1" t="shared" si="115"/>
        <v>是</v>
      </c>
      <c r="AK995" s="28" t="s">
        <v>69</v>
      </c>
      <c r="AL995" s="28"/>
      <c r="AM995" s="28"/>
    </row>
    <row r="996" spans="1:39">
      <c r="A996" s="22" t="str">
        <f t="shared" si="110"/>
        <v>合肥高新天鹅湖网点</v>
      </c>
      <c r="B996" s="22" t="str">
        <f>VLOOKUP(R996,区域划分!A:B,2,0)</f>
        <v>合肥南</v>
      </c>
      <c r="C996" t="str">
        <f t="shared" si="111"/>
        <v>2020-11-04</v>
      </c>
      <c r="D996" s="16" t="s">
        <v>9441</v>
      </c>
      <c r="E996" s="16" t="s">
        <v>8024</v>
      </c>
      <c r="F996" s="16" t="s">
        <v>433</v>
      </c>
      <c r="G996" s="16" t="s">
        <v>471</v>
      </c>
      <c r="H996" s="16" t="s">
        <v>472</v>
      </c>
      <c r="I996" s="16" t="s">
        <v>473</v>
      </c>
      <c r="J996" s="16" t="s">
        <v>3477</v>
      </c>
      <c r="K996" s="16" t="s">
        <v>3478</v>
      </c>
      <c r="L996" s="16" t="s">
        <v>9442</v>
      </c>
      <c r="M996" s="16" t="s">
        <v>9443</v>
      </c>
      <c r="N996" s="16" t="s">
        <v>478</v>
      </c>
      <c r="O996" s="16" t="s">
        <v>442</v>
      </c>
      <c r="P996" s="16" t="s">
        <v>8027</v>
      </c>
      <c r="Q996" s="16" t="s">
        <v>8028</v>
      </c>
      <c r="R996" s="16" t="s">
        <v>17</v>
      </c>
      <c r="S996" s="16" t="s">
        <v>593</v>
      </c>
      <c r="T996" s="16" t="s">
        <v>9444</v>
      </c>
      <c r="U996" s="16" t="s">
        <v>447</v>
      </c>
      <c r="V996" s="16" t="s">
        <v>9445</v>
      </c>
      <c r="W996" s="16" t="s">
        <v>8027</v>
      </c>
      <c r="X996" s="16" t="s">
        <v>449</v>
      </c>
      <c r="Y996" s="16" t="s">
        <v>450</v>
      </c>
      <c r="Z996" s="16" t="s">
        <v>451</v>
      </c>
      <c r="AA996" s="16" t="s">
        <v>9446</v>
      </c>
      <c r="AB996" s="16" t="s">
        <v>593</v>
      </c>
      <c r="AC996" s="16" t="s">
        <v>17</v>
      </c>
      <c r="AD996" s="16" t="s">
        <v>453</v>
      </c>
      <c r="AE996" s="16" t="s">
        <v>338</v>
      </c>
      <c r="AF996" s="16" t="s">
        <v>338</v>
      </c>
      <c r="AG996" s="25">
        <f ca="1" t="shared" si="112"/>
        <v>7.60722222214099</v>
      </c>
      <c r="AH996" s="25" t="str">
        <f t="shared" si="113"/>
        <v>是</v>
      </c>
      <c r="AI996" s="26" t="str">
        <f ca="1" t="shared" si="114"/>
        <v>是</v>
      </c>
      <c r="AJ996" s="27" t="str">
        <f ca="1" t="shared" si="115"/>
        <v>是</v>
      </c>
      <c r="AK996" s="28" t="s">
        <v>69</v>
      </c>
      <c r="AL996" s="28"/>
      <c r="AM996" s="28"/>
    </row>
    <row r="997" spans="1:39">
      <c r="A997" s="22" t="str">
        <f t="shared" si="110"/>
        <v>合肥包河三里庵网点</v>
      </c>
      <c r="B997" s="22" t="str">
        <f>VLOOKUP(R997,区域划分!A:B,2,0)</f>
        <v>合肥南</v>
      </c>
      <c r="C997" t="str">
        <f t="shared" si="111"/>
        <v>2020-11-04</v>
      </c>
      <c r="D997" s="16" t="s">
        <v>9447</v>
      </c>
      <c r="E997" s="16" t="s">
        <v>9448</v>
      </c>
      <c r="F997" s="16" t="s">
        <v>433</v>
      </c>
      <c r="G997" s="16" t="s">
        <v>456</v>
      </c>
      <c r="H997" s="16" t="s">
        <v>457</v>
      </c>
      <c r="I997" s="16" t="s">
        <v>473</v>
      </c>
      <c r="J997" s="16" t="s">
        <v>645</v>
      </c>
      <c r="K997" s="16" t="s">
        <v>2200</v>
      </c>
      <c r="L997" s="16" t="s">
        <v>9449</v>
      </c>
      <c r="M997" s="16" t="s">
        <v>9450</v>
      </c>
      <c r="N997" s="16" t="s">
        <v>478</v>
      </c>
      <c r="O997" s="16" t="s">
        <v>442</v>
      </c>
      <c r="P997" s="16" t="s">
        <v>9451</v>
      </c>
      <c r="Q997" s="16" t="s">
        <v>9452</v>
      </c>
      <c r="R997" s="16" t="s">
        <v>13</v>
      </c>
      <c r="S997" s="16" t="s">
        <v>606</v>
      </c>
      <c r="T997" s="16" t="s">
        <v>607</v>
      </c>
      <c r="U997" s="16" t="s">
        <v>466</v>
      </c>
      <c r="V997" s="16" t="s">
        <v>9453</v>
      </c>
      <c r="W997" s="16" t="s">
        <v>9451</v>
      </c>
      <c r="X997" s="16" t="s">
        <v>449</v>
      </c>
      <c r="Y997" s="16" t="s">
        <v>450</v>
      </c>
      <c r="Z997" s="16" t="s">
        <v>451</v>
      </c>
      <c r="AA997" s="16" t="s">
        <v>9454</v>
      </c>
      <c r="AB997" s="16" t="s">
        <v>606</v>
      </c>
      <c r="AC997" s="16" t="s">
        <v>13</v>
      </c>
      <c r="AD997" s="16" t="s">
        <v>453</v>
      </c>
      <c r="AE997" s="16" t="s">
        <v>13</v>
      </c>
      <c r="AF997" s="16" t="s">
        <v>338</v>
      </c>
      <c r="AG997" s="25">
        <f ca="1" t="shared" si="112"/>
        <v>23.6547222221852</v>
      </c>
      <c r="AH997" s="25" t="str">
        <f t="shared" si="113"/>
        <v>是</v>
      </c>
      <c r="AI997" s="26" t="str">
        <f ca="1" t="shared" si="114"/>
        <v>是</v>
      </c>
      <c r="AJ997" s="27" t="str">
        <f ca="1" t="shared" si="115"/>
        <v>是</v>
      </c>
      <c r="AK997" s="28" t="s">
        <v>69</v>
      </c>
      <c r="AL997" s="28" t="s">
        <v>71</v>
      </c>
      <c r="AM997" s="28"/>
    </row>
    <row r="998" spans="1:39">
      <c r="A998" s="22" t="str">
        <f t="shared" si="110"/>
        <v>合肥高新天鹅湖网点</v>
      </c>
      <c r="B998" s="22" t="str">
        <f>VLOOKUP(R998,区域划分!A:B,2,0)</f>
        <v>合肥南</v>
      </c>
      <c r="C998" t="str">
        <f t="shared" si="111"/>
        <v>2020-11-04</v>
      </c>
      <c r="D998" s="16" t="s">
        <v>9455</v>
      </c>
      <c r="E998" s="16" t="s">
        <v>9456</v>
      </c>
      <c r="F998" s="16" t="s">
        <v>433</v>
      </c>
      <c r="G998" s="16" t="s">
        <v>471</v>
      </c>
      <c r="H998" s="16" t="s">
        <v>472</v>
      </c>
      <c r="I998" s="16" t="s">
        <v>436</v>
      </c>
      <c r="J998" s="16" t="s">
        <v>9457</v>
      </c>
      <c r="K998" s="16" t="s">
        <v>9458</v>
      </c>
      <c r="L998" s="16" t="s">
        <v>9459</v>
      </c>
      <c r="M998" s="16" t="s">
        <v>9460</v>
      </c>
      <c r="N998" s="16" t="s">
        <v>478</v>
      </c>
      <c r="O998" s="16" t="s">
        <v>442</v>
      </c>
      <c r="P998" s="16" t="s">
        <v>9461</v>
      </c>
      <c r="Q998" s="16" t="s">
        <v>9462</v>
      </c>
      <c r="R998" s="16" t="s">
        <v>17</v>
      </c>
      <c r="S998" s="16" t="s">
        <v>593</v>
      </c>
      <c r="T998" s="16" t="s">
        <v>9463</v>
      </c>
      <c r="U998" s="16" t="s">
        <v>447</v>
      </c>
      <c r="V998" s="16" t="s">
        <v>9464</v>
      </c>
      <c r="W998" s="16" t="s">
        <v>9461</v>
      </c>
      <c r="X998" s="16" t="s">
        <v>449</v>
      </c>
      <c r="Y998" s="16" t="s">
        <v>450</v>
      </c>
      <c r="Z998" s="16" t="s">
        <v>451</v>
      </c>
      <c r="AA998" s="16" t="s">
        <v>9465</v>
      </c>
      <c r="AB998" s="16" t="s">
        <v>593</v>
      </c>
      <c r="AC998" s="16" t="s">
        <v>17</v>
      </c>
      <c r="AD998" s="16" t="s">
        <v>453</v>
      </c>
      <c r="AE998" s="16" t="s">
        <v>338</v>
      </c>
      <c r="AF998" s="16" t="s">
        <v>338</v>
      </c>
      <c r="AG998" s="25">
        <f ca="1" t="shared" si="112"/>
        <v>7.52638888877118</v>
      </c>
      <c r="AH998" s="25" t="str">
        <f t="shared" si="113"/>
        <v>是</v>
      </c>
      <c r="AI998" s="26" t="str">
        <f ca="1" t="shared" si="114"/>
        <v>是</v>
      </c>
      <c r="AJ998" s="27" t="str">
        <f ca="1" t="shared" si="115"/>
        <v>是</v>
      </c>
      <c r="AK998" s="28" t="s">
        <v>69</v>
      </c>
      <c r="AL998" s="28"/>
      <c r="AM998" s="28"/>
    </row>
    <row r="999" spans="1:39">
      <c r="A999" s="22" t="str">
        <f t="shared" si="110"/>
        <v>合肥肥西鑫辰网点</v>
      </c>
      <c r="B999" s="22" t="str">
        <f>VLOOKUP(R999,区域划分!A:B,2,0)</f>
        <v>肥西</v>
      </c>
      <c r="C999" t="str">
        <f t="shared" si="111"/>
        <v>2020-11-04</v>
      </c>
      <c r="D999" s="16" t="s">
        <v>9466</v>
      </c>
      <c r="E999" s="16" t="s">
        <v>9467</v>
      </c>
      <c r="F999" s="16" t="s">
        <v>433</v>
      </c>
      <c r="G999" s="16" t="s">
        <v>471</v>
      </c>
      <c r="H999" s="16" t="s">
        <v>472</v>
      </c>
      <c r="I999" s="16" t="s">
        <v>473</v>
      </c>
      <c r="J999" s="16" t="s">
        <v>3047</v>
      </c>
      <c r="K999" s="16" t="s">
        <v>9468</v>
      </c>
      <c r="L999" s="16" t="s">
        <v>9469</v>
      </c>
      <c r="M999" s="16" t="s">
        <v>9470</v>
      </c>
      <c r="N999" s="16" t="s">
        <v>441</v>
      </c>
      <c r="O999" s="16" t="s">
        <v>442</v>
      </c>
      <c r="P999" s="16" t="s">
        <v>9471</v>
      </c>
      <c r="Q999" s="16" t="s">
        <v>9472</v>
      </c>
      <c r="R999" s="16" t="s">
        <v>75</v>
      </c>
      <c r="S999" s="16" t="s">
        <v>606</v>
      </c>
      <c r="T999" s="16" t="s">
        <v>9381</v>
      </c>
      <c r="U999" s="16" t="s">
        <v>466</v>
      </c>
      <c r="V999" s="16" t="s">
        <v>9473</v>
      </c>
      <c r="W999" s="16" t="s">
        <v>9471</v>
      </c>
      <c r="X999" s="16" t="s">
        <v>449</v>
      </c>
      <c r="Y999" s="16" t="s">
        <v>450</v>
      </c>
      <c r="Z999" s="16" t="s">
        <v>451</v>
      </c>
      <c r="AA999" s="16" t="s">
        <v>9474</v>
      </c>
      <c r="AB999" s="16" t="s">
        <v>606</v>
      </c>
      <c r="AC999" s="16" t="s">
        <v>75</v>
      </c>
      <c r="AD999" s="16" t="s">
        <v>453</v>
      </c>
      <c r="AE999" s="16" t="s">
        <v>75</v>
      </c>
      <c r="AF999" s="16" t="s">
        <v>338</v>
      </c>
      <c r="AG999" s="25">
        <f ca="1" t="shared" si="112"/>
        <v>23.5288888889481</v>
      </c>
      <c r="AH999" s="25" t="str">
        <f t="shared" si="113"/>
        <v>是</v>
      </c>
      <c r="AI999" s="26" t="str">
        <f ca="1" t="shared" si="114"/>
        <v>是</v>
      </c>
      <c r="AJ999" s="27" t="str">
        <f ca="1" t="shared" si="115"/>
        <v>是</v>
      </c>
      <c r="AK999" s="28"/>
      <c r="AL999" s="28" t="s">
        <v>71</v>
      </c>
      <c r="AM999" s="28"/>
    </row>
    <row r="1000" spans="1:39">
      <c r="A1000" s="22" t="str">
        <f t="shared" si="110"/>
        <v>合肥肥东吾悦网点</v>
      </c>
      <c r="B1000" s="22" t="str">
        <f>VLOOKUP(R1000,区域划分!A:B,2,0)</f>
        <v>肥东</v>
      </c>
      <c r="C1000" t="str">
        <f t="shared" si="111"/>
        <v>2020-11-04</v>
      </c>
      <c r="D1000" s="16" t="s">
        <v>9475</v>
      </c>
      <c r="E1000" s="16" t="s">
        <v>9476</v>
      </c>
      <c r="F1000" s="16" t="s">
        <v>433</v>
      </c>
      <c r="G1000" s="16" t="s">
        <v>471</v>
      </c>
      <c r="H1000" s="16" t="s">
        <v>472</v>
      </c>
      <c r="I1000" s="16" t="s">
        <v>473</v>
      </c>
      <c r="J1000" s="16" t="s">
        <v>9477</v>
      </c>
      <c r="K1000" s="16" t="s">
        <v>9478</v>
      </c>
      <c r="L1000" s="16" t="s">
        <v>9479</v>
      </c>
      <c r="M1000" s="16" t="s">
        <v>537</v>
      </c>
      <c r="N1000" s="16" t="s">
        <v>441</v>
      </c>
      <c r="O1000" s="16" t="s">
        <v>442</v>
      </c>
      <c r="P1000" s="16" t="s">
        <v>537</v>
      </c>
      <c r="Q1000" s="16" t="s">
        <v>9480</v>
      </c>
      <c r="R1000" s="16" t="s">
        <v>11</v>
      </c>
      <c r="S1000" s="16" t="s">
        <v>606</v>
      </c>
      <c r="T1000" s="16" t="s">
        <v>727</v>
      </c>
      <c r="U1000" s="16" t="s">
        <v>466</v>
      </c>
      <c r="V1000" s="16" t="s">
        <v>541</v>
      </c>
      <c r="W1000" s="16" t="s">
        <v>537</v>
      </c>
      <c r="X1000" s="16" t="s">
        <v>449</v>
      </c>
      <c r="Y1000" s="16" t="s">
        <v>450</v>
      </c>
      <c r="Z1000" s="16" t="s">
        <v>451</v>
      </c>
      <c r="AA1000" s="16" t="s">
        <v>9481</v>
      </c>
      <c r="AB1000" s="16" t="s">
        <v>606</v>
      </c>
      <c r="AC1000" s="16" t="s">
        <v>11</v>
      </c>
      <c r="AD1000" s="16" t="s">
        <v>453</v>
      </c>
      <c r="AE1000" s="16" t="s">
        <v>11</v>
      </c>
      <c r="AF1000" s="16" t="s">
        <v>338</v>
      </c>
      <c r="AG1000" s="25">
        <f ca="1" t="shared" si="112"/>
        <v>23.445000000007</v>
      </c>
      <c r="AH1000" s="25" t="str">
        <f t="shared" si="113"/>
        <v>是</v>
      </c>
      <c r="AI1000" s="26" t="str">
        <f ca="1" t="shared" si="114"/>
        <v>是</v>
      </c>
      <c r="AJ1000" s="27" t="str">
        <f ca="1" t="shared" si="115"/>
        <v>是</v>
      </c>
      <c r="AK1000" s="28"/>
      <c r="AL1000" s="28" t="s">
        <v>71</v>
      </c>
      <c r="AM1000" s="28"/>
    </row>
    <row r="1001" spans="1:39">
      <c r="A1001" s="22" t="str">
        <f t="shared" si="110"/>
        <v>合肥肥西鑫辰网点</v>
      </c>
      <c r="B1001" s="22" t="str">
        <f>VLOOKUP(R1001,区域划分!A:B,2,0)</f>
        <v>肥西</v>
      </c>
      <c r="C1001" t="str">
        <f t="shared" si="111"/>
        <v>2020-11-04</v>
      </c>
      <c r="D1001" s="16" t="s">
        <v>9482</v>
      </c>
      <c r="E1001" s="16" t="s">
        <v>9483</v>
      </c>
      <c r="F1001" s="16" t="s">
        <v>433</v>
      </c>
      <c r="G1001" s="16" t="s">
        <v>471</v>
      </c>
      <c r="H1001" s="16" t="s">
        <v>472</v>
      </c>
      <c r="I1001" s="16" t="s">
        <v>473</v>
      </c>
      <c r="J1001" s="16" t="s">
        <v>1766</v>
      </c>
      <c r="K1001" s="16" t="s">
        <v>9484</v>
      </c>
      <c r="L1001" s="16" t="s">
        <v>9485</v>
      </c>
      <c r="M1001" s="16" t="s">
        <v>668</v>
      </c>
      <c r="N1001" s="16" t="s">
        <v>478</v>
      </c>
      <c r="O1001" s="16" t="s">
        <v>479</v>
      </c>
      <c r="P1001" s="16" t="s">
        <v>9486</v>
      </c>
      <c r="Q1001" s="16" t="s">
        <v>9487</v>
      </c>
      <c r="R1001" s="16" t="s">
        <v>75</v>
      </c>
      <c r="S1001" s="16" t="s">
        <v>606</v>
      </c>
      <c r="T1001" s="16" t="s">
        <v>9488</v>
      </c>
      <c r="U1001" s="16" t="s">
        <v>466</v>
      </c>
      <c r="V1001" s="16" t="s">
        <v>2007</v>
      </c>
      <c r="W1001" s="16" t="s">
        <v>9486</v>
      </c>
      <c r="X1001" s="16" t="s">
        <v>449</v>
      </c>
      <c r="Y1001" s="16" t="s">
        <v>450</v>
      </c>
      <c r="Z1001" s="16" t="s">
        <v>451</v>
      </c>
      <c r="AA1001" s="16" t="s">
        <v>9489</v>
      </c>
      <c r="AB1001" s="16" t="s">
        <v>606</v>
      </c>
      <c r="AC1001" s="16" t="s">
        <v>75</v>
      </c>
      <c r="AD1001" s="16" t="s">
        <v>453</v>
      </c>
      <c r="AE1001" s="16" t="s">
        <v>75</v>
      </c>
      <c r="AF1001" s="16" t="s">
        <v>338</v>
      </c>
      <c r="AG1001" s="25">
        <f ca="1" t="shared" si="112"/>
        <v>23.5427777777659</v>
      </c>
      <c r="AH1001" s="25" t="str">
        <f t="shared" si="113"/>
        <v>是</v>
      </c>
      <c r="AI1001" s="26" t="str">
        <f ca="1" t="shared" si="114"/>
        <v>是</v>
      </c>
      <c r="AJ1001" s="27" t="str">
        <f ca="1" t="shared" si="115"/>
        <v>是</v>
      </c>
      <c r="AK1001" s="28"/>
      <c r="AL1001" s="28" t="s">
        <v>71</v>
      </c>
      <c r="AM1001" s="28"/>
    </row>
    <row r="1002" spans="1:39">
      <c r="A1002" s="22" t="str">
        <f t="shared" si="110"/>
        <v>合肥经开大学城网点</v>
      </c>
      <c r="B1002" s="22" t="str">
        <f>VLOOKUP(R1002,区域划分!A:B,2,0)</f>
        <v>合肥南</v>
      </c>
      <c r="C1002" t="str">
        <f t="shared" si="111"/>
        <v>2020-11-04</v>
      </c>
      <c r="D1002" s="16" t="s">
        <v>9490</v>
      </c>
      <c r="E1002" s="16" t="s">
        <v>9491</v>
      </c>
      <c r="F1002" s="16" t="s">
        <v>433</v>
      </c>
      <c r="G1002" s="16" t="s">
        <v>471</v>
      </c>
      <c r="H1002" s="16" t="s">
        <v>472</v>
      </c>
      <c r="I1002" s="16" t="s">
        <v>473</v>
      </c>
      <c r="J1002" s="16" t="s">
        <v>1212</v>
      </c>
      <c r="K1002" s="16" t="s">
        <v>9492</v>
      </c>
      <c r="L1002" s="16" t="s">
        <v>9493</v>
      </c>
      <c r="M1002" s="16" t="s">
        <v>9494</v>
      </c>
      <c r="N1002" s="16" t="s">
        <v>441</v>
      </c>
      <c r="O1002" s="16" t="s">
        <v>442</v>
      </c>
      <c r="P1002" s="16" t="s">
        <v>9495</v>
      </c>
      <c r="Q1002" s="16" t="s">
        <v>9496</v>
      </c>
      <c r="R1002" s="16" t="s">
        <v>7</v>
      </c>
      <c r="S1002" s="16" t="s">
        <v>606</v>
      </c>
      <c r="T1002" s="16" t="s">
        <v>9497</v>
      </c>
      <c r="U1002" s="16" t="s">
        <v>466</v>
      </c>
      <c r="V1002" s="16" t="s">
        <v>9498</v>
      </c>
      <c r="W1002" s="16" t="s">
        <v>9495</v>
      </c>
      <c r="X1002" s="16" t="s">
        <v>449</v>
      </c>
      <c r="Y1002" s="16" t="s">
        <v>450</v>
      </c>
      <c r="Z1002" s="16" t="s">
        <v>451</v>
      </c>
      <c r="AA1002" s="16" t="s">
        <v>9499</v>
      </c>
      <c r="AB1002" s="16" t="s">
        <v>606</v>
      </c>
      <c r="AC1002" s="16" t="s">
        <v>7</v>
      </c>
      <c r="AD1002" s="16" t="s">
        <v>453</v>
      </c>
      <c r="AE1002" s="16" t="s">
        <v>7</v>
      </c>
      <c r="AF1002" s="16" t="s">
        <v>338</v>
      </c>
      <c r="AG1002" s="25">
        <f ca="1" t="shared" si="112"/>
        <v>23.4497222222853</v>
      </c>
      <c r="AH1002" s="25" t="str">
        <f t="shared" si="113"/>
        <v>是</v>
      </c>
      <c r="AI1002" s="26" t="str">
        <f ca="1" t="shared" si="114"/>
        <v>是</v>
      </c>
      <c r="AJ1002" s="27" t="str">
        <f ca="1" t="shared" si="115"/>
        <v>是</v>
      </c>
      <c r="AK1002" s="28"/>
      <c r="AL1002" s="28" t="s">
        <v>71</v>
      </c>
      <c r="AM1002" s="28"/>
    </row>
    <row r="1003" spans="1:39">
      <c r="A1003" s="22" t="str">
        <f t="shared" si="110"/>
        <v>合肥肥东人民路网点</v>
      </c>
      <c r="B1003" s="22" t="str">
        <f>VLOOKUP(R1003,区域划分!A:B,2,0)</f>
        <v>肥东</v>
      </c>
      <c r="C1003" t="str">
        <f t="shared" si="111"/>
        <v>2020-11-04</v>
      </c>
      <c r="D1003" s="16" t="s">
        <v>9500</v>
      </c>
      <c r="E1003" s="16" t="s">
        <v>9501</v>
      </c>
      <c r="F1003" s="16" t="s">
        <v>433</v>
      </c>
      <c r="G1003" s="16" t="s">
        <v>456</v>
      </c>
      <c r="H1003" s="16" t="s">
        <v>457</v>
      </c>
      <c r="I1003" s="16" t="s">
        <v>473</v>
      </c>
      <c r="J1003" s="16" t="s">
        <v>846</v>
      </c>
      <c r="K1003" s="16" t="s">
        <v>1525</v>
      </c>
      <c r="L1003" s="16" t="s">
        <v>9502</v>
      </c>
      <c r="M1003" s="16" t="s">
        <v>537</v>
      </c>
      <c r="N1003" s="16" t="s">
        <v>441</v>
      </c>
      <c r="O1003" s="16" t="s">
        <v>442</v>
      </c>
      <c r="P1003" s="16" t="s">
        <v>537</v>
      </c>
      <c r="Q1003" s="16" t="s">
        <v>9503</v>
      </c>
      <c r="R1003" s="16" t="s">
        <v>23</v>
      </c>
      <c r="S1003" s="16" t="s">
        <v>2174</v>
      </c>
      <c r="T1003" s="16" t="s">
        <v>9504</v>
      </c>
      <c r="U1003" s="16" t="s">
        <v>447</v>
      </c>
      <c r="V1003" s="16" t="s">
        <v>541</v>
      </c>
      <c r="W1003" s="16" t="s">
        <v>537</v>
      </c>
      <c r="X1003" s="16" t="s">
        <v>449</v>
      </c>
      <c r="Y1003" s="16" t="s">
        <v>450</v>
      </c>
      <c r="Z1003" s="16" t="s">
        <v>451</v>
      </c>
      <c r="AA1003" s="16" t="s">
        <v>9505</v>
      </c>
      <c r="AB1003" s="16" t="s">
        <v>2174</v>
      </c>
      <c r="AC1003" s="16" t="s">
        <v>23</v>
      </c>
      <c r="AD1003" s="16" t="s">
        <v>453</v>
      </c>
      <c r="AE1003" s="16" t="s">
        <v>11</v>
      </c>
      <c r="AF1003" s="16" t="s">
        <v>338</v>
      </c>
      <c r="AG1003" s="25">
        <f ca="1" t="shared" si="112"/>
        <v>1.06388888892252</v>
      </c>
      <c r="AH1003" s="25" t="str">
        <f t="shared" si="113"/>
        <v>是</v>
      </c>
      <c r="AI1003" s="26" t="str">
        <f ca="1" t="shared" si="114"/>
        <v>是</v>
      </c>
      <c r="AJ1003" s="27" t="str">
        <f ca="1" t="shared" si="115"/>
        <v>是</v>
      </c>
      <c r="AK1003" s="28" t="s">
        <v>69</v>
      </c>
      <c r="AL1003" s="28"/>
      <c r="AM1003" s="28"/>
    </row>
    <row r="1004" spans="1:39">
      <c r="A1004" s="22" t="str">
        <f t="shared" si="110"/>
        <v>合肥长丰水湖镇网点</v>
      </c>
      <c r="B1004" s="22" t="str">
        <f>VLOOKUP(R1004,区域划分!A:B,2,0)</f>
        <v>合肥北</v>
      </c>
      <c r="C1004" t="str">
        <f t="shared" si="111"/>
        <v>2020-11-04</v>
      </c>
      <c r="D1004" s="16" t="s">
        <v>9506</v>
      </c>
      <c r="E1004" s="16" t="s">
        <v>9507</v>
      </c>
      <c r="F1004" s="16" t="s">
        <v>433</v>
      </c>
      <c r="G1004" s="16" t="s">
        <v>456</v>
      </c>
      <c r="H1004" s="16" t="s">
        <v>457</v>
      </c>
      <c r="I1004" s="16" t="s">
        <v>473</v>
      </c>
      <c r="J1004" s="16" t="s">
        <v>1072</v>
      </c>
      <c r="K1004" s="16" t="s">
        <v>4202</v>
      </c>
      <c r="L1004" s="16" t="s">
        <v>9508</v>
      </c>
      <c r="M1004" s="16" t="s">
        <v>9509</v>
      </c>
      <c r="N1004" s="16" t="s">
        <v>478</v>
      </c>
      <c r="O1004" s="16" t="s">
        <v>442</v>
      </c>
      <c r="P1004" s="16" t="s">
        <v>9510</v>
      </c>
      <c r="Q1004" s="16" t="s">
        <v>9511</v>
      </c>
      <c r="R1004" s="16" t="s">
        <v>15</v>
      </c>
      <c r="S1004" s="16" t="s">
        <v>829</v>
      </c>
      <c r="T1004" s="16" t="s">
        <v>9512</v>
      </c>
      <c r="U1004" s="16" t="s">
        <v>447</v>
      </c>
      <c r="V1004" s="16" t="s">
        <v>9513</v>
      </c>
      <c r="W1004" s="16" t="s">
        <v>9510</v>
      </c>
      <c r="X1004" s="16" t="s">
        <v>449</v>
      </c>
      <c r="Y1004" s="16" t="s">
        <v>450</v>
      </c>
      <c r="Z1004" s="16" t="s">
        <v>451</v>
      </c>
      <c r="AA1004" s="16" t="s">
        <v>9514</v>
      </c>
      <c r="AB1004" s="16" t="s">
        <v>829</v>
      </c>
      <c r="AC1004" s="16" t="s">
        <v>15</v>
      </c>
      <c r="AD1004" s="16" t="s">
        <v>453</v>
      </c>
      <c r="AE1004" s="16" t="s">
        <v>338</v>
      </c>
      <c r="AF1004" s="16" t="s">
        <v>338</v>
      </c>
      <c r="AG1004" s="25">
        <f ca="1" t="shared" si="112"/>
        <v>0.934166666760575</v>
      </c>
      <c r="AH1004" s="25" t="str">
        <f t="shared" si="113"/>
        <v>是</v>
      </c>
      <c r="AI1004" s="26" t="str">
        <f ca="1" t="shared" si="114"/>
        <v>是</v>
      </c>
      <c r="AJ1004" s="27" t="str">
        <f ca="1" t="shared" si="115"/>
        <v>是</v>
      </c>
      <c r="AK1004" s="28" t="s">
        <v>69</v>
      </c>
      <c r="AL1004" s="28"/>
      <c r="AM1004" s="28"/>
    </row>
    <row r="1005" spans="1:39">
      <c r="A1005" s="22" t="str">
        <f t="shared" si="110"/>
        <v>宿州泗县网点</v>
      </c>
      <c r="B1005" s="22" t="str">
        <f>VLOOKUP(R1005,区域划分!A:B,2,0)</f>
        <v>宿州</v>
      </c>
      <c r="C1005" t="str">
        <f t="shared" si="111"/>
        <v>2020-11-04</v>
      </c>
      <c r="D1005" s="16" t="s">
        <v>9515</v>
      </c>
      <c r="E1005" s="16" t="s">
        <v>9516</v>
      </c>
      <c r="F1005" s="16" t="s">
        <v>433</v>
      </c>
      <c r="G1005" s="16" t="s">
        <v>471</v>
      </c>
      <c r="H1005" s="16" t="s">
        <v>472</v>
      </c>
      <c r="I1005" s="16" t="s">
        <v>436</v>
      </c>
      <c r="J1005" s="16" t="s">
        <v>1583</v>
      </c>
      <c r="K1005" s="16" t="s">
        <v>9086</v>
      </c>
      <c r="L1005" s="16" t="s">
        <v>9517</v>
      </c>
      <c r="M1005" s="16" t="s">
        <v>9518</v>
      </c>
      <c r="N1005" s="16" t="s">
        <v>441</v>
      </c>
      <c r="O1005" s="16" t="s">
        <v>442</v>
      </c>
      <c r="P1005" s="16" t="s">
        <v>9519</v>
      </c>
      <c r="Q1005" s="16" t="s">
        <v>9520</v>
      </c>
      <c r="R1005" s="16" t="s">
        <v>83</v>
      </c>
      <c r="S1005" s="16" t="s">
        <v>9521</v>
      </c>
      <c r="T1005" s="16" t="s">
        <v>9522</v>
      </c>
      <c r="U1005" s="16" t="s">
        <v>447</v>
      </c>
      <c r="V1005" s="16" t="s">
        <v>9523</v>
      </c>
      <c r="W1005" s="16" t="s">
        <v>9519</v>
      </c>
      <c r="X1005" s="16" t="s">
        <v>449</v>
      </c>
      <c r="Y1005" s="16" t="s">
        <v>450</v>
      </c>
      <c r="Z1005" s="16" t="s">
        <v>451</v>
      </c>
      <c r="AA1005" s="16" t="s">
        <v>9524</v>
      </c>
      <c r="AB1005" s="16" t="s">
        <v>9521</v>
      </c>
      <c r="AC1005" s="16" t="s">
        <v>83</v>
      </c>
      <c r="AD1005" s="16" t="s">
        <v>453</v>
      </c>
      <c r="AE1005" s="16" t="s">
        <v>338</v>
      </c>
      <c r="AF1005" s="16" t="s">
        <v>338</v>
      </c>
      <c r="AG1005" s="25">
        <f ca="1" t="shared" si="112"/>
        <v>23.4194444444147</v>
      </c>
      <c r="AH1005" s="25" t="str">
        <f t="shared" si="113"/>
        <v>是</v>
      </c>
      <c r="AI1005" s="26" t="str">
        <f ca="1" t="shared" si="114"/>
        <v>是</v>
      </c>
      <c r="AJ1005" s="27" t="str">
        <f ca="1" t="shared" si="115"/>
        <v>是</v>
      </c>
      <c r="AK1005" s="28" t="s">
        <v>69</v>
      </c>
      <c r="AL1005" s="28"/>
      <c r="AM1005" s="28"/>
    </row>
    <row r="1006" spans="1:39">
      <c r="A1006" s="22" t="str">
        <f t="shared" si="110"/>
        <v>合肥肥东人民路网点</v>
      </c>
      <c r="B1006" s="22" t="str">
        <f>VLOOKUP(R1006,区域划分!A:B,2,0)</f>
        <v>肥东</v>
      </c>
      <c r="C1006" t="str">
        <f t="shared" si="111"/>
        <v>2020-11-04</v>
      </c>
      <c r="D1006" s="16" t="s">
        <v>9525</v>
      </c>
      <c r="E1006" s="16" t="s">
        <v>2437</v>
      </c>
      <c r="F1006" s="16" t="s">
        <v>433</v>
      </c>
      <c r="G1006" s="16" t="s">
        <v>532</v>
      </c>
      <c r="H1006" s="16" t="s">
        <v>533</v>
      </c>
      <c r="I1006" s="16" t="s">
        <v>473</v>
      </c>
      <c r="J1006" s="16" t="s">
        <v>500</v>
      </c>
      <c r="K1006" s="16" t="s">
        <v>4163</v>
      </c>
      <c r="L1006" s="16" t="s">
        <v>9526</v>
      </c>
      <c r="M1006" s="16" t="s">
        <v>9527</v>
      </c>
      <c r="N1006" s="16" t="s">
        <v>478</v>
      </c>
      <c r="O1006" s="16" t="s">
        <v>442</v>
      </c>
      <c r="P1006" s="16" t="s">
        <v>2440</v>
      </c>
      <c r="Q1006" s="16" t="s">
        <v>2441</v>
      </c>
      <c r="R1006" s="16" t="s">
        <v>23</v>
      </c>
      <c r="S1006" s="16" t="s">
        <v>2174</v>
      </c>
      <c r="T1006" s="16" t="s">
        <v>9528</v>
      </c>
      <c r="U1006" s="16" t="s">
        <v>447</v>
      </c>
      <c r="V1006" s="16" t="s">
        <v>9529</v>
      </c>
      <c r="W1006" s="16" t="s">
        <v>2440</v>
      </c>
      <c r="X1006" s="16" t="s">
        <v>449</v>
      </c>
      <c r="Y1006" s="16" t="s">
        <v>450</v>
      </c>
      <c r="Z1006" s="16" t="s">
        <v>451</v>
      </c>
      <c r="AA1006" s="16" t="s">
        <v>9530</v>
      </c>
      <c r="AB1006" s="16" t="s">
        <v>2174</v>
      </c>
      <c r="AC1006" s="16" t="s">
        <v>23</v>
      </c>
      <c r="AD1006" s="16" t="s">
        <v>453</v>
      </c>
      <c r="AE1006" s="16" t="s">
        <v>338</v>
      </c>
      <c r="AF1006" s="16" t="s">
        <v>338</v>
      </c>
      <c r="AG1006" s="25">
        <f ca="1" t="shared" si="112"/>
        <v>1.08277777786134</v>
      </c>
      <c r="AH1006" s="25" t="str">
        <f t="shared" si="113"/>
        <v>是</v>
      </c>
      <c r="AI1006" s="26" t="str">
        <f ca="1" t="shared" si="114"/>
        <v>是</v>
      </c>
      <c r="AJ1006" s="27" t="str">
        <f ca="1" t="shared" si="115"/>
        <v>是</v>
      </c>
      <c r="AK1006" s="28" t="s">
        <v>69</v>
      </c>
      <c r="AL1006" s="28"/>
      <c r="AM1006" s="28"/>
    </row>
    <row r="1007" spans="1:39">
      <c r="A1007" s="22" t="str">
        <f t="shared" si="110"/>
        <v>合肥蜀山通合网点</v>
      </c>
      <c r="B1007" s="22" t="str">
        <f>VLOOKUP(R1007,区域划分!A:B,2,0)</f>
        <v>合肥南</v>
      </c>
      <c r="C1007" t="str">
        <f t="shared" si="111"/>
        <v>2020-11-04</v>
      </c>
      <c r="D1007" s="16" t="s">
        <v>9531</v>
      </c>
      <c r="E1007" s="16" t="s">
        <v>9532</v>
      </c>
      <c r="F1007" s="16" t="s">
        <v>433</v>
      </c>
      <c r="G1007" s="16" t="s">
        <v>471</v>
      </c>
      <c r="H1007" s="16" t="s">
        <v>472</v>
      </c>
      <c r="I1007" s="16" t="s">
        <v>473</v>
      </c>
      <c r="J1007" s="16" t="s">
        <v>9533</v>
      </c>
      <c r="K1007" s="16" t="s">
        <v>9534</v>
      </c>
      <c r="L1007" s="16" t="s">
        <v>9535</v>
      </c>
      <c r="M1007" s="16" t="s">
        <v>9536</v>
      </c>
      <c r="N1007" s="16" t="s">
        <v>478</v>
      </c>
      <c r="O1007" s="16" t="s">
        <v>479</v>
      </c>
      <c r="P1007" s="16" t="s">
        <v>9537</v>
      </c>
      <c r="Q1007" s="16" t="s">
        <v>9538</v>
      </c>
      <c r="R1007" s="16" t="s">
        <v>66</v>
      </c>
      <c r="S1007" s="16" t="s">
        <v>606</v>
      </c>
      <c r="T1007" s="16" t="s">
        <v>9539</v>
      </c>
      <c r="U1007" s="16" t="s">
        <v>466</v>
      </c>
      <c r="V1007" s="16" t="s">
        <v>9540</v>
      </c>
      <c r="W1007" s="16" t="s">
        <v>9537</v>
      </c>
      <c r="X1007" s="16" t="s">
        <v>449</v>
      </c>
      <c r="Y1007" s="16" t="s">
        <v>450</v>
      </c>
      <c r="Z1007" s="16" t="s">
        <v>451</v>
      </c>
      <c r="AA1007" s="16" t="s">
        <v>9541</v>
      </c>
      <c r="AB1007" s="16" t="s">
        <v>606</v>
      </c>
      <c r="AC1007" s="16" t="s">
        <v>90</v>
      </c>
      <c r="AD1007" s="16" t="s">
        <v>453</v>
      </c>
      <c r="AE1007" s="16" t="s">
        <v>66</v>
      </c>
      <c r="AF1007" s="16" t="s">
        <v>338</v>
      </c>
      <c r="AG1007" s="25">
        <f ca="1" t="shared" si="112"/>
        <v>23.4494444444426</v>
      </c>
      <c r="AH1007" s="25" t="str">
        <f t="shared" si="113"/>
        <v>是</v>
      </c>
      <c r="AI1007" s="26" t="str">
        <f ca="1" t="shared" si="114"/>
        <v>是</v>
      </c>
      <c r="AJ1007" s="27" t="str">
        <f ca="1" t="shared" si="115"/>
        <v>是</v>
      </c>
      <c r="AK1007" s="28" t="s">
        <v>69</v>
      </c>
      <c r="AL1007" s="28" t="s">
        <v>71</v>
      </c>
      <c r="AM1007" s="28"/>
    </row>
    <row r="1008" spans="1:39">
      <c r="A1008" s="22" t="str">
        <f t="shared" si="110"/>
        <v>合肥经开大学城网点</v>
      </c>
      <c r="B1008" s="22" t="str">
        <f>VLOOKUP(R1008,区域划分!A:B,2,0)</f>
        <v>合肥南</v>
      </c>
      <c r="C1008" t="str">
        <f t="shared" si="111"/>
        <v>2020-11-04</v>
      </c>
      <c r="D1008" s="16" t="s">
        <v>9542</v>
      </c>
      <c r="E1008" s="16" t="s">
        <v>9543</v>
      </c>
      <c r="F1008" s="16" t="s">
        <v>433</v>
      </c>
      <c r="G1008" s="16" t="s">
        <v>471</v>
      </c>
      <c r="H1008" s="16" t="s">
        <v>472</v>
      </c>
      <c r="I1008" s="16" t="s">
        <v>473</v>
      </c>
      <c r="J1008" s="16" t="s">
        <v>7873</v>
      </c>
      <c r="K1008" s="16" t="s">
        <v>9544</v>
      </c>
      <c r="L1008" s="16" t="s">
        <v>9545</v>
      </c>
      <c r="M1008" s="16" t="s">
        <v>9546</v>
      </c>
      <c r="N1008" s="16" t="s">
        <v>478</v>
      </c>
      <c r="O1008" s="16" t="s">
        <v>442</v>
      </c>
      <c r="P1008" s="16" t="s">
        <v>9546</v>
      </c>
      <c r="Q1008" s="16" t="s">
        <v>9547</v>
      </c>
      <c r="R1008" s="16" t="s">
        <v>7</v>
      </c>
      <c r="S1008" s="16" t="s">
        <v>606</v>
      </c>
      <c r="T1008" s="16" t="s">
        <v>9497</v>
      </c>
      <c r="U1008" s="16" t="s">
        <v>466</v>
      </c>
      <c r="V1008" s="16" t="s">
        <v>9548</v>
      </c>
      <c r="W1008" s="16" t="s">
        <v>9546</v>
      </c>
      <c r="X1008" s="16" t="s">
        <v>449</v>
      </c>
      <c r="Y1008" s="16" t="s">
        <v>450</v>
      </c>
      <c r="Z1008" s="16" t="s">
        <v>451</v>
      </c>
      <c r="AA1008" s="16" t="s">
        <v>9549</v>
      </c>
      <c r="AB1008" s="16" t="s">
        <v>606</v>
      </c>
      <c r="AC1008" s="16" t="s">
        <v>7</v>
      </c>
      <c r="AD1008" s="16" t="s">
        <v>453</v>
      </c>
      <c r="AE1008" s="16" t="s">
        <v>7</v>
      </c>
      <c r="AF1008" s="16" t="s">
        <v>338</v>
      </c>
      <c r="AG1008" s="25">
        <f ca="1" t="shared" si="112"/>
        <v>23.4202777777682</v>
      </c>
      <c r="AH1008" s="25" t="str">
        <f t="shared" si="113"/>
        <v>是</v>
      </c>
      <c r="AI1008" s="26" t="str">
        <f ca="1" t="shared" si="114"/>
        <v>是</v>
      </c>
      <c r="AJ1008" s="27" t="str">
        <f ca="1" t="shared" si="115"/>
        <v>是</v>
      </c>
      <c r="AK1008" s="28"/>
      <c r="AL1008" s="28" t="s">
        <v>71</v>
      </c>
      <c r="AM1008" s="28"/>
    </row>
    <row r="1009" spans="1:39">
      <c r="A1009" s="22" t="str">
        <f t="shared" si="110"/>
        <v>安庆桐城新渡网点</v>
      </c>
      <c r="B1009" s="22" t="str">
        <f>VLOOKUP(R1009,区域划分!A:B,2,0)</f>
        <v>安庆</v>
      </c>
      <c r="C1009" t="str">
        <f t="shared" si="111"/>
        <v>2020-11-04</v>
      </c>
      <c r="D1009" s="16" t="s">
        <v>9550</v>
      </c>
      <c r="E1009" s="16" t="s">
        <v>9551</v>
      </c>
      <c r="F1009" s="16" t="s">
        <v>433</v>
      </c>
      <c r="G1009" s="16" t="s">
        <v>532</v>
      </c>
      <c r="H1009" s="16" t="s">
        <v>533</v>
      </c>
      <c r="I1009" s="16" t="s">
        <v>436</v>
      </c>
      <c r="J1009" s="16" t="s">
        <v>9552</v>
      </c>
      <c r="K1009" s="16" t="s">
        <v>9553</v>
      </c>
      <c r="L1009" s="16" t="s">
        <v>9554</v>
      </c>
      <c r="M1009" s="16" t="s">
        <v>9555</v>
      </c>
      <c r="N1009" s="16" t="s">
        <v>441</v>
      </c>
      <c r="O1009" s="16" t="s">
        <v>442</v>
      </c>
      <c r="P1009" s="16" t="s">
        <v>9556</v>
      </c>
      <c r="Q1009" s="16" t="s">
        <v>9557</v>
      </c>
      <c r="R1009" s="16" t="s">
        <v>106</v>
      </c>
      <c r="S1009" s="16" t="s">
        <v>9558</v>
      </c>
      <c r="T1009" s="16" t="s">
        <v>9559</v>
      </c>
      <c r="U1009" s="16" t="s">
        <v>447</v>
      </c>
      <c r="V1009" s="16" t="s">
        <v>9560</v>
      </c>
      <c r="W1009" s="16" t="s">
        <v>9556</v>
      </c>
      <c r="X1009" s="16" t="s">
        <v>449</v>
      </c>
      <c r="Y1009" s="16" t="s">
        <v>450</v>
      </c>
      <c r="Z1009" s="16" t="s">
        <v>451</v>
      </c>
      <c r="AA1009" s="16" t="s">
        <v>9561</v>
      </c>
      <c r="AB1009" s="16" t="s">
        <v>9558</v>
      </c>
      <c r="AC1009" s="16" t="s">
        <v>106</v>
      </c>
      <c r="AD1009" s="16" t="s">
        <v>453</v>
      </c>
      <c r="AE1009" s="16" t="s">
        <v>338</v>
      </c>
      <c r="AF1009" s="16" t="s">
        <v>338</v>
      </c>
      <c r="AG1009" s="25">
        <f ca="1" t="shared" si="112"/>
        <v>1.94333333341638</v>
      </c>
      <c r="AH1009" s="25" t="str">
        <f t="shared" si="113"/>
        <v>是</v>
      </c>
      <c r="AI1009" s="26" t="str">
        <f ca="1" t="shared" si="114"/>
        <v>是</v>
      </c>
      <c r="AJ1009" s="27" t="str">
        <f ca="1" t="shared" si="115"/>
        <v>是</v>
      </c>
      <c r="AK1009" s="28" t="s">
        <v>69</v>
      </c>
      <c r="AL1009" s="28"/>
      <c r="AM1009" s="28"/>
    </row>
    <row r="1010" spans="1:39">
      <c r="A1010" s="22" t="str">
        <f t="shared" si="110"/>
        <v>合肥包河三里庵网点</v>
      </c>
      <c r="B1010" s="22" t="str">
        <f>VLOOKUP(R1010,区域划分!A:B,2,0)</f>
        <v>合肥南</v>
      </c>
      <c r="C1010" t="str">
        <f t="shared" si="111"/>
        <v>2020-11-04</v>
      </c>
      <c r="D1010" s="16" t="s">
        <v>9562</v>
      </c>
      <c r="E1010" s="16" t="s">
        <v>9563</v>
      </c>
      <c r="F1010" s="16" t="s">
        <v>433</v>
      </c>
      <c r="G1010" s="16" t="s">
        <v>456</v>
      </c>
      <c r="H1010" s="16" t="s">
        <v>457</v>
      </c>
      <c r="I1010" s="16" t="s">
        <v>473</v>
      </c>
      <c r="J1010" s="16" t="s">
        <v>3102</v>
      </c>
      <c r="K1010" s="16" t="s">
        <v>9564</v>
      </c>
      <c r="L1010" s="16" t="s">
        <v>9565</v>
      </c>
      <c r="M1010" s="16" t="s">
        <v>9566</v>
      </c>
      <c r="N1010" s="16" t="s">
        <v>478</v>
      </c>
      <c r="O1010" s="16" t="s">
        <v>442</v>
      </c>
      <c r="P1010" s="16" t="s">
        <v>9567</v>
      </c>
      <c r="Q1010" s="16" t="s">
        <v>9568</v>
      </c>
      <c r="R1010" s="16" t="s">
        <v>13</v>
      </c>
      <c r="S1010" s="16" t="s">
        <v>445</v>
      </c>
      <c r="T1010" s="16" t="s">
        <v>9569</v>
      </c>
      <c r="U1010" s="16" t="s">
        <v>447</v>
      </c>
      <c r="V1010" s="16" t="s">
        <v>9570</v>
      </c>
      <c r="W1010" s="16" t="s">
        <v>9567</v>
      </c>
      <c r="X1010" s="16" t="s">
        <v>449</v>
      </c>
      <c r="Y1010" s="16" t="s">
        <v>450</v>
      </c>
      <c r="Z1010" s="16" t="s">
        <v>451</v>
      </c>
      <c r="AA1010" s="16" t="s">
        <v>9571</v>
      </c>
      <c r="AB1010" s="16" t="s">
        <v>445</v>
      </c>
      <c r="AC1010" s="16" t="s">
        <v>13</v>
      </c>
      <c r="AD1010" s="16" t="s">
        <v>453</v>
      </c>
      <c r="AE1010" s="16" t="s">
        <v>338</v>
      </c>
      <c r="AF1010" s="16" t="s">
        <v>338</v>
      </c>
      <c r="AG1010" s="25">
        <f ca="1" t="shared" si="112"/>
        <v>23.7330555554945</v>
      </c>
      <c r="AH1010" s="25" t="str">
        <f t="shared" si="113"/>
        <v>是</v>
      </c>
      <c r="AI1010" s="26" t="str">
        <f ca="1" t="shared" si="114"/>
        <v>是</v>
      </c>
      <c r="AJ1010" s="27" t="str">
        <f ca="1" t="shared" si="115"/>
        <v>是</v>
      </c>
      <c r="AK1010" s="28" t="s">
        <v>69</v>
      </c>
      <c r="AL1010" s="28"/>
      <c r="AM1010" s="28"/>
    </row>
    <row r="1011" spans="1:39">
      <c r="A1011" s="22" t="str">
        <f t="shared" si="110"/>
        <v>合肥肥东吾悦网点</v>
      </c>
      <c r="B1011" s="22" t="str">
        <f>VLOOKUP(R1011,区域划分!A:B,2,0)</f>
        <v>肥东</v>
      </c>
      <c r="C1011" t="str">
        <f t="shared" si="111"/>
        <v>2020-11-04</v>
      </c>
      <c r="D1011" s="16" t="s">
        <v>9572</v>
      </c>
      <c r="E1011" s="16" t="s">
        <v>9573</v>
      </c>
      <c r="F1011" s="16" t="s">
        <v>433</v>
      </c>
      <c r="G1011" s="16" t="s">
        <v>471</v>
      </c>
      <c r="H1011" s="16" t="s">
        <v>599</v>
      </c>
      <c r="I1011" s="16" t="s">
        <v>473</v>
      </c>
      <c r="J1011" s="16" t="s">
        <v>5854</v>
      </c>
      <c r="K1011" s="16" t="s">
        <v>9574</v>
      </c>
      <c r="L1011" s="16" t="s">
        <v>9575</v>
      </c>
      <c r="M1011" s="16" t="s">
        <v>9576</v>
      </c>
      <c r="N1011" s="16" t="s">
        <v>478</v>
      </c>
      <c r="O1011" s="16" t="s">
        <v>442</v>
      </c>
      <c r="P1011" s="16" t="s">
        <v>9577</v>
      </c>
      <c r="Q1011" s="16" t="s">
        <v>9578</v>
      </c>
      <c r="R1011" s="16" t="s">
        <v>11</v>
      </c>
      <c r="S1011" s="16" t="s">
        <v>606</v>
      </c>
      <c r="T1011" s="16" t="s">
        <v>727</v>
      </c>
      <c r="U1011" s="16" t="s">
        <v>466</v>
      </c>
      <c r="V1011" s="16" t="s">
        <v>9579</v>
      </c>
      <c r="W1011" s="16" t="s">
        <v>9577</v>
      </c>
      <c r="X1011" s="16" t="s">
        <v>449</v>
      </c>
      <c r="Y1011" s="16" t="s">
        <v>450</v>
      </c>
      <c r="Z1011" s="16" t="s">
        <v>451</v>
      </c>
      <c r="AA1011" s="16" t="s">
        <v>9580</v>
      </c>
      <c r="AB1011" s="16" t="s">
        <v>606</v>
      </c>
      <c r="AC1011" s="16" t="s">
        <v>11</v>
      </c>
      <c r="AD1011" s="16" t="s">
        <v>453</v>
      </c>
      <c r="AE1011" s="16" t="s">
        <v>11</v>
      </c>
      <c r="AF1011" s="16" t="s">
        <v>338</v>
      </c>
      <c r="AG1011" s="25">
        <f ca="1" t="shared" si="112"/>
        <v>23.6808333334629</v>
      </c>
      <c r="AH1011" s="25" t="str">
        <f t="shared" si="113"/>
        <v>是</v>
      </c>
      <c r="AI1011" s="26" t="str">
        <f ca="1" t="shared" si="114"/>
        <v>是</v>
      </c>
      <c r="AJ1011" s="27" t="str">
        <f ca="1" t="shared" si="115"/>
        <v>是</v>
      </c>
      <c r="AK1011" s="28"/>
      <c r="AL1011" s="28" t="s">
        <v>71</v>
      </c>
      <c r="AM1011" s="28"/>
    </row>
    <row r="1012" spans="1:39">
      <c r="A1012" s="22" t="str">
        <f t="shared" si="110"/>
        <v>马鞍山开发区营业部网点</v>
      </c>
      <c r="B1012" s="22" t="str">
        <f>VLOOKUP(R1012,区域划分!A:B,2,0)</f>
        <v>马鞍山</v>
      </c>
      <c r="C1012" t="str">
        <f t="shared" si="111"/>
        <v>2020-11-04</v>
      </c>
      <c r="D1012" s="16" t="s">
        <v>9581</v>
      </c>
      <c r="E1012" s="16" t="s">
        <v>9582</v>
      </c>
      <c r="F1012" s="16" t="s">
        <v>433</v>
      </c>
      <c r="G1012" s="16" t="s">
        <v>456</v>
      </c>
      <c r="H1012" s="16" t="s">
        <v>457</v>
      </c>
      <c r="I1012" s="16" t="s">
        <v>436</v>
      </c>
      <c r="J1012" s="16" t="s">
        <v>3946</v>
      </c>
      <c r="K1012" s="16" t="s">
        <v>9583</v>
      </c>
      <c r="L1012" s="16" t="s">
        <v>9584</v>
      </c>
      <c r="M1012" s="16" t="s">
        <v>9585</v>
      </c>
      <c r="N1012" s="16" t="s">
        <v>478</v>
      </c>
      <c r="O1012" s="16" t="s">
        <v>442</v>
      </c>
      <c r="P1012" s="16" t="s">
        <v>9586</v>
      </c>
      <c r="Q1012" s="16" t="s">
        <v>9587</v>
      </c>
      <c r="R1012" s="16" t="s">
        <v>107</v>
      </c>
      <c r="S1012" s="16" t="s">
        <v>606</v>
      </c>
      <c r="T1012" s="16" t="s">
        <v>9588</v>
      </c>
      <c r="U1012" s="16" t="s">
        <v>466</v>
      </c>
      <c r="V1012" s="16" t="s">
        <v>9589</v>
      </c>
      <c r="W1012" s="16" t="s">
        <v>9586</v>
      </c>
      <c r="X1012" s="16" t="s">
        <v>449</v>
      </c>
      <c r="Y1012" s="16" t="s">
        <v>450</v>
      </c>
      <c r="Z1012" s="16" t="s">
        <v>451</v>
      </c>
      <c r="AA1012" s="16" t="s">
        <v>9590</v>
      </c>
      <c r="AB1012" s="16" t="s">
        <v>606</v>
      </c>
      <c r="AC1012" s="16" t="s">
        <v>107</v>
      </c>
      <c r="AD1012" s="16" t="s">
        <v>453</v>
      </c>
      <c r="AE1012" s="16" t="s">
        <v>107</v>
      </c>
      <c r="AF1012" s="16" t="s">
        <v>338</v>
      </c>
      <c r="AG1012" s="25">
        <f ca="1" t="shared" si="112"/>
        <v>23.6016666666255</v>
      </c>
      <c r="AH1012" s="25" t="str">
        <f t="shared" si="113"/>
        <v>是</v>
      </c>
      <c r="AI1012" s="26" t="str">
        <f ca="1" t="shared" si="114"/>
        <v>是</v>
      </c>
      <c r="AJ1012" s="27" t="str">
        <f ca="1" t="shared" si="115"/>
        <v>是</v>
      </c>
      <c r="AK1012" s="28"/>
      <c r="AL1012" s="28" t="s">
        <v>71</v>
      </c>
      <c r="AM1012" s="28"/>
    </row>
    <row r="1013" spans="1:39">
      <c r="A1013" s="22" t="str">
        <f t="shared" si="110"/>
        <v>宿州泗县网点</v>
      </c>
      <c r="B1013" s="22" t="str">
        <f>VLOOKUP(R1013,区域划分!A:B,2,0)</f>
        <v>宿州</v>
      </c>
      <c r="C1013" t="str">
        <f t="shared" si="111"/>
        <v>2020-11-04</v>
      </c>
      <c r="D1013" s="16" t="s">
        <v>9591</v>
      </c>
      <c r="E1013" s="16" t="s">
        <v>9592</v>
      </c>
      <c r="F1013" s="16" t="s">
        <v>433</v>
      </c>
      <c r="G1013" s="16" t="s">
        <v>532</v>
      </c>
      <c r="H1013" s="16" t="s">
        <v>1112</v>
      </c>
      <c r="I1013" s="16" t="s">
        <v>473</v>
      </c>
      <c r="J1013" s="16" t="s">
        <v>9593</v>
      </c>
      <c r="K1013" s="16" t="s">
        <v>4928</v>
      </c>
      <c r="L1013" s="16" t="s">
        <v>9594</v>
      </c>
      <c r="M1013" s="16" t="s">
        <v>537</v>
      </c>
      <c r="N1013" s="16" t="s">
        <v>441</v>
      </c>
      <c r="O1013" s="16" t="s">
        <v>442</v>
      </c>
      <c r="P1013" s="16" t="s">
        <v>537</v>
      </c>
      <c r="Q1013" s="16" t="s">
        <v>9595</v>
      </c>
      <c r="R1013" s="16" t="s">
        <v>83</v>
      </c>
      <c r="S1013" s="16" t="s">
        <v>5438</v>
      </c>
      <c r="T1013" s="16" t="s">
        <v>9596</v>
      </c>
      <c r="U1013" s="16" t="s">
        <v>447</v>
      </c>
      <c r="V1013" s="16" t="s">
        <v>541</v>
      </c>
      <c r="W1013" s="16" t="s">
        <v>537</v>
      </c>
      <c r="X1013" s="16" t="s">
        <v>449</v>
      </c>
      <c r="Y1013" s="16" t="s">
        <v>450</v>
      </c>
      <c r="Z1013" s="16" t="s">
        <v>451</v>
      </c>
      <c r="AA1013" s="16" t="s">
        <v>9597</v>
      </c>
      <c r="AB1013" s="16" t="s">
        <v>5438</v>
      </c>
      <c r="AC1013" s="16" t="s">
        <v>83</v>
      </c>
      <c r="AD1013" s="16" t="s">
        <v>453</v>
      </c>
      <c r="AE1013" s="16" t="s">
        <v>338</v>
      </c>
      <c r="AF1013" s="16" t="s">
        <v>338</v>
      </c>
      <c r="AG1013" s="25">
        <f ca="1" t="shared" si="112"/>
        <v>1.04944444441935</v>
      </c>
      <c r="AH1013" s="25" t="str">
        <f t="shared" si="113"/>
        <v>是</v>
      </c>
      <c r="AI1013" s="26" t="str">
        <f ca="1" t="shared" si="114"/>
        <v>是</v>
      </c>
      <c r="AJ1013" s="27" t="str">
        <f ca="1" t="shared" si="115"/>
        <v>是</v>
      </c>
      <c r="AK1013" s="28" t="s">
        <v>69</v>
      </c>
      <c r="AL1013" s="28"/>
      <c r="AM1013" s="28"/>
    </row>
    <row r="1014" spans="1:39">
      <c r="A1014" s="22" t="str">
        <f t="shared" si="110"/>
        <v>安庆桐城新渡网点</v>
      </c>
      <c r="B1014" s="22" t="str">
        <f>VLOOKUP(R1014,区域划分!A:B,2,0)</f>
        <v>安庆</v>
      </c>
      <c r="C1014" t="str">
        <f t="shared" si="111"/>
        <v>2020-11-04</v>
      </c>
      <c r="D1014" s="16" t="s">
        <v>9598</v>
      </c>
      <c r="E1014" s="16" t="s">
        <v>9599</v>
      </c>
      <c r="F1014" s="16" t="s">
        <v>433</v>
      </c>
      <c r="G1014" s="16" t="s">
        <v>532</v>
      </c>
      <c r="H1014" s="16" t="s">
        <v>533</v>
      </c>
      <c r="I1014" s="16" t="s">
        <v>436</v>
      </c>
      <c r="J1014" s="16" t="s">
        <v>4288</v>
      </c>
      <c r="K1014" s="16" t="s">
        <v>9600</v>
      </c>
      <c r="L1014" s="16" t="s">
        <v>9601</v>
      </c>
      <c r="M1014" s="16" t="s">
        <v>9602</v>
      </c>
      <c r="N1014" s="16" t="s">
        <v>478</v>
      </c>
      <c r="O1014" s="16" t="s">
        <v>442</v>
      </c>
      <c r="P1014" s="16" t="s">
        <v>9603</v>
      </c>
      <c r="Q1014" s="16" t="s">
        <v>9604</v>
      </c>
      <c r="R1014" s="16" t="s">
        <v>106</v>
      </c>
      <c r="S1014" s="16" t="s">
        <v>9558</v>
      </c>
      <c r="T1014" s="16" t="s">
        <v>9605</v>
      </c>
      <c r="U1014" s="16" t="s">
        <v>447</v>
      </c>
      <c r="V1014" s="16" t="s">
        <v>9606</v>
      </c>
      <c r="W1014" s="16" t="s">
        <v>9603</v>
      </c>
      <c r="X1014" s="16" t="s">
        <v>449</v>
      </c>
      <c r="Y1014" s="16" t="s">
        <v>450</v>
      </c>
      <c r="Z1014" s="16" t="s">
        <v>451</v>
      </c>
      <c r="AA1014" s="16" t="s">
        <v>9607</v>
      </c>
      <c r="AB1014" s="16" t="s">
        <v>9558</v>
      </c>
      <c r="AC1014" s="16" t="s">
        <v>106</v>
      </c>
      <c r="AD1014" s="16" t="s">
        <v>453</v>
      </c>
      <c r="AE1014" s="16" t="s">
        <v>338</v>
      </c>
      <c r="AF1014" s="16" t="s">
        <v>338</v>
      </c>
      <c r="AG1014" s="25">
        <f ca="1" t="shared" si="112"/>
        <v>1.03749999997672</v>
      </c>
      <c r="AH1014" s="25" t="str">
        <f t="shared" si="113"/>
        <v>是</v>
      </c>
      <c r="AI1014" s="26" t="str">
        <f ca="1" t="shared" si="114"/>
        <v>是</v>
      </c>
      <c r="AJ1014" s="27" t="str">
        <f ca="1" t="shared" si="115"/>
        <v>是</v>
      </c>
      <c r="AK1014" s="28" t="s">
        <v>69</v>
      </c>
      <c r="AL1014" s="28"/>
      <c r="AM1014" s="28"/>
    </row>
    <row r="1015" spans="1:39">
      <c r="A1015" s="22" t="str">
        <f t="shared" si="110"/>
        <v>安庆桐城新渡网点</v>
      </c>
      <c r="B1015" s="22" t="str">
        <f>VLOOKUP(R1015,区域划分!A:B,2,0)</f>
        <v>安庆</v>
      </c>
      <c r="C1015" t="str">
        <f t="shared" si="111"/>
        <v>2020-11-04</v>
      </c>
      <c r="D1015" s="16" t="s">
        <v>9608</v>
      </c>
      <c r="E1015" s="16" t="s">
        <v>9609</v>
      </c>
      <c r="F1015" s="16" t="s">
        <v>433</v>
      </c>
      <c r="G1015" s="16" t="s">
        <v>532</v>
      </c>
      <c r="H1015" s="16" t="s">
        <v>533</v>
      </c>
      <c r="I1015" s="16" t="s">
        <v>436</v>
      </c>
      <c r="J1015" s="16" t="s">
        <v>4288</v>
      </c>
      <c r="K1015" s="16" t="s">
        <v>9600</v>
      </c>
      <c r="L1015" s="16" t="s">
        <v>9610</v>
      </c>
      <c r="M1015" s="16" t="s">
        <v>9602</v>
      </c>
      <c r="N1015" s="16" t="s">
        <v>478</v>
      </c>
      <c r="O1015" s="16" t="s">
        <v>442</v>
      </c>
      <c r="P1015" s="16" t="s">
        <v>9603</v>
      </c>
      <c r="Q1015" s="16" t="s">
        <v>9604</v>
      </c>
      <c r="R1015" s="16" t="s">
        <v>106</v>
      </c>
      <c r="S1015" s="16" t="s">
        <v>9558</v>
      </c>
      <c r="T1015" s="16" t="s">
        <v>9605</v>
      </c>
      <c r="U1015" s="16" t="s">
        <v>447</v>
      </c>
      <c r="V1015" s="16" t="s">
        <v>9606</v>
      </c>
      <c r="W1015" s="16" t="s">
        <v>9603</v>
      </c>
      <c r="X1015" s="16" t="s">
        <v>449</v>
      </c>
      <c r="Y1015" s="16" t="s">
        <v>450</v>
      </c>
      <c r="Z1015" s="16" t="s">
        <v>451</v>
      </c>
      <c r="AA1015" s="16" t="s">
        <v>9611</v>
      </c>
      <c r="AB1015" s="16" t="s">
        <v>9558</v>
      </c>
      <c r="AC1015" s="16" t="s">
        <v>106</v>
      </c>
      <c r="AD1015" s="16" t="s">
        <v>453</v>
      </c>
      <c r="AE1015" s="16" t="s">
        <v>338</v>
      </c>
      <c r="AF1015" s="16" t="s">
        <v>338</v>
      </c>
      <c r="AG1015" s="25">
        <f ca="1" t="shared" si="112"/>
        <v>1.00472222222015</v>
      </c>
      <c r="AH1015" s="25" t="str">
        <f t="shared" si="113"/>
        <v>是</v>
      </c>
      <c r="AI1015" s="26" t="str">
        <f ca="1" t="shared" si="114"/>
        <v>是</v>
      </c>
      <c r="AJ1015" s="27" t="str">
        <f ca="1" t="shared" si="115"/>
        <v>是</v>
      </c>
      <c r="AK1015" s="28" t="s">
        <v>69</v>
      </c>
      <c r="AL1015" s="28"/>
      <c r="AM1015" s="28"/>
    </row>
    <row r="1016" spans="1:39">
      <c r="A1016" s="22" t="str">
        <f t="shared" si="110"/>
        <v>合肥肥东吾悦网点</v>
      </c>
      <c r="B1016" s="22" t="str">
        <f>VLOOKUP(R1016,区域划分!A:B,2,0)</f>
        <v>肥东</v>
      </c>
      <c r="C1016" t="str">
        <f t="shared" si="111"/>
        <v>2020-11-04</v>
      </c>
      <c r="D1016" s="16" t="s">
        <v>9612</v>
      </c>
      <c r="E1016" s="16" t="s">
        <v>9613</v>
      </c>
      <c r="F1016" s="16" t="s">
        <v>433</v>
      </c>
      <c r="G1016" s="16" t="s">
        <v>456</v>
      </c>
      <c r="H1016" s="16" t="s">
        <v>457</v>
      </c>
      <c r="I1016" s="16" t="s">
        <v>473</v>
      </c>
      <c r="J1016" s="16" t="s">
        <v>1990</v>
      </c>
      <c r="K1016" s="16" t="s">
        <v>1991</v>
      </c>
      <c r="L1016" s="16" t="s">
        <v>9614</v>
      </c>
      <c r="M1016" s="16" t="s">
        <v>1993</v>
      </c>
      <c r="N1016" s="16" t="s">
        <v>1509</v>
      </c>
      <c r="O1016" s="16" t="s">
        <v>479</v>
      </c>
      <c r="P1016" s="16" t="s">
        <v>1994</v>
      </c>
      <c r="Q1016" s="16" t="s">
        <v>9615</v>
      </c>
      <c r="R1016" s="16" t="s">
        <v>11</v>
      </c>
      <c r="S1016" s="16" t="s">
        <v>606</v>
      </c>
      <c r="T1016" s="16" t="s">
        <v>727</v>
      </c>
      <c r="U1016" s="16" t="s">
        <v>466</v>
      </c>
      <c r="V1016" s="16" t="s">
        <v>1998</v>
      </c>
      <c r="W1016" s="16" t="s">
        <v>1994</v>
      </c>
      <c r="X1016" s="16" t="s">
        <v>449</v>
      </c>
      <c r="Y1016" s="16" t="s">
        <v>450</v>
      </c>
      <c r="Z1016" s="16" t="s">
        <v>451</v>
      </c>
      <c r="AA1016" s="16" t="s">
        <v>9616</v>
      </c>
      <c r="AB1016" s="16" t="s">
        <v>606</v>
      </c>
      <c r="AC1016" s="16" t="s">
        <v>11</v>
      </c>
      <c r="AD1016" s="16" t="s">
        <v>453</v>
      </c>
      <c r="AE1016" s="16" t="s">
        <v>11</v>
      </c>
      <c r="AF1016" s="16" t="s">
        <v>338</v>
      </c>
      <c r="AG1016" s="25">
        <f ca="1" t="shared" si="112"/>
        <v>23.4772222222527</v>
      </c>
      <c r="AH1016" s="25" t="str">
        <f t="shared" si="113"/>
        <v>是</v>
      </c>
      <c r="AI1016" s="26" t="str">
        <f ca="1" t="shared" si="114"/>
        <v>是</v>
      </c>
      <c r="AJ1016" s="27" t="str">
        <f ca="1" t="shared" si="115"/>
        <v>是</v>
      </c>
      <c r="AK1016" s="28"/>
      <c r="AL1016" s="28" t="s">
        <v>71</v>
      </c>
      <c r="AM1016" s="28"/>
    </row>
    <row r="1017" spans="1:39">
      <c r="A1017" s="22" t="str">
        <f t="shared" si="110"/>
        <v>黄山屯溪网点</v>
      </c>
      <c r="B1017" s="22" t="str">
        <f>VLOOKUP(R1017,区域划分!A:B,2,0)</f>
        <v>黄山</v>
      </c>
      <c r="C1017" t="str">
        <f t="shared" si="111"/>
        <v>2020-11-04</v>
      </c>
      <c r="D1017" s="16" t="s">
        <v>9617</v>
      </c>
      <c r="E1017" s="16" t="s">
        <v>9618</v>
      </c>
      <c r="F1017" s="16" t="s">
        <v>433</v>
      </c>
      <c r="G1017" s="16" t="s">
        <v>532</v>
      </c>
      <c r="H1017" s="16" t="s">
        <v>533</v>
      </c>
      <c r="I1017" s="16" t="s">
        <v>473</v>
      </c>
      <c r="J1017" s="16" t="s">
        <v>846</v>
      </c>
      <c r="K1017" s="16" t="s">
        <v>1885</v>
      </c>
      <c r="L1017" s="16" t="s">
        <v>9619</v>
      </c>
      <c r="M1017" s="16" t="s">
        <v>537</v>
      </c>
      <c r="N1017" s="16" t="s">
        <v>441</v>
      </c>
      <c r="O1017" s="16" t="s">
        <v>442</v>
      </c>
      <c r="P1017" s="16" t="s">
        <v>537</v>
      </c>
      <c r="Q1017" s="16" t="s">
        <v>4079</v>
      </c>
      <c r="R1017" s="16" t="s">
        <v>29</v>
      </c>
      <c r="S1017" s="16" t="s">
        <v>3569</v>
      </c>
      <c r="T1017" s="16" t="s">
        <v>9620</v>
      </c>
      <c r="U1017" s="16" t="s">
        <v>447</v>
      </c>
      <c r="V1017" s="16" t="s">
        <v>541</v>
      </c>
      <c r="W1017" s="16" t="s">
        <v>537</v>
      </c>
      <c r="X1017" s="16" t="s">
        <v>449</v>
      </c>
      <c r="Y1017" s="16" t="s">
        <v>450</v>
      </c>
      <c r="Z1017" s="16" t="s">
        <v>451</v>
      </c>
      <c r="AA1017" s="16" t="s">
        <v>9621</v>
      </c>
      <c r="AB1017" s="16" t="s">
        <v>3569</v>
      </c>
      <c r="AC1017" s="16" t="s">
        <v>29</v>
      </c>
      <c r="AD1017" s="16" t="s">
        <v>453</v>
      </c>
      <c r="AE1017" s="16" t="s">
        <v>338</v>
      </c>
      <c r="AF1017" s="16" t="s">
        <v>338</v>
      </c>
      <c r="AG1017" s="25">
        <f ca="1" t="shared" si="112"/>
        <v>1.51138888893183</v>
      </c>
      <c r="AH1017" s="25" t="str">
        <f t="shared" si="113"/>
        <v>是</v>
      </c>
      <c r="AI1017" s="26" t="str">
        <f ca="1" t="shared" si="114"/>
        <v>是</v>
      </c>
      <c r="AJ1017" s="27" t="str">
        <f ca="1" t="shared" si="115"/>
        <v>是</v>
      </c>
      <c r="AK1017" s="28" t="s">
        <v>69</v>
      </c>
      <c r="AL1017" s="28"/>
      <c r="AM1017" s="28"/>
    </row>
    <row r="1018" spans="1:39">
      <c r="A1018" s="22" t="str">
        <f t="shared" si="110"/>
        <v>黄山屯溪网点</v>
      </c>
      <c r="B1018" s="22" t="str">
        <f>VLOOKUP(R1018,区域划分!A:B,2,0)</f>
        <v>黄山</v>
      </c>
      <c r="C1018" t="str">
        <f t="shared" si="111"/>
        <v>2020-11-04</v>
      </c>
      <c r="D1018" s="16" t="s">
        <v>9622</v>
      </c>
      <c r="E1018" s="16" t="s">
        <v>9623</v>
      </c>
      <c r="F1018" s="16" t="s">
        <v>433</v>
      </c>
      <c r="G1018" s="16" t="s">
        <v>471</v>
      </c>
      <c r="H1018" s="16" t="s">
        <v>472</v>
      </c>
      <c r="I1018" s="16" t="s">
        <v>436</v>
      </c>
      <c r="J1018" s="16" t="s">
        <v>898</v>
      </c>
      <c r="K1018" s="16" t="s">
        <v>899</v>
      </c>
      <c r="L1018" s="16" t="s">
        <v>9624</v>
      </c>
      <c r="M1018" s="16" t="s">
        <v>9625</v>
      </c>
      <c r="N1018" s="16" t="s">
        <v>478</v>
      </c>
      <c r="O1018" s="16" t="s">
        <v>442</v>
      </c>
      <c r="P1018" s="16" t="s">
        <v>9626</v>
      </c>
      <c r="Q1018" s="16" t="s">
        <v>9627</v>
      </c>
      <c r="R1018" s="16" t="s">
        <v>29</v>
      </c>
      <c r="S1018" s="16" t="s">
        <v>3569</v>
      </c>
      <c r="T1018" s="16" t="s">
        <v>9628</v>
      </c>
      <c r="U1018" s="16" t="s">
        <v>447</v>
      </c>
      <c r="V1018" s="16" t="s">
        <v>9629</v>
      </c>
      <c r="W1018" s="16" t="s">
        <v>9626</v>
      </c>
      <c r="X1018" s="16" t="s">
        <v>449</v>
      </c>
      <c r="Y1018" s="16" t="s">
        <v>450</v>
      </c>
      <c r="Z1018" s="16" t="s">
        <v>451</v>
      </c>
      <c r="AA1018" s="16" t="s">
        <v>9630</v>
      </c>
      <c r="AB1018" s="16" t="s">
        <v>3569</v>
      </c>
      <c r="AC1018" s="16" t="s">
        <v>29</v>
      </c>
      <c r="AD1018" s="16" t="s">
        <v>453</v>
      </c>
      <c r="AE1018" s="16" t="s">
        <v>338</v>
      </c>
      <c r="AF1018" s="16" t="s">
        <v>338</v>
      </c>
      <c r="AG1018" s="25">
        <f ca="1" t="shared" si="112"/>
        <v>1.45333333342569</v>
      </c>
      <c r="AH1018" s="25" t="str">
        <f t="shared" si="113"/>
        <v>是</v>
      </c>
      <c r="AI1018" s="26" t="str">
        <f ca="1" t="shared" si="114"/>
        <v>是</v>
      </c>
      <c r="AJ1018" s="27" t="str">
        <f ca="1" t="shared" si="115"/>
        <v>是</v>
      </c>
      <c r="AK1018" s="28" t="s">
        <v>69</v>
      </c>
      <c r="AL1018" s="28"/>
      <c r="AM1018" s="28"/>
    </row>
    <row r="1019" spans="1:39">
      <c r="A1019" s="22" t="str">
        <f t="shared" ref="A1019:A1050" si="116">R1019</f>
        <v>合肥肥西桥南网点</v>
      </c>
      <c r="B1019" s="22" t="str">
        <f>VLOOKUP(R1019,区域划分!A:B,2,0)</f>
        <v>肥西</v>
      </c>
      <c r="C1019" t="str">
        <f t="shared" ref="C1019:C1050" si="117">MID(L1019,1,10)</f>
        <v>2020-11-04</v>
      </c>
      <c r="D1019" s="16" t="s">
        <v>9631</v>
      </c>
      <c r="E1019" s="16" t="s">
        <v>9632</v>
      </c>
      <c r="F1019" s="16" t="s">
        <v>433</v>
      </c>
      <c r="G1019" s="16" t="s">
        <v>456</v>
      </c>
      <c r="H1019" s="16" t="s">
        <v>753</v>
      </c>
      <c r="I1019" s="16" t="s">
        <v>473</v>
      </c>
      <c r="J1019" s="16" t="s">
        <v>3609</v>
      </c>
      <c r="K1019" s="16" t="s">
        <v>9633</v>
      </c>
      <c r="L1019" s="16" t="s">
        <v>9634</v>
      </c>
      <c r="M1019" s="16" t="s">
        <v>9635</v>
      </c>
      <c r="N1019" s="16" t="s">
        <v>441</v>
      </c>
      <c r="O1019" s="16" t="s">
        <v>442</v>
      </c>
      <c r="P1019" s="16" t="s">
        <v>9635</v>
      </c>
      <c r="Q1019" s="16" t="s">
        <v>9636</v>
      </c>
      <c r="R1019" s="16" t="s">
        <v>61</v>
      </c>
      <c r="S1019" s="16" t="s">
        <v>2341</v>
      </c>
      <c r="T1019" s="16" t="s">
        <v>9637</v>
      </c>
      <c r="U1019" s="16" t="s">
        <v>447</v>
      </c>
      <c r="V1019" s="16" t="s">
        <v>9638</v>
      </c>
      <c r="W1019" s="16" t="s">
        <v>9635</v>
      </c>
      <c r="X1019" s="16" t="s">
        <v>449</v>
      </c>
      <c r="Y1019" s="16" t="s">
        <v>450</v>
      </c>
      <c r="Z1019" s="16" t="s">
        <v>451</v>
      </c>
      <c r="AA1019" s="16" t="s">
        <v>9639</v>
      </c>
      <c r="AB1019" s="16" t="s">
        <v>2341</v>
      </c>
      <c r="AC1019" s="16" t="s">
        <v>61</v>
      </c>
      <c r="AD1019" s="16" t="s">
        <v>453</v>
      </c>
      <c r="AE1019" s="16" t="s">
        <v>338</v>
      </c>
      <c r="AF1019" s="16" t="s">
        <v>338</v>
      </c>
      <c r="AG1019" s="25">
        <f ca="1" t="shared" si="112"/>
        <v>23.39222222229</v>
      </c>
      <c r="AH1019" s="25" t="str">
        <f t="shared" si="113"/>
        <v>是</v>
      </c>
      <c r="AI1019" s="26" t="str">
        <f ca="1" t="shared" si="114"/>
        <v>是</v>
      </c>
      <c r="AJ1019" s="27" t="str">
        <f ca="1" t="shared" si="115"/>
        <v>是</v>
      </c>
      <c r="AK1019" s="28" t="s">
        <v>69</v>
      </c>
      <c r="AL1019" s="28"/>
      <c r="AM1019" s="28"/>
    </row>
    <row r="1020" spans="1:39">
      <c r="A1020" s="22" t="str">
        <f t="shared" si="116"/>
        <v>合肥长丰北城网点</v>
      </c>
      <c r="B1020" s="22" t="str">
        <f>VLOOKUP(R1020,区域划分!A:B,2,0)</f>
        <v>合肥北</v>
      </c>
      <c r="C1020" t="str">
        <f t="shared" si="117"/>
        <v>2020-11-04</v>
      </c>
      <c r="D1020" s="16" t="s">
        <v>9640</v>
      </c>
      <c r="E1020" s="16" t="s">
        <v>9641</v>
      </c>
      <c r="F1020" s="16" t="s">
        <v>433</v>
      </c>
      <c r="G1020" s="16" t="s">
        <v>532</v>
      </c>
      <c r="H1020" s="16" t="s">
        <v>1112</v>
      </c>
      <c r="I1020" s="16" t="s">
        <v>473</v>
      </c>
      <c r="J1020" s="16" t="s">
        <v>1212</v>
      </c>
      <c r="K1020" s="16" t="s">
        <v>9642</v>
      </c>
      <c r="L1020" s="16" t="s">
        <v>9643</v>
      </c>
      <c r="M1020" s="16" t="s">
        <v>9644</v>
      </c>
      <c r="N1020" s="16" t="s">
        <v>441</v>
      </c>
      <c r="O1020" s="16" t="s">
        <v>442</v>
      </c>
      <c r="P1020" s="16" t="s">
        <v>9645</v>
      </c>
      <c r="Q1020" s="16" t="s">
        <v>9646</v>
      </c>
      <c r="R1020" s="16" t="s">
        <v>21</v>
      </c>
      <c r="S1020" s="16" t="s">
        <v>482</v>
      </c>
      <c r="T1020" s="16" t="s">
        <v>9647</v>
      </c>
      <c r="U1020" s="16" t="s">
        <v>447</v>
      </c>
      <c r="V1020" s="16" t="s">
        <v>9648</v>
      </c>
      <c r="W1020" s="16" t="s">
        <v>9645</v>
      </c>
      <c r="X1020" s="16" t="s">
        <v>449</v>
      </c>
      <c r="Y1020" s="16" t="s">
        <v>450</v>
      </c>
      <c r="Z1020" s="16" t="s">
        <v>451</v>
      </c>
      <c r="AA1020" s="16" t="s">
        <v>9649</v>
      </c>
      <c r="AB1020" s="16" t="s">
        <v>482</v>
      </c>
      <c r="AC1020" s="16" t="s">
        <v>21</v>
      </c>
      <c r="AD1020" s="16" t="s">
        <v>453</v>
      </c>
      <c r="AE1020" s="16" t="s">
        <v>338</v>
      </c>
      <c r="AF1020" s="16" t="s">
        <v>338</v>
      </c>
      <c r="AG1020" s="25">
        <f ca="1" t="shared" si="112"/>
        <v>20.0622222221573</v>
      </c>
      <c r="AH1020" s="25" t="str">
        <f t="shared" si="113"/>
        <v>是</v>
      </c>
      <c r="AI1020" s="26" t="str">
        <f ca="1" t="shared" si="114"/>
        <v>是</v>
      </c>
      <c r="AJ1020" s="27" t="str">
        <f ca="1" t="shared" si="115"/>
        <v>是</v>
      </c>
      <c r="AK1020" s="28" t="s">
        <v>69</v>
      </c>
      <c r="AL1020" s="28"/>
      <c r="AM1020" s="28"/>
    </row>
    <row r="1021" spans="1:39">
      <c r="A1021" s="22" t="str">
        <f t="shared" si="116"/>
        <v>合肥肥东人民路网点</v>
      </c>
      <c r="B1021" s="22" t="str">
        <f>VLOOKUP(R1021,区域划分!A:B,2,0)</f>
        <v>肥东</v>
      </c>
      <c r="C1021" t="str">
        <f t="shared" si="117"/>
        <v>2020-11-04</v>
      </c>
      <c r="D1021" s="16" t="s">
        <v>9650</v>
      </c>
      <c r="E1021" s="16" t="s">
        <v>9651</v>
      </c>
      <c r="F1021" s="16" t="s">
        <v>433</v>
      </c>
      <c r="G1021" s="16" t="s">
        <v>532</v>
      </c>
      <c r="H1021" s="16" t="s">
        <v>533</v>
      </c>
      <c r="I1021" s="16" t="s">
        <v>436</v>
      </c>
      <c r="J1021" s="16" t="s">
        <v>898</v>
      </c>
      <c r="K1021" s="16" t="s">
        <v>899</v>
      </c>
      <c r="L1021" s="16" t="s">
        <v>9652</v>
      </c>
      <c r="M1021" s="16" t="s">
        <v>9653</v>
      </c>
      <c r="N1021" s="16" t="s">
        <v>478</v>
      </c>
      <c r="O1021" s="16" t="s">
        <v>442</v>
      </c>
      <c r="P1021" s="16" t="s">
        <v>9654</v>
      </c>
      <c r="Q1021" s="16" t="s">
        <v>9655</v>
      </c>
      <c r="R1021" s="16" t="s">
        <v>23</v>
      </c>
      <c r="S1021" s="16" t="s">
        <v>2174</v>
      </c>
      <c r="T1021" s="16" t="s">
        <v>9656</v>
      </c>
      <c r="U1021" s="16" t="s">
        <v>447</v>
      </c>
      <c r="V1021" s="16" t="s">
        <v>9657</v>
      </c>
      <c r="W1021" s="16" t="s">
        <v>9654</v>
      </c>
      <c r="X1021" s="16" t="s">
        <v>449</v>
      </c>
      <c r="Y1021" s="16" t="s">
        <v>450</v>
      </c>
      <c r="Z1021" s="16" t="s">
        <v>451</v>
      </c>
      <c r="AA1021" s="16" t="s">
        <v>9658</v>
      </c>
      <c r="AB1021" s="16" t="s">
        <v>2174</v>
      </c>
      <c r="AC1021" s="16" t="s">
        <v>23</v>
      </c>
      <c r="AD1021" s="16" t="s">
        <v>453</v>
      </c>
      <c r="AE1021" s="16" t="s">
        <v>338</v>
      </c>
      <c r="AF1021" s="16" t="s">
        <v>338</v>
      </c>
      <c r="AG1021" s="25">
        <f ca="1" t="shared" si="112"/>
        <v>17.0225000000792</v>
      </c>
      <c r="AH1021" s="25" t="str">
        <f t="shared" si="113"/>
        <v>是</v>
      </c>
      <c r="AI1021" s="26" t="str">
        <f ca="1" t="shared" si="114"/>
        <v>是</v>
      </c>
      <c r="AJ1021" s="27" t="str">
        <f ca="1" t="shared" si="115"/>
        <v>是</v>
      </c>
      <c r="AK1021" s="28" t="s">
        <v>69</v>
      </c>
      <c r="AL1021" s="28"/>
      <c r="AM1021" s="28"/>
    </row>
    <row r="1022" spans="1:39">
      <c r="A1022" s="22" t="str">
        <f t="shared" si="116"/>
        <v>淮南大通网点</v>
      </c>
      <c r="B1022" s="22" t="str">
        <f>VLOOKUP(R1022,区域划分!A:B,2,0)</f>
        <v>淮南</v>
      </c>
      <c r="C1022" t="str">
        <f t="shared" si="117"/>
        <v>2020-11-04</v>
      </c>
      <c r="D1022" s="16" t="s">
        <v>9659</v>
      </c>
      <c r="E1022" s="16" t="s">
        <v>9660</v>
      </c>
      <c r="F1022" s="16" t="s">
        <v>433</v>
      </c>
      <c r="G1022" s="16" t="s">
        <v>532</v>
      </c>
      <c r="H1022" s="16" t="s">
        <v>2334</v>
      </c>
      <c r="I1022" s="16" t="s">
        <v>473</v>
      </c>
      <c r="J1022" s="16" t="s">
        <v>1540</v>
      </c>
      <c r="K1022" s="16" t="s">
        <v>9661</v>
      </c>
      <c r="L1022" s="16" t="s">
        <v>9662</v>
      </c>
      <c r="M1022" s="16" t="s">
        <v>9663</v>
      </c>
      <c r="N1022" s="16" t="s">
        <v>478</v>
      </c>
      <c r="O1022" s="16" t="s">
        <v>479</v>
      </c>
      <c r="P1022" s="16" t="s">
        <v>9664</v>
      </c>
      <c r="Q1022" s="16" t="s">
        <v>9665</v>
      </c>
      <c r="R1022" s="16" t="s">
        <v>130</v>
      </c>
      <c r="S1022" s="16" t="s">
        <v>9666</v>
      </c>
      <c r="T1022" s="16" t="s">
        <v>9667</v>
      </c>
      <c r="U1022" s="16" t="s">
        <v>447</v>
      </c>
      <c r="V1022" s="16" t="s">
        <v>9668</v>
      </c>
      <c r="W1022" s="16" t="s">
        <v>9664</v>
      </c>
      <c r="X1022" s="16" t="s">
        <v>449</v>
      </c>
      <c r="Y1022" s="16" t="s">
        <v>450</v>
      </c>
      <c r="Z1022" s="16" t="s">
        <v>451</v>
      </c>
      <c r="AA1022" s="16" t="s">
        <v>9669</v>
      </c>
      <c r="AB1022" s="16" t="s">
        <v>9666</v>
      </c>
      <c r="AC1022" s="16" t="s">
        <v>130</v>
      </c>
      <c r="AD1022" s="16" t="s">
        <v>453</v>
      </c>
      <c r="AE1022" s="16" t="s">
        <v>338</v>
      </c>
      <c r="AF1022" s="16" t="s">
        <v>338</v>
      </c>
      <c r="AG1022" s="25">
        <f ca="1" t="shared" si="112"/>
        <v>2.33305555558763</v>
      </c>
      <c r="AH1022" s="25" t="str">
        <f t="shared" si="113"/>
        <v>是</v>
      </c>
      <c r="AI1022" s="26" t="str">
        <f ca="1" t="shared" si="114"/>
        <v>是</v>
      </c>
      <c r="AJ1022" s="27" t="str">
        <f ca="1" t="shared" si="115"/>
        <v>是</v>
      </c>
      <c r="AK1022" s="28" t="s">
        <v>69</v>
      </c>
      <c r="AL1022" s="28"/>
      <c r="AM1022" s="28"/>
    </row>
    <row r="1023" spans="1:39">
      <c r="A1023" s="22" t="str">
        <f t="shared" si="116"/>
        <v>合肥高新天鹅湖网点</v>
      </c>
      <c r="B1023" s="22" t="str">
        <f>VLOOKUP(R1023,区域划分!A:B,2,0)</f>
        <v>合肥南</v>
      </c>
      <c r="C1023" t="str">
        <f t="shared" si="117"/>
        <v>2020-11-04</v>
      </c>
      <c r="D1023" s="16" t="s">
        <v>9670</v>
      </c>
      <c r="E1023" s="16" t="s">
        <v>5016</v>
      </c>
      <c r="F1023" s="16" t="s">
        <v>433</v>
      </c>
      <c r="G1023" s="16" t="s">
        <v>532</v>
      </c>
      <c r="H1023" s="16" t="s">
        <v>533</v>
      </c>
      <c r="I1023" s="16" t="s">
        <v>473</v>
      </c>
      <c r="J1023" s="16" t="s">
        <v>5017</v>
      </c>
      <c r="K1023" s="16" t="s">
        <v>5018</v>
      </c>
      <c r="L1023" s="16" t="s">
        <v>9671</v>
      </c>
      <c r="M1023" s="16" t="s">
        <v>9672</v>
      </c>
      <c r="N1023" s="16" t="s">
        <v>478</v>
      </c>
      <c r="O1023" s="16" t="s">
        <v>442</v>
      </c>
      <c r="P1023" s="16" t="s">
        <v>5021</v>
      </c>
      <c r="Q1023" s="16" t="s">
        <v>5022</v>
      </c>
      <c r="R1023" s="16" t="s">
        <v>17</v>
      </c>
      <c r="S1023" s="16" t="s">
        <v>593</v>
      </c>
      <c r="T1023" s="16" t="s">
        <v>9673</v>
      </c>
      <c r="U1023" s="16" t="s">
        <v>447</v>
      </c>
      <c r="V1023" s="16" t="s">
        <v>9674</v>
      </c>
      <c r="W1023" s="16" t="s">
        <v>5021</v>
      </c>
      <c r="X1023" s="16" t="s">
        <v>449</v>
      </c>
      <c r="Y1023" s="16" t="s">
        <v>450</v>
      </c>
      <c r="Z1023" s="16" t="s">
        <v>451</v>
      </c>
      <c r="AA1023" s="16" t="s">
        <v>9675</v>
      </c>
      <c r="AB1023" s="16" t="s">
        <v>593</v>
      </c>
      <c r="AC1023" s="16" t="s">
        <v>17</v>
      </c>
      <c r="AD1023" s="16" t="s">
        <v>453</v>
      </c>
      <c r="AE1023" s="16" t="s">
        <v>338</v>
      </c>
      <c r="AF1023" s="16" t="s">
        <v>338</v>
      </c>
      <c r="AG1023" s="25">
        <f ca="1" t="shared" si="112"/>
        <v>4.57583333324874</v>
      </c>
      <c r="AH1023" s="25" t="str">
        <f t="shared" si="113"/>
        <v>是</v>
      </c>
      <c r="AI1023" s="26" t="str">
        <f ca="1" t="shared" si="114"/>
        <v>是</v>
      </c>
      <c r="AJ1023" s="27" t="str">
        <f ca="1" t="shared" si="115"/>
        <v>是</v>
      </c>
      <c r="AK1023" s="28" t="s">
        <v>69</v>
      </c>
      <c r="AL1023" s="28"/>
      <c r="AM1023" s="28"/>
    </row>
    <row r="1024" spans="1:39">
      <c r="A1024" s="22" t="str">
        <f t="shared" si="116"/>
        <v>合肥肥西桥南网点</v>
      </c>
      <c r="B1024" s="22" t="str">
        <f>VLOOKUP(R1024,区域划分!A:B,2,0)</f>
        <v>肥西</v>
      </c>
      <c r="C1024" t="str">
        <f t="shared" si="117"/>
        <v>2020-11-04</v>
      </c>
      <c r="D1024" s="16" t="s">
        <v>9676</v>
      </c>
      <c r="E1024" s="16" t="s">
        <v>9677</v>
      </c>
      <c r="F1024" s="16" t="s">
        <v>433</v>
      </c>
      <c r="G1024" s="16" t="s">
        <v>456</v>
      </c>
      <c r="H1024" s="16" t="s">
        <v>457</v>
      </c>
      <c r="I1024" s="16" t="s">
        <v>473</v>
      </c>
      <c r="J1024" s="16" t="s">
        <v>600</v>
      </c>
      <c r="K1024" s="16" t="s">
        <v>9678</v>
      </c>
      <c r="L1024" s="16" t="s">
        <v>9679</v>
      </c>
      <c r="M1024" s="16" t="s">
        <v>9680</v>
      </c>
      <c r="N1024" s="16" t="s">
        <v>478</v>
      </c>
      <c r="O1024" s="16" t="s">
        <v>479</v>
      </c>
      <c r="P1024" s="16" t="s">
        <v>9681</v>
      </c>
      <c r="Q1024" s="16" t="s">
        <v>9682</v>
      </c>
      <c r="R1024" s="16" t="s">
        <v>61</v>
      </c>
      <c r="S1024" s="16" t="s">
        <v>2341</v>
      </c>
      <c r="T1024" s="16" t="s">
        <v>9683</v>
      </c>
      <c r="U1024" s="16" t="s">
        <v>447</v>
      </c>
      <c r="V1024" s="16" t="s">
        <v>9684</v>
      </c>
      <c r="W1024" s="16" t="s">
        <v>9681</v>
      </c>
      <c r="X1024" s="16" t="s">
        <v>449</v>
      </c>
      <c r="Y1024" s="16" t="s">
        <v>450</v>
      </c>
      <c r="Z1024" s="16" t="s">
        <v>451</v>
      </c>
      <c r="AA1024" s="16" t="s">
        <v>9685</v>
      </c>
      <c r="AB1024" s="16" t="s">
        <v>2341</v>
      </c>
      <c r="AC1024" s="16" t="s">
        <v>61</v>
      </c>
      <c r="AD1024" s="16" t="s">
        <v>453</v>
      </c>
      <c r="AE1024" s="16" t="s">
        <v>338</v>
      </c>
      <c r="AF1024" s="16" t="s">
        <v>338</v>
      </c>
      <c r="AG1024" s="25">
        <f ca="1" t="shared" si="112"/>
        <v>1.57833333330927</v>
      </c>
      <c r="AH1024" s="25" t="str">
        <f t="shared" si="113"/>
        <v>是</v>
      </c>
      <c r="AI1024" s="26" t="str">
        <f ca="1" t="shared" si="114"/>
        <v>是</v>
      </c>
      <c r="AJ1024" s="27" t="str">
        <f ca="1" t="shared" si="115"/>
        <v>是</v>
      </c>
      <c r="AK1024" s="28" t="s">
        <v>69</v>
      </c>
      <c r="AL1024" s="28"/>
      <c r="AM1024" s="28"/>
    </row>
    <row r="1025" spans="1:39">
      <c r="A1025" s="22" t="str">
        <f t="shared" si="116"/>
        <v>铜陵义安城关网点</v>
      </c>
      <c r="B1025" s="22" t="str">
        <f>VLOOKUP(R1025,区域划分!A:B,2,0)</f>
        <v>铜陵</v>
      </c>
      <c r="C1025" t="str">
        <f t="shared" si="117"/>
        <v>2020-11-04</v>
      </c>
      <c r="D1025" s="16" t="s">
        <v>9686</v>
      </c>
      <c r="E1025" s="16" t="s">
        <v>9687</v>
      </c>
      <c r="F1025" s="16" t="s">
        <v>433</v>
      </c>
      <c r="G1025" s="16" t="s">
        <v>456</v>
      </c>
      <c r="H1025" s="16" t="s">
        <v>457</v>
      </c>
      <c r="I1025" s="16" t="s">
        <v>436</v>
      </c>
      <c r="J1025" s="16" t="s">
        <v>510</v>
      </c>
      <c r="K1025" s="16" t="s">
        <v>9688</v>
      </c>
      <c r="L1025" s="16" t="s">
        <v>9689</v>
      </c>
      <c r="M1025" s="16" t="s">
        <v>9690</v>
      </c>
      <c r="N1025" s="16" t="s">
        <v>441</v>
      </c>
      <c r="O1025" s="16" t="s">
        <v>442</v>
      </c>
      <c r="P1025" s="16" t="s">
        <v>9691</v>
      </c>
      <c r="Q1025" s="16" t="s">
        <v>9692</v>
      </c>
      <c r="R1025" s="16" t="s">
        <v>114</v>
      </c>
      <c r="S1025" s="16" t="s">
        <v>4755</v>
      </c>
      <c r="T1025" s="16" t="s">
        <v>9693</v>
      </c>
      <c r="U1025" s="16" t="s">
        <v>447</v>
      </c>
      <c r="V1025" s="16" t="s">
        <v>9694</v>
      </c>
      <c r="W1025" s="16" t="s">
        <v>9691</v>
      </c>
      <c r="X1025" s="16" t="s">
        <v>449</v>
      </c>
      <c r="Y1025" s="16" t="s">
        <v>450</v>
      </c>
      <c r="Z1025" s="16" t="s">
        <v>451</v>
      </c>
      <c r="AA1025" s="16" t="s">
        <v>9695</v>
      </c>
      <c r="AB1025" s="16" t="s">
        <v>4755</v>
      </c>
      <c r="AC1025" s="16" t="s">
        <v>114</v>
      </c>
      <c r="AD1025" s="16" t="s">
        <v>453</v>
      </c>
      <c r="AE1025" s="16" t="s">
        <v>338</v>
      </c>
      <c r="AF1025" s="16" t="s">
        <v>338</v>
      </c>
      <c r="AG1025" s="25">
        <f ca="1" t="shared" si="112"/>
        <v>22.8686111110146</v>
      </c>
      <c r="AH1025" s="25" t="str">
        <f t="shared" si="113"/>
        <v>是</v>
      </c>
      <c r="AI1025" s="26" t="str">
        <f ca="1" t="shared" si="114"/>
        <v>是</v>
      </c>
      <c r="AJ1025" s="27" t="str">
        <f ca="1" t="shared" si="115"/>
        <v>是</v>
      </c>
      <c r="AK1025" s="28" t="s">
        <v>69</v>
      </c>
      <c r="AL1025" s="28"/>
      <c r="AM1025" s="28"/>
    </row>
    <row r="1026" spans="1:39">
      <c r="A1026" s="22" t="str">
        <f t="shared" si="116"/>
        <v>合肥肥东吾悦网点</v>
      </c>
      <c r="B1026" s="22" t="str">
        <f>VLOOKUP(R1026,区域划分!A:B,2,0)</f>
        <v>肥东</v>
      </c>
      <c r="C1026" t="str">
        <f t="shared" si="117"/>
        <v>2020-11-04</v>
      </c>
      <c r="D1026" s="16" t="s">
        <v>9696</v>
      </c>
      <c r="E1026" s="16" t="s">
        <v>9697</v>
      </c>
      <c r="F1026" s="16" t="s">
        <v>433</v>
      </c>
      <c r="G1026" s="16" t="s">
        <v>456</v>
      </c>
      <c r="H1026" s="16" t="s">
        <v>457</v>
      </c>
      <c r="I1026" s="16" t="s">
        <v>473</v>
      </c>
      <c r="J1026" s="16" t="s">
        <v>1051</v>
      </c>
      <c r="K1026" s="16" t="s">
        <v>9698</v>
      </c>
      <c r="L1026" s="16" t="s">
        <v>9699</v>
      </c>
      <c r="M1026" s="16" t="s">
        <v>9700</v>
      </c>
      <c r="N1026" s="16" t="s">
        <v>478</v>
      </c>
      <c r="O1026" s="16" t="s">
        <v>442</v>
      </c>
      <c r="P1026" s="16" t="s">
        <v>9701</v>
      </c>
      <c r="Q1026" s="16" t="s">
        <v>9702</v>
      </c>
      <c r="R1026" s="16" t="s">
        <v>11</v>
      </c>
      <c r="S1026" s="16" t="s">
        <v>606</v>
      </c>
      <c r="T1026" s="16" t="s">
        <v>727</v>
      </c>
      <c r="U1026" s="16" t="s">
        <v>466</v>
      </c>
      <c r="V1026" s="16" t="s">
        <v>9703</v>
      </c>
      <c r="W1026" s="16" t="s">
        <v>9701</v>
      </c>
      <c r="X1026" s="16" t="s">
        <v>449</v>
      </c>
      <c r="Y1026" s="16" t="s">
        <v>450</v>
      </c>
      <c r="Z1026" s="16" t="s">
        <v>451</v>
      </c>
      <c r="AA1026" s="16" t="s">
        <v>9704</v>
      </c>
      <c r="AB1026" s="16" t="s">
        <v>606</v>
      </c>
      <c r="AC1026" s="16" t="s">
        <v>11</v>
      </c>
      <c r="AD1026" s="16" t="s">
        <v>453</v>
      </c>
      <c r="AE1026" s="16" t="s">
        <v>11</v>
      </c>
      <c r="AF1026" s="16" t="s">
        <v>338</v>
      </c>
      <c r="AG1026" s="25">
        <f ca="1" t="shared" si="112"/>
        <v>23.4425000001211</v>
      </c>
      <c r="AH1026" s="25" t="str">
        <f t="shared" si="113"/>
        <v>是</v>
      </c>
      <c r="AI1026" s="26" t="str">
        <f ca="1" t="shared" si="114"/>
        <v>是</v>
      </c>
      <c r="AJ1026" s="27" t="str">
        <f ca="1" t="shared" si="115"/>
        <v>是</v>
      </c>
      <c r="AK1026" s="28"/>
      <c r="AL1026" s="28" t="s">
        <v>71</v>
      </c>
      <c r="AM1026" s="28"/>
    </row>
    <row r="1027" spans="1:39">
      <c r="A1027" s="22" t="str">
        <f t="shared" si="116"/>
        <v>合肥经开网点</v>
      </c>
      <c r="B1027" s="22" t="str">
        <f>VLOOKUP(R1027,区域划分!A:B,2,0)</f>
        <v>合肥南</v>
      </c>
      <c r="C1027" t="str">
        <f t="shared" si="117"/>
        <v>2020-11-04</v>
      </c>
      <c r="D1027" s="16" t="s">
        <v>9705</v>
      </c>
      <c r="E1027" s="16" t="s">
        <v>9706</v>
      </c>
      <c r="F1027" s="16" t="s">
        <v>835</v>
      </c>
      <c r="G1027" s="16" t="s">
        <v>471</v>
      </c>
      <c r="H1027" s="16" t="s">
        <v>472</v>
      </c>
      <c r="I1027" s="16" t="s">
        <v>473</v>
      </c>
      <c r="J1027" s="16" t="s">
        <v>836</v>
      </c>
      <c r="K1027" s="16" t="s">
        <v>9707</v>
      </c>
      <c r="L1027" s="16" t="s">
        <v>9708</v>
      </c>
      <c r="M1027" s="16" t="s">
        <v>9709</v>
      </c>
      <c r="N1027" s="16" t="s">
        <v>478</v>
      </c>
      <c r="O1027" s="16" t="s">
        <v>479</v>
      </c>
      <c r="P1027" s="16" t="s">
        <v>9710</v>
      </c>
      <c r="Q1027" s="16" t="s">
        <v>9711</v>
      </c>
      <c r="R1027" s="16" t="s">
        <v>9</v>
      </c>
      <c r="S1027" s="16" t="s">
        <v>606</v>
      </c>
      <c r="T1027" s="16" t="s">
        <v>9712</v>
      </c>
      <c r="U1027" s="16" t="s">
        <v>466</v>
      </c>
      <c r="V1027" s="16" t="s">
        <v>9713</v>
      </c>
      <c r="W1027" s="16" t="s">
        <v>9710</v>
      </c>
      <c r="X1027" s="16" t="s">
        <v>449</v>
      </c>
      <c r="Y1027" s="16" t="s">
        <v>450</v>
      </c>
      <c r="Z1027" s="16" t="s">
        <v>451</v>
      </c>
      <c r="AA1027" s="16" t="s">
        <v>9714</v>
      </c>
      <c r="AB1027" s="16" t="s">
        <v>606</v>
      </c>
      <c r="AC1027" s="16" t="s">
        <v>9</v>
      </c>
      <c r="AD1027" s="16" t="s">
        <v>865</v>
      </c>
      <c r="AE1027" s="16" t="s">
        <v>9</v>
      </c>
      <c r="AF1027" s="16" t="s">
        <v>338</v>
      </c>
      <c r="AG1027" s="25">
        <f ca="1" t="shared" si="112"/>
        <v>23.6933333334164</v>
      </c>
      <c r="AH1027" s="25" t="str">
        <f t="shared" si="113"/>
        <v>是</v>
      </c>
      <c r="AI1027" s="26" t="str">
        <f ca="1" t="shared" si="114"/>
        <v>是</v>
      </c>
      <c r="AJ1027" s="27" t="str">
        <f ca="1" t="shared" si="115"/>
        <v>是</v>
      </c>
      <c r="AK1027" s="28"/>
      <c r="AL1027" s="28" t="s">
        <v>71</v>
      </c>
      <c r="AM1027" s="28"/>
    </row>
    <row r="1028" spans="1:39">
      <c r="A1028" s="22" t="str">
        <f t="shared" si="116"/>
        <v>合肥肥东吾悦网点</v>
      </c>
      <c r="B1028" s="22" t="str">
        <f>VLOOKUP(R1028,区域划分!A:B,2,0)</f>
        <v>肥东</v>
      </c>
      <c r="C1028" t="str">
        <f t="shared" si="117"/>
        <v>2020-11-04</v>
      </c>
      <c r="D1028" s="16" t="s">
        <v>9715</v>
      </c>
      <c r="E1028" s="16" t="s">
        <v>9716</v>
      </c>
      <c r="F1028" s="16" t="s">
        <v>433</v>
      </c>
      <c r="G1028" s="16" t="s">
        <v>471</v>
      </c>
      <c r="H1028" s="16" t="s">
        <v>472</v>
      </c>
      <c r="I1028" s="16" t="s">
        <v>436</v>
      </c>
      <c r="J1028" s="16" t="s">
        <v>2536</v>
      </c>
      <c r="K1028" s="16" t="s">
        <v>2537</v>
      </c>
      <c r="L1028" s="16" t="s">
        <v>9717</v>
      </c>
      <c r="M1028" s="16" t="s">
        <v>9718</v>
      </c>
      <c r="N1028" s="16" t="s">
        <v>478</v>
      </c>
      <c r="O1028" s="16" t="s">
        <v>442</v>
      </c>
      <c r="P1028" s="16" t="s">
        <v>9719</v>
      </c>
      <c r="Q1028" s="16" t="s">
        <v>9720</v>
      </c>
      <c r="R1028" s="16" t="s">
        <v>11</v>
      </c>
      <c r="S1028" s="16" t="s">
        <v>606</v>
      </c>
      <c r="T1028" s="16" t="s">
        <v>727</v>
      </c>
      <c r="U1028" s="16" t="s">
        <v>466</v>
      </c>
      <c r="V1028" s="16" t="s">
        <v>9721</v>
      </c>
      <c r="W1028" s="16" t="s">
        <v>9719</v>
      </c>
      <c r="X1028" s="16" t="s">
        <v>449</v>
      </c>
      <c r="Y1028" s="16" t="s">
        <v>450</v>
      </c>
      <c r="Z1028" s="16" t="s">
        <v>451</v>
      </c>
      <c r="AA1028" s="16" t="s">
        <v>9722</v>
      </c>
      <c r="AB1028" s="16" t="s">
        <v>606</v>
      </c>
      <c r="AC1028" s="16" t="s">
        <v>11</v>
      </c>
      <c r="AD1028" s="16" t="s">
        <v>453</v>
      </c>
      <c r="AE1028" s="16" t="s">
        <v>11</v>
      </c>
      <c r="AF1028" s="16" t="s">
        <v>338</v>
      </c>
      <c r="AG1028" s="25">
        <f ca="1" t="shared" si="112"/>
        <v>23.6722222222597</v>
      </c>
      <c r="AH1028" s="25" t="str">
        <f t="shared" si="113"/>
        <v>是</v>
      </c>
      <c r="AI1028" s="26" t="str">
        <f ca="1" t="shared" si="114"/>
        <v>是</v>
      </c>
      <c r="AJ1028" s="27" t="str">
        <f ca="1" t="shared" si="115"/>
        <v>是</v>
      </c>
      <c r="AK1028" s="28"/>
      <c r="AL1028" s="28" t="s">
        <v>71</v>
      </c>
      <c r="AM1028" s="28"/>
    </row>
    <row r="1029" spans="1:39">
      <c r="A1029" s="22" t="str">
        <f t="shared" si="116"/>
        <v>合肥经开始信路网点</v>
      </c>
      <c r="B1029" s="22" t="str">
        <f>VLOOKUP(R1029,区域划分!A:B,2,0)</f>
        <v>合肥南</v>
      </c>
      <c r="C1029" t="str">
        <f t="shared" si="117"/>
        <v>2020-11-04</v>
      </c>
      <c r="D1029" s="16" t="s">
        <v>9723</v>
      </c>
      <c r="E1029" s="16" t="s">
        <v>5959</v>
      </c>
      <c r="F1029" s="16" t="s">
        <v>433</v>
      </c>
      <c r="G1029" s="16" t="s">
        <v>532</v>
      </c>
      <c r="H1029" s="16" t="s">
        <v>533</v>
      </c>
      <c r="I1029" s="16" t="s">
        <v>473</v>
      </c>
      <c r="J1029" s="16" t="s">
        <v>954</v>
      </c>
      <c r="K1029" s="16" t="s">
        <v>9724</v>
      </c>
      <c r="L1029" s="16" t="s">
        <v>9725</v>
      </c>
      <c r="M1029" s="16" t="s">
        <v>537</v>
      </c>
      <c r="N1029" s="16" t="s">
        <v>441</v>
      </c>
      <c r="O1029" s="16" t="s">
        <v>442</v>
      </c>
      <c r="P1029" s="16" t="s">
        <v>537</v>
      </c>
      <c r="Q1029" s="16" t="s">
        <v>5962</v>
      </c>
      <c r="R1029" s="16" t="s">
        <v>19</v>
      </c>
      <c r="S1029" s="16" t="s">
        <v>606</v>
      </c>
      <c r="T1029" s="16" t="s">
        <v>9106</v>
      </c>
      <c r="U1029" s="16" t="s">
        <v>466</v>
      </c>
      <c r="V1029" s="16" t="s">
        <v>541</v>
      </c>
      <c r="W1029" s="16" t="s">
        <v>537</v>
      </c>
      <c r="X1029" s="16" t="s">
        <v>449</v>
      </c>
      <c r="Y1029" s="16" t="s">
        <v>450</v>
      </c>
      <c r="Z1029" s="16" t="s">
        <v>451</v>
      </c>
      <c r="AA1029" s="16" t="s">
        <v>9726</v>
      </c>
      <c r="AB1029" s="16" t="s">
        <v>606</v>
      </c>
      <c r="AC1029" s="16" t="s">
        <v>19</v>
      </c>
      <c r="AD1029" s="16" t="s">
        <v>453</v>
      </c>
      <c r="AE1029" s="16" t="s">
        <v>19</v>
      </c>
      <c r="AF1029" s="16" t="s">
        <v>338</v>
      </c>
      <c r="AG1029" s="25">
        <f ca="1" t="shared" si="112"/>
        <v>23.6894444443169</v>
      </c>
      <c r="AH1029" s="25" t="str">
        <f t="shared" si="113"/>
        <v>是</v>
      </c>
      <c r="AI1029" s="26" t="str">
        <f ca="1" t="shared" si="114"/>
        <v>是</v>
      </c>
      <c r="AJ1029" s="27" t="str">
        <f ca="1" t="shared" si="115"/>
        <v>是</v>
      </c>
      <c r="AK1029" s="28"/>
      <c r="AL1029" s="28" t="s">
        <v>71</v>
      </c>
      <c r="AM1029" s="28"/>
    </row>
    <row r="1030" spans="1:39">
      <c r="A1030" s="22" t="str">
        <f t="shared" si="116"/>
        <v>合肥肥东人民路网点</v>
      </c>
      <c r="B1030" s="22" t="str">
        <f>VLOOKUP(R1030,区域划分!A:B,2,0)</f>
        <v>肥东</v>
      </c>
      <c r="C1030" t="str">
        <f t="shared" si="117"/>
        <v>2020-11-04</v>
      </c>
      <c r="D1030" s="16" t="s">
        <v>9727</v>
      </c>
      <c r="E1030" s="16" t="s">
        <v>7134</v>
      </c>
      <c r="F1030" s="16" t="s">
        <v>433</v>
      </c>
      <c r="G1030" s="16" t="s">
        <v>532</v>
      </c>
      <c r="H1030" s="16" t="s">
        <v>533</v>
      </c>
      <c r="I1030" s="16" t="s">
        <v>436</v>
      </c>
      <c r="J1030" s="16" t="s">
        <v>2536</v>
      </c>
      <c r="K1030" s="16" t="s">
        <v>2537</v>
      </c>
      <c r="L1030" s="16" t="s">
        <v>9728</v>
      </c>
      <c r="M1030" s="16" t="s">
        <v>537</v>
      </c>
      <c r="N1030" s="16" t="s">
        <v>478</v>
      </c>
      <c r="O1030" s="16" t="s">
        <v>442</v>
      </c>
      <c r="P1030" s="16" t="s">
        <v>537</v>
      </c>
      <c r="Q1030" s="16" t="s">
        <v>7136</v>
      </c>
      <c r="R1030" s="16" t="s">
        <v>23</v>
      </c>
      <c r="S1030" s="16" t="s">
        <v>606</v>
      </c>
      <c r="T1030" s="16" t="s">
        <v>727</v>
      </c>
      <c r="U1030" s="16" t="s">
        <v>466</v>
      </c>
      <c r="V1030" s="16" t="s">
        <v>541</v>
      </c>
      <c r="W1030" s="16" t="s">
        <v>537</v>
      </c>
      <c r="X1030" s="16" t="s">
        <v>449</v>
      </c>
      <c r="Y1030" s="16" t="s">
        <v>450</v>
      </c>
      <c r="Z1030" s="16" t="s">
        <v>451</v>
      </c>
      <c r="AA1030" s="16" t="s">
        <v>9729</v>
      </c>
      <c r="AB1030" s="16" t="s">
        <v>606</v>
      </c>
      <c r="AC1030" s="16" t="s">
        <v>23</v>
      </c>
      <c r="AD1030" s="16" t="s">
        <v>453</v>
      </c>
      <c r="AE1030" s="16" t="s">
        <v>23</v>
      </c>
      <c r="AF1030" s="16" t="s">
        <v>338</v>
      </c>
      <c r="AG1030" s="25">
        <f ca="1" t="shared" si="112"/>
        <v>23.6372222222853</v>
      </c>
      <c r="AH1030" s="25" t="str">
        <f t="shared" si="113"/>
        <v>是</v>
      </c>
      <c r="AI1030" s="26" t="str">
        <f ca="1" t="shared" si="114"/>
        <v>是</v>
      </c>
      <c r="AJ1030" s="27" t="str">
        <f ca="1" t="shared" si="115"/>
        <v>是</v>
      </c>
      <c r="AK1030" s="28" t="s">
        <v>69</v>
      </c>
      <c r="AL1030" s="28" t="s">
        <v>71</v>
      </c>
      <c r="AM1030" s="28"/>
    </row>
    <row r="1031" spans="1:39">
      <c r="A1031" s="22" t="str">
        <f t="shared" si="116"/>
        <v>合肥高新天鹅湖网点</v>
      </c>
      <c r="B1031" s="22" t="str">
        <f>VLOOKUP(R1031,区域划分!A:B,2,0)</f>
        <v>合肥南</v>
      </c>
      <c r="C1031" t="str">
        <f t="shared" si="117"/>
        <v>2020-11-04</v>
      </c>
      <c r="D1031" s="16" t="s">
        <v>9730</v>
      </c>
      <c r="E1031" s="16" t="s">
        <v>9731</v>
      </c>
      <c r="F1031" s="16" t="s">
        <v>433</v>
      </c>
      <c r="G1031" s="16" t="s">
        <v>532</v>
      </c>
      <c r="H1031" s="16" t="s">
        <v>533</v>
      </c>
      <c r="I1031" s="16" t="s">
        <v>473</v>
      </c>
      <c r="J1031" s="16" t="s">
        <v>3477</v>
      </c>
      <c r="K1031" s="16" t="s">
        <v>3478</v>
      </c>
      <c r="L1031" s="16" t="s">
        <v>9732</v>
      </c>
      <c r="M1031" s="16" t="s">
        <v>8122</v>
      </c>
      <c r="N1031" s="16" t="s">
        <v>441</v>
      </c>
      <c r="O1031" s="16" t="s">
        <v>442</v>
      </c>
      <c r="P1031" s="16" t="s">
        <v>8122</v>
      </c>
      <c r="Q1031" s="16" t="s">
        <v>9733</v>
      </c>
      <c r="R1031" s="16" t="s">
        <v>17</v>
      </c>
      <c r="S1031" s="16" t="s">
        <v>593</v>
      </c>
      <c r="T1031" s="16" t="s">
        <v>9734</v>
      </c>
      <c r="U1031" s="16" t="s">
        <v>447</v>
      </c>
      <c r="V1031" s="16" t="s">
        <v>9735</v>
      </c>
      <c r="W1031" s="16" t="s">
        <v>8122</v>
      </c>
      <c r="X1031" s="16" t="s">
        <v>449</v>
      </c>
      <c r="Y1031" s="16" t="s">
        <v>450</v>
      </c>
      <c r="Z1031" s="16" t="s">
        <v>451</v>
      </c>
      <c r="AA1031" s="16" t="s">
        <v>9736</v>
      </c>
      <c r="AB1031" s="16" t="s">
        <v>593</v>
      </c>
      <c r="AC1031" s="16" t="s">
        <v>17</v>
      </c>
      <c r="AD1031" s="16" t="s">
        <v>453</v>
      </c>
      <c r="AE1031" s="16" t="s">
        <v>338</v>
      </c>
      <c r="AF1031" s="16" t="s">
        <v>338</v>
      </c>
      <c r="AG1031" s="25">
        <f ca="1" t="shared" si="112"/>
        <v>5.60666666674661</v>
      </c>
      <c r="AH1031" s="25" t="str">
        <f t="shared" si="113"/>
        <v>是</v>
      </c>
      <c r="AI1031" s="26" t="str">
        <f ca="1" t="shared" si="114"/>
        <v>是</v>
      </c>
      <c r="AJ1031" s="27" t="str">
        <f ca="1" t="shared" si="115"/>
        <v>是</v>
      </c>
      <c r="AK1031" s="28" t="s">
        <v>69</v>
      </c>
      <c r="AL1031" s="28"/>
      <c r="AM1031" s="28"/>
    </row>
    <row r="1032" spans="1:39">
      <c r="A1032" s="22" t="str">
        <f t="shared" si="116"/>
        <v>合肥长丰水湖镇网点</v>
      </c>
      <c r="B1032" s="22" t="str">
        <f>VLOOKUP(R1032,区域划分!A:B,2,0)</f>
        <v>合肥北</v>
      </c>
      <c r="C1032" t="str">
        <f t="shared" si="117"/>
        <v>2020-11-04</v>
      </c>
      <c r="D1032" s="16" t="s">
        <v>9737</v>
      </c>
      <c r="E1032" s="16" t="s">
        <v>7863</v>
      </c>
      <c r="F1032" s="16" t="s">
        <v>433</v>
      </c>
      <c r="G1032" s="16" t="s">
        <v>532</v>
      </c>
      <c r="H1032" s="16" t="s">
        <v>533</v>
      </c>
      <c r="I1032" s="16" t="s">
        <v>473</v>
      </c>
      <c r="J1032" s="16" t="s">
        <v>6370</v>
      </c>
      <c r="K1032" s="16" t="s">
        <v>9738</v>
      </c>
      <c r="L1032" s="16" t="s">
        <v>9739</v>
      </c>
      <c r="M1032" s="16" t="s">
        <v>9740</v>
      </c>
      <c r="N1032" s="16" t="s">
        <v>441</v>
      </c>
      <c r="O1032" s="16" t="s">
        <v>442</v>
      </c>
      <c r="P1032" s="16" t="s">
        <v>7866</v>
      </c>
      <c r="Q1032" s="16" t="s">
        <v>7867</v>
      </c>
      <c r="R1032" s="16" t="s">
        <v>15</v>
      </c>
      <c r="S1032" s="16" t="s">
        <v>829</v>
      </c>
      <c r="T1032" s="16" t="s">
        <v>9741</v>
      </c>
      <c r="U1032" s="16" t="s">
        <v>447</v>
      </c>
      <c r="V1032" s="16" t="s">
        <v>9742</v>
      </c>
      <c r="W1032" s="16" t="s">
        <v>7866</v>
      </c>
      <c r="X1032" s="16" t="s">
        <v>449</v>
      </c>
      <c r="Y1032" s="16" t="s">
        <v>450</v>
      </c>
      <c r="Z1032" s="16" t="s">
        <v>451</v>
      </c>
      <c r="AA1032" s="16" t="s">
        <v>9743</v>
      </c>
      <c r="AB1032" s="16" t="s">
        <v>829</v>
      </c>
      <c r="AC1032" s="16" t="s">
        <v>15</v>
      </c>
      <c r="AD1032" s="16" t="s">
        <v>453</v>
      </c>
      <c r="AE1032" s="16" t="s">
        <v>338</v>
      </c>
      <c r="AF1032" s="16" t="s">
        <v>338</v>
      </c>
      <c r="AG1032" s="25">
        <f ca="1" t="shared" si="112"/>
        <v>15.8166666667094</v>
      </c>
      <c r="AH1032" s="25" t="str">
        <f t="shared" si="113"/>
        <v>是</v>
      </c>
      <c r="AI1032" s="26" t="str">
        <f ca="1" t="shared" si="114"/>
        <v>是</v>
      </c>
      <c r="AJ1032" s="27" t="str">
        <f ca="1" t="shared" si="115"/>
        <v>是</v>
      </c>
      <c r="AK1032" s="28" t="s">
        <v>69</v>
      </c>
      <c r="AL1032" s="28"/>
      <c r="AM1032" s="28"/>
    </row>
    <row r="1033" spans="1:39">
      <c r="A1033" s="22" t="str">
        <f t="shared" si="116"/>
        <v>合肥肥西鑫辰网点</v>
      </c>
      <c r="B1033" s="22" t="str">
        <f>VLOOKUP(R1033,区域划分!A:B,2,0)</f>
        <v>肥西</v>
      </c>
      <c r="C1033" t="str">
        <f t="shared" si="117"/>
        <v>2020-11-04</v>
      </c>
      <c r="D1033" s="16" t="s">
        <v>9744</v>
      </c>
      <c r="E1033" s="16" t="s">
        <v>9745</v>
      </c>
      <c r="F1033" s="16" t="s">
        <v>835</v>
      </c>
      <c r="G1033" s="16" t="s">
        <v>471</v>
      </c>
      <c r="H1033" s="16" t="s">
        <v>472</v>
      </c>
      <c r="I1033" s="16" t="s">
        <v>473</v>
      </c>
      <c r="J1033" s="16" t="s">
        <v>836</v>
      </c>
      <c r="K1033" s="16" t="s">
        <v>9746</v>
      </c>
      <c r="L1033" s="16" t="s">
        <v>9747</v>
      </c>
      <c r="M1033" s="16" t="s">
        <v>9748</v>
      </c>
      <c r="N1033" s="16" t="s">
        <v>478</v>
      </c>
      <c r="O1033" s="16" t="s">
        <v>442</v>
      </c>
      <c r="P1033" s="16" t="s">
        <v>9749</v>
      </c>
      <c r="Q1033" s="16" t="s">
        <v>9750</v>
      </c>
      <c r="R1033" s="16" t="s">
        <v>75</v>
      </c>
      <c r="S1033" s="16" t="s">
        <v>606</v>
      </c>
      <c r="T1033" s="16" t="s">
        <v>9751</v>
      </c>
      <c r="U1033" s="16" t="s">
        <v>466</v>
      </c>
      <c r="V1033" s="16" t="s">
        <v>9752</v>
      </c>
      <c r="W1033" s="16" t="s">
        <v>9749</v>
      </c>
      <c r="X1033" s="16" t="s">
        <v>449</v>
      </c>
      <c r="Y1033" s="16" t="s">
        <v>450</v>
      </c>
      <c r="Z1033" s="16" t="s">
        <v>451</v>
      </c>
      <c r="AA1033" s="16" t="s">
        <v>9753</v>
      </c>
      <c r="AB1033" s="16" t="s">
        <v>606</v>
      </c>
      <c r="AC1033" s="16" t="s">
        <v>75</v>
      </c>
      <c r="AD1033" s="16" t="s">
        <v>865</v>
      </c>
      <c r="AE1033" s="16" t="s">
        <v>75</v>
      </c>
      <c r="AF1033" s="16" t="s">
        <v>338</v>
      </c>
      <c r="AG1033" s="25">
        <f ca="1" t="shared" si="112"/>
        <v>23.6116666666931</v>
      </c>
      <c r="AH1033" s="25" t="str">
        <f t="shared" si="113"/>
        <v>是</v>
      </c>
      <c r="AI1033" s="26" t="str">
        <f ca="1" t="shared" si="114"/>
        <v>是</v>
      </c>
      <c r="AJ1033" s="27" t="str">
        <f ca="1" t="shared" si="115"/>
        <v>是</v>
      </c>
      <c r="AK1033" s="28"/>
      <c r="AL1033" s="28" t="s">
        <v>71</v>
      </c>
      <c r="AM1033" s="28"/>
    </row>
    <row r="1034" spans="1:39">
      <c r="A1034" s="22" t="str">
        <f t="shared" si="116"/>
        <v>合肥肥东人民路网点</v>
      </c>
      <c r="B1034" s="22" t="str">
        <f>VLOOKUP(R1034,区域划分!A:B,2,0)</f>
        <v>肥东</v>
      </c>
      <c r="C1034" t="str">
        <f t="shared" si="117"/>
        <v>2020-11-04</v>
      </c>
      <c r="D1034" s="16" t="s">
        <v>9754</v>
      </c>
      <c r="E1034" s="16" t="s">
        <v>9755</v>
      </c>
      <c r="F1034" s="16" t="s">
        <v>433</v>
      </c>
      <c r="G1034" s="16" t="s">
        <v>471</v>
      </c>
      <c r="H1034" s="16" t="s">
        <v>472</v>
      </c>
      <c r="I1034" s="16" t="s">
        <v>473</v>
      </c>
      <c r="J1034" s="16" t="s">
        <v>1072</v>
      </c>
      <c r="K1034" s="16" t="s">
        <v>5690</v>
      </c>
      <c r="L1034" s="16" t="s">
        <v>9756</v>
      </c>
      <c r="M1034" s="16" t="s">
        <v>9757</v>
      </c>
      <c r="N1034" s="16" t="s">
        <v>441</v>
      </c>
      <c r="O1034" s="16" t="s">
        <v>442</v>
      </c>
      <c r="P1034" s="16" t="s">
        <v>9758</v>
      </c>
      <c r="Q1034" s="16" t="s">
        <v>9759</v>
      </c>
      <c r="R1034" s="16" t="s">
        <v>23</v>
      </c>
      <c r="S1034" s="16" t="s">
        <v>606</v>
      </c>
      <c r="T1034" s="16" t="s">
        <v>727</v>
      </c>
      <c r="U1034" s="16" t="s">
        <v>466</v>
      </c>
      <c r="V1034" s="16" t="s">
        <v>9760</v>
      </c>
      <c r="W1034" s="16" t="s">
        <v>9758</v>
      </c>
      <c r="X1034" s="16" t="s">
        <v>449</v>
      </c>
      <c r="Y1034" s="16" t="s">
        <v>450</v>
      </c>
      <c r="Z1034" s="16" t="s">
        <v>451</v>
      </c>
      <c r="AA1034" s="16" t="s">
        <v>9761</v>
      </c>
      <c r="AB1034" s="16" t="s">
        <v>606</v>
      </c>
      <c r="AC1034" s="16" t="s">
        <v>23</v>
      </c>
      <c r="AD1034" s="16" t="s">
        <v>453</v>
      </c>
      <c r="AE1034" s="16" t="s">
        <v>23</v>
      </c>
      <c r="AF1034" s="16" t="s">
        <v>338</v>
      </c>
      <c r="AG1034" s="25">
        <f ca="1" t="shared" si="112"/>
        <v>23.5719444444403</v>
      </c>
      <c r="AH1034" s="25" t="str">
        <f t="shared" si="113"/>
        <v>是</v>
      </c>
      <c r="AI1034" s="26" t="str">
        <f ca="1" t="shared" si="114"/>
        <v>是</v>
      </c>
      <c r="AJ1034" s="27" t="str">
        <f ca="1" t="shared" si="115"/>
        <v>是</v>
      </c>
      <c r="AK1034" s="28" t="s">
        <v>69</v>
      </c>
      <c r="AL1034" s="28" t="s">
        <v>71</v>
      </c>
      <c r="AM1034" s="28"/>
    </row>
    <row r="1035" spans="1:39">
      <c r="A1035" s="22" t="str">
        <f t="shared" si="116"/>
        <v>合肥肥东吾悦网点</v>
      </c>
      <c r="B1035" s="22" t="str">
        <f>VLOOKUP(R1035,区域划分!A:B,2,0)</f>
        <v>肥东</v>
      </c>
      <c r="C1035" t="str">
        <f t="shared" si="117"/>
        <v>2020-11-04</v>
      </c>
      <c r="D1035" s="16" t="s">
        <v>9762</v>
      </c>
      <c r="E1035" s="16" t="s">
        <v>9763</v>
      </c>
      <c r="F1035" s="16" t="s">
        <v>433</v>
      </c>
      <c r="G1035" s="16" t="s">
        <v>532</v>
      </c>
      <c r="H1035" s="16" t="s">
        <v>533</v>
      </c>
      <c r="I1035" s="16" t="s">
        <v>436</v>
      </c>
      <c r="J1035" s="16" t="s">
        <v>9118</v>
      </c>
      <c r="K1035" s="16" t="s">
        <v>9764</v>
      </c>
      <c r="L1035" s="16" t="s">
        <v>9765</v>
      </c>
      <c r="M1035" s="16" t="s">
        <v>9766</v>
      </c>
      <c r="N1035" s="16" t="s">
        <v>478</v>
      </c>
      <c r="O1035" s="16" t="s">
        <v>442</v>
      </c>
      <c r="P1035" s="16" t="s">
        <v>9767</v>
      </c>
      <c r="Q1035" s="16" t="s">
        <v>9768</v>
      </c>
      <c r="R1035" s="16" t="s">
        <v>11</v>
      </c>
      <c r="S1035" s="16" t="s">
        <v>606</v>
      </c>
      <c r="T1035" s="16" t="s">
        <v>1429</v>
      </c>
      <c r="U1035" s="16" t="s">
        <v>466</v>
      </c>
      <c r="V1035" s="16" t="s">
        <v>9769</v>
      </c>
      <c r="W1035" s="16" t="s">
        <v>9767</v>
      </c>
      <c r="X1035" s="16" t="s">
        <v>449</v>
      </c>
      <c r="Y1035" s="16" t="s">
        <v>450</v>
      </c>
      <c r="Z1035" s="16" t="s">
        <v>451</v>
      </c>
      <c r="AA1035" s="16" t="s">
        <v>9770</v>
      </c>
      <c r="AB1035" s="16" t="s">
        <v>606</v>
      </c>
      <c r="AC1035" s="16" t="s">
        <v>11</v>
      </c>
      <c r="AD1035" s="16" t="s">
        <v>453</v>
      </c>
      <c r="AE1035" s="16" t="s">
        <v>11</v>
      </c>
      <c r="AF1035" s="16" t="s">
        <v>338</v>
      </c>
      <c r="AG1035" s="25">
        <f ca="1" t="shared" si="112"/>
        <v>23.5177777776844</v>
      </c>
      <c r="AH1035" s="25" t="str">
        <f t="shared" si="113"/>
        <v>是</v>
      </c>
      <c r="AI1035" s="26" t="str">
        <f ca="1" t="shared" si="114"/>
        <v>是</v>
      </c>
      <c r="AJ1035" s="27" t="str">
        <f ca="1" t="shared" si="115"/>
        <v>是</v>
      </c>
      <c r="AK1035" s="28"/>
      <c r="AL1035" s="28" t="s">
        <v>71</v>
      </c>
      <c r="AM1035" s="28"/>
    </row>
    <row r="1036" spans="1:39">
      <c r="A1036" s="22" t="str">
        <f t="shared" si="116"/>
        <v>铜陵枞阳网点</v>
      </c>
      <c r="B1036" s="22" t="str">
        <f>VLOOKUP(R1036,区域划分!A:B,2,0)</f>
        <v>铜陵</v>
      </c>
      <c r="C1036" t="str">
        <f t="shared" si="117"/>
        <v>2020-11-04</v>
      </c>
      <c r="D1036" s="16" t="s">
        <v>9771</v>
      </c>
      <c r="E1036" s="16" t="s">
        <v>9772</v>
      </c>
      <c r="F1036" s="16" t="s">
        <v>433</v>
      </c>
      <c r="G1036" s="16" t="s">
        <v>456</v>
      </c>
      <c r="H1036" s="16" t="s">
        <v>457</v>
      </c>
      <c r="I1036" s="16" t="s">
        <v>473</v>
      </c>
      <c r="J1036" s="16" t="s">
        <v>1153</v>
      </c>
      <c r="K1036" s="16" t="s">
        <v>1154</v>
      </c>
      <c r="L1036" s="16" t="s">
        <v>9773</v>
      </c>
      <c r="M1036" s="16" t="s">
        <v>9774</v>
      </c>
      <c r="N1036" s="16" t="s">
        <v>441</v>
      </c>
      <c r="O1036" s="16" t="s">
        <v>442</v>
      </c>
      <c r="P1036" s="16" t="s">
        <v>9775</v>
      </c>
      <c r="Q1036" s="16" t="s">
        <v>9776</v>
      </c>
      <c r="R1036" s="16" t="s">
        <v>97</v>
      </c>
      <c r="S1036" s="16" t="s">
        <v>606</v>
      </c>
      <c r="T1036" s="16" t="s">
        <v>9777</v>
      </c>
      <c r="U1036" s="16" t="s">
        <v>466</v>
      </c>
      <c r="V1036" s="16" t="s">
        <v>9778</v>
      </c>
      <c r="W1036" s="16" t="s">
        <v>9775</v>
      </c>
      <c r="X1036" s="16" t="s">
        <v>449</v>
      </c>
      <c r="Y1036" s="16" t="s">
        <v>450</v>
      </c>
      <c r="Z1036" s="16" t="s">
        <v>451</v>
      </c>
      <c r="AA1036" s="16" t="s">
        <v>9779</v>
      </c>
      <c r="AB1036" s="16" t="s">
        <v>606</v>
      </c>
      <c r="AC1036" s="16" t="s">
        <v>97</v>
      </c>
      <c r="AD1036" s="16" t="s">
        <v>453</v>
      </c>
      <c r="AE1036" s="16" t="s">
        <v>97</v>
      </c>
      <c r="AF1036" s="16" t="s">
        <v>338</v>
      </c>
      <c r="AG1036" s="25">
        <f ca="1" t="shared" si="112"/>
        <v>23.6063888889039</v>
      </c>
      <c r="AH1036" s="25" t="str">
        <f t="shared" si="113"/>
        <v>是</v>
      </c>
      <c r="AI1036" s="26" t="str">
        <f ca="1" t="shared" si="114"/>
        <v>是</v>
      </c>
      <c r="AJ1036" s="27" t="str">
        <f ca="1" t="shared" si="115"/>
        <v>是</v>
      </c>
      <c r="AK1036" s="28"/>
      <c r="AL1036" s="28" t="s">
        <v>71</v>
      </c>
      <c r="AM1036" s="28"/>
    </row>
    <row r="1037" spans="1:39">
      <c r="A1037" s="22" t="str">
        <f t="shared" si="116"/>
        <v>合肥肥东吾悦网点</v>
      </c>
      <c r="B1037" s="22" t="str">
        <f>VLOOKUP(R1037,区域划分!A:B,2,0)</f>
        <v>肥东</v>
      </c>
      <c r="C1037" t="str">
        <f t="shared" si="117"/>
        <v>2020-11-04</v>
      </c>
      <c r="D1037" s="16" t="s">
        <v>9780</v>
      </c>
      <c r="E1037" s="16" t="s">
        <v>9781</v>
      </c>
      <c r="F1037" s="16" t="s">
        <v>433</v>
      </c>
      <c r="G1037" s="16" t="s">
        <v>532</v>
      </c>
      <c r="H1037" s="16" t="s">
        <v>533</v>
      </c>
      <c r="I1037" s="16" t="s">
        <v>473</v>
      </c>
      <c r="J1037" s="16" t="s">
        <v>9782</v>
      </c>
      <c r="K1037" s="16" t="s">
        <v>9783</v>
      </c>
      <c r="L1037" s="16" t="s">
        <v>9784</v>
      </c>
      <c r="M1037" s="16" t="s">
        <v>9785</v>
      </c>
      <c r="N1037" s="16" t="s">
        <v>478</v>
      </c>
      <c r="O1037" s="16" t="s">
        <v>442</v>
      </c>
      <c r="P1037" s="16" t="s">
        <v>9786</v>
      </c>
      <c r="Q1037" s="16" t="s">
        <v>9787</v>
      </c>
      <c r="R1037" s="16" t="s">
        <v>11</v>
      </c>
      <c r="S1037" s="16" t="s">
        <v>606</v>
      </c>
      <c r="T1037" s="16" t="s">
        <v>727</v>
      </c>
      <c r="U1037" s="16" t="s">
        <v>466</v>
      </c>
      <c r="V1037" s="16" t="s">
        <v>9788</v>
      </c>
      <c r="W1037" s="16" t="s">
        <v>9786</v>
      </c>
      <c r="X1037" s="16" t="s">
        <v>449</v>
      </c>
      <c r="Y1037" s="16" t="s">
        <v>450</v>
      </c>
      <c r="Z1037" s="16" t="s">
        <v>451</v>
      </c>
      <c r="AA1037" s="16" t="s">
        <v>9789</v>
      </c>
      <c r="AB1037" s="16" t="s">
        <v>606</v>
      </c>
      <c r="AC1037" s="16" t="s">
        <v>11</v>
      </c>
      <c r="AD1037" s="16" t="s">
        <v>453</v>
      </c>
      <c r="AE1037" s="16" t="s">
        <v>11</v>
      </c>
      <c r="AF1037" s="16" t="s">
        <v>338</v>
      </c>
      <c r="AG1037" s="25">
        <f ca="1" t="shared" si="112"/>
        <v>23.4869444444776</v>
      </c>
      <c r="AH1037" s="25" t="str">
        <f t="shared" si="113"/>
        <v>是</v>
      </c>
      <c r="AI1037" s="26" t="str">
        <f ca="1" t="shared" si="114"/>
        <v>是</v>
      </c>
      <c r="AJ1037" s="27" t="str">
        <f ca="1" t="shared" si="115"/>
        <v>是</v>
      </c>
      <c r="AK1037" s="28"/>
      <c r="AL1037" s="28" t="s">
        <v>71</v>
      </c>
      <c r="AM1037" s="28"/>
    </row>
    <row r="1038" spans="1:39">
      <c r="A1038" s="22" t="str">
        <f t="shared" si="116"/>
        <v>合肥经开网点</v>
      </c>
      <c r="B1038" s="22" t="str">
        <f>VLOOKUP(R1038,区域划分!A:B,2,0)</f>
        <v>合肥南</v>
      </c>
      <c r="C1038" t="str">
        <f t="shared" si="117"/>
        <v>2020-11-04</v>
      </c>
      <c r="D1038" s="16" t="s">
        <v>9790</v>
      </c>
      <c r="E1038" s="16" t="s">
        <v>3091</v>
      </c>
      <c r="F1038" s="16" t="s">
        <v>835</v>
      </c>
      <c r="G1038" s="16" t="s">
        <v>456</v>
      </c>
      <c r="H1038" s="16" t="s">
        <v>457</v>
      </c>
      <c r="I1038" s="16" t="s">
        <v>473</v>
      </c>
      <c r="J1038" s="16" t="s">
        <v>836</v>
      </c>
      <c r="K1038" s="16" t="s">
        <v>2865</v>
      </c>
      <c r="L1038" s="16" t="s">
        <v>9791</v>
      </c>
      <c r="M1038" s="16" t="s">
        <v>3094</v>
      </c>
      <c r="N1038" s="16" t="s">
        <v>478</v>
      </c>
      <c r="O1038" s="16" t="s">
        <v>479</v>
      </c>
      <c r="P1038" s="16" t="s">
        <v>9792</v>
      </c>
      <c r="Q1038" s="16" t="s">
        <v>3096</v>
      </c>
      <c r="R1038" s="16" t="s">
        <v>9</v>
      </c>
      <c r="S1038" s="16" t="s">
        <v>606</v>
      </c>
      <c r="T1038" s="16" t="s">
        <v>9793</v>
      </c>
      <c r="U1038" s="16" t="s">
        <v>466</v>
      </c>
      <c r="V1038" s="16" t="s">
        <v>3098</v>
      </c>
      <c r="W1038" s="16" t="s">
        <v>9792</v>
      </c>
      <c r="X1038" s="16" t="s">
        <v>449</v>
      </c>
      <c r="Y1038" s="16" t="s">
        <v>450</v>
      </c>
      <c r="Z1038" s="16" t="s">
        <v>451</v>
      </c>
      <c r="AA1038" s="16" t="s">
        <v>9794</v>
      </c>
      <c r="AB1038" s="16" t="s">
        <v>606</v>
      </c>
      <c r="AC1038" s="16" t="s">
        <v>9</v>
      </c>
      <c r="AD1038" s="16" t="s">
        <v>453</v>
      </c>
      <c r="AE1038" s="16" t="s">
        <v>9</v>
      </c>
      <c r="AF1038" s="16" t="s">
        <v>338</v>
      </c>
      <c r="AG1038" s="25">
        <f ca="1" t="shared" si="112"/>
        <v>23.6297222221037</v>
      </c>
      <c r="AH1038" s="25" t="str">
        <f t="shared" si="113"/>
        <v>是</v>
      </c>
      <c r="AI1038" s="26" t="str">
        <f ca="1" t="shared" si="114"/>
        <v>是</v>
      </c>
      <c r="AJ1038" s="27" t="str">
        <f ca="1" t="shared" si="115"/>
        <v>是</v>
      </c>
      <c r="AK1038" s="28"/>
      <c r="AL1038" s="28" t="s">
        <v>71</v>
      </c>
      <c r="AM1038" s="28"/>
    </row>
    <row r="1039" spans="1:39">
      <c r="A1039" s="22" t="str">
        <f t="shared" si="116"/>
        <v>合肥肥东吾悦网点</v>
      </c>
      <c r="B1039" s="22" t="str">
        <f>VLOOKUP(R1039,区域划分!A:B,2,0)</f>
        <v>肥东</v>
      </c>
      <c r="C1039" t="str">
        <f t="shared" si="117"/>
        <v>2020-11-04</v>
      </c>
      <c r="D1039" s="16" t="s">
        <v>9795</v>
      </c>
      <c r="E1039" s="16" t="s">
        <v>9796</v>
      </c>
      <c r="F1039" s="16" t="s">
        <v>433</v>
      </c>
      <c r="G1039" s="16" t="s">
        <v>434</v>
      </c>
      <c r="H1039" s="16" t="s">
        <v>2446</v>
      </c>
      <c r="I1039" s="16" t="s">
        <v>473</v>
      </c>
      <c r="J1039" s="16" t="s">
        <v>4097</v>
      </c>
      <c r="K1039" s="16" t="s">
        <v>9797</v>
      </c>
      <c r="L1039" s="16" t="s">
        <v>9798</v>
      </c>
      <c r="M1039" s="16" t="s">
        <v>9799</v>
      </c>
      <c r="N1039" s="16" t="s">
        <v>478</v>
      </c>
      <c r="O1039" s="16" t="s">
        <v>442</v>
      </c>
      <c r="P1039" s="16" t="s">
        <v>9800</v>
      </c>
      <c r="Q1039" s="16" t="s">
        <v>9801</v>
      </c>
      <c r="R1039" s="16" t="s">
        <v>11</v>
      </c>
      <c r="S1039" s="16" t="s">
        <v>606</v>
      </c>
      <c r="T1039" s="16" t="s">
        <v>727</v>
      </c>
      <c r="U1039" s="16" t="s">
        <v>466</v>
      </c>
      <c r="V1039" s="16" t="s">
        <v>9802</v>
      </c>
      <c r="W1039" s="16" t="s">
        <v>9800</v>
      </c>
      <c r="X1039" s="16" t="s">
        <v>449</v>
      </c>
      <c r="Y1039" s="16" t="s">
        <v>450</v>
      </c>
      <c r="Z1039" s="16" t="s">
        <v>451</v>
      </c>
      <c r="AA1039" s="16" t="s">
        <v>9803</v>
      </c>
      <c r="AB1039" s="16" t="s">
        <v>606</v>
      </c>
      <c r="AC1039" s="16" t="s">
        <v>11</v>
      </c>
      <c r="AD1039" s="16" t="s">
        <v>453</v>
      </c>
      <c r="AE1039" s="16" t="s">
        <v>11</v>
      </c>
      <c r="AF1039" s="16" t="s">
        <v>338</v>
      </c>
      <c r="AG1039" s="25">
        <f ca="1" t="shared" si="112"/>
        <v>23.5405555555481</v>
      </c>
      <c r="AH1039" s="25" t="str">
        <f t="shared" si="113"/>
        <v>是</v>
      </c>
      <c r="AI1039" s="26" t="str">
        <f ca="1" t="shared" si="114"/>
        <v>是</v>
      </c>
      <c r="AJ1039" s="27" t="str">
        <f ca="1" t="shared" si="115"/>
        <v>是</v>
      </c>
      <c r="AK1039" s="28"/>
      <c r="AL1039" s="28" t="s">
        <v>71</v>
      </c>
      <c r="AM1039" s="28"/>
    </row>
    <row r="1040" spans="1:39">
      <c r="A1040" s="22" t="str">
        <f t="shared" si="116"/>
        <v>合肥肥东吾悦网点</v>
      </c>
      <c r="B1040" s="22" t="str">
        <f>VLOOKUP(R1040,区域划分!A:B,2,0)</f>
        <v>肥东</v>
      </c>
      <c r="C1040" t="str">
        <f t="shared" si="117"/>
        <v>2020-11-04</v>
      </c>
      <c r="D1040" s="16" t="s">
        <v>9804</v>
      </c>
      <c r="E1040" s="16" t="s">
        <v>3457</v>
      </c>
      <c r="F1040" s="16" t="s">
        <v>433</v>
      </c>
      <c r="G1040" s="16" t="s">
        <v>456</v>
      </c>
      <c r="H1040" s="16" t="s">
        <v>457</v>
      </c>
      <c r="I1040" s="16" t="s">
        <v>436</v>
      </c>
      <c r="J1040" s="16" t="s">
        <v>1329</v>
      </c>
      <c r="K1040" s="16" t="s">
        <v>3458</v>
      </c>
      <c r="L1040" s="16" t="s">
        <v>9805</v>
      </c>
      <c r="M1040" s="16" t="s">
        <v>3460</v>
      </c>
      <c r="N1040" s="16" t="s">
        <v>478</v>
      </c>
      <c r="O1040" s="16" t="s">
        <v>479</v>
      </c>
      <c r="P1040" s="16" t="s">
        <v>3461</v>
      </c>
      <c r="Q1040" s="16" t="s">
        <v>3462</v>
      </c>
      <c r="R1040" s="16" t="s">
        <v>11</v>
      </c>
      <c r="S1040" s="16" t="s">
        <v>606</v>
      </c>
      <c r="T1040" s="16" t="s">
        <v>727</v>
      </c>
      <c r="U1040" s="16" t="s">
        <v>466</v>
      </c>
      <c r="V1040" s="16" t="s">
        <v>3463</v>
      </c>
      <c r="W1040" s="16" t="s">
        <v>3461</v>
      </c>
      <c r="X1040" s="16" t="s">
        <v>449</v>
      </c>
      <c r="Y1040" s="16" t="s">
        <v>450</v>
      </c>
      <c r="Z1040" s="16" t="s">
        <v>451</v>
      </c>
      <c r="AA1040" s="16" t="s">
        <v>9806</v>
      </c>
      <c r="AB1040" s="16" t="s">
        <v>606</v>
      </c>
      <c r="AC1040" s="16" t="s">
        <v>11</v>
      </c>
      <c r="AD1040" s="16" t="s">
        <v>453</v>
      </c>
      <c r="AE1040" s="16" t="s">
        <v>11</v>
      </c>
      <c r="AF1040" s="16" t="s">
        <v>338</v>
      </c>
      <c r="AG1040" s="25">
        <f ca="1" t="shared" si="112"/>
        <v>23.4680555555387</v>
      </c>
      <c r="AH1040" s="25" t="str">
        <f t="shared" si="113"/>
        <v>是</v>
      </c>
      <c r="AI1040" s="26" t="str">
        <f ca="1" t="shared" si="114"/>
        <v>是</v>
      </c>
      <c r="AJ1040" s="27" t="str">
        <f ca="1" t="shared" si="115"/>
        <v>是</v>
      </c>
      <c r="AK1040" s="28"/>
      <c r="AL1040" s="28" t="s">
        <v>71</v>
      </c>
      <c r="AM1040" s="28"/>
    </row>
    <row r="1041" spans="1:39">
      <c r="A1041" s="22" t="str">
        <f t="shared" si="116"/>
        <v>马鞍山当涂石桥网点</v>
      </c>
      <c r="B1041" s="22" t="str">
        <f>VLOOKUP(R1041,区域划分!A:B,2,0)</f>
        <v>马鞍山</v>
      </c>
      <c r="C1041" t="str">
        <f t="shared" si="117"/>
        <v>2020-11-04</v>
      </c>
      <c r="D1041" s="16" t="s">
        <v>9807</v>
      </c>
      <c r="E1041" s="16" t="s">
        <v>9808</v>
      </c>
      <c r="F1041" s="16" t="s">
        <v>433</v>
      </c>
      <c r="G1041" s="16" t="s">
        <v>456</v>
      </c>
      <c r="H1041" s="16" t="s">
        <v>457</v>
      </c>
      <c r="I1041" s="16" t="s">
        <v>473</v>
      </c>
      <c r="J1041" s="16" t="s">
        <v>954</v>
      </c>
      <c r="K1041" s="16" t="s">
        <v>2566</v>
      </c>
      <c r="L1041" s="16" t="s">
        <v>9809</v>
      </c>
      <c r="M1041" s="16" t="s">
        <v>537</v>
      </c>
      <c r="N1041" s="16" t="s">
        <v>441</v>
      </c>
      <c r="O1041" s="16" t="s">
        <v>442</v>
      </c>
      <c r="P1041" s="16" t="s">
        <v>537</v>
      </c>
      <c r="Q1041" s="16" t="s">
        <v>9810</v>
      </c>
      <c r="R1041" s="16" t="s">
        <v>162</v>
      </c>
      <c r="S1041" s="16" t="s">
        <v>606</v>
      </c>
      <c r="T1041" s="16" t="s">
        <v>9811</v>
      </c>
      <c r="U1041" s="16" t="s">
        <v>466</v>
      </c>
      <c r="V1041" s="16" t="s">
        <v>541</v>
      </c>
      <c r="W1041" s="16" t="s">
        <v>537</v>
      </c>
      <c r="X1041" s="16" t="s">
        <v>449</v>
      </c>
      <c r="Y1041" s="16" t="s">
        <v>450</v>
      </c>
      <c r="Z1041" s="16" t="s">
        <v>451</v>
      </c>
      <c r="AA1041" s="16" t="s">
        <v>9812</v>
      </c>
      <c r="AB1041" s="16" t="s">
        <v>606</v>
      </c>
      <c r="AC1041" s="16" t="s">
        <v>162</v>
      </c>
      <c r="AD1041" s="16" t="s">
        <v>453</v>
      </c>
      <c r="AE1041" s="16" t="s">
        <v>162</v>
      </c>
      <c r="AF1041" s="16" t="s">
        <v>338</v>
      </c>
      <c r="AG1041" s="25">
        <f ca="1" t="shared" si="112"/>
        <v>23.602499999979</v>
      </c>
      <c r="AH1041" s="25" t="str">
        <f t="shared" si="113"/>
        <v>是</v>
      </c>
      <c r="AI1041" s="26" t="str">
        <f ca="1" t="shared" si="114"/>
        <v>是</v>
      </c>
      <c r="AJ1041" s="27" t="str">
        <f ca="1" t="shared" si="115"/>
        <v>是</v>
      </c>
      <c r="AK1041" s="28"/>
      <c r="AL1041" s="28" t="s">
        <v>71</v>
      </c>
      <c r="AM1041" s="28"/>
    </row>
    <row r="1042" spans="1:39">
      <c r="A1042" s="22" t="str">
        <f t="shared" si="116"/>
        <v>合肥长丰水湖镇网点</v>
      </c>
      <c r="B1042" s="22" t="str">
        <f>VLOOKUP(R1042,区域划分!A:B,2,0)</f>
        <v>合肥北</v>
      </c>
      <c r="C1042" t="str">
        <f t="shared" si="117"/>
        <v>2020-11-04</v>
      </c>
      <c r="D1042" s="16" t="s">
        <v>9813</v>
      </c>
      <c r="E1042" s="16" t="s">
        <v>9814</v>
      </c>
      <c r="F1042" s="16" t="s">
        <v>433</v>
      </c>
      <c r="G1042" s="16" t="s">
        <v>471</v>
      </c>
      <c r="H1042" s="16" t="s">
        <v>472</v>
      </c>
      <c r="I1042" s="16" t="s">
        <v>436</v>
      </c>
      <c r="J1042" s="16" t="s">
        <v>954</v>
      </c>
      <c r="K1042" s="16" t="s">
        <v>4211</v>
      </c>
      <c r="L1042" s="16" t="s">
        <v>9815</v>
      </c>
      <c r="M1042" s="16" t="s">
        <v>9816</v>
      </c>
      <c r="N1042" s="16" t="s">
        <v>478</v>
      </c>
      <c r="O1042" s="16" t="s">
        <v>442</v>
      </c>
      <c r="P1042" s="16" t="s">
        <v>9817</v>
      </c>
      <c r="Q1042" s="16" t="s">
        <v>9818</v>
      </c>
      <c r="R1042" s="16" t="s">
        <v>15</v>
      </c>
      <c r="S1042" s="16" t="s">
        <v>829</v>
      </c>
      <c r="T1042" s="16" t="s">
        <v>9819</v>
      </c>
      <c r="U1042" s="16" t="s">
        <v>447</v>
      </c>
      <c r="V1042" s="16" t="s">
        <v>9820</v>
      </c>
      <c r="W1042" s="16" t="s">
        <v>9817</v>
      </c>
      <c r="X1042" s="16" t="s">
        <v>449</v>
      </c>
      <c r="Y1042" s="16" t="s">
        <v>450</v>
      </c>
      <c r="Z1042" s="16" t="s">
        <v>451</v>
      </c>
      <c r="AA1042" s="16" t="s">
        <v>9821</v>
      </c>
      <c r="AB1042" s="16" t="s">
        <v>829</v>
      </c>
      <c r="AC1042" s="16" t="s">
        <v>15</v>
      </c>
      <c r="AD1042" s="16" t="s">
        <v>453</v>
      </c>
      <c r="AE1042" s="16" t="s">
        <v>338</v>
      </c>
      <c r="AF1042" s="16" t="s">
        <v>338</v>
      </c>
      <c r="AG1042" s="25">
        <f ca="1" t="shared" si="112"/>
        <v>2.61916666652542</v>
      </c>
      <c r="AH1042" s="25" t="str">
        <f t="shared" si="113"/>
        <v>是</v>
      </c>
      <c r="AI1042" s="26" t="str">
        <f ca="1" t="shared" si="114"/>
        <v>是</v>
      </c>
      <c r="AJ1042" s="27" t="str">
        <f ca="1" t="shared" si="115"/>
        <v>是</v>
      </c>
      <c r="AK1042" s="28" t="s">
        <v>69</v>
      </c>
      <c r="AL1042" s="28"/>
      <c r="AM1042" s="28"/>
    </row>
    <row r="1043" spans="1:39">
      <c r="A1043" s="22" t="str">
        <f t="shared" si="116"/>
        <v>合肥南集散点</v>
      </c>
      <c r="B1043" s="22" t="str">
        <f>VLOOKUP(R1043,区域划分!A:B,2,0)</f>
        <v>合肥南</v>
      </c>
      <c r="C1043" t="str">
        <f t="shared" si="117"/>
        <v>2020-11-04</v>
      </c>
      <c r="D1043" s="16" t="s">
        <v>9822</v>
      </c>
      <c r="E1043" s="16" t="s">
        <v>9823</v>
      </c>
      <c r="F1043" s="16" t="s">
        <v>433</v>
      </c>
      <c r="G1043" s="16" t="s">
        <v>471</v>
      </c>
      <c r="H1043" s="16" t="s">
        <v>472</v>
      </c>
      <c r="I1043" s="16" t="s">
        <v>473</v>
      </c>
      <c r="J1043" s="16" t="s">
        <v>9824</v>
      </c>
      <c r="K1043" s="16" t="s">
        <v>9825</v>
      </c>
      <c r="L1043" s="16" t="s">
        <v>9826</v>
      </c>
      <c r="M1043" s="16" t="s">
        <v>9827</v>
      </c>
      <c r="N1043" s="16" t="s">
        <v>441</v>
      </c>
      <c r="O1043" s="16" t="s">
        <v>442</v>
      </c>
      <c r="P1043" s="16" t="s">
        <v>9828</v>
      </c>
      <c r="Q1043" s="16" t="s">
        <v>9829</v>
      </c>
      <c r="R1043" s="16" t="s">
        <v>111</v>
      </c>
      <c r="S1043" s="16" t="s">
        <v>9830</v>
      </c>
      <c r="T1043" s="16" t="s">
        <v>9831</v>
      </c>
      <c r="U1043" s="16" t="s">
        <v>447</v>
      </c>
      <c r="V1043" s="16" t="s">
        <v>2241</v>
      </c>
      <c r="W1043" s="16" t="s">
        <v>9832</v>
      </c>
      <c r="X1043" s="16" t="s">
        <v>449</v>
      </c>
      <c r="Y1043" s="16" t="s">
        <v>450</v>
      </c>
      <c r="Z1043" s="16" t="s">
        <v>451</v>
      </c>
      <c r="AA1043" s="16" t="s">
        <v>9833</v>
      </c>
      <c r="AB1043" s="16" t="s">
        <v>9830</v>
      </c>
      <c r="AC1043" s="16" t="s">
        <v>111</v>
      </c>
      <c r="AD1043" s="16" t="s">
        <v>453</v>
      </c>
      <c r="AE1043" s="16" t="s">
        <v>338</v>
      </c>
      <c r="AF1043" s="16" t="s">
        <v>338</v>
      </c>
      <c r="AG1043" s="25">
        <f ca="1" t="shared" si="112"/>
        <v>19.5313888888923</v>
      </c>
      <c r="AH1043" s="25" t="str">
        <f t="shared" si="113"/>
        <v>是</v>
      </c>
      <c r="AI1043" s="26" t="str">
        <f ca="1" t="shared" si="114"/>
        <v>是</v>
      </c>
      <c r="AJ1043" s="27" t="str">
        <f ca="1" t="shared" si="115"/>
        <v>是</v>
      </c>
      <c r="AK1043" s="28" t="s">
        <v>69</v>
      </c>
      <c r="AL1043" s="28"/>
      <c r="AM1043" s="28"/>
    </row>
    <row r="1044" spans="1:39">
      <c r="A1044" s="22" t="str">
        <f t="shared" si="116"/>
        <v>六安霍邱周集镇网点</v>
      </c>
      <c r="B1044" s="22" t="str">
        <f>VLOOKUP(R1044,区域划分!A:B,2,0)</f>
        <v>六安</v>
      </c>
      <c r="C1044" t="str">
        <f t="shared" si="117"/>
        <v>2020-11-04</v>
      </c>
      <c r="D1044" s="16" t="s">
        <v>9834</v>
      </c>
      <c r="E1044" s="16" t="s">
        <v>9835</v>
      </c>
      <c r="F1044" s="16" t="s">
        <v>433</v>
      </c>
      <c r="G1044" s="16" t="s">
        <v>532</v>
      </c>
      <c r="H1044" s="16" t="s">
        <v>533</v>
      </c>
      <c r="I1044" s="16" t="s">
        <v>473</v>
      </c>
      <c r="J1044" s="16" t="s">
        <v>1072</v>
      </c>
      <c r="K1044" s="16" t="s">
        <v>9836</v>
      </c>
      <c r="L1044" s="16" t="s">
        <v>9837</v>
      </c>
      <c r="M1044" s="16" t="s">
        <v>9838</v>
      </c>
      <c r="N1044" s="16" t="s">
        <v>478</v>
      </c>
      <c r="O1044" s="16" t="s">
        <v>442</v>
      </c>
      <c r="P1044" s="16" t="s">
        <v>9839</v>
      </c>
      <c r="Q1044" s="16" t="s">
        <v>9840</v>
      </c>
      <c r="R1044" s="16" t="s">
        <v>33</v>
      </c>
      <c r="S1044" s="16" t="s">
        <v>7361</v>
      </c>
      <c r="T1044" s="16" t="s">
        <v>9841</v>
      </c>
      <c r="U1044" s="16" t="s">
        <v>447</v>
      </c>
      <c r="V1044" s="16" t="s">
        <v>9842</v>
      </c>
      <c r="W1044" s="16" t="s">
        <v>9839</v>
      </c>
      <c r="X1044" s="16" t="s">
        <v>449</v>
      </c>
      <c r="Y1044" s="16" t="s">
        <v>450</v>
      </c>
      <c r="Z1044" s="16" t="s">
        <v>451</v>
      </c>
      <c r="AA1044" s="16" t="s">
        <v>9843</v>
      </c>
      <c r="AB1044" s="16" t="s">
        <v>7361</v>
      </c>
      <c r="AC1044" s="16" t="s">
        <v>33</v>
      </c>
      <c r="AD1044" s="16" t="s">
        <v>453</v>
      </c>
      <c r="AE1044" s="16" t="s">
        <v>338</v>
      </c>
      <c r="AF1044" s="16" t="s">
        <v>338</v>
      </c>
      <c r="AG1044" s="25">
        <f ca="1" t="shared" si="112"/>
        <v>21.9988888889202</v>
      </c>
      <c r="AH1044" s="25" t="str">
        <f t="shared" si="113"/>
        <v>是</v>
      </c>
      <c r="AI1044" s="26" t="str">
        <f ca="1" t="shared" si="114"/>
        <v>是</v>
      </c>
      <c r="AJ1044" s="27" t="str">
        <f ca="1" t="shared" si="115"/>
        <v>是</v>
      </c>
      <c r="AK1044" s="28" t="s">
        <v>69</v>
      </c>
      <c r="AL1044" s="28"/>
      <c r="AM1044" s="28"/>
    </row>
    <row r="1045" spans="1:39">
      <c r="A1045" s="22" t="str">
        <f t="shared" si="116"/>
        <v>合肥经开网点</v>
      </c>
      <c r="B1045" s="22" t="str">
        <f>VLOOKUP(R1045,区域划分!A:B,2,0)</f>
        <v>合肥南</v>
      </c>
      <c r="C1045" t="str">
        <f t="shared" si="117"/>
        <v>2020-11-04</v>
      </c>
      <c r="D1045" s="16" t="s">
        <v>9844</v>
      </c>
      <c r="E1045" s="16" t="s">
        <v>9845</v>
      </c>
      <c r="F1045" s="16" t="s">
        <v>433</v>
      </c>
      <c r="G1045" s="16" t="s">
        <v>471</v>
      </c>
      <c r="H1045" s="16" t="s">
        <v>599</v>
      </c>
      <c r="I1045" s="16" t="s">
        <v>473</v>
      </c>
      <c r="J1045" s="16" t="s">
        <v>1575</v>
      </c>
      <c r="K1045" s="16" t="s">
        <v>3140</v>
      </c>
      <c r="L1045" s="16" t="s">
        <v>9846</v>
      </c>
      <c r="M1045" s="16" t="s">
        <v>9847</v>
      </c>
      <c r="N1045" s="16" t="s">
        <v>478</v>
      </c>
      <c r="O1045" s="16" t="s">
        <v>442</v>
      </c>
      <c r="P1045" s="16" t="s">
        <v>9848</v>
      </c>
      <c r="Q1045" s="16" t="s">
        <v>9849</v>
      </c>
      <c r="R1045" s="16" t="s">
        <v>9</v>
      </c>
      <c r="S1045" s="16" t="s">
        <v>606</v>
      </c>
      <c r="T1045" s="16" t="s">
        <v>1335</v>
      </c>
      <c r="U1045" s="16" t="s">
        <v>466</v>
      </c>
      <c r="V1045" s="16" t="s">
        <v>9850</v>
      </c>
      <c r="W1045" s="16" t="s">
        <v>9848</v>
      </c>
      <c r="X1045" s="16" t="s">
        <v>449</v>
      </c>
      <c r="Y1045" s="16" t="s">
        <v>450</v>
      </c>
      <c r="Z1045" s="16" t="s">
        <v>451</v>
      </c>
      <c r="AA1045" s="16" t="s">
        <v>9851</v>
      </c>
      <c r="AB1045" s="16" t="s">
        <v>606</v>
      </c>
      <c r="AC1045" s="16" t="s">
        <v>9</v>
      </c>
      <c r="AD1045" s="16" t="s">
        <v>453</v>
      </c>
      <c r="AE1045" s="16" t="s">
        <v>9</v>
      </c>
      <c r="AF1045" s="16" t="s">
        <v>338</v>
      </c>
      <c r="AG1045" s="25">
        <f ca="1" t="shared" si="112"/>
        <v>23.4572222222923</v>
      </c>
      <c r="AH1045" s="25" t="str">
        <f t="shared" si="113"/>
        <v>是</v>
      </c>
      <c r="AI1045" s="26" t="str">
        <f ca="1" t="shared" si="114"/>
        <v>是</v>
      </c>
      <c r="AJ1045" s="27" t="str">
        <f ca="1" t="shared" si="115"/>
        <v>是</v>
      </c>
      <c r="AK1045" s="28"/>
      <c r="AL1045" s="28" t="s">
        <v>71</v>
      </c>
      <c r="AM1045" s="28"/>
    </row>
    <row r="1046" spans="1:39">
      <c r="A1046" s="22" t="str">
        <f t="shared" si="116"/>
        <v>合肥经开网点</v>
      </c>
      <c r="B1046" s="22" t="str">
        <f>VLOOKUP(R1046,区域划分!A:B,2,0)</f>
        <v>合肥南</v>
      </c>
      <c r="C1046" t="str">
        <f t="shared" si="117"/>
        <v>2020-11-04</v>
      </c>
      <c r="D1046" s="16" t="s">
        <v>9852</v>
      </c>
      <c r="E1046" s="16" t="s">
        <v>5544</v>
      </c>
      <c r="F1046" s="16" t="s">
        <v>835</v>
      </c>
      <c r="G1046" s="16" t="s">
        <v>456</v>
      </c>
      <c r="H1046" s="16" t="s">
        <v>457</v>
      </c>
      <c r="I1046" s="16" t="s">
        <v>436</v>
      </c>
      <c r="J1046" s="16" t="s">
        <v>836</v>
      </c>
      <c r="K1046" s="16" t="s">
        <v>9853</v>
      </c>
      <c r="L1046" s="16" t="s">
        <v>9854</v>
      </c>
      <c r="M1046" s="16" t="s">
        <v>9855</v>
      </c>
      <c r="N1046" s="16" t="s">
        <v>478</v>
      </c>
      <c r="O1046" s="16" t="s">
        <v>479</v>
      </c>
      <c r="P1046" s="16" t="s">
        <v>5548</v>
      </c>
      <c r="Q1046" s="16" t="s">
        <v>5549</v>
      </c>
      <c r="R1046" s="16" t="s">
        <v>9</v>
      </c>
      <c r="S1046" s="16" t="s">
        <v>606</v>
      </c>
      <c r="T1046" s="16" t="s">
        <v>9856</v>
      </c>
      <c r="U1046" s="16" t="s">
        <v>466</v>
      </c>
      <c r="V1046" s="16" t="s">
        <v>9857</v>
      </c>
      <c r="W1046" s="16" t="s">
        <v>5548</v>
      </c>
      <c r="X1046" s="16" t="s">
        <v>449</v>
      </c>
      <c r="Y1046" s="16" t="s">
        <v>450</v>
      </c>
      <c r="Z1046" s="16" t="s">
        <v>451</v>
      </c>
      <c r="AA1046" s="16" t="s">
        <v>9858</v>
      </c>
      <c r="AB1046" s="16" t="s">
        <v>606</v>
      </c>
      <c r="AC1046" s="16" t="s">
        <v>9</v>
      </c>
      <c r="AD1046" s="16" t="s">
        <v>453</v>
      </c>
      <c r="AE1046" s="16" t="s">
        <v>9</v>
      </c>
      <c r="AF1046" s="16" t="s">
        <v>338</v>
      </c>
      <c r="AG1046" s="25">
        <f ca="1" t="shared" si="112"/>
        <v>23.484444444417</v>
      </c>
      <c r="AH1046" s="25" t="str">
        <f t="shared" si="113"/>
        <v>是</v>
      </c>
      <c r="AI1046" s="26" t="str">
        <f ca="1" t="shared" si="114"/>
        <v>是</v>
      </c>
      <c r="AJ1046" s="27" t="str">
        <f ca="1" t="shared" si="115"/>
        <v>是</v>
      </c>
      <c r="AK1046" s="28"/>
      <c r="AL1046" s="28" t="s">
        <v>71</v>
      </c>
      <c r="AM1046" s="28"/>
    </row>
    <row r="1047" spans="1:39">
      <c r="A1047" s="22" t="str">
        <f t="shared" si="116"/>
        <v>合肥肥东吾悦网点</v>
      </c>
      <c r="B1047" s="22" t="str">
        <f>VLOOKUP(R1047,区域划分!A:B,2,0)</f>
        <v>肥东</v>
      </c>
      <c r="C1047" t="str">
        <f t="shared" si="117"/>
        <v>2020-11-04</v>
      </c>
      <c r="D1047" s="16" t="s">
        <v>9859</v>
      </c>
      <c r="E1047" s="16" t="s">
        <v>9860</v>
      </c>
      <c r="F1047" s="16" t="s">
        <v>433</v>
      </c>
      <c r="G1047" s="16" t="s">
        <v>471</v>
      </c>
      <c r="H1047" s="16" t="s">
        <v>472</v>
      </c>
      <c r="I1047" s="16" t="s">
        <v>473</v>
      </c>
      <c r="J1047" s="16" t="s">
        <v>13</v>
      </c>
      <c r="K1047" s="16" t="s">
        <v>445</v>
      </c>
      <c r="L1047" s="16" t="s">
        <v>9861</v>
      </c>
      <c r="M1047" s="16" t="s">
        <v>9862</v>
      </c>
      <c r="N1047" s="16" t="s">
        <v>478</v>
      </c>
      <c r="O1047" s="16" t="s">
        <v>442</v>
      </c>
      <c r="P1047" s="16" t="s">
        <v>9863</v>
      </c>
      <c r="Q1047" s="16" t="s">
        <v>9864</v>
      </c>
      <c r="R1047" s="16" t="s">
        <v>11</v>
      </c>
      <c r="S1047" s="16" t="s">
        <v>606</v>
      </c>
      <c r="T1047" s="16" t="s">
        <v>727</v>
      </c>
      <c r="U1047" s="16" t="s">
        <v>466</v>
      </c>
      <c r="V1047" s="16" t="s">
        <v>9865</v>
      </c>
      <c r="W1047" s="16" t="s">
        <v>9863</v>
      </c>
      <c r="X1047" s="16" t="s">
        <v>449</v>
      </c>
      <c r="Y1047" s="16" t="s">
        <v>450</v>
      </c>
      <c r="Z1047" s="16" t="s">
        <v>451</v>
      </c>
      <c r="AA1047" s="16" t="s">
        <v>9866</v>
      </c>
      <c r="AB1047" s="16" t="s">
        <v>606</v>
      </c>
      <c r="AC1047" s="16" t="s">
        <v>11</v>
      </c>
      <c r="AD1047" s="16" t="s">
        <v>453</v>
      </c>
      <c r="AE1047" s="16" t="s">
        <v>11</v>
      </c>
      <c r="AF1047" s="16" t="s">
        <v>338</v>
      </c>
      <c r="AG1047" s="25">
        <f ca="1" t="shared" si="112"/>
        <v>23.3375000000233</v>
      </c>
      <c r="AH1047" s="25" t="str">
        <f t="shared" si="113"/>
        <v>是</v>
      </c>
      <c r="AI1047" s="26" t="str">
        <f ca="1" t="shared" si="114"/>
        <v>是</v>
      </c>
      <c r="AJ1047" s="27" t="str">
        <f ca="1" t="shared" si="115"/>
        <v>是</v>
      </c>
      <c r="AK1047" s="28"/>
      <c r="AL1047" s="28" t="s">
        <v>71</v>
      </c>
      <c r="AM1047" s="28"/>
    </row>
    <row r="1048" spans="1:39">
      <c r="A1048" s="22" t="str">
        <f t="shared" si="116"/>
        <v>合肥长丰水湖镇网点</v>
      </c>
      <c r="B1048" s="22" t="str">
        <f>VLOOKUP(R1048,区域划分!A:B,2,0)</f>
        <v>合肥北</v>
      </c>
      <c r="C1048" t="str">
        <f t="shared" si="117"/>
        <v>2020-11-04</v>
      </c>
      <c r="D1048" s="16" t="s">
        <v>9867</v>
      </c>
      <c r="E1048" s="16" t="s">
        <v>9868</v>
      </c>
      <c r="F1048" s="16" t="s">
        <v>433</v>
      </c>
      <c r="G1048" s="16" t="s">
        <v>471</v>
      </c>
      <c r="H1048" s="16" t="s">
        <v>472</v>
      </c>
      <c r="I1048" s="16" t="s">
        <v>436</v>
      </c>
      <c r="J1048" s="16" t="s">
        <v>9869</v>
      </c>
      <c r="K1048" s="16" t="s">
        <v>9870</v>
      </c>
      <c r="L1048" s="16" t="s">
        <v>9871</v>
      </c>
      <c r="M1048" s="16" t="s">
        <v>9872</v>
      </c>
      <c r="N1048" s="16" t="s">
        <v>478</v>
      </c>
      <c r="O1048" s="16" t="s">
        <v>479</v>
      </c>
      <c r="P1048" s="16" t="s">
        <v>9873</v>
      </c>
      <c r="Q1048" s="16" t="s">
        <v>9874</v>
      </c>
      <c r="R1048" s="16" t="s">
        <v>15</v>
      </c>
      <c r="S1048" s="16" t="s">
        <v>829</v>
      </c>
      <c r="T1048" s="16" t="s">
        <v>9875</v>
      </c>
      <c r="U1048" s="16" t="s">
        <v>447</v>
      </c>
      <c r="V1048" s="16" t="s">
        <v>9876</v>
      </c>
      <c r="W1048" s="16" t="s">
        <v>9873</v>
      </c>
      <c r="X1048" s="16" t="s">
        <v>449</v>
      </c>
      <c r="Y1048" s="16" t="s">
        <v>450</v>
      </c>
      <c r="Z1048" s="16" t="s">
        <v>451</v>
      </c>
      <c r="AA1048" s="16" t="s">
        <v>9877</v>
      </c>
      <c r="AB1048" s="16" t="s">
        <v>829</v>
      </c>
      <c r="AC1048" s="16" t="s">
        <v>15</v>
      </c>
      <c r="AD1048" s="16" t="s">
        <v>453</v>
      </c>
      <c r="AE1048" s="16" t="s">
        <v>338</v>
      </c>
      <c r="AF1048" s="16" t="s">
        <v>338</v>
      </c>
      <c r="AG1048" s="25">
        <f ca="1" t="shared" si="112"/>
        <v>0.976944444410037</v>
      </c>
      <c r="AH1048" s="25" t="str">
        <f t="shared" si="113"/>
        <v>是</v>
      </c>
      <c r="AI1048" s="26" t="str">
        <f ca="1" t="shared" si="114"/>
        <v>是</v>
      </c>
      <c r="AJ1048" s="27" t="str">
        <f ca="1" t="shared" si="115"/>
        <v>是</v>
      </c>
      <c r="AK1048" s="28" t="s">
        <v>69</v>
      </c>
      <c r="AL1048" s="28"/>
      <c r="AM1048" s="28"/>
    </row>
    <row r="1049" spans="1:39">
      <c r="A1049" s="22" t="str">
        <f t="shared" si="116"/>
        <v>六安金安三十铺网点</v>
      </c>
      <c r="B1049" s="22" t="str">
        <f>VLOOKUP(R1049,区域划分!A:B,2,0)</f>
        <v>六安</v>
      </c>
      <c r="C1049" t="str">
        <f t="shared" si="117"/>
        <v>2020-11-04</v>
      </c>
      <c r="D1049" s="16" t="s">
        <v>9878</v>
      </c>
      <c r="E1049" s="16" t="s">
        <v>9879</v>
      </c>
      <c r="F1049" s="16" t="s">
        <v>433</v>
      </c>
      <c r="G1049" s="16" t="s">
        <v>532</v>
      </c>
      <c r="H1049" s="16" t="s">
        <v>1270</v>
      </c>
      <c r="I1049" s="16" t="s">
        <v>473</v>
      </c>
      <c r="J1049" s="16" t="s">
        <v>9880</v>
      </c>
      <c r="K1049" s="16" t="s">
        <v>9881</v>
      </c>
      <c r="L1049" s="16" t="s">
        <v>9882</v>
      </c>
      <c r="M1049" s="16" t="s">
        <v>9883</v>
      </c>
      <c r="N1049" s="16" t="s">
        <v>441</v>
      </c>
      <c r="O1049" s="16" t="s">
        <v>442</v>
      </c>
      <c r="P1049" s="16" t="s">
        <v>9884</v>
      </c>
      <c r="Q1049" s="16" t="s">
        <v>9885</v>
      </c>
      <c r="R1049" s="16" t="s">
        <v>112</v>
      </c>
      <c r="S1049" s="16" t="s">
        <v>5769</v>
      </c>
      <c r="T1049" s="16" t="s">
        <v>9886</v>
      </c>
      <c r="U1049" s="16" t="s">
        <v>447</v>
      </c>
      <c r="V1049" s="16" t="s">
        <v>9887</v>
      </c>
      <c r="W1049" s="16" t="s">
        <v>9884</v>
      </c>
      <c r="X1049" s="16" t="s">
        <v>449</v>
      </c>
      <c r="Y1049" s="16" t="s">
        <v>450</v>
      </c>
      <c r="Z1049" s="16" t="s">
        <v>451</v>
      </c>
      <c r="AA1049" s="16" t="s">
        <v>9888</v>
      </c>
      <c r="AB1049" s="16" t="s">
        <v>5769</v>
      </c>
      <c r="AC1049" s="16" t="s">
        <v>112</v>
      </c>
      <c r="AD1049" s="16" t="s">
        <v>453</v>
      </c>
      <c r="AE1049" s="16" t="s">
        <v>338</v>
      </c>
      <c r="AF1049" s="16" t="s">
        <v>338</v>
      </c>
      <c r="AG1049" s="25">
        <f ca="1" t="shared" si="112"/>
        <v>19.7961111111799</v>
      </c>
      <c r="AH1049" s="25" t="str">
        <f t="shared" si="113"/>
        <v>是</v>
      </c>
      <c r="AI1049" s="26" t="str">
        <f ca="1" t="shared" si="114"/>
        <v>是</v>
      </c>
      <c r="AJ1049" s="27" t="str">
        <f ca="1" t="shared" si="115"/>
        <v>是</v>
      </c>
      <c r="AK1049" s="28" t="s">
        <v>69</v>
      </c>
      <c r="AL1049" s="28"/>
      <c r="AM1049" s="28"/>
    </row>
    <row r="1050" spans="1:39">
      <c r="A1050" s="22" t="str">
        <f t="shared" si="116"/>
        <v>马鞍山和县网点</v>
      </c>
      <c r="B1050" s="22" t="str">
        <f>VLOOKUP(R1050,区域划分!A:B,2,0)</f>
        <v>和县</v>
      </c>
      <c r="C1050" t="str">
        <f t="shared" si="117"/>
        <v>2020-11-04</v>
      </c>
      <c r="D1050" s="16" t="s">
        <v>9889</v>
      </c>
      <c r="E1050" s="16" t="s">
        <v>9890</v>
      </c>
      <c r="F1050" s="16" t="s">
        <v>433</v>
      </c>
      <c r="G1050" s="16" t="s">
        <v>471</v>
      </c>
      <c r="H1050" s="16" t="s">
        <v>472</v>
      </c>
      <c r="I1050" s="16" t="s">
        <v>436</v>
      </c>
      <c r="J1050" s="16" t="s">
        <v>6776</v>
      </c>
      <c r="K1050" s="16" t="s">
        <v>6777</v>
      </c>
      <c r="L1050" s="16" t="s">
        <v>9891</v>
      </c>
      <c r="M1050" s="16" t="s">
        <v>9892</v>
      </c>
      <c r="N1050" s="16" t="s">
        <v>441</v>
      </c>
      <c r="O1050" s="16" t="s">
        <v>442</v>
      </c>
      <c r="P1050" s="16" t="s">
        <v>9893</v>
      </c>
      <c r="Q1050" s="16" t="s">
        <v>9894</v>
      </c>
      <c r="R1050" s="16" t="s">
        <v>59</v>
      </c>
      <c r="S1050" s="16" t="s">
        <v>9895</v>
      </c>
      <c r="T1050" s="16" t="s">
        <v>9896</v>
      </c>
      <c r="U1050" s="16" t="s">
        <v>447</v>
      </c>
      <c r="V1050" s="16" t="s">
        <v>9897</v>
      </c>
      <c r="W1050" s="16" t="s">
        <v>9893</v>
      </c>
      <c r="X1050" s="16" t="s">
        <v>449</v>
      </c>
      <c r="Y1050" s="16" t="s">
        <v>450</v>
      </c>
      <c r="Z1050" s="16" t="s">
        <v>451</v>
      </c>
      <c r="AA1050" s="16" t="s">
        <v>9898</v>
      </c>
      <c r="AB1050" s="16" t="s">
        <v>9895</v>
      </c>
      <c r="AC1050" s="16" t="s">
        <v>59</v>
      </c>
      <c r="AD1050" s="16" t="s">
        <v>453</v>
      </c>
      <c r="AE1050" s="16" t="s">
        <v>338</v>
      </c>
      <c r="AF1050" s="16" t="s">
        <v>338</v>
      </c>
      <c r="AG1050" s="25">
        <f ca="1" t="shared" si="112"/>
        <v>16.0505555556156</v>
      </c>
      <c r="AH1050" s="25" t="str">
        <f t="shared" si="113"/>
        <v>是</v>
      </c>
      <c r="AI1050" s="26" t="str">
        <f ca="1" t="shared" si="114"/>
        <v>是</v>
      </c>
      <c r="AJ1050" s="27" t="str">
        <f ca="1" t="shared" si="115"/>
        <v>是</v>
      </c>
      <c r="AK1050" s="28" t="s">
        <v>69</v>
      </c>
      <c r="AL1050" s="28"/>
      <c r="AM1050" s="28"/>
    </row>
    <row r="1051" spans="1:39">
      <c r="A1051" s="22" t="str">
        <f t="shared" ref="A1051:A1079" si="118">R1051</f>
        <v>合肥肥东吾悦网点</v>
      </c>
      <c r="B1051" s="22" t="str">
        <f>VLOOKUP(R1051,区域划分!A:B,2,0)</f>
        <v>肥东</v>
      </c>
      <c r="C1051" t="str">
        <f t="shared" ref="C1051:C1079" si="119">MID(L1051,1,10)</f>
        <v>2020-11-04</v>
      </c>
      <c r="D1051" s="16" t="s">
        <v>9899</v>
      </c>
      <c r="E1051" s="16" t="s">
        <v>9900</v>
      </c>
      <c r="F1051" s="16" t="s">
        <v>433</v>
      </c>
      <c r="G1051" s="16" t="s">
        <v>456</v>
      </c>
      <c r="H1051" s="16" t="s">
        <v>457</v>
      </c>
      <c r="I1051" s="16" t="s">
        <v>473</v>
      </c>
      <c r="J1051" s="16" t="s">
        <v>8109</v>
      </c>
      <c r="K1051" s="16" t="s">
        <v>588</v>
      </c>
      <c r="L1051" s="16" t="s">
        <v>9901</v>
      </c>
      <c r="M1051" s="16" t="s">
        <v>9902</v>
      </c>
      <c r="N1051" s="16" t="s">
        <v>478</v>
      </c>
      <c r="O1051" s="16" t="s">
        <v>442</v>
      </c>
      <c r="P1051" s="16" t="s">
        <v>9903</v>
      </c>
      <c r="Q1051" s="16" t="s">
        <v>9904</v>
      </c>
      <c r="R1051" s="16" t="s">
        <v>11</v>
      </c>
      <c r="S1051" s="16" t="s">
        <v>4406</v>
      </c>
      <c r="T1051" s="16" t="s">
        <v>9905</v>
      </c>
      <c r="U1051" s="16" t="s">
        <v>447</v>
      </c>
      <c r="V1051" s="16" t="s">
        <v>9906</v>
      </c>
      <c r="W1051" s="16" t="s">
        <v>9903</v>
      </c>
      <c r="X1051" s="16" t="s">
        <v>449</v>
      </c>
      <c r="Y1051" s="16" t="s">
        <v>450</v>
      </c>
      <c r="Z1051" s="16" t="s">
        <v>451</v>
      </c>
      <c r="AA1051" s="16" t="s">
        <v>9907</v>
      </c>
      <c r="AB1051" s="16" t="s">
        <v>4406</v>
      </c>
      <c r="AC1051" s="16" t="s">
        <v>11</v>
      </c>
      <c r="AD1051" s="16" t="s">
        <v>453</v>
      </c>
      <c r="AE1051" s="16" t="s">
        <v>338</v>
      </c>
      <c r="AF1051" s="16" t="s">
        <v>338</v>
      </c>
      <c r="AG1051" s="25">
        <f ca="1" t="shared" ref="AG1051:AG1079" si="120">IF(X1051="已关闭",(AA1051-L1051)*24,(NOW()-L1051)*24)</f>
        <v>19.5902777777519</v>
      </c>
      <c r="AH1051" s="25" t="str">
        <f t="shared" ref="AH1051:AH1079" si="121">IF(AND(Y1051="及时响应",Z1051="否"),"是","否")</f>
        <v>是</v>
      </c>
      <c r="AI1051" s="26" t="str">
        <f ca="1" t="shared" ref="AI1051:AI1079" si="122">IF(AG1051&gt;24,"否","是")</f>
        <v>是</v>
      </c>
      <c r="AJ1051" s="27" t="str">
        <f ca="1" t="shared" ref="AJ1051:AJ1079" si="123">IF(AND(AH1051="是",AI1051="是"),"是","否")</f>
        <v>是</v>
      </c>
      <c r="AK1051" s="28" t="s">
        <v>69</v>
      </c>
      <c r="AL1051" s="28"/>
      <c r="AM1051" s="28"/>
    </row>
    <row r="1052" spans="1:39">
      <c r="A1052" s="22" t="str">
        <f t="shared" si="118"/>
        <v>池州贵池开发区网点</v>
      </c>
      <c r="B1052" s="22" t="str">
        <f>VLOOKUP(R1052,区域划分!A:B,2,0)</f>
        <v>池州</v>
      </c>
      <c r="C1052" t="str">
        <f t="shared" si="119"/>
        <v>2020-11-04</v>
      </c>
      <c r="D1052" s="16" t="s">
        <v>9908</v>
      </c>
      <c r="E1052" s="16" t="s">
        <v>9909</v>
      </c>
      <c r="F1052" s="16" t="s">
        <v>433</v>
      </c>
      <c r="G1052" s="16" t="s">
        <v>532</v>
      </c>
      <c r="H1052" s="16" t="s">
        <v>533</v>
      </c>
      <c r="I1052" s="16" t="s">
        <v>436</v>
      </c>
      <c r="J1052" s="16" t="s">
        <v>6040</v>
      </c>
      <c r="K1052" s="16" t="s">
        <v>7085</v>
      </c>
      <c r="L1052" s="16" t="s">
        <v>9910</v>
      </c>
      <c r="M1052" s="16" t="s">
        <v>3521</v>
      </c>
      <c r="N1052" s="16" t="s">
        <v>441</v>
      </c>
      <c r="O1052" s="16" t="s">
        <v>442</v>
      </c>
      <c r="P1052" s="16" t="s">
        <v>9911</v>
      </c>
      <c r="Q1052" s="16" t="s">
        <v>9912</v>
      </c>
      <c r="R1052" s="16" t="s">
        <v>43</v>
      </c>
      <c r="S1052" s="16" t="s">
        <v>3661</v>
      </c>
      <c r="T1052" s="16" t="s">
        <v>9913</v>
      </c>
      <c r="U1052" s="16" t="s">
        <v>447</v>
      </c>
      <c r="V1052" s="16" t="s">
        <v>4363</v>
      </c>
      <c r="W1052" s="16" t="s">
        <v>9911</v>
      </c>
      <c r="X1052" s="16" t="s">
        <v>449</v>
      </c>
      <c r="Y1052" s="16" t="s">
        <v>450</v>
      </c>
      <c r="Z1052" s="16" t="s">
        <v>451</v>
      </c>
      <c r="AA1052" s="16" t="s">
        <v>9914</v>
      </c>
      <c r="AB1052" s="16" t="s">
        <v>3661</v>
      </c>
      <c r="AC1052" s="16" t="s">
        <v>43</v>
      </c>
      <c r="AD1052" s="16" t="s">
        <v>453</v>
      </c>
      <c r="AE1052" s="16" t="s">
        <v>338</v>
      </c>
      <c r="AF1052" s="16" t="s">
        <v>338</v>
      </c>
      <c r="AG1052" s="25">
        <f ca="1" t="shared" si="120"/>
        <v>21.6477777778055</v>
      </c>
      <c r="AH1052" s="25" t="str">
        <f t="shared" si="121"/>
        <v>是</v>
      </c>
      <c r="AI1052" s="26" t="str">
        <f ca="1" t="shared" si="122"/>
        <v>是</v>
      </c>
      <c r="AJ1052" s="27" t="str">
        <f ca="1" t="shared" si="123"/>
        <v>是</v>
      </c>
      <c r="AK1052" s="28" t="s">
        <v>69</v>
      </c>
      <c r="AL1052" s="28"/>
      <c r="AM1052" s="28"/>
    </row>
    <row r="1053" spans="1:39">
      <c r="A1053" s="22" t="str">
        <f t="shared" si="118"/>
        <v>合肥包河三里庵网点</v>
      </c>
      <c r="B1053" s="22" t="str">
        <f>VLOOKUP(R1053,区域划分!A:B,2,0)</f>
        <v>合肥南</v>
      </c>
      <c r="C1053" t="str">
        <f t="shared" si="119"/>
        <v>2020-11-04</v>
      </c>
      <c r="D1053" s="16" t="s">
        <v>9915</v>
      </c>
      <c r="E1053" s="16" t="s">
        <v>5368</v>
      </c>
      <c r="F1053" s="16" t="s">
        <v>433</v>
      </c>
      <c r="G1053" s="16" t="s">
        <v>471</v>
      </c>
      <c r="H1053" s="16" t="s">
        <v>472</v>
      </c>
      <c r="I1053" s="16" t="s">
        <v>436</v>
      </c>
      <c r="J1053" s="16" t="s">
        <v>133</v>
      </c>
      <c r="K1053" s="16" t="s">
        <v>3621</v>
      </c>
      <c r="L1053" s="16" t="s">
        <v>9916</v>
      </c>
      <c r="M1053" s="16" t="s">
        <v>9917</v>
      </c>
      <c r="N1053" s="16" t="s">
        <v>441</v>
      </c>
      <c r="O1053" s="16" t="s">
        <v>479</v>
      </c>
      <c r="P1053" s="16" t="s">
        <v>9918</v>
      </c>
      <c r="Q1053" s="16" t="s">
        <v>5373</v>
      </c>
      <c r="R1053" s="16" t="s">
        <v>13</v>
      </c>
      <c r="S1053" s="16" t="s">
        <v>445</v>
      </c>
      <c r="T1053" s="16" t="s">
        <v>9919</v>
      </c>
      <c r="U1053" s="16" t="s">
        <v>447</v>
      </c>
      <c r="V1053" s="16" t="s">
        <v>9920</v>
      </c>
      <c r="W1053" s="16" t="s">
        <v>9918</v>
      </c>
      <c r="X1053" s="16" t="s">
        <v>449</v>
      </c>
      <c r="Y1053" s="16" t="s">
        <v>450</v>
      </c>
      <c r="Z1053" s="16" t="s">
        <v>451</v>
      </c>
      <c r="AA1053" s="16" t="s">
        <v>9921</v>
      </c>
      <c r="AB1053" s="16" t="s">
        <v>445</v>
      </c>
      <c r="AC1053" s="16" t="s">
        <v>13</v>
      </c>
      <c r="AD1053" s="16" t="s">
        <v>453</v>
      </c>
      <c r="AE1053" s="16" t="s">
        <v>338</v>
      </c>
      <c r="AF1053" s="16" t="s">
        <v>338</v>
      </c>
      <c r="AG1053" s="25">
        <f ca="1" t="shared" si="120"/>
        <v>16.8294444444473</v>
      </c>
      <c r="AH1053" s="25" t="str">
        <f t="shared" si="121"/>
        <v>是</v>
      </c>
      <c r="AI1053" s="26" t="str">
        <f ca="1" t="shared" si="122"/>
        <v>是</v>
      </c>
      <c r="AJ1053" s="27" t="str">
        <f ca="1" t="shared" si="123"/>
        <v>是</v>
      </c>
      <c r="AK1053" s="28" t="s">
        <v>69</v>
      </c>
      <c r="AL1053" s="28"/>
      <c r="AM1053" s="28"/>
    </row>
    <row r="1054" spans="1:39">
      <c r="A1054" s="22" t="str">
        <f t="shared" si="118"/>
        <v>合肥经开始信路网点</v>
      </c>
      <c r="B1054" s="22" t="str">
        <f>VLOOKUP(R1054,区域划分!A:B,2,0)</f>
        <v>合肥南</v>
      </c>
      <c r="C1054" t="str">
        <f t="shared" si="119"/>
        <v>2020-11-04</v>
      </c>
      <c r="D1054" s="16" t="s">
        <v>9922</v>
      </c>
      <c r="E1054" s="16" t="s">
        <v>9923</v>
      </c>
      <c r="F1054" s="16" t="s">
        <v>433</v>
      </c>
      <c r="G1054" s="16" t="s">
        <v>471</v>
      </c>
      <c r="H1054" s="16" t="s">
        <v>472</v>
      </c>
      <c r="I1054" s="16" t="s">
        <v>436</v>
      </c>
      <c r="J1054" s="16" t="s">
        <v>2933</v>
      </c>
      <c r="K1054" s="16" t="s">
        <v>9924</v>
      </c>
      <c r="L1054" s="16" t="s">
        <v>9925</v>
      </c>
      <c r="M1054" s="16" t="s">
        <v>9926</v>
      </c>
      <c r="N1054" s="16" t="s">
        <v>478</v>
      </c>
      <c r="O1054" s="16" t="s">
        <v>442</v>
      </c>
      <c r="P1054" s="16" t="s">
        <v>9927</v>
      </c>
      <c r="Q1054" s="16" t="s">
        <v>9928</v>
      </c>
      <c r="R1054" s="16" t="s">
        <v>19</v>
      </c>
      <c r="S1054" s="16" t="s">
        <v>4054</v>
      </c>
      <c r="T1054" s="16" t="s">
        <v>9929</v>
      </c>
      <c r="U1054" s="16" t="s">
        <v>447</v>
      </c>
      <c r="V1054" s="16" t="s">
        <v>9930</v>
      </c>
      <c r="W1054" s="16" t="s">
        <v>9927</v>
      </c>
      <c r="X1054" s="16" t="s">
        <v>449</v>
      </c>
      <c r="Y1054" s="16" t="s">
        <v>450</v>
      </c>
      <c r="Z1054" s="16" t="s">
        <v>451</v>
      </c>
      <c r="AA1054" s="16" t="s">
        <v>9931</v>
      </c>
      <c r="AB1054" s="16" t="s">
        <v>4054</v>
      </c>
      <c r="AC1054" s="16" t="s">
        <v>19</v>
      </c>
      <c r="AD1054" s="16" t="s">
        <v>453</v>
      </c>
      <c r="AE1054" s="16" t="s">
        <v>338</v>
      </c>
      <c r="AF1054" s="16" t="s">
        <v>338</v>
      </c>
      <c r="AG1054" s="25">
        <f ca="1" t="shared" si="120"/>
        <v>23.3741666665301</v>
      </c>
      <c r="AH1054" s="25" t="str">
        <f t="shared" si="121"/>
        <v>是</v>
      </c>
      <c r="AI1054" s="26" t="str">
        <f ca="1" t="shared" si="122"/>
        <v>是</v>
      </c>
      <c r="AJ1054" s="27" t="str">
        <f ca="1" t="shared" si="123"/>
        <v>是</v>
      </c>
      <c r="AK1054" s="28" t="s">
        <v>69</v>
      </c>
      <c r="AL1054" s="28"/>
      <c r="AM1054" s="28"/>
    </row>
    <row r="1055" spans="1:39">
      <c r="A1055" s="22" t="str">
        <f t="shared" si="118"/>
        <v>六安霍邱周集镇网点</v>
      </c>
      <c r="B1055" s="22" t="str">
        <f>VLOOKUP(R1055,区域划分!A:B,2,0)</f>
        <v>六安</v>
      </c>
      <c r="C1055" t="str">
        <f t="shared" si="119"/>
        <v>2020-11-04</v>
      </c>
      <c r="D1055" s="16" t="s">
        <v>9932</v>
      </c>
      <c r="E1055" s="16" t="s">
        <v>5306</v>
      </c>
      <c r="F1055" s="16" t="s">
        <v>433</v>
      </c>
      <c r="G1055" s="16" t="s">
        <v>456</v>
      </c>
      <c r="H1055" s="16" t="s">
        <v>457</v>
      </c>
      <c r="I1055" s="16" t="s">
        <v>473</v>
      </c>
      <c r="J1055" s="16" t="s">
        <v>4085</v>
      </c>
      <c r="K1055" s="16" t="s">
        <v>9933</v>
      </c>
      <c r="L1055" s="16" t="s">
        <v>9934</v>
      </c>
      <c r="M1055" s="16" t="s">
        <v>5308</v>
      </c>
      <c r="N1055" s="16" t="s">
        <v>478</v>
      </c>
      <c r="O1055" s="16" t="s">
        <v>442</v>
      </c>
      <c r="P1055" s="16" t="s">
        <v>5309</v>
      </c>
      <c r="Q1055" s="16" t="s">
        <v>5310</v>
      </c>
      <c r="R1055" s="16" t="s">
        <v>33</v>
      </c>
      <c r="S1055" s="16" t="s">
        <v>7361</v>
      </c>
      <c r="T1055" s="16" t="s">
        <v>9935</v>
      </c>
      <c r="U1055" s="16" t="s">
        <v>447</v>
      </c>
      <c r="V1055" s="16" t="s">
        <v>5311</v>
      </c>
      <c r="W1055" s="16" t="s">
        <v>5309</v>
      </c>
      <c r="X1055" s="16" t="s">
        <v>449</v>
      </c>
      <c r="Y1055" s="16" t="s">
        <v>450</v>
      </c>
      <c r="Z1055" s="16" t="s">
        <v>451</v>
      </c>
      <c r="AA1055" s="16" t="s">
        <v>9936</v>
      </c>
      <c r="AB1055" s="16" t="s">
        <v>7361</v>
      </c>
      <c r="AC1055" s="16" t="s">
        <v>33</v>
      </c>
      <c r="AD1055" s="16" t="s">
        <v>453</v>
      </c>
      <c r="AE1055" s="16" t="s">
        <v>338</v>
      </c>
      <c r="AF1055" s="16" t="s">
        <v>338</v>
      </c>
      <c r="AG1055" s="25">
        <f ca="1" t="shared" si="120"/>
        <v>18.6466666667839</v>
      </c>
      <c r="AH1055" s="25" t="str">
        <f t="shared" si="121"/>
        <v>是</v>
      </c>
      <c r="AI1055" s="26" t="str">
        <f ca="1" t="shared" si="122"/>
        <v>是</v>
      </c>
      <c r="AJ1055" s="27" t="str">
        <f ca="1" t="shared" si="123"/>
        <v>是</v>
      </c>
      <c r="AK1055" s="28" t="s">
        <v>69</v>
      </c>
      <c r="AL1055" s="28"/>
      <c r="AM1055" s="28"/>
    </row>
    <row r="1056" spans="1:39">
      <c r="A1056" s="22" t="str">
        <f t="shared" si="118"/>
        <v>池州贵池开发区网点</v>
      </c>
      <c r="B1056" s="22" t="str">
        <f>VLOOKUP(R1056,区域划分!A:B,2,0)</f>
        <v>池州</v>
      </c>
      <c r="C1056" t="str">
        <f t="shared" si="119"/>
        <v>2020-11-04</v>
      </c>
      <c r="D1056" s="16" t="s">
        <v>9937</v>
      </c>
      <c r="E1056" s="16" t="s">
        <v>9938</v>
      </c>
      <c r="F1056" s="16" t="s">
        <v>433</v>
      </c>
      <c r="G1056" s="16" t="s">
        <v>471</v>
      </c>
      <c r="H1056" s="16" t="s">
        <v>472</v>
      </c>
      <c r="I1056" s="16" t="s">
        <v>473</v>
      </c>
      <c r="J1056" s="16" t="s">
        <v>9939</v>
      </c>
      <c r="K1056" s="16" t="s">
        <v>2190</v>
      </c>
      <c r="L1056" s="16" t="s">
        <v>9940</v>
      </c>
      <c r="M1056" s="16" t="s">
        <v>9941</v>
      </c>
      <c r="N1056" s="16" t="s">
        <v>478</v>
      </c>
      <c r="O1056" s="16" t="s">
        <v>442</v>
      </c>
      <c r="P1056" s="16" t="s">
        <v>9942</v>
      </c>
      <c r="Q1056" s="16" t="s">
        <v>9943</v>
      </c>
      <c r="R1056" s="16" t="s">
        <v>43</v>
      </c>
      <c r="S1056" s="16" t="s">
        <v>3661</v>
      </c>
      <c r="T1056" s="16" t="s">
        <v>9944</v>
      </c>
      <c r="U1056" s="16" t="s">
        <v>447</v>
      </c>
      <c r="V1056" s="16" t="s">
        <v>9945</v>
      </c>
      <c r="W1056" s="16" t="s">
        <v>9942</v>
      </c>
      <c r="X1056" s="16" t="s">
        <v>449</v>
      </c>
      <c r="Y1056" s="16" t="s">
        <v>450</v>
      </c>
      <c r="Z1056" s="16" t="s">
        <v>451</v>
      </c>
      <c r="AA1056" s="16" t="s">
        <v>9946</v>
      </c>
      <c r="AB1056" s="16" t="s">
        <v>3661</v>
      </c>
      <c r="AC1056" s="16" t="s">
        <v>43</v>
      </c>
      <c r="AD1056" s="16" t="s">
        <v>453</v>
      </c>
      <c r="AE1056" s="16" t="s">
        <v>338</v>
      </c>
      <c r="AF1056" s="16" t="s">
        <v>338</v>
      </c>
      <c r="AG1056" s="25">
        <f ca="1" t="shared" si="120"/>
        <v>21.5202777778613</v>
      </c>
      <c r="AH1056" s="25" t="str">
        <f t="shared" si="121"/>
        <v>是</v>
      </c>
      <c r="AI1056" s="26" t="str">
        <f ca="1" t="shared" si="122"/>
        <v>是</v>
      </c>
      <c r="AJ1056" s="27" t="str">
        <f ca="1" t="shared" si="123"/>
        <v>是</v>
      </c>
      <c r="AK1056" s="28" t="s">
        <v>69</v>
      </c>
      <c r="AL1056" s="28"/>
      <c r="AM1056" s="28"/>
    </row>
    <row r="1057" spans="1:39">
      <c r="A1057" s="22" t="str">
        <f t="shared" si="118"/>
        <v>合肥长丰北城网点</v>
      </c>
      <c r="B1057" s="22" t="str">
        <f>VLOOKUP(R1057,区域划分!A:B,2,0)</f>
        <v>合肥北</v>
      </c>
      <c r="C1057" t="str">
        <f t="shared" si="119"/>
        <v>2020-11-04</v>
      </c>
      <c r="D1057" s="16" t="s">
        <v>9947</v>
      </c>
      <c r="E1057" s="16" t="s">
        <v>9948</v>
      </c>
      <c r="F1057" s="16" t="s">
        <v>433</v>
      </c>
      <c r="G1057" s="16" t="s">
        <v>471</v>
      </c>
      <c r="H1057" s="16" t="s">
        <v>599</v>
      </c>
      <c r="I1057" s="16" t="s">
        <v>473</v>
      </c>
      <c r="J1057" s="16" t="s">
        <v>9425</v>
      </c>
      <c r="K1057" s="16" t="s">
        <v>9949</v>
      </c>
      <c r="L1057" s="16" t="s">
        <v>9950</v>
      </c>
      <c r="M1057" s="16" t="s">
        <v>9951</v>
      </c>
      <c r="N1057" s="16" t="s">
        <v>478</v>
      </c>
      <c r="O1057" s="16" t="s">
        <v>479</v>
      </c>
      <c r="P1057" s="16" t="s">
        <v>9952</v>
      </c>
      <c r="Q1057" s="16" t="s">
        <v>9953</v>
      </c>
      <c r="R1057" s="16" t="s">
        <v>21</v>
      </c>
      <c r="S1057" s="16" t="s">
        <v>482</v>
      </c>
      <c r="T1057" s="16" t="s">
        <v>9954</v>
      </c>
      <c r="U1057" s="16" t="s">
        <v>447</v>
      </c>
      <c r="V1057" s="16" t="s">
        <v>9955</v>
      </c>
      <c r="W1057" s="16" t="s">
        <v>9952</v>
      </c>
      <c r="X1057" s="16" t="s">
        <v>449</v>
      </c>
      <c r="Y1057" s="16" t="s">
        <v>450</v>
      </c>
      <c r="Z1057" s="16" t="s">
        <v>451</v>
      </c>
      <c r="AA1057" s="16" t="s">
        <v>9956</v>
      </c>
      <c r="AB1057" s="16" t="s">
        <v>482</v>
      </c>
      <c r="AC1057" s="16" t="s">
        <v>21</v>
      </c>
      <c r="AD1057" s="16" t="s">
        <v>453</v>
      </c>
      <c r="AE1057" s="16" t="s">
        <v>338</v>
      </c>
      <c r="AF1057" s="16" t="s">
        <v>338</v>
      </c>
      <c r="AG1057" s="25">
        <f ca="1" t="shared" si="120"/>
        <v>22.372777777724</v>
      </c>
      <c r="AH1057" s="25" t="str">
        <f t="shared" si="121"/>
        <v>是</v>
      </c>
      <c r="AI1057" s="26" t="str">
        <f ca="1" t="shared" si="122"/>
        <v>是</v>
      </c>
      <c r="AJ1057" s="27" t="str">
        <f ca="1" t="shared" si="123"/>
        <v>是</v>
      </c>
      <c r="AK1057" s="28" t="s">
        <v>69</v>
      </c>
      <c r="AL1057" s="28"/>
      <c r="AM1057" s="28"/>
    </row>
    <row r="1058" spans="1:39">
      <c r="A1058" s="22" t="str">
        <f t="shared" si="118"/>
        <v>合肥肥东人民路网点</v>
      </c>
      <c r="B1058" s="22" t="str">
        <f>VLOOKUP(R1058,区域划分!A:B,2,0)</f>
        <v>肥东</v>
      </c>
      <c r="C1058" t="str">
        <f t="shared" si="119"/>
        <v>2020-11-04</v>
      </c>
      <c r="D1058" s="16" t="s">
        <v>9957</v>
      </c>
      <c r="E1058" s="16" t="s">
        <v>9958</v>
      </c>
      <c r="F1058" s="16" t="s">
        <v>433</v>
      </c>
      <c r="G1058" s="16" t="s">
        <v>456</v>
      </c>
      <c r="H1058" s="16" t="s">
        <v>457</v>
      </c>
      <c r="I1058" s="16" t="s">
        <v>473</v>
      </c>
      <c r="J1058" s="16" t="s">
        <v>3219</v>
      </c>
      <c r="K1058" s="16" t="s">
        <v>3538</v>
      </c>
      <c r="L1058" s="16" t="s">
        <v>9959</v>
      </c>
      <c r="M1058" s="16" t="s">
        <v>9960</v>
      </c>
      <c r="N1058" s="16" t="s">
        <v>478</v>
      </c>
      <c r="O1058" s="16" t="s">
        <v>442</v>
      </c>
      <c r="P1058" s="16" t="s">
        <v>9961</v>
      </c>
      <c r="Q1058" s="16" t="s">
        <v>9962</v>
      </c>
      <c r="R1058" s="16" t="s">
        <v>23</v>
      </c>
      <c r="S1058" s="16" t="s">
        <v>494</v>
      </c>
      <c r="T1058" s="16" t="s">
        <v>3503</v>
      </c>
      <c r="U1058" s="16" t="s">
        <v>466</v>
      </c>
      <c r="V1058" s="16" t="s">
        <v>9963</v>
      </c>
      <c r="W1058" s="16" t="s">
        <v>9961</v>
      </c>
      <c r="X1058" s="16" t="s">
        <v>449</v>
      </c>
      <c r="Y1058" s="16" t="s">
        <v>450</v>
      </c>
      <c r="Z1058" s="16" t="s">
        <v>451</v>
      </c>
      <c r="AA1058" s="16" t="s">
        <v>9964</v>
      </c>
      <c r="AB1058" s="16" t="s">
        <v>494</v>
      </c>
      <c r="AC1058" s="16" t="s">
        <v>23</v>
      </c>
      <c r="AD1058" s="16" t="s">
        <v>453</v>
      </c>
      <c r="AE1058" s="16" t="s">
        <v>23</v>
      </c>
      <c r="AF1058" s="16" t="s">
        <v>338</v>
      </c>
      <c r="AG1058" s="25">
        <f ca="1" t="shared" si="120"/>
        <v>23.3208333333023</v>
      </c>
      <c r="AH1058" s="25" t="str">
        <f t="shared" si="121"/>
        <v>是</v>
      </c>
      <c r="AI1058" s="26" t="str">
        <f ca="1" t="shared" si="122"/>
        <v>是</v>
      </c>
      <c r="AJ1058" s="27" t="str">
        <f ca="1" t="shared" si="123"/>
        <v>是</v>
      </c>
      <c r="AK1058" s="28"/>
      <c r="AL1058" s="28" t="s">
        <v>71</v>
      </c>
      <c r="AM1058" s="28"/>
    </row>
    <row r="1059" spans="1:39">
      <c r="A1059" s="22" t="str">
        <f t="shared" si="118"/>
        <v>合肥经开始信路网点</v>
      </c>
      <c r="B1059" s="22" t="str">
        <f>VLOOKUP(R1059,区域划分!A:B,2,0)</f>
        <v>合肥南</v>
      </c>
      <c r="C1059" t="str">
        <f t="shared" si="119"/>
        <v>2020-11-04</v>
      </c>
      <c r="D1059" s="16" t="s">
        <v>9965</v>
      </c>
      <c r="E1059" s="16" t="s">
        <v>9966</v>
      </c>
      <c r="F1059" s="16" t="s">
        <v>433</v>
      </c>
      <c r="G1059" s="16" t="s">
        <v>456</v>
      </c>
      <c r="H1059" s="16" t="s">
        <v>457</v>
      </c>
      <c r="I1059" s="16" t="s">
        <v>436</v>
      </c>
      <c r="J1059" s="16" t="s">
        <v>4956</v>
      </c>
      <c r="K1059" s="16" t="s">
        <v>4546</v>
      </c>
      <c r="L1059" s="16" t="s">
        <v>9967</v>
      </c>
      <c r="M1059" s="16" t="s">
        <v>9968</v>
      </c>
      <c r="N1059" s="16" t="s">
        <v>478</v>
      </c>
      <c r="O1059" s="16" t="s">
        <v>442</v>
      </c>
      <c r="P1059" s="16" t="s">
        <v>9969</v>
      </c>
      <c r="Q1059" s="16" t="s">
        <v>9970</v>
      </c>
      <c r="R1059" s="16" t="s">
        <v>19</v>
      </c>
      <c r="S1059" s="16" t="s">
        <v>4054</v>
      </c>
      <c r="T1059" s="16" t="s">
        <v>9971</v>
      </c>
      <c r="U1059" s="16" t="s">
        <v>447</v>
      </c>
      <c r="V1059" s="16" t="s">
        <v>9972</v>
      </c>
      <c r="W1059" s="16" t="s">
        <v>9969</v>
      </c>
      <c r="X1059" s="16" t="s">
        <v>449</v>
      </c>
      <c r="Y1059" s="16" t="s">
        <v>450</v>
      </c>
      <c r="Z1059" s="16" t="s">
        <v>451</v>
      </c>
      <c r="AA1059" s="16" t="s">
        <v>9973</v>
      </c>
      <c r="AB1059" s="16" t="s">
        <v>4054</v>
      </c>
      <c r="AC1059" s="16" t="s">
        <v>19</v>
      </c>
      <c r="AD1059" s="16" t="s">
        <v>453</v>
      </c>
      <c r="AE1059" s="16" t="s">
        <v>338</v>
      </c>
      <c r="AF1059" s="16" t="s">
        <v>338</v>
      </c>
      <c r="AG1059" s="25">
        <f ca="1" t="shared" si="120"/>
        <v>23.2822222222458</v>
      </c>
      <c r="AH1059" s="25" t="str">
        <f t="shared" si="121"/>
        <v>是</v>
      </c>
      <c r="AI1059" s="26" t="str">
        <f ca="1" t="shared" si="122"/>
        <v>是</v>
      </c>
      <c r="AJ1059" s="27" t="str">
        <f ca="1" t="shared" si="123"/>
        <v>是</v>
      </c>
      <c r="AK1059" s="28" t="s">
        <v>69</v>
      </c>
      <c r="AL1059" s="28"/>
      <c r="AM1059" s="28"/>
    </row>
    <row r="1060" spans="1:39">
      <c r="A1060" s="22" t="str">
        <f t="shared" si="118"/>
        <v>合肥经开大学城网点</v>
      </c>
      <c r="B1060" s="22" t="str">
        <f>VLOOKUP(R1060,区域划分!A:B,2,0)</f>
        <v>合肥南</v>
      </c>
      <c r="C1060" t="str">
        <f t="shared" si="119"/>
        <v>2020-11-04</v>
      </c>
      <c r="D1060" s="16" t="s">
        <v>9974</v>
      </c>
      <c r="E1060" s="16" t="s">
        <v>9975</v>
      </c>
      <c r="F1060" s="16" t="s">
        <v>433</v>
      </c>
      <c r="G1060" s="16" t="s">
        <v>456</v>
      </c>
      <c r="H1060" s="16" t="s">
        <v>457</v>
      </c>
      <c r="I1060" s="16" t="s">
        <v>473</v>
      </c>
      <c r="J1060" s="16" t="s">
        <v>954</v>
      </c>
      <c r="K1060" s="16" t="s">
        <v>2053</v>
      </c>
      <c r="L1060" s="16" t="s">
        <v>9976</v>
      </c>
      <c r="M1060" s="16" t="s">
        <v>537</v>
      </c>
      <c r="N1060" s="16" t="s">
        <v>441</v>
      </c>
      <c r="O1060" s="16" t="s">
        <v>442</v>
      </c>
      <c r="P1060" s="16" t="s">
        <v>537</v>
      </c>
      <c r="Q1060" s="16" t="s">
        <v>9977</v>
      </c>
      <c r="R1060" s="16" t="s">
        <v>7</v>
      </c>
      <c r="S1060" s="16" t="s">
        <v>9978</v>
      </c>
      <c r="T1060" s="16" t="s">
        <v>9979</v>
      </c>
      <c r="U1060" s="16" t="s">
        <v>466</v>
      </c>
      <c r="V1060" s="16" t="s">
        <v>541</v>
      </c>
      <c r="W1060" s="16" t="s">
        <v>537</v>
      </c>
      <c r="X1060" s="16" t="s">
        <v>449</v>
      </c>
      <c r="Y1060" s="16" t="s">
        <v>450</v>
      </c>
      <c r="Z1060" s="16" t="s">
        <v>451</v>
      </c>
      <c r="AA1060" s="16" t="s">
        <v>9980</v>
      </c>
      <c r="AB1060" s="16" t="s">
        <v>9978</v>
      </c>
      <c r="AC1060" s="16" t="s">
        <v>251</v>
      </c>
      <c r="AD1060" s="16" t="s">
        <v>453</v>
      </c>
      <c r="AE1060" s="16" t="s">
        <v>338</v>
      </c>
      <c r="AF1060" s="16" t="s">
        <v>338</v>
      </c>
      <c r="AG1060" s="25">
        <f ca="1" t="shared" si="120"/>
        <v>17.6911111110239</v>
      </c>
      <c r="AH1060" s="25" t="str">
        <f t="shared" si="121"/>
        <v>是</v>
      </c>
      <c r="AI1060" s="26" t="str">
        <f ca="1" t="shared" si="122"/>
        <v>是</v>
      </c>
      <c r="AJ1060" s="27" t="str">
        <f ca="1" t="shared" si="123"/>
        <v>是</v>
      </c>
      <c r="AK1060" s="28" t="s">
        <v>69</v>
      </c>
      <c r="AL1060" s="28"/>
      <c r="AM1060" s="28"/>
    </row>
    <row r="1061" spans="1:39">
      <c r="A1061" s="22" t="str">
        <f t="shared" si="118"/>
        <v>合肥经开网点</v>
      </c>
      <c r="B1061" s="22" t="str">
        <f>VLOOKUP(R1061,区域划分!A:B,2,0)</f>
        <v>合肥南</v>
      </c>
      <c r="C1061" t="str">
        <f t="shared" si="119"/>
        <v>2020-11-04</v>
      </c>
      <c r="D1061" s="16" t="s">
        <v>9981</v>
      </c>
      <c r="E1061" s="16" t="s">
        <v>9982</v>
      </c>
      <c r="F1061" s="16" t="s">
        <v>433</v>
      </c>
      <c r="G1061" s="16" t="s">
        <v>532</v>
      </c>
      <c r="H1061" s="16" t="s">
        <v>533</v>
      </c>
      <c r="I1061" s="16" t="s">
        <v>473</v>
      </c>
      <c r="J1061" s="16" t="s">
        <v>1072</v>
      </c>
      <c r="K1061" s="16" t="s">
        <v>6787</v>
      </c>
      <c r="L1061" s="16" t="s">
        <v>9983</v>
      </c>
      <c r="M1061" s="16" t="s">
        <v>9984</v>
      </c>
      <c r="N1061" s="16" t="s">
        <v>478</v>
      </c>
      <c r="O1061" s="16" t="s">
        <v>442</v>
      </c>
      <c r="P1061" s="16" t="s">
        <v>9985</v>
      </c>
      <c r="Q1061" s="16" t="s">
        <v>9986</v>
      </c>
      <c r="R1061" s="16" t="s">
        <v>9</v>
      </c>
      <c r="S1061" s="16" t="s">
        <v>9978</v>
      </c>
      <c r="T1061" s="16" t="s">
        <v>9979</v>
      </c>
      <c r="U1061" s="16" t="s">
        <v>466</v>
      </c>
      <c r="V1061" s="16" t="s">
        <v>9987</v>
      </c>
      <c r="W1061" s="16" t="s">
        <v>9985</v>
      </c>
      <c r="X1061" s="16" t="s">
        <v>449</v>
      </c>
      <c r="Y1061" s="16" t="s">
        <v>450</v>
      </c>
      <c r="Z1061" s="16" t="s">
        <v>451</v>
      </c>
      <c r="AA1061" s="16" t="s">
        <v>9988</v>
      </c>
      <c r="AB1061" s="16" t="s">
        <v>9978</v>
      </c>
      <c r="AC1061" s="16" t="s">
        <v>251</v>
      </c>
      <c r="AD1061" s="16" t="s">
        <v>453</v>
      </c>
      <c r="AE1061" s="16" t="s">
        <v>9</v>
      </c>
      <c r="AF1061" s="16" t="s">
        <v>338</v>
      </c>
      <c r="AG1061" s="25">
        <f ca="1" t="shared" si="120"/>
        <v>17.6827777778381</v>
      </c>
      <c r="AH1061" s="25" t="str">
        <f t="shared" si="121"/>
        <v>是</v>
      </c>
      <c r="AI1061" s="26" t="str">
        <f ca="1" t="shared" si="122"/>
        <v>是</v>
      </c>
      <c r="AJ1061" s="27" t="str">
        <f ca="1" t="shared" si="123"/>
        <v>是</v>
      </c>
      <c r="AK1061" s="28" t="s">
        <v>69</v>
      </c>
      <c r="AL1061" s="28"/>
      <c r="AM1061" s="28"/>
    </row>
    <row r="1062" spans="1:39">
      <c r="A1062" s="22" t="str">
        <f t="shared" si="118"/>
        <v>亳州利辛城北网点</v>
      </c>
      <c r="B1062" s="22" t="str">
        <f>VLOOKUP(R1062,区域划分!A:B,2,0)</f>
        <v>亳州</v>
      </c>
      <c r="C1062" t="str">
        <f t="shared" si="119"/>
        <v>2020-11-04</v>
      </c>
      <c r="D1062" s="16" t="s">
        <v>9989</v>
      </c>
      <c r="E1062" s="16" t="s">
        <v>9990</v>
      </c>
      <c r="F1062" s="16" t="s">
        <v>433</v>
      </c>
      <c r="G1062" s="16" t="s">
        <v>532</v>
      </c>
      <c r="H1062" s="16" t="s">
        <v>2334</v>
      </c>
      <c r="I1062" s="16" t="s">
        <v>473</v>
      </c>
      <c r="J1062" s="16" t="s">
        <v>3609</v>
      </c>
      <c r="K1062" s="16" t="s">
        <v>8922</v>
      </c>
      <c r="L1062" s="16" t="s">
        <v>9991</v>
      </c>
      <c r="M1062" s="16" t="s">
        <v>9992</v>
      </c>
      <c r="N1062" s="16" t="s">
        <v>441</v>
      </c>
      <c r="O1062" s="16" t="s">
        <v>442</v>
      </c>
      <c r="P1062" s="16" t="s">
        <v>9992</v>
      </c>
      <c r="Q1062" s="16" t="s">
        <v>9993</v>
      </c>
      <c r="R1062" s="16" t="s">
        <v>92</v>
      </c>
      <c r="S1062" s="16" t="s">
        <v>9978</v>
      </c>
      <c r="T1062" s="16" t="s">
        <v>9979</v>
      </c>
      <c r="U1062" s="16" t="s">
        <v>466</v>
      </c>
      <c r="V1062" s="16" t="s">
        <v>9994</v>
      </c>
      <c r="W1062" s="16" t="s">
        <v>9992</v>
      </c>
      <c r="X1062" s="16" t="s">
        <v>449</v>
      </c>
      <c r="Y1062" s="16" t="s">
        <v>450</v>
      </c>
      <c r="Z1062" s="16" t="s">
        <v>451</v>
      </c>
      <c r="AA1062" s="16" t="s">
        <v>9995</v>
      </c>
      <c r="AB1062" s="16" t="s">
        <v>9978</v>
      </c>
      <c r="AC1062" s="16" t="s">
        <v>251</v>
      </c>
      <c r="AD1062" s="16" t="s">
        <v>453</v>
      </c>
      <c r="AE1062" s="16" t="s">
        <v>92</v>
      </c>
      <c r="AF1062" s="16" t="s">
        <v>338</v>
      </c>
      <c r="AG1062" s="25">
        <f ca="1" t="shared" si="120"/>
        <v>17.5861111111008</v>
      </c>
      <c r="AH1062" s="25" t="str">
        <f t="shared" si="121"/>
        <v>是</v>
      </c>
      <c r="AI1062" s="26" t="str">
        <f ca="1" t="shared" si="122"/>
        <v>是</v>
      </c>
      <c r="AJ1062" s="27" t="str">
        <f ca="1" t="shared" si="123"/>
        <v>是</v>
      </c>
      <c r="AK1062" s="28" t="s">
        <v>69</v>
      </c>
      <c r="AL1062" s="28"/>
      <c r="AM1062" s="28"/>
    </row>
    <row r="1063" spans="1:39">
      <c r="A1063" s="22" t="str">
        <f t="shared" si="118"/>
        <v>合肥经开网点</v>
      </c>
      <c r="B1063" s="22" t="str">
        <f>VLOOKUP(R1063,区域划分!A:B,2,0)</f>
        <v>合肥南</v>
      </c>
      <c r="C1063" t="str">
        <f t="shared" si="119"/>
        <v>2020-11-04</v>
      </c>
      <c r="D1063" s="16" t="s">
        <v>9996</v>
      </c>
      <c r="E1063" s="16" t="s">
        <v>9997</v>
      </c>
      <c r="F1063" s="16" t="s">
        <v>433</v>
      </c>
      <c r="G1063" s="16" t="s">
        <v>456</v>
      </c>
      <c r="H1063" s="16" t="s">
        <v>457</v>
      </c>
      <c r="I1063" s="16" t="s">
        <v>473</v>
      </c>
      <c r="J1063" s="16" t="s">
        <v>7715</v>
      </c>
      <c r="K1063" s="16" t="s">
        <v>9998</v>
      </c>
      <c r="L1063" s="16" t="s">
        <v>9999</v>
      </c>
      <c r="M1063" s="16" t="s">
        <v>10000</v>
      </c>
      <c r="N1063" s="16" t="s">
        <v>441</v>
      </c>
      <c r="O1063" s="16" t="s">
        <v>442</v>
      </c>
      <c r="P1063" s="16" t="s">
        <v>10001</v>
      </c>
      <c r="Q1063" s="16" t="s">
        <v>10002</v>
      </c>
      <c r="R1063" s="16" t="s">
        <v>9</v>
      </c>
      <c r="S1063" s="16" t="s">
        <v>9978</v>
      </c>
      <c r="T1063" s="16" t="s">
        <v>9979</v>
      </c>
      <c r="U1063" s="16" t="s">
        <v>466</v>
      </c>
      <c r="V1063" s="16" t="s">
        <v>10003</v>
      </c>
      <c r="W1063" s="16" t="s">
        <v>10001</v>
      </c>
      <c r="X1063" s="16" t="s">
        <v>449</v>
      </c>
      <c r="Y1063" s="16" t="s">
        <v>450</v>
      </c>
      <c r="Z1063" s="16" t="s">
        <v>451</v>
      </c>
      <c r="AA1063" s="16" t="s">
        <v>10004</v>
      </c>
      <c r="AB1063" s="16" t="s">
        <v>9978</v>
      </c>
      <c r="AC1063" s="16" t="s">
        <v>251</v>
      </c>
      <c r="AD1063" s="16" t="s">
        <v>453</v>
      </c>
      <c r="AE1063" s="16" t="s">
        <v>9</v>
      </c>
      <c r="AF1063" s="16" t="s">
        <v>338</v>
      </c>
      <c r="AG1063" s="25">
        <f ca="1" t="shared" si="120"/>
        <v>17.3133333332953</v>
      </c>
      <c r="AH1063" s="25" t="str">
        <f t="shared" si="121"/>
        <v>是</v>
      </c>
      <c r="AI1063" s="26" t="str">
        <f ca="1" t="shared" si="122"/>
        <v>是</v>
      </c>
      <c r="AJ1063" s="27" t="str">
        <f ca="1" t="shared" si="123"/>
        <v>是</v>
      </c>
      <c r="AK1063" s="28" t="s">
        <v>69</v>
      </c>
      <c r="AL1063" s="28"/>
      <c r="AM1063" s="28"/>
    </row>
    <row r="1064" spans="1:39">
      <c r="A1064" s="22" t="str">
        <f t="shared" si="118"/>
        <v>合肥经开始信路网点</v>
      </c>
      <c r="B1064" s="22" t="str">
        <f>VLOOKUP(R1064,区域划分!A:B,2,0)</f>
        <v>合肥南</v>
      </c>
      <c r="C1064" t="str">
        <f t="shared" si="119"/>
        <v>2020-11-04</v>
      </c>
      <c r="D1064" s="16" t="s">
        <v>10005</v>
      </c>
      <c r="E1064" s="16" t="s">
        <v>10006</v>
      </c>
      <c r="F1064" s="16" t="s">
        <v>433</v>
      </c>
      <c r="G1064" s="16" t="s">
        <v>456</v>
      </c>
      <c r="H1064" s="16" t="s">
        <v>457</v>
      </c>
      <c r="I1064" s="16" t="s">
        <v>473</v>
      </c>
      <c r="J1064" s="16" t="s">
        <v>805</v>
      </c>
      <c r="K1064" s="16" t="s">
        <v>10007</v>
      </c>
      <c r="L1064" s="16" t="s">
        <v>10008</v>
      </c>
      <c r="M1064" s="16" t="s">
        <v>10009</v>
      </c>
      <c r="N1064" s="16" t="s">
        <v>441</v>
      </c>
      <c r="O1064" s="16" t="s">
        <v>442</v>
      </c>
      <c r="P1064" s="16" t="s">
        <v>10010</v>
      </c>
      <c r="Q1064" s="16" t="s">
        <v>10011</v>
      </c>
      <c r="R1064" s="16" t="s">
        <v>19</v>
      </c>
      <c r="S1064" s="16" t="s">
        <v>4054</v>
      </c>
      <c r="T1064" s="16" t="s">
        <v>10012</v>
      </c>
      <c r="U1064" s="16" t="s">
        <v>447</v>
      </c>
      <c r="V1064" s="16" t="s">
        <v>10013</v>
      </c>
      <c r="W1064" s="16" t="s">
        <v>10010</v>
      </c>
      <c r="X1064" s="16" t="s">
        <v>449</v>
      </c>
      <c r="Y1064" s="16" t="s">
        <v>450</v>
      </c>
      <c r="Z1064" s="16" t="s">
        <v>451</v>
      </c>
      <c r="AA1064" s="16" t="s">
        <v>10014</v>
      </c>
      <c r="AB1064" s="16" t="s">
        <v>4054</v>
      </c>
      <c r="AC1064" s="16" t="s">
        <v>19</v>
      </c>
      <c r="AD1064" s="16" t="s">
        <v>453</v>
      </c>
      <c r="AE1064" s="16" t="s">
        <v>338</v>
      </c>
      <c r="AF1064" s="16" t="s">
        <v>338</v>
      </c>
      <c r="AG1064" s="25">
        <f ca="1" t="shared" si="120"/>
        <v>22.3416666666744</v>
      </c>
      <c r="AH1064" s="25" t="str">
        <f t="shared" si="121"/>
        <v>是</v>
      </c>
      <c r="AI1064" s="26" t="str">
        <f ca="1" t="shared" si="122"/>
        <v>是</v>
      </c>
      <c r="AJ1064" s="27" t="str">
        <f ca="1" t="shared" si="123"/>
        <v>是</v>
      </c>
      <c r="AK1064" s="28" t="s">
        <v>69</v>
      </c>
      <c r="AL1064" s="28"/>
      <c r="AM1064" s="28"/>
    </row>
    <row r="1065" spans="1:39">
      <c r="A1065" s="22" t="str">
        <f t="shared" si="118"/>
        <v>合肥经开始信路网点</v>
      </c>
      <c r="B1065" s="22" t="str">
        <f>VLOOKUP(R1065,区域划分!A:B,2,0)</f>
        <v>合肥南</v>
      </c>
      <c r="C1065" t="str">
        <f t="shared" si="119"/>
        <v>2020-11-04</v>
      </c>
      <c r="D1065" s="16" t="s">
        <v>10015</v>
      </c>
      <c r="E1065" s="16" t="s">
        <v>10016</v>
      </c>
      <c r="F1065" s="16" t="s">
        <v>433</v>
      </c>
      <c r="G1065" s="16" t="s">
        <v>456</v>
      </c>
      <c r="H1065" s="16" t="s">
        <v>753</v>
      </c>
      <c r="I1065" s="16" t="s">
        <v>473</v>
      </c>
      <c r="J1065" s="16" t="s">
        <v>10017</v>
      </c>
      <c r="K1065" s="16" t="s">
        <v>10018</v>
      </c>
      <c r="L1065" s="16" t="s">
        <v>10019</v>
      </c>
      <c r="M1065" s="16" t="s">
        <v>10020</v>
      </c>
      <c r="N1065" s="16" t="s">
        <v>478</v>
      </c>
      <c r="O1065" s="16" t="s">
        <v>442</v>
      </c>
      <c r="P1065" s="16" t="s">
        <v>10021</v>
      </c>
      <c r="Q1065" s="16" t="s">
        <v>10022</v>
      </c>
      <c r="R1065" s="16" t="s">
        <v>19</v>
      </c>
      <c r="S1065" s="16" t="s">
        <v>4054</v>
      </c>
      <c r="T1065" s="16" t="s">
        <v>10023</v>
      </c>
      <c r="U1065" s="16" t="s">
        <v>447</v>
      </c>
      <c r="V1065" s="16" t="s">
        <v>10024</v>
      </c>
      <c r="W1065" s="16" t="s">
        <v>10021</v>
      </c>
      <c r="X1065" s="16" t="s">
        <v>449</v>
      </c>
      <c r="Y1065" s="16" t="s">
        <v>450</v>
      </c>
      <c r="Z1065" s="16" t="s">
        <v>451</v>
      </c>
      <c r="AA1065" s="16" t="s">
        <v>10025</v>
      </c>
      <c r="AB1065" s="16" t="s">
        <v>4054</v>
      </c>
      <c r="AC1065" s="16" t="s">
        <v>19</v>
      </c>
      <c r="AD1065" s="16" t="s">
        <v>453</v>
      </c>
      <c r="AE1065" s="16" t="s">
        <v>338</v>
      </c>
      <c r="AF1065" s="16" t="s">
        <v>338</v>
      </c>
      <c r="AG1065" s="25">
        <f ca="1" t="shared" si="120"/>
        <v>20.8038888889714</v>
      </c>
      <c r="AH1065" s="25" t="str">
        <f t="shared" si="121"/>
        <v>是</v>
      </c>
      <c r="AI1065" s="26" t="str">
        <f ca="1" t="shared" si="122"/>
        <v>是</v>
      </c>
      <c r="AJ1065" s="27" t="str">
        <f ca="1" t="shared" si="123"/>
        <v>是</v>
      </c>
      <c r="AK1065" s="28" t="s">
        <v>69</v>
      </c>
      <c r="AL1065" s="28"/>
      <c r="AM1065" s="28"/>
    </row>
    <row r="1066" spans="1:39">
      <c r="A1066" s="22" t="str">
        <f t="shared" si="118"/>
        <v>合肥经开大学城网点</v>
      </c>
      <c r="B1066" s="22" t="str">
        <f>VLOOKUP(R1066,区域划分!A:B,2,0)</f>
        <v>合肥南</v>
      </c>
      <c r="C1066" t="str">
        <f t="shared" si="119"/>
        <v>2020-11-04</v>
      </c>
      <c r="D1066" s="16" t="s">
        <v>10026</v>
      </c>
      <c r="E1066" s="16" t="s">
        <v>10027</v>
      </c>
      <c r="F1066" s="16" t="s">
        <v>433</v>
      </c>
      <c r="G1066" s="16" t="s">
        <v>456</v>
      </c>
      <c r="H1066" s="16" t="s">
        <v>753</v>
      </c>
      <c r="I1066" s="16" t="s">
        <v>473</v>
      </c>
      <c r="J1066" s="16" t="s">
        <v>8891</v>
      </c>
      <c r="K1066" s="16" t="s">
        <v>10028</v>
      </c>
      <c r="L1066" s="16" t="s">
        <v>10029</v>
      </c>
      <c r="M1066" s="16" t="s">
        <v>10030</v>
      </c>
      <c r="N1066" s="16" t="s">
        <v>441</v>
      </c>
      <c r="O1066" s="16" t="s">
        <v>442</v>
      </c>
      <c r="P1066" s="16" t="s">
        <v>10031</v>
      </c>
      <c r="Q1066" s="16" t="s">
        <v>6442</v>
      </c>
      <c r="R1066" s="16" t="s">
        <v>7</v>
      </c>
      <c r="S1066" s="16" t="s">
        <v>3414</v>
      </c>
      <c r="T1066" s="16" t="s">
        <v>10032</v>
      </c>
      <c r="U1066" s="16" t="s">
        <v>447</v>
      </c>
      <c r="V1066" s="16" t="s">
        <v>10033</v>
      </c>
      <c r="W1066" s="16" t="s">
        <v>10031</v>
      </c>
      <c r="X1066" s="16" t="s">
        <v>449</v>
      </c>
      <c r="Y1066" s="16" t="s">
        <v>450</v>
      </c>
      <c r="Z1066" s="16" t="s">
        <v>451</v>
      </c>
      <c r="AA1066" s="16" t="s">
        <v>10034</v>
      </c>
      <c r="AB1066" s="16" t="s">
        <v>3414</v>
      </c>
      <c r="AC1066" s="16" t="s">
        <v>7</v>
      </c>
      <c r="AD1066" s="16" t="s">
        <v>453</v>
      </c>
      <c r="AE1066" s="16" t="s">
        <v>338</v>
      </c>
      <c r="AF1066" s="16" t="s">
        <v>338</v>
      </c>
      <c r="AG1066" s="25">
        <f ca="1" t="shared" si="120"/>
        <v>20.5908333333791</v>
      </c>
      <c r="AH1066" s="25" t="str">
        <f t="shared" si="121"/>
        <v>是</v>
      </c>
      <c r="AI1066" s="26" t="str">
        <f ca="1" t="shared" si="122"/>
        <v>是</v>
      </c>
      <c r="AJ1066" s="27" t="str">
        <f ca="1" t="shared" si="123"/>
        <v>是</v>
      </c>
      <c r="AK1066" s="28" t="s">
        <v>69</v>
      </c>
      <c r="AL1066" s="28"/>
      <c r="AM1066" s="28"/>
    </row>
    <row r="1067" spans="1:39">
      <c r="A1067" s="22" t="str">
        <f t="shared" si="118"/>
        <v>亳州蒙城网点</v>
      </c>
      <c r="B1067" s="22" t="str">
        <f>VLOOKUP(R1067,区域划分!A:B,2,0)</f>
        <v>亳州</v>
      </c>
      <c r="C1067" t="str">
        <f t="shared" si="119"/>
        <v>2020-11-04</v>
      </c>
      <c r="D1067" s="16" t="s">
        <v>10035</v>
      </c>
      <c r="E1067" s="16" t="s">
        <v>10036</v>
      </c>
      <c r="F1067" s="16" t="s">
        <v>433</v>
      </c>
      <c r="G1067" s="16" t="s">
        <v>456</v>
      </c>
      <c r="H1067" s="16" t="s">
        <v>457</v>
      </c>
      <c r="I1067" s="16" t="s">
        <v>473</v>
      </c>
      <c r="J1067" s="16" t="s">
        <v>290</v>
      </c>
      <c r="K1067" s="16" t="s">
        <v>10037</v>
      </c>
      <c r="L1067" s="16" t="s">
        <v>10038</v>
      </c>
      <c r="M1067" s="16" t="s">
        <v>537</v>
      </c>
      <c r="N1067" s="16" t="s">
        <v>441</v>
      </c>
      <c r="O1067" s="16" t="s">
        <v>442</v>
      </c>
      <c r="P1067" s="16" t="s">
        <v>537</v>
      </c>
      <c r="Q1067" s="16" t="s">
        <v>10039</v>
      </c>
      <c r="R1067" s="16" t="s">
        <v>57</v>
      </c>
      <c r="S1067" s="16" t="s">
        <v>494</v>
      </c>
      <c r="T1067" s="16" t="s">
        <v>3503</v>
      </c>
      <c r="U1067" s="16" t="s">
        <v>466</v>
      </c>
      <c r="V1067" s="16" t="s">
        <v>541</v>
      </c>
      <c r="W1067" s="16" t="s">
        <v>537</v>
      </c>
      <c r="X1067" s="16" t="s">
        <v>449</v>
      </c>
      <c r="Y1067" s="16" t="s">
        <v>450</v>
      </c>
      <c r="Z1067" s="16" t="s">
        <v>451</v>
      </c>
      <c r="AA1067" s="16" t="s">
        <v>10040</v>
      </c>
      <c r="AB1067" s="16" t="s">
        <v>494</v>
      </c>
      <c r="AC1067" s="16" t="s">
        <v>57</v>
      </c>
      <c r="AD1067" s="16" t="s">
        <v>453</v>
      </c>
      <c r="AE1067" s="16" t="s">
        <v>57</v>
      </c>
      <c r="AF1067" s="16" t="s">
        <v>338</v>
      </c>
      <c r="AG1067" s="25">
        <f ca="1" t="shared" si="120"/>
        <v>21.5583333334071</v>
      </c>
      <c r="AH1067" s="25" t="str">
        <f t="shared" si="121"/>
        <v>是</v>
      </c>
      <c r="AI1067" s="26" t="str">
        <f ca="1" t="shared" si="122"/>
        <v>是</v>
      </c>
      <c r="AJ1067" s="27" t="str">
        <f ca="1" t="shared" si="123"/>
        <v>是</v>
      </c>
      <c r="AK1067" s="28" t="s">
        <v>69</v>
      </c>
      <c r="AL1067" s="28"/>
      <c r="AM1067" s="28"/>
    </row>
    <row r="1068" spans="1:39">
      <c r="A1068" s="22" t="str">
        <f t="shared" si="118"/>
        <v>合肥经开大学城网点</v>
      </c>
      <c r="B1068" s="22" t="str">
        <f>VLOOKUP(R1068,区域划分!A:B,2,0)</f>
        <v>合肥南</v>
      </c>
      <c r="C1068" t="str">
        <f t="shared" si="119"/>
        <v>2020-11-04</v>
      </c>
      <c r="D1068" s="16" t="s">
        <v>10041</v>
      </c>
      <c r="E1068" s="16" t="s">
        <v>10042</v>
      </c>
      <c r="F1068" s="16" t="s">
        <v>433</v>
      </c>
      <c r="G1068" s="16" t="s">
        <v>471</v>
      </c>
      <c r="H1068" s="16" t="s">
        <v>472</v>
      </c>
      <c r="I1068" s="16" t="s">
        <v>473</v>
      </c>
      <c r="J1068" s="16" t="s">
        <v>3946</v>
      </c>
      <c r="K1068" s="16" t="s">
        <v>10043</v>
      </c>
      <c r="L1068" s="16" t="s">
        <v>10044</v>
      </c>
      <c r="M1068" s="16" t="s">
        <v>10045</v>
      </c>
      <c r="N1068" s="16" t="s">
        <v>478</v>
      </c>
      <c r="O1068" s="16" t="s">
        <v>442</v>
      </c>
      <c r="P1068" s="16" t="s">
        <v>10046</v>
      </c>
      <c r="Q1068" s="16" t="s">
        <v>10047</v>
      </c>
      <c r="R1068" s="16" t="s">
        <v>7</v>
      </c>
      <c r="S1068" s="16" t="s">
        <v>3414</v>
      </c>
      <c r="T1068" s="16" t="s">
        <v>10048</v>
      </c>
      <c r="U1068" s="16" t="s">
        <v>447</v>
      </c>
      <c r="V1068" s="16" t="s">
        <v>10049</v>
      </c>
      <c r="W1068" s="16" t="s">
        <v>10046</v>
      </c>
      <c r="X1068" s="16" t="s">
        <v>449</v>
      </c>
      <c r="Y1068" s="16" t="s">
        <v>450</v>
      </c>
      <c r="Z1068" s="16" t="s">
        <v>451</v>
      </c>
      <c r="AA1068" s="16" t="s">
        <v>10050</v>
      </c>
      <c r="AB1068" s="16" t="s">
        <v>3414</v>
      </c>
      <c r="AC1068" s="16" t="s">
        <v>7</v>
      </c>
      <c r="AD1068" s="16" t="s">
        <v>453</v>
      </c>
      <c r="AE1068" s="16" t="s">
        <v>338</v>
      </c>
      <c r="AF1068" s="16" t="s">
        <v>338</v>
      </c>
      <c r="AG1068" s="25">
        <f ca="1" t="shared" si="120"/>
        <v>1.5341666667955</v>
      </c>
      <c r="AH1068" s="25" t="str">
        <f t="shared" si="121"/>
        <v>是</v>
      </c>
      <c r="AI1068" s="26" t="str">
        <f ca="1" t="shared" si="122"/>
        <v>是</v>
      </c>
      <c r="AJ1068" s="27" t="str">
        <f ca="1" t="shared" si="123"/>
        <v>是</v>
      </c>
      <c r="AK1068" s="28" t="s">
        <v>69</v>
      </c>
      <c r="AL1068" s="28"/>
      <c r="AM1068" s="28"/>
    </row>
    <row r="1069" spans="1:39">
      <c r="A1069" s="22" t="str">
        <f t="shared" si="118"/>
        <v>合肥经开大学城网点</v>
      </c>
      <c r="B1069" s="22" t="str">
        <f>VLOOKUP(R1069,区域划分!A:B,2,0)</f>
        <v>合肥南</v>
      </c>
      <c r="C1069" t="str">
        <f t="shared" si="119"/>
        <v>2020-11-04</v>
      </c>
      <c r="D1069" s="16" t="s">
        <v>10051</v>
      </c>
      <c r="E1069" s="16" t="s">
        <v>10042</v>
      </c>
      <c r="F1069" s="16" t="s">
        <v>433</v>
      </c>
      <c r="G1069" s="16" t="s">
        <v>532</v>
      </c>
      <c r="H1069" s="16" t="s">
        <v>533</v>
      </c>
      <c r="I1069" s="16" t="s">
        <v>473</v>
      </c>
      <c r="J1069" s="16" t="s">
        <v>3946</v>
      </c>
      <c r="K1069" s="16" t="s">
        <v>10043</v>
      </c>
      <c r="L1069" s="16" t="s">
        <v>10052</v>
      </c>
      <c r="M1069" s="16" t="s">
        <v>10045</v>
      </c>
      <c r="N1069" s="16" t="s">
        <v>478</v>
      </c>
      <c r="O1069" s="16" t="s">
        <v>442</v>
      </c>
      <c r="P1069" s="16" t="s">
        <v>10046</v>
      </c>
      <c r="Q1069" s="16" t="s">
        <v>10047</v>
      </c>
      <c r="R1069" s="16" t="s">
        <v>7</v>
      </c>
      <c r="S1069" s="16" t="s">
        <v>3414</v>
      </c>
      <c r="T1069" s="16" t="s">
        <v>10048</v>
      </c>
      <c r="U1069" s="16" t="s">
        <v>447</v>
      </c>
      <c r="V1069" s="16" t="s">
        <v>10049</v>
      </c>
      <c r="W1069" s="16" t="s">
        <v>10046</v>
      </c>
      <c r="X1069" s="16" t="s">
        <v>449</v>
      </c>
      <c r="Y1069" s="16" t="s">
        <v>450</v>
      </c>
      <c r="Z1069" s="16" t="s">
        <v>451</v>
      </c>
      <c r="AA1069" s="16" t="s">
        <v>10053</v>
      </c>
      <c r="AB1069" s="16" t="s">
        <v>3414</v>
      </c>
      <c r="AC1069" s="16" t="s">
        <v>7</v>
      </c>
      <c r="AD1069" s="16" t="s">
        <v>453</v>
      </c>
      <c r="AE1069" s="16" t="s">
        <v>338</v>
      </c>
      <c r="AF1069" s="16" t="s">
        <v>338</v>
      </c>
      <c r="AG1069" s="25">
        <f ca="1" t="shared" si="120"/>
        <v>1.53472222213168</v>
      </c>
      <c r="AH1069" s="25" t="str">
        <f t="shared" si="121"/>
        <v>是</v>
      </c>
      <c r="AI1069" s="26" t="str">
        <f ca="1" t="shared" si="122"/>
        <v>是</v>
      </c>
      <c r="AJ1069" s="27" t="str">
        <f ca="1" t="shared" si="123"/>
        <v>是</v>
      </c>
      <c r="AK1069" s="28" t="s">
        <v>69</v>
      </c>
      <c r="AL1069" s="28"/>
      <c r="AM1069" s="28"/>
    </row>
    <row r="1070" spans="1:39">
      <c r="A1070" s="22" t="str">
        <f t="shared" si="118"/>
        <v>合肥包河南站网点</v>
      </c>
      <c r="B1070" s="22" t="str">
        <f>VLOOKUP(R1070,区域划分!A:B,2,0)</f>
        <v>合肥南</v>
      </c>
      <c r="C1070" t="str">
        <f t="shared" si="119"/>
        <v>2020-11-04</v>
      </c>
      <c r="D1070" s="16" t="s">
        <v>10054</v>
      </c>
      <c r="E1070" s="16" t="s">
        <v>10055</v>
      </c>
      <c r="F1070" s="16" t="s">
        <v>433</v>
      </c>
      <c r="G1070" s="16" t="s">
        <v>532</v>
      </c>
      <c r="H1070" s="16" t="s">
        <v>1270</v>
      </c>
      <c r="I1070" s="16" t="s">
        <v>473</v>
      </c>
      <c r="J1070" s="16" t="s">
        <v>2899</v>
      </c>
      <c r="K1070" s="16" t="s">
        <v>10056</v>
      </c>
      <c r="L1070" s="16" t="s">
        <v>10057</v>
      </c>
      <c r="M1070" s="16" t="s">
        <v>10058</v>
      </c>
      <c r="N1070" s="16" t="s">
        <v>441</v>
      </c>
      <c r="O1070" s="16" t="s">
        <v>442</v>
      </c>
      <c r="P1070" s="16" t="s">
        <v>10058</v>
      </c>
      <c r="Q1070" s="16" t="s">
        <v>10059</v>
      </c>
      <c r="R1070" s="16" t="s">
        <v>79</v>
      </c>
      <c r="S1070" s="16" t="s">
        <v>606</v>
      </c>
      <c r="T1070" s="16" t="s">
        <v>10060</v>
      </c>
      <c r="U1070" s="16" t="s">
        <v>466</v>
      </c>
      <c r="V1070" s="16" t="s">
        <v>10061</v>
      </c>
      <c r="W1070" s="16" t="s">
        <v>10058</v>
      </c>
      <c r="X1070" s="16" t="s">
        <v>449</v>
      </c>
      <c r="Y1070" s="16" t="s">
        <v>450</v>
      </c>
      <c r="Z1070" s="16" t="s">
        <v>451</v>
      </c>
      <c r="AA1070" s="16" t="s">
        <v>10062</v>
      </c>
      <c r="AB1070" s="16" t="s">
        <v>606</v>
      </c>
      <c r="AC1070" s="16" t="s">
        <v>79</v>
      </c>
      <c r="AD1070" s="16" t="s">
        <v>453</v>
      </c>
      <c r="AE1070" s="16" t="s">
        <v>79</v>
      </c>
      <c r="AF1070" s="16" t="s">
        <v>338</v>
      </c>
      <c r="AG1070" s="25">
        <f ca="1" t="shared" si="120"/>
        <v>23.7052777776844</v>
      </c>
      <c r="AH1070" s="25" t="str">
        <f t="shared" si="121"/>
        <v>是</v>
      </c>
      <c r="AI1070" s="26" t="str">
        <f ca="1" t="shared" si="122"/>
        <v>是</v>
      </c>
      <c r="AJ1070" s="27" t="str">
        <f ca="1" t="shared" si="123"/>
        <v>是</v>
      </c>
      <c r="AK1070" s="28"/>
      <c r="AL1070" s="28" t="s">
        <v>71</v>
      </c>
      <c r="AM1070" s="28"/>
    </row>
    <row r="1071" spans="1:39">
      <c r="A1071" s="22" t="str">
        <f t="shared" si="118"/>
        <v>池州青阳网点</v>
      </c>
      <c r="B1071" s="22" t="str">
        <f>VLOOKUP(R1071,区域划分!A:B,2,0)</f>
        <v>池州</v>
      </c>
      <c r="C1071" t="str">
        <f t="shared" si="119"/>
        <v>2020-11-04</v>
      </c>
      <c r="D1071" s="16" t="s">
        <v>10063</v>
      </c>
      <c r="E1071" s="16" t="s">
        <v>10064</v>
      </c>
      <c r="F1071" s="16" t="s">
        <v>433</v>
      </c>
      <c r="G1071" s="16" t="s">
        <v>456</v>
      </c>
      <c r="H1071" s="16" t="s">
        <v>753</v>
      </c>
      <c r="I1071" s="16" t="s">
        <v>473</v>
      </c>
      <c r="J1071" s="16" t="s">
        <v>554</v>
      </c>
      <c r="K1071" s="16" t="s">
        <v>10065</v>
      </c>
      <c r="L1071" s="16" t="s">
        <v>10066</v>
      </c>
      <c r="M1071" s="16" t="s">
        <v>10067</v>
      </c>
      <c r="N1071" s="16" t="s">
        <v>441</v>
      </c>
      <c r="O1071" s="16" t="s">
        <v>442</v>
      </c>
      <c r="P1071" s="16" t="s">
        <v>10068</v>
      </c>
      <c r="Q1071" s="16" t="s">
        <v>10069</v>
      </c>
      <c r="R1071" s="16" t="s">
        <v>25</v>
      </c>
      <c r="S1071" s="16" t="s">
        <v>606</v>
      </c>
      <c r="T1071" s="16" t="s">
        <v>2066</v>
      </c>
      <c r="U1071" s="16" t="s">
        <v>466</v>
      </c>
      <c r="V1071" s="16" t="s">
        <v>10070</v>
      </c>
      <c r="W1071" s="16" t="s">
        <v>10068</v>
      </c>
      <c r="X1071" s="16" t="s">
        <v>449</v>
      </c>
      <c r="Y1071" s="16" t="s">
        <v>450</v>
      </c>
      <c r="Z1071" s="16" t="s">
        <v>451</v>
      </c>
      <c r="AA1071" s="16" t="s">
        <v>10071</v>
      </c>
      <c r="AB1071" s="16" t="s">
        <v>606</v>
      </c>
      <c r="AC1071" s="16" t="s">
        <v>25</v>
      </c>
      <c r="AD1071" s="16" t="s">
        <v>453</v>
      </c>
      <c r="AE1071" s="16" t="s">
        <v>25</v>
      </c>
      <c r="AF1071" s="16" t="s">
        <v>338</v>
      </c>
      <c r="AG1071" s="25">
        <f ca="1" t="shared" si="120"/>
        <v>23.880277777731</v>
      </c>
      <c r="AH1071" s="25" t="str">
        <f t="shared" si="121"/>
        <v>是</v>
      </c>
      <c r="AI1071" s="26" t="str">
        <f ca="1" t="shared" si="122"/>
        <v>是</v>
      </c>
      <c r="AJ1071" s="27" t="str">
        <f ca="1" t="shared" si="123"/>
        <v>是</v>
      </c>
      <c r="AK1071" s="28"/>
      <c r="AL1071" s="28" t="s">
        <v>71</v>
      </c>
      <c r="AM1071" s="28"/>
    </row>
    <row r="1072" spans="1:39">
      <c r="A1072" s="22" t="str">
        <f t="shared" si="118"/>
        <v>合肥经开大学城网点</v>
      </c>
      <c r="B1072" s="22" t="str">
        <f>VLOOKUP(R1072,区域划分!A:B,2,0)</f>
        <v>合肥南</v>
      </c>
      <c r="C1072" t="str">
        <f t="shared" si="119"/>
        <v>2020-11-04</v>
      </c>
      <c r="D1072" s="16" t="s">
        <v>10072</v>
      </c>
      <c r="E1072" s="16" t="s">
        <v>10073</v>
      </c>
      <c r="F1072" s="16" t="s">
        <v>433</v>
      </c>
      <c r="G1072" s="16" t="s">
        <v>471</v>
      </c>
      <c r="H1072" s="16" t="s">
        <v>472</v>
      </c>
      <c r="I1072" s="16" t="s">
        <v>473</v>
      </c>
      <c r="J1072" s="16" t="s">
        <v>805</v>
      </c>
      <c r="K1072" s="16" t="s">
        <v>10074</v>
      </c>
      <c r="L1072" s="16" t="s">
        <v>10075</v>
      </c>
      <c r="M1072" s="16" t="s">
        <v>10076</v>
      </c>
      <c r="N1072" s="16" t="s">
        <v>441</v>
      </c>
      <c r="O1072" s="16" t="s">
        <v>442</v>
      </c>
      <c r="P1072" s="16" t="s">
        <v>10077</v>
      </c>
      <c r="Q1072" s="16" t="s">
        <v>10078</v>
      </c>
      <c r="R1072" s="16" t="s">
        <v>7</v>
      </c>
      <c r="S1072" s="16" t="s">
        <v>3414</v>
      </c>
      <c r="T1072" s="16" t="s">
        <v>10079</v>
      </c>
      <c r="U1072" s="16" t="s">
        <v>447</v>
      </c>
      <c r="V1072" s="16" t="s">
        <v>10080</v>
      </c>
      <c r="W1072" s="16" t="s">
        <v>10077</v>
      </c>
      <c r="X1072" s="16" t="s">
        <v>449</v>
      </c>
      <c r="Y1072" s="16" t="s">
        <v>450</v>
      </c>
      <c r="Z1072" s="16" t="s">
        <v>451</v>
      </c>
      <c r="AA1072" s="16" t="s">
        <v>10081</v>
      </c>
      <c r="AB1072" s="16" t="s">
        <v>3414</v>
      </c>
      <c r="AC1072" s="16" t="s">
        <v>7</v>
      </c>
      <c r="AD1072" s="16" t="s">
        <v>453</v>
      </c>
      <c r="AE1072" s="16" t="s">
        <v>338</v>
      </c>
      <c r="AF1072" s="16" t="s">
        <v>338</v>
      </c>
      <c r="AG1072" s="25">
        <f ca="1" t="shared" si="120"/>
        <v>1.09722222218988</v>
      </c>
      <c r="AH1072" s="25" t="str">
        <f t="shared" si="121"/>
        <v>是</v>
      </c>
      <c r="AI1072" s="26" t="str">
        <f ca="1" t="shared" si="122"/>
        <v>是</v>
      </c>
      <c r="AJ1072" s="27" t="str">
        <f ca="1" t="shared" si="123"/>
        <v>是</v>
      </c>
      <c r="AK1072" s="28" t="s">
        <v>69</v>
      </c>
      <c r="AL1072" s="28"/>
      <c r="AM1072" s="28"/>
    </row>
    <row r="1073" spans="1:39">
      <c r="A1073" s="22" t="str">
        <f t="shared" si="118"/>
        <v>合肥经开始信路网点</v>
      </c>
      <c r="B1073" s="22" t="str">
        <f>VLOOKUP(R1073,区域划分!A:B,2,0)</f>
        <v>合肥南</v>
      </c>
      <c r="C1073" t="str">
        <f t="shared" si="119"/>
        <v>2020-11-04</v>
      </c>
      <c r="D1073" s="16" t="s">
        <v>10082</v>
      </c>
      <c r="E1073" s="16" t="s">
        <v>10083</v>
      </c>
      <c r="F1073" s="16" t="s">
        <v>433</v>
      </c>
      <c r="G1073" s="16" t="s">
        <v>456</v>
      </c>
      <c r="H1073" s="16" t="s">
        <v>457</v>
      </c>
      <c r="I1073" s="16" t="s">
        <v>473</v>
      </c>
      <c r="J1073" s="16" t="s">
        <v>8765</v>
      </c>
      <c r="K1073" s="16" t="s">
        <v>8766</v>
      </c>
      <c r="L1073" s="16" t="s">
        <v>10084</v>
      </c>
      <c r="M1073" s="16" t="s">
        <v>10085</v>
      </c>
      <c r="N1073" s="16" t="s">
        <v>478</v>
      </c>
      <c r="O1073" s="16" t="s">
        <v>442</v>
      </c>
      <c r="P1073" s="16" t="s">
        <v>10086</v>
      </c>
      <c r="Q1073" s="16" t="s">
        <v>10087</v>
      </c>
      <c r="R1073" s="16" t="s">
        <v>19</v>
      </c>
      <c r="S1073" s="16" t="s">
        <v>606</v>
      </c>
      <c r="T1073" s="16" t="s">
        <v>9106</v>
      </c>
      <c r="U1073" s="16" t="s">
        <v>466</v>
      </c>
      <c r="V1073" s="16" t="s">
        <v>10088</v>
      </c>
      <c r="W1073" s="16" t="s">
        <v>10086</v>
      </c>
      <c r="X1073" s="16" t="s">
        <v>449</v>
      </c>
      <c r="Y1073" s="16" t="s">
        <v>450</v>
      </c>
      <c r="Z1073" s="16" t="s">
        <v>451</v>
      </c>
      <c r="AA1073" s="16" t="s">
        <v>10089</v>
      </c>
      <c r="AB1073" s="16" t="s">
        <v>606</v>
      </c>
      <c r="AC1073" s="16" t="s">
        <v>19</v>
      </c>
      <c r="AD1073" s="16" t="s">
        <v>453</v>
      </c>
      <c r="AE1073" s="16" t="s">
        <v>19</v>
      </c>
      <c r="AF1073" s="16" t="s">
        <v>338</v>
      </c>
      <c r="AG1073" s="25">
        <f ca="1" t="shared" si="120"/>
        <v>23.6958333333023</v>
      </c>
      <c r="AH1073" s="25" t="str">
        <f t="shared" si="121"/>
        <v>是</v>
      </c>
      <c r="AI1073" s="26" t="str">
        <f ca="1" t="shared" si="122"/>
        <v>是</v>
      </c>
      <c r="AJ1073" s="27" t="str">
        <f ca="1" t="shared" si="123"/>
        <v>是</v>
      </c>
      <c r="AK1073" s="28"/>
      <c r="AL1073" s="28" t="s">
        <v>71</v>
      </c>
      <c r="AM1073" s="28"/>
    </row>
    <row r="1074" spans="1:39">
      <c r="A1074" s="22" t="str">
        <f t="shared" si="118"/>
        <v>马鞍山含山网点</v>
      </c>
      <c r="B1074" s="22" t="str">
        <f>VLOOKUP(R1074,区域划分!A:B,2,0)</f>
        <v>含山</v>
      </c>
      <c r="C1074" t="str">
        <f t="shared" si="119"/>
        <v>2020-11-04</v>
      </c>
      <c r="D1074" s="16" t="s">
        <v>10090</v>
      </c>
      <c r="E1074" s="16" t="s">
        <v>10091</v>
      </c>
      <c r="F1074" s="16" t="s">
        <v>433</v>
      </c>
      <c r="G1074" s="16" t="s">
        <v>471</v>
      </c>
      <c r="H1074" s="16" t="s">
        <v>472</v>
      </c>
      <c r="I1074" s="16" t="s">
        <v>436</v>
      </c>
      <c r="J1074" s="16" t="s">
        <v>10092</v>
      </c>
      <c r="K1074" s="16" t="s">
        <v>10093</v>
      </c>
      <c r="L1074" s="16" t="s">
        <v>10094</v>
      </c>
      <c r="M1074" s="16" t="s">
        <v>10095</v>
      </c>
      <c r="N1074" s="16" t="s">
        <v>441</v>
      </c>
      <c r="O1074" s="16" t="s">
        <v>442</v>
      </c>
      <c r="P1074" s="16" t="s">
        <v>10096</v>
      </c>
      <c r="Q1074" s="16" t="s">
        <v>10097</v>
      </c>
      <c r="R1074" s="16" t="s">
        <v>27</v>
      </c>
      <c r="S1074" s="16" t="s">
        <v>1206</v>
      </c>
      <c r="T1074" s="16" t="s">
        <v>10098</v>
      </c>
      <c r="U1074" s="16" t="s">
        <v>447</v>
      </c>
      <c r="V1074" s="16" t="s">
        <v>10099</v>
      </c>
      <c r="W1074" s="16" t="s">
        <v>10096</v>
      </c>
      <c r="X1074" s="16" t="s">
        <v>449</v>
      </c>
      <c r="Y1074" s="16" t="s">
        <v>450</v>
      </c>
      <c r="Z1074" s="16" t="s">
        <v>451</v>
      </c>
      <c r="AA1074" s="16" t="s">
        <v>10100</v>
      </c>
      <c r="AB1074" s="16" t="s">
        <v>1206</v>
      </c>
      <c r="AC1074" s="16" t="s">
        <v>27</v>
      </c>
      <c r="AD1074" s="16" t="s">
        <v>453</v>
      </c>
      <c r="AE1074" s="16" t="s">
        <v>338</v>
      </c>
      <c r="AF1074" s="16" t="s">
        <v>338</v>
      </c>
      <c r="AG1074" s="25">
        <f ca="1" t="shared" si="120"/>
        <v>9.61555555555969</v>
      </c>
      <c r="AH1074" s="25" t="str">
        <f t="shared" si="121"/>
        <v>是</v>
      </c>
      <c r="AI1074" s="26" t="str">
        <f ca="1" t="shared" si="122"/>
        <v>是</v>
      </c>
      <c r="AJ1074" s="27" t="str">
        <f ca="1" t="shared" si="123"/>
        <v>是</v>
      </c>
      <c r="AK1074" s="28" t="s">
        <v>69</v>
      </c>
      <c r="AL1074" s="28"/>
      <c r="AM1074" s="28"/>
    </row>
    <row r="1075" spans="1:39">
      <c r="A1075" s="22" t="str">
        <f t="shared" si="118"/>
        <v>马鞍山含山网点</v>
      </c>
      <c r="B1075" s="22" t="str">
        <f>VLOOKUP(R1075,区域划分!A:B,2,0)</f>
        <v>含山</v>
      </c>
      <c r="C1075" t="str">
        <f t="shared" si="119"/>
        <v>2020-11-04</v>
      </c>
      <c r="D1075" s="16" t="s">
        <v>10101</v>
      </c>
      <c r="E1075" s="16" t="s">
        <v>10091</v>
      </c>
      <c r="F1075" s="16" t="s">
        <v>433</v>
      </c>
      <c r="G1075" s="16" t="s">
        <v>456</v>
      </c>
      <c r="H1075" s="16" t="s">
        <v>457</v>
      </c>
      <c r="I1075" s="16" t="s">
        <v>436</v>
      </c>
      <c r="J1075" s="16" t="s">
        <v>10102</v>
      </c>
      <c r="K1075" s="16" t="s">
        <v>10103</v>
      </c>
      <c r="L1075" s="16" t="s">
        <v>10104</v>
      </c>
      <c r="M1075" s="16" t="s">
        <v>10105</v>
      </c>
      <c r="N1075" s="16" t="s">
        <v>478</v>
      </c>
      <c r="O1075" s="16" t="s">
        <v>442</v>
      </c>
      <c r="P1075" s="16" t="s">
        <v>10096</v>
      </c>
      <c r="Q1075" s="16" t="s">
        <v>10097</v>
      </c>
      <c r="R1075" s="16" t="s">
        <v>27</v>
      </c>
      <c r="S1075" s="16" t="s">
        <v>1206</v>
      </c>
      <c r="T1075" s="16" t="s">
        <v>10106</v>
      </c>
      <c r="U1075" s="16" t="s">
        <v>447</v>
      </c>
      <c r="V1075" s="16" t="s">
        <v>10107</v>
      </c>
      <c r="W1075" s="16" t="s">
        <v>10096</v>
      </c>
      <c r="X1075" s="16" t="s">
        <v>449</v>
      </c>
      <c r="Y1075" s="16" t="s">
        <v>450</v>
      </c>
      <c r="Z1075" s="16" t="s">
        <v>451</v>
      </c>
      <c r="AA1075" s="16" t="s">
        <v>10108</v>
      </c>
      <c r="AB1075" s="16" t="s">
        <v>1206</v>
      </c>
      <c r="AC1075" s="16" t="s">
        <v>27</v>
      </c>
      <c r="AD1075" s="16" t="s">
        <v>453</v>
      </c>
      <c r="AE1075" s="16" t="s">
        <v>338</v>
      </c>
      <c r="AF1075" s="16" t="s">
        <v>338</v>
      </c>
      <c r="AG1075" s="25">
        <f ca="1" t="shared" si="120"/>
        <v>9.68138888874091</v>
      </c>
      <c r="AH1075" s="25" t="str">
        <f t="shared" si="121"/>
        <v>是</v>
      </c>
      <c r="AI1075" s="26" t="str">
        <f ca="1" t="shared" si="122"/>
        <v>是</v>
      </c>
      <c r="AJ1075" s="27" t="str">
        <f ca="1" t="shared" si="123"/>
        <v>是</v>
      </c>
      <c r="AK1075" s="28" t="s">
        <v>69</v>
      </c>
      <c r="AL1075" s="28"/>
      <c r="AM1075" s="28"/>
    </row>
    <row r="1076" spans="1:39">
      <c r="A1076" s="22" t="str">
        <f t="shared" si="118"/>
        <v>六安霍邱户胡镇网点</v>
      </c>
      <c r="B1076" s="22" t="str">
        <f>VLOOKUP(R1076,区域划分!A:B,2,0)</f>
        <v>六安</v>
      </c>
      <c r="C1076" t="str">
        <f t="shared" si="119"/>
        <v>2020-11-04</v>
      </c>
      <c r="D1076" s="16" t="s">
        <v>10109</v>
      </c>
      <c r="E1076" s="16" t="s">
        <v>10110</v>
      </c>
      <c r="F1076" s="16" t="s">
        <v>433</v>
      </c>
      <c r="G1076" s="16" t="s">
        <v>532</v>
      </c>
      <c r="H1076" s="16" t="s">
        <v>1112</v>
      </c>
      <c r="I1076" s="16" t="s">
        <v>436</v>
      </c>
      <c r="J1076" s="16" t="s">
        <v>2832</v>
      </c>
      <c r="K1076" s="16" t="s">
        <v>10111</v>
      </c>
      <c r="L1076" s="16" t="s">
        <v>10112</v>
      </c>
      <c r="M1076" s="16" t="s">
        <v>8545</v>
      </c>
      <c r="N1076" s="16" t="s">
        <v>478</v>
      </c>
      <c r="O1076" s="16" t="s">
        <v>442</v>
      </c>
      <c r="P1076" s="16" t="s">
        <v>10113</v>
      </c>
      <c r="Q1076" s="16" t="s">
        <v>10114</v>
      </c>
      <c r="R1076" s="16" t="s">
        <v>74</v>
      </c>
      <c r="S1076" s="16" t="s">
        <v>560</v>
      </c>
      <c r="T1076" s="16" t="s">
        <v>10115</v>
      </c>
      <c r="U1076" s="16" t="s">
        <v>447</v>
      </c>
      <c r="V1076" s="16" t="s">
        <v>10116</v>
      </c>
      <c r="W1076" s="16" t="s">
        <v>10113</v>
      </c>
      <c r="X1076" s="16" t="s">
        <v>449</v>
      </c>
      <c r="Y1076" s="16" t="s">
        <v>450</v>
      </c>
      <c r="Z1076" s="16" t="s">
        <v>451</v>
      </c>
      <c r="AA1076" s="16" t="s">
        <v>10117</v>
      </c>
      <c r="AB1076" s="16" t="s">
        <v>560</v>
      </c>
      <c r="AC1076" s="16" t="s">
        <v>74</v>
      </c>
      <c r="AD1076" s="16" t="s">
        <v>453</v>
      </c>
      <c r="AE1076" s="16" t="s">
        <v>338</v>
      </c>
      <c r="AF1076" s="16" t="s">
        <v>338</v>
      </c>
      <c r="AG1076" s="25">
        <f ca="1" t="shared" si="120"/>
        <v>1.44861111097271</v>
      </c>
      <c r="AH1076" s="25" t="str">
        <f t="shared" si="121"/>
        <v>是</v>
      </c>
      <c r="AI1076" s="26" t="str">
        <f ca="1" t="shared" si="122"/>
        <v>是</v>
      </c>
      <c r="AJ1076" s="27" t="str">
        <f ca="1" t="shared" si="123"/>
        <v>是</v>
      </c>
      <c r="AK1076" s="28" t="s">
        <v>69</v>
      </c>
      <c r="AL1076" s="28"/>
      <c r="AM1076" s="28"/>
    </row>
    <row r="1077" spans="1:39">
      <c r="A1077" s="22" t="str">
        <f t="shared" si="118"/>
        <v>合肥肥西桥南网点</v>
      </c>
      <c r="B1077" s="22" t="str">
        <f>VLOOKUP(R1077,区域划分!A:B,2,0)</f>
        <v>肥西</v>
      </c>
      <c r="C1077" t="str">
        <f t="shared" si="119"/>
        <v>2020-11-04</v>
      </c>
      <c r="D1077" s="16" t="s">
        <v>10118</v>
      </c>
      <c r="E1077" s="16" t="s">
        <v>10119</v>
      </c>
      <c r="F1077" s="16" t="s">
        <v>433</v>
      </c>
      <c r="G1077" s="16" t="s">
        <v>456</v>
      </c>
      <c r="H1077" s="16" t="s">
        <v>457</v>
      </c>
      <c r="I1077" s="16" t="s">
        <v>473</v>
      </c>
      <c r="J1077" s="16" t="s">
        <v>500</v>
      </c>
      <c r="K1077" s="16" t="s">
        <v>4163</v>
      </c>
      <c r="L1077" s="16" t="s">
        <v>10120</v>
      </c>
      <c r="M1077" s="16" t="s">
        <v>10121</v>
      </c>
      <c r="N1077" s="16" t="s">
        <v>478</v>
      </c>
      <c r="O1077" s="16" t="s">
        <v>442</v>
      </c>
      <c r="P1077" s="16" t="s">
        <v>10122</v>
      </c>
      <c r="Q1077" s="16" t="s">
        <v>10123</v>
      </c>
      <c r="R1077" s="16" t="s">
        <v>61</v>
      </c>
      <c r="S1077" s="16" t="s">
        <v>2341</v>
      </c>
      <c r="T1077" s="16" t="s">
        <v>10124</v>
      </c>
      <c r="U1077" s="16" t="s">
        <v>447</v>
      </c>
      <c r="V1077" s="16" t="s">
        <v>10125</v>
      </c>
      <c r="W1077" s="16" t="s">
        <v>10122</v>
      </c>
      <c r="X1077" s="16" t="s">
        <v>449</v>
      </c>
      <c r="Y1077" s="16" t="s">
        <v>450</v>
      </c>
      <c r="Z1077" s="16" t="s">
        <v>451</v>
      </c>
      <c r="AA1077" s="16" t="s">
        <v>10126</v>
      </c>
      <c r="AB1077" s="16" t="s">
        <v>2341</v>
      </c>
      <c r="AC1077" s="16" t="s">
        <v>61</v>
      </c>
      <c r="AD1077" s="16" t="s">
        <v>453</v>
      </c>
      <c r="AE1077" s="16" t="s">
        <v>338</v>
      </c>
      <c r="AF1077" s="16" t="s">
        <v>338</v>
      </c>
      <c r="AG1077" s="25">
        <f ca="1" t="shared" si="120"/>
        <v>1.66750000003958</v>
      </c>
      <c r="AH1077" s="25" t="str">
        <f t="shared" si="121"/>
        <v>是</v>
      </c>
      <c r="AI1077" s="26" t="str">
        <f ca="1" t="shared" si="122"/>
        <v>是</v>
      </c>
      <c r="AJ1077" s="27" t="str">
        <f ca="1" t="shared" si="123"/>
        <v>是</v>
      </c>
      <c r="AK1077" s="28" t="s">
        <v>69</v>
      </c>
      <c r="AL1077" s="28"/>
      <c r="AM1077" s="28"/>
    </row>
    <row r="1078" spans="1:39">
      <c r="A1078" s="22" t="str">
        <f t="shared" si="118"/>
        <v>合肥经开网点</v>
      </c>
      <c r="B1078" s="22" t="str">
        <f>VLOOKUP(R1078,区域划分!A:B,2,0)</f>
        <v>合肥南</v>
      </c>
      <c r="C1078" t="str">
        <f t="shared" si="119"/>
        <v>2020-11-04</v>
      </c>
      <c r="D1078" s="16" t="s">
        <v>10127</v>
      </c>
      <c r="E1078" s="16" t="s">
        <v>10128</v>
      </c>
      <c r="F1078" s="16" t="s">
        <v>835</v>
      </c>
      <c r="G1078" s="16" t="s">
        <v>456</v>
      </c>
      <c r="H1078" s="16" t="s">
        <v>457</v>
      </c>
      <c r="I1078" s="16" t="s">
        <v>436</v>
      </c>
      <c r="J1078" s="16" t="s">
        <v>836</v>
      </c>
      <c r="K1078" s="16" t="s">
        <v>5545</v>
      </c>
      <c r="L1078" s="16" t="s">
        <v>10129</v>
      </c>
      <c r="M1078" s="16" t="s">
        <v>10130</v>
      </c>
      <c r="N1078" s="16" t="s">
        <v>441</v>
      </c>
      <c r="O1078" s="16" t="s">
        <v>442</v>
      </c>
      <c r="P1078" s="16" t="s">
        <v>10131</v>
      </c>
      <c r="Q1078" s="16" t="s">
        <v>10132</v>
      </c>
      <c r="R1078" s="16" t="s">
        <v>9</v>
      </c>
      <c r="S1078" s="16" t="s">
        <v>2273</v>
      </c>
      <c r="T1078" s="16" t="s">
        <v>10133</v>
      </c>
      <c r="U1078" s="16" t="s">
        <v>447</v>
      </c>
      <c r="V1078" s="16" t="s">
        <v>671</v>
      </c>
      <c r="W1078" s="16" t="s">
        <v>10134</v>
      </c>
      <c r="X1078" s="16" t="s">
        <v>449</v>
      </c>
      <c r="Y1078" s="16" t="s">
        <v>450</v>
      </c>
      <c r="Z1078" s="16" t="s">
        <v>451</v>
      </c>
      <c r="AA1078" s="16" t="s">
        <v>10135</v>
      </c>
      <c r="AB1078" s="16" t="s">
        <v>2273</v>
      </c>
      <c r="AC1078" s="16" t="s">
        <v>9</v>
      </c>
      <c r="AD1078" s="16" t="s">
        <v>453</v>
      </c>
      <c r="AE1078" s="16" t="s">
        <v>338</v>
      </c>
      <c r="AF1078" s="16" t="s">
        <v>338</v>
      </c>
      <c r="AG1078" s="25">
        <f ca="1" t="shared" si="120"/>
        <v>1.09472222230397</v>
      </c>
      <c r="AH1078" s="25" t="str">
        <f t="shared" si="121"/>
        <v>是</v>
      </c>
      <c r="AI1078" s="26" t="str">
        <f ca="1" t="shared" si="122"/>
        <v>是</v>
      </c>
      <c r="AJ1078" s="27" t="str">
        <f ca="1" t="shared" si="123"/>
        <v>是</v>
      </c>
      <c r="AK1078" s="28" t="s">
        <v>69</v>
      </c>
      <c r="AL1078" s="28"/>
      <c r="AM1078" s="28"/>
    </row>
    <row r="1079" spans="1:39">
      <c r="A1079" s="22" t="str">
        <f t="shared" si="118"/>
        <v>合肥长丰北城网点</v>
      </c>
      <c r="B1079" s="22" t="str">
        <f>VLOOKUP(R1079,区域划分!A:B,2,0)</f>
        <v>合肥北</v>
      </c>
      <c r="C1079" t="str">
        <f t="shared" si="119"/>
        <v>2020-11-04</v>
      </c>
      <c r="D1079" s="16" t="s">
        <v>10136</v>
      </c>
      <c r="E1079" s="16" t="s">
        <v>10137</v>
      </c>
      <c r="F1079" s="16" t="s">
        <v>433</v>
      </c>
      <c r="G1079" s="16" t="s">
        <v>532</v>
      </c>
      <c r="H1079" s="16" t="s">
        <v>533</v>
      </c>
      <c r="I1079" s="16" t="s">
        <v>436</v>
      </c>
      <c r="J1079" s="16" t="s">
        <v>10138</v>
      </c>
      <c r="K1079" s="16" t="s">
        <v>10139</v>
      </c>
      <c r="L1079" s="16" t="s">
        <v>10140</v>
      </c>
      <c r="M1079" s="16" t="s">
        <v>537</v>
      </c>
      <c r="N1079" s="16" t="s">
        <v>478</v>
      </c>
      <c r="O1079" s="16" t="s">
        <v>442</v>
      </c>
      <c r="P1079" s="16" t="s">
        <v>537</v>
      </c>
      <c r="Q1079" s="16" t="s">
        <v>10141</v>
      </c>
      <c r="R1079" s="16" t="s">
        <v>21</v>
      </c>
      <c r="S1079" s="16" t="s">
        <v>482</v>
      </c>
      <c r="T1079" s="16" t="s">
        <v>10142</v>
      </c>
      <c r="U1079" s="16" t="s">
        <v>447</v>
      </c>
      <c r="V1079" s="16" t="s">
        <v>541</v>
      </c>
      <c r="W1079" s="16" t="s">
        <v>537</v>
      </c>
      <c r="X1079" s="16" t="s">
        <v>449</v>
      </c>
      <c r="Y1079" s="16" t="s">
        <v>450</v>
      </c>
      <c r="Z1079" s="16" t="s">
        <v>451</v>
      </c>
      <c r="AA1079" s="16" t="s">
        <v>10143</v>
      </c>
      <c r="AB1079" s="16" t="s">
        <v>482</v>
      </c>
      <c r="AC1079" s="16" t="s">
        <v>21</v>
      </c>
      <c r="AD1079" s="16" t="s">
        <v>453</v>
      </c>
      <c r="AE1079" s="16" t="s">
        <v>338</v>
      </c>
      <c r="AF1079" s="16" t="s">
        <v>338</v>
      </c>
      <c r="AG1079" s="25">
        <f ca="1" t="shared" si="120"/>
        <v>23.5102777776774</v>
      </c>
      <c r="AH1079" s="25" t="str">
        <f t="shared" si="121"/>
        <v>是</v>
      </c>
      <c r="AI1079" s="26" t="str">
        <f ca="1" t="shared" si="122"/>
        <v>是</v>
      </c>
      <c r="AJ1079" s="27" t="str">
        <f ca="1" t="shared" si="123"/>
        <v>是</v>
      </c>
      <c r="AK1079" s="28" t="s">
        <v>69</v>
      </c>
      <c r="AL1079" s="28"/>
      <c r="AM1079" s="28"/>
    </row>
    <row r="1080" spans="1:39">
      <c r="A1080" s="22" t="str">
        <f t="shared" ref="A1080:A1111" si="124">R1080</f>
        <v>合肥肥西网点</v>
      </c>
      <c r="B1080" s="22" t="str">
        <f>VLOOKUP(R1080,区域划分!A:B,2,0)</f>
        <v>肥西</v>
      </c>
      <c r="C1080" t="str">
        <f t="shared" ref="C1080:C1111" si="125">MID(L1080,1,10)</f>
        <v>2020-11-05</v>
      </c>
      <c r="D1080" s="16" t="s">
        <v>10144</v>
      </c>
      <c r="E1080" s="16" t="s">
        <v>10145</v>
      </c>
      <c r="F1080" s="16" t="s">
        <v>433</v>
      </c>
      <c r="G1080" s="16" t="s">
        <v>456</v>
      </c>
      <c r="H1080" s="16" t="s">
        <v>753</v>
      </c>
      <c r="I1080" s="16" t="s">
        <v>473</v>
      </c>
      <c r="J1080" s="16" t="s">
        <v>10146</v>
      </c>
      <c r="K1080" s="16" t="s">
        <v>10147</v>
      </c>
      <c r="L1080" s="16" t="s">
        <v>10148</v>
      </c>
      <c r="M1080" s="16" t="s">
        <v>10149</v>
      </c>
      <c r="N1080" s="16" t="s">
        <v>478</v>
      </c>
      <c r="O1080" s="16" t="s">
        <v>442</v>
      </c>
      <c r="P1080" s="16" t="s">
        <v>10150</v>
      </c>
      <c r="Q1080" s="16" t="s">
        <v>10151</v>
      </c>
      <c r="R1080" s="16" t="s">
        <v>72</v>
      </c>
      <c r="S1080" s="16" t="s">
        <v>9978</v>
      </c>
      <c r="T1080" s="16" t="s">
        <v>9979</v>
      </c>
      <c r="U1080" s="16" t="s">
        <v>466</v>
      </c>
      <c r="V1080" s="16" t="s">
        <v>10152</v>
      </c>
      <c r="W1080" s="16" t="s">
        <v>10150</v>
      </c>
      <c r="X1080" s="16" t="s">
        <v>449</v>
      </c>
      <c r="Y1080" s="16" t="s">
        <v>450</v>
      </c>
      <c r="Z1080" s="16" t="s">
        <v>451</v>
      </c>
      <c r="AA1080" s="16" t="s">
        <v>10153</v>
      </c>
      <c r="AB1080" s="16" t="s">
        <v>9978</v>
      </c>
      <c r="AC1080" s="16" t="s">
        <v>251</v>
      </c>
      <c r="AD1080" s="16" t="s">
        <v>453</v>
      </c>
      <c r="AE1080" s="16" t="s">
        <v>338</v>
      </c>
      <c r="AF1080" s="16" t="s">
        <v>338</v>
      </c>
      <c r="AG1080" s="25">
        <f ca="1" t="shared" ref="AG1080:AG1143" si="126">IF(X1080="已关闭",(AA1080-L1080)*24,(NOW()-L1080)*24)</f>
        <v>5.21805555559695</v>
      </c>
      <c r="AH1080" s="25" t="str">
        <f t="shared" ref="AH1080:AH1143" si="127">IF(AND(Y1080="及时响应",Z1080="否"),"是","否")</f>
        <v>是</v>
      </c>
      <c r="AI1080" s="26" t="str">
        <f ca="1" t="shared" ref="AI1080:AI1143" si="128">IF(AG1080&gt;24,"否","是")</f>
        <v>是</v>
      </c>
      <c r="AJ1080" s="27" t="str">
        <f ca="1" t="shared" ref="AJ1080:AJ1143" si="129">IF(AND(AH1080="是",AI1080="是"),"是","否")</f>
        <v>是</v>
      </c>
      <c r="AK1080" s="28" t="s">
        <v>69</v>
      </c>
      <c r="AL1080" s="28"/>
      <c r="AM1080" s="28"/>
    </row>
    <row r="1081" spans="1:39">
      <c r="A1081" s="22" t="str">
        <f t="shared" si="124"/>
        <v>安庆岳西网点</v>
      </c>
      <c r="B1081" s="22" t="str">
        <f>VLOOKUP(R1081,区域划分!A:B,2,0)</f>
        <v>安庆</v>
      </c>
      <c r="C1081" t="str">
        <f t="shared" si="125"/>
        <v>2020-11-05</v>
      </c>
      <c r="D1081" s="16" t="s">
        <v>10154</v>
      </c>
      <c r="E1081" s="16" t="s">
        <v>10155</v>
      </c>
      <c r="F1081" s="16" t="s">
        <v>433</v>
      </c>
      <c r="G1081" s="16" t="s">
        <v>456</v>
      </c>
      <c r="H1081" s="16" t="s">
        <v>457</v>
      </c>
      <c r="I1081" s="16" t="s">
        <v>436</v>
      </c>
      <c r="J1081" s="16" t="s">
        <v>10156</v>
      </c>
      <c r="K1081" s="16" t="s">
        <v>10157</v>
      </c>
      <c r="L1081" s="16" t="s">
        <v>10158</v>
      </c>
      <c r="M1081" s="16" t="s">
        <v>10159</v>
      </c>
      <c r="N1081" s="16" t="s">
        <v>441</v>
      </c>
      <c r="O1081" s="16" t="s">
        <v>442</v>
      </c>
      <c r="P1081" s="16" t="s">
        <v>10160</v>
      </c>
      <c r="Q1081" s="16" t="s">
        <v>10161</v>
      </c>
      <c r="R1081" s="16" t="s">
        <v>51</v>
      </c>
      <c r="S1081" s="16" t="s">
        <v>7759</v>
      </c>
      <c r="T1081" s="16" t="s">
        <v>10162</v>
      </c>
      <c r="U1081" s="16" t="s">
        <v>447</v>
      </c>
      <c r="V1081" s="16" t="s">
        <v>10163</v>
      </c>
      <c r="W1081" s="16" t="s">
        <v>10160</v>
      </c>
      <c r="X1081" s="16" t="s">
        <v>449</v>
      </c>
      <c r="Y1081" s="16" t="s">
        <v>450</v>
      </c>
      <c r="Z1081" s="16" t="s">
        <v>451</v>
      </c>
      <c r="AA1081" s="16" t="s">
        <v>10164</v>
      </c>
      <c r="AB1081" s="16" t="s">
        <v>7759</v>
      </c>
      <c r="AC1081" s="16" t="s">
        <v>51</v>
      </c>
      <c r="AD1081" s="16" t="s">
        <v>453</v>
      </c>
      <c r="AE1081" s="16" t="s">
        <v>338</v>
      </c>
      <c r="AF1081" s="16" t="s">
        <v>338</v>
      </c>
      <c r="AG1081" s="25">
        <f ca="1" t="shared" si="126"/>
        <v>9.62027777783806</v>
      </c>
      <c r="AH1081" s="25" t="str">
        <f t="shared" si="127"/>
        <v>是</v>
      </c>
      <c r="AI1081" s="26" t="str">
        <f ca="1" t="shared" si="128"/>
        <v>是</v>
      </c>
      <c r="AJ1081" s="27" t="str">
        <f ca="1" t="shared" si="129"/>
        <v>是</v>
      </c>
      <c r="AK1081" s="28" t="s">
        <v>69</v>
      </c>
      <c r="AL1081" s="28"/>
      <c r="AM1081" s="28"/>
    </row>
    <row r="1082" spans="1:39">
      <c r="A1082" s="22" t="str">
        <f t="shared" si="124"/>
        <v>合肥经开大学城网点</v>
      </c>
      <c r="B1082" s="22" t="str">
        <f>VLOOKUP(R1082,区域划分!A:B,2,0)</f>
        <v>合肥南</v>
      </c>
      <c r="C1082" t="str">
        <f t="shared" si="125"/>
        <v>2020-11-05</v>
      </c>
      <c r="D1082" s="16" t="s">
        <v>10165</v>
      </c>
      <c r="E1082" s="16" t="s">
        <v>10166</v>
      </c>
      <c r="F1082" s="16" t="s">
        <v>433</v>
      </c>
      <c r="G1082" s="16" t="s">
        <v>456</v>
      </c>
      <c r="H1082" s="16" t="s">
        <v>457</v>
      </c>
      <c r="I1082" s="16" t="s">
        <v>473</v>
      </c>
      <c r="J1082" s="16" t="s">
        <v>474</v>
      </c>
      <c r="K1082" s="16" t="s">
        <v>475</v>
      </c>
      <c r="L1082" s="16" t="s">
        <v>10167</v>
      </c>
      <c r="M1082" s="16" t="s">
        <v>10168</v>
      </c>
      <c r="N1082" s="16" t="s">
        <v>478</v>
      </c>
      <c r="O1082" s="16" t="s">
        <v>479</v>
      </c>
      <c r="P1082" s="16" t="s">
        <v>10169</v>
      </c>
      <c r="Q1082" s="16" t="s">
        <v>4130</v>
      </c>
      <c r="R1082" s="16" t="s">
        <v>7</v>
      </c>
      <c r="S1082" s="16" t="s">
        <v>3414</v>
      </c>
      <c r="T1082" s="16" t="s">
        <v>10170</v>
      </c>
      <c r="U1082" s="16" t="s">
        <v>447</v>
      </c>
      <c r="V1082" s="16" t="s">
        <v>10171</v>
      </c>
      <c r="W1082" s="16" t="s">
        <v>10169</v>
      </c>
      <c r="X1082" s="16" t="s">
        <v>449</v>
      </c>
      <c r="Y1082" s="16" t="s">
        <v>450</v>
      </c>
      <c r="Z1082" s="16" t="s">
        <v>451</v>
      </c>
      <c r="AA1082" s="16" t="s">
        <v>10172</v>
      </c>
      <c r="AB1082" s="16" t="s">
        <v>3414</v>
      </c>
      <c r="AC1082" s="16" t="s">
        <v>7</v>
      </c>
      <c r="AD1082" s="16" t="s">
        <v>453</v>
      </c>
      <c r="AE1082" s="16" t="s">
        <v>338</v>
      </c>
      <c r="AF1082" s="16" t="s">
        <v>338</v>
      </c>
      <c r="AG1082" s="25">
        <f ca="1" t="shared" si="126"/>
        <v>1.87083333340706</v>
      </c>
      <c r="AH1082" s="25" t="str">
        <f t="shared" si="127"/>
        <v>是</v>
      </c>
      <c r="AI1082" s="26" t="str">
        <f ca="1" t="shared" si="128"/>
        <v>是</v>
      </c>
      <c r="AJ1082" s="27" t="str">
        <f ca="1" t="shared" si="129"/>
        <v>是</v>
      </c>
      <c r="AK1082" s="28" t="s">
        <v>69</v>
      </c>
      <c r="AL1082" s="28"/>
      <c r="AM1082" s="28"/>
    </row>
    <row r="1083" spans="1:39">
      <c r="A1083" s="22" t="str">
        <f t="shared" si="124"/>
        <v>合肥高新天鹅湖网点</v>
      </c>
      <c r="B1083" s="22" t="str">
        <f>VLOOKUP(R1083,区域划分!A:B,2,0)</f>
        <v>合肥南</v>
      </c>
      <c r="C1083" t="str">
        <f t="shared" si="125"/>
        <v>2020-11-05</v>
      </c>
      <c r="D1083" s="16" t="s">
        <v>10173</v>
      </c>
      <c r="E1083" s="16" t="s">
        <v>10174</v>
      </c>
      <c r="F1083" s="16" t="s">
        <v>433</v>
      </c>
      <c r="G1083" s="16" t="s">
        <v>456</v>
      </c>
      <c r="H1083" s="16" t="s">
        <v>457</v>
      </c>
      <c r="I1083" s="16" t="s">
        <v>436</v>
      </c>
      <c r="J1083" s="16" t="s">
        <v>2335</v>
      </c>
      <c r="K1083" s="16" t="s">
        <v>2336</v>
      </c>
      <c r="L1083" s="16" t="s">
        <v>10175</v>
      </c>
      <c r="M1083" s="16" t="s">
        <v>10176</v>
      </c>
      <c r="N1083" s="16" t="s">
        <v>478</v>
      </c>
      <c r="O1083" s="16" t="s">
        <v>442</v>
      </c>
      <c r="P1083" s="16" t="s">
        <v>10177</v>
      </c>
      <c r="Q1083" s="16" t="s">
        <v>10178</v>
      </c>
      <c r="R1083" s="16" t="s">
        <v>17</v>
      </c>
      <c r="S1083" s="16" t="s">
        <v>593</v>
      </c>
      <c r="T1083" s="16" t="s">
        <v>10179</v>
      </c>
      <c r="U1083" s="16" t="s">
        <v>447</v>
      </c>
      <c r="V1083" s="16" t="s">
        <v>10180</v>
      </c>
      <c r="W1083" s="16" t="s">
        <v>10177</v>
      </c>
      <c r="X1083" s="16" t="s">
        <v>449</v>
      </c>
      <c r="Y1083" s="16" t="s">
        <v>450</v>
      </c>
      <c r="Z1083" s="16" t="s">
        <v>451</v>
      </c>
      <c r="AA1083" s="16" t="s">
        <v>10181</v>
      </c>
      <c r="AB1083" s="16" t="s">
        <v>593</v>
      </c>
      <c r="AC1083" s="16" t="s">
        <v>17</v>
      </c>
      <c r="AD1083" s="16" t="s">
        <v>453</v>
      </c>
      <c r="AE1083" s="16" t="s">
        <v>338</v>
      </c>
      <c r="AF1083" s="16" t="s">
        <v>338</v>
      </c>
      <c r="AG1083" s="25">
        <f ca="1" t="shared" si="126"/>
        <v>2.57194444444031</v>
      </c>
      <c r="AH1083" s="25" t="str">
        <f t="shared" si="127"/>
        <v>是</v>
      </c>
      <c r="AI1083" s="26" t="str">
        <f ca="1" t="shared" si="128"/>
        <v>是</v>
      </c>
      <c r="AJ1083" s="27" t="str">
        <f ca="1" t="shared" si="129"/>
        <v>是</v>
      </c>
      <c r="AK1083" s="28" t="s">
        <v>69</v>
      </c>
      <c r="AL1083" s="28"/>
      <c r="AM1083" s="28"/>
    </row>
    <row r="1084" spans="1:39">
      <c r="A1084" s="22" t="str">
        <f t="shared" si="124"/>
        <v>合肥经开大学城网点</v>
      </c>
      <c r="B1084" s="22" t="str">
        <f>VLOOKUP(R1084,区域划分!A:B,2,0)</f>
        <v>合肥南</v>
      </c>
      <c r="C1084" t="str">
        <f t="shared" si="125"/>
        <v>2020-11-05</v>
      </c>
      <c r="D1084" s="16" t="s">
        <v>10182</v>
      </c>
      <c r="E1084" s="16" t="s">
        <v>10183</v>
      </c>
      <c r="F1084" s="16" t="s">
        <v>433</v>
      </c>
      <c r="G1084" s="16" t="s">
        <v>532</v>
      </c>
      <c r="H1084" s="16" t="s">
        <v>1270</v>
      </c>
      <c r="I1084" s="16" t="s">
        <v>473</v>
      </c>
      <c r="J1084" s="16" t="s">
        <v>775</v>
      </c>
      <c r="K1084" s="16" t="s">
        <v>776</v>
      </c>
      <c r="L1084" s="16" t="s">
        <v>10184</v>
      </c>
      <c r="M1084" s="16" t="s">
        <v>10185</v>
      </c>
      <c r="N1084" s="16" t="s">
        <v>478</v>
      </c>
      <c r="O1084" s="16" t="s">
        <v>442</v>
      </c>
      <c r="P1084" s="16" t="s">
        <v>10186</v>
      </c>
      <c r="Q1084" s="16" t="s">
        <v>10187</v>
      </c>
      <c r="R1084" s="16" t="s">
        <v>7</v>
      </c>
      <c r="S1084" s="16" t="s">
        <v>3414</v>
      </c>
      <c r="T1084" s="16" t="s">
        <v>10188</v>
      </c>
      <c r="U1084" s="16" t="s">
        <v>447</v>
      </c>
      <c r="V1084" s="16" t="s">
        <v>10189</v>
      </c>
      <c r="W1084" s="16" t="s">
        <v>10186</v>
      </c>
      <c r="X1084" s="16" t="s">
        <v>449</v>
      </c>
      <c r="Y1084" s="16" t="s">
        <v>450</v>
      </c>
      <c r="Z1084" s="16" t="s">
        <v>451</v>
      </c>
      <c r="AA1084" s="16" t="s">
        <v>10190</v>
      </c>
      <c r="AB1084" s="16" t="s">
        <v>3414</v>
      </c>
      <c r="AC1084" s="16" t="s">
        <v>7</v>
      </c>
      <c r="AD1084" s="16" t="s">
        <v>453</v>
      </c>
      <c r="AE1084" s="16" t="s">
        <v>338</v>
      </c>
      <c r="AF1084" s="16" t="s">
        <v>338</v>
      </c>
      <c r="AG1084" s="25">
        <f ca="1" t="shared" si="126"/>
        <v>1.66333333327202</v>
      </c>
      <c r="AH1084" s="25" t="str">
        <f t="shared" si="127"/>
        <v>是</v>
      </c>
      <c r="AI1084" s="26" t="str">
        <f ca="1" t="shared" si="128"/>
        <v>是</v>
      </c>
      <c r="AJ1084" s="27" t="str">
        <f ca="1" t="shared" si="129"/>
        <v>是</v>
      </c>
      <c r="AK1084" s="28" t="s">
        <v>69</v>
      </c>
      <c r="AL1084" s="28"/>
      <c r="AM1084" s="28"/>
    </row>
    <row r="1085" spans="1:39">
      <c r="A1085" s="22" t="str">
        <f t="shared" si="124"/>
        <v>合肥高新天鹅湖网点</v>
      </c>
      <c r="B1085" s="22" t="str">
        <f>VLOOKUP(R1085,区域划分!A:B,2,0)</f>
        <v>合肥南</v>
      </c>
      <c r="C1085" t="str">
        <f t="shared" si="125"/>
        <v>2020-11-05</v>
      </c>
      <c r="D1085" s="16" t="s">
        <v>10191</v>
      </c>
      <c r="E1085" s="16" t="s">
        <v>10192</v>
      </c>
      <c r="F1085" s="16" t="s">
        <v>433</v>
      </c>
      <c r="G1085" s="16" t="s">
        <v>456</v>
      </c>
      <c r="H1085" s="16" t="s">
        <v>457</v>
      </c>
      <c r="I1085" s="16" t="s">
        <v>473</v>
      </c>
      <c r="J1085" s="16" t="s">
        <v>634</v>
      </c>
      <c r="K1085" s="16" t="s">
        <v>961</v>
      </c>
      <c r="L1085" s="16" t="s">
        <v>8902</v>
      </c>
      <c r="M1085" s="16" t="s">
        <v>703</v>
      </c>
      <c r="N1085" s="16" t="s">
        <v>478</v>
      </c>
      <c r="O1085" s="16" t="s">
        <v>442</v>
      </c>
      <c r="P1085" s="16" t="s">
        <v>10193</v>
      </c>
      <c r="Q1085" s="16" t="s">
        <v>10194</v>
      </c>
      <c r="R1085" s="16" t="s">
        <v>17</v>
      </c>
      <c r="S1085" s="16" t="s">
        <v>593</v>
      </c>
      <c r="T1085" s="16" t="s">
        <v>10195</v>
      </c>
      <c r="U1085" s="16" t="s">
        <v>447</v>
      </c>
      <c r="V1085" s="16" t="s">
        <v>4714</v>
      </c>
      <c r="W1085" s="16" t="s">
        <v>10193</v>
      </c>
      <c r="X1085" s="16" t="s">
        <v>449</v>
      </c>
      <c r="Y1085" s="16" t="s">
        <v>450</v>
      </c>
      <c r="Z1085" s="16" t="s">
        <v>451</v>
      </c>
      <c r="AA1085" s="16" t="s">
        <v>10196</v>
      </c>
      <c r="AB1085" s="16" t="s">
        <v>593</v>
      </c>
      <c r="AC1085" s="16" t="s">
        <v>17</v>
      </c>
      <c r="AD1085" s="16" t="s">
        <v>453</v>
      </c>
      <c r="AE1085" s="16" t="s">
        <v>338</v>
      </c>
      <c r="AF1085" s="16" t="s">
        <v>338</v>
      </c>
      <c r="AG1085" s="25">
        <f ca="1" t="shared" si="126"/>
        <v>2.65833333326736</v>
      </c>
      <c r="AH1085" s="25" t="str">
        <f t="shared" si="127"/>
        <v>是</v>
      </c>
      <c r="AI1085" s="26" t="str">
        <f ca="1" t="shared" si="128"/>
        <v>是</v>
      </c>
      <c r="AJ1085" s="27" t="str">
        <f ca="1" t="shared" si="129"/>
        <v>是</v>
      </c>
      <c r="AK1085" s="28" t="s">
        <v>69</v>
      </c>
      <c r="AL1085" s="28"/>
      <c r="AM1085" s="28"/>
    </row>
    <row r="1086" spans="1:39">
      <c r="A1086" s="22" t="str">
        <f t="shared" si="124"/>
        <v>合肥长丰水湖镇网点</v>
      </c>
      <c r="B1086" s="22" t="str">
        <f>VLOOKUP(R1086,区域划分!A:B,2,0)</f>
        <v>合肥北</v>
      </c>
      <c r="C1086" t="str">
        <f t="shared" si="125"/>
        <v>2020-11-05</v>
      </c>
      <c r="D1086" s="16" t="s">
        <v>10197</v>
      </c>
      <c r="E1086" s="16" t="s">
        <v>10198</v>
      </c>
      <c r="F1086" s="16" t="s">
        <v>433</v>
      </c>
      <c r="G1086" s="16" t="s">
        <v>456</v>
      </c>
      <c r="H1086" s="16" t="s">
        <v>753</v>
      </c>
      <c r="I1086" s="16" t="s">
        <v>436</v>
      </c>
      <c r="J1086" s="16" t="s">
        <v>1350</v>
      </c>
      <c r="K1086" s="16" t="s">
        <v>2347</v>
      </c>
      <c r="L1086" s="16" t="s">
        <v>10199</v>
      </c>
      <c r="M1086" s="16" t="s">
        <v>10200</v>
      </c>
      <c r="N1086" s="16" t="s">
        <v>478</v>
      </c>
      <c r="O1086" s="16" t="s">
        <v>442</v>
      </c>
      <c r="P1086" s="16" t="s">
        <v>10200</v>
      </c>
      <c r="Q1086" s="16" t="s">
        <v>10201</v>
      </c>
      <c r="R1086" s="16" t="s">
        <v>15</v>
      </c>
      <c r="S1086" s="16" t="s">
        <v>829</v>
      </c>
      <c r="T1086" s="16" t="s">
        <v>10202</v>
      </c>
      <c r="U1086" s="16" t="s">
        <v>447</v>
      </c>
      <c r="V1086" s="16" t="s">
        <v>10203</v>
      </c>
      <c r="W1086" s="16" t="s">
        <v>10200</v>
      </c>
      <c r="X1086" s="16" t="s">
        <v>449</v>
      </c>
      <c r="Y1086" s="16" t="s">
        <v>450</v>
      </c>
      <c r="Z1086" s="16" t="s">
        <v>451</v>
      </c>
      <c r="AA1086" s="16" t="s">
        <v>10204</v>
      </c>
      <c r="AB1086" s="16" t="s">
        <v>829</v>
      </c>
      <c r="AC1086" s="16" t="s">
        <v>15</v>
      </c>
      <c r="AD1086" s="16" t="s">
        <v>453</v>
      </c>
      <c r="AE1086" s="16" t="s">
        <v>338</v>
      </c>
      <c r="AF1086" s="16" t="s">
        <v>338</v>
      </c>
      <c r="AG1086" s="25">
        <f ca="1" t="shared" si="126"/>
        <v>3.71277777780779</v>
      </c>
      <c r="AH1086" s="25" t="str">
        <f t="shared" si="127"/>
        <v>是</v>
      </c>
      <c r="AI1086" s="26" t="str">
        <f ca="1" t="shared" si="128"/>
        <v>是</v>
      </c>
      <c r="AJ1086" s="27" t="str">
        <f ca="1" t="shared" si="129"/>
        <v>是</v>
      </c>
      <c r="AK1086" s="28" t="s">
        <v>69</v>
      </c>
      <c r="AL1086" s="28"/>
      <c r="AM1086" s="28"/>
    </row>
    <row r="1087" spans="1:39">
      <c r="A1087" s="22" t="str">
        <f t="shared" si="124"/>
        <v>合肥肥东吾悦网点</v>
      </c>
      <c r="B1087" s="22" t="str">
        <f>VLOOKUP(R1087,区域划分!A:B,2,0)</f>
        <v>肥东</v>
      </c>
      <c r="C1087" t="str">
        <f t="shared" si="125"/>
        <v>2020-11-05</v>
      </c>
      <c r="D1087" s="16" t="s">
        <v>10205</v>
      </c>
      <c r="E1087" s="16" t="s">
        <v>10206</v>
      </c>
      <c r="F1087" s="16" t="s">
        <v>433</v>
      </c>
      <c r="G1087" s="16" t="s">
        <v>456</v>
      </c>
      <c r="H1087" s="16" t="s">
        <v>457</v>
      </c>
      <c r="I1087" s="16" t="s">
        <v>473</v>
      </c>
      <c r="J1087" s="16" t="s">
        <v>2392</v>
      </c>
      <c r="K1087" s="16" t="s">
        <v>10207</v>
      </c>
      <c r="L1087" s="16" t="s">
        <v>10208</v>
      </c>
      <c r="M1087" s="16" t="s">
        <v>10209</v>
      </c>
      <c r="N1087" s="16" t="s">
        <v>478</v>
      </c>
      <c r="O1087" s="16" t="s">
        <v>442</v>
      </c>
      <c r="P1087" s="16" t="s">
        <v>10210</v>
      </c>
      <c r="Q1087" s="16" t="s">
        <v>10211</v>
      </c>
      <c r="R1087" s="16" t="s">
        <v>11</v>
      </c>
      <c r="S1087" s="16" t="s">
        <v>1936</v>
      </c>
      <c r="T1087" s="16" t="s">
        <v>7218</v>
      </c>
      <c r="U1087" s="16" t="s">
        <v>466</v>
      </c>
      <c r="V1087" s="16" t="s">
        <v>10212</v>
      </c>
      <c r="W1087" s="16" t="s">
        <v>10210</v>
      </c>
      <c r="X1087" s="16" t="s">
        <v>449</v>
      </c>
      <c r="Y1087" s="16" t="s">
        <v>450</v>
      </c>
      <c r="Z1087" s="16" t="s">
        <v>451</v>
      </c>
      <c r="AA1087" s="16" t="s">
        <v>10213</v>
      </c>
      <c r="AB1087" s="16" t="s">
        <v>1936</v>
      </c>
      <c r="AC1087" s="16" t="s">
        <v>11</v>
      </c>
      <c r="AD1087" s="16" t="s">
        <v>453</v>
      </c>
      <c r="AE1087" s="16" t="s">
        <v>11</v>
      </c>
      <c r="AF1087" s="16" t="s">
        <v>338</v>
      </c>
      <c r="AG1087" s="25">
        <f ca="1" t="shared" si="126"/>
        <v>23.7711111112149</v>
      </c>
      <c r="AH1087" s="25" t="str">
        <f t="shared" si="127"/>
        <v>是</v>
      </c>
      <c r="AI1087" s="26" t="str">
        <f ca="1" t="shared" si="128"/>
        <v>是</v>
      </c>
      <c r="AJ1087" s="27" t="str">
        <f ca="1" t="shared" si="129"/>
        <v>是</v>
      </c>
      <c r="AK1087" s="28"/>
      <c r="AL1087" s="28" t="s">
        <v>71</v>
      </c>
      <c r="AM1087" s="28"/>
    </row>
    <row r="1088" spans="1:39">
      <c r="A1088" s="22" t="str">
        <f t="shared" si="124"/>
        <v>芜湖二坝网点</v>
      </c>
      <c r="B1088" s="22" t="str">
        <f>VLOOKUP(R1088,区域划分!A:B,2,0)</f>
        <v>无为</v>
      </c>
      <c r="C1088" t="str">
        <f t="shared" si="125"/>
        <v>2020-11-05</v>
      </c>
      <c r="D1088" s="16" t="s">
        <v>10214</v>
      </c>
      <c r="E1088" s="16" t="s">
        <v>10215</v>
      </c>
      <c r="F1088" s="16" t="s">
        <v>433</v>
      </c>
      <c r="G1088" s="16" t="s">
        <v>532</v>
      </c>
      <c r="H1088" s="16" t="s">
        <v>533</v>
      </c>
      <c r="I1088" s="16" t="s">
        <v>473</v>
      </c>
      <c r="J1088" s="16" t="s">
        <v>846</v>
      </c>
      <c r="K1088" s="16" t="s">
        <v>847</v>
      </c>
      <c r="L1088" s="16" t="s">
        <v>10216</v>
      </c>
      <c r="M1088" s="16" t="s">
        <v>10217</v>
      </c>
      <c r="N1088" s="16" t="s">
        <v>478</v>
      </c>
      <c r="O1088" s="16" t="s">
        <v>442</v>
      </c>
      <c r="P1088" s="16" t="s">
        <v>10218</v>
      </c>
      <c r="Q1088" s="16" t="s">
        <v>10219</v>
      </c>
      <c r="R1088" s="16" t="s">
        <v>128</v>
      </c>
      <c r="S1088" s="16" t="s">
        <v>8103</v>
      </c>
      <c r="T1088" s="16" t="s">
        <v>10220</v>
      </c>
      <c r="U1088" s="16" t="s">
        <v>447</v>
      </c>
      <c r="V1088" s="16" t="s">
        <v>10221</v>
      </c>
      <c r="W1088" s="16" t="s">
        <v>10218</v>
      </c>
      <c r="X1088" s="16" t="s">
        <v>449</v>
      </c>
      <c r="Y1088" s="16" t="s">
        <v>450</v>
      </c>
      <c r="Z1088" s="16" t="s">
        <v>451</v>
      </c>
      <c r="AA1088" s="16" t="s">
        <v>10222</v>
      </c>
      <c r="AB1088" s="16" t="s">
        <v>8103</v>
      </c>
      <c r="AC1088" s="16" t="s">
        <v>128</v>
      </c>
      <c r="AD1088" s="16" t="s">
        <v>453</v>
      </c>
      <c r="AE1088" s="16" t="s">
        <v>338</v>
      </c>
      <c r="AF1088" s="16" t="s">
        <v>338</v>
      </c>
      <c r="AG1088" s="25">
        <f ca="1" t="shared" si="126"/>
        <v>7.95694444439141</v>
      </c>
      <c r="AH1088" s="25" t="str">
        <f t="shared" si="127"/>
        <v>是</v>
      </c>
      <c r="AI1088" s="26" t="str">
        <f ca="1" t="shared" si="128"/>
        <v>是</v>
      </c>
      <c r="AJ1088" s="27" t="str">
        <f ca="1" t="shared" si="129"/>
        <v>是</v>
      </c>
      <c r="AK1088" s="28" t="s">
        <v>69</v>
      </c>
      <c r="AL1088" s="28"/>
      <c r="AM1088" s="28"/>
    </row>
    <row r="1089" spans="1:39">
      <c r="A1089" s="22" t="str">
        <f t="shared" si="124"/>
        <v>淮南寿县网点</v>
      </c>
      <c r="B1089" s="22" t="str">
        <f>VLOOKUP(R1089,区域划分!A:B,2,0)</f>
        <v>寿县</v>
      </c>
      <c r="C1089" t="str">
        <f t="shared" si="125"/>
        <v>2020-11-05</v>
      </c>
      <c r="D1089" s="16" t="s">
        <v>10223</v>
      </c>
      <c r="E1089" s="16" t="s">
        <v>10224</v>
      </c>
      <c r="F1089" s="16" t="s">
        <v>433</v>
      </c>
      <c r="G1089" s="16" t="s">
        <v>471</v>
      </c>
      <c r="H1089" s="16" t="s">
        <v>472</v>
      </c>
      <c r="I1089" s="16" t="s">
        <v>473</v>
      </c>
      <c r="J1089" s="16" t="s">
        <v>4288</v>
      </c>
      <c r="K1089" s="16" t="s">
        <v>4289</v>
      </c>
      <c r="L1089" s="16" t="s">
        <v>10225</v>
      </c>
      <c r="M1089" s="16" t="s">
        <v>10226</v>
      </c>
      <c r="N1089" s="16" t="s">
        <v>441</v>
      </c>
      <c r="O1089" s="16" t="s">
        <v>442</v>
      </c>
      <c r="P1089" s="16" t="s">
        <v>10227</v>
      </c>
      <c r="Q1089" s="16" t="s">
        <v>10228</v>
      </c>
      <c r="R1089" s="16" t="s">
        <v>163</v>
      </c>
      <c r="S1089" s="16" t="s">
        <v>10229</v>
      </c>
      <c r="T1089" s="16" t="s">
        <v>10230</v>
      </c>
      <c r="U1089" s="16" t="s">
        <v>447</v>
      </c>
      <c r="V1089" s="16" t="s">
        <v>10231</v>
      </c>
      <c r="W1089" s="16" t="s">
        <v>10227</v>
      </c>
      <c r="X1089" s="16" t="s">
        <v>449</v>
      </c>
      <c r="Y1089" s="16" t="s">
        <v>450</v>
      </c>
      <c r="Z1089" s="16" t="s">
        <v>451</v>
      </c>
      <c r="AA1089" s="16" t="s">
        <v>10232</v>
      </c>
      <c r="AB1089" s="16" t="s">
        <v>10229</v>
      </c>
      <c r="AC1089" s="16" t="s">
        <v>163</v>
      </c>
      <c r="AD1089" s="16" t="s">
        <v>453</v>
      </c>
      <c r="AE1089" s="16" t="s">
        <v>338</v>
      </c>
      <c r="AF1089" s="16" t="s">
        <v>338</v>
      </c>
      <c r="AG1089" s="25">
        <f ca="1" t="shared" si="126"/>
        <v>10.7386111111846</v>
      </c>
      <c r="AH1089" s="25" t="str">
        <f t="shared" si="127"/>
        <v>是</v>
      </c>
      <c r="AI1089" s="26" t="str">
        <f ca="1" t="shared" si="128"/>
        <v>是</v>
      </c>
      <c r="AJ1089" s="27" t="str">
        <f ca="1" t="shared" si="129"/>
        <v>是</v>
      </c>
      <c r="AK1089" s="28" t="s">
        <v>69</v>
      </c>
      <c r="AL1089" s="28"/>
      <c r="AM1089" s="28"/>
    </row>
    <row r="1090" spans="1:39">
      <c r="A1090" s="22" t="str">
        <f t="shared" si="124"/>
        <v>合肥肥东吾悦网点</v>
      </c>
      <c r="B1090" s="22" t="str">
        <f>VLOOKUP(R1090,区域划分!A:B,2,0)</f>
        <v>肥东</v>
      </c>
      <c r="C1090" t="str">
        <f t="shared" si="125"/>
        <v>2020-11-05</v>
      </c>
      <c r="D1090" s="16" t="s">
        <v>10233</v>
      </c>
      <c r="E1090" s="16" t="s">
        <v>10234</v>
      </c>
      <c r="F1090" s="16" t="s">
        <v>835</v>
      </c>
      <c r="G1090" s="16" t="s">
        <v>471</v>
      </c>
      <c r="H1090" s="16" t="s">
        <v>472</v>
      </c>
      <c r="I1090" s="16" t="s">
        <v>473</v>
      </c>
      <c r="J1090" s="16" t="s">
        <v>836</v>
      </c>
      <c r="K1090" s="16" t="s">
        <v>3861</v>
      </c>
      <c r="L1090" s="16" t="s">
        <v>10235</v>
      </c>
      <c r="M1090" s="16" t="s">
        <v>10236</v>
      </c>
      <c r="N1090" s="16" t="s">
        <v>478</v>
      </c>
      <c r="O1090" s="16" t="s">
        <v>442</v>
      </c>
      <c r="P1090" s="16" t="s">
        <v>10237</v>
      </c>
      <c r="Q1090" s="16" t="s">
        <v>10238</v>
      </c>
      <c r="R1090" s="16" t="s">
        <v>11</v>
      </c>
      <c r="S1090" s="16" t="s">
        <v>10239</v>
      </c>
      <c r="T1090" s="16" t="s">
        <v>10240</v>
      </c>
      <c r="U1090" s="16" t="s">
        <v>466</v>
      </c>
      <c r="V1090" s="16" t="s">
        <v>10241</v>
      </c>
      <c r="W1090" s="16" t="s">
        <v>10237</v>
      </c>
      <c r="X1090" s="16" t="s">
        <v>449</v>
      </c>
      <c r="Y1090" s="16" t="s">
        <v>450</v>
      </c>
      <c r="Z1090" s="16" t="s">
        <v>451</v>
      </c>
      <c r="AA1090" s="16" t="s">
        <v>10242</v>
      </c>
      <c r="AB1090" s="16" t="s">
        <v>10239</v>
      </c>
      <c r="AC1090" s="16" t="s">
        <v>11</v>
      </c>
      <c r="AD1090" s="16" t="s">
        <v>865</v>
      </c>
      <c r="AE1090" s="16" t="s">
        <v>11</v>
      </c>
      <c r="AF1090" s="16" t="s">
        <v>338</v>
      </c>
      <c r="AG1090" s="25">
        <f ca="1" t="shared" si="126"/>
        <v>23.9608333334327</v>
      </c>
      <c r="AH1090" s="25" t="str">
        <f t="shared" si="127"/>
        <v>是</v>
      </c>
      <c r="AI1090" s="26" t="str">
        <f ca="1" t="shared" si="128"/>
        <v>是</v>
      </c>
      <c r="AJ1090" s="27" t="str">
        <f ca="1" t="shared" si="129"/>
        <v>是</v>
      </c>
      <c r="AK1090" s="28"/>
      <c r="AL1090" s="28" t="s">
        <v>71</v>
      </c>
      <c r="AM1090" s="28"/>
    </row>
    <row r="1091" spans="1:39">
      <c r="A1091" s="22" t="str">
        <f t="shared" si="124"/>
        <v>合肥高新天鹅湖网点</v>
      </c>
      <c r="B1091" s="22" t="str">
        <f>VLOOKUP(R1091,区域划分!A:B,2,0)</f>
        <v>合肥南</v>
      </c>
      <c r="C1091" t="str">
        <f t="shared" si="125"/>
        <v>2020-11-05</v>
      </c>
      <c r="D1091" s="16" t="s">
        <v>10243</v>
      </c>
      <c r="E1091" s="16" t="s">
        <v>10244</v>
      </c>
      <c r="F1091" s="16" t="s">
        <v>433</v>
      </c>
      <c r="G1091" s="16" t="s">
        <v>532</v>
      </c>
      <c r="H1091" s="16" t="s">
        <v>533</v>
      </c>
      <c r="I1091" s="16" t="s">
        <v>473</v>
      </c>
      <c r="J1091" s="16" t="s">
        <v>10245</v>
      </c>
      <c r="K1091" s="16" t="s">
        <v>10246</v>
      </c>
      <c r="L1091" s="16" t="s">
        <v>10247</v>
      </c>
      <c r="M1091" s="16" t="s">
        <v>537</v>
      </c>
      <c r="N1091" s="16" t="s">
        <v>441</v>
      </c>
      <c r="O1091" s="16" t="s">
        <v>442</v>
      </c>
      <c r="P1091" s="16" t="s">
        <v>10248</v>
      </c>
      <c r="Q1091" s="16" t="s">
        <v>10249</v>
      </c>
      <c r="R1091" s="16" t="s">
        <v>17</v>
      </c>
      <c r="S1091" s="16" t="s">
        <v>593</v>
      </c>
      <c r="T1091" s="16" t="s">
        <v>10250</v>
      </c>
      <c r="U1091" s="16" t="s">
        <v>447</v>
      </c>
      <c r="V1091" s="16" t="s">
        <v>541</v>
      </c>
      <c r="W1091" s="16" t="s">
        <v>10248</v>
      </c>
      <c r="X1091" s="16" t="s">
        <v>449</v>
      </c>
      <c r="Y1091" s="16" t="s">
        <v>450</v>
      </c>
      <c r="Z1091" s="16" t="s">
        <v>451</v>
      </c>
      <c r="AA1091" s="16" t="s">
        <v>10251</v>
      </c>
      <c r="AB1091" s="16" t="s">
        <v>593</v>
      </c>
      <c r="AC1091" s="16" t="s">
        <v>17</v>
      </c>
      <c r="AD1091" s="16" t="s">
        <v>453</v>
      </c>
      <c r="AE1091" s="16" t="s">
        <v>338</v>
      </c>
      <c r="AF1091" s="16" t="s">
        <v>338</v>
      </c>
      <c r="AG1091" s="25">
        <f ca="1" t="shared" si="126"/>
        <v>12.888888888876</v>
      </c>
      <c r="AH1091" s="25" t="str">
        <f t="shared" si="127"/>
        <v>是</v>
      </c>
      <c r="AI1091" s="26" t="str">
        <f ca="1" t="shared" si="128"/>
        <v>是</v>
      </c>
      <c r="AJ1091" s="27" t="str">
        <f ca="1" t="shared" si="129"/>
        <v>是</v>
      </c>
      <c r="AK1091" s="28" t="s">
        <v>69</v>
      </c>
      <c r="AL1091" s="28"/>
      <c r="AM1091" s="28"/>
    </row>
    <row r="1092" spans="1:39">
      <c r="A1092" s="22" t="str">
        <f t="shared" si="124"/>
        <v>合肥长丰水湖镇网点</v>
      </c>
      <c r="B1092" s="22" t="str">
        <f>VLOOKUP(R1092,区域划分!A:B,2,0)</f>
        <v>合肥北</v>
      </c>
      <c r="C1092" t="str">
        <f t="shared" si="125"/>
        <v>2020-11-05</v>
      </c>
      <c r="D1092" s="16" t="s">
        <v>10252</v>
      </c>
      <c r="E1092" s="16" t="s">
        <v>10253</v>
      </c>
      <c r="F1092" s="16" t="s">
        <v>433</v>
      </c>
      <c r="G1092" s="16" t="s">
        <v>456</v>
      </c>
      <c r="H1092" s="16" t="s">
        <v>457</v>
      </c>
      <c r="I1092" s="16" t="s">
        <v>473</v>
      </c>
      <c r="J1092" s="16" t="s">
        <v>9477</v>
      </c>
      <c r="K1092" s="16" t="s">
        <v>10254</v>
      </c>
      <c r="L1092" s="16" t="s">
        <v>10255</v>
      </c>
      <c r="M1092" s="16" t="s">
        <v>10256</v>
      </c>
      <c r="N1092" s="16" t="s">
        <v>441</v>
      </c>
      <c r="O1092" s="16" t="s">
        <v>442</v>
      </c>
      <c r="P1092" s="16" t="s">
        <v>10257</v>
      </c>
      <c r="Q1092" s="16" t="s">
        <v>10258</v>
      </c>
      <c r="R1092" s="16" t="s">
        <v>15</v>
      </c>
      <c r="S1092" s="16" t="s">
        <v>829</v>
      </c>
      <c r="T1092" s="16" t="s">
        <v>10259</v>
      </c>
      <c r="U1092" s="16" t="s">
        <v>447</v>
      </c>
      <c r="V1092" s="16" t="s">
        <v>10260</v>
      </c>
      <c r="W1092" s="16" t="s">
        <v>10257</v>
      </c>
      <c r="X1092" s="16" t="s">
        <v>449</v>
      </c>
      <c r="Y1092" s="16" t="s">
        <v>450</v>
      </c>
      <c r="Z1092" s="16" t="s">
        <v>451</v>
      </c>
      <c r="AA1092" s="16" t="s">
        <v>10261</v>
      </c>
      <c r="AB1092" s="16" t="s">
        <v>829</v>
      </c>
      <c r="AC1092" s="16" t="s">
        <v>15</v>
      </c>
      <c r="AD1092" s="16" t="s">
        <v>453</v>
      </c>
      <c r="AE1092" s="16" t="s">
        <v>338</v>
      </c>
      <c r="AF1092" s="16" t="s">
        <v>338</v>
      </c>
      <c r="AG1092" s="25">
        <f ca="1" t="shared" si="126"/>
        <v>3.633611111145</v>
      </c>
      <c r="AH1092" s="25" t="str">
        <f t="shared" si="127"/>
        <v>是</v>
      </c>
      <c r="AI1092" s="26" t="str">
        <f ca="1" t="shared" si="128"/>
        <v>是</v>
      </c>
      <c r="AJ1092" s="27" t="str">
        <f ca="1" t="shared" si="129"/>
        <v>是</v>
      </c>
      <c r="AK1092" s="28" t="s">
        <v>69</v>
      </c>
      <c r="AL1092" s="28"/>
      <c r="AM1092" s="28"/>
    </row>
    <row r="1093" spans="1:39">
      <c r="A1093" s="22" t="str">
        <f t="shared" si="124"/>
        <v>合肥经开大学城网点</v>
      </c>
      <c r="B1093" s="22" t="str">
        <f>VLOOKUP(R1093,区域划分!A:B,2,0)</f>
        <v>合肥南</v>
      </c>
      <c r="C1093" t="str">
        <f t="shared" si="125"/>
        <v>2020-11-05</v>
      </c>
      <c r="D1093" s="16" t="s">
        <v>10262</v>
      </c>
      <c r="E1093" s="16" t="s">
        <v>10263</v>
      </c>
      <c r="F1093" s="16" t="s">
        <v>433</v>
      </c>
      <c r="G1093" s="16" t="s">
        <v>471</v>
      </c>
      <c r="H1093" s="16" t="s">
        <v>472</v>
      </c>
      <c r="I1093" s="16" t="s">
        <v>473</v>
      </c>
      <c r="J1093" s="16" t="s">
        <v>6350</v>
      </c>
      <c r="K1093" s="16" t="s">
        <v>6351</v>
      </c>
      <c r="L1093" s="16" t="s">
        <v>10264</v>
      </c>
      <c r="M1093" s="16" t="s">
        <v>537</v>
      </c>
      <c r="N1093" s="16" t="s">
        <v>441</v>
      </c>
      <c r="O1093" s="16" t="s">
        <v>442</v>
      </c>
      <c r="P1093" s="16" t="s">
        <v>537</v>
      </c>
      <c r="Q1093" s="16" t="s">
        <v>10265</v>
      </c>
      <c r="R1093" s="16" t="s">
        <v>7</v>
      </c>
      <c r="S1093" s="16" t="s">
        <v>3414</v>
      </c>
      <c r="T1093" s="16" t="s">
        <v>10266</v>
      </c>
      <c r="U1093" s="16" t="s">
        <v>447</v>
      </c>
      <c r="V1093" s="16" t="s">
        <v>541</v>
      </c>
      <c r="W1093" s="16" t="s">
        <v>537</v>
      </c>
      <c r="X1093" s="16" t="s">
        <v>449</v>
      </c>
      <c r="Y1093" s="16" t="s">
        <v>450</v>
      </c>
      <c r="Z1093" s="16" t="s">
        <v>451</v>
      </c>
      <c r="AA1093" s="16" t="s">
        <v>10267</v>
      </c>
      <c r="AB1093" s="16" t="s">
        <v>3414</v>
      </c>
      <c r="AC1093" s="16" t="s">
        <v>7</v>
      </c>
      <c r="AD1093" s="16" t="s">
        <v>453</v>
      </c>
      <c r="AE1093" s="16" t="s">
        <v>338</v>
      </c>
      <c r="AF1093" s="16" t="s">
        <v>338</v>
      </c>
      <c r="AG1093" s="25">
        <f ca="1" t="shared" si="126"/>
        <v>1.10777777776821</v>
      </c>
      <c r="AH1093" s="25" t="str">
        <f t="shared" si="127"/>
        <v>是</v>
      </c>
      <c r="AI1093" s="26" t="str">
        <f ca="1" t="shared" si="128"/>
        <v>是</v>
      </c>
      <c r="AJ1093" s="27" t="str">
        <f ca="1" t="shared" si="129"/>
        <v>是</v>
      </c>
      <c r="AK1093" s="28" t="s">
        <v>69</v>
      </c>
      <c r="AL1093" s="28"/>
      <c r="AM1093" s="28"/>
    </row>
    <row r="1094" spans="1:39">
      <c r="A1094" s="22" t="str">
        <f t="shared" si="124"/>
        <v>合肥经开大学城网点</v>
      </c>
      <c r="B1094" s="22" t="str">
        <f>VLOOKUP(R1094,区域划分!A:B,2,0)</f>
        <v>合肥南</v>
      </c>
      <c r="C1094" t="str">
        <f t="shared" si="125"/>
        <v>2020-11-05</v>
      </c>
      <c r="D1094" s="16" t="s">
        <v>10268</v>
      </c>
      <c r="E1094" s="16" t="s">
        <v>10269</v>
      </c>
      <c r="F1094" s="16" t="s">
        <v>433</v>
      </c>
      <c r="G1094" s="16" t="s">
        <v>532</v>
      </c>
      <c r="H1094" s="16" t="s">
        <v>533</v>
      </c>
      <c r="I1094" s="16" t="s">
        <v>473</v>
      </c>
      <c r="J1094" s="16" t="s">
        <v>600</v>
      </c>
      <c r="K1094" s="16" t="s">
        <v>10270</v>
      </c>
      <c r="L1094" s="16" t="s">
        <v>10271</v>
      </c>
      <c r="M1094" s="16" t="s">
        <v>2035</v>
      </c>
      <c r="N1094" s="16" t="s">
        <v>441</v>
      </c>
      <c r="O1094" s="16" t="s">
        <v>442</v>
      </c>
      <c r="P1094" s="16" t="s">
        <v>10272</v>
      </c>
      <c r="Q1094" s="16" t="s">
        <v>10273</v>
      </c>
      <c r="R1094" s="16" t="s">
        <v>7</v>
      </c>
      <c r="S1094" s="16" t="s">
        <v>10239</v>
      </c>
      <c r="T1094" s="16" t="s">
        <v>10274</v>
      </c>
      <c r="U1094" s="16" t="s">
        <v>466</v>
      </c>
      <c r="V1094" s="16" t="s">
        <v>2038</v>
      </c>
      <c r="W1094" s="16" t="s">
        <v>10272</v>
      </c>
      <c r="X1094" s="16" t="s">
        <v>449</v>
      </c>
      <c r="Y1094" s="16" t="s">
        <v>450</v>
      </c>
      <c r="Z1094" s="16" t="s">
        <v>451</v>
      </c>
      <c r="AA1094" s="16" t="s">
        <v>10275</v>
      </c>
      <c r="AB1094" s="16" t="s">
        <v>10239</v>
      </c>
      <c r="AC1094" s="16" t="s">
        <v>7</v>
      </c>
      <c r="AD1094" s="16" t="s">
        <v>453</v>
      </c>
      <c r="AE1094" s="16" t="s">
        <v>7</v>
      </c>
      <c r="AF1094" s="16" t="s">
        <v>338</v>
      </c>
      <c r="AG1094" s="25">
        <f ca="1" t="shared" si="126"/>
        <v>23.5441666666302</v>
      </c>
      <c r="AH1094" s="25" t="str">
        <f t="shared" si="127"/>
        <v>是</v>
      </c>
      <c r="AI1094" s="26" t="str">
        <f ca="1" t="shared" si="128"/>
        <v>是</v>
      </c>
      <c r="AJ1094" s="27" t="str">
        <f ca="1" t="shared" si="129"/>
        <v>是</v>
      </c>
      <c r="AK1094" s="28" t="s">
        <v>69</v>
      </c>
      <c r="AL1094" s="28" t="s">
        <v>71</v>
      </c>
      <c r="AM1094" s="28"/>
    </row>
    <row r="1095" spans="1:39">
      <c r="A1095" s="22" t="str">
        <f t="shared" si="124"/>
        <v>合肥包河南站网点</v>
      </c>
      <c r="B1095" s="22" t="str">
        <f>VLOOKUP(R1095,区域划分!A:B,2,0)</f>
        <v>合肥南</v>
      </c>
      <c r="C1095" t="str">
        <f t="shared" si="125"/>
        <v>2020-11-05</v>
      </c>
      <c r="D1095" s="16" t="s">
        <v>10276</v>
      </c>
      <c r="E1095" s="16" t="s">
        <v>10277</v>
      </c>
      <c r="F1095" s="16" t="s">
        <v>433</v>
      </c>
      <c r="G1095" s="16" t="s">
        <v>532</v>
      </c>
      <c r="H1095" s="16" t="s">
        <v>2334</v>
      </c>
      <c r="I1095" s="16" t="s">
        <v>473</v>
      </c>
      <c r="J1095" s="16" t="s">
        <v>4640</v>
      </c>
      <c r="K1095" s="16" t="s">
        <v>10278</v>
      </c>
      <c r="L1095" s="16" t="s">
        <v>10279</v>
      </c>
      <c r="M1095" s="16" t="s">
        <v>537</v>
      </c>
      <c r="N1095" s="16" t="s">
        <v>478</v>
      </c>
      <c r="O1095" s="16" t="s">
        <v>442</v>
      </c>
      <c r="P1095" s="16" t="s">
        <v>537</v>
      </c>
      <c r="Q1095" s="16" t="s">
        <v>10280</v>
      </c>
      <c r="R1095" s="16" t="s">
        <v>79</v>
      </c>
      <c r="S1095" s="16" t="s">
        <v>10239</v>
      </c>
      <c r="T1095" s="16" t="s">
        <v>10281</v>
      </c>
      <c r="U1095" s="16" t="s">
        <v>466</v>
      </c>
      <c r="V1095" s="16" t="s">
        <v>541</v>
      </c>
      <c r="W1095" s="16" t="s">
        <v>537</v>
      </c>
      <c r="X1095" s="16" t="s">
        <v>449</v>
      </c>
      <c r="Y1095" s="16" t="s">
        <v>450</v>
      </c>
      <c r="Z1095" s="16" t="s">
        <v>451</v>
      </c>
      <c r="AA1095" s="16" t="s">
        <v>10282</v>
      </c>
      <c r="AB1095" s="16" t="s">
        <v>10239</v>
      </c>
      <c r="AC1095" s="16" t="s">
        <v>79</v>
      </c>
      <c r="AD1095" s="16" t="s">
        <v>453</v>
      </c>
      <c r="AE1095" s="16" t="s">
        <v>79</v>
      </c>
      <c r="AF1095" s="16" t="s">
        <v>338</v>
      </c>
      <c r="AG1095" s="25">
        <f ca="1" t="shared" si="126"/>
        <v>23.6669444444706</v>
      </c>
      <c r="AH1095" s="25" t="str">
        <f t="shared" si="127"/>
        <v>是</v>
      </c>
      <c r="AI1095" s="26" t="str">
        <f ca="1" t="shared" si="128"/>
        <v>是</v>
      </c>
      <c r="AJ1095" s="27" t="str">
        <f ca="1" t="shared" si="129"/>
        <v>是</v>
      </c>
      <c r="AK1095" s="28"/>
      <c r="AL1095" s="28" t="s">
        <v>71</v>
      </c>
      <c r="AM1095" s="28"/>
    </row>
    <row r="1096" spans="1:39">
      <c r="A1096" s="22" t="str">
        <f t="shared" si="124"/>
        <v>合肥经开大学城网点</v>
      </c>
      <c r="B1096" s="22" t="str">
        <f>VLOOKUP(R1096,区域划分!A:B,2,0)</f>
        <v>合肥南</v>
      </c>
      <c r="C1096" t="str">
        <f t="shared" si="125"/>
        <v>2020-11-05</v>
      </c>
      <c r="D1096" s="16" t="s">
        <v>10283</v>
      </c>
      <c r="E1096" s="16" t="s">
        <v>10284</v>
      </c>
      <c r="F1096" s="16" t="s">
        <v>835</v>
      </c>
      <c r="G1096" s="16" t="s">
        <v>471</v>
      </c>
      <c r="H1096" s="16" t="s">
        <v>472</v>
      </c>
      <c r="I1096" s="16" t="s">
        <v>473</v>
      </c>
      <c r="J1096" s="16" t="s">
        <v>836</v>
      </c>
      <c r="K1096" s="16" t="s">
        <v>1143</v>
      </c>
      <c r="L1096" s="16" t="s">
        <v>10285</v>
      </c>
      <c r="M1096" s="16" t="s">
        <v>10286</v>
      </c>
      <c r="N1096" s="16" t="s">
        <v>478</v>
      </c>
      <c r="O1096" s="16" t="s">
        <v>442</v>
      </c>
      <c r="P1096" s="16" t="s">
        <v>10287</v>
      </c>
      <c r="Q1096" s="16" t="s">
        <v>10288</v>
      </c>
      <c r="R1096" s="16" t="s">
        <v>7</v>
      </c>
      <c r="S1096" s="16" t="s">
        <v>10239</v>
      </c>
      <c r="T1096" s="16" t="s">
        <v>10289</v>
      </c>
      <c r="U1096" s="16" t="s">
        <v>466</v>
      </c>
      <c r="V1096" s="16" t="s">
        <v>10290</v>
      </c>
      <c r="W1096" s="16" t="s">
        <v>10287</v>
      </c>
      <c r="X1096" s="16" t="s">
        <v>449</v>
      </c>
      <c r="Y1096" s="16" t="s">
        <v>450</v>
      </c>
      <c r="Z1096" s="16" t="s">
        <v>451</v>
      </c>
      <c r="AA1096" s="16" t="s">
        <v>10291</v>
      </c>
      <c r="AB1096" s="16" t="s">
        <v>10239</v>
      </c>
      <c r="AC1096" s="16" t="s">
        <v>7</v>
      </c>
      <c r="AD1096" s="16" t="s">
        <v>453</v>
      </c>
      <c r="AE1096" s="16" t="s">
        <v>7</v>
      </c>
      <c r="AF1096" s="16" t="s">
        <v>338</v>
      </c>
      <c r="AG1096" s="25">
        <f ca="1" t="shared" si="126"/>
        <v>23.827500000014</v>
      </c>
      <c r="AH1096" s="25" t="str">
        <f t="shared" si="127"/>
        <v>是</v>
      </c>
      <c r="AI1096" s="26" t="str">
        <f ca="1" t="shared" si="128"/>
        <v>是</v>
      </c>
      <c r="AJ1096" s="27" t="str">
        <f ca="1" t="shared" si="129"/>
        <v>是</v>
      </c>
      <c r="AK1096" s="28" t="s">
        <v>69</v>
      </c>
      <c r="AL1096" s="28" t="s">
        <v>71</v>
      </c>
      <c r="AM1096" s="28"/>
    </row>
    <row r="1097" spans="1:39">
      <c r="A1097" s="22" t="str">
        <f t="shared" si="124"/>
        <v>肥东集散点</v>
      </c>
      <c r="B1097" s="22" t="str">
        <f>VLOOKUP(R1097,区域划分!A:B,2,0)</f>
        <v>肥东</v>
      </c>
      <c r="C1097" t="str">
        <f t="shared" si="125"/>
        <v>2020-11-05</v>
      </c>
      <c r="D1097" s="16" t="s">
        <v>10292</v>
      </c>
      <c r="E1097" s="16" t="s">
        <v>10293</v>
      </c>
      <c r="F1097" s="16" t="s">
        <v>433</v>
      </c>
      <c r="G1097" s="16" t="s">
        <v>471</v>
      </c>
      <c r="H1097" s="16" t="s">
        <v>472</v>
      </c>
      <c r="I1097" s="16" t="s">
        <v>473</v>
      </c>
      <c r="J1097" s="16" t="s">
        <v>999</v>
      </c>
      <c r="K1097" s="16" t="s">
        <v>10294</v>
      </c>
      <c r="L1097" s="16" t="s">
        <v>10295</v>
      </c>
      <c r="M1097" s="16" t="s">
        <v>10296</v>
      </c>
      <c r="N1097" s="16" t="s">
        <v>478</v>
      </c>
      <c r="O1097" s="16" t="s">
        <v>442</v>
      </c>
      <c r="P1097" s="16" t="s">
        <v>10297</v>
      </c>
      <c r="Q1097" s="16" t="s">
        <v>10298</v>
      </c>
      <c r="R1097" s="16" t="s">
        <v>35</v>
      </c>
      <c r="S1097" s="16" t="s">
        <v>10239</v>
      </c>
      <c r="T1097" s="16" t="s">
        <v>7218</v>
      </c>
      <c r="U1097" s="16" t="s">
        <v>466</v>
      </c>
      <c r="V1097" s="16" t="s">
        <v>10299</v>
      </c>
      <c r="W1097" s="16" t="s">
        <v>10297</v>
      </c>
      <c r="X1097" s="16" t="s">
        <v>449</v>
      </c>
      <c r="Y1097" s="16" t="s">
        <v>450</v>
      </c>
      <c r="Z1097" s="16" t="s">
        <v>451</v>
      </c>
      <c r="AA1097" s="16" t="s">
        <v>10300</v>
      </c>
      <c r="AB1097" s="16" t="s">
        <v>10239</v>
      </c>
      <c r="AC1097" s="16" t="s">
        <v>11</v>
      </c>
      <c r="AD1097" s="16" t="s">
        <v>453</v>
      </c>
      <c r="AE1097" s="16" t="s">
        <v>35</v>
      </c>
      <c r="AF1097" s="16" t="s">
        <v>338</v>
      </c>
      <c r="AG1097" s="25">
        <f ca="1" t="shared" si="126"/>
        <v>23.856111111003</v>
      </c>
      <c r="AH1097" s="25" t="str">
        <f t="shared" si="127"/>
        <v>是</v>
      </c>
      <c r="AI1097" s="26" t="str">
        <f ca="1" t="shared" si="128"/>
        <v>是</v>
      </c>
      <c r="AJ1097" s="27" t="str">
        <f ca="1" t="shared" si="129"/>
        <v>是</v>
      </c>
      <c r="AK1097" s="28"/>
      <c r="AL1097" s="28" t="s">
        <v>71</v>
      </c>
      <c r="AM1097" s="28"/>
    </row>
    <row r="1098" spans="1:39">
      <c r="A1098" s="22" t="str">
        <f t="shared" si="124"/>
        <v>合肥经开大学城网点</v>
      </c>
      <c r="B1098" s="22" t="str">
        <f>VLOOKUP(R1098,区域划分!A:B,2,0)</f>
        <v>合肥南</v>
      </c>
      <c r="C1098" t="str">
        <f t="shared" si="125"/>
        <v>2020-11-05</v>
      </c>
      <c r="D1098" s="16" t="s">
        <v>10301</v>
      </c>
      <c r="E1098" s="16" t="s">
        <v>10302</v>
      </c>
      <c r="F1098" s="16" t="s">
        <v>433</v>
      </c>
      <c r="G1098" s="16" t="s">
        <v>471</v>
      </c>
      <c r="H1098" s="16" t="s">
        <v>472</v>
      </c>
      <c r="I1098" s="16" t="s">
        <v>473</v>
      </c>
      <c r="J1098" s="16" t="s">
        <v>1979</v>
      </c>
      <c r="K1098" s="16" t="s">
        <v>2645</v>
      </c>
      <c r="L1098" s="16" t="s">
        <v>10303</v>
      </c>
      <c r="M1098" s="16" t="s">
        <v>10304</v>
      </c>
      <c r="N1098" s="16" t="s">
        <v>441</v>
      </c>
      <c r="O1098" s="16" t="s">
        <v>442</v>
      </c>
      <c r="P1098" s="16" t="s">
        <v>10305</v>
      </c>
      <c r="Q1098" s="16" t="s">
        <v>2616</v>
      </c>
      <c r="R1098" s="16" t="s">
        <v>7</v>
      </c>
      <c r="S1098" s="16" t="s">
        <v>3414</v>
      </c>
      <c r="T1098" s="16" t="s">
        <v>10306</v>
      </c>
      <c r="U1098" s="16" t="s">
        <v>447</v>
      </c>
      <c r="V1098" s="16" t="s">
        <v>10307</v>
      </c>
      <c r="W1098" s="16" t="s">
        <v>10305</v>
      </c>
      <c r="X1098" s="16" t="s">
        <v>449</v>
      </c>
      <c r="Y1098" s="16" t="s">
        <v>450</v>
      </c>
      <c r="Z1098" s="16" t="s">
        <v>451</v>
      </c>
      <c r="AA1098" s="16" t="s">
        <v>10308</v>
      </c>
      <c r="AB1098" s="16" t="s">
        <v>3414</v>
      </c>
      <c r="AC1098" s="16" t="s">
        <v>7</v>
      </c>
      <c r="AD1098" s="16" t="s">
        <v>453</v>
      </c>
      <c r="AE1098" s="16" t="s">
        <v>338</v>
      </c>
      <c r="AF1098" s="16" t="s">
        <v>338</v>
      </c>
      <c r="AG1098" s="25">
        <f ca="1" t="shared" si="126"/>
        <v>1.15388888883172</v>
      </c>
      <c r="AH1098" s="25" t="str">
        <f t="shared" si="127"/>
        <v>是</v>
      </c>
      <c r="AI1098" s="26" t="str">
        <f ca="1" t="shared" si="128"/>
        <v>是</v>
      </c>
      <c r="AJ1098" s="27" t="str">
        <f ca="1" t="shared" si="129"/>
        <v>是</v>
      </c>
      <c r="AK1098" s="28" t="s">
        <v>69</v>
      </c>
      <c r="AL1098" s="28"/>
      <c r="AM1098" s="28"/>
    </row>
    <row r="1099" spans="1:39">
      <c r="A1099" s="22" t="str">
        <f t="shared" si="124"/>
        <v>合肥经开大学城网点</v>
      </c>
      <c r="B1099" s="22" t="str">
        <f>VLOOKUP(R1099,区域划分!A:B,2,0)</f>
        <v>合肥南</v>
      </c>
      <c r="C1099" t="str">
        <f t="shared" si="125"/>
        <v>2020-11-05</v>
      </c>
      <c r="D1099" s="16" t="s">
        <v>10309</v>
      </c>
      <c r="E1099" s="16" t="s">
        <v>10310</v>
      </c>
      <c r="F1099" s="16" t="s">
        <v>433</v>
      </c>
      <c r="G1099" s="16" t="s">
        <v>471</v>
      </c>
      <c r="H1099" s="16" t="s">
        <v>472</v>
      </c>
      <c r="I1099" s="16" t="s">
        <v>473</v>
      </c>
      <c r="J1099" s="16" t="s">
        <v>1979</v>
      </c>
      <c r="K1099" s="16" t="s">
        <v>2645</v>
      </c>
      <c r="L1099" s="16" t="s">
        <v>10311</v>
      </c>
      <c r="M1099" s="16" t="s">
        <v>10312</v>
      </c>
      <c r="N1099" s="16" t="s">
        <v>441</v>
      </c>
      <c r="O1099" s="16" t="s">
        <v>442</v>
      </c>
      <c r="P1099" s="16" t="s">
        <v>10313</v>
      </c>
      <c r="Q1099" s="16" t="s">
        <v>10314</v>
      </c>
      <c r="R1099" s="16" t="s">
        <v>7</v>
      </c>
      <c r="S1099" s="16" t="s">
        <v>3414</v>
      </c>
      <c r="T1099" s="16" t="s">
        <v>10315</v>
      </c>
      <c r="U1099" s="16" t="s">
        <v>447</v>
      </c>
      <c r="V1099" s="16" t="s">
        <v>10316</v>
      </c>
      <c r="W1099" s="16" t="s">
        <v>10313</v>
      </c>
      <c r="X1099" s="16" t="s">
        <v>449</v>
      </c>
      <c r="Y1099" s="16" t="s">
        <v>450</v>
      </c>
      <c r="Z1099" s="16" t="s">
        <v>451</v>
      </c>
      <c r="AA1099" s="16" t="s">
        <v>10317</v>
      </c>
      <c r="AB1099" s="16" t="s">
        <v>3414</v>
      </c>
      <c r="AC1099" s="16" t="s">
        <v>7</v>
      </c>
      <c r="AD1099" s="16" t="s">
        <v>453</v>
      </c>
      <c r="AE1099" s="16" t="s">
        <v>338</v>
      </c>
      <c r="AF1099" s="16" t="s">
        <v>338</v>
      </c>
      <c r="AG1099" s="25">
        <f ca="1" t="shared" si="126"/>
        <v>1.17833333322778</v>
      </c>
      <c r="AH1099" s="25" t="str">
        <f t="shared" si="127"/>
        <v>是</v>
      </c>
      <c r="AI1099" s="26" t="str">
        <f ca="1" t="shared" si="128"/>
        <v>是</v>
      </c>
      <c r="AJ1099" s="27" t="str">
        <f ca="1" t="shared" si="129"/>
        <v>是</v>
      </c>
      <c r="AK1099" s="28" t="s">
        <v>69</v>
      </c>
      <c r="AL1099" s="28"/>
      <c r="AM1099" s="28"/>
    </row>
    <row r="1100" spans="1:39">
      <c r="A1100" s="22" t="str">
        <f t="shared" si="124"/>
        <v>合肥包河南站网点</v>
      </c>
      <c r="B1100" s="22" t="str">
        <f>VLOOKUP(R1100,区域划分!A:B,2,0)</f>
        <v>合肥南</v>
      </c>
      <c r="C1100" t="str">
        <f t="shared" si="125"/>
        <v>2020-11-05</v>
      </c>
      <c r="D1100" s="16" t="s">
        <v>10318</v>
      </c>
      <c r="E1100" s="16" t="s">
        <v>10319</v>
      </c>
      <c r="F1100" s="16" t="s">
        <v>433</v>
      </c>
      <c r="G1100" s="16" t="s">
        <v>434</v>
      </c>
      <c r="H1100" s="16" t="s">
        <v>2446</v>
      </c>
      <c r="I1100" s="16" t="s">
        <v>436</v>
      </c>
      <c r="J1100" s="16" t="s">
        <v>7249</v>
      </c>
      <c r="K1100" s="16" t="s">
        <v>7250</v>
      </c>
      <c r="L1100" s="16" t="s">
        <v>10320</v>
      </c>
      <c r="M1100" s="16" t="s">
        <v>10321</v>
      </c>
      <c r="N1100" s="16" t="s">
        <v>441</v>
      </c>
      <c r="O1100" s="16" t="s">
        <v>442</v>
      </c>
      <c r="P1100" s="16" t="s">
        <v>10322</v>
      </c>
      <c r="Q1100" s="16" t="s">
        <v>10323</v>
      </c>
      <c r="R1100" s="16" t="s">
        <v>79</v>
      </c>
      <c r="S1100" s="16" t="s">
        <v>10239</v>
      </c>
      <c r="T1100" s="16" t="s">
        <v>10281</v>
      </c>
      <c r="U1100" s="16" t="s">
        <v>466</v>
      </c>
      <c r="V1100" s="16" t="s">
        <v>10324</v>
      </c>
      <c r="W1100" s="16" t="s">
        <v>10322</v>
      </c>
      <c r="X1100" s="16" t="s">
        <v>449</v>
      </c>
      <c r="Y1100" s="16" t="s">
        <v>450</v>
      </c>
      <c r="Z1100" s="16" t="s">
        <v>451</v>
      </c>
      <c r="AA1100" s="16" t="s">
        <v>10325</v>
      </c>
      <c r="AB1100" s="16" t="s">
        <v>10239</v>
      </c>
      <c r="AC1100" s="16" t="s">
        <v>79</v>
      </c>
      <c r="AD1100" s="16" t="s">
        <v>453</v>
      </c>
      <c r="AE1100" s="16" t="s">
        <v>79</v>
      </c>
      <c r="AF1100" s="16" t="s">
        <v>338</v>
      </c>
      <c r="AG1100" s="25">
        <f ca="1" t="shared" si="126"/>
        <v>23.794166666572</v>
      </c>
      <c r="AH1100" s="25" t="str">
        <f t="shared" si="127"/>
        <v>是</v>
      </c>
      <c r="AI1100" s="26" t="str">
        <f ca="1" t="shared" si="128"/>
        <v>是</v>
      </c>
      <c r="AJ1100" s="27" t="str">
        <f ca="1" t="shared" si="129"/>
        <v>是</v>
      </c>
      <c r="AK1100" s="28"/>
      <c r="AL1100" s="28" t="s">
        <v>71</v>
      </c>
      <c r="AM1100" s="28"/>
    </row>
    <row r="1101" spans="1:39">
      <c r="A1101" s="22" t="str">
        <f t="shared" si="124"/>
        <v>合肥经开大学城网点</v>
      </c>
      <c r="B1101" s="22" t="str">
        <f>VLOOKUP(R1101,区域划分!A:B,2,0)</f>
        <v>合肥南</v>
      </c>
      <c r="C1101" t="str">
        <f t="shared" si="125"/>
        <v>2020-11-05</v>
      </c>
      <c r="D1101" s="16" t="s">
        <v>10326</v>
      </c>
      <c r="E1101" s="16" t="s">
        <v>10327</v>
      </c>
      <c r="F1101" s="16" t="s">
        <v>433</v>
      </c>
      <c r="G1101" s="16" t="s">
        <v>471</v>
      </c>
      <c r="H1101" s="16" t="s">
        <v>472</v>
      </c>
      <c r="I1101" s="16" t="s">
        <v>473</v>
      </c>
      <c r="J1101" s="16" t="s">
        <v>1979</v>
      </c>
      <c r="K1101" s="16" t="s">
        <v>2645</v>
      </c>
      <c r="L1101" s="16" t="s">
        <v>10328</v>
      </c>
      <c r="M1101" s="16" t="s">
        <v>2833</v>
      </c>
      <c r="N1101" s="16" t="s">
        <v>441</v>
      </c>
      <c r="O1101" s="16" t="s">
        <v>442</v>
      </c>
      <c r="P1101" s="16" t="s">
        <v>10329</v>
      </c>
      <c r="Q1101" s="16" t="s">
        <v>10330</v>
      </c>
      <c r="R1101" s="16" t="s">
        <v>7</v>
      </c>
      <c r="S1101" s="16" t="s">
        <v>3414</v>
      </c>
      <c r="T1101" s="16" t="s">
        <v>10331</v>
      </c>
      <c r="U1101" s="16" t="s">
        <v>447</v>
      </c>
      <c r="V1101" s="16" t="s">
        <v>10332</v>
      </c>
      <c r="W1101" s="16" t="s">
        <v>10329</v>
      </c>
      <c r="X1101" s="16" t="s">
        <v>449</v>
      </c>
      <c r="Y1101" s="16" t="s">
        <v>450</v>
      </c>
      <c r="Z1101" s="16" t="s">
        <v>451</v>
      </c>
      <c r="AA1101" s="16" t="s">
        <v>10333</v>
      </c>
      <c r="AB1101" s="16" t="s">
        <v>3414</v>
      </c>
      <c r="AC1101" s="16" t="s">
        <v>7</v>
      </c>
      <c r="AD1101" s="16" t="s">
        <v>453</v>
      </c>
      <c r="AE1101" s="16" t="s">
        <v>338</v>
      </c>
      <c r="AF1101" s="16" t="s">
        <v>338</v>
      </c>
      <c r="AG1101" s="25">
        <f ca="1" t="shared" si="126"/>
        <v>1.1608333333279</v>
      </c>
      <c r="AH1101" s="25" t="str">
        <f t="shared" si="127"/>
        <v>是</v>
      </c>
      <c r="AI1101" s="26" t="str">
        <f ca="1" t="shared" si="128"/>
        <v>是</v>
      </c>
      <c r="AJ1101" s="27" t="str">
        <f ca="1" t="shared" si="129"/>
        <v>是</v>
      </c>
      <c r="AK1101" s="28" t="s">
        <v>69</v>
      </c>
      <c r="AL1101" s="28"/>
      <c r="AM1101" s="28"/>
    </row>
    <row r="1102" spans="1:39">
      <c r="A1102" s="22" t="str">
        <f t="shared" si="124"/>
        <v>合肥高新天鹅湖网点</v>
      </c>
      <c r="B1102" s="22" t="str">
        <f>VLOOKUP(R1102,区域划分!A:B,2,0)</f>
        <v>合肥南</v>
      </c>
      <c r="C1102" t="str">
        <f t="shared" si="125"/>
        <v>2020-11-05</v>
      </c>
      <c r="D1102" s="16" t="s">
        <v>10334</v>
      </c>
      <c r="E1102" s="16" t="s">
        <v>10335</v>
      </c>
      <c r="F1102" s="16" t="s">
        <v>433</v>
      </c>
      <c r="G1102" s="16" t="s">
        <v>456</v>
      </c>
      <c r="H1102" s="16" t="s">
        <v>457</v>
      </c>
      <c r="I1102" s="16" t="s">
        <v>473</v>
      </c>
      <c r="J1102" s="16" t="s">
        <v>7680</v>
      </c>
      <c r="K1102" s="16" t="s">
        <v>10336</v>
      </c>
      <c r="L1102" s="16" t="s">
        <v>10337</v>
      </c>
      <c r="M1102" s="16" t="s">
        <v>10338</v>
      </c>
      <c r="N1102" s="16" t="s">
        <v>478</v>
      </c>
      <c r="O1102" s="16" t="s">
        <v>442</v>
      </c>
      <c r="P1102" s="16" t="s">
        <v>10339</v>
      </c>
      <c r="Q1102" s="16" t="s">
        <v>10340</v>
      </c>
      <c r="R1102" s="16" t="s">
        <v>17</v>
      </c>
      <c r="S1102" s="16" t="s">
        <v>593</v>
      </c>
      <c r="T1102" s="16" t="s">
        <v>10341</v>
      </c>
      <c r="U1102" s="16" t="s">
        <v>447</v>
      </c>
      <c r="V1102" s="16" t="s">
        <v>10342</v>
      </c>
      <c r="W1102" s="16" t="s">
        <v>10339</v>
      </c>
      <c r="X1102" s="16" t="s">
        <v>449</v>
      </c>
      <c r="Y1102" s="16" t="s">
        <v>450</v>
      </c>
      <c r="Z1102" s="16" t="s">
        <v>451</v>
      </c>
      <c r="AA1102" s="16" t="s">
        <v>10343</v>
      </c>
      <c r="AB1102" s="16" t="s">
        <v>593</v>
      </c>
      <c r="AC1102" s="16" t="s">
        <v>17</v>
      </c>
      <c r="AD1102" s="16" t="s">
        <v>453</v>
      </c>
      <c r="AE1102" s="16" t="s">
        <v>338</v>
      </c>
      <c r="AF1102" s="16" t="s">
        <v>338</v>
      </c>
      <c r="AG1102" s="25">
        <f ca="1" t="shared" si="126"/>
        <v>2.30527777777752</v>
      </c>
      <c r="AH1102" s="25" t="str">
        <f t="shared" si="127"/>
        <v>是</v>
      </c>
      <c r="AI1102" s="26" t="str">
        <f ca="1" t="shared" si="128"/>
        <v>是</v>
      </c>
      <c r="AJ1102" s="27" t="str">
        <f ca="1" t="shared" si="129"/>
        <v>是</v>
      </c>
      <c r="AK1102" s="28" t="s">
        <v>69</v>
      </c>
      <c r="AL1102" s="28"/>
      <c r="AM1102" s="28"/>
    </row>
    <row r="1103" spans="1:39">
      <c r="A1103" s="22" t="str">
        <f t="shared" si="124"/>
        <v>肥东集散点</v>
      </c>
      <c r="B1103" s="22" t="str">
        <f>VLOOKUP(R1103,区域划分!A:B,2,0)</f>
        <v>肥东</v>
      </c>
      <c r="C1103" t="str">
        <f t="shared" si="125"/>
        <v>2020-11-05</v>
      </c>
      <c r="D1103" s="16" t="s">
        <v>10344</v>
      </c>
      <c r="E1103" s="16" t="s">
        <v>10345</v>
      </c>
      <c r="F1103" s="16" t="s">
        <v>835</v>
      </c>
      <c r="G1103" s="16" t="s">
        <v>471</v>
      </c>
      <c r="H1103" s="16" t="s">
        <v>472</v>
      </c>
      <c r="I1103" s="16" t="s">
        <v>473</v>
      </c>
      <c r="J1103" s="16" t="s">
        <v>836</v>
      </c>
      <c r="K1103" s="16" t="s">
        <v>10346</v>
      </c>
      <c r="L1103" s="16" t="s">
        <v>10347</v>
      </c>
      <c r="M1103" s="16" t="s">
        <v>668</v>
      </c>
      <c r="N1103" s="16" t="s">
        <v>478</v>
      </c>
      <c r="O1103" s="16" t="s">
        <v>479</v>
      </c>
      <c r="P1103" s="16" t="s">
        <v>10348</v>
      </c>
      <c r="Q1103" s="16" t="s">
        <v>10349</v>
      </c>
      <c r="R1103" s="16" t="s">
        <v>35</v>
      </c>
      <c r="S1103" s="16" t="s">
        <v>4176</v>
      </c>
      <c r="T1103" s="16" t="s">
        <v>10350</v>
      </c>
      <c r="U1103" s="16" t="s">
        <v>466</v>
      </c>
      <c r="V1103" s="16" t="s">
        <v>2007</v>
      </c>
      <c r="W1103" s="16" t="s">
        <v>10348</v>
      </c>
      <c r="X1103" s="16" t="s">
        <v>449</v>
      </c>
      <c r="Y1103" s="16" t="s">
        <v>450</v>
      </c>
      <c r="Z1103" s="16" t="s">
        <v>451</v>
      </c>
      <c r="AA1103" s="16" t="s">
        <v>10351</v>
      </c>
      <c r="AB1103" s="16" t="s">
        <v>4176</v>
      </c>
      <c r="AC1103" s="16" t="s">
        <v>35</v>
      </c>
      <c r="AD1103" s="16" t="s">
        <v>453</v>
      </c>
      <c r="AE1103" s="16" t="s">
        <v>35</v>
      </c>
      <c r="AF1103" s="16" t="s">
        <v>338</v>
      </c>
      <c r="AG1103" s="25">
        <f ca="1" t="shared" si="126"/>
        <v>23.9738888888969</v>
      </c>
      <c r="AH1103" s="25" t="str">
        <f t="shared" si="127"/>
        <v>是</v>
      </c>
      <c r="AI1103" s="26" t="str">
        <f ca="1" t="shared" si="128"/>
        <v>是</v>
      </c>
      <c r="AJ1103" s="27" t="str">
        <f ca="1" t="shared" si="129"/>
        <v>是</v>
      </c>
      <c r="AK1103" s="28"/>
      <c r="AL1103" s="28" t="s">
        <v>71</v>
      </c>
      <c r="AM1103" s="28"/>
    </row>
    <row r="1104" spans="1:39">
      <c r="A1104" s="22" t="str">
        <f t="shared" si="124"/>
        <v>合肥包河三里庵网点</v>
      </c>
      <c r="B1104" s="22" t="str">
        <f>VLOOKUP(R1104,区域划分!A:B,2,0)</f>
        <v>合肥南</v>
      </c>
      <c r="C1104" t="str">
        <f t="shared" si="125"/>
        <v>2020-11-05</v>
      </c>
      <c r="D1104" s="16" t="s">
        <v>10352</v>
      </c>
      <c r="E1104" s="16" t="s">
        <v>10353</v>
      </c>
      <c r="F1104" s="16" t="s">
        <v>433</v>
      </c>
      <c r="G1104" s="16" t="s">
        <v>456</v>
      </c>
      <c r="H1104" s="16" t="s">
        <v>457</v>
      </c>
      <c r="I1104" s="16" t="s">
        <v>473</v>
      </c>
      <c r="J1104" s="16" t="s">
        <v>600</v>
      </c>
      <c r="K1104" s="16" t="s">
        <v>10354</v>
      </c>
      <c r="L1104" s="16" t="s">
        <v>10355</v>
      </c>
      <c r="M1104" s="16" t="s">
        <v>10356</v>
      </c>
      <c r="N1104" s="16" t="s">
        <v>478</v>
      </c>
      <c r="O1104" s="16" t="s">
        <v>442</v>
      </c>
      <c r="P1104" s="16" t="s">
        <v>10357</v>
      </c>
      <c r="Q1104" s="16" t="s">
        <v>10358</v>
      </c>
      <c r="R1104" s="16" t="s">
        <v>13</v>
      </c>
      <c r="S1104" s="16" t="s">
        <v>4176</v>
      </c>
      <c r="T1104" s="16" t="s">
        <v>1880</v>
      </c>
      <c r="U1104" s="16" t="s">
        <v>466</v>
      </c>
      <c r="V1104" s="16" t="s">
        <v>10359</v>
      </c>
      <c r="W1104" s="16" t="s">
        <v>10357</v>
      </c>
      <c r="X1104" s="16" t="s">
        <v>449</v>
      </c>
      <c r="Y1104" s="16" t="s">
        <v>450</v>
      </c>
      <c r="Z1104" s="16" t="s">
        <v>451</v>
      </c>
      <c r="AA1104" s="16" t="s">
        <v>10360</v>
      </c>
      <c r="AB1104" s="16" t="s">
        <v>4176</v>
      </c>
      <c r="AC1104" s="16" t="s">
        <v>13</v>
      </c>
      <c r="AD1104" s="16" t="s">
        <v>453</v>
      </c>
      <c r="AE1104" s="16" t="s">
        <v>13</v>
      </c>
      <c r="AF1104" s="16" t="s">
        <v>338</v>
      </c>
      <c r="AG1104" s="25">
        <f ca="1" t="shared" si="126"/>
        <v>23.9363888890366</v>
      </c>
      <c r="AH1104" s="25" t="str">
        <f t="shared" si="127"/>
        <v>是</v>
      </c>
      <c r="AI1104" s="26" t="str">
        <f ca="1" t="shared" si="128"/>
        <v>是</v>
      </c>
      <c r="AJ1104" s="27" t="str">
        <f ca="1" t="shared" si="129"/>
        <v>是</v>
      </c>
      <c r="AK1104" s="28"/>
      <c r="AL1104" s="28" t="s">
        <v>71</v>
      </c>
      <c r="AM1104" s="28"/>
    </row>
    <row r="1105" spans="1:39">
      <c r="A1105" s="22" t="str">
        <f t="shared" si="124"/>
        <v>合肥经开大学城网点</v>
      </c>
      <c r="B1105" s="22" t="str">
        <f>VLOOKUP(R1105,区域划分!A:B,2,0)</f>
        <v>合肥南</v>
      </c>
      <c r="C1105" t="str">
        <f t="shared" si="125"/>
        <v>2020-11-05</v>
      </c>
      <c r="D1105" s="16" t="s">
        <v>10361</v>
      </c>
      <c r="E1105" s="16" t="s">
        <v>10362</v>
      </c>
      <c r="F1105" s="16" t="s">
        <v>433</v>
      </c>
      <c r="G1105" s="16" t="s">
        <v>471</v>
      </c>
      <c r="H1105" s="16" t="s">
        <v>472</v>
      </c>
      <c r="I1105" s="16" t="s">
        <v>473</v>
      </c>
      <c r="J1105" s="16" t="s">
        <v>1979</v>
      </c>
      <c r="K1105" s="16" t="s">
        <v>2645</v>
      </c>
      <c r="L1105" s="16" t="s">
        <v>10363</v>
      </c>
      <c r="M1105" s="16" t="s">
        <v>10364</v>
      </c>
      <c r="N1105" s="16" t="s">
        <v>441</v>
      </c>
      <c r="O1105" s="16" t="s">
        <v>442</v>
      </c>
      <c r="P1105" s="16" t="s">
        <v>10365</v>
      </c>
      <c r="Q1105" s="16" t="s">
        <v>10366</v>
      </c>
      <c r="R1105" s="16" t="s">
        <v>7</v>
      </c>
      <c r="S1105" s="16" t="s">
        <v>3414</v>
      </c>
      <c r="T1105" s="16" t="s">
        <v>10367</v>
      </c>
      <c r="U1105" s="16" t="s">
        <v>447</v>
      </c>
      <c r="V1105" s="16" t="s">
        <v>10368</v>
      </c>
      <c r="W1105" s="16" t="s">
        <v>10365</v>
      </c>
      <c r="X1105" s="16" t="s">
        <v>449</v>
      </c>
      <c r="Y1105" s="16" t="s">
        <v>450</v>
      </c>
      <c r="Z1105" s="16" t="s">
        <v>451</v>
      </c>
      <c r="AA1105" s="16" t="s">
        <v>10369</v>
      </c>
      <c r="AB1105" s="16" t="s">
        <v>3414</v>
      </c>
      <c r="AC1105" s="16" t="s">
        <v>7</v>
      </c>
      <c r="AD1105" s="16" t="s">
        <v>453</v>
      </c>
      <c r="AE1105" s="16" t="s">
        <v>338</v>
      </c>
      <c r="AF1105" s="16" t="s">
        <v>338</v>
      </c>
      <c r="AG1105" s="25">
        <f ca="1" t="shared" si="126"/>
        <v>1.09000000002561</v>
      </c>
      <c r="AH1105" s="25" t="str">
        <f t="shared" si="127"/>
        <v>是</v>
      </c>
      <c r="AI1105" s="26" t="str">
        <f ca="1" t="shared" si="128"/>
        <v>是</v>
      </c>
      <c r="AJ1105" s="27" t="str">
        <f ca="1" t="shared" si="129"/>
        <v>是</v>
      </c>
      <c r="AK1105" s="28" t="s">
        <v>69</v>
      </c>
      <c r="AL1105" s="28"/>
      <c r="AM1105" s="28"/>
    </row>
    <row r="1106" spans="1:39">
      <c r="A1106" s="22" t="str">
        <f t="shared" si="124"/>
        <v>合肥肥东吾悦网点</v>
      </c>
      <c r="B1106" s="22" t="str">
        <f>VLOOKUP(R1106,区域划分!A:B,2,0)</f>
        <v>肥东</v>
      </c>
      <c r="C1106" t="str">
        <f t="shared" si="125"/>
        <v>2020-11-05</v>
      </c>
      <c r="D1106" s="16" t="s">
        <v>10370</v>
      </c>
      <c r="E1106" s="16" t="s">
        <v>10371</v>
      </c>
      <c r="F1106" s="16" t="s">
        <v>433</v>
      </c>
      <c r="G1106" s="16" t="s">
        <v>471</v>
      </c>
      <c r="H1106" s="16" t="s">
        <v>472</v>
      </c>
      <c r="I1106" s="16" t="s">
        <v>473</v>
      </c>
      <c r="J1106" s="16" t="s">
        <v>1979</v>
      </c>
      <c r="K1106" s="16" t="s">
        <v>2645</v>
      </c>
      <c r="L1106" s="16" t="s">
        <v>10372</v>
      </c>
      <c r="M1106" s="16" t="s">
        <v>10373</v>
      </c>
      <c r="N1106" s="16" t="s">
        <v>441</v>
      </c>
      <c r="O1106" s="16" t="s">
        <v>442</v>
      </c>
      <c r="P1106" s="16" t="s">
        <v>10374</v>
      </c>
      <c r="Q1106" s="16" t="s">
        <v>10375</v>
      </c>
      <c r="R1106" s="16" t="s">
        <v>11</v>
      </c>
      <c r="S1106" s="16" t="s">
        <v>4176</v>
      </c>
      <c r="T1106" s="16" t="s">
        <v>4197</v>
      </c>
      <c r="U1106" s="16" t="s">
        <v>466</v>
      </c>
      <c r="V1106" s="16" t="s">
        <v>10376</v>
      </c>
      <c r="W1106" s="16" t="s">
        <v>10374</v>
      </c>
      <c r="X1106" s="16" t="s">
        <v>449</v>
      </c>
      <c r="Y1106" s="16" t="s">
        <v>450</v>
      </c>
      <c r="Z1106" s="16" t="s">
        <v>451</v>
      </c>
      <c r="AA1106" s="16" t="s">
        <v>10377</v>
      </c>
      <c r="AB1106" s="16" t="s">
        <v>4176</v>
      </c>
      <c r="AC1106" s="16" t="s">
        <v>11</v>
      </c>
      <c r="AD1106" s="16" t="s">
        <v>453</v>
      </c>
      <c r="AE1106" s="16" t="s">
        <v>11</v>
      </c>
      <c r="AF1106" s="16" t="s">
        <v>338</v>
      </c>
      <c r="AG1106" s="25">
        <f ca="1" t="shared" si="126"/>
        <v>23.9161111112335</v>
      </c>
      <c r="AH1106" s="25" t="str">
        <f t="shared" si="127"/>
        <v>是</v>
      </c>
      <c r="AI1106" s="26" t="str">
        <f ca="1" t="shared" si="128"/>
        <v>是</v>
      </c>
      <c r="AJ1106" s="27" t="str">
        <f ca="1" t="shared" si="129"/>
        <v>是</v>
      </c>
      <c r="AK1106" s="28"/>
      <c r="AL1106" s="28" t="s">
        <v>71</v>
      </c>
      <c r="AM1106" s="28"/>
    </row>
    <row r="1107" spans="1:39">
      <c r="A1107" s="22" t="str">
        <f t="shared" si="124"/>
        <v>肥东集散点</v>
      </c>
      <c r="B1107" s="22" t="str">
        <f>VLOOKUP(R1107,区域划分!A:B,2,0)</f>
        <v>肥东</v>
      </c>
      <c r="C1107" t="str">
        <f t="shared" si="125"/>
        <v>2020-11-05</v>
      </c>
      <c r="D1107" s="16" t="s">
        <v>10378</v>
      </c>
      <c r="E1107" s="16" t="s">
        <v>10379</v>
      </c>
      <c r="F1107" s="16" t="s">
        <v>433</v>
      </c>
      <c r="G1107" s="16" t="s">
        <v>471</v>
      </c>
      <c r="H1107" s="16" t="s">
        <v>472</v>
      </c>
      <c r="I1107" s="16" t="s">
        <v>473</v>
      </c>
      <c r="J1107" s="16" t="s">
        <v>1011</v>
      </c>
      <c r="K1107" s="16" t="s">
        <v>1012</v>
      </c>
      <c r="L1107" s="16" t="s">
        <v>10380</v>
      </c>
      <c r="M1107" s="16" t="s">
        <v>10381</v>
      </c>
      <c r="N1107" s="16" t="s">
        <v>441</v>
      </c>
      <c r="O1107" s="16" t="s">
        <v>442</v>
      </c>
      <c r="P1107" s="16" t="s">
        <v>10382</v>
      </c>
      <c r="Q1107" s="16" t="s">
        <v>10383</v>
      </c>
      <c r="R1107" s="16" t="s">
        <v>35</v>
      </c>
      <c r="S1107" s="16" t="s">
        <v>4176</v>
      </c>
      <c r="T1107" s="16" t="s">
        <v>4197</v>
      </c>
      <c r="U1107" s="16" t="s">
        <v>466</v>
      </c>
      <c r="V1107" s="16" t="s">
        <v>10384</v>
      </c>
      <c r="W1107" s="16" t="s">
        <v>10382</v>
      </c>
      <c r="X1107" s="16" t="s">
        <v>449</v>
      </c>
      <c r="Y1107" s="16" t="s">
        <v>450</v>
      </c>
      <c r="Z1107" s="16" t="s">
        <v>451</v>
      </c>
      <c r="AA1107" s="16" t="s">
        <v>10385</v>
      </c>
      <c r="AB1107" s="16" t="s">
        <v>4176</v>
      </c>
      <c r="AC1107" s="16" t="s">
        <v>338</v>
      </c>
      <c r="AD1107" s="16" t="s">
        <v>453</v>
      </c>
      <c r="AE1107" s="16" t="s">
        <v>35</v>
      </c>
      <c r="AF1107" s="16" t="s">
        <v>338</v>
      </c>
      <c r="AG1107" s="25">
        <f ca="1" t="shared" si="126"/>
        <v>23.9377777777263</v>
      </c>
      <c r="AH1107" s="25" t="str">
        <f t="shared" si="127"/>
        <v>是</v>
      </c>
      <c r="AI1107" s="26" t="str">
        <f ca="1" t="shared" si="128"/>
        <v>是</v>
      </c>
      <c r="AJ1107" s="27" t="str">
        <f ca="1" t="shared" si="129"/>
        <v>是</v>
      </c>
      <c r="AK1107" s="28"/>
      <c r="AL1107" s="28" t="s">
        <v>71</v>
      </c>
      <c r="AM1107" s="28"/>
    </row>
    <row r="1108" spans="1:39">
      <c r="A1108" s="22" t="str">
        <f t="shared" si="124"/>
        <v>合肥蜀山农大网点</v>
      </c>
      <c r="B1108" s="22" t="str">
        <f>VLOOKUP(R1108,区域划分!A:B,2,0)</f>
        <v>合肥南</v>
      </c>
      <c r="C1108" t="str">
        <f t="shared" si="125"/>
        <v>2020-11-05</v>
      </c>
      <c r="D1108" s="16" t="s">
        <v>10386</v>
      </c>
      <c r="E1108" s="16" t="s">
        <v>10387</v>
      </c>
      <c r="F1108" s="16" t="s">
        <v>433</v>
      </c>
      <c r="G1108" s="16" t="s">
        <v>532</v>
      </c>
      <c r="H1108" s="16" t="s">
        <v>2334</v>
      </c>
      <c r="I1108" s="16" t="s">
        <v>436</v>
      </c>
      <c r="J1108" s="16" t="s">
        <v>2536</v>
      </c>
      <c r="K1108" s="16" t="s">
        <v>10388</v>
      </c>
      <c r="L1108" s="16" t="s">
        <v>10389</v>
      </c>
      <c r="M1108" s="16" t="s">
        <v>3521</v>
      </c>
      <c r="N1108" s="16" t="s">
        <v>441</v>
      </c>
      <c r="O1108" s="16" t="s">
        <v>442</v>
      </c>
      <c r="P1108" s="16" t="s">
        <v>3521</v>
      </c>
      <c r="Q1108" s="16" t="s">
        <v>10390</v>
      </c>
      <c r="R1108" s="16" t="s">
        <v>91</v>
      </c>
      <c r="S1108" s="16" t="s">
        <v>4176</v>
      </c>
      <c r="T1108" s="16" t="s">
        <v>5878</v>
      </c>
      <c r="U1108" s="16" t="s">
        <v>466</v>
      </c>
      <c r="V1108" s="16" t="s">
        <v>4363</v>
      </c>
      <c r="W1108" s="16" t="s">
        <v>3521</v>
      </c>
      <c r="X1108" s="16" t="s">
        <v>449</v>
      </c>
      <c r="Y1108" s="16" t="s">
        <v>450</v>
      </c>
      <c r="Z1108" s="16" t="s">
        <v>451</v>
      </c>
      <c r="AA1108" s="16" t="s">
        <v>10391</v>
      </c>
      <c r="AB1108" s="16" t="s">
        <v>4176</v>
      </c>
      <c r="AC1108" s="16" t="s">
        <v>91</v>
      </c>
      <c r="AD1108" s="16" t="s">
        <v>453</v>
      </c>
      <c r="AE1108" s="16" t="s">
        <v>91</v>
      </c>
      <c r="AF1108" s="16" t="s">
        <v>338</v>
      </c>
      <c r="AG1108" s="25">
        <f ca="1" t="shared" si="126"/>
        <v>23.9899999999325</v>
      </c>
      <c r="AH1108" s="25" t="str">
        <f t="shared" si="127"/>
        <v>是</v>
      </c>
      <c r="AI1108" s="26" t="str">
        <f ca="1" t="shared" si="128"/>
        <v>是</v>
      </c>
      <c r="AJ1108" s="27" t="str">
        <f ca="1" t="shared" si="129"/>
        <v>是</v>
      </c>
      <c r="AK1108" s="28"/>
      <c r="AL1108" s="28" t="s">
        <v>71</v>
      </c>
      <c r="AM1108" s="28"/>
    </row>
    <row r="1109" spans="1:39">
      <c r="A1109" s="22" t="str">
        <f t="shared" si="124"/>
        <v>肥东集散点</v>
      </c>
      <c r="B1109" s="22" t="str">
        <f>VLOOKUP(R1109,区域划分!A:B,2,0)</f>
        <v>肥东</v>
      </c>
      <c r="C1109" t="str">
        <f t="shared" si="125"/>
        <v>2020-11-05</v>
      </c>
      <c r="D1109" s="16" t="s">
        <v>10392</v>
      </c>
      <c r="E1109" s="16" t="s">
        <v>10393</v>
      </c>
      <c r="F1109" s="16" t="s">
        <v>835</v>
      </c>
      <c r="G1109" s="16" t="s">
        <v>471</v>
      </c>
      <c r="H1109" s="16" t="s">
        <v>472</v>
      </c>
      <c r="I1109" s="16" t="s">
        <v>473</v>
      </c>
      <c r="J1109" s="16" t="s">
        <v>836</v>
      </c>
      <c r="K1109" s="16" t="s">
        <v>10394</v>
      </c>
      <c r="L1109" s="16" t="s">
        <v>10395</v>
      </c>
      <c r="M1109" s="16" t="s">
        <v>10396</v>
      </c>
      <c r="N1109" s="16" t="s">
        <v>478</v>
      </c>
      <c r="O1109" s="16" t="s">
        <v>479</v>
      </c>
      <c r="P1109" s="16" t="s">
        <v>10397</v>
      </c>
      <c r="Q1109" s="16" t="s">
        <v>10398</v>
      </c>
      <c r="R1109" s="16" t="s">
        <v>35</v>
      </c>
      <c r="S1109" s="16" t="s">
        <v>4176</v>
      </c>
      <c r="T1109" s="16" t="s">
        <v>10399</v>
      </c>
      <c r="U1109" s="16" t="s">
        <v>466</v>
      </c>
      <c r="V1109" s="16" t="s">
        <v>10400</v>
      </c>
      <c r="W1109" s="16" t="s">
        <v>10397</v>
      </c>
      <c r="X1109" s="16" t="s">
        <v>449</v>
      </c>
      <c r="Y1109" s="16" t="s">
        <v>450</v>
      </c>
      <c r="Z1109" s="16" t="s">
        <v>451</v>
      </c>
      <c r="AA1109" s="16" t="s">
        <v>10401</v>
      </c>
      <c r="AB1109" s="16" t="s">
        <v>4176</v>
      </c>
      <c r="AC1109" s="16" t="s">
        <v>35</v>
      </c>
      <c r="AD1109" s="16" t="s">
        <v>453</v>
      </c>
      <c r="AE1109" s="16" t="s">
        <v>35</v>
      </c>
      <c r="AF1109" s="16" t="s">
        <v>338</v>
      </c>
      <c r="AG1109" s="25">
        <f ca="1" t="shared" si="126"/>
        <v>23.9411111111403</v>
      </c>
      <c r="AH1109" s="25" t="str">
        <f t="shared" si="127"/>
        <v>是</v>
      </c>
      <c r="AI1109" s="26" t="str">
        <f ca="1" t="shared" si="128"/>
        <v>是</v>
      </c>
      <c r="AJ1109" s="27" t="str">
        <f ca="1" t="shared" si="129"/>
        <v>是</v>
      </c>
      <c r="AK1109" s="28"/>
      <c r="AL1109" s="28" t="s">
        <v>71</v>
      </c>
      <c r="AM1109" s="28"/>
    </row>
    <row r="1110" spans="1:39">
      <c r="A1110" s="22" t="str">
        <f t="shared" si="124"/>
        <v>合肥经开大学城网点</v>
      </c>
      <c r="B1110" s="22" t="str">
        <f>VLOOKUP(R1110,区域划分!A:B,2,0)</f>
        <v>合肥南</v>
      </c>
      <c r="C1110" t="str">
        <f t="shared" si="125"/>
        <v>2020-11-05</v>
      </c>
      <c r="D1110" s="16" t="s">
        <v>10402</v>
      </c>
      <c r="E1110" s="16" t="s">
        <v>10403</v>
      </c>
      <c r="F1110" s="16" t="s">
        <v>433</v>
      </c>
      <c r="G1110" s="16" t="s">
        <v>471</v>
      </c>
      <c r="H1110" s="16" t="s">
        <v>472</v>
      </c>
      <c r="I1110" s="16" t="s">
        <v>436</v>
      </c>
      <c r="J1110" s="16" t="s">
        <v>10404</v>
      </c>
      <c r="K1110" s="16" t="s">
        <v>10405</v>
      </c>
      <c r="L1110" s="16" t="s">
        <v>10406</v>
      </c>
      <c r="M1110" s="16" t="s">
        <v>10407</v>
      </c>
      <c r="N1110" s="16" t="s">
        <v>478</v>
      </c>
      <c r="O1110" s="16" t="s">
        <v>442</v>
      </c>
      <c r="P1110" s="16" t="s">
        <v>10407</v>
      </c>
      <c r="Q1110" s="16" t="s">
        <v>10408</v>
      </c>
      <c r="R1110" s="16" t="s">
        <v>7</v>
      </c>
      <c r="S1110" s="16" t="s">
        <v>3414</v>
      </c>
      <c r="T1110" s="16" t="s">
        <v>10409</v>
      </c>
      <c r="U1110" s="16" t="s">
        <v>447</v>
      </c>
      <c r="V1110" s="16" t="s">
        <v>10410</v>
      </c>
      <c r="W1110" s="16" t="s">
        <v>10407</v>
      </c>
      <c r="X1110" s="16" t="s">
        <v>449</v>
      </c>
      <c r="Y1110" s="16" t="s">
        <v>450</v>
      </c>
      <c r="Z1110" s="16" t="s">
        <v>451</v>
      </c>
      <c r="AA1110" s="16" t="s">
        <v>10411</v>
      </c>
      <c r="AB1110" s="16" t="s">
        <v>3414</v>
      </c>
      <c r="AC1110" s="16" t="s">
        <v>7</v>
      </c>
      <c r="AD1110" s="16" t="s">
        <v>453</v>
      </c>
      <c r="AE1110" s="16" t="s">
        <v>338</v>
      </c>
      <c r="AF1110" s="16" t="s">
        <v>338</v>
      </c>
      <c r="AG1110" s="25">
        <f ca="1" t="shared" si="126"/>
        <v>1.3219444443821</v>
      </c>
      <c r="AH1110" s="25" t="str">
        <f t="shared" si="127"/>
        <v>是</v>
      </c>
      <c r="AI1110" s="26" t="str">
        <f ca="1" t="shared" si="128"/>
        <v>是</v>
      </c>
      <c r="AJ1110" s="27" t="str">
        <f ca="1" t="shared" si="129"/>
        <v>是</v>
      </c>
      <c r="AK1110" s="28" t="s">
        <v>69</v>
      </c>
      <c r="AL1110" s="28"/>
      <c r="AM1110" s="28"/>
    </row>
    <row r="1111" spans="1:39">
      <c r="A1111" s="22" t="str">
        <f t="shared" si="124"/>
        <v>合肥肥东吾悦网点</v>
      </c>
      <c r="B1111" s="22" t="str">
        <f>VLOOKUP(R1111,区域划分!A:B,2,0)</f>
        <v>肥东</v>
      </c>
      <c r="C1111" t="str">
        <f t="shared" si="125"/>
        <v>2020-11-05</v>
      </c>
      <c r="D1111" s="16" t="s">
        <v>10412</v>
      </c>
      <c r="E1111" s="16" t="s">
        <v>2758</v>
      </c>
      <c r="F1111" s="16" t="s">
        <v>433</v>
      </c>
      <c r="G1111" s="16" t="s">
        <v>532</v>
      </c>
      <c r="H1111" s="16" t="s">
        <v>533</v>
      </c>
      <c r="I1111" s="16" t="s">
        <v>473</v>
      </c>
      <c r="J1111" s="16" t="s">
        <v>2759</v>
      </c>
      <c r="K1111" s="16" t="s">
        <v>2760</v>
      </c>
      <c r="L1111" s="16" t="s">
        <v>10413</v>
      </c>
      <c r="M1111" s="16" t="s">
        <v>537</v>
      </c>
      <c r="N1111" s="16" t="s">
        <v>441</v>
      </c>
      <c r="O1111" s="16" t="s">
        <v>442</v>
      </c>
      <c r="P1111" s="16" t="s">
        <v>537</v>
      </c>
      <c r="Q1111" s="16" t="s">
        <v>2762</v>
      </c>
      <c r="R1111" s="16" t="s">
        <v>11</v>
      </c>
      <c r="S1111" s="16" t="s">
        <v>4176</v>
      </c>
      <c r="T1111" s="16" t="s">
        <v>4197</v>
      </c>
      <c r="U1111" s="16" t="s">
        <v>466</v>
      </c>
      <c r="V1111" s="16" t="s">
        <v>541</v>
      </c>
      <c r="W1111" s="16" t="s">
        <v>537</v>
      </c>
      <c r="X1111" s="16" t="s">
        <v>449</v>
      </c>
      <c r="Y1111" s="16" t="s">
        <v>450</v>
      </c>
      <c r="Z1111" s="16" t="s">
        <v>451</v>
      </c>
      <c r="AA1111" s="16" t="s">
        <v>10414</v>
      </c>
      <c r="AB1111" s="16" t="s">
        <v>4176</v>
      </c>
      <c r="AC1111" s="16" t="s">
        <v>11</v>
      </c>
      <c r="AD1111" s="16" t="s">
        <v>453</v>
      </c>
      <c r="AE1111" s="16" t="s">
        <v>11</v>
      </c>
      <c r="AF1111" s="16" t="s">
        <v>338</v>
      </c>
      <c r="AG1111" s="25">
        <f ca="1" t="shared" si="126"/>
        <v>23.8980555554735</v>
      </c>
      <c r="AH1111" s="25" t="str">
        <f t="shared" si="127"/>
        <v>是</v>
      </c>
      <c r="AI1111" s="26" t="str">
        <f ca="1" t="shared" si="128"/>
        <v>是</v>
      </c>
      <c r="AJ1111" s="27" t="str">
        <f ca="1" t="shared" si="129"/>
        <v>是</v>
      </c>
      <c r="AK1111" s="28"/>
      <c r="AL1111" s="28" t="s">
        <v>71</v>
      </c>
      <c r="AM1111" s="28"/>
    </row>
    <row r="1112" spans="1:39">
      <c r="A1112" s="22" t="str">
        <f t="shared" ref="A1112:A1143" si="130">R1112</f>
        <v>黄山屯溪网点</v>
      </c>
      <c r="B1112" s="22" t="str">
        <f>VLOOKUP(R1112,区域划分!A:B,2,0)</f>
        <v>黄山</v>
      </c>
      <c r="C1112" t="str">
        <f t="shared" ref="C1112:C1143" si="131">MID(L1112,1,10)</f>
        <v>2020-11-05</v>
      </c>
      <c r="D1112" s="16" t="s">
        <v>10415</v>
      </c>
      <c r="E1112" s="16" t="s">
        <v>10416</v>
      </c>
      <c r="F1112" s="16" t="s">
        <v>433</v>
      </c>
      <c r="G1112" s="16" t="s">
        <v>471</v>
      </c>
      <c r="H1112" s="16" t="s">
        <v>472</v>
      </c>
      <c r="I1112" s="16" t="s">
        <v>473</v>
      </c>
      <c r="J1112" s="16" t="s">
        <v>10417</v>
      </c>
      <c r="K1112" s="16" t="s">
        <v>10418</v>
      </c>
      <c r="L1112" s="16" t="s">
        <v>10419</v>
      </c>
      <c r="M1112" s="16" t="s">
        <v>10420</v>
      </c>
      <c r="N1112" s="16" t="s">
        <v>478</v>
      </c>
      <c r="O1112" s="16" t="s">
        <v>442</v>
      </c>
      <c r="P1112" s="16" t="s">
        <v>10421</v>
      </c>
      <c r="Q1112" s="16" t="s">
        <v>10422</v>
      </c>
      <c r="R1112" s="16" t="s">
        <v>29</v>
      </c>
      <c r="S1112" s="16" t="s">
        <v>10423</v>
      </c>
      <c r="T1112" s="16" t="s">
        <v>10424</v>
      </c>
      <c r="U1112" s="16" t="s">
        <v>447</v>
      </c>
      <c r="V1112" s="16" t="s">
        <v>10425</v>
      </c>
      <c r="W1112" s="16" t="s">
        <v>10421</v>
      </c>
      <c r="X1112" s="16" t="s">
        <v>449</v>
      </c>
      <c r="Y1112" s="16" t="s">
        <v>450</v>
      </c>
      <c r="Z1112" s="16" t="s">
        <v>451</v>
      </c>
      <c r="AA1112" s="16" t="s">
        <v>10426</v>
      </c>
      <c r="AB1112" s="16" t="s">
        <v>10423</v>
      </c>
      <c r="AC1112" s="16" t="s">
        <v>29</v>
      </c>
      <c r="AD1112" s="16" t="s">
        <v>453</v>
      </c>
      <c r="AE1112" s="16" t="s">
        <v>29</v>
      </c>
      <c r="AF1112" s="16" t="s">
        <v>338</v>
      </c>
      <c r="AG1112" s="25">
        <f ca="1" t="shared" si="126"/>
        <v>1.31027777778218</v>
      </c>
      <c r="AH1112" s="25" t="str">
        <f t="shared" si="127"/>
        <v>是</v>
      </c>
      <c r="AI1112" s="26" t="str">
        <f ca="1" t="shared" si="128"/>
        <v>是</v>
      </c>
      <c r="AJ1112" s="27" t="str">
        <f ca="1" t="shared" si="129"/>
        <v>是</v>
      </c>
      <c r="AK1112" s="28" t="s">
        <v>69</v>
      </c>
      <c r="AL1112" s="28"/>
      <c r="AM1112" s="28"/>
    </row>
    <row r="1113" spans="1:39">
      <c r="A1113" s="22" t="str">
        <f t="shared" si="130"/>
        <v>合肥经开大学城网点</v>
      </c>
      <c r="B1113" s="22" t="str">
        <f>VLOOKUP(R1113,区域划分!A:B,2,0)</f>
        <v>合肥南</v>
      </c>
      <c r="C1113" t="str">
        <f t="shared" si="131"/>
        <v>2020-11-05</v>
      </c>
      <c r="D1113" s="16" t="s">
        <v>10427</v>
      </c>
      <c r="E1113" s="16" t="s">
        <v>10428</v>
      </c>
      <c r="F1113" s="16" t="s">
        <v>433</v>
      </c>
      <c r="G1113" s="16" t="s">
        <v>456</v>
      </c>
      <c r="H1113" s="16" t="s">
        <v>457</v>
      </c>
      <c r="I1113" s="16" t="s">
        <v>436</v>
      </c>
      <c r="J1113" s="16" t="s">
        <v>2899</v>
      </c>
      <c r="K1113" s="16" t="s">
        <v>10056</v>
      </c>
      <c r="L1113" s="16" t="s">
        <v>10429</v>
      </c>
      <c r="M1113" s="16" t="s">
        <v>10430</v>
      </c>
      <c r="N1113" s="16" t="s">
        <v>441</v>
      </c>
      <c r="O1113" s="16" t="s">
        <v>442</v>
      </c>
      <c r="P1113" s="16" t="s">
        <v>10430</v>
      </c>
      <c r="Q1113" s="16" t="s">
        <v>10431</v>
      </c>
      <c r="R1113" s="16" t="s">
        <v>7</v>
      </c>
      <c r="S1113" s="16" t="s">
        <v>3414</v>
      </c>
      <c r="T1113" s="16" t="s">
        <v>10432</v>
      </c>
      <c r="U1113" s="16" t="s">
        <v>447</v>
      </c>
      <c r="V1113" s="16" t="s">
        <v>10433</v>
      </c>
      <c r="W1113" s="16" t="s">
        <v>10430</v>
      </c>
      <c r="X1113" s="16" t="s">
        <v>449</v>
      </c>
      <c r="Y1113" s="16" t="s">
        <v>450</v>
      </c>
      <c r="Z1113" s="16" t="s">
        <v>451</v>
      </c>
      <c r="AA1113" s="16" t="s">
        <v>10434</v>
      </c>
      <c r="AB1113" s="16" t="s">
        <v>3414</v>
      </c>
      <c r="AC1113" s="16" t="s">
        <v>7</v>
      </c>
      <c r="AD1113" s="16" t="s">
        <v>453</v>
      </c>
      <c r="AE1113" s="16" t="s">
        <v>338</v>
      </c>
      <c r="AF1113" s="16" t="s">
        <v>338</v>
      </c>
      <c r="AG1113" s="25">
        <f ca="1" t="shared" si="126"/>
        <v>1.1619444443495</v>
      </c>
      <c r="AH1113" s="25" t="str">
        <f t="shared" si="127"/>
        <v>是</v>
      </c>
      <c r="AI1113" s="26" t="str">
        <f ca="1" t="shared" si="128"/>
        <v>是</v>
      </c>
      <c r="AJ1113" s="27" t="str">
        <f ca="1" t="shared" si="129"/>
        <v>是</v>
      </c>
      <c r="AK1113" s="28" t="s">
        <v>69</v>
      </c>
      <c r="AL1113" s="28"/>
      <c r="AM1113" s="28"/>
    </row>
    <row r="1114" spans="1:39">
      <c r="A1114" s="22" t="str">
        <f t="shared" si="130"/>
        <v>合肥长丰水湖镇网点</v>
      </c>
      <c r="B1114" s="22" t="str">
        <f>VLOOKUP(R1114,区域划分!A:B,2,0)</f>
        <v>合肥北</v>
      </c>
      <c r="C1114" t="str">
        <f t="shared" si="131"/>
        <v>2020-11-05</v>
      </c>
      <c r="D1114" s="16" t="s">
        <v>10435</v>
      </c>
      <c r="E1114" s="16" t="s">
        <v>10436</v>
      </c>
      <c r="F1114" s="16" t="s">
        <v>433</v>
      </c>
      <c r="G1114" s="16" t="s">
        <v>471</v>
      </c>
      <c r="H1114" s="16" t="s">
        <v>472</v>
      </c>
      <c r="I1114" s="16" t="s">
        <v>473</v>
      </c>
      <c r="J1114" s="16" t="s">
        <v>10437</v>
      </c>
      <c r="K1114" s="16" t="s">
        <v>10438</v>
      </c>
      <c r="L1114" s="16" t="s">
        <v>10439</v>
      </c>
      <c r="M1114" s="16" t="s">
        <v>7501</v>
      </c>
      <c r="N1114" s="16" t="s">
        <v>478</v>
      </c>
      <c r="O1114" s="16" t="s">
        <v>442</v>
      </c>
      <c r="P1114" s="16" t="s">
        <v>10440</v>
      </c>
      <c r="Q1114" s="16" t="s">
        <v>10441</v>
      </c>
      <c r="R1114" s="16" t="s">
        <v>15</v>
      </c>
      <c r="S1114" s="16" t="s">
        <v>829</v>
      </c>
      <c r="T1114" s="16" t="s">
        <v>10442</v>
      </c>
      <c r="U1114" s="16" t="s">
        <v>447</v>
      </c>
      <c r="V1114" s="16" t="s">
        <v>7504</v>
      </c>
      <c r="W1114" s="16" t="s">
        <v>10440</v>
      </c>
      <c r="X1114" s="16" t="s">
        <v>449</v>
      </c>
      <c r="Y1114" s="16" t="s">
        <v>450</v>
      </c>
      <c r="Z1114" s="16" t="s">
        <v>451</v>
      </c>
      <c r="AA1114" s="16" t="s">
        <v>10443</v>
      </c>
      <c r="AB1114" s="16" t="s">
        <v>829</v>
      </c>
      <c r="AC1114" s="16" t="s">
        <v>15</v>
      </c>
      <c r="AD1114" s="16" t="s">
        <v>453</v>
      </c>
      <c r="AE1114" s="16" t="s">
        <v>338</v>
      </c>
      <c r="AF1114" s="16" t="s">
        <v>338</v>
      </c>
      <c r="AG1114" s="25">
        <f ca="1" t="shared" si="126"/>
        <v>3.14416666666511</v>
      </c>
      <c r="AH1114" s="25" t="str">
        <f t="shared" si="127"/>
        <v>是</v>
      </c>
      <c r="AI1114" s="26" t="str">
        <f ca="1" t="shared" si="128"/>
        <v>是</v>
      </c>
      <c r="AJ1114" s="27" t="str">
        <f ca="1" t="shared" si="129"/>
        <v>是</v>
      </c>
      <c r="AK1114" s="28" t="s">
        <v>69</v>
      </c>
      <c r="AL1114" s="28"/>
      <c r="AM1114" s="28"/>
    </row>
    <row r="1115" spans="1:39">
      <c r="A1115" s="22" t="str">
        <f t="shared" si="130"/>
        <v>合肥经开大学城网点</v>
      </c>
      <c r="B1115" s="22" t="str">
        <f>VLOOKUP(R1115,区域划分!A:B,2,0)</f>
        <v>合肥南</v>
      </c>
      <c r="C1115" t="str">
        <f t="shared" si="131"/>
        <v>2020-11-05</v>
      </c>
      <c r="D1115" s="16" t="s">
        <v>10444</v>
      </c>
      <c r="E1115" s="16" t="s">
        <v>10445</v>
      </c>
      <c r="F1115" s="16" t="s">
        <v>835</v>
      </c>
      <c r="G1115" s="16" t="s">
        <v>471</v>
      </c>
      <c r="H1115" s="16" t="s">
        <v>472</v>
      </c>
      <c r="I1115" s="16" t="s">
        <v>436</v>
      </c>
      <c r="J1115" s="16" t="s">
        <v>836</v>
      </c>
      <c r="K1115" s="16" t="s">
        <v>10446</v>
      </c>
      <c r="L1115" s="16" t="s">
        <v>10447</v>
      </c>
      <c r="M1115" s="16" t="s">
        <v>10448</v>
      </c>
      <c r="N1115" s="16" t="s">
        <v>478</v>
      </c>
      <c r="O1115" s="16" t="s">
        <v>442</v>
      </c>
      <c r="P1115" s="16" t="s">
        <v>10449</v>
      </c>
      <c r="Q1115" s="16" t="s">
        <v>10450</v>
      </c>
      <c r="R1115" s="16" t="s">
        <v>7</v>
      </c>
      <c r="S1115" s="16" t="s">
        <v>4176</v>
      </c>
      <c r="T1115" s="16" t="s">
        <v>10451</v>
      </c>
      <c r="U1115" s="16" t="s">
        <v>466</v>
      </c>
      <c r="V1115" s="16" t="s">
        <v>10452</v>
      </c>
      <c r="W1115" s="16" t="s">
        <v>10449</v>
      </c>
      <c r="X1115" s="16" t="s">
        <v>449</v>
      </c>
      <c r="Y1115" s="16" t="s">
        <v>450</v>
      </c>
      <c r="Z1115" s="16" t="s">
        <v>451</v>
      </c>
      <c r="AA1115" s="16" t="s">
        <v>10453</v>
      </c>
      <c r="AB1115" s="16" t="s">
        <v>4176</v>
      </c>
      <c r="AC1115" s="16" t="s">
        <v>7</v>
      </c>
      <c r="AD1115" s="16" t="s">
        <v>865</v>
      </c>
      <c r="AE1115" s="16" t="s">
        <v>7</v>
      </c>
      <c r="AF1115" s="16" t="s">
        <v>338</v>
      </c>
      <c r="AG1115" s="25">
        <f ca="1" t="shared" si="126"/>
        <v>23.8491666666814</v>
      </c>
      <c r="AH1115" s="25" t="str">
        <f t="shared" si="127"/>
        <v>是</v>
      </c>
      <c r="AI1115" s="26" t="str">
        <f ca="1" t="shared" si="128"/>
        <v>是</v>
      </c>
      <c r="AJ1115" s="27" t="str">
        <f ca="1" t="shared" si="129"/>
        <v>是</v>
      </c>
      <c r="AK1115" s="28" t="s">
        <v>69</v>
      </c>
      <c r="AL1115" s="28" t="s">
        <v>71</v>
      </c>
      <c r="AM1115" s="28"/>
    </row>
    <row r="1116" spans="1:39">
      <c r="A1116" s="22" t="str">
        <f t="shared" si="130"/>
        <v>合肥肥东吾悦网点</v>
      </c>
      <c r="B1116" s="22" t="str">
        <f>VLOOKUP(R1116,区域划分!A:B,2,0)</f>
        <v>肥东</v>
      </c>
      <c r="C1116" t="str">
        <f t="shared" si="131"/>
        <v>2020-11-05</v>
      </c>
      <c r="D1116" s="16" t="s">
        <v>10454</v>
      </c>
      <c r="E1116" s="16" t="s">
        <v>10455</v>
      </c>
      <c r="F1116" s="16" t="s">
        <v>433</v>
      </c>
      <c r="G1116" s="16" t="s">
        <v>434</v>
      </c>
      <c r="H1116" s="16" t="s">
        <v>435</v>
      </c>
      <c r="I1116" s="16" t="s">
        <v>473</v>
      </c>
      <c r="J1116" s="16" t="s">
        <v>5467</v>
      </c>
      <c r="K1116" s="16" t="s">
        <v>5468</v>
      </c>
      <c r="L1116" s="16" t="s">
        <v>10456</v>
      </c>
      <c r="M1116" s="16" t="s">
        <v>537</v>
      </c>
      <c r="N1116" s="16" t="s">
        <v>441</v>
      </c>
      <c r="O1116" s="16" t="s">
        <v>442</v>
      </c>
      <c r="P1116" s="16" t="s">
        <v>10457</v>
      </c>
      <c r="Q1116" s="16" t="s">
        <v>10458</v>
      </c>
      <c r="R1116" s="16" t="s">
        <v>11</v>
      </c>
      <c r="S1116" s="16" t="s">
        <v>4176</v>
      </c>
      <c r="T1116" s="16" t="s">
        <v>4197</v>
      </c>
      <c r="U1116" s="16" t="s">
        <v>466</v>
      </c>
      <c r="V1116" s="16" t="s">
        <v>541</v>
      </c>
      <c r="W1116" s="16" t="s">
        <v>10457</v>
      </c>
      <c r="X1116" s="16" t="s">
        <v>449</v>
      </c>
      <c r="Y1116" s="16" t="s">
        <v>450</v>
      </c>
      <c r="Z1116" s="16" t="s">
        <v>451</v>
      </c>
      <c r="AA1116" s="16" t="s">
        <v>10459</v>
      </c>
      <c r="AB1116" s="16" t="s">
        <v>4176</v>
      </c>
      <c r="AC1116" s="16" t="s">
        <v>11</v>
      </c>
      <c r="AD1116" s="16" t="s">
        <v>453</v>
      </c>
      <c r="AE1116" s="16" t="s">
        <v>11</v>
      </c>
      <c r="AF1116" s="16" t="s">
        <v>338</v>
      </c>
      <c r="AG1116" s="25">
        <f ca="1" t="shared" si="126"/>
        <v>23.8500000000349</v>
      </c>
      <c r="AH1116" s="25" t="str">
        <f t="shared" si="127"/>
        <v>是</v>
      </c>
      <c r="AI1116" s="26" t="str">
        <f ca="1" t="shared" si="128"/>
        <v>是</v>
      </c>
      <c r="AJ1116" s="27" t="str">
        <f ca="1" t="shared" si="129"/>
        <v>是</v>
      </c>
      <c r="AK1116" s="28"/>
      <c r="AL1116" s="28" t="s">
        <v>71</v>
      </c>
      <c r="AM1116" s="28"/>
    </row>
    <row r="1117" spans="1:39">
      <c r="A1117" s="22" t="str">
        <f t="shared" si="130"/>
        <v>肥东集散点</v>
      </c>
      <c r="B1117" s="22" t="str">
        <f>VLOOKUP(R1117,区域划分!A:B,2,0)</f>
        <v>肥东</v>
      </c>
      <c r="C1117" t="str">
        <f t="shared" si="131"/>
        <v>2020-11-05</v>
      </c>
      <c r="D1117" s="16" t="s">
        <v>10460</v>
      </c>
      <c r="E1117" s="16" t="s">
        <v>10461</v>
      </c>
      <c r="F1117" s="16" t="s">
        <v>835</v>
      </c>
      <c r="G1117" s="16" t="s">
        <v>471</v>
      </c>
      <c r="H1117" s="16" t="s">
        <v>472</v>
      </c>
      <c r="I1117" s="16" t="s">
        <v>473</v>
      </c>
      <c r="J1117" s="16" t="s">
        <v>836</v>
      </c>
      <c r="K1117" s="16" t="s">
        <v>10462</v>
      </c>
      <c r="L1117" s="16" t="s">
        <v>10463</v>
      </c>
      <c r="M1117" s="16" t="s">
        <v>10464</v>
      </c>
      <c r="N1117" s="16" t="s">
        <v>478</v>
      </c>
      <c r="O1117" s="16" t="s">
        <v>442</v>
      </c>
      <c r="P1117" s="16" t="s">
        <v>10465</v>
      </c>
      <c r="Q1117" s="16" t="s">
        <v>10466</v>
      </c>
      <c r="R1117" s="16" t="s">
        <v>35</v>
      </c>
      <c r="S1117" s="16" t="s">
        <v>4176</v>
      </c>
      <c r="T1117" s="16" t="s">
        <v>10467</v>
      </c>
      <c r="U1117" s="16" t="s">
        <v>466</v>
      </c>
      <c r="V1117" s="16" t="s">
        <v>10468</v>
      </c>
      <c r="W1117" s="16" t="s">
        <v>10465</v>
      </c>
      <c r="X1117" s="16" t="s">
        <v>449</v>
      </c>
      <c r="Y1117" s="16" t="s">
        <v>450</v>
      </c>
      <c r="Z1117" s="16" t="s">
        <v>451</v>
      </c>
      <c r="AA1117" s="16" t="s">
        <v>10469</v>
      </c>
      <c r="AB1117" s="16" t="s">
        <v>4176</v>
      </c>
      <c r="AC1117" s="16" t="s">
        <v>23</v>
      </c>
      <c r="AD1117" s="16" t="s">
        <v>453</v>
      </c>
      <c r="AE1117" s="16" t="s">
        <v>35</v>
      </c>
      <c r="AF1117" s="16" t="s">
        <v>338</v>
      </c>
      <c r="AG1117" s="25">
        <f ca="1" t="shared" si="126"/>
        <v>23.8127777778427</v>
      </c>
      <c r="AH1117" s="25" t="str">
        <f t="shared" si="127"/>
        <v>是</v>
      </c>
      <c r="AI1117" s="26" t="str">
        <f ca="1" t="shared" si="128"/>
        <v>是</v>
      </c>
      <c r="AJ1117" s="27" t="str">
        <f ca="1" t="shared" si="129"/>
        <v>是</v>
      </c>
      <c r="AK1117" s="28"/>
      <c r="AL1117" s="28" t="s">
        <v>71</v>
      </c>
      <c r="AM1117" s="28"/>
    </row>
    <row r="1118" spans="1:39">
      <c r="A1118" s="22" t="str">
        <f t="shared" si="130"/>
        <v>贵池集散点</v>
      </c>
      <c r="B1118" s="22" t="str">
        <f>VLOOKUP(R1118,区域划分!A:B,2,0)</f>
        <v>池州</v>
      </c>
      <c r="C1118" t="str">
        <f t="shared" si="131"/>
        <v>2020-11-05</v>
      </c>
      <c r="D1118" s="16" t="s">
        <v>10470</v>
      </c>
      <c r="E1118" s="16" t="s">
        <v>10471</v>
      </c>
      <c r="F1118" s="16" t="s">
        <v>433</v>
      </c>
      <c r="G1118" s="16" t="s">
        <v>471</v>
      </c>
      <c r="H1118" s="16" t="s">
        <v>599</v>
      </c>
      <c r="I1118" s="16" t="s">
        <v>436</v>
      </c>
      <c r="J1118" s="16" t="s">
        <v>10472</v>
      </c>
      <c r="K1118" s="16" t="s">
        <v>10473</v>
      </c>
      <c r="L1118" s="16" t="s">
        <v>10474</v>
      </c>
      <c r="M1118" s="16" t="s">
        <v>10475</v>
      </c>
      <c r="N1118" s="16" t="s">
        <v>478</v>
      </c>
      <c r="O1118" s="16" t="s">
        <v>442</v>
      </c>
      <c r="P1118" s="16" t="s">
        <v>10476</v>
      </c>
      <c r="Q1118" s="16" t="s">
        <v>10477</v>
      </c>
      <c r="R1118" s="16" t="s">
        <v>84</v>
      </c>
      <c r="S1118" s="16" t="s">
        <v>10239</v>
      </c>
      <c r="T1118" s="16" t="s">
        <v>10478</v>
      </c>
      <c r="U1118" s="16" t="s">
        <v>466</v>
      </c>
      <c r="V1118" s="16" t="s">
        <v>10479</v>
      </c>
      <c r="W1118" s="16" t="s">
        <v>10476</v>
      </c>
      <c r="X1118" s="16" t="s">
        <v>449</v>
      </c>
      <c r="Y1118" s="16" t="s">
        <v>450</v>
      </c>
      <c r="Z1118" s="16" t="s">
        <v>451</v>
      </c>
      <c r="AA1118" s="16" t="s">
        <v>10480</v>
      </c>
      <c r="AB1118" s="16" t="s">
        <v>10239</v>
      </c>
      <c r="AC1118" s="16" t="s">
        <v>84</v>
      </c>
      <c r="AD1118" s="16" t="s">
        <v>453</v>
      </c>
      <c r="AE1118" s="16" t="s">
        <v>84</v>
      </c>
      <c r="AF1118" s="16" t="s">
        <v>338</v>
      </c>
      <c r="AG1118" s="25">
        <f ca="1" t="shared" si="126"/>
        <v>23.8822222221061</v>
      </c>
      <c r="AH1118" s="25" t="str">
        <f t="shared" si="127"/>
        <v>是</v>
      </c>
      <c r="AI1118" s="26" t="str">
        <f ca="1" t="shared" si="128"/>
        <v>是</v>
      </c>
      <c r="AJ1118" s="27" t="str">
        <f ca="1" t="shared" si="129"/>
        <v>是</v>
      </c>
      <c r="AK1118" s="28"/>
      <c r="AL1118" s="28" t="s">
        <v>71</v>
      </c>
      <c r="AM1118" s="28"/>
    </row>
    <row r="1119" spans="1:39">
      <c r="A1119" s="22" t="str">
        <f t="shared" si="130"/>
        <v>肥东集散点</v>
      </c>
      <c r="B1119" s="22" t="str">
        <f>VLOOKUP(R1119,区域划分!A:B,2,0)</f>
        <v>肥东</v>
      </c>
      <c r="C1119" t="str">
        <f t="shared" si="131"/>
        <v>2020-11-05</v>
      </c>
      <c r="D1119" s="16" t="s">
        <v>10481</v>
      </c>
      <c r="E1119" s="16" t="s">
        <v>10482</v>
      </c>
      <c r="F1119" s="16" t="s">
        <v>433</v>
      </c>
      <c r="G1119" s="16" t="s">
        <v>471</v>
      </c>
      <c r="H1119" s="16" t="s">
        <v>472</v>
      </c>
      <c r="I1119" s="16" t="s">
        <v>473</v>
      </c>
      <c r="J1119" s="16" t="s">
        <v>5198</v>
      </c>
      <c r="K1119" s="16" t="s">
        <v>10483</v>
      </c>
      <c r="L1119" s="16" t="s">
        <v>10484</v>
      </c>
      <c r="M1119" s="16" t="s">
        <v>10485</v>
      </c>
      <c r="N1119" s="16" t="s">
        <v>441</v>
      </c>
      <c r="O1119" s="16" t="s">
        <v>442</v>
      </c>
      <c r="P1119" s="16" t="s">
        <v>10486</v>
      </c>
      <c r="Q1119" s="16" t="s">
        <v>10487</v>
      </c>
      <c r="R1119" s="16" t="s">
        <v>35</v>
      </c>
      <c r="S1119" s="16" t="s">
        <v>4176</v>
      </c>
      <c r="T1119" s="16" t="s">
        <v>10488</v>
      </c>
      <c r="U1119" s="16" t="s">
        <v>466</v>
      </c>
      <c r="V1119" s="16" t="s">
        <v>10489</v>
      </c>
      <c r="W1119" s="16" t="s">
        <v>10486</v>
      </c>
      <c r="X1119" s="16" t="s">
        <v>449</v>
      </c>
      <c r="Y1119" s="16" t="s">
        <v>450</v>
      </c>
      <c r="Z1119" s="16" t="s">
        <v>451</v>
      </c>
      <c r="AA1119" s="16" t="s">
        <v>10490</v>
      </c>
      <c r="AB1119" s="16" t="s">
        <v>4176</v>
      </c>
      <c r="AC1119" s="16" t="s">
        <v>23</v>
      </c>
      <c r="AD1119" s="16" t="s">
        <v>453</v>
      </c>
      <c r="AE1119" s="16" t="s">
        <v>35</v>
      </c>
      <c r="AF1119" s="16" t="s">
        <v>338</v>
      </c>
      <c r="AG1119" s="25">
        <f ca="1" t="shared" si="126"/>
        <v>23.8530555554316</v>
      </c>
      <c r="AH1119" s="25" t="str">
        <f t="shared" si="127"/>
        <v>是</v>
      </c>
      <c r="AI1119" s="26" t="str">
        <f ca="1" t="shared" si="128"/>
        <v>是</v>
      </c>
      <c r="AJ1119" s="27" t="str">
        <f ca="1" t="shared" si="129"/>
        <v>是</v>
      </c>
      <c r="AK1119" s="28"/>
      <c r="AL1119" s="28" t="s">
        <v>71</v>
      </c>
      <c r="AM1119" s="28"/>
    </row>
    <row r="1120" spans="1:39">
      <c r="A1120" s="22" t="str">
        <f t="shared" si="130"/>
        <v>合肥长丰北城网点</v>
      </c>
      <c r="B1120" s="22" t="str">
        <f>VLOOKUP(R1120,区域划分!A:B,2,0)</f>
        <v>合肥北</v>
      </c>
      <c r="C1120" t="str">
        <f t="shared" si="131"/>
        <v>2020-11-05</v>
      </c>
      <c r="D1120" s="16" t="s">
        <v>10491</v>
      </c>
      <c r="E1120" s="16" t="s">
        <v>10492</v>
      </c>
      <c r="F1120" s="16" t="s">
        <v>433</v>
      </c>
      <c r="G1120" s="16" t="s">
        <v>456</v>
      </c>
      <c r="H1120" s="16" t="s">
        <v>457</v>
      </c>
      <c r="I1120" s="16" t="s">
        <v>473</v>
      </c>
      <c r="J1120" s="16" t="s">
        <v>10493</v>
      </c>
      <c r="K1120" s="16" t="s">
        <v>10494</v>
      </c>
      <c r="L1120" s="16" t="s">
        <v>10495</v>
      </c>
      <c r="M1120" s="16" t="s">
        <v>6674</v>
      </c>
      <c r="N1120" s="16" t="s">
        <v>441</v>
      </c>
      <c r="O1120" s="16" t="s">
        <v>479</v>
      </c>
      <c r="P1120" s="16" t="s">
        <v>10496</v>
      </c>
      <c r="Q1120" s="16" t="s">
        <v>10497</v>
      </c>
      <c r="R1120" s="16" t="s">
        <v>21</v>
      </c>
      <c r="S1120" s="16" t="s">
        <v>10239</v>
      </c>
      <c r="T1120" s="16" t="s">
        <v>10498</v>
      </c>
      <c r="U1120" s="16" t="s">
        <v>466</v>
      </c>
      <c r="V1120" s="16" t="s">
        <v>10499</v>
      </c>
      <c r="W1120" s="16" t="s">
        <v>10496</v>
      </c>
      <c r="X1120" s="16" t="s">
        <v>449</v>
      </c>
      <c r="Y1120" s="16" t="s">
        <v>450</v>
      </c>
      <c r="Z1120" s="16" t="s">
        <v>451</v>
      </c>
      <c r="AA1120" s="16" t="s">
        <v>10500</v>
      </c>
      <c r="AB1120" s="16" t="s">
        <v>10239</v>
      </c>
      <c r="AC1120" s="16" t="s">
        <v>21</v>
      </c>
      <c r="AD1120" s="16" t="s">
        <v>453</v>
      </c>
      <c r="AE1120" s="16" t="s">
        <v>21</v>
      </c>
      <c r="AF1120" s="16" t="s">
        <v>338</v>
      </c>
      <c r="AG1120" s="25">
        <f ca="1" t="shared" si="126"/>
        <v>23.9038888889481</v>
      </c>
      <c r="AH1120" s="25" t="str">
        <f t="shared" si="127"/>
        <v>是</v>
      </c>
      <c r="AI1120" s="26" t="str">
        <f ca="1" t="shared" si="128"/>
        <v>是</v>
      </c>
      <c r="AJ1120" s="27" t="str">
        <f ca="1" t="shared" si="129"/>
        <v>是</v>
      </c>
      <c r="AK1120" s="28" t="s">
        <v>69</v>
      </c>
      <c r="AL1120" s="28" t="s">
        <v>71</v>
      </c>
      <c r="AM1120" s="28"/>
    </row>
    <row r="1121" spans="1:39">
      <c r="A1121" s="22" t="str">
        <f t="shared" si="130"/>
        <v>马鞍山含山网点</v>
      </c>
      <c r="B1121" s="22" t="str">
        <f>VLOOKUP(R1121,区域划分!A:B,2,0)</f>
        <v>含山</v>
      </c>
      <c r="C1121" t="str">
        <f t="shared" si="131"/>
        <v>2020-11-05</v>
      </c>
      <c r="D1121" s="16" t="s">
        <v>10501</v>
      </c>
      <c r="E1121" s="16" t="s">
        <v>10502</v>
      </c>
      <c r="F1121" s="16" t="s">
        <v>433</v>
      </c>
      <c r="G1121" s="16" t="s">
        <v>434</v>
      </c>
      <c r="H1121" s="16" t="s">
        <v>435</v>
      </c>
      <c r="I1121" s="16" t="s">
        <v>473</v>
      </c>
      <c r="J1121" s="16" t="s">
        <v>10503</v>
      </c>
      <c r="K1121" s="16" t="s">
        <v>10504</v>
      </c>
      <c r="L1121" s="16" t="s">
        <v>10505</v>
      </c>
      <c r="M1121" s="16" t="s">
        <v>10506</v>
      </c>
      <c r="N1121" s="16" t="s">
        <v>478</v>
      </c>
      <c r="O1121" s="16" t="s">
        <v>442</v>
      </c>
      <c r="P1121" s="16" t="s">
        <v>10507</v>
      </c>
      <c r="Q1121" s="16" t="s">
        <v>10508</v>
      </c>
      <c r="R1121" s="16" t="s">
        <v>27</v>
      </c>
      <c r="S1121" s="16" t="s">
        <v>1206</v>
      </c>
      <c r="T1121" s="16" t="s">
        <v>10509</v>
      </c>
      <c r="U1121" s="16" t="s">
        <v>447</v>
      </c>
      <c r="V1121" s="16" t="s">
        <v>10510</v>
      </c>
      <c r="W1121" s="16" t="s">
        <v>10507</v>
      </c>
      <c r="X1121" s="16" t="s">
        <v>449</v>
      </c>
      <c r="Y1121" s="16" t="s">
        <v>450</v>
      </c>
      <c r="Z1121" s="16" t="s">
        <v>451</v>
      </c>
      <c r="AA1121" s="16" t="s">
        <v>10511</v>
      </c>
      <c r="AB1121" s="16" t="s">
        <v>1206</v>
      </c>
      <c r="AC1121" s="16" t="s">
        <v>27</v>
      </c>
      <c r="AD1121" s="16" t="s">
        <v>453</v>
      </c>
      <c r="AE1121" s="16" t="s">
        <v>338</v>
      </c>
      <c r="AF1121" s="16" t="s">
        <v>338</v>
      </c>
      <c r="AG1121" s="25">
        <f ca="1" t="shared" si="126"/>
        <v>9.89833333343267</v>
      </c>
      <c r="AH1121" s="25" t="str">
        <f t="shared" si="127"/>
        <v>是</v>
      </c>
      <c r="AI1121" s="26" t="str">
        <f ca="1" t="shared" si="128"/>
        <v>是</v>
      </c>
      <c r="AJ1121" s="27" t="str">
        <f ca="1" t="shared" si="129"/>
        <v>是</v>
      </c>
      <c r="AK1121" s="28" t="s">
        <v>69</v>
      </c>
      <c r="AL1121" s="28"/>
      <c r="AM1121" s="28"/>
    </row>
    <row r="1122" spans="1:39">
      <c r="A1122" s="22" t="str">
        <f t="shared" si="130"/>
        <v>肥东集散点</v>
      </c>
      <c r="B1122" s="22" t="str">
        <f>VLOOKUP(R1122,区域划分!A:B,2,0)</f>
        <v>肥东</v>
      </c>
      <c r="C1122" t="str">
        <f t="shared" si="131"/>
        <v>2020-11-05</v>
      </c>
      <c r="D1122" s="16" t="s">
        <v>10512</v>
      </c>
      <c r="E1122" s="16" t="s">
        <v>10513</v>
      </c>
      <c r="F1122" s="16" t="s">
        <v>835</v>
      </c>
      <c r="G1122" s="16" t="s">
        <v>471</v>
      </c>
      <c r="H1122" s="16" t="s">
        <v>472</v>
      </c>
      <c r="I1122" s="16" t="s">
        <v>473</v>
      </c>
      <c r="J1122" s="16" t="s">
        <v>836</v>
      </c>
      <c r="K1122" s="16" t="s">
        <v>7993</v>
      </c>
      <c r="L1122" s="16" t="s">
        <v>10514</v>
      </c>
      <c r="M1122" s="16" t="s">
        <v>637</v>
      </c>
      <c r="N1122" s="16" t="s">
        <v>478</v>
      </c>
      <c r="O1122" s="16" t="s">
        <v>442</v>
      </c>
      <c r="P1122" s="16" t="s">
        <v>10515</v>
      </c>
      <c r="Q1122" s="16" t="s">
        <v>10516</v>
      </c>
      <c r="R1122" s="16" t="s">
        <v>35</v>
      </c>
      <c r="S1122" s="16" t="s">
        <v>4176</v>
      </c>
      <c r="T1122" s="16" t="s">
        <v>10517</v>
      </c>
      <c r="U1122" s="16" t="s">
        <v>466</v>
      </c>
      <c r="V1122" s="16" t="s">
        <v>7584</v>
      </c>
      <c r="W1122" s="16" t="s">
        <v>10515</v>
      </c>
      <c r="X1122" s="16" t="s">
        <v>449</v>
      </c>
      <c r="Y1122" s="16" t="s">
        <v>450</v>
      </c>
      <c r="Z1122" s="16" t="s">
        <v>451</v>
      </c>
      <c r="AA1122" s="16" t="s">
        <v>10518</v>
      </c>
      <c r="AB1122" s="16" t="s">
        <v>4176</v>
      </c>
      <c r="AC1122" s="16" t="s">
        <v>35</v>
      </c>
      <c r="AD1122" s="16" t="s">
        <v>453</v>
      </c>
      <c r="AE1122" s="16" t="s">
        <v>35</v>
      </c>
      <c r="AF1122" s="16" t="s">
        <v>338</v>
      </c>
      <c r="AG1122" s="25">
        <f ca="1" t="shared" si="126"/>
        <v>23.9133333333302</v>
      </c>
      <c r="AH1122" s="25" t="str">
        <f t="shared" si="127"/>
        <v>是</v>
      </c>
      <c r="AI1122" s="26" t="str">
        <f ca="1" t="shared" si="128"/>
        <v>是</v>
      </c>
      <c r="AJ1122" s="27" t="str">
        <f ca="1" t="shared" si="129"/>
        <v>是</v>
      </c>
      <c r="AK1122" s="28"/>
      <c r="AL1122" s="28" t="s">
        <v>71</v>
      </c>
      <c r="AM1122" s="28"/>
    </row>
    <row r="1123" spans="1:39">
      <c r="A1123" s="22" t="str">
        <f t="shared" si="130"/>
        <v>肥东集散点</v>
      </c>
      <c r="B1123" s="22" t="str">
        <f>VLOOKUP(R1123,区域划分!A:B,2,0)</f>
        <v>肥东</v>
      </c>
      <c r="C1123" t="str">
        <f t="shared" si="131"/>
        <v>2020-11-05</v>
      </c>
      <c r="D1123" s="16" t="s">
        <v>10519</v>
      </c>
      <c r="E1123" s="16" t="s">
        <v>10520</v>
      </c>
      <c r="F1123" s="16" t="s">
        <v>433</v>
      </c>
      <c r="G1123" s="16" t="s">
        <v>471</v>
      </c>
      <c r="H1123" s="16" t="s">
        <v>472</v>
      </c>
      <c r="I1123" s="16" t="s">
        <v>473</v>
      </c>
      <c r="J1123" s="16" t="s">
        <v>10521</v>
      </c>
      <c r="K1123" s="16" t="s">
        <v>10522</v>
      </c>
      <c r="L1123" s="16" t="s">
        <v>10523</v>
      </c>
      <c r="M1123" s="16" t="s">
        <v>10524</v>
      </c>
      <c r="N1123" s="16" t="s">
        <v>478</v>
      </c>
      <c r="O1123" s="16" t="s">
        <v>442</v>
      </c>
      <c r="P1123" s="16" t="s">
        <v>10525</v>
      </c>
      <c r="Q1123" s="16" t="s">
        <v>10526</v>
      </c>
      <c r="R1123" s="16" t="s">
        <v>35</v>
      </c>
      <c r="S1123" s="16" t="s">
        <v>10239</v>
      </c>
      <c r="T1123" s="16" t="s">
        <v>7218</v>
      </c>
      <c r="U1123" s="16" t="s">
        <v>466</v>
      </c>
      <c r="V1123" s="16" t="s">
        <v>10527</v>
      </c>
      <c r="W1123" s="16" t="s">
        <v>10525</v>
      </c>
      <c r="X1123" s="16" t="s">
        <v>449</v>
      </c>
      <c r="Y1123" s="16" t="s">
        <v>450</v>
      </c>
      <c r="Z1123" s="16" t="s">
        <v>451</v>
      </c>
      <c r="AA1123" s="16" t="s">
        <v>10528</v>
      </c>
      <c r="AB1123" s="16" t="s">
        <v>10239</v>
      </c>
      <c r="AC1123" s="16" t="s">
        <v>23</v>
      </c>
      <c r="AD1123" s="16" t="s">
        <v>453</v>
      </c>
      <c r="AE1123" s="16" t="s">
        <v>35</v>
      </c>
      <c r="AF1123" s="16" t="s">
        <v>338</v>
      </c>
      <c r="AG1123" s="25">
        <f ca="1" t="shared" si="126"/>
        <v>23.8238888887572</v>
      </c>
      <c r="AH1123" s="25" t="str">
        <f t="shared" si="127"/>
        <v>是</v>
      </c>
      <c r="AI1123" s="26" t="str">
        <f ca="1" t="shared" si="128"/>
        <v>是</v>
      </c>
      <c r="AJ1123" s="27" t="str">
        <f ca="1" t="shared" si="129"/>
        <v>是</v>
      </c>
      <c r="AK1123" s="28"/>
      <c r="AL1123" s="28" t="s">
        <v>71</v>
      </c>
      <c r="AM1123" s="28"/>
    </row>
    <row r="1124" spans="1:39">
      <c r="A1124" s="22" t="str">
        <f t="shared" si="130"/>
        <v>亳州谯城产业园网点</v>
      </c>
      <c r="B1124" s="22" t="str">
        <f>VLOOKUP(R1124,区域划分!A:B,2,0)</f>
        <v>亳州</v>
      </c>
      <c r="C1124" t="str">
        <f t="shared" si="131"/>
        <v>2020-11-05</v>
      </c>
      <c r="D1124" s="16" t="s">
        <v>10529</v>
      </c>
      <c r="E1124" s="16" t="s">
        <v>10530</v>
      </c>
      <c r="F1124" s="16" t="s">
        <v>433</v>
      </c>
      <c r="G1124" s="16" t="s">
        <v>532</v>
      </c>
      <c r="H1124" s="16" t="s">
        <v>533</v>
      </c>
      <c r="I1124" s="16" t="s">
        <v>473</v>
      </c>
      <c r="J1124" s="16" t="s">
        <v>10531</v>
      </c>
      <c r="K1124" s="16" t="s">
        <v>10532</v>
      </c>
      <c r="L1124" s="16" t="s">
        <v>10533</v>
      </c>
      <c r="M1124" s="16" t="s">
        <v>10534</v>
      </c>
      <c r="N1124" s="16" t="s">
        <v>441</v>
      </c>
      <c r="O1124" s="16" t="s">
        <v>442</v>
      </c>
      <c r="P1124" s="16" t="s">
        <v>10535</v>
      </c>
      <c r="Q1124" s="16" t="s">
        <v>10536</v>
      </c>
      <c r="R1124" s="16" t="s">
        <v>164</v>
      </c>
      <c r="S1124" s="16" t="s">
        <v>10537</v>
      </c>
      <c r="T1124" s="16" t="s">
        <v>10538</v>
      </c>
      <c r="U1124" s="16" t="s">
        <v>447</v>
      </c>
      <c r="V1124" s="16" t="s">
        <v>10539</v>
      </c>
      <c r="W1124" s="16" t="s">
        <v>10535</v>
      </c>
      <c r="X1124" s="16" t="s">
        <v>449</v>
      </c>
      <c r="Y1124" s="16" t="s">
        <v>450</v>
      </c>
      <c r="Z1124" s="16" t="s">
        <v>451</v>
      </c>
      <c r="AA1124" s="16" t="s">
        <v>10540</v>
      </c>
      <c r="AB1124" s="16" t="s">
        <v>10537</v>
      </c>
      <c r="AC1124" s="16" t="s">
        <v>164</v>
      </c>
      <c r="AD1124" s="16" t="s">
        <v>453</v>
      </c>
      <c r="AE1124" s="16" t="s">
        <v>164</v>
      </c>
      <c r="AF1124" s="16" t="s">
        <v>338</v>
      </c>
      <c r="AG1124" s="25">
        <f ca="1" t="shared" si="126"/>
        <v>23.034999999858</v>
      </c>
      <c r="AH1124" s="25" t="str">
        <f t="shared" si="127"/>
        <v>是</v>
      </c>
      <c r="AI1124" s="26" t="str">
        <f ca="1" t="shared" si="128"/>
        <v>是</v>
      </c>
      <c r="AJ1124" s="27" t="str">
        <f ca="1" t="shared" si="129"/>
        <v>是</v>
      </c>
      <c r="AK1124" s="28" t="s">
        <v>69</v>
      </c>
      <c r="AL1124" s="28"/>
      <c r="AM1124" s="28"/>
    </row>
    <row r="1125" spans="1:39">
      <c r="A1125" s="22" t="str">
        <f t="shared" si="130"/>
        <v>合肥高新天鹅湖网点</v>
      </c>
      <c r="B1125" s="22" t="str">
        <f>VLOOKUP(R1125,区域划分!A:B,2,0)</f>
        <v>合肥南</v>
      </c>
      <c r="C1125" t="str">
        <f t="shared" si="131"/>
        <v>2020-11-05</v>
      </c>
      <c r="D1125" s="16" t="s">
        <v>10541</v>
      </c>
      <c r="E1125" s="16" t="s">
        <v>10542</v>
      </c>
      <c r="F1125" s="16" t="s">
        <v>433</v>
      </c>
      <c r="G1125" s="16" t="s">
        <v>471</v>
      </c>
      <c r="H1125" s="16" t="s">
        <v>472</v>
      </c>
      <c r="I1125" s="16" t="s">
        <v>436</v>
      </c>
      <c r="J1125" s="16" t="s">
        <v>1382</v>
      </c>
      <c r="K1125" s="16" t="s">
        <v>1383</v>
      </c>
      <c r="L1125" s="16" t="s">
        <v>10543</v>
      </c>
      <c r="M1125" s="16" t="s">
        <v>10544</v>
      </c>
      <c r="N1125" s="16" t="s">
        <v>478</v>
      </c>
      <c r="O1125" s="16" t="s">
        <v>479</v>
      </c>
      <c r="P1125" s="16" t="s">
        <v>10544</v>
      </c>
      <c r="Q1125" s="16" t="s">
        <v>5954</v>
      </c>
      <c r="R1125" s="16" t="s">
        <v>17</v>
      </c>
      <c r="S1125" s="16" t="s">
        <v>593</v>
      </c>
      <c r="T1125" s="16" t="s">
        <v>10545</v>
      </c>
      <c r="U1125" s="16" t="s">
        <v>447</v>
      </c>
      <c r="V1125" s="16" t="s">
        <v>10546</v>
      </c>
      <c r="W1125" s="16" t="s">
        <v>10544</v>
      </c>
      <c r="X1125" s="16" t="s">
        <v>449</v>
      </c>
      <c r="Y1125" s="16" t="s">
        <v>450</v>
      </c>
      <c r="Z1125" s="16" t="s">
        <v>451</v>
      </c>
      <c r="AA1125" s="16" t="s">
        <v>10547</v>
      </c>
      <c r="AB1125" s="16" t="s">
        <v>593</v>
      </c>
      <c r="AC1125" s="16" t="s">
        <v>17</v>
      </c>
      <c r="AD1125" s="16" t="s">
        <v>453</v>
      </c>
      <c r="AE1125" s="16" t="s">
        <v>338</v>
      </c>
      <c r="AF1125" s="16" t="s">
        <v>338</v>
      </c>
      <c r="AG1125" s="25">
        <f ca="1" t="shared" si="126"/>
        <v>1.46861111110775</v>
      </c>
      <c r="AH1125" s="25" t="str">
        <f t="shared" si="127"/>
        <v>是</v>
      </c>
      <c r="AI1125" s="26" t="str">
        <f ca="1" t="shared" si="128"/>
        <v>是</v>
      </c>
      <c r="AJ1125" s="27" t="str">
        <f ca="1" t="shared" si="129"/>
        <v>是</v>
      </c>
      <c r="AK1125" s="28" t="s">
        <v>69</v>
      </c>
      <c r="AL1125" s="28"/>
      <c r="AM1125" s="28"/>
    </row>
    <row r="1126" spans="1:39">
      <c r="A1126" s="22" t="str">
        <f t="shared" si="130"/>
        <v>肥东集散点</v>
      </c>
      <c r="B1126" s="22" t="str">
        <f>VLOOKUP(R1126,区域划分!A:B,2,0)</f>
        <v>肥东</v>
      </c>
      <c r="C1126" t="str">
        <f t="shared" si="131"/>
        <v>2020-11-05</v>
      </c>
      <c r="D1126" s="16" t="s">
        <v>10548</v>
      </c>
      <c r="E1126" s="16" t="s">
        <v>10549</v>
      </c>
      <c r="F1126" s="16" t="s">
        <v>433</v>
      </c>
      <c r="G1126" s="16" t="s">
        <v>471</v>
      </c>
      <c r="H1126" s="16" t="s">
        <v>472</v>
      </c>
      <c r="I1126" s="16" t="s">
        <v>473</v>
      </c>
      <c r="J1126" s="16" t="s">
        <v>999</v>
      </c>
      <c r="K1126" s="16" t="s">
        <v>10550</v>
      </c>
      <c r="L1126" s="16" t="s">
        <v>10551</v>
      </c>
      <c r="M1126" s="16" t="s">
        <v>10552</v>
      </c>
      <c r="N1126" s="16" t="s">
        <v>441</v>
      </c>
      <c r="O1126" s="16" t="s">
        <v>442</v>
      </c>
      <c r="P1126" s="16" t="s">
        <v>10553</v>
      </c>
      <c r="Q1126" s="16" t="s">
        <v>10554</v>
      </c>
      <c r="R1126" s="16" t="s">
        <v>35</v>
      </c>
      <c r="S1126" s="16" t="s">
        <v>10239</v>
      </c>
      <c r="T1126" s="16" t="s">
        <v>10555</v>
      </c>
      <c r="U1126" s="16" t="s">
        <v>466</v>
      </c>
      <c r="V1126" s="16" t="s">
        <v>10556</v>
      </c>
      <c r="W1126" s="16" t="s">
        <v>10553</v>
      </c>
      <c r="X1126" s="16" t="s">
        <v>449</v>
      </c>
      <c r="Y1126" s="16" t="s">
        <v>450</v>
      </c>
      <c r="Z1126" s="16" t="s">
        <v>451</v>
      </c>
      <c r="AA1126" s="16" t="s">
        <v>10557</v>
      </c>
      <c r="AB1126" s="16" t="s">
        <v>10239</v>
      </c>
      <c r="AC1126" s="16" t="s">
        <v>35</v>
      </c>
      <c r="AD1126" s="16" t="s">
        <v>453</v>
      </c>
      <c r="AE1126" s="16" t="s">
        <v>35</v>
      </c>
      <c r="AF1126" s="16" t="s">
        <v>338</v>
      </c>
      <c r="AG1126" s="25">
        <f ca="1" t="shared" si="126"/>
        <v>23.7561111112009</v>
      </c>
      <c r="AH1126" s="25" t="str">
        <f t="shared" si="127"/>
        <v>是</v>
      </c>
      <c r="AI1126" s="26" t="str">
        <f ca="1" t="shared" si="128"/>
        <v>是</v>
      </c>
      <c r="AJ1126" s="27" t="str">
        <f ca="1" t="shared" si="129"/>
        <v>是</v>
      </c>
      <c r="AK1126" s="28"/>
      <c r="AL1126" s="28" t="s">
        <v>71</v>
      </c>
      <c r="AM1126" s="28"/>
    </row>
    <row r="1127" spans="1:39">
      <c r="A1127" s="22" t="str">
        <f t="shared" si="130"/>
        <v>合肥长丰北城网点</v>
      </c>
      <c r="B1127" s="22" t="str">
        <f>VLOOKUP(R1127,区域划分!A:B,2,0)</f>
        <v>合肥北</v>
      </c>
      <c r="C1127" t="str">
        <f t="shared" si="131"/>
        <v>2020-11-05</v>
      </c>
      <c r="D1127" s="16" t="s">
        <v>10558</v>
      </c>
      <c r="E1127" s="16" t="s">
        <v>10559</v>
      </c>
      <c r="F1127" s="16" t="s">
        <v>433</v>
      </c>
      <c r="G1127" s="16" t="s">
        <v>471</v>
      </c>
      <c r="H1127" s="16" t="s">
        <v>472</v>
      </c>
      <c r="I1127" s="16" t="s">
        <v>473</v>
      </c>
      <c r="J1127" s="16" t="s">
        <v>7715</v>
      </c>
      <c r="K1127" s="16" t="s">
        <v>7716</v>
      </c>
      <c r="L1127" s="16" t="s">
        <v>10560</v>
      </c>
      <c r="M1127" s="16" t="s">
        <v>3668</v>
      </c>
      <c r="N1127" s="16" t="s">
        <v>441</v>
      </c>
      <c r="O1127" s="16" t="s">
        <v>442</v>
      </c>
      <c r="P1127" s="16" t="s">
        <v>10561</v>
      </c>
      <c r="Q1127" s="16" t="s">
        <v>10562</v>
      </c>
      <c r="R1127" s="16" t="s">
        <v>21</v>
      </c>
      <c r="S1127" s="16" t="s">
        <v>482</v>
      </c>
      <c r="T1127" s="16" t="s">
        <v>10563</v>
      </c>
      <c r="U1127" s="16" t="s">
        <v>447</v>
      </c>
      <c r="V1127" s="16" t="s">
        <v>10564</v>
      </c>
      <c r="W1127" s="16" t="s">
        <v>10561</v>
      </c>
      <c r="X1127" s="16" t="s">
        <v>449</v>
      </c>
      <c r="Y1127" s="16" t="s">
        <v>450</v>
      </c>
      <c r="Z1127" s="16" t="s">
        <v>451</v>
      </c>
      <c r="AA1127" s="16" t="s">
        <v>10565</v>
      </c>
      <c r="AB1127" s="16" t="s">
        <v>482</v>
      </c>
      <c r="AC1127" s="16" t="s">
        <v>21</v>
      </c>
      <c r="AD1127" s="16" t="s">
        <v>453</v>
      </c>
      <c r="AE1127" s="16" t="s">
        <v>338</v>
      </c>
      <c r="AF1127" s="16" t="s">
        <v>338</v>
      </c>
      <c r="AG1127" s="25">
        <f ca="1" t="shared" si="126"/>
        <v>1.38000000006286</v>
      </c>
      <c r="AH1127" s="25" t="str">
        <f t="shared" si="127"/>
        <v>是</v>
      </c>
      <c r="AI1127" s="26" t="str">
        <f ca="1" t="shared" si="128"/>
        <v>是</v>
      </c>
      <c r="AJ1127" s="27" t="str">
        <f ca="1" t="shared" si="129"/>
        <v>是</v>
      </c>
      <c r="AK1127" s="28" t="s">
        <v>69</v>
      </c>
      <c r="AL1127" s="28"/>
      <c r="AM1127" s="28"/>
    </row>
    <row r="1128" spans="1:39">
      <c r="A1128" s="22" t="str">
        <f t="shared" si="130"/>
        <v>六安霍邱周集镇网点</v>
      </c>
      <c r="B1128" s="22" t="str">
        <f>VLOOKUP(R1128,区域划分!A:B,2,0)</f>
        <v>六安</v>
      </c>
      <c r="C1128" t="str">
        <f t="shared" si="131"/>
        <v>2020-11-05</v>
      </c>
      <c r="D1128" s="16" t="s">
        <v>10566</v>
      </c>
      <c r="E1128" s="16" t="s">
        <v>10567</v>
      </c>
      <c r="F1128" s="16" t="s">
        <v>433</v>
      </c>
      <c r="G1128" s="16" t="s">
        <v>456</v>
      </c>
      <c r="H1128" s="16" t="s">
        <v>753</v>
      </c>
      <c r="I1128" s="16" t="s">
        <v>436</v>
      </c>
      <c r="J1128" s="16" t="s">
        <v>10568</v>
      </c>
      <c r="K1128" s="16" t="s">
        <v>10569</v>
      </c>
      <c r="L1128" s="16" t="s">
        <v>10570</v>
      </c>
      <c r="M1128" s="16" t="s">
        <v>10571</v>
      </c>
      <c r="N1128" s="16" t="s">
        <v>478</v>
      </c>
      <c r="O1128" s="16" t="s">
        <v>442</v>
      </c>
      <c r="P1128" s="16" t="s">
        <v>10572</v>
      </c>
      <c r="Q1128" s="16" t="s">
        <v>10573</v>
      </c>
      <c r="R1128" s="16" t="s">
        <v>33</v>
      </c>
      <c r="S1128" s="16" t="s">
        <v>7361</v>
      </c>
      <c r="T1128" s="16" t="s">
        <v>10574</v>
      </c>
      <c r="U1128" s="16" t="s">
        <v>447</v>
      </c>
      <c r="V1128" s="16" t="s">
        <v>10575</v>
      </c>
      <c r="W1128" s="16" t="s">
        <v>10572</v>
      </c>
      <c r="X1128" s="16" t="s">
        <v>449</v>
      </c>
      <c r="Y1128" s="16" t="s">
        <v>450</v>
      </c>
      <c r="Z1128" s="16" t="s">
        <v>451</v>
      </c>
      <c r="AA1128" s="16" t="s">
        <v>10576</v>
      </c>
      <c r="AB1128" s="16" t="s">
        <v>7361</v>
      </c>
      <c r="AC1128" s="16" t="s">
        <v>33</v>
      </c>
      <c r="AD1128" s="16" t="s">
        <v>453</v>
      </c>
      <c r="AE1128" s="16" t="s">
        <v>338</v>
      </c>
      <c r="AF1128" s="16" t="s">
        <v>338</v>
      </c>
      <c r="AG1128" s="25">
        <f ca="1" t="shared" si="126"/>
        <v>2.95250000007218</v>
      </c>
      <c r="AH1128" s="25" t="str">
        <f t="shared" si="127"/>
        <v>是</v>
      </c>
      <c r="AI1128" s="26" t="str">
        <f ca="1" t="shared" si="128"/>
        <v>是</v>
      </c>
      <c r="AJ1128" s="27" t="str">
        <f ca="1" t="shared" si="129"/>
        <v>是</v>
      </c>
      <c r="AK1128" s="28" t="s">
        <v>69</v>
      </c>
      <c r="AL1128" s="28"/>
      <c r="AM1128" s="28"/>
    </row>
    <row r="1129" spans="1:39">
      <c r="A1129" s="22" t="str">
        <f t="shared" si="130"/>
        <v>六安新安网点</v>
      </c>
      <c r="B1129" s="22" t="str">
        <f>VLOOKUP(R1129,区域划分!A:B,2,0)</f>
        <v>六安</v>
      </c>
      <c r="C1129" t="str">
        <f t="shared" si="131"/>
        <v>2020-11-05</v>
      </c>
      <c r="D1129" s="16" t="s">
        <v>10577</v>
      </c>
      <c r="E1129" s="16" t="s">
        <v>10578</v>
      </c>
      <c r="F1129" s="16" t="s">
        <v>433</v>
      </c>
      <c r="G1129" s="16" t="s">
        <v>434</v>
      </c>
      <c r="H1129" s="16" t="s">
        <v>2446</v>
      </c>
      <c r="I1129" s="16" t="s">
        <v>436</v>
      </c>
      <c r="J1129" s="16" t="s">
        <v>5600</v>
      </c>
      <c r="K1129" s="16" t="s">
        <v>10579</v>
      </c>
      <c r="L1129" s="16" t="s">
        <v>10580</v>
      </c>
      <c r="M1129" s="16" t="s">
        <v>10581</v>
      </c>
      <c r="N1129" s="16" t="s">
        <v>441</v>
      </c>
      <c r="O1129" s="16" t="s">
        <v>442</v>
      </c>
      <c r="P1129" s="16" t="s">
        <v>10582</v>
      </c>
      <c r="Q1129" s="16" t="s">
        <v>10583</v>
      </c>
      <c r="R1129" s="16" t="s">
        <v>70</v>
      </c>
      <c r="S1129" s="16" t="s">
        <v>5320</v>
      </c>
      <c r="T1129" s="16" t="s">
        <v>10584</v>
      </c>
      <c r="U1129" s="16" t="s">
        <v>447</v>
      </c>
      <c r="V1129" s="16" t="s">
        <v>10585</v>
      </c>
      <c r="W1129" s="16" t="s">
        <v>10582</v>
      </c>
      <c r="X1129" s="16" t="s">
        <v>449</v>
      </c>
      <c r="Y1129" s="16" t="s">
        <v>450</v>
      </c>
      <c r="Z1129" s="16" t="s">
        <v>451</v>
      </c>
      <c r="AA1129" s="16" t="s">
        <v>10586</v>
      </c>
      <c r="AB1129" s="16" t="s">
        <v>5320</v>
      </c>
      <c r="AC1129" s="16" t="s">
        <v>70</v>
      </c>
      <c r="AD1129" s="16" t="s">
        <v>453</v>
      </c>
      <c r="AE1129" s="16" t="s">
        <v>338</v>
      </c>
      <c r="AF1129" s="16" t="s">
        <v>338</v>
      </c>
      <c r="AG1129" s="25">
        <f ca="1" t="shared" si="126"/>
        <v>8.71166666666977</v>
      </c>
      <c r="AH1129" s="25" t="str">
        <f t="shared" si="127"/>
        <v>是</v>
      </c>
      <c r="AI1129" s="26" t="str">
        <f ca="1" t="shared" si="128"/>
        <v>是</v>
      </c>
      <c r="AJ1129" s="27" t="str">
        <f ca="1" t="shared" si="129"/>
        <v>是</v>
      </c>
      <c r="AK1129" s="28" t="s">
        <v>69</v>
      </c>
      <c r="AL1129" s="28"/>
      <c r="AM1129" s="28"/>
    </row>
    <row r="1130" spans="1:39">
      <c r="A1130" s="22" t="str">
        <f t="shared" si="130"/>
        <v>合肥高新天鹅湖网点</v>
      </c>
      <c r="B1130" s="22" t="str">
        <f>VLOOKUP(R1130,区域划分!A:B,2,0)</f>
        <v>合肥南</v>
      </c>
      <c r="C1130" t="str">
        <f t="shared" si="131"/>
        <v>2020-11-05</v>
      </c>
      <c r="D1130" s="16" t="s">
        <v>10587</v>
      </c>
      <c r="E1130" s="16" t="s">
        <v>8024</v>
      </c>
      <c r="F1130" s="16" t="s">
        <v>433</v>
      </c>
      <c r="G1130" s="16" t="s">
        <v>532</v>
      </c>
      <c r="H1130" s="16" t="s">
        <v>533</v>
      </c>
      <c r="I1130" s="16" t="s">
        <v>473</v>
      </c>
      <c r="J1130" s="16" t="s">
        <v>3477</v>
      </c>
      <c r="K1130" s="16" t="s">
        <v>3478</v>
      </c>
      <c r="L1130" s="16" t="s">
        <v>10588</v>
      </c>
      <c r="M1130" s="16" t="s">
        <v>9443</v>
      </c>
      <c r="N1130" s="16" t="s">
        <v>478</v>
      </c>
      <c r="O1130" s="16" t="s">
        <v>442</v>
      </c>
      <c r="P1130" s="16" t="s">
        <v>8027</v>
      </c>
      <c r="Q1130" s="16" t="s">
        <v>8028</v>
      </c>
      <c r="R1130" s="16" t="s">
        <v>17</v>
      </c>
      <c r="S1130" s="16" t="s">
        <v>593</v>
      </c>
      <c r="T1130" s="16" t="s">
        <v>10589</v>
      </c>
      <c r="U1130" s="16" t="s">
        <v>447</v>
      </c>
      <c r="V1130" s="16" t="s">
        <v>9445</v>
      </c>
      <c r="W1130" s="16" t="s">
        <v>8027</v>
      </c>
      <c r="X1130" s="16" t="s">
        <v>449</v>
      </c>
      <c r="Y1130" s="16" t="s">
        <v>450</v>
      </c>
      <c r="Z1130" s="16" t="s">
        <v>451</v>
      </c>
      <c r="AA1130" s="16" t="s">
        <v>10590</v>
      </c>
      <c r="AB1130" s="16" t="s">
        <v>593</v>
      </c>
      <c r="AC1130" s="16" t="s">
        <v>17</v>
      </c>
      <c r="AD1130" s="16" t="s">
        <v>453</v>
      </c>
      <c r="AE1130" s="16" t="s">
        <v>338</v>
      </c>
      <c r="AF1130" s="16" t="s">
        <v>338</v>
      </c>
      <c r="AG1130" s="25">
        <f ca="1" t="shared" si="126"/>
        <v>11.6880555556272</v>
      </c>
      <c r="AH1130" s="25" t="str">
        <f t="shared" si="127"/>
        <v>是</v>
      </c>
      <c r="AI1130" s="26" t="str">
        <f ca="1" t="shared" si="128"/>
        <v>是</v>
      </c>
      <c r="AJ1130" s="27" t="str">
        <f ca="1" t="shared" si="129"/>
        <v>是</v>
      </c>
      <c r="AK1130" s="28" t="s">
        <v>69</v>
      </c>
      <c r="AL1130" s="28"/>
      <c r="AM1130" s="28"/>
    </row>
    <row r="1131" spans="1:39">
      <c r="A1131" s="22" t="str">
        <f t="shared" si="130"/>
        <v>合肥长丰北城网点</v>
      </c>
      <c r="B1131" s="22" t="str">
        <f>VLOOKUP(R1131,区域划分!A:B,2,0)</f>
        <v>合肥北</v>
      </c>
      <c r="C1131" t="str">
        <f t="shared" si="131"/>
        <v>2020-11-05</v>
      </c>
      <c r="D1131" s="16" t="s">
        <v>10591</v>
      </c>
      <c r="E1131" s="16" t="s">
        <v>10592</v>
      </c>
      <c r="F1131" s="16" t="s">
        <v>433</v>
      </c>
      <c r="G1131" s="16" t="s">
        <v>471</v>
      </c>
      <c r="H1131" s="16" t="s">
        <v>472</v>
      </c>
      <c r="I1131" s="16" t="s">
        <v>473</v>
      </c>
      <c r="J1131" s="16" t="s">
        <v>10593</v>
      </c>
      <c r="K1131" s="16" t="s">
        <v>10594</v>
      </c>
      <c r="L1131" s="16" t="s">
        <v>10595</v>
      </c>
      <c r="M1131" s="16" t="s">
        <v>537</v>
      </c>
      <c r="N1131" s="16" t="s">
        <v>441</v>
      </c>
      <c r="O1131" s="16" t="s">
        <v>442</v>
      </c>
      <c r="P1131" s="16" t="s">
        <v>537</v>
      </c>
      <c r="Q1131" s="16" t="s">
        <v>10596</v>
      </c>
      <c r="R1131" s="16" t="s">
        <v>21</v>
      </c>
      <c r="S1131" s="16" t="s">
        <v>482</v>
      </c>
      <c r="T1131" s="16" t="s">
        <v>10597</v>
      </c>
      <c r="U1131" s="16" t="s">
        <v>447</v>
      </c>
      <c r="V1131" s="16" t="s">
        <v>541</v>
      </c>
      <c r="W1131" s="16" t="s">
        <v>537</v>
      </c>
      <c r="X1131" s="16" t="s">
        <v>449</v>
      </c>
      <c r="Y1131" s="16" t="s">
        <v>450</v>
      </c>
      <c r="Z1131" s="16" t="s">
        <v>451</v>
      </c>
      <c r="AA1131" s="16" t="s">
        <v>10598</v>
      </c>
      <c r="AB1131" s="16" t="s">
        <v>482</v>
      </c>
      <c r="AC1131" s="16" t="s">
        <v>21</v>
      </c>
      <c r="AD1131" s="16" t="s">
        <v>453</v>
      </c>
      <c r="AE1131" s="16" t="s">
        <v>338</v>
      </c>
      <c r="AF1131" s="16" t="s">
        <v>338</v>
      </c>
      <c r="AG1131" s="25">
        <f ca="1" t="shared" si="126"/>
        <v>0.965555555652827</v>
      </c>
      <c r="AH1131" s="25" t="str">
        <f t="shared" si="127"/>
        <v>是</v>
      </c>
      <c r="AI1131" s="26" t="str">
        <f ca="1" t="shared" si="128"/>
        <v>是</v>
      </c>
      <c r="AJ1131" s="27" t="str">
        <f ca="1" t="shared" si="129"/>
        <v>是</v>
      </c>
      <c r="AK1131" s="28" t="s">
        <v>69</v>
      </c>
      <c r="AL1131" s="28"/>
      <c r="AM1131" s="28"/>
    </row>
    <row r="1132" spans="1:39">
      <c r="A1132" s="22" t="str">
        <f t="shared" si="130"/>
        <v>亳州利辛城北网点</v>
      </c>
      <c r="B1132" s="22" t="str">
        <f>VLOOKUP(R1132,区域划分!A:B,2,0)</f>
        <v>亳州</v>
      </c>
      <c r="C1132" t="str">
        <f t="shared" si="131"/>
        <v>2020-11-05</v>
      </c>
      <c r="D1132" s="16" t="s">
        <v>10599</v>
      </c>
      <c r="E1132" s="16" t="s">
        <v>10600</v>
      </c>
      <c r="F1132" s="16" t="s">
        <v>433</v>
      </c>
      <c r="G1132" s="16" t="s">
        <v>456</v>
      </c>
      <c r="H1132" s="16" t="s">
        <v>457</v>
      </c>
      <c r="I1132" s="16" t="s">
        <v>473</v>
      </c>
      <c r="J1132" s="16" t="s">
        <v>4956</v>
      </c>
      <c r="K1132" s="16" t="s">
        <v>4957</v>
      </c>
      <c r="L1132" s="16" t="s">
        <v>10601</v>
      </c>
      <c r="M1132" s="16" t="s">
        <v>10602</v>
      </c>
      <c r="N1132" s="16" t="s">
        <v>441</v>
      </c>
      <c r="O1132" s="16" t="s">
        <v>442</v>
      </c>
      <c r="P1132" s="16" t="s">
        <v>10603</v>
      </c>
      <c r="Q1132" s="16" t="s">
        <v>10604</v>
      </c>
      <c r="R1132" s="16" t="s">
        <v>92</v>
      </c>
      <c r="S1132" s="16" t="s">
        <v>10605</v>
      </c>
      <c r="T1132" s="16" t="s">
        <v>10606</v>
      </c>
      <c r="U1132" s="16" t="s">
        <v>447</v>
      </c>
      <c r="V1132" s="16" t="s">
        <v>10607</v>
      </c>
      <c r="W1132" s="16" t="s">
        <v>10603</v>
      </c>
      <c r="X1132" s="16" t="s">
        <v>449</v>
      </c>
      <c r="Y1132" s="16" t="s">
        <v>450</v>
      </c>
      <c r="Z1132" s="16" t="s">
        <v>451</v>
      </c>
      <c r="AA1132" s="16" t="s">
        <v>10608</v>
      </c>
      <c r="AB1132" s="16" t="s">
        <v>10605</v>
      </c>
      <c r="AC1132" s="16" t="s">
        <v>92</v>
      </c>
      <c r="AD1132" s="16" t="s">
        <v>453</v>
      </c>
      <c r="AE1132" s="16" t="s">
        <v>338</v>
      </c>
      <c r="AF1132" s="16" t="s">
        <v>338</v>
      </c>
      <c r="AG1132" s="25">
        <f ca="1" t="shared" si="126"/>
        <v>7.67749999993248</v>
      </c>
      <c r="AH1132" s="25" t="str">
        <f t="shared" si="127"/>
        <v>是</v>
      </c>
      <c r="AI1132" s="26" t="str">
        <f ca="1" t="shared" si="128"/>
        <v>是</v>
      </c>
      <c r="AJ1132" s="27" t="str">
        <f ca="1" t="shared" si="129"/>
        <v>是</v>
      </c>
      <c r="AK1132" s="28" t="s">
        <v>69</v>
      </c>
      <c r="AL1132" s="28"/>
      <c r="AM1132" s="28"/>
    </row>
    <row r="1133" spans="1:39">
      <c r="A1133" s="22" t="str">
        <f t="shared" si="130"/>
        <v>合肥肥东吾悦网点</v>
      </c>
      <c r="B1133" s="22" t="str">
        <f>VLOOKUP(R1133,区域划分!A:B,2,0)</f>
        <v>肥东</v>
      </c>
      <c r="C1133" t="str">
        <f t="shared" si="131"/>
        <v>2020-11-05</v>
      </c>
      <c r="D1133" s="16" t="s">
        <v>10609</v>
      </c>
      <c r="E1133" s="16" t="s">
        <v>10610</v>
      </c>
      <c r="F1133" s="16" t="s">
        <v>433</v>
      </c>
      <c r="G1133" s="16" t="s">
        <v>532</v>
      </c>
      <c r="H1133" s="16" t="s">
        <v>533</v>
      </c>
      <c r="I1133" s="16" t="s">
        <v>436</v>
      </c>
      <c r="J1133" s="16" t="s">
        <v>1583</v>
      </c>
      <c r="K1133" s="16" t="s">
        <v>9086</v>
      </c>
      <c r="L1133" s="16" t="s">
        <v>10611</v>
      </c>
      <c r="M1133" s="16" t="s">
        <v>10612</v>
      </c>
      <c r="N1133" s="16" t="s">
        <v>441</v>
      </c>
      <c r="O1133" s="16" t="s">
        <v>442</v>
      </c>
      <c r="P1133" s="16" t="s">
        <v>10613</v>
      </c>
      <c r="Q1133" s="16" t="s">
        <v>7838</v>
      </c>
      <c r="R1133" s="16" t="s">
        <v>11</v>
      </c>
      <c r="S1133" s="16" t="s">
        <v>10239</v>
      </c>
      <c r="T1133" s="16" t="s">
        <v>7218</v>
      </c>
      <c r="U1133" s="16" t="s">
        <v>466</v>
      </c>
      <c r="V1133" s="16" t="s">
        <v>10614</v>
      </c>
      <c r="W1133" s="16" t="s">
        <v>10613</v>
      </c>
      <c r="X1133" s="16" t="s">
        <v>449</v>
      </c>
      <c r="Y1133" s="16" t="s">
        <v>450</v>
      </c>
      <c r="Z1133" s="16" t="s">
        <v>451</v>
      </c>
      <c r="AA1133" s="16" t="s">
        <v>10615</v>
      </c>
      <c r="AB1133" s="16" t="s">
        <v>10239</v>
      </c>
      <c r="AC1133" s="16" t="s">
        <v>11</v>
      </c>
      <c r="AD1133" s="16" t="s">
        <v>453</v>
      </c>
      <c r="AE1133" s="16" t="s">
        <v>11</v>
      </c>
      <c r="AF1133" s="16" t="s">
        <v>338</v>
      </c>
      <c r="AG1133" s="25">
        <f ca="1" t="shared" si="126"/>
        <v>23.8125</v>
      </c>
      <c r="AH1133" s="25" t="str">
        <f t="shared" si="127"/>
        <v>是</v>
      </c>
      <c r="AI1133" s="26" t="str">
        <f ca="1" t="shared" si="128"/>
        <v>是</v>
      </c>
      <c r="AJ1133" s="27" t="str">
        <f ca="1" t="shared" si="129"/>
        <v>是</v>
      </c>
      <c r="AK1133" s="28"/>
      <c r="AL1133" s="28" t="s">
        <v>71</v>
      </c>
      <c r="AM1133" s="28"/>
    </row>
    <row r="1134" spans="1:39">
      <c r="A1134" s="22" t="str">
        <f t="shared" si="130"/>
        <v>合肥经开大学城网点</v>
      </c>
      <c r="B1134" s="22" t="str">
        <f>VLOOKUP(R1134,区域划分!A:B,2,0)</f>
        <v>合肥南</v>
      </c>
      <c r="C1134" t="str">
        <f t="shared" si="131"/>
        <v>2020-11-05</v>
      </c>
      <c r="D1134" s="16" t="s">
        <v>10616</v>
      </c>
      <c r="E1134" s="16" t="s">
        <v>10617</v>
      </c>
      <c r="F1134" s="16" t="s">
        <v>433</v>
      </c>
      <c r="G1134" s="16" t="s">
        <v>471</v>
      </c>
      <c r="H1134" s="16" t="s">
        <v>472</v>
      </c>
      <c r="I1134" s="16" t="s">
        <v>473</v>
      </c>
      <c r="J1134" s="16" t="s">
        <v>10618</v>
      </c>
      <c r="K1134" s="16" t="s">
        <v>10619</v>
      </c>
      <c r="L1134" s="16" t="s">
        <v>10620</v>
      </c>
      <c r="M1134" s="16" t="s">
        <v>10621</v>
      </c>
      <c r="N1134" s="16" t="s">
        <v>478</v>
      </c>
      <c r="O1134" s="16" t="s">
        <v>442</v>
      </c>
      <c r="P1134" s="16" t="s">
        <v>10622</v>
      </c>
      <c r="Q1134" s="16" t="s">
        <v>10623</v>
      </c>
      <c r="R1134" s="16" t="s">
        <v>7</v>
      </c>
      <c r="S1134" s="16" t="s">
        <v>10239</v>
      </c>
      <c r="T1134" s="16" t="s">
        <v>10274</v>
      </c>
      <c r="U1134" s="16" t="s">
        <v>466</v>
      </c>
      <c r="V1134" s="16" t="s">
        <v>10624</v>
      </c>
      <c r="W1134" s="16" t="s">
        <v>10622</v>
      </c>
      <c r="X1134" s="16" t="s">
        <v>449</v>
      </c>
      <c r="Y1134" s="16" t="s">
        <v>450</v>
      </c>
      <c r="Z1134" s="16" t="s">
        <v>451</v>
      </c>
      <c r="AA1134" s="16" t="s">
        <v>10625</v>
      </c>
      <c r="AB1134" s="16" t="s">
        <v>10239</v>
      </c>
      <c r="AC1134" s="16" t="s">
        <v>7</v>
      </c>
      <c r="AD1134" s="16" t="s">
        <v>453</v>
      </c>
      <c r="AE1134" s="16" t="s">
        <v>7</v>
      </c>
      <c r="AF1134" s="16" t="s">
        <v>338</v>
      </c>
      <c r="AG1134" s="25">
        <f ca="1" t="shared" si="126"/>
        <v>23.865277777717</v>
      </c>
      <c r="AH1134" s="25" t="str">
        <f t="shared" si="127"/>
        <v>是</v>
      </c>
      <c r="AI1134" s="26" t="str">
        <f ca="1" t="shared" si="128"/>
        <v>是</v>
      </c>
      <c r="AJ1134" s="27" t="str">
        <f ca="1" t="shared" si="129"/>
        <v>是</v>
      </c>
      <c r="AK1134" s="28"/>
      <c r="AL1134" s="28" t="s">
        <v>71</v>
      </c>
      <c r="AM1134" s="28"/>
    </row>
    <row r="1135" spans="1:39">
      <c r="A1135" s="22" t="str">
        <f t="shared" si="130"/>
        <v>合肥包河三里庵网点</v>
      </c>
      <c r="B1135" s="22" t="str">
        <f>VLOOKUP(R1135,区域划分!A:B,2,0)</f>
        <v>合肥南</v>
      </c>
      <c r="C1135" t="str">
        <f t="shared" si="131"/>
        <v>2020-11-05</v>
      </c>
      <c r="D1135" s="16" t="s">
        <v>10626</v>
      </c>
      <c r="E1135" s="16" t="s">
        <v>10627</v>
      </c>
      <c r="F1135" s="16" t="s">
        <v>433</v>
      </c>
      <c r="G1135" s="16" t="s">
        <v>471</v>
      </c>
      <c r="H1135" s="16" t="s">
        <v>472</v>
      </c>
      <c r="I1135" s="16" t="s">
        <v>473</v>
      </c>
      <c r="J1135" s="16" t="s">
        <v>3974</v>
      </c>
      <c r="K1135" s="16" t="s">
        <v>10628</v>
      </c>
      <c r="L1135" s="16" t="s">
        <v>10629</v>
      </c>
      <c r="M1135" s="16" t="s">
        <v>537</v>
      </c>
      <c r="N1135" s="16" t="s">
        <v>441</v>
      </c>
      <c r="O1135" s="16" t="s">
        <v>442</v>
      </c>
      <c r="P1135" s="16" t="s">
        <v>10630</v>
      </c>
      <c r="Q1135" s="16" t="s">
        <v>10631</v>
      </c>
      <c r="R1135" s="16" t="s">
        <v>13</v>
      </c>
      <c r="S1135" s="16" t="s">
        <v>445</v>
      </c>
      <c r="T1135" s="16" t="s">
        <v>10632</v>
      </c>
      <c r="U1135" s="16" t="s">
        <v>447</v>
      </c>
      <c r="V1135" s="16" t="s">
        <v>541</v>
      </c>
      <c r="W1135" s="16" t="s">
        <v>10630</v>
      </c>
      <c r="X1135" s="16" t="s">
        <v>449</v>
      </c>
      <c r="Y1135" s="16" t="s">
        <v>450</v>
      </c>
      <c r="Z1135" s="16" t="s">
        <v>451</v>
      </c>
      <c r="AA1135" s="16" t="s">
        <v>10633</v>
      </c>
      <c r="AB1135" s="16" t="s">
        <v>445</v>
      </c>
      <c r="AC1135" s="16" t="s">
        <v>13</v>
      </c>
      <c r="AD1135" s="16" t="s">
        <v>453</v>
      </c>
      <c r="AE1135" s="16" t="s">
        <v>338</v>
      </c>
      <c r="AF1135" s="16" t="s">
        <v>338</v>
      </c>
      <c r="AG1135" s="25">
        <f ca="1" t="shared" si="126"/>
        <v>4.74638888885966</v>
      </c>
      <c r="AH1135" s="25" t="str">
        <f t="shared" si="127"/>
        <v>是</v>
      </c>
      <c r="AI1135" s="26" t="str">
        <f ca="1" t="shared" si="128"/>
        <v>是</v>
      </c>
      <c r="AJ1135" s="27" t="str">
        <f ca="1" t="shared" si="129"/>
        <v>是</v>
      </c>
      <c r="AK1135" s="28" t="s">
        <v>69</v>
      </c>
      <c r="AL1135" s="28"/>
      <c r="AM1135" s="28"/>
    </row>
    <row r="1136" spans="1:39">
      <c r="A1136" s="22" t="str">
        <f t="shared" si="130"/>
        <v>合肥高新天鹅湖网点</v>
      </c>
      <c r="B1136" s="22" t="str">
        <f>VLOOKUP(R1136,区域划分!A:B,2,0)</f>
        <v>合肥南</v>
      </c>
      <c r="C1136" t="str">
        <f t="shared" si="131"/>
        <v>2020-11-05</v>
      </c>
      <c r="D1136" s="16" t="s">
        <v>10634</v>
      </c>
      <c r="E1136" s="16" t="s">
        <v>10635</v>
      </c>
      <c r="F1136" s="16" t="s">
        <v>433</v>
      </c>
      <c r="G1136" s="16" t="s">
        <v>471</v>
      </c>
      <c r="H1136" s="16" t="s">
        <v>472</v>
      </c>
      <c r="I1136" s="16" t="s">
        <v>473</v>
      </c>
      <c r="J1136" s="16" t="s">
        <v>10636</v>
      </c>
      <c r="K1136" s="16" t="s">
        <v>10637</v>
      </c>
      <c r="L1136" s="16" t="s">
        <v>10638</v>
      </c>
      <c r="M1136" s="16" t="s">
        <v>10639</v>
      </c>
      <c r="N1136" s="16" t="s">
        <v>478</v>
      </c>
      <c r="O1136" s="16" t="s">
        <v>442</v>
      </c>
      <c r="P1136" s="16" t="s">
        <v>10640</v>
      </c>
      <c r="Q1136" s="16" t="s">
        <v>10641</v>
      </c>
      <c r="R1136" s="16" t="s">
        <v>17</v>
      </c>
      <c r="S1136" s="16" t="s">
        <v>593</v>
      </c>
      <c r="T1136" s="16" t="s">
        <v>10642</v>
      </c>
      <c r="U1136" s="16" t="s">
        <v>447</v>
      </c>
      <c r="V1136" s="16" t="s">
        <v>10643</v>
      </c>
      <c r="W1136" s="16" t="s">
        <v>10640</v>
      </c>
      <c r="X1136" s="16" t="s">
        <v>449</v>
      </c>
      <c r="Y1136" s="16" t="s">
        <v>450</v>
      </c>
      <c r="Z1136" s="16" t="s">
        <v>451</v>
      </c>
      <c r="AA1136" s="16" t="s">
        <v>10644</v>
      </c>
      <c r="AB1136" s="16" t="s">
        <v>593</v>
      </c>
      <c r="AC1136" s="16" t="s">
        <v>17</v>
      </c>
      <c r="AD1136" s="16" t="s">
        <v>453</v>
      </c>
      <c r="AE1136" s="16" t="s">
        <v>338</v>
      </c>
      <c r="AF1136" s="16" t="s">
        <v>338</v>
      </c>
      <c r="AG1136" s="25">
        <f ca="1" t="shared" si="126"/>
        <v>1.38000000006286</v>
      </c>
      <c r="AH1136" s="25" t="str">
        <f t="shared" si="127"/>
        <v>是</v>
      </c>
      <c r="AI1136" s="26" t="str">
        <f ca="1" t="shared" si="128"/>
        <v>是</v>
      </c>
      <c r="AJ1136" s="27" t="str">
        <f ca="1" t="shared" si="129"/>
        <v>是</v>
      </c>
      <c r="AK1136" s="28" t="s">
        <v>69</v>
      </c>
      <c r="AL1136" s="28"/>
      <c r="AM1136" s="28"/>
    </row>
    <row r="1137" spans="1:39">
      <c r="A1137" s="22" t="str">
        <f t="shared" si="130"/>
        <v>合肥肥东吾悦网点</v>
      </c>
      <c r="B1137" s="22" t="str">
        <f>VLOOKUP(R1137,区域划分!A:B,2,0)</f>
        <v>肥东</v>
      </c>
      <c r="C1137" t="str">
        <f t="shared" si="131"/>
        <v>2020-11-05</v>
      </c>
      <c r="D1137" s="16" t="s">
        <v>10645</v>
      </c>
      <c r="E1137" s="16" t="s">
        <v>9051</v>
      </c>
      <c r="F1137" s="16" t="s">
        <v>433</v>
      </c>
      <c r="G1137" s="16" t="s">
        <v>434</v>
      </c>
      <c r="H1137" s="16" t="s">
        <v>435</v>
      </c>
      <c r="I1137" s="16" t="s">
        <v>436</v>
      </c>
      <c r="J1137" s="16" t="s">
        <v>9052</v>
      </c>
      <c r="K1137" s="16" t="s">
        <v>9053</v>
      </c>
      <c r="L1137" s="16" t="s">
        <v>10646</v>
      </c>
      <c r="M1137" s="16" t="s">
        <v>9055</v>
      </c>
      <c r="N1137" s="16" t="s">
        <v>478</v>
      </c>
      <c r="O1137" s="16" t="s">
        <v>479</v>
      </c>
      <c r="P1137" s="16" t="s">
        <v>9056</v>
      </c>
      <c r="Q1137" s="16" t="s">
        <v>9057</v>
      </c>
      <c r="R1137" s="16" t="s">
        <v>11</v>
      </c>
      <c r="S1137" s="16" t="s">
        <v>10239</v>
      </c>
      <c r="T1137" s="16" t="s">
        <v>7218</v>
      </c>
      <c r="U1137" s="16" t="s">
        <v>466</v>
      </c>
      <c r="V1137" s="16" t="s">
        <v>9058</v>
      </c>
      <c r="W1137" s="16" t="s">
        <v>9056</v>
      </c>
      <c r="X1137" s="16" t="s">
        <v>449</v>
      </c>
      <c r="Y1137" s="16" t="s">
        <v>450</v>
      </c>
      <c r="Z1137" s="16" t="s">
        <v>451</v>
      </c>
      <c r="AA1137" s="16" t="s">
        <v>10647</v>
      </c>
      <c r="AB1137" s="16" t="s">
        <v>10239</v>
      </c>
      <c r="AC1137" s="16" t="s">
        <v>11</v>
      </c>
      <c r="AD1137" s="16" t="s">
        <v>453</v>
      </c>
      <c r="AE1137" s="16" t="s">
        <v>11</v>
      </c>
      <c r="AF1137" s="16" t="s">
        <v>338</v>
      </c>
      <c r="AG1137" s="25">
        <f ca="1" t="shared" si="126"/>
        <v>23.8269444445032</v>
      </c>
      <c r="AH1137" s="25" t="str">
        <f t="shared" si="127"/>
        <v>是</v>
      </c>
      <c r="AI1137" s="26" t="str">
        <f ca="1" t="shared" si="128"/>
        <v>是</v>
      </c>
      <c r="AJ1137" s="27" t="str">
        <f ca="1" t="shared" si="129"/>
        <v>是</v>
      </c>
      <c r="AK1137" s="28"/>
      <c r="AL1137" s="28" t="s">
        <v>71</v>
      </c>
      <c r="AM1137" s="28"/>
    </row>
    <row r="1138" spans="1:39">
      <c r="A1138" s="22" t="str">
        <f t="shared" si="130"/>
        <v>合肥肥东吾悦网点</v>
      </c>
      <c r="B1138" s="22" t="str">
        <f>VLOOKUP(R1138,区域划分!A:B,2,0)</f>
        <v>肥东</v>
      </c>
      <c r="C1138" t="str">
        <f t="shared" si="131"/>
        <v>2020-11-05</v>
      </c>
      <c r="D1138" s="16" t="s">
        <v>10648</v>
      </c>
      <c r="E1138" s="16" t="s">
        <v>10649</v>
      </c>
      <c r="F1138" s="16" t="s">
        <v>433</v>
      </c>
      <c r="G1138" s="16" t="s">
        <v>471</v>
      </c>
      <c r="H1138" s="16" t="s">
        <v>472</v>
      </c>
      <c r="I1138" s="16" t="s">
        <v>473</v>
      </c>
      <c r="J1138" s="16" t="s">
        <v>10650</v>
      </c>
      <c r="K1138" s="16" t="s">
        <v>6176</v>
      </c>
      <c r="L1138" s="16" t="s">
        <v>10651</v>
      </c>
      <c r="M1138" s="16" t="s">
        <v>10652</v>
      </c>
      <c r="N1138" s="16" t="s">
        <v>441</v>
      </c>
      <c r="O1138" s="16" t="s">
        <v>442</v>
      </c>
      <c r="P1138" s="16" t="s">
        <v>10653</v>
      </c>
      <c r="Q1138" s="16" t="s">
        <v>10654</v>
      </c>
      <c r="R1138" s="16" t="s">
        <v>11</v>
      </c>
      <c r="S1138" s="16" t="s">
        <v>10239</v>
      </c>
      <c r="T1138" s="16" t="s">
        <v>7218</v>
      </c>
      <c r="U1138" s="16" t="s">
        <v>466</v>
      </c>
      <c r="V1138" s="16" t="s">
        <v>10655</v>
      </c>
      <c r="W1138" s="16" t="s">
        <v>10653</v>
      </c>
      <c r="X1138" s="16" t="s">
        <v>449</v>
      </c>
      <c r="Y1138" s="16" t="s">
        <v>450</v>
      </c>
      <c r="Z1138" s="16" t="s">
        <v>451</v>
      </c>
      <c r="AA1138" s="16" t="s">
        <v>10656</v>
      </c>
      <c r="AB1138" s="16" t="s">
        <v>10239</v>
      </c>
      <c r="AC1138" s="16" t="s">
        <v>11</v>
      </c>
      <c r="AD1138" s="16" t="s">
        <v>453</v>
      </c>
      <c r="AE1138" s="16" t="s">
        <v>11</v>
      </c>
      <c r="AF1138" s="16" t="s">
        <v>338</v>
      </c>
      <c r="AG1138" s="25">
        <f ca="1" t="shared" si="126"/>
        <v>23.9233333332231</v>
      </c>
      <c r="AH1138" s="25" t="str">
        <f t="shared" si="127"/>
        <v>是</v>
      </c>
      <c r="AI1138" s="26" t="str">
        <f ca="1" t="shared" si="128"/>
        <v>是</v>
      </c>
      <c r="AJ1138" s="27" t="str">
        <f ca="1" t="shared" si="129"/>
        <v>是</v>
      </c>
      <c r="AK1138" s="28"/>
      <c r="AL1138" s="28" t="s">
        <v>71</v>
      </c>
      <c r="AM1138" s="28"/>
    </row>
    <row r="1139" spans="1:39">
      <c r="A1139" s="22" t="str">
        <f t="shared" si="130"/>
        <v>合肥肥东吾悦网点</v>
      </c>
      <c r="B1139" s="22" t="str">
        <f>VLOOKUP(R1139,区域划分!A:B,2,0)</f>
        <v>肥东</v>
      </c>
      <c r="C1139" t="str">
        <f t="shared" si="131"/>
        <v>2020-11-05</v>
      </c>
      <c r="D1139" s="16" t="s">
        <v>10657</v>
      </c>
      <c r="E1139" s="16" t="s">
        <v>10658</v>
      </c>
      <c r="F1139" s="16" t="s">
        <v>433</v>
      </c>
      <c r="G1139" s="16" t="s">
        <v>471</v>
      </c>
      <c r="H1139" s="16" t="s">
        <v>599</v>
      </c>
      <c r="I1139" s="16" t="s">
        <v>473</v>
      </c>
      <c r="J1139" s="16" t="s">
        <v>6776</v>
      </c>
      <c r="K1139" s="16" t="s">
        <v>10659</v>
      </c>
      <c r="L1139" s="16" t="s">
        <v>10660</v>
      </c>
      <c r="M1139" s="16" t="s">
        <v>10661</v>
      </c>
      <c r="N1139" s="16" t="s">
        <v>478</v>
      </c>
      <c r="O1139" s="16" t="s">
        <v>442</v>
      </c>
      <c r="P1139" s="16" t="s">
        <v>10662</v>
      </c>
      <c r="Q1139" s="16" t="s">
        <v>10663</v>
      </c>
      <c r="R1139" s="16" t="s">
        <v>11</v>
      </c>
      <c r="S1139" s="16" t="s">
        <v>4406</v>
      </c>
      <c r="T1139" s="16" t="s">
        <v>10664</v>
      </c>
      <c r="U1139" s="16" t="s">
        <v>447</v>
      </c>
      <c r="V1139" s="16" t="s">
        <v>10665</v>
      </c>
      <c r="W1139" s="16" t="s">
        <v>10662</v>
      </c>
      <c r="X1139" s="16" t="s">
        <v>449</v>
      </c>
      <c r="Y1139" s="16" t="s">
        <v>450</v>
      </c>
      <c r="Z1139" s="16" t="s">
        <v>451</v>
      </c>
      <c r="AA1139" s="16" t="s">
        <v>10666</v>
      </c>
      <c r="AB1139" s="16" t="s">
        <v>4406</v>
      </c>
      <c r="AC1139" s="16" t="s">
        <v>11</v>
      </c>
      <c r="AD1139" s="16" t="s">
        <v>453</v>
      </c>
      <c r="AE1139" s="16" t="s">
        <v>338</v>
      </c>
      <c r="AF1139" s="16" t="s">
        <v>338</v>
      </c>
      <c r="AG1139" s="25">
        <f ca="1" t="shared" si="126"/>
        <v>7.39583333325572</v>
      </c>
      <c r="AH1139" s="25" t="str">
        <f t="shared" si="127"/>
        <v>是</v>
      </c>
      <c r="AI1139" s="26" t="str">
        <f ca="1" t="shared" si="128"/>
        <v>是</v>
      </c>
      <c r="AJ1139" s="27" t="str">
        <f ca="1" t="shared" si="129"/>
        <v>是</v>
      </c>
      <c r="AK1139" s="28" t="s">
        <v>69</v>
      </c>
      <c r="AL1139" s="28"/>
      <c r="AM1139" s="28"/>
    </row>
    <row r="1140" spans="1:39">
      <c r="A1140" s="22" t="str">
        <f t="shared" si="130"/>
        <v>合肥肥东吾悦网点</v>
      </c>
      <c r="B1140" s="22" t="str">
        <f>VLOOKUP(R1140,区域划分!A:B,2,0)</f>
        <v>肥东</v>
      </c>
      <c r="C1140" t="str">
        <f t="shared" si="131"/>
        <v>2020-11-05</v>
      </c>
      <c r="D1140" s="16" t="s">
        <v>10667</v>
      </c>
      <c r="E1140" s="16" t="s">
        <v>10668</v>
      </c>
      <c r="F1140" s="16" t="s">
        <v>433</v>
      </c>
      <c r="G1140" s="16" t="s">
        <v>532</v>
      </c>
      <c r="H1140" s="16" t="s">
        <v>533</v>
      </c>
      <c r="I1140" s="16" t="s">
        <v>473</v>
      </c>
      <c r="J1140" s="16" t="s">
        <v>1051</v>
      </c>
      <c r="K1140" s="16" t="s">
        <v>4351</v>
      </c>
      <c r="L1140" s="16" t="s">
        <v>10669</v>
      </c>
      <c r="M1140" s="16" t="s">
        <v>10670</v>
      </c>
      <c r="N1140" s="16" t="s">
        <v>478</v>
      </c>
      <c r="O1140" s="16" t="s">
        <v>442</v>
      </c>
      <c r="P1140" s="16" t="s">
        <v>10671</v>
      </c>
      <c r="Q1140" s="16" t="s">
        <v>10672</v>
      </c>
      <c r="R1140" s="16" t="s">
        <v>11</v>
      </c>
      <c r="S1140" s="16" t="s">
        <v>4406</v>
      </c>
      <c r="T1140" s="16" t="s">
        <v>10673</v>
      </c>
      <c r="U1140" s="16" t="s">
        <v>447</v>
      </c>
      <c r="V1140" s="16" t="s">
        <v>10674</v>
      </c>
      <c r="W1140" s="16" t="s">
        <v>10671</v>
      </c>
      <c r="X1140" s="16" t="s">
        <v>449</v>
      </c>
      <c r="Y1140" s="16" t="s">
        <v>450</v>
      </c>
      <c r="Z1140" s="16" t="s">
        <v>451</v>
      </c>
      <c r="AA1140" s="16" t="s">
        <v>10675</v>
      </c>
      <c r="AB1140" s="16" t="s">
        <v>4406</v>
      </c>
      <c r="AC1140" s="16" t="s">
        <v>11</v>
      </c>
      <c r="AD1140" s="16" t="s">
        <v>453</v>
      </c>
      <c r="AE1140" s="16" t="s">
        <v>338</v>
      </c>
      <c r="AF1140" s="16" t="s">
        <v>338</v>
      </c>
      <c r="AG1140" s="25">
        <f ca="1" t="shared" si="126"/>
        <v>2.86916666664183</v>
      </c>
      <c r="AH1140" s="25" t="str">
        <f t="shared" si="127"/>
        <v>是</v>
      </c>
      <c r="AI1140" s="26" t="str">
        <f ca="1" t="shared" si="128"/>
        <v>是</v>
      </c>
      <c r="AJ1140" s="27" t="str">
        <f ca="1" t="shared" si="129"/>
        <v>是</v>
      </c>
      <c r="AK1140" s="28" t="s">
        <v>69</v>
      </c>
      <c r="AL1140" s="28"/>
      <c r="AM1140" s="28"/>
    </row>
    <row r="1141" spans="1:39">
      <c r="A1141" s="22" t="str">
        <f t="shared" si="130"/>
        <v>合肥肥东吾悦网点</v>
      </c>
      <c r="B1141" s="22" t="str">
        <f>VLOOKUP(R1141,区域划分!A:B,2,0)</f>
        <v>肥东</v>
      </c>
      <c r="C1141" t="str">
        <f t="shared" si="131"/>
        <v>2020-11-05</v>
      </c>
      <c r="D1141" s="16" t="s">
        <v>10676</v>
      </c>
      <c r="E1141" s="16" t="s">
        <v>10677</v>
      </c>
      <c r="F1141" s="16" t="s">
        <v>433</v>
      </c>
      <c r="G1141" s="16" t="s">
        <v>532</v>
      </c>
      <c r="H1141" s="16" t="s">
        <v>1112</v>
      </c>
      <c r="I1141" s="16" t="s">
        <v>473</v>
      </c>
      <c r="J1141" s="16" t="s">
        <v>1153</v>
      </c>
      <c r="K1141" s="16" t="s">
        <v>1154</v>
      </c>
      <c r="L1141" s="16" t="s">
        <v>10678</v>
      </c>
      <c r="M1141" s="16" t="s">
        <v>10679</v>
      </c>
      <c r="N1141" s="16" t="s">
        <v>441</v>
      </c>
      <c r="O1141" s="16" t="s">
        <v>442</v>
      </c>
      <c r="P1141" s="16" t="s">
        <v>10680</v>
      </c>
      <c r="Q1141" s="16" t="s">
        <v>10681</v>
      </c>
      <c r="R1141" s="16" t="s">
        <v>11</v>
      </c>
      <c r="S1141" s="16" t="s">
        <v>10239</v>
      </c>
      <c r="T1141" s="16" t="s">
        <v>7218</v>
      </c>
      <c r="U1141" s="16" t="s">
        <v>466</v>
      </c>
      <c r="V1141" s="16" t="s">
        <v>10682</v>
      </c>
      <c r="W1141" s="16" t="s">
        <v>10680</v>
      </c>
      <c r="X1141" s="16" t="s">
        <v>449</v>
      </c>
      <c r="Y1141" s="16" t="s">
        <v>450</v>
      </c>
      <c r="Z1141" s="16" t="s">
        <v>451</v>
      </c>
      <c r="AA1141" s="16" t="s">
        <v>10683</v>
      </c>
      <c r="AB1141" s="16" t="s">
        <v>10239</v>
      </c>
      <c r="AC1141" s="16" t="s">
        <v>11</v>
      </c>
      <c r="AD1141" s="16" t="s">
        <v>453</v>
      </c>
      <c r="AE1141" s="16" t="s">
        <v>11</v>
      </c>
      <c r="AF1141" s="16" t="s">
        <v>338</v>
      </c>
      <c r="AG1141" s="25">
        <f ca="1" t="shared" si="126"/>
        <v>23.8097222222714</v>
      </c>
      <c r="AH1141" s="25" t="str">
        <f t="shared" si="127"/>
        <v>是</v>
      </c>
      <c r="AI1141" s="26" t="str">
        <f ca="1" t="shared" si="128"/>
        <v>是</v>
      </c>
      <c r="AJ1141" s="27" t="str">
        <f ca="1" t="shared" si="129"/>
        <v>是</v>
      </c>
      <c r="AK1141" s="28" t="s">
        <v>69</v>
      </c>
      <c r="AL1141" s="28" t="s">
        <v>71</v>
      </c>
      <c r="AM1141" s="28"/>
    </row>
    <row r="1142" spans="1:39">
      <c r="A1142" s="22" t="str">
        <f t="shared" si="130"/>
        <v>合肥高新天鹅湖网点</v>
      </c>
      <c r="B1142" s="22" t="str">
        <f>VLOOKUP(R1142,区域划分!A:B,2,0)</f>
        <v>合肥南</v>
      </c>
      <c r="C1142" t="str">
        <f t="shared" si="131"/>
        <v>2020-11-05</v>
      </c>
      <c r="D1142" s="16" t="s">
        <v>10684</v>
      </c>
      <c r="E1142" s="16" t="s">
        <v>10685</v>
      </c>
      <c r="F1142" s="16" t="s">
        <v>433</v>
      </c>
      <c r="G1142" s="16" t="s">
        <v>456</v>
      </c>
      <c r="H1142" s="16" t="s">
        <v>753</v>
      </c>
      <c r="I1142" s="16" t="s">
        <v>436</v>
      </c>
      <c r="J1142" s="16" t="s">
        <v>1212</v>
      </c>
      <c r="K1142" s="16" t="s">
        <v>1826</v>
      </c>
      <c r="L1142" s="16" t="s">
        <v>10686</v>
      </c>
      <c r="M1142" s="16" t="s">
        <v>668</v>
      </c>
      <c r="N1142" s="16" t="s">
        <v>478</v>
      </c>
      <c r="O1142" s="16" t="s">
        <v>442</v>
      </c>
      <c r="P1142" s="16" t="s">
        <v>10687</v>
      </c>
      <c r="Q1142" s="16" t="s">
        <v>10688</v>
      </c>
      <c r="R1142" s="16" t="s">
        <v>17</v>
      </c>
      <c r="S1142" s="16" t="s">
        <v>593</v>
      </c>
      <c r="T1142" s="16" t="s">
        <v>10689</v>
      </c>
      <c r="U1142" s="16" t="s">
        <v>447</v>
      </c>
      <c r="V1142" s="16" t="s">
        <v>671</v>
      </c>
      <c r="W1142" s="16" t="s">
        <v>10687</v>
      </c>
      <c r="X1142" s="16" t="s">
        <v>449</v>
      </c>
      <c r="Y1142" s="16" t="s">
        <v>450</v>
      </c>
      <c r="Z1142" s="16" t="s">
        <v>451</v>
      </c>
      <c r="AA1142" s="16" t="s">
        <v>10690</v>
      </c>
      <c r="AB1142" s="16" t="s">
        <v>593</v>
      </c>
      <c r="AC1142" s="16" t="s">
        <v>17</v>
      </c>
      <c r="AD1142" s="16" t="s">
        <v>453</v>
      </c>
      <c r="AE1142" s="16" t="s">
        <v>338</v>
      </c>
      <c r="AF1142" s="16" t="s">
        <v>338</v>
      </c>
      <c r="AG1142" s="25">
        <f ca="1" t="shared" si="126"/>
        <v>10.1680555554922</v>
      </c>
      <c r="AH1142" s="25" t="str">
        <f t="shared" si="127"/>
        <v>是</v>
      </c>
      <c r="AI1142" s="26" t="str">
        <f ca="1" t="shared" si="128"/>
        <v>是</v>
      </c>
      <c r="AJ1142" s="27" t="str">
        <f ca="1" t="shared" si="129"/>
        <v>是</v>
      </c>
      <c r="AK1142" s="28" t="s">
        <v>69</v>
      </c>
      <c r="AL1142" s="28"/>
      <c r="AM1142" s="28"/>
    </row>
    <row r="1143" spans="1:39">
      <c r="A1143" s="22" t="str">
        <f t="shared" si="130"/>
        <v>合肥肥东吾悦网点</v>
      </c>
      <c r="B1143" s="22" t="str">
        <f>VLOOKUP(R1143,区域划分!A:B,2,0)</f>
        <v>肥东</v>
      </c>
      <c r="C1143" t="str">
        <f t="shared" si="131"/>
        <v>2020-11-05</v>
      </c>
      <c r="D1143" s="16" t="s">
        <v>10691</v>
      </c>
      <c r="E1143" s="16" t="s">
        <v>10692</v>
      </c>
      <c r="F1143" s="16" t="s">
        <v>433</v>
      </c>
      <c r="G1143" s="16" t="s">
        <v>471</v>
      </c>
      <c r="H1143" s="16" t="s">
        <v>472</v>
      </c>
      <c r="I1143" s="16" t="s">
        <v>473</v>
      </c>
      <c r="J1143" s="16" t="s">
        <v>2793</v>
      </c>
      <c r="K1143" s="16" t="s">
        <v>9213</v>
      </c>
      <c r="L1143" s="16" t="s">
        <v>10693</v>
      </c>
      <c r="M1143" s="16" t="s">
        <v>9215</v>
      </c>
      <c r="N1143" s="16" t="s">
        <v>441</v>
      </c>
      <c r="O1143" s="16" t="s">
        <v>442</v>
      </c>
      <c r="P1143" s="16" t="s">
        <v>9216</v>
      </c>
      <c r="Q1143" s="16" t="s">
        <v>10694</v>
      </c>
      <c r="R1143" s="16" t="s">
        <v>11</v>
      </c>
      <c r="S1143" s="16" t="s">
        <v>4406</v>
      </c>
      <c r="T1143" s="16" t="s">
        <v>10695</v>
      </c>
      <c r="U1143" s="16" t="s">
        <v>447</v>
      </c>
      <c r="V1143" s="16" t="s">
        <v>9219</v>
      </c>
      <c r="W1143" s="16" t="s">
        <v>9216</v>
      </c>
      <c r="X1143" s="16" t="s">
        <v>449</v>
      </c>
      <c r="Y1143" s="16" t="s">
        <v>450</v>
      </c>
      <c r="Z1143" s="16" t="s">
        <v>451</v>
      </c>
      <c r="AA1143" s="16" t="s">
        <v>10696</v>
      </c>
      <c r="AB1143" s="16" t="s">
        <v>4406</v>
      </c>
      <c r="AC1143" s="16" t="s">
        <v>11</v>
      </c>
      <c r="AD1143" s="16" t="s">
        <v>453</v>
      </c>
      <c r="AE1143" s="16" t="s">
        <v>338</v>
      </c>
      <c r="AF1143" s="16" t="s">
        <v>338</v>
      </c>
      <c r="AG1143" s="25">
        <f ca="1" t="shared" si="126"/>
        <v>6.93527777778218</v>
      </c>
      <c r="AH1143" s="25" t="str">
        <f t="shared" si="127"/>
        <v>是</v>
      </c>
      <c r="AI1143" s="26" t="str">
        <f ca="1" t="shared" si="128"/>
        <v>是</v>
      </c>
      <c r="AJ1143" s="27" t="str">
        <f ca="1" t="shared" si="129"/>
        <v>是</v>
      </c>
      <c r="AK1143" s="28" t="s">
        <v>69</v>
      </c>
      <c r="AL1143" s="28"/>
      <c r="AM1143" s="28"/>
    </row>
    <row r="1144" spans="1:39">
      <c r="A1144" s="22" t="str">
        <f t="shared" ref="A1144:A1175" si="132">R1144</f>
        <v>合肥长丰水湖镇网点</v>
      </c>
      <c r="B1144" s="22" t="str">
        <f>VLOOKUP(R1144,区域划分!A:B,2,0)</f>
        <v>合肥北</v>
      </c>
      <c r="C1144" t="str">
        <f t="shared" ref="C1144:C1175" si="133">MID(L1144,1,10)</f>
        <v>2020-11-05</v>
      </c>
      <c r="D1144" s="16" t="s">
        <v>10697</v>
      </c>
      <c r="E1144" s="16" t="s">
        <v>10698</v>
      </c>
      <c r="F1144" s="16" t="s">
        <v>433</v>
      </c>
      <c r="G1144" s="16" t="s">
        <v>456</v>
      </c>
      <c r="H1144" s="16" t="s">
        <v>457</v>
      </c>
      <c r="I1144" s="16" t="s">
        <v>473</v>
      </c>
      <c r="J1144" s="16" t="s">
        <v>10699</v>
      </c>
      <c r="K1144" s="16" t="s">
        <v>10700</v>
      </c>
      <c r="L1144" s="16" t="s">
        <v>10701</v>
      </c>
      <c r="M1144" s="16" t="s">
        <v>10702</v>
      </c>
      <c r="N1144" s="16" t="s">
        <v>478</v>
      </c>
      <c r="O1144" s="16" t="s">
        <v>442</v>
      </c>
      <c r="P1144" s="16" t="s">
        <v>10703</v>
      </c>
      <c r="Q1144" s="16" t="s">
        <v>10704</v>
      </c>
      <c r="R1144" s="16" t="s">
        <v>15</v>
      </c>
      <c r="S1144" s="16" t="s">
        <v>829</v>
      </c>
      <c r="T1144" s="16" t="s">
        <v>10705</v>
      </c>
      <c r="U1144" s="16" t="s">
        <v>447</v>
      </c>
      <c r="V1144" s="16" t="s">
        <v>10706</v>
      </c>
      <c r="W1144" s="16" t="s">
        <v>10703</v>
      </c>
      <c r="X1144" s="16" t="s">
        <v>449</v>
      </c>
      <c r="Y1144" s="16" t="s">
        <v>450</v>
      </c>
      <c r="Z1144" s="16" t="s">
        <v>451</v>
      </c>
      <c r="AA1144" s="16" t="s">
        <v>10707</v>
      </c>
      <c r="AB1144" s="16" t="s">
        <v>829</v>
      </c>
      <c r="AC1144" s="16" t="s">
        <v>15</v>
      </c>
      <c r="AD1144" s="16" t="s">
        <v>453</v>
      </c>
      <c r="AE1144" s="16" t="s">
        <v>338</v>
      </c>
      <c r="AF1144" s="16" t="s">
        <v>338</v>
      </c>
      <c r="AG1144" s="25">
        <f ca="1" t="shared" ref="AG1144:AG1207" si="134">IF(X1144="已关闭",(AA1144-L1144)*24,(NOW()-L1144)*24)</f>
        <v>1.82944444444729</v>
      </c>
      <c r="AH1144" s="25" t="str">
        <f t="shared" ref="AH1144:AH1207" si="135">IF(AND(Y1144="及时响应",Z1144="否"),"是","否")</f>
        <v>是</v>
      </c>
      <c r="AI1144" s="26" t="str">
        <f ca="1" t="shared" ref="AI1144:AI1207" si="136">IF(AG1144&gt;24,"否","是")</f>
        <v>是</v>
      </c>
      <c r="AJ1144" s="27" t="str">
        <f ca="1" t="shared" ref="AJ1144:AJ1207" si="137">IF(AND(AH1144="是",AI1144="是"),"是","否")</f>
        <v>是</v>
      </c>
      <c r="AK1144" s="28" t="s">
        <v>69</v>
      </c>
      <c r="AL1144" s="28"/>
      <c r="AM1144" s="28"/>
    </row>
    <row r="1145" spans="1:39">
      <c r="A1145" s="22" t="str">
        <f t="shared" si="132"/>
        <v>合肥瑶海三十头网点</v>
      </c>
      <c r="B1145" s="22" t="str">
        <f>VLOOKUP(R1145,区域划分!A:B,2,0)</f>
        <v>合肥北</v>
      </c>
      <c r="C1145" t="str">
        <f t="shared" si="133"/>
        <v>2020-11-05</v>
      </c>
      <c r="D1145" s="16" t="s">
        <v>10708</v>
      </c>
      <c r="E1145" s="16" t="s">
        <v>10709</v>
      </c>
      <c r="F1145" s="16" t="s">
        <v>433</v>
      </c>
      <c r="G1145" s="16" t="s">
        <v>532</v>
      </c>
      <c r="H1145" s="16" t="s">
        <v>533</v>
      </c>
      <c r="I1145" s="16" t="s">
        <v>473</v>
      </c>
      <c r="J1145" s="16" t="s">
        <v>1174</v>
      </c>
      <c r="K1145" s="16" t="s">
        <v>10710</v>
      </c>
      <c r="L1145" s="16" t="s">
        <v>10711</v>
      </c>
      <c r="M1145" s="16" t="s">
        <v>10712</v>
      </c>
      <c r="N1145" s="16" t="s">
        <v>441</v>
      </c>
      <c r="O1145" s="16" t="s">
        <v>442</v>
      </c>
      <c r="P1145" s="16" t="s">
        <v>10713</v>
      </c>
      <c r="Q1145" s="16" t="s">
        <v>10714</v>
      </c>
      <c r="R1145" s="16" t="s">
        <v>45</v>
      </c>
      <c r="S1145" s="16" t="s">
        <v>10239</v>
      </c>
      <c r="T1145" s="16" t="s">
        <v>10715</v>
      </c>
      <c r="U1145" s="16" t="s">
        <v>466</v>
      </c>
      <c r="V1145" s="16" t="s">
        <v>10716</v>
      </c>
      <c r="W1145" s="16" t="s">
        <v>10713</v>
      </c>
      <c r="X1145" s="16" t="s">
        <v>449</v>
      </c>
      <c r="Y1145" s="16" t="s">
        <v>450</v>
      </c>
      <c r="Z1145" s="16" t="s">
        <v>451</v>
      </c>
      <c r="AA1145" s="16" t="s">
        <v>10717</v>
      </c>
      <c r="AB1145" s="16" t="s">
        <v>10239</v>
      </c>
      <c r="AC1145" s="16" t="s">
        <v>45</v>
      </c>
      <c r="AD1145" s="16" t="s">
        <v>453</v>
      </c>
      <c r="AE1145" s="16" t="s">
        <v>45</v>
      </c>
      <c r="AF1145" s="16" t="s">
        <v>338</v>
      </c>
      <c r="AG1145" s="25">
        <f ca="1" t="shared" si="134"/>
        <v>23.8430555555387</v>
      </c>
      <c r="AH1145" s="25" t="str">
        <f t="shared" si="135"/>
        <v>是</v>
      </c>
      <c r="AI1145" s="26" t="str">
        <f ca="1" t="shared" si="136"/>
        <v>是</v>
      </c>
      <c r="AJ1145" s="27" t="str">
        <f ca="1" t="shared" si="137"/>
        <v>是</v>
      </c>
      <c r="AK1145" s="28" t="s">
        <v>69</v>
      </c>
      <c r="AL1145" s="28" t="s">
        <v>71</v>
      </c>
      <c r="AM1145" s="28"/>
    </row>
    <row r="1146" spans="1:39">
      <c r="A1146" s="22" t="str">
        <f t="shared" si="132"/>
        <v>淮南凤台网点</v>
      </c>
      <c r="B1146" s="22" t="str">
        <f>VLOOKUP(R1146,区域划分!A:B,2,0)</f>
        <v>凤台</v>
      </c>
      <c r="C1146" t="str">
        <f t="shared" si="133"/>
        <v>2020-11-05</v>
      </c>
      <c r="D1146" s="16" t="s">
        <v>10718</v>
      </c>
      <c r="E1146" s="16" t="s">
        <v>10719</v>
      </c>
      <c r="F1146" s="16" t="s">
        <v>433</v>
      </c>
      <c r="G1146" s="16" t="s">
        <v>471</v>
      </c>
      <c r="H1146" s="16" t="s">
        <v>472</v>
      </c>
      <c r="I1146" s="16" t="s">
        <v>436</v>
      </c>
      <c r="J1146" s="16" t="s">
        <v>2899</v>
      </c>
      <c r="K1146" s="16" t="s">
        <v>10720</v>
      </c>
      <c r="L1146" s="16" t="s">
        <v>10721</v>
      </c>
      <c r="M1146" s="16" t="s">
        <v>10722</v>
      </c>
      <c r="N1146" s="16" t="s">
        <v>441</v>
      </c>
      <c r="O1146" s="16" t="s">
        <v>442</v>
      </c>
      <c r="P1146" s="16" t="s">
        <v>10722</v>
      </c>
      <c r="Q1146" s="16" t="s">
        <v>10723</v>
      </c>
      <c r="R1146" s="16" t="s">
        <v>41</v>
      </c>
      <c r="S1146" s="16" t="s">
        <v>1659</v>
      </c>
      <c r="T1146" s="16" t="s">
        <v>10724</v>
      </c>
      <c r="U1146" s="16" t="s">
        <v>447</v>
      </c>
      <c r="V1146" s="16" t="s">
        <v>10725</v>
      </c>
      <c r="W1146" s="16" t="s">
        <v>10722</v>
      </c>
      <c r="X1146" s="16" t="s">
        <v>449</v>
      </c>
      <c r="Y1146" s="16" t="s">
        <v>450</v>
      </c>
      <c r="Z1146" s="16" t="s">
        <v>451</v>
      </c>
      <c r="AA1146" s="16" t="s">
        <v>10726</v>
      </c>
      <c r="AB1146" s="16" t="s">
        <v>1659</v>
      </c>
      <c r="AC1146" s="16" t="s">
        <v>41</v>
      </c>
      <c r="AD1146" s="16" t="s">
        <v>453</v>
      </c>
      <c r="AE1146" s="16" t="s">
        <v>338</v>
      </c>
      <c r="AF1146" s="16" t="s">
        <v>338</v>
      </c>
      <c r="AG1146" s="25">
        <f ca="1" t="shared" si="134"/>
        <v>4.50527777778916</v>
      </c>
      <c r="AH1146" s="25" t="str">
        <f t="shared" si="135"/>
        <v>是</v>
      </c>
      <c r="AI1146" s="26" t="str">
        <f ca="1" t="shared" si="136"/>
        <v>是</v>
      </c>
      <c r="AJ1146" s="27" t="str">
        <f ca="1" t="shared" si="137"/>
        <v>是</v>
      </c>
      <c r="AK1146" s="28" t="s">
        <v>69</v>
      </c>
      <c r="AL1146" s="28"/>
      <c r="AM1146" s="28"/>
    </row>
    <row r="1147" spans="1:39">
      <c r="A1147" s="22" t="str">
        <f t="shared" si="132"/>
        <v>铜陵枞阳经开网点</v>
      </c>
      <c r="B1147" s="22" t="str">
        <f>VLOOKUP(R1147,区域划分!A:B,2,0)</f>
        <v>铜陵</v>
      </c>
      <c r="C1147" t="str">
        <f t="shared" si="133"/>
        <v>2020-11-05</v>
      </c>
      <c r="D1147" s="16" t="s">
        <v>10727</v>
      </c>
      <c r="E1147" s="16" t="s">
        <v>10728</v>
      </c>
      <c r="F1147" s="16" t="s">
        <v>433</v>
      </c>
      <c r="G1147" s="16" t="s">
        <v>471</v>
      </c>
      <c r="H1147" s="16" t="s">
        <v>472</v>
      </c>
      <c r="I1147" s="16" t="s">
        <v>436</v>
      </c>
      <c r="J1147" s="16" t="s">
        <v>10729</v>
      </c>
      <c r="K1147" s="16" t="s">
        <v>10730</v>
      </c>
      <c r="L1147" s="16" t="s">
        <v>10731</v>
      </c>
      <c r="M1147" s="16" t="s">
        <v>10732</v>
      </c>
      <c r="N1147" s="16" t="s">
        <v>441</v>
      </c>
      <c r="O1147" s="16" t="s">
        <v>442</v>
      </c>
      <c r="P1147" s="16" t="s">
        <v>10733</v>
      </c>
      <c r="Q1147" s="16" t="s">
        <v>10734</v>
      </c>
      <c r="R1147" s="16" t="s">
        <v>108</v>
      </c>
      <c r="S1147" s="16" t="s">
        <v>10239</v>
      </c>
      <c r="T1147" s="16" t="s">
        <v>10735</v>
      </c>
      <c r="U1147" s="16" t="s">
        <v>466</v>
      </c>
      <c r="V1147" s="16" t="s">
        <v>10736</v>
      </c>
      <c r="W1147" s="16" t="s">
        <v>10733</v>
      </c>
      <c r="X1147" s="16" t="s">
        <v>449</v>
      </c>
      <c r="Y1147" s="16" t="s">
        <v>450</v>
      </c>
      <c r="Z1147" s="16" t="s">
        <v>451</v>
      </c>
      <c r="AA1147" s="16" t="s">
        <v>10737</v>
      </c>
      <c r="AB1147" s="16" t="s">
        <v>10239</v>
      </c>
      <c r="AC1147" s="16" t="s">
        <v>108</v>
      </c>
      <c r="AD1147" s="16" t="s">
        <v>453</v>
      </c>
      <c r="AE1147" s="16" t="s">
        <v>108</v>
      </c>
      <c r="AF1147" s="16" t="s">
        <v>338</v>
      </c>
      <c r="AG1147" s="25">
        <f ca="1" t="shared" si="134"/>
        <v>23.9433333333582</v>
      </c>
      <c r="AH1147" s="25" t="str">
        <f t="shared" si="135"/>
        <v>是</v>
      </c>
      <c r="AI1147" s="26" t="str">
        <f ca="1" t="shared" si="136"/>
        <v>是</v>
      </c>
      <c r="AJ1147" s="27" t="str">
        <f ca="1" t="shared" si="137"/>
        <v>是</v>
      </c>
      <c r="AK1147" s="28" t="s">
        <v>69</v>
      </c>
      <c r="AL1147" s="28" t="s">
        <v>71</v>
      </c>
      <c r="AM1147" s="28"/>
    </row>
    <row r="1148" spans="1:39">
      <c r="A1148" s="22" t="str">
        <f t="shared" si="132"/>
        <v>池州贵池开发区网点</v>
      </c>
      <c r="B1148" s="22" t="str">
        <f>VLOOKUP(R1148,区域划分!A:B,2,0)</f>
        <v>池州</v>
      </c>
      <c r="C1148" t="str">
        <f t="shared" si="133"/>
        <v>2020-11-05</v>
      </c>
      <c r="D1148" s="16" t="s">
        <v>10738</v>
      </c>
      <c r="E1148" s="16" t="s">
        <v>10739</v>
      </c>
      <c r="F1148" s="16" t="s">
        <v>433</v>
      </c>
      <c r="G1148" s="16" t="s">
        <v>471</v>
      </c>
      <c r="H1148" s="16" t="s">
        <v>472</v>
      </c>
      <c r="I1148" s="16" t="s">
        <v>436</v>
      </c>
      <c r="J1148" s="16" t="s">
        <v>10740</v>
      </c>
      <c r="K1148" s="16" t="s">
        <v>10741</v>
      </c>
      <c r="L1148" s="16" t="s">
        <v>10742</v>
      </c>
      <c r="M1148" s="16" t="s">
        <v>10743</v>
      </c>
      <c r="N1148" s="16" t="s">
        <v>478</v>
      </c>
      <c r="O1148" s="16" t="s">
        <v>479</v>
      </c>
      <c r="P1148" s="16" t="s">
        <v>10744</v>
      </c>
      <c r="Q1148" s="16" t="s">
        <v>10745</v>
      </c>
      <c r="R1148" s="16" t="s">
        <v>43</v>
      </c>
      <c r="S1148" s="16" t="s">
        <v>4176</v>
      </c>
      <c r="T1148" s="16" t="s">
        <v>10746</v>
      </c>
      <c r="U1148" s="16" t="s">
        <v>466</v>
      </c>
      <c r="V1148" s="16" t="s">
        <v>10747</v>
      </c>
      <c r="W1148" s="16" t="s">
        <v>10744</v>
      </c>
      <c r="X1148" s="16" t="s">
        <v>449</v>
      </c>
      <c r="Y1148" s="16" t="s">
        <v>450</v>
      </c>
      <c r="Z1148" s="16" t="s">
        <v>451</v>
      </c>
      <c r="AA1148" s="16" t="s">
        <v>10748</v>
      </c>
      <c r="AB1148" s="16" t="s">
        <v>4176</v>
      </c>
      <c r="AC1148" s="16" t="s">
        <v>43</v>
      </c>
      <c r="AD1148" s="16" t="s">
        <v>453</v>
      </c>
      <c r="AE1148" s="16" t="s">
        <v>43</v>
      </c>
      <c r="AF1148" s="16" t="s">
        <v>338</v>
      </c>
      <c r="AG1148" s="25">
        <f ca="1" t="shared" si="134"/>
        <v>23.9947222222108</v>
      </c>
      <c r="AH1148" s="25" t="str">
        <f t="shared" si="135"/>
        <v>是</v>
      </c>
      <c r="AI1148" s="26" t="str">
        <f ca="1" t="shared" si="136"/>
        <v>是</v>
      </c>
      <c r="AJ1148" s="27" t="str">
        <f ca="1" t="shared" si="137"/>
        <v>是</v>
      </c>
      <c r="AK1148" s="28"/>
      <c r="AL1148" s="28" t="s">
        <v>71</v>
      </c>
      <c r="AM1148" s="28"/>
    </row>
    <row r="1149" spans="1:39">
      <c r="A1149" s="22" t="str">
        <f t="shared" si="132"/>
        <v>淮南凤台网点</v>
      </c>
      <c r="B1149" s="22" t="str">
        <f>VLOOKUP(R1149,区域划分!A:B,2,0)</f>
        <v>凤台</v>
      </c>
      <c r="C1149" t="str">
        <f t="shared" si="133"/>
        <v>2020-11-05</v>
      </c>
      <c r="D1149" s="16" t="s">
        <v>10749</v>
      </c>
      <c r="E1149" s="16" t="s">
        <v>10750</v>
      </c>
      <c r="F1149" s="16" t="s">
        <v>433</v>
      </c>
      <c r="G1149" s="16" t="s">
        <v>471</v>
      </c>
      <c r="H1149" s="16" t="s">
        <v>472</v>
      </c>
      <c r="I1149" s="16" t="s">
        <v>473</v>
      </c>
      <c r="J1149" s="16" t="s">
        <v>7873</v>
      </c>
      <c r="K1149" s="16" t="s">
        <v>9544</v>
      </c>
      <c r="L1149" s="16" t="s">
        <v>10751</v>
      </c>
      <c r="M1149" s="16" t="s">
        <v>10752</v>
      </c>
      <c r="N1149" s="16" t="s">
        <v>478</v>
      </c>
      <c r="O1149" s="16" t="s">
        <v>442</v>
      </c>
      <c r="P1149" s="16" t="s">
        <v>10752</v>
      </c>
      <c r="Q1149" s="16" t="s">
        <v>10753</v>
      </c>
      <c r="R1149" s="16" t="s">
        <v>41</v>
      </c>
      <c r="S1149" s="16" t="s">
        <v>1659</v>
      </c>
      <c r="T1149" s="16" t="s">
        <v>10754</v>
      </c>
      <c r="U1149" s="16" t="s">
        <v>447</v>
      </c>
      <c r="V1149" s="16" t="s">
        <v>10755</v>
      </c>
      <c r="W1149" s="16" t="s">
        <v>10752</v>
      </c>
      <c r="X1149" s="16" t="s">
        <v>449</v>
      </c>
      <c r="Y1149" s="16" t="s">
        <v>450</v>
      </c>
      <c r="Z1149" s="16" t="s">
        <v>451</v>
      </c>
      <c r="AA1149" s="16" t="s">
        <v>10756</v>
      </c>
      <c r="AB1149" s="16" t="s">
        <v>1659</v>
      </c>
      <c r="AC1149" s="16" t="s">
        <v>41</v>
      </c>
      <c r="AD1149" s="16" t="s">
        <v>453</v>
      </c>
      <c r="AE1149" s="16" t="s">
        <v>338</v>
      </c>
      <c r="AF1149" s="16" t="s">
        <v>338</v>
      </c>
      <c r="AG1149" s="25">
        <f ca="1" t="shared" si="134"/>
        <v>4.01222222222714</v>
      </c>
      <c r="AH1149" s="25" t="str">
        <f t="shared" si="135"/>
        <v>是</v>
      </c>
      <c r="AI1149" s="26" t="str">
        <f ca="1" t="shared" si="136"/>
        <v>是</v>
      </c>
      <c r="AJ1149" s="27" t="str">
        <f ca="1" t="shared" si="137"/>
        <v>是</v>
      </c>
      <c r="AK1149" s="28" t="s">
        <v>69</v>
      </c>
      <c r="AL1149" s="28"/>
      <c r="AM1149" s="28"/>
    </row>
    <row r="1150" spans="1:39">
      <c r="A1150" s="22" t="str">
        <f t="shared" si="132"/>
        <v>淮南凤台网点</v>
      </c>
      <c r="B1150" s="22" t="str">
        <f>VLOOKUP(R1150,区域划分!A:B,2,0)</f>
        <v>凤台</v>
      </c>
      <c r="C1150" t="str">
        <f t="shared" si="133"/>
        <v>2020-11-05</v>
      </c>
      <c r="D1150" s="16" t="s">
        <v>10757</v>
      </c>
      <c r="E1150" s="16" t="s">
        <v>10758</v>
      </c>
      <c r="F1150" s="16" t="s">
        <v>433</v>
      </c>
      <c r="G1150" s="16" t="s">
        <v>532</v>
      </c>
      <c r="H1150" s="16" t="s">
        <v>533</v>
      </c>
      <c r="I1150" s="16" t="s">
        <v>436</v>
      </c>
      <c r="J1150" s="16" t="s">
        <v>9477</v>
      </c>
      <c r="K1150" s="16" t="s">
        <v>10759</v>
      </c>
      <c r="L1150" s="16" t="s">
        <v>10760</v>
      </c>
      <c r="M1150" s="16" t="s">
        <v>10761</v>
      </c>
      <c r="N1150" s="16" t="s">
        <v>441</v>
      </c>
      <c r="O1150" s="16" t="s">
        <v>442</v>
      </c>
      <c r="P1150" s="16" t="s">
        <v>10762</v>
      </c>
      <c r="Q1150" s="16" t="s">
        <v>10763</v>
      </c>
      <c r="R1150" s="16" t="s">
        <v>41</v>
      </c>
      <c r="S1150" s="16" t="s">
        <v>1659</v>
      </c>
      <c r="T1150" s="16" t="s">
        <v>10764</v>
      </c>
      <c r="U1150" s="16" t="s">
        <v>447</v>
      </c>
      <c r="V1150" s="16" t="s">
        <v>10765</v>
      </c>
      <c r="W1150" s="16" t="s">
        <v>10762</v>
      </c>
      <c r="X1150" s="16" t="s">
        <v>449</v>
      </c>
      <c r="Y1150" s="16" t="s">
        <v>450</v>
      </c>
      <c r="Z1150" s="16" t="s">
        <v>451</v>
      </c>
      <c r="AA1150" s="16" t="s">
        <v>10766</v>
      </c>
      <c r="AB1150" s="16" t="s">
        <v>1659</v>
      </c>
      <c r="AC1150" s="16" t="s">
        <v>41</v>
      </c>
      <c r="AD1150" s="16" t="s">
        <v>453</v>
      </c>
      <c r="AE1150" s="16" t="s">
        <v>338</v>
      </c>
      <c r="AF1150" s="16" t="s">
        <v>338</v>
      </c>
      <c r="AG1150" s="25">
        <f ca="1" t="shared" si="134"/>
        <v>21.8313888888806</v>
      </c>
      <c r="AH1150" s="25" t="str">
        <f t="shared" si="135"/>
        <v>是</v>
      </c>
      <c r="AI1150" s="26" t="str">
        <f ca="1" t="shared" si="136"/>
        <v>是</v>
      </c>
      <c r="AJ1150" s="27" t="str">
        <f ca="1" t="shared" si="137"/>
        <v>是</v>
      </c>
      <c r="AK1150" s="28" t="s">
        <v>69</v>
      </c>
      <c r="AL1150" s="28"/>
      <c r="AM1150" s="28"/>
    </row>
    <row r="1151" spans="1:39">
      <c r="A1151" s="22" t="str">
        <f t="shared" si="132"/>
        <v>合肥高新天鹅湖网点</v>
      </c>
      <c r="B1151" s="22" t="str">
        <f>VLOOKUP(R1151,区域划分!A:B,2,0)</f>
        <v>合肥南</v>
      </c>
      <c r="C1151" t="str">
        <f t="shared" si="133"/>
        <v>2020-11-05</v>
      </c>
      <c r="D1151" s="16" t="s">
        <v>10767</v>
      </c>
      <c r="E1151" s="16" t="s">
        <v>10768</v>
      </c>
      <c r="F1151" s="16" t="s">
        <v>433</v>
      </c>
      <c r="G1151" s="16" t="s">
        <v>456</v>
      </c>
      <c r="H1151" s="16" t="s">
        <v>457</v>
      </c>
      <c r="I1151" s="16" t="s">
        <v>473</v>
      </c>
      <c r="J1151" s="16" t="s">
        <v>10769</v>
      </c>
      <c r="K1151" s="16" t="s">
        <v>10770</v>
      </c>
      <c r="L1151" s="16" t="s">
        <v>10771</v>
      </c>
      <c r="M1151" s="16" t="s">
        <v>10772</v>
      </c>
      <c r="N1151" s="16" t="s">
        <v>478</v>
      </c>
      <c r="O1151" s="16" t="s">
        <v>442</v>
      </c>
      <c r="P1151" s="16" t="s">
        <v>10773</v>
      </c>
      <c r="Q1151" s="16" t="s">
        <v>10774</v>
      </c>
      <c r="R1151" s="16" t="s">
        <v>17</v>
      </c>
      <c r="S1151" s="16" t="s">
        <v>593</v>
      </c>
      <c r="T1151" s="16" t="s">
        <v>10775</v>
      </c>
      <c r="U1151" s="16" t="s">
        <v>447</v>
      </c>
      <c r="V1151" s="16" t="s">
        <v>10776</v>
      </c>
      <c r="W1151" s="16" t="s">
        <v>10773</v>
      </c>
      <c r="X1151" s="16" t="s">
        <v>449</v>
      </c>
      <c r="Y1151" s="16" t="s">
        <v>450</v>
      </c>
      <c r="Z1151" s="16" t="s">
        <v>451</v>
      </c>
      <c r="AA1151" s="16" t="s">
        <v>10777</v>
      </c>
      <c r="AB1151" s="16" t="s">
        <v>593</v>
      </c>
      <c r="AC1151" s="16" t="s">
        <v>17</v>
      </c>
      <c r="AD1151" s="16" t="s">
        <v>453</v>
      </c>
      <c r="AE1151" s="16" t="s">
        <v>338</v>
      </c>
      <c r="AF1151" s="16" t="s">
        <v>338</v>
      </c>
      <c r="AG1151" s="25">
        <f ca="1" t="shared" si="134"/>
        <v>10.2438888889155</v>
      </c>
      <c r="AH1151" s="25" t="str">
        <f t="shared" si="135"/>
        <v>是</v>
      </c>
      <c r="AI1151" s="26" t="str">
        <f ca="1" t="shared" si="136"/>
        <v>是</v>
      </c>
      <c r="AJ1151" s="27" t="str">
        <f ca="1" t="shared" si="137"/>
        <v>是</v>
      </c>
      <c r="AK1151" s="28" t="s">
        <v>69</v>
      </c>
      <c r="AL1151" s="28"/>
      <c r="AM1151" s="28"/>
    </row>
    <row r="1152" spans="1:39">
      <c r="A1152" s="22" t="str">
        <f t="shared" si="132"/>
        <v>合肥肥东吾悦网点</v>
      </c>
      <c r="B1152" s="22" t="str">
        <f>VLOOKUP(R1152,区域划分!A:B,2,0)</f>
        <v>肥东</v>
      </c>
      <c r="C1152" t="str">
        <f t="shared" si="133"/>
        <v>2020-11-05</v>
      </c>
      <c r="D1152" s="16" t="s">
        <v>10778</v>
      </c>
      <c r="E1152" s="16" t="s">
        <v>10779</v>
      </c>
      <c r="F1152" s="16" t="s">
        <v>433</v>
      </c>
      <c r="G1152" s="16" t="s">
        <v>532</v>
      </c>
      <c r="H1152" s="16" t="s">
        <v>533</v>
      </c>
      <c r="I1152" s="16" t="s">
        <v>473</v>
      </c>
      <c r="J1152" s="16" t="s">
        <v>10780</v>
      </c>
      <c r="K1152" s="16" t="s">
        <v>10781</v>
      </c>
      <c r="L1152" s="16" t="s">
        <v>10782</v>
      </c>
      <c r="M1152" s="16" t="s">
        <v>10783</v>
      </c>
      <c r="N1152" s="16" t="s">
        <v>441</v>
      </c>
      <c r="O1152" s="16" t="s">
        <v>442</v>
      </c>
      <c r="P1152" s="16" t="s">
        <v>10784</v>
      </c>
      <c r="Q1152" s="16" t="s">
        <v>10785</v>
      </c>
      <c r="R1152" s="16" t="s">
        <v>11</v>
      </c>
      <c r="S1152" s="16" t="s">
        <v>4176</v>
      </c>
      <c r="T1152" s="16" t="s">
        <v>10786</v>
      </c>
      <c r="U1152" s="16" t="s">
        <v>466</v>
      </c>
      <c r="V1152" s="16" t="s">
        <v>10787</v>
      </c>
      <c r="W1152" s="16" t="s">
        <v>10784</v>
      </c>
      <c r="X1152" s="16" t="s">
        <v>449</v>
      </c>
      <c r="Y1152" s="16" t="s">
        <v>450</v>
      </c>
      <c r="Z1152" s="16" t="s">
        <v>451</v>
      </c>
      <c r="AA1152" s="16" t="s">
        <v>10788</v>
      </c>
      <c r="AB1152" s="16" t="s">
        <v>4176</v>
      </c>
      <c r="AC1152" s="16" t="s">
        <v>11</v>
      </c>
      <c r="AD1152" s="16" t="s">
        <v>453</v>
      </c>
      <c r="AE1152" s="16" t="s">
        <v>11</v>
      </c>
      <c r="AF1152" s="16" t="s">
        <v>338</v>
      </c>
      <c r="AG1152" s="25">
        <f ca="1" t="shared" si="134"/>
        <v>23.9338888888014</v>
      </c>
      <c r="AH1152" s="25" t="str">
        <f t="shared" si="135"/>
        <v>是</v>
      </c>
      <c r="AI1152" s="26" t="str">
        <f ca="1" t="shared" si="136"/>
        <v>是</v>
      </c>
      <c r="AJ1152" s="27" t="str">
        <f ca="1" t="shared" si="137"/>
        <v>是</v>
      </c>
      <c r="AK1152" s="28"/>
      <c r="AL1152" s="28" t="s">
        <v>71</v>
      </c>
      <c r="AM1152" s="28"/>
    </row>
    <row r="1153" spans="1:39">
      <c r="A1153" s="22" t="str">
        <f t="shared" si="132"/>
        <v>合肥撮镇龙塘网点</v>
      </c>
      <c r="B1153" s="22" t="str">
        <f>VLOOKUP(R1153,区域划分!A:B,2,0)</f>
        <v>肥东</v>
      </c>
      <c r="C1153" t="str">
        <f t="shared" si="133"/>
        <v>2020-11-05</v>
      </c>
      <c r="D1153" s="16" t="s">
        <v>10789</v>
      </c>
      <c r="E1153" s="16" t="s">
        <v>10790</v>
      </c>
      <c r="F1153" s="16" t="s">
        <v>433</v>
      </c>
      <c r="G1153" s="16" t="s">
        <v>456</v>
      </c>
      <c r="H1153" s="16" t="s">
        <v>457</v>
      </c>
      <c r="I1153" s="16" t="s">
        <v>473</v>
      </c>
      <c r="J1153" s="16" t="s">
        <v>10791</v>
      </c>
      <c r="K1153" s="16" t="s">
        <v>10792</v>
      </c>
      <c r="L1153" s="16" t="s">
        <v>10793</v>
      </c>
      <c r="M1153" s="16" t="s">
        <v>537</v>
      </c>
      <c r="N1153" s="16" t="s">
        <v>441</v>
      </c>
      <c r="O1153" s="16" t="s">
        <v>442</v>
      </c>
      <c r="P1153" s="16" t="s">
        <v>537</v>
      </c>
      <c r="Q1153" s="16" t="s">
        <v>10794</v>
      </c>
      <c r="R1153" s="16" t="s">
        <v>67</v>
      </c>
      <c r="S1153" s="16" t="s">
        <v>7886</v>
      </c>
      <c r="T1153" s="16" t="s">
        <v>10795</v>
      </c>
      <c r="U1153" s="16" t="s">
        <v>447</v>
      </c>
      <c r="V1153" s="16" t="s">
        <v>541</v>
      </c>
      <c r="W1153" s="16" t="s">
        <v>537</v>
      </c>
      <c r="X1153" s="16" t="s">
        <v>449</v>
      </c>
      <c r="Y1153" s="16" t="s">
        <v>450</v>
      </c>
      <c r="Z1153" s="16" t="s">
        <v>451</v>
      </c>
      <c r="AA1153" s="16" t="s">
        <v>10796</v>
      </c>
      <c r="AB1153" s="16" t="s">
        <v>7886</v>
      </c>
      <c r="AC1153" s="16" t="s">
        <v>67</v>
      </c>
      <c r="AD1153" s="16" t="s">
        <v>453</v>
      </c>
      <c r="AE1153" s="16" t="s">
        <v>338</v>
      </c>
      <c r="AF1153" s="16" t="s">
        <v>338</v>
      </c>
      <c r="AG1153" s="25">
        <f ca="1" t="shared" si="134"/>
        <v>7.64833333325805</v>
      </c>
      <c r="AH1153" s="25" t="str">
        <f t="shared" si="135"/>
        <v>是</v>
      </c>
      <c r="AI1153" s="26" t="str">
        <f ca="1" t="shared" si="136"/>
        <v>是</v>
      </c>
      <c r="AJ1153" s="27" t="str">
        <f ca="1" t="shared" si="137"/>
        <v>是</v>
      </c>
      <c r="AK1153" s="28" t="s">
        <v>69</v>
      </c>
      <c r="AL1153" s="28"/>
      <c r="AM1153" s="28"/>
    </row>
    <row r="1154" spans="1:39">
      <c r="A1154" s="22" t="str">
        <f t="shared" si="132"/>
        <v>六安裕安小义乌网点</v>
      </c>
      <c r="B1154" s="22" t="str">
        <f>VLOOKUP(R1154,区域划分!A:B,2,0)</f>
        <v>六安</v>
      </c>
      <c r="C1154" t="str">
        <f t="shared" si="133"/>
        <v>2020-11-05</v>
      </c>
      <c r="D1154" s="16" t="s">
        <v>10797</v>
      </c>
      <c r="E1154" s="16" t="s">
        <v>10798</v>
      </c>
      <c r="F1154" s="16" t="s">
        <v>433</v>
      </c>
      <c r="G1154" s="16" t="s">
        <v>532</v>
      </c>
      <c r="H1154" s="16" t="s">
        <v>533</v>
      </c>
      <c r="I1154" s="16" t="s">
        <v>436</v>
      </c>
      <c r="J1154" s="16" t="s">
        <v>10799</v>
      </c>
      <c r="K1154" s="16" t="s">
        <v>10800</v>
      </c>
      <c r="L1154" s="16" t="s">
        <v>10801</v>
      </c>
      <c r="M1154" s="16" t="s">
        <v>10802</v>
      </c>
      <c r="N1154" s="16" t="s">
        <v>441</v>
      </c>
      <c r="O1154" s="16" t="s">
        <v>442</v>
      </c>
      <c r="P1154" s="16" t="s">
        <v>10803</v>
      </c>
      <c r="Q1154" s="16" t="s">
        <v>10804</v>
      </c>
      <c r="R1154" s="16" t="s">
        <v>100</v>
      </c>
      <c r="S1154" s="16" t="s">
        <v>9016</v>
      </c>
      <c r="T1154" s="16" t="s">
        <v>10805</v>
      </c>
      <c r="U1154" s="16" t="s">
        <v>447</v>
      </c>
      <c r="V1154" s="16" t="s">
        <v>10806</v>
      </c>
      <c r="W1154" s="16" t="s">
        <v>10803</v>
      </c>
      <c r="X1154" s="16" t="s">
        <v>449</v>
      </c>
      <c r="Y1154" s="16" t="s">
        <v>450</v>
      </c>
      <c r="Z1154" s="16" t="s">
        <v>451</v>
      </c>
      <c r="AA1154" s="16" t="s">
        <v>10807</v>
      </c>
      <c r="AB1154" s="16" t="s">
        <v>9016</v>
      </c>
      <c r="AC1154" s="16" t="s">
        <v>100</v>
      </c>
      <c r="AD1154" s="16" t="s">
        <v>453</v>
      </c>
      <c r="AE1154" s="16" t="s">
        <v>338</v>
      </c>
      <c r="AF1154" s="16" t="s">
        <v>338</v>
      </c>
      <c r="AG1154" s="25">
        <f ca="1" t="shared" si="134"/>
        <v>22.627222222276</v>
      </c>
      <c r="AH1154" s="25" t="str">
        <f t="shared" si="135"/>
        <v>是</v>
      </c>
      <c r="AI1154" s="26" t="str">
        <f ca="1" t="shared" si="136"/>
        <v>是</v>
      </c>
      <c r="AJ1154" s="27" t="str">
        <f ca="1" t="shared" si="137"/>
        <v>是</v>
      </c>
      <c r="AK1154" s="28" t="s">
        <v>69</v>
      </c>
      <c r="AL1154" s="28"/>
      <c r="AM1154" s="28"/>
    </row>
    <row r="1155" spans="1:39">
      <c r="A1155" s="22" t="str">
        <f t="shared" si="132"/>
        <v>合肥肥东吾悦网点</v>
      </c>
      <c r="B1155" s="22" t="str">
        <f>VLOOKUP(R1155,区域划分!A:B,2,0)</f>
        <v>肥东</v>
      </c>
      <c r="C1155" t="str">
        <f t="shared" si="133"/>
        <v>2020-11-05</v>
      </c>
      <c r="D1155" s="16" t="s">
        <v>10808</v>
      </c>
      <c r="E1155" s="16" t="s">
        <v>10809</v>
      </c>
      <c r="F1155" s="16" t="s">
        <v>433</v>
      </c>
      <c r="G1155" s="16" t="s">
        <v>532</v>
      </c>
      <c r="H1155" s="16" t="s">
        <v>1112</v>
      </c>
      <c r="I1155" s="16" t="s">
        <v>436</v>
      </c>
      <c r="J1155" s="16" t="s">
        <v>10810</v>
      </c>
      <c r="K1155" s="16" t="s">
        <v>10811</v>
      </c>
      <c r="L1155" s="16" t="s">
        <v>10812</v>
      </c>
      <c r="M1155" s="16" t="s">
        <v>10813</v>
      </c>
      <c r="N1155" s="16" t="s">
        <v>478</v>
      </c>
      <c r="O1155" s="16" t="s">
        <v>442</v>
      </c>
      <c r="P1155" s="16" t="s">
        <v>10814</v>
      </c>
      <c r="Q1155" s="16" t="s">
        <v>10815</v>
      </c>
      <c r="R1155" s="16" t="s">
        <v>11</v>
      </c>
      <c r="S1155" s="16" t="s">
        <v>4176</v>
      </c>
      <c r="T1155" s="16" t="s">
        <v>10786</v>
      </c>
      <c r="U1155" s="16" t="s">
        <v>466</v>
      </c>
      <c r="V1155" s="16" t="s">
        <v>10816</v>
      </c>
      <c r="W1155" s="16" t="s">
        <v>10814</v>
      </c>
      <c r="X1155" s="16" t="s">
        <v>449</v>
      </c>
      <c r="Y1155" s="16" t="s">
        <v>450</v>
      </c>
      <c r="Z1155" s="16" t="s">
        <v>451</v>
      </c>
      <c r="AA1155" s="16" t="s">
        <v>10817</v>
      </c>
      <c r="AB1155" s="16" t="s">
        <v>4176</v>
      </c>
      <c r="AC1155" s="16" t="s">
        <v>11</v>
      </c>
      <c r="AD1155" s="16" t="s">
        <v>453</v>
      </c>
      <c r="AE1155" s="16" t="s">
        <v>11</v>
      </c>
      <c r="AF1155" s="16" t="s">
        <v>338</v>
      </c>
      <c r="AG1155" s="25">
        <f ca="1" t="shared" si="134"/>
        <v>23.8813888889272</v>
      </c>
      <c r="AH1155" s="25" t="str">
        <f t="shared" si="135"/>
        <v>是</v>
      </c>
      <c r="AI1155" s="26" t="str">
        <f ca="1" t="shared" si="136"/>
        <v>是</v>
      </c>
      <c r="AJ1155" s="27" t="str">
        <f ca="1" t="shared" si="137"/>
        <v>是</v>
      </c>
      <c r="AK1155" s="28"/>
      <c r="AL1155" s="28" t="s">
        <v>71</v>
      </c>
      <c r="AM1155" s="28"/>
    </row>
    <row r="1156" spans="1:39">
      <c r="A1156" s="22" t="str">
        <f t="shared" si="132"/>
        <v>淮南凤台网点</v>
      </c>
      <c r="B1156" s="22" t="str">
        <f>VLOOKUP(R1156,区域划分!A:B,2,0)</f>
        <v>凤台</v>
      </c>
      <c r="C1156" t="str">
        <f t="shared" si="133"/>
        <v>2020-11-05</v>
      </c>
      <c r="D1156" s="16" t="s">
        <v>10818</v>
      </c>
      <c r="E1156" s="16" t="s">
        <v>10819</v>
      </c>
      <c r="F1156" s="16" t="s">
        <v>433</v>
      </c>
      <c r="G1156" s="16" t="s">
        <v>471</v>
      </c>
      <c r="H1156" s="16" t="s">
        <v>472</v>
      </c>
      <c r="I1156" s="16" t="s">
        <v>436</v>
      </c>
      <c r="J1156" s="16" t="s">
        <v>10820</v>
      </c>
      <c r="K1156" s="16" t="s">
        <v>10821</v>
      </c>
      <c r="L1156" s="16" t="s">
        <v>10822</v>
      </c>
      <c r="M1156" s="16" t="s">
        <v>10823</v>
      </c>
      <c r="N1156" s="16" t="s">
        <v>478</v>
      </c>
      <c r="O1156" s="16" t="s">
        <v>479</v>
      </c>
      <c r="P1156" s="16" t="s">
        <v>10824</v>
      </c>
      <c r="Q1156" s="16" t="s">
        <v>10825</v>
      </c>
      <c r="R1156" s="16" t="s">
        <v>41</v>
      </c>
      <c r="S1156" s="16" t="s">
        <v>1659</v>
      </c>
      <c r="T1156" s="16" t="s">
        <v>10826</v>
      </c>
      <c r="U1156" s="16" t="s">
        <v>447</v>
      </c>
      <c r="V1156" s="16" t="s">
        <v>10827</v>
      </c>
      <c r="W1156" s="16" t="s">
        <v>10824</v>
      </c>
      <c r="X1156" s="16" t="s">
        <v>449</v>
      </c>
      <c r="Y1156" s="16" t="s">
        <v>450</v>
      </c>
      <c r="Z1156" s="16" t="s">
        <v>451</v>
      </c>
      <c r="AA1156" s="16" t="s">
        <v>10828</v>
      </c>
      <c r="AB1156" s="16" t="s">
        <v>1659</v>
      </c>
      <c r="AC1156" s="16" t="s">
        <v>41</v>
      </c>
      <c r="AD1156" s="16" t="s">
        <v>453</v>
      </c>
      <c r="AE1156" s="16" t="s">
        <v>338</v>
      </c>
      <c r="AF1156" s="16" t="s">
        <v>338</v>
      </c>
      <c r="AG1156" s="25">
        <f ca="1" t="shared" si="134"/>
        <v>3.31250000005821</v>
      </c>
      <c r="AH1156" s="25" t="str">
        <f t="shared" si="135"/>
        <v>是</v>
      </c>
      <c r="AI1156" s="26" t="str">
        <f ca="1" t="shared" si="136"/>
        <v>是</v>
      </c>
      <c r="AJ1156" s="27" t="str">
        <f ca="1" t="shared" si="137"/>
        <v>是</v>
      </c>
      <c r="AK1156" s="28" t="s">
        <v>69</v>
      </c>
      <c r="AL1156" s="28"/>
      <c r="AM1156" s="28"/>
    </row>
    <row r="1157" spans="1:39">
      <c r="A1157" s="22" t="str">
        <f t="shared" si="132"/>
        <v>合肥肥东吾悦网点</v>
      </c>
      <c r="B1157" s="22" t="str">
        <f>VLOOKUP(R1157,区域划分!A:B,2,0)</f>
        <v>肥东</v>
      </c>
      <c r="C1157" t="str">
        <f t="shared" si="133"/>
        <v>2020-11-05</v>
      </c>
      <c r="D1157" s="16" t="s">
        <v>10829</v>
      </c>
      <c r="E1157" s="16" t="s">
        <v>5359</v>
      </c>
      <c r="F1157" s="16" t="s">
        <v>433</v>
      </c>
      <c r="G1157" s="16" t="s">
        <v>532</v>
      </c>
      <c r="H1157" s="16" t="s">
        <v>533</v>
      </c>
      <c r="I1157" s="16" t="s">
        <v>473</v>
      </c>
      <c r="J1157" s="16" t="s">
        <v>1797</v>
      </c>
      <c r="K1157" s="16" t="s">
        <v>7906</v>
      </c>
      <c r="L1157" s="16" t="s">
        <v>10830</v>
      </c>
      <c r="M1157" s="16" t="s">
        <v>1800</v>
      </c>
      <c r="N1157" s="16" t="s">
        <v>1509</v>
      </c>
      <c r="O1157" s="16" t="s">
        <v>442</v>
      </c>
      <c r="P1157" s="16" t="s">
        <v>10831</v>
      </c>
      <c r="Q1157" s="16" t="s">
        <v>5364</v>
      </c>
      <c r="R1157" s="16" t="s">
        <v>11</v>
      </c>
      <c r="S1157" s="16" t="s">
        <v>4176</v>
      </c>
      <c r="T1157" s="16" t="s">
        <v>10786</v>
      </c>
      <c r="U1157" s="16" t="s">
        <v>466</v>
      </c>
      <c r="V1157" s="16" t="s">
        <v>1803</v>
      </c>
      <c r="W1157" s="16" t="s">
        <v>10831</v>
      </c>
      <c r="X1157" s="16" t="s">
        <v>449</v>
      </c>
      <c r="Y1157" s="16" t="s">
        <v>450</v>
      </c>
      <c r="Z1157" s="16" t="s">
        <v>451</v>
      </c>
      <c r="AA1157" s="16" t="s">
        <v>10832</v>
      </c>
      <c r="AB1157" s="16" t="s">
        <v>4176</v>
      </c>
      <c r="AC1157" s="16" t="s">
        <v>11</v>
      </c>
      <c r="AD1157" s="16" t="s">
        <v>453</v>
      </c>
      <c r="AE1157" s="16" t="s">
        <v>11</v>
      </c>
      <c r="AF1157" s="16" t="s">
        <v>338</v>
      </c>
      <c r="AG1157" s="25">
        <f ca="1" t="shared" si="134"/>
        <v>23.7463888889761</v>
      </c>
      <c r="AH1157" s="25" t="str">
        <f t="shared" si="135"/>
        <v>是</v>
      </c>
      <c r="AI1157" s="26" t="str">
        <f ca="1" t="shared" si="136"/>
        <v>是</v>
      </c>
      <c r="AJ1157" s="27" t="str">
        <f ca="1" t="shared" si="137"/>
        <v>是</v>
      </c>
      <c r="AK1157" s="28"/>
      <c r="AL1157" s="28" t="s">
        <v>71</v>
      </c>
      <c r="AM1157" s="28"/>
    </row>
    <row r="1158" spans="1:39">
      <c r="A1158" s="22" t="str">
        <f t="shared" si="132"/>
        <v>合肥蜀山农大网点</v>
      </c>
      <c r="B1158" s="22" t="str">
        <f>VLOOKUP(R1158,区域划分!A:B,2,0)</f>
        <v>合肥南</v>
      </c>
      <c r="C1158" t="str">
        <f t="shared" si="133"/>
        <v>2020-11-05</v>
      </c>
      <c r="D1158" s="16" t="s">
        <v>10833</v>
      </c>
      <c r="E1158" s="16" t="s">
        <v>10834</v>
      </c>
      <c r="F1158" s="16" t="s">
        <v>433</v>
      </c>
      <c r="G1158" s="16" t="s">
        <v>456</v>
      </c>
      <c r="H1158" s="16" t="s">
        <v>753</v>
      </c>
      <c r="I1158" s="16" t="s">
        <v>473</v>
      </c>
      <c r="J1158" s="16" t="s">
        <v>10835</v>
      </c>
      <c r="K1158" s="16" t="s">
        <v>10836</v>
      </c>
      <c r="L1158" s="16" t="s">
        <v>10837</v>
      </c>
      <c r="M1158" s="16" t="s">
        <v>10838</v>
      </c>
      <c r="N1158" s="16" t="s">
        <v>478</v>
      </c>
      <c r="O1158" s="16" t="s">
        <v>442</v>
      </c>
      <c r="P1158" s="16" t="s">
        <v>10839</v>
      </c>
      <c r="Q1158" s="16" t="s">
        <v>10840</v>
      </c>
      <c r="R1158" s="16" t="s">
        <v>91</v>
      </c>
      <c r="S1158" s="16" t="s">
        <v>4176</v>
      </c>
      <c r="T1158" s="16" t="s">
        <v>5878</v>
      </c>
      <c r="U1158" s="16" t="s">
        <v>466</v>
      </c>
      <c r="V1158" s="16" t="s">
        <v>10841</v>
      </c>
      <c r="W1158" s="16" t="s">
        <v>10839</v>
      </c>
      <c r="X1158" s="16" t="s">
        <v>449</v>
      </c>
      <c r="Y1158" s="16" t="s">
        <v>450</v>
      </c>
      <c r="Z1158" s="16" t="s">
        <v>451</v>
      </c>
      <c r="AA1158" s="16" t="s">
        <v>10842</v>
      </c>
      <c r="AB1158" s="16" t="s">
        <v>4176</v>
      </c>
      <c r="AC1158" s="16" t="s">
        <v>91</v>
      </c>
      <c r="AD1158" s="16" t="s">
        <v>453</v>
      </c>
      <c r="AE1158" s="16" t="s">
        <v>91</v>
      </c>
      <c r="AF1158" s="16" t="s">
        <v>338</v>
      </c>
      <c r="AG1158" s="25">
        <f ca="1" t="shared" si="134"/>
        <v>23.7108333333163</v>
      </c>
      <c r="AH1158" s="25" t="str">
        <f t="shared" si="135"/>
        <v>是</v>
      </c>
      <c r="AI1158" s="26" t="str">
        <f ca="1" t="shared" si="136"/>
        <v>是</v>
      </c>
      <c r="AJ1158" s="27" t="str">
        <f ca="1" t="shared" si="137"/>
        <v>是</v>
      </c>
      <c r="AK1158" s="28"/>
      <c r="AL1158" s="28" t="s">
        <v>71</v>
      </c>
      <c r="AM1158" s="28"/>
    </row>
    <row r="1159" spans="1:39">
      <c r="A1159" s="22" t="str">
        <f t="shared" si="132"/>
        <v>合肥经开网点</v>
      </c>
      <c r="B1159" s="22" t="str">
        <f>VLOOKUP(R1159,区域划分!A:B,2,0)</f>
        <v>合肥南</v>
      </c>
      <c r="C1159" t="str">
        <f t="shared" si="133"/>
        <v>2020-11-05</v>
      </c>
      <c r="D1159" s="16" t="s">
        <v>10843</v>
      </c>
      <c r="E1159" s="16" t="s">
        <v>10844</v>
      </c>
      <c r="F1159" s="16" t="s">
        <v>433</v>
      </c>
      <c r="G1159" s="16" t="s">
        <v>456</v>
      </c>
      <c r="H1159" s="16" t="s">
        <v>457</v>
      </c>
      <c r="I1159" s="16" t="s">
        <v>436</v>
      </c>
      <c r="J1159" s="16" t="s">
        <v>1093</v>
      </c>
      <c r="K1159" s="16" t="s">
        <v>4476</v>
      </c>
      <c r="L1159" s="16" t="s">
        <v>10845</v>
      </c>
      <c r="M1159" s="16" t="s">
        <v>10846</v>
      </c>
      <c r="N1159" s="16" t="s">
        <v>441</v>
      </c>
      <c r="O1159" s="16" t="s">
        <v>442</v>
      </c>
      <c r="P1159" s="16" t="s">
        <v>10847</v>
      </c>
      <c r="Q1159" s="16" t="s">
        <v>10848</v>
      </c>
      <c r="R1159" s="16" t="s">
        <v>9</v>
      </c>
      <c r="S1159" s="16" t="s">
        <v>4044</v>
      </c>
      <c r="T1159" s="16" t="s">
        <v>465</v>
      </c>
      <c r="U1159" s="16" t="s">
        <v>466</v>
      </c>
      <c r="V1159" s="16" t="s">
        <v>10849</v>
      </c>
      <c r="W1159" s="16" t="s">
        <v>10847</v>
      </c>
      <c r="X1159" s="16" t="s">
        <v>449</v>
      </c>
      <c r="Y1159" s="16" t="s">
        <v>450</v>
      </c>
      <c r="Z1159" s="16" t="s">
        <v>451</v>
      </c>
      <c r="AA1159" s="16" t="s">
        <v>10850</v>
      </c>
      <c r="AB1159" s="16" t="s">
        <v>4044</v>
      </c>
      <c r="AC1159" s="16" t="s">
        <v>9</v>
      </c>
      <c r="AD1159" s="16" t="s">
        <v>453</v>
      </c>
      <c r="AE1159" s="16" t="s">
        <v>9</v>
      </c>
      <c r="AF1159" s="16" t="s">
        <v>338</v>
      </c>
      <c r="AG1159" s="25">
        <f ca="1" t="shared" si="134"/>
        <v>0.878888888983056</v>
      </c>
      <c r="AH1159" s="25" t="str">
        <f t="shared" si="135"/>
        <v>是</v>
      </c>
      <c r="AI1159" s="26" t="str">
        <f ca="1" t="shared" si="136"/>
        <v>是</v>
      </c>
      <c r="AJ1159" s="27" t="str">
        <f ca="1" t="shared" si="137"/>
        <v>是</v>
      </c>
      <c r="AK1159" s="28" t="s">
        <v>69</v>
      </c>
      <c r="AL1159" s="28"/>
      <c r="AM1159" s="28"/>
    </row>
    <row r="1160" spans="1:39">
      <c r="A1160" s="22" t="str">
        <f t="shared" si="132"/>
        <v>合肥包河网点</v>
      </c>
      <c r="B1160" s="22" t="str">
        <f>VLOOKUP(R1160,区域划分!A:B,2,0)</f>
        <v>合肥南</v>
      </c>
      <c r="C1160" t="str">
        <f t="shared" si="133"/>
        <v>2020-11-05</v>
      </c>
      <c r="D1160" s="16" t="s">
        <v>10851</v>
      </c>
      <c r="E1160" s="16" t="s">
        <v>10852</v>
      </c>
      <c r="F1160" s="16" t="s">
        <v>433</v>
      </c>
      <c r="G1160" s="16" t="s">
        <v>471</v>
      </c>
      <c r="H1160" s="16" t="s">
        <v>472</v>
      </c>
      <c r="I1160" s="16" t="s">
        <v>473</v>
      </c>
      <c r="J1160" s="16" t="s">
        <v>10853</v>
      </c>
      <c r="K1160" s="16" t="s">
        <v>10854</v>
      </c>
      <c r="L1160" s="16" t="s">
        <v>10855</v>
      </c>
      <c r="M1160" s="16" t="s">
        <v>537</v>
      </c>
      <c r="N1160" s="16" t="s">
        <v>441</v>
      </c>
      <c r="O1160" s="16" t="s">
        <v>442</v>
      </c>
      <c r="P1160" s="16" t="s">
        <v>10856</v>
      </c>
      <c r="Q1160" s="16" t="s">
        <v>10857</v>
      </c>
      <c r="R1160" s="16" t="s">
        <v>81</v>
      </c>
      <c r="S1160" s="16" t="s">
        <v>3952</v>
      </c>
      <c r="T1160" s="16" t="s">
        <v>10858</v>
      </c>
      <c r="U1160" s="16" t="s">
        <v>447</v>
      </c>
      <c r="V1160" s="16" t="s">
        <v>541</v>
      </c>
      <c r="W1160" s="16" t="s">
        <v>10856</v>
      </c>
      <c r="X1160" s="16" t="s">
        <v>449</v>
      </c>
      <c r="Y1160" s="16" t="s">
        <v>450</v>
      </c>
      <c r="Z1160" s="16" t="s">
        <v>451</v>
      </c>
      <c r="AA1160" s="16" t="s">
        <v>10859</v>
      </c>
      <c r="AB1160" s="16" t="s">
        <v>3952</v>
      </c>
      <c r="AC1160" s="16" t="s">
        <v>81</v>
      </c>
      <c r="AD1160" s="16" t="s">
        <v>453</v>
      </c>
      <c r="AE1160" s="16" t="s">
        <v>338</v>
      </c>
      <c r="AF1160" s="16" t="s">
        <v>338</v>
      </c>
      <c r="AG1160" s="25">
        <f ca="1" t="shared" si="134"/>
        <v>23.615833333286</v>
      </c>
      <c r="AH1160" s="25" t="str">
        <f t="shared" si="135"/>
        <v>是</v>
      </c>
      <c r="AI1160" s="26" t="str">
        <f ca="1" t="shared" si="136"/>
        <v>是</v>
      </c>
      <c r="AJ1160" s="27" t="str">
        <f ca="1" t="shared" si="137"/>
        <v>是</v>
      </c>
      <c r="AK1160" s="28" t="s">
        <v>69</v>
      </c>
      <c r="AL1160" s="28"/>
      <c r="AM1160" s="28"/>
    </row>
    <row r="1161" spans="1:39">
      <c r="A1161" s="22" t="str">
        <f t="shared" si="132"/>
        <v>合肥长丰水湖镇网点</v>
      </c>
      <c r="B1161" s="22" t="str">
        <f>VLOOKUP(R1161,区域划分!A:B,2,0)</f>
        <v>合肥北</v>
      </c>
      <c r="C1161" t="str">
        <f t="shared" si="133"/>
        <v>2020-11-05</v>
      </c>
      <c r="D1161" s="16" t="s">
        <v>10860</v>
      </c>
      <c r="E1161" s="16" t="s">
        <v>10861</v>
      </c>
      <c r="F1161" s="16" t="s">
        <v>433</v>
      </c>
      <c r="G1161" s="16" t="s">
        <v>471</v>
      </c>
      <c r="H1161" s="16" t="s">
        <v>472</v>
      </c>
      <c r="I1161" s="16" t="s">
        <v>473</v>
      </c>
      <c r="J1161" s="16" t="s">
        <v>134</v>
      </c>
      <c r="K1161" s="16" t="s">
        <v>938</v>
      </c>
      <c r="L1161" s="16" t="s">
        <v>10862</v>
      </c>
      <c r="M1161" s="16" t="s">
        <v>10863</v>
      </c>
      <c r="N1161" s="16" t="s">
        <v>478</v>
      </c>
      <c r="O1161" s="16" t="s">
        <v>442</v>
      </c>
      <c r="P1161" s="16" t="s">
        <v>10864</v>
      </c>
      <c r="Q1161" s="16" t="s">
        <v>10865</v>
      </c>
      <c r="R1161" s="16" t="s">
        <v>15</v>
      </c>
      <c r="S1161" s="16" t="s">
        <v>829</v>
      </c>
      <c r="T1161" s="16" t="s">
        <v>10866</v>
      </c>
      <c r="U1161" s="16" t="s">
        <v>447</v>
      </c>
      <c r="V1161" s="16" t="s">
        <v>10867</v>
      </c>
      <c r="W1161" s="16" t="s">
        <v>10864</v>
      </c>
      <c r="X1161" s="16" t="s">
        <v>449</v>
      </c>
      <c r="Y1161" s="16" t="s">
        <v>450</v>
      </c>
      <c r="Z1161" s="16" t="s">
        <v>451</v>
      </c>
      <c r="AA1161" s="16" t="s">
        <v>10868</v>
      </c>
      <c r="AB1161" s="16" t="s">
        <v>829</v>
      </c>
      <c r="AC1161" s="16" t="s">
        <v>15</v>
      </c>
      <c r="AD1161" s="16" t="s">
        <v>453</v>
      </c>
      <c r="AE1161" s="16" t="s">
        <v>338</v>
      </c>
      <c r="AF1161" s="16" t="s">
        <v>338</v>
      </c>
      <c r="AG1161" s="25">
        <f ca="1" t="shared" si="134"/>
        <v>8.81138888880378</v>
      </c>
      <c r="AH1161" s="25" t="str">
        <f t="shared" si="135"/>
        <v>是</v>
      </c>
      <c r="AI1161" s="26" t="str">
        <f ca="1" t="shared" si="136"/>
        <v>是</v>
      </c>
      <c r="AJ1161" s="27" t="str">
        <f ca="1" t="shared" si="137"/>
        <v>是</v>
      </c>
      <c r="AK1161" s="28" t="s">
        <v>69</v>
      </c>
      <c r="AL1161" s="28"/>
      <c r="AM1161" s="28"/>
    </row>
    <row r="1162" spans="1:39">
      <c r="A1162" s="22" t="str">
        <f t="shared" si="132"/>
        <v>合肥经开网点</v>
      </c>
      <c r="B1162" s="22" t="str">
        <f>VLOOKUP(R1162,区域划分!A:B,2,0)</f>
        <v>合肥南</v>
      </c>
      <c r="C1162" t="str">
        <f t="shared" si="133"/>
        <v>2020-11-05</v>
      </c>
      <c r="D1162" s="16" t="s">
        <v>10869</v>
      </c>
      <c r="E1162" s="16" t="s">
        <v>10870</v>
      </c>
      <c r="F1162" s="16" t="s">
        <v>433</v>
      </c>
      <c r="G1162" s="16" t="s">
        <v>456</v>
      </c>
      <c r="H1162" s="16" t="s">
        <v>457</v>
      </c>
      <c r="I1162" s="16" t="s">
        <v>436</v>
      </c>
      <c r="J1162" s="16" t="s">
        <v>1093</v>
      </c>
      <c r="K1162" s="16" t="s">
        <v>4476</v>
      </c>
      <c r="L1162" s="16" t="s">
        <v>10871</v>
      </c>
      <c r="M1162" s="16" t="s">
        <v>10872</v>
      </c>
      <c r="N1162" s="16" t="s">
        <v>441</v>
      </c>
      <c r="O1162" s="16" t="s">
        <v>442</v>
      </c>
      <c r="P1162" s="16" t="s">
        <v>10873</v>
      </c>
      <c r="Q1162" s="16" t="s">
        <v>10874</v>
      </c>
      <c r="R1162" s="16" t="s">
        <v>9</v>
      </c>
      <c r="S1162" s="16" t="s">
        <v>4044</v>
      </c>
      <c r="T1162" s="16" t="s">
        <v>465</v>
      </c>
      <c r="U1162" s="16" t="s">
        <v>466</v>
      </c>
      <c r="V1162" s="16" t="s">
        <v>10875</v>
      </c>
      <c r="W1162" s="16" t="s">
        <v>10873</v>
      </c>
      <c r="X1162" s="16" t="s">
        <v>449</v>
      </c>
      <c r="Y1162" s="16" t="s">
        <v>450</v>
      </c>
      <c r="Z1162" s="16" t="s">
        <v>451</v>
      </c>
      <c r="AA1162" s="16" t="s">
        <v>10876</v>
      </c>
      <c r="AB1162" s="16" t="s">
        <v>4044</v>
      </c>
      <c r="AC1162" s="16" t="s">
        <v>9</v>
      </c>
      <c r="AD1162" s="16" t="s">
        <v>453</v>
      </c>
      <c r="AE1162" s="16" t="s">
        <v>9</v>
      </c>
      <c r="AF1162" s="16" t="s">
        <v>338</v>
      </c>
      <c r="AG1162" s="25">
        <f ca="1" t="shared" si="134"/>
        <v>0.856388888962101</v>
      </c>
      <c r="AH1162" s="25" t="str">
        <f t="shared" si="135"/>
        <v>是</v>
      </c>
      <c r="AI1162" s="26" t="str">
        <f ca="1" t="shared" si="136"/>
        <v>是</v>
      </c>
      <c r="AJ1162" s="27" t="str">
        <f ca="1" t="shared" si="137"/>
        <v>是</v>
      </c>
      <c r="AK1162" s="28" t="s">
        <v>69</v>
      </c>
      <c r="AL1162" s="28"/>
      <c r="AM1162" s="28"/>
    </row>
    <row r="1163" spans="1:39">
      <c r="A1163" s="22" t="str">
        <f t="shared" si="132"/>
        <v>合肥蜀山通合网点</v>
      </c>
      <c r="B1163" s="22" t="str">
        <f>VLOOKUP(R1163,区域划分!A:B,2,0)</f>
        <v>合肥南</v>
      </c>
      <c r="C1163" t="str">
        <f t="shared" si="133"/>
        <v>2020-11-05</v>
      </c>
      <c r="D1163" s="16" t="s">
        <v>10877</v>
      </c>
      <c r="E1163" s="16" t="s">
        <v>10878</v>
      </c>
      <c r="F1163" s="16" t="s">
        <v>433</v>
      </c>
      <c r="G1163" s="16" t="s">
        <v>532</v>
      </c>
      <c r="H1163" s="16" t="s">
        <v>533</v>
      </c>
      <c r="I1163" s="16" t="s">
        <v>436</v>
      </c>
      <c r="J1163" s="16" t="s">
        <v>3047</v>
      </c>
      <c r="K1163" s="16" t="s">
        <v>10879</v>
      </c>
      <c r="L1163" s="16" t="s">
        <v>10880</v>
      </c>
      <c r="M1163" s="16" t="s">
        <v>537</v>
      </c>
      <c r="N1163" s="16" t="s">
        <v>441</v>
      </c>
      <c r="O1163" s="16" t="s">
        <v>442</v>
      </c>
      <c r="P1163" s="16" t="s">
        <v>10881</v>
      </c>
      <c r="Q1163" s="16" t="s">
        <v>10882</v>
      </c>
      <c r="R1163" s="16" t="s">
        <v>66</v>
      </c>
      <c r="S1163" s="16" t="s">
        <v>8048</v>
      </c>
      <c r="T1163" s="16" t="s">
        <v>10883</v>
      </c>
      <c r="U1163" s="16" t="s">
        <v>447</v>
      </c>
      <c r="V1163" s="16" t="s">
        <v>541</v>
      </c>
      <c r="W1163" s="16" t="s">
        <v>10881</v>
      </c>
      <c r="X1163" s="16" t="s">
        <v>449</v>
      </c>
      <c r="Y1163" s="16" t="s">
        <v>450</v>
      </c>
      <c r="Z1163" s="16" t="s">
        <v>451</v>
      </c>
      <c r="AA1163" s="16" t="s">
        <v>10884</v>
      </c>
      <c r="AB1163" s="16" t="s">
        <v>8048</v>
      </c>
      <c r="AC1163" s="16" t="s">
        <v>66</v>
      </c>
      <c r="AD1163" s="16" t="s">
        <v>453</v>
      </c>
      <c r="AE1163" s="16" t="s">
        <v>338</v>
      </c>
      <c r="AF1163" s="16" t="s">
        <v>338</v>
      </c>
      <c r="AG1163" s="25">
        <f ca="1" t="shared" si="134"/>
        <v>19.9408333333558</v>
      </c>
      <c r="AH1163" s="25" t="str">
        <f t="shared" si="135"/>
        <v>是</v>
      </c>
      <c r="AI1163" s="26" t="str">
        <f ca="1" t="shared" si="136"/>
        <v>是</v>
      </c>
      <c r="AJ1163" s="27" t="str">
        <f ca="1" t="shared" si="137"/>
        <v>是</v>
      </c>
      <c r="AK1163" s="28" t="s">
        <v>69</v>
      </c>
      <c r="AL1163" s="28"/>
      <c r="AM1163" s="28"/>
    </row>
    <row r="1164" spans="1:39">
      <c r="A1164" s="22" t="str">
        <f t="shared" si="132"/>
        <v>合肥经开大学城网点</v>
      </c>
      <c r="B1164" s="22" t="str">
        <f>VLOOKUP(R1164,区域划分!A:B,2,0)</f>
        <v>合肥南</v>
      </c>
      <c r="C1164" t="str">
        <f t="shared" si="133"/>
        <v>2020-11-05</v>
      </c>
      <c r="D1164" s="16" t="s">
        <v>10885</v>
      </c>
      <c r="E1164" s="16" t="s">
        <v>10886</v>
      </c>
      <c r="F1164" s="16" t="s">
        <v>433</v>
      </c>
      <c r="G1164" s="16" t="s">
        <v>434</v>
      </c>
      <c r="H1164" s="16" t="s">
        <v>2446</v>
      </c>
      <c r="I1164" s="16" t="s">
        <v>473</v>
      </c>
      <c r="J1164" s="16" t="s">
        <v>10887</v>
      </c>
      <c r="K1164" s="16" t="s">
        <v>10888</v>
      </c>
      <c r="L1164" s="16" t="s">
        <v>10889</v>
      </c>
      <c r="M1164" s="16" t="s">
        <v>10890</v>
      </c>
      <c r="N1164" s="16" t="s">
        <v>478</v>
      </c>
      <c r="O1164" s="16" t="s">
        <v>442</v>
      </c>
      <c r="P1164" s="16" t="s">
        <v>10891</v>
      </c>
      <c r="Q1164" s="16" t="s">
        <v>10892</v>
      </c>
      <c r="R1164" s="16" t="s">
        <v>7</v>
      </c>
      <c r="S1164" s="16" t="s">
        <v>3414</v>
      </c>
      <c r="T1164" s="16" t="s">
        <v>10893</v>
      </c>
      <c r="U1164" s="16" t="s">
        <v>447</v>
      </c>
      <c r="V1164" s="16" t="s">
        <v>10894</v>
      </c>
      <c r="W1164" s="16" t="s">
        <v>10891</v>
      </c>
      <c r="X1164" s="16" t="s">
        <v>449</v>
      </c>
      <c r="Y1164" s="16" t="s">
        <v>450</v>
      </c>
      <c r="Z1164" s="16" t="s">
        <v>451</v>
      </c>
      <c r="AA1164" s="16" t="s">
        <v>10895</v>
      </c>
      <c r="AB1164" s="16" t="s">
        <v>3414</v>
      </c>
      <c r="AC1164" s="16" t="s">
        <v>7</v>
      </c>
      <c r="AD1164" s="16" t="s">
        <v>453</v>
      </c>
      <c r="AE1164" s="16" t="s">
        <v>338</v>
      </c>
      <c r="AF1164" s="16" t="s">
        <v>338</v>
      </c>
      <c r="AG1164" s="25">
        <f ca="1" t="shared" si="134"/>
        <v>1.28861111111473</v>
      </c>
      <c r="AH1164" s="25" t="str">
        <f t="shared" si="135"/>
        <v>是</v>
      </c>
      <c r="AI1164" s="26" t="str">
        <f ca="1" t="shared" si="136"/>
        <v>是</v>
      </c>
      <c r="AJ1164" s="27" t="str">
        <f ca="1" t="shared" si="137"/>
        <v>是</v>
      </c>
      <c r="AK1164" s="28" t="s">
        <v>69</v>
      </c>
      <c r="AL1164" s="28"/>
      <c r="AM1164" s="28"/>
    </row>
    <row r="1165" spans="1:39">
      <c r="A1165" s="22" t="str">
        <f t="shared" si="132"/>
        <v>合肥包河三里庵网点</v>
      </c>
      <c r="B1165" s="22" t="str">
        <f>VLOOKUP(R1165,区域划分!A:B,2,0)</f>
        <v>合肥南</v>
      </c>
      <c r="C1165" t="str">
        <f t="shared" si="133"/>
        <v>2020-11-05</v>
      </c>
      <c r="D1165" s="16" t="s">
        <v>10896</v>
      </c>
      <c r="E1165" s="16" t="s">
        <v>10897</v>
      </c>
      <c r="F1165" s="16" t="s">
        <v>433</v>
      </c>
      <c r="G1165" s="16" t="s">
        <v>532</v>
      </c>
      <c r="H1165" s="16" t="s">
        <v>533</v>
      </c>
      <c r="I1165" s="16" t="s">
        <v>473</v>
      </c>
      <c r="J1165" s="16" t="s">
        <v>10898</v>
      </c>
      <c r="K1165" s="16" t="s">
        <v>10899</v>
      </c>
      <c r="L1165" s="16" t="s">
        <v>10900</v>
      </c>
      <c r="M1165" s="16" t="s">
        <v>10901</v>
      </c>
      <c r="N1165" s="16" t="s">
        <v>478</v>
      </c>
      <c r="O1165" s="16" t="s">
        <v>442</v>
      </c>
      <c r="P1165" s="16" t="s">
        <v>10902</v>
      </c>
      <c r="Q1165" s="16" t="s">
        <v>8783</v>
      </c>
      <c r="R1165" s="16" t="s">
        <v>13</v>
      </c>
      <c r="S1165" s="16" t="s">
        <v>445</v>
      </c>
      <c r="T1165" s="16" t="s">
        <v>10903</v>
      </c>
      <c r="U1165" s="16" t="s">
        <v>447</v>
      </c>
      <c r="V1165" s="16" t="s">
        <v>10904</v>
      </c>
      <c r="W1165" s="16" t="s">
        <v>10902</v>
      </c>
      <c r="X1165" s="16" t="s">
        <v>449</v>
      </c>
      <c r="Y1165" s="16" t="s">
        <v>450</v>
      </c>
      <c r="Z1165" s="16" t="s">
        <v>451</v>
      </c>
      <c r="AA1165" s="16" t="s">
        <v>10905</v>
      </c>
      <c r="AB1165" s="16" t="s">
        <v>445</v>
      </c>
      <c r="AC1165" s="16" t="s">
        <v>13</v>
      </c>
      <c r="AD1165" s="16" t="s">
        <v>453</v>
      </c>
      <c r="AE1165" s="16" t="s">
        <v>338</v>
      </c>
      <c r="AF1165" s="16" t="s">
        <v>338</v>
      </c>
      <c r="AG1165" s="25">
        <f ca="1" t="shared" si="134"/>
        <v>2.53777777764481</v>
      </c>
      <c r="AH1165" s="25" t="str">
        <f t="shared" si="135"/>
        <v>是</v>
      </c>
      <c r="AI1165" s="26" t="str">
        <f ca="1" t="shared" si="136"/>
        <v>是</v>
      </c>
      <c r="AJ1165" s="27" t="str">
        <f ca="1" t="shared" si="137"/>
        <v>是</v>
      </c>
      <c r="AK1165" s="28" t="s">
        <v>69</v>
      </c>
      <c r="AL1165" s="28"/>
      <c r="AM1165" s="28"/>
    </row>
    <row r="1166" spans="1:39">
      <c r="A1166" s="22" t="str">
        <f t="shared" si="132"/>
        <v>马鞍山含山网点</v>
      </c>
      <c r="B1166" s="22" t="str">
        <f>VLOOKUP(R1166,区域划分!A:B,2,0)</f>
        <v>含山</v>
      </c>
      <c r="C1166" t="str">
        <f t="shared" si="133"/>
        <v>2020-11-05</v>
      </c>
      <c r="D1166" s="16" t="s">
        <v>10906</v>
      </c>
      <c r="E1166" s="16" t="s">
        <v>10907</v>
      </c>
      <c r="F1166" s="16" t="s">
        <v>433</v>
      </c>
      <c r="G1166" s="16" t="s">
        <v>456</v>
      </c>
      <c r="H1166" s="16" t="s">
        <v>457</v>
      </c>
      <c r="I1166" s="16" t="s">
        <v>436</v>
      </c>
      <c r="J1166" s="16" t="s">
        <v>488</v>
      </c>
      <c r="K1166" s="16" t="s">
        <v>489</v>
      </c>
      <c r="L1166" s="16" t="s">
        <v>10908</v>
      </c>
      <c r="M1166" s="16" t="s">
        <v>10909</v>
      </c>
      <c r="N1166" s="16" t="s">
        <v>441</v>
      </c>
      <c r="O1166" s="16" t="s">
        <v>442</v>
      </c>
      <c r="P1166" s="16" t="s">
        <v>10910</v>
      </c>
      <c r="Q1166" s="16" t="s">
        <v>10911</v>
      </c>
      <c r="R1166" s="16" t="s">
        <v>27</v>
      </c>
      <c r="S1166" s="16" t="s">
        <v>1206</v>
      </c>
      <c r="T1166" s="16" t="s">
        <v>10912</v>
      </c>
      <c r="U1166" s="16" t="s">
        <v>447</v>
      </c>
      <c r="V1166" s="16" t="s">
        <v>10913</v>
      </c>
      <c r="W1166" s="16" t="s">
        <v>10910</v>
      </c>
      <c r="X1166" s="16" t="s">
        <v>449</v>
      </c>
      <c r="Y1166" s="16" t="s">
        <v>450</v>
      </c>
      <c r="Z1166" s="16" t="s">
        <v>451</v>
      </c>
      <c r="AA1166" s="16" t="s">
        <v>10914</v>
      </c>
      <c r="AB1166" s="16" t="s">
        <v>1206</v>
      </c>
      <c r="AC1166" s="16" t="s">
        <v>27</v>
      </c>
      <c r="AD1166" s="16" t="s">
        <v>453</v>
      </c>
      <c r="AE1166" s="16" t="s">
        <v>338</v>
      </c>
      <c r="AF1166" s="16" t="s">
        <v>338</v>
      </c>
      <c r="AG1166" s="25">
        <f ca="1" t="shared" si="134"/>
        <v>21.7019444445614</v>
      </c>
      <c r="AH1166" s="25" t="str">
        <f t="shared" si="135"/>
        <v>是</v>
      </c>
      <c r="AI1166" s="26" t="str">
        <f ca="1" t="shared" si="136"/>
        <v>是</v>
      </c>
      <c r="AJ1166" s="27" t="str">
        <f ca="1" t="shared" si="137"/>
        <v>是</v>
      </c>
      <c r="AK1166" s="28" t="s">
        <v>69</v>
      </c>
      <c r="AL1166" s="28"/>
      <c r="AM1166" s="28"/>
    </row>
    <row r="1167" spans="1:39">
      <c r="A1167" s="22" t="str">
        <f t="shared" si="132"/>
        <v>马鞍山含山网点</v>
      </c>
      <c r="B1167" s="22" t="str">
        <f>VLOOKUP(R1167,区域划分!A:B,2,0)</f>
        <v>含山</v>
      </c>
      <c r="C1167" t="str">
        <f t="shared" si="133"/>
        <v>2020-11-05</v>
      </c>
      <c r="D1167" s="16" t="s">
        <v>10915</v>
      </c>
      <c r="E1167" s="16" t="s">
        <v>10916</v>
      </c>
      <c r="F1167" s="16" t="s">
        <v>433</v>
      </c>
      <c r="G1167" s="16" t="s">
        <v>471</v>
      </c>
      <c r="H1167" s="16" t="s">
        <v>472</v>
      </c>
      <c r="I1167" s="16" t="s">
        <v>473</v>
      </c>
      <c r="J1167" s="16" t="s">
        <v>10917</v>
      </c>
      <c r="K1167" s="16" t="s">
        <v>10918</v>
      </c>
      <c r="L1167" s="16" t="s">
        <v>10919</v>
      </c>
      <c r="M1167" s="16" t="s">
        <v>10920</v>
      </c>
      <c r="N1167" s="16" t="s">
        <v>441</v>
      </c>
      <c r="O1167" s="16" t="s">
        <v>442</v>
      </c>
      <c r="P1167" s="16" t="s">
        <v>10921</v>
      </c>
      <c r="Q1167" s="16" t="s">
        <v>10922</v>
      </c>
      <c r="R1167" s="16" t="s">
        <v>27</v>
      </c>
      <c r="S1167" s="16" t="s">
        <v>1206</v>
      </c>
      <c r="T1167" s="16" t="s">
        <v>10923</v>
      </c>
      <c r="U1167" s="16" t="s">
        <v>447</v>
      </c>
      <c r="V1167" s="16" t="s">
        <v>10924</v>
      </c>
      <c r="W1167" s="16" t="s">
        <v>10921</v>
      </c>
      <c r="X1167" s="16" t="s">
        <v>449</v>
      </c>
      <c r="Y1167" s="16" t="s">
        <v>450</v>
      </c>
      <c r="Z1167" s="16" t="s">
        <v>451</v>
      </c>
      <c r="AA1167" s="16" t="s">
        <v>10925</v>
      </c>
      <c r="AB1167" s="16" t="s">
        <v>1206</v>
      </c>
      <c r="AC1167" s="16" t="s">
        <v>27</v>
      </c>
      <c r="AD1167" s="16" t="s">
        <v>453</v>
      </c>
      <c r="AE1167" s="16" t="s">
        <v>338</v>
      </c>
      <c r="AF1167" s="16" t="s">
        <v>338</v>
      </c>
      <c r="AG1167" s="25">
        <f ca="1" t="shared" si="134"/>
        <v>1.45083333336515</v>
      </c>
      <c r="AH1167" s="25" t="str">
        <f t="shared" si="135"/>
        <v>是</v>
      </c>
      <c r="AI1167" s="26" t="str">
        <f ca="1" t="shared" si="136"/>
        <v>是</v>
      </c>
      <c r="AJ1167" s="27" t="str">
        <f ca="1" t="shared" si="137"/>
        <v>是</v>
      </c>
      <c r="AK1167" s="28" t="s">
        <v>69</v>
      </c>
      <c r="AL1167" s="28"/>
      <c r="AM1167" s="28"/>
    </row>
    <row r="1168" spans="1:39">
      <c r="A1168" s="22" t="str">
        <f t="shared" si="132"/>
        <v>合肥长丰水湖镇网点</v>
      </c>
      <c r="B1168" s="22" t="str">
        <f>VLOOKUP(R1168,区域划分!A:B,2,0)</f>
        <v>合肥北</v>
      </c>
      <c r="C1168" t="str">
        <f t="shared" si="133"/>
        <v>2020-11-05</v>
      </c>
      <c r="D1168" s="16" t="s">
        <v>10926</v>
      </c>
      <c r="E1168" s="16" t="s">
        <v>10927</v>
      </c>
      <c r="F1168" s="16" t="s">
        <v>433</v>
      </c>
      <c r="G1168" s="16" t="s">
        <v>456</v>
      </c>
      <c r="H1168" s="16" t="s">
        <v>457</v>
      </c>
      <c r="I1168" s="16" t="s">
        <v>473</v>
      </c>
      <c r="J1168" s="16" t="s">
        <v>3627</v>
      </c>
      <c r="K1168" s="16" t="s">
        <v>10928</v>
      </c>
      <c r="L1168" s="16" t="s">
        <v>10929</v>
      </c>
      <c r="M1168" s="16" t="s">
        <v>10930</v>
      </c>
      <c r="N1168" s="16" t="s">
        <v>441</v>
      </c>
      <c r="O1168" s="16" t="s">
        <v>442</v>
      </c>
      <c r="P1168" s="16" t="s">
        <v>10931</v>
      </c>
      <c r="Q1168" s="16" t="s">
        <v>10932</v>
      </c>
      <c r="R1168" s="16" t="s">
        <v>15</v>
      </c>
      <c r="S1168" s="16" t="s">
        <v>829</v>
      </c>
      <c r="T1168" s="16" t="s">
        <v>10933</v>
      </c>
      <c r="U1168" s="16" t="s">
        <v>447</v>
      </c>
      <c r="V1168" s="16" t="s">
        <v>10934</v>
      </c>
      <c r="W1168" s="16" t="s">
        <v>10931</v>
      </c>
      <c r="X1168" s="16" t="s">
        <v>449</v>
      </c>
      <c r="Y1168" s="16" t="s">
        <v>450</v>
      </c>
      <c r="Z1168" s="16" t="s">
        <v>451</v>
      </c>
      <c r="AA1168" s="16" t="s">
        <v>10935</v>
      </c>
      <c r="AB1168" s="16" t="s">
        <v>829</v>
      </c>
      <c r="AC1168" s="16" t="s">
        <v>15</v>
      </c>
      <c r="AD1168" s="16" t="s">
        <v>453</v>
      </c>
      <c r="AE1168" s="16" t="s">
        <v>338</v>
      </c>
      <c r="AF1168" s="16" t="s">
        <v>338</v>
      </c>
      <c r="AG1168" s="25">
        <f ca="1" t="shared" si="134"/>
        <v>3.59722222213168</v>
      </c>
      <c r="AH1168" s="25" t="str">
        <f t="shared" si="135"/>
        <v>是</v>
      </c>
      <c r="AI1168" s="26" t="str">
        <f ca="1" t="shared" si="136"/>
        <v>是</v>
      </c>
      <c r="AJ1168" s="27" t="str">
        <f ca="1" t="shared" si="137"/>
        <v>是</v>
      </c>
      <c r="AK1168" s="28" t="s">
        <v>69</v>
      </c>
      <c r="AL1168" s="28"/>
      <c r="AM1168" s="28"/>
    </row>
    <row r="1169" spans="1:39">
      <c r="A1169" s="22" t="str">
        <f t="shared" si="132"/>
        <v>合肥蜀山蜀峰路网点</v>
      </c>
      <c r="B1169" s="22" t="str">
        <f>VLOOKUP(R1169,区域划分!A:B,2,0)</f>
        <v>合肥南</v>
      </c>
      <c r="C1169" t="str">
        <f t="shared" si="133"/>
        <v>2020-11-05</v>
      </c>
      <c r="D1169" s="16" t="s">
        <v>10936</v>
      </c>
      <c r="E1169" s="16" t="s">
        <v>10937</v>
      </c>
      <c r="F1169" s="16" t="s">
        <v>433</v>
      </c>
      <c r="G1169" s="16" t="s">
        <v>471</v>
      </c>
      <c r="H1169" s="16" t="s">
        <v>472</v>
      </c>
      <c r="I1169" s="16" t="s">
        <v>473</v>
      </c>
      <c r="J1169" s="16" t="s">
        <v>1575</v>
      </c>
      <c r="K1169" s="16" t="s">
        <v>3140</v>
      </c>
      <c r="L1169" s="16" t="s">
        <v>10938</v>
      </c>
      <c r="M1169" s="16" t="s">
        <v>10939</v>
      </c>
      <c r="N1169" s="16" t="s">
        <v>478</v>
      </c>
      <c r="O1169" s="16" t="s">
        <v>442</v>
      </c>
      <c r="P1169" s="16" t="s">
        <v>10940</v>
      </c>
      <c r="Q1169" s="16" t="s">
        <v>10941</v>
      </c>
      <c r="R1169" s="16" t="s">
        <v>132</v>
      </c>
      <c r="S1169" s="16" t="s">
        <v>10942</v>
      </c>
      <c r="T1169" s="16" t="s">
        <v>10943</v>
      </c>
      <c r="U1169" s="16" t="s">
        <v>447</v>
      </c>
      <c r="V1169" s="16" t="s">
        <v>10944</v>
      </c>
      <c r="W1169" s="16" t="s">
        <v>10940</v>
      </c>
      <c r="X1169" s="16" t="s">
        <v>449</v>
      </c>
      <c r="Y1169" s="16" t="s">
        <v>450</v>
      </c>
      <c r="Z1169" s="16" t="s">
        <v>451</v>
      </c>
      <c r="AA1169" s="16" t="s">
        <v>10945</v>
      </c>
      <c r="AB1169" s="16" t="s">
        <v>10942</v>
      </c>
      <c r="AC1169" s="16" t="s">
        <v>132</v>
      </c>
      <c r="AD1169" s="16" t="s">
        <v>453</v>
      </c>
      <c r="AE1169" s="16" t="s">
        <v>338</v>
      </c>
      <c r="AF1169" s="16" t="s">
        <v>338</v>
      </c>
      <c r="AG1169" s="25">
        <f ca="1" t="shared" si="134"/>
        <v>1.44361111120088</v>
      </c>
      <c r="AH1169" s="25" t="str">
        <f t="shared" si="135"/>
        <v>是</v>
      </c>
      <c r="AI1169" s="26" t="str">
        <f ca="1" t="shared" si="136"/>
        <v>是</v>
      </c>
      <c r="AJ1169" s="27" t="str">
        <f ca="1" t="shared" si="137"/>
        <v>是</v>
      </c>
      <c r="AK1169" s="28" t="s">
        <v>69</v>
      </c>
      <c r="AL1169" s="28"/>
      <c r="AM1169" s="28"/>
    </row>
    <row r="1170" spans="1:39">
      <c r="A1170" s="22" t="str">
        <f t="shared" si="132"/>
        <v>合肥肥东吾悦网点</v>
      </c>
      <c r="B1170" s="22" t="str">
        <f>VLOOKUP(R1170,区域划分!A:B,2,0)</f>
        <v>肥东</v>
      </c>
      <c r="C1170" t="str">
        <f t="shared" si="133"/>
        <v>2020-11-05</v>
      </c>
      <c r="D1170" s="16" t="s">
        <v>10946</v>
      </c>
      <c r="E1170" s="16" t="s">
        <v>10947</v>
      </c>
      <c r="F1170" s="16" t="s">
        <v>433</v>
      </c>
      <c r="G1170" s="16" t="s">
        <v>456</v>
      </c>
      <c r="H1170" s="16" t="s">
        <v>457</v>
      </c>
      <c r="I1170" s="16" t="s">
        <v>436</v>
      </c>
      <c r="J1170" s="16" t="s">
        <v>10948</v>
      </c>
      <c r="K1170" s="16" t="s">
        <v>10949</v>
      </c>
      <c r="L1170" s="16" t="s">
        <v>10950</v>
      </c>
      <c r="M1170" s="16" t="s">
        <v>10951</v>
      </c>
      <c r="N1170" s="16" t="s">
        <v>478</v>
      </c>
      <c r="O1170" s="16" t="s">
        <v>442</v>
      </c>
      <c r="P1170" s="16" t="s">
        <v>10952</v>
      </c>
      <c r="Q1170" s="16" t="s">
        <v>10953</v>
      </c>
      <c r="R1170" s="16" t="s">
        <v>11</v>
      </c>
      <c r="S1170" s="16" t="s">
        <v>10239</v>
      </c>
      <c r="T1170" s="16" t="s">
        <v>7218</v>
      </c>
      <c r="U1170" s="16" t="s">
        <v>466</v>
      </c>
      <c r="V1170" s="16" t="s">
        <v>10954</v>
      </c>
      <c r="W1170" s="16" t="s">
        <v>10952</v>
      </c>
      <c r="X1170" s="16" t="s">
        <v>449</v>
      </c>
      <c r="Y1170" s="16" t="s">
        <v>450</v>
      </c>
      <c r="Z1170" s="16" t="s">
        <v>451</v>
      </c>
      <c r="AA1170" s="16" t="s">
        <v>10955</v>
      </c>
      <c r="AB1170" s="16" t="s">
        <v>10239</v>
      </c>
      <c r="AC1170" s="16" t="s">
        <v>11</v>
      </c>
      <c r="AD1170" s="16" t="s">
        <v>453</v>
      </c>
      <c r="AE1170" s="16" t="s">
        <v>11</v>
      </c>
      <c r="AF1170" s="16" t="s">
        <v>338</v>
      </c>
      <c r="AG1170" s="25">
        <f ca="1" t="shared" si="134"/>
        <v>23.5897222223575</v>
      </c>
      <c r="AH1170" s="25" t="str">
        <f t="shared" si="135"/>
        <v>是</v>
      </c>
      <c r="AI1170" s="26" t="str">
        <f ca="1" t="shared" si="136"/>
        <v>是</v>
      </c>
      <c r="AJ1170" s="27" t="str">
        <f ca="1" t="shared" si="137"/>
        <v>是</v>
      </c>
      <c r="AK1170" s="28"/>
      <c r="AL1170" s="28" t="s">
        <v>71</v>
      </c>
      <c r="AM1170" s="28"/>
    </row>
    <row r="1171" spans="1:39">
      <c r="A1171" s="22" t="str">
        <f t="shared" si="132"/>
        <v>合肥经开莲花路网点</v>
      </c>
      <c r="B1171" s="22" t="str">
        <f>VLOOKUP(R1171,区域划分!A:B,2,0)</f>
        <v>合肥南</v>
      </c>
      <c r="C1171" t="str">
        <f t="shared" si="133"/>
        <v>2020-11-05</v>
      </c>
      <c r="D1171" s="16" t="s">
        <v>10956</v>
      </c>
      <c r="E1171" s="16" t="s">
        <v>10957</v>
      </c>
      <c r="F1171" s="16" t="s">
        <v>433</v>
      </c>
      <c r="G1171" s="16" t="s">
        <v>456</v>
      </c>
      <c r="H1171" s="16" t="s">
        <v>457</v>
      </c>
      <c r="I1171" s="16" t="s">
        <v>436</v>
      </c>
      <c r="J1171" s="16" t="s">
        <v>10958</v>
      </c>
      <c r="K1171" s="16" t="s">
        <v>10959</v>
      </c>
      <c r="L1171" s="16" t="s">
        <v>10960</v>
      </c>
      <c r="M1171" s="16" t="s">
        <v>10961</v>
      </c>
      <c r="N1171" s="16" t="s">
        <v>478</v>
      </c>
      <c r="O1171" s="16" t="s">
        <v>479</v>
      </c>
      <c r="P1171" s="16" t="s">
        <v>10962</v>
      </c>
      <c r="Q1171" s="16" t="s">
        <v>10963</v>
      </c>
      <c r="R1171" s="16" t="s">
        <v>31</v>
      </c>
      <c r="S1171" s="16" t="s">
        <v>3086</v>
      </c>
      <c r="T1171" s="16" t="s">
        <v>10964</v>
      </c>
      <c r="U1171" s="16" t="s">
        <v>447</v>
      </c>
      <c r="V1171" s="16" t="s">
        <v>10965</v>
      </c>
      <c r="W1171" s="16" t="s">
        <v>10962</v>
      </c>
      <c r="X1171" s="16" t="s">
        <v>449</v>
      </c>
      <c r="Y1171" s="16" t="s">
        <v>450</v>
      </c>
      <c r="Z1171" s="16" t="s">
        <v>451</v>
      </c>
      <c r="AA1171" s="16" t="s">
        <v>10966</v>
      </c>
      <c r="AB1171" s="16" t="s">
        <v>3086</v>
      </c>
      <c r="AC1171" s="16" t="s">
        <v>31</v>
      </c>
      <c r="AD1171" s="16" t="s">
        <v>453</v>
      </c>
      <c r="AE1171" s="16" t="s">
        <v>338</v>
      </c>
      <c r="AF1171" s="16" t="s">
        <v>338</v>
      </c>
      <c r="AG1171" s="25">
        <f ca="1" t="shared" si="134"/>
        <v>0.903611111221835</v>
      </c>
      <c r="AH1171" s="25" t="str">
        <f t="shared" si="135"/>
        <v>是</v>
      </c>
      <c r="AI1171" s="26" t="str">
        <f ca="1" t="shared" si="136"/>
        <v>是</v>
      </c>
      <c r="AJ1171" s="27" t="str">
        <f ca="1" t="shared" si="137"/>
        <v>是</v>
      </c>
      <c r="AK1171" s="28" t="s">
        <v>69</v>
      </c>
      <c r="AL1171" s="28"/>
      <c r="AM1171" s="28"/>
    </row>
    <row r="1172" spans="1:39">
      <c r="A1172" s="22" t="str">
        <f t="shared" si="132"/>
        <v>合肥瑶海鹿鸣山网点</v>
      </c>
      <c r="B1172" s="22" t="str">
        <f>VLOOKUP(R1172,区域划分!A:B,2,0)</f>
        <v>合肥北</v>
      </c>
      <c r="C1172" t="str">
        <f t="shared" si="133"/>
        <v>2020-11-05</v>
      </c>
      <c r="D1172" s="16" t="s">
        <v>10967</v>
      </c>
      <c r="E1172" s="16" t="s">
        <v>10968</v>
      </c>
      <c r="F1172" s="16" t="s">
        <v>433</v>
      </c>
      <c r="G1172" s="16" t="s">
        <v>471</v>
      </c>
      <c r="H1172" s="16" t="s">
        <v>472</v>
      </c>
      <c r="I1172" s="16" t="s">
        <v>473</v>
      </c>
      <c r="J1172" s="16" t="s">
        <v>675</v>
      </c>
      <c r="K1172" s="16" t="s">
        <v>676</v>
      </c>
      <c r="L1172" s="16" t="s">
        <v>10969</v>
      </c>
      <c r="M1172" s="16" t="s">
        <v>10970</v>
      </c>
      <c r="N1172" s="16" t="s">
        <v>441</v>
      </c>
      <c r="O1172" s="16" t="s">
        <v>442</v>
      </c>
      <c r="P1172" s="16" t="s">
        <v>10971</v>
      </c>
      <c r="Q1172" s="16" t="s">
        <v>10972</v>
      </c>
      <c r="R1172" s="16" t="s">
        <v>131</v>
      </c>
      <c r="S1172" s="16" t="s">
        <v>10239</v>
      </c>
      <c r="T1172" s="16" t="s">
        <v>10973</v>
      </c>
      <c r="U1172" s="16" t="s">
        <v>466</v>
      </c>
      <c r="V1172" s="16" t="s">
        <v>10974</v>
      </c>
      <c r="W1172" s="16" t="s">
        <v>10971</v>
      </c>
      <c r="X1172" s="16" t="s">
        <v>449</v>
      </c>
      <c r="Y1172" s="16" t="s">
        <v>450</v>
      </c>
      <c r="Z1172" s="16" t="s">
        <v>451</v>
      </c>
      <c r="AA1172" s="16" t="s">
        <v>10975</v>
      </c>
      <c r="AB1172" s="16" t="s">
        <v>10239</v>
      </c>
      <c r="AC1172" s="16" t="s">
        <v>131</v>
      </c>
      <c r="AD1172" s="16" t="s">
        <v>453</v>
      </c>
      <c r="AE1172" s="16" t="s">
        <v>131</v>
      </c>
      <c r="AF1172" s="16" t="s">
        <v>338</v>
      </c>
      <c r="AG1172" s="25">
        <f ca="1" t="shared" si="134"/>
        <v>23.7383333334583</v>
      </c>
      <c r="AH1172" s="25" t="str">
        <f t="shared" si="135"/>
        <v>是</v>
      </c>
      <c r="AI1172" s="26" t="str">
        <f ca="1" t="shared" si="136"/>
        <v>是</v>
      </c>
      <c r="AJ1172" s="27" t="str">
        <f ca="1" t="shared" si="137"/>
        <v>是</v>
      </c>
      <c r="AK1172" s="28"/>
      <c r="AL1172" s="28" t="s">
        <v>71</v>
      </c>
      <c r="AM1172" s="28"/>
    </row>
    <row r="1173" spans="1:39">
      <c r="A1173" s="22" t="str">
        <f t="shared" si="132"/>
        <v>淮南大通网点</v>
      </c>
      <c r="B1173" s="22" t="str">
        <f>VLOOKUP(R1173,区域划分!A:B,2,0)</f>
        <v>淮南</v>
      </c>
      <c r="C1173" t="str">
        <f t="shared" si="133"/>
        <v>2020-11-05</v>
      </c>
      <c r="D1173" s="16" t="s">
        <v>10976</v>
      </c>
      <c r="E1173" s="16" t="s">
        <v>10977</v>
      </c>
      <c r="F1173" s="16" t="s">
        <v>433</v>
      </c>
      <c r="G1173" s="16" t="s">
        <v>532</v>
      </c>
      <c r="H1173" s="16" t="s">
        <v>1112</v>
      </c>
      <c r="I1173" s="16" t="s">
        <v>436</v>
      </c>
      <c r="J1173" s="16" t="s">
        <v>1220</v>
      </c>
      <c r="K1173" s="16" t="s">
        <v>1221</v>
      </c>
      <c r="L1173" s="16" t="s">
        <v>10978</v>
      </c>
      <c r="M1173" s="16" t="s">
        <v>9838</v>
      </c>
      <c r="N1173" s="16" t="s">
        <v>478</v>
      </c>
      <c r="O1173" s="16" t="s">
        <v>442</v>
      </c>
      <c r="P1173" s="16" t="s">
        <v>10979</v>
      </c>
      <c r="Q1173" s="16" t="s">
        <v>10980</v>
      </c>
      <c r="R1173" s="16" t="s">
        <v>130</v>
      </c>
      <c r="S1173" s="16" t="s">
        <v>9666</v>
      </c>
      <c r="T1173" s="16" t="s">
        <v>10981</v>
      </c>
      <c r="U1173" s="16" t="s">
        <v>447</v>
      </c>
      <c r="V1173" s="16" t="s">
        <v>9842</v>
      </c>
      <c r="W1173" s="16" t="s">
        <v>10979</v>
      </c>
      <c r="X1173" s="16" t="s">
        <v>449</v>
      </c>
      <c r="Y1173" s="16" t="s">
        <v>450</v>
      </c>
      <c r="Z1173" s="16" t="s">
        <v>451</v>
      </c>
      <c r="AA1173" s="16" t="s">
        <v>10982</v>
      </c>
      <c r="AB1173" s="16" t="s">
        <v>9666</v>
      </c>
      <c r="AC1173" s="16" t="s">
        <v>130</v>
      </c>
      <c r="AD1173" s="16" t="s">
        <v>453</v>
      </c>
      <c r="AE1173" s="16" t="s">
        <v>338</v>
      </c>
      <c r="AF1173" s="16" t="s">
        <v>338</v>
      </c>
      <c r="AG1173" s="25">
        <f ca="1" t="shared" si="134"/>
        <v>20.0294444444007</v>
      </c>
      <c r="AH1173" s="25" t="str">
        <f t="shared" si="135"/>
        <v>是</v>
      </c>
      <c r="AI1173" s="26" t="str">
        <f ca="1" t="shared" si="136"/>
        <v>是</v>
      </c>
      <c r="AJ1173" s="27" t="str">
        <f ca="1" t="shared" si="137"/>
        <v>是</v>
      </c>
      <c r="AK1173" s="28" t="s">
        <v>69</v>
      </c>
      <c r="AL1173" s="28"/>
      <c r="AM1173" s="28"/>
    </row>
    <row r="1174" spans="1:39">
      <c r="A1174" s="22" t="str">
        <f t="shared" si="132"/>
        <v>合肥包河三里庵网点</v>
      </c>
      <c r="B1174" s="22" t="str">
        <f>VLOOKUP(R1174,区域划分!A:B,2,0)</f>
        <v>合肥南</v>
      </c>
      <c r="C1174" t="str">
        <f t="shared" si="133"/>
        <v>2020-11-05</v>
      </c>
      <c r="D1174" s="16" t="s">
        <v>10983</v>
      </c>
      <c r="E1174" s="16" t="s">
        <v>10984</v>
      </c>
      <c r="F1174" s="16" t="s">
        <v>433</v>
      </c>
      <c r="G1174" s="16" t="s">
        <v>456</v>
      </c>
      <c r="H1174" s="16" t="s">
        <v>457</v>
      </c>
      <c r="I1174" s="16" t="s">
        <v>473</v>
      </c>
      <c r="J1174" s="16" t="s">
        <v>954</v>
      </c>
      <c r="K1174" s="16" t="s">
        <v>10985</v>
      </c>
      <c r="L1174" s="16" t="s">
        <v>10986</v>
      </c>
      <c r="M1174" s="16" t="s">
        <v>537</v>
      </c>
      <c r="N1174" s="16" t="s">
        <v>441</v>
      </c>
      <c r="O1174" s="16" t="s">
        <v>442</v>
      </c>
      <c r="P1174" s="16" t="s">
        <v>537</v>
      </c>
      <c r="Q1174" s="16" t="s">
        <v>10987</v>
      </c>
      <c r="R1174" s="16" t="s">
        <v>13</v>
      </c>
      <c r="S1174" s="16" t="s">
        <v>445</v>
      </c>
      <c r="T1174" s="16" t="s">
        <v>10988</v>
      </c>
      <c r="U1174" s="16" t="s">
        <v>447</v>
      </c>
      <c r="V1174" s="16" t="s">
        <v>541</v>
      </c>
      <c r="W1174" s="16" t="s">
        <v>537</v>
      </c>
      <c r="X1174" s="16" t="s">
        <v>449</v>
      </c>
      <c r="Y1174" s="16" t="s">
        <v>450</v>
      </c>
      <c r="Z1174" s="16" t="s">
        <v>451</v>
      </c>
      <c r="AA1174" s="16" t="s">
        <v>10989</v>
      </c>
      <c r="AB1174" s="16" t="s">
        <v>445</v>
      </c>
      <c r="AC1174" s="16" t="s">
        <v>13</v>
      </c>
      <c r="AD1174" s="16" t="s">
        <v>453</v>
      </c>
      <c r="AE1174" s="16" t="s">
        <v>338</v>
      </c>
      <c r="AF1174" s="16" t="s">
        <v>338</v>
      </c>
      <c r="AG1174" s="25">
        <f ca="1" t="shared" si="134"/>
        <v>21.7699999999604</v>
      </c>
      <c r="AH1174" s="25" t="str">
        <f t="shared" si="135"/>
        <v>是</v>
      </c>
      <c r="AI1174" s="26" t="str">
        <f ca="1" t="shared" si="136"/>
        <v>是</v>
      </c>
      <c r="AJ1174" s="27" t="str">
        <f ca="1" t="shared" si="137"/>
        <v>是</v>
      </c>
      <c r="AK1174" s="28" t="s">
        <v>69</v>
      </c>
      <c r="AL1174" s="28"/>
      <c r="AM1174" s="28"/>
    </row>
    <row r="1175" spans="1:39">
      <c r="A1175" s="22" t="str">
        <f t="shared" si="132"/>
        <v>合肥包河三里庵网点</v>
      </c>
      <c r="B1175" s="22" t="str">
        <f>VLOOKUP(R1175,区域划分!A:B,2,0)</f>
        <v>合肥南</v>
      </c>
      <c r="C1175" t="str">
        <f t="shared" si="133"/>
        <v>2020-11-05</v>
      </c>
      <c r="D1175" s="16" t="s">
        <v>10990</v>
      </c>
      <c r="E1175" s="16" t="s">
        <v>10991</v>
      </c>
      <c r="F1175" s="16" t="s">
        <v>433</v>
      </c>
      <c r="G1175" s="16" t="s">
        <v>471</v>
      </c>
      <c r="H1175" s="16" t="s">
        <v>472</v>
      </c>
      <c r="I1175" s="16" t="s">
        <v>436</v>
      </c>
      <c r="J1175" s="16" t="s">
        <v>10992</v>
      </c>
      <c r="K1175" s="16" t="s">
        <v>10993</v>
      </c>
      <c r="L1175" s="16" t="s">
        <v>10994</v>
      </c>
      <c r="M1175" s="16" t="s">
        <v>10995</v>
      </c>
      <c r="N1175" s="16" t="s">
        <v>478</v>
      </c>
      <c r="O1175" s="16" t="s">
        <v>442</v>
      </c>
      <c r="P1175" s="16" t="s">
        <v>10996</v>
      </c>
      <c r="Q1175" s="16" t="s">
        <v>10997</v>
      </c>
      <c r="R1175" s="16" t="s">
        <v>13</v>
      </c>
      <c r="S1175" s="16" t="s">
        <v>445</v>
      </c>
      <c r="T1175" s="16" t="s">
        <v>10998</v>
      </c>
      <c r="U1175" s="16" t="s">
        <v>447</v>
      </c>
      <c r="V1175" s="16" t="s">
        <v>10999</v>
      </c>
      <c r="W1175" s="16" t="s">
        <v>10996</v>
      </c>
      <c r="X1175" s="16" t="s">
        <v>449</v>
      </c>
      <c r="Y1175" s="16" t="s">
        <v>450</v>
      </c>
      <c r="Z1175" s="16" t="s">
        <v>451</v>
      </c>
      <c r="AA1175" s="16" t="s">
        <v>11000</v>
      </c>
      <c r="AB1175" s="16" t="s">
        <v>445</v>
      </c>
      <c r="AC1175" s="16" t="s">
        <v>13</v>
      </c>
      <c r="AD1175" s="16" t="s">
        <v>453</v>
      </c>
      <c r="AE1175" s="16" t="s">
        <v>338</v>
      </c>
      <c r="AF1175" s="16" t="s">
        <v>338</v>
      </c>
      <c r="AG1175" s="25">
        <f ca="1" t="shared" si="134"/>
        <v>1.48194444458932</v>
      </c>
      <c r="AH1175" s="25" t="str">
        <f t="shared" si="135"/>
        <v>是</v>
      </c>
      <c r="AI1175" s="26" t="str">
        <f ca="1" t="shared" si="136"/>
        <v>是</v>
      </c>
      <c r="AJ1175" s="27" t="str">
        <f ca="1" t="shared" si="137"/>
        <v>是</v>
      </c>
      <c r="AK1175" s="28" t="s">
        <v>69</v>
      </c>
      <c r="AL1175" s="28"/>
      <c r="AM1175" s="28"/>
    </row>
    <row r="1176" spans="1:39">
      <c r="A1176" s="22" t="str">
        <f t="shared" ref="A1176:A1207" si="138">R1176</f>
        <v>合肥经开始信路网点</v>
      </c>
      <c r="B1176" s="22" t="str">
        <f>VLOOKUP(R1176,区域划分!A:B,2,0)</f>
        <v>合肥南</v>
      </c>
      <c r="C1176" t="str">
        <f t="shared" ref="C1176:C1207" si="139">MID(L1176,1,10)</f>
        <v>2020-11-05</v>
      </c>
      <c r="D1176" s="16" t="s">
        <v>11001</v>
      </c>
      <c r="E1176" s="16" t="s">
        <v>11002</v>
      </c>
      <c r="F1176" s="16" t="s">
        <v>433</v>
      </c>
      <c r="G1176" s="16" t="s">
        <v>532</v>
      </c>
      <c r="H1176" s="16" t="s">
        <v>533</v>
      </c>
      <c r="I1176" s="16" t="s">
        <v>473</v>
      </c>
      <c r="J1176" s="16" t="s">
        <v>954</v>
      </c>
      <c r="K1176" s="16" t="s">
        <v>11003</v>
      </c>
      <c r="L1176" s="16" t="s">
        <v>11004</v>
      </c>
      <c r="M1176" s="16" t="s">
        <v>537</v>
      </c>
      <c r="N1176" s="16" t="s">
        <v>441</v>
      </c>
      <c r="O1176" s="16" t="s">
        <v>442</v>
      </c>
      <c r="P1176" s="16" t="s">
        <v>537</v>
      </c>
      <c r="Q1176" s="16" t="s">
        <v>11005</v>
      </c>
      <c r="R1176" s="16" t="s">
        <v>19</v>
      </c>
      <c r="S1176" s="16" t="s">
        <v>4054</v>
      </c>
      <c r="T1176" s="16" t="s">
        <v>11006</v>
      </c>
      <c r="U1176" s="16" t="s">
        <v>447</v>
      </c>
      <c r="V1176" s="16" t="s">
        <v>541</v>
      </c>
      <c r="W1176" s="16" t="s">
        <v>537</v>
      </c>
      <c r="X1176" s="16" t="s">
        <v>449</v>
      </c>
      <c r="Y1176" s="16" t="s">
        <v>450</v>
      </c>
      <c r="Z1176" s="16" t="s">
        <v>451</v>
      </c>
      <c r="AA1176" s="16" t="s">
        <v>11007</v>
      </c>
      <c r="AB1176" s="16" t="s">
        <v>4054</v>
      </c>
      <c r="AC1176" s="16" t="s">
        <v>19</v>
      </c>
      <c r="AD1176" s="16" t="s">
        <v>453</v>
      </c>
      <c r="AE1176" s="16" t="s">
        <v>338</v>
      </c>
      <c r="AF1176" s="16" t="s">
        <v>338</v>
      </c>
      <c r="AG1176" s="25">
        <f ca="1" t="shared" si="134"/>
        <v>1.0258333333768</v>
      </c>
      <c r="AH1176" s="25" t="str">
        <f t="shared" si="135"/>
        <v>是</v>
      </c>
      <c r="AI1176" s="26" t="str">
        <f ca="1" t="shared" si="136"/>
        <v>是</v>
      </c>
      <c r="AJ1176" s="27" t="str">
        <f ca="1" t="shared" si="137"/>
        <v>是</v>
      </c>
      <c r="AK1176" s="28" t="s">
        <v>69</v>
      </c>
      <c r="AL1176" s="28"/>
      <c r="AM1176" s="28"/>
    </row>
    <row r="1177" spans="1:39">
      <c r="A1177" s="22" t="str">
        <f t="shared" si="138"/>
        <v>淮北濉溪开发区网点</v>
      </c>
      <c r="B1177" s="22" t="str">
        <f>VLOOKUP(R1177,区域划分!A:B,2,0)</f>
        <v>淮北</v>
      </c>
      <c r="C1177" t="str">
        <f t="shared" si="139"/>
        <v>2020-11-05</v>
      </c>
      <c r="D1177" s="16" t="s">
        <v>11008</v>
      </c>
      <c r="E1177" s="16" t="s">
        <v>11009</v>
      </c>
      <c r="F1177" s="16" t="s">
        <v>433</v>
      </c>
      <c r="G1177" s="16" t="s">
        <v>471</v>
      </c>
      <c r="H1177" s="16" t="s">
        <v>472</v>
      </c>
      <c r="I1177" s="16" t="s">
        <v>436</v>
      </c>
      <c r="J1177" s="16" t="s">
        <v>11010</v>
      </c>
      <c r="K1177" s="16" t="s">
        <v>11011</v>
      </c>
      <c r="L1177" s="16" t="s">
        <v>11012</v>
      </c>
      <c r="M1177" s="16" t="s">
        <v>11013</v>
      </c>
      <c r="N1177" s="16" t="s">
        <v>441</v>
      </c>
      <c r="O1177" s="16" t="s">
        <v>442</v>
      </c>
      <c r="P1177" s="16" t="s">
        <v>11014</v>
      </c>
      <c r="Q1177" s="16" t="s">
        <v>11015</v>
      </c>
      <c r="R1177" s="16" t="s">
        <v>126</v>
      </c>
      <c r="S1177" s="16" t="s">
        <v>5073</v>
      </c>
      <c r="T1177" s="16" t="s">
        <v>11016</v>
      </c>
      <c r="U1177" s="16" t="s">
        <v>447</v>
      </c>
      <c r="V1177" s="16" t="s">
        <v>11017</v>
      </c>
      <c r="W1177" s="16" t="s">
        <v>11014</v>
      </c>
      <c r="X1177" s="16" t="s">
        <v>449</v>
      </c>
      <c r="Y1177" s="16" t="s">
        <v>450</v>
      </c>
      <c r="Z1177" s="16" t="s">
        <v>451</v>
      </c>
      <c r="AA1177" s="16" t="s">
        <v>11018</v>
      </c>
      <c r="AB1177" s="16" t="s">
        <v>5073</v>
      </c>
      <c r="AC1177" s="16" t="s">
        <v>126</v>
      </c>
      <c r="AD1177" s="16" t="s">
        <v>453</v>
      </c>
      <c r="AE1177" s="16" t="s">
        <v>338</v>
      </c>
      <c r="AF1177" s="16" t="s">
        <v>338</v>
      </c>
      <c r="AG1177" s="25">
        <f ca="1" t="shared" si="134"/>
        <v>1.04805555555504</v>
      </c>
      <c r="AH1177" s="25" t="str">
        <f t="shared" si="135"/>
        <v>是</v>
      </c>
      <c r="AI1177" s="26" t="str">
        <f ca="1" t="shared" si="136"/>
        <v>是</v>
      </c>
      <c r="AJ1177" s="27" t="str">
        <f ca="1" t="shared" si="137"/>
        <v>是</v>
      </c>
      <c r="AK1177" s="28" t="s">
        <v>69</v>
      </c>
      <c r="AL1177" s="28"/>
      <c r="AM1177" s="28"/>
    </row>
    <row r="1178" spans="1:39">
      <c r="A1178" s="22" t="str">
        <f t="shared" si="138"/>
        <v>合肥肥东人民路网点</v>
      </c>
      <c r="B1178" s="22" t="str">
        <f>VLOOKUP(R1178,区域划分!A:B,2,0)</f>
        <v>肥东</v>
      </c>
      <c r="C1178" t="str">
        <f t="shared" si="139"/>
        <v>2020-11-05</v>
      </c>
      <c r="D1178" s="16" t="s">
        <v>11019</v>
      </c>
      <c r="E1178" s="16" t="s">
        <v>11020</v>
      </c>
      <c r="F1178" s="16" t="s">
        <v>433</v>
      </c>
      <c r="G1178" s="16" t="s">
        <v>471</v>
      </c>
      <c r="H1178" s="16" t="s">
        <v>472</v>
      </c>
      <c r="I1178" s="16" t="s">
        <v>473</v>
      </c>
      <c r="J1178" s="16" t="s">
        <v>5467</v>
      </c>
      <c r="K1178" s="16" t="s">
        <v>5468</v>
      </c>
      <c r="L1178" s="16" t="s">
        <v>11021</v>
      </c>
      <c r="M1178" s="16" t="s">
        <v>537</v>
      </c>
      <c r="N1178" s="16" t="s">
        <v>441</v>
      </c>
      <c r="O1178" s="16" t="s">
        <v>442</v>
      </c>
      <c r="P1178" s="16" t="s">
        <v>11022</v>
      </c>
      <c r="Q1178" s="16" t="s">
        <v>11023</v>
      </c>
      <c r="R1178" s="16" t="s">
        <v>23</v>
      </c>
      <c r="S1178" s="16" t="s">
        <v>10239</v>
      </c>
      <c r="T1178" s="16" t="s">
        <v>7218</v>
      </c>
      <c r="U1178" s="16" t="s">
        <v>466</v>
      </c>
      <c r="V1178" s="16" t="s">
        <v>541</v>
      </c>
      <c r="W1178" s="16" t="s">
        <v>11022</v>
      </c>
      <c r="X1178" s="16" t="s">
        <v>449</v>
      </c>
      <c r="Y1178" s="16" t="s">
        <v>450</v>
      </c>
      <c r="Z1178" s="16" t="s">
        <v>451</v>
      </c>
      <c r="AA1178" s="16" t="s">
        <v>11024</v>
      </c>
      <c r="AB1178" s="16" t="s">
        <v>10239</v>
      </c>
      <c r="AC1178" s="16" t="s">
        <v>23</v>
      </c>
      <c r="AD1178" s="16" t="s">
        <v>453</v>
      </c>
      <c r="AE1178" s="16" t="s">
        <v>23</v>
      </c>
      <c r="AF1178" s="16" t="s">
        <v>338</v>
      </c>
      <c r="AG1178" s="25">
        <f ca="1" t="shared" si="134"/>
        <v>23.7224999999162</v>
      </c>
      <c r="AH1178" s="25" t="str">
        <f t="shared" si="135"/>
        <v>是</v>
      </c>
      <c r="AI1178" s="26" t="str">
        <f ca="1" t="shared" si="136"/>
        <v>是</v>
      </c>
      <c r="AJ1178" s="27" t="str">
        <f ca="1" t="shared" si="137"/>
        <v>是</v>
      </c>
      <c r="AK1178" s="28" t="s">
        <v>69</v>
      </c>
      <c r="AL1178" s="28" t="s">
        <v>71</v>
      </c>
      <c r="AM1178" s="28"/>
    </row>
    <row r="1179" spans="1:39">
      <c r="A1179" s="22" t="str">
        <f t="shared" si="138"/>
        <v>合肥经开始信路网点</v>
      </c>
      <c r="B1179" s="22" t="str">
        <f>VLOOKUP(R1179,区域划分!A:B,2,0)</f>
        <v>合肥南</v>
      </c>
      <c r="C1179" t="str">
        <f t="shared" si="139"/>
        <v>2020-11-05</v>
      </c>
      <c r="D1179" s="16" t="s">
        <v>11025</v>
      </c>
      <c r="E1179" s="16" t="s">
        <v>11026</v>
      </c>
      <c r="F1179" s="16" t="s">
        <v>433</v>
      </c>
      <c r="G1179" s="16" t="s">
        <v>434</v>
      </c>
      <c r="H1179" s="16" t="s">
        <v>2446</v>
      </c>
      <c r="I1179" s="16" t="s">
        <v>473</v>
      </c>
      <c r="J1179" s="16" t="s">
        <v>954</v>
      </c>
      <c r="K1179" s="16" t="s">
        <v>11027</v>
      </c>
      <c r="L1179" s="16" t="s">
        <v>11028</v>
      </c>
      <c r="M1179" s="16" t="s">
        <v>537</v>
      </c>
      <c r="N1179" s="16" t="s">
        <v>441</v>
      </c>
      <c r="O1179" s="16" t="s">
        <v>442</v>
      </c>
      <c r="P1179" s="16" t="s">
        <v>537</v>
      </c>
      <c r="Q1179" s="16" t="s">
        <v>11029</v>
      </c>
      <c r="R1179" s="16" t="s">
        <v>19</v>
      </c>
      <c r="S1179" s="16" t="s">
        <v>4054</v>
      </c>
      <c r="T1179" s="16" t="s">
        <v>11030</v>
      </c>
      <c r="U1179" s="16" t="s">
        <v>447</v>
      </c>
      <c r="V1179" s="16" t="s">
        <v>541</v>
      </c>
      <c r="W1179" s="16" t="s">
        <v>537</v>
      </c>
      <c r="X1179" s="16" t="s">
        <v>449</v>
      </c>
      <c r="Y1179" s="16" t="s">
        <v>450</v>
      </c>
      <c r="Z1179" s="16" t="s">
        <v>451</v>
      </c>
      <c r="AA1179" s="16" t="s">
        <v>11031</v>
      </c>
      <c r="AB1179" s="16" t="s">
        <v>4054</v>
      </c>
      <c r="AC1179" s="16" t="s">
        <v>19</v>
      </c>
      <c r="AD1179" s="16" t="s">
        <v>453</v>
      </c>
      <c r="AE1179" s="16" t="s">
        <v>338</v>
      </c>
      <c r="AF1179" s="16" t="s">
        <v>338</v>
      </c>
      <c r="AG1179" s="25">
        <f ca="1" t="shared" si="134"/>
        <v>20.3424999999697</v>
      </c>
      <c r="AH1179" s="25" t="str">
        <f t="shared" si="135"/>
        <v>是</v>
      </c>
      <c r="AI1179" s="26" t="str">
        <f ca="1" t="shared" si="136"/>
        <v>是</v>
      </c>
      <c r="AJ1179" s="27" t="str">
        <f ca="1" t="shared" si="137"/>
        <v>是</v>
      </c>
      <c r="AK1179" s="28" t="s">
        <v>69</v>
      </c>
      <c r="AL1179" s="28"/>
      <c r="AM1179" s="28"/>
    </row>
    <row r="1180" spans="1:39">
      <c r="A1180" s="22" t="str">
        <f t="shared" si="138"/>
        <v>合肥高新天鹅湖网点</v>
      </c>
      <c r="B1180" s="22" t="str">
        <f>VLOOKUP(R1180,区域划分!A:B,2,0)</f>
        <v>合肥南</v>
      </c>
      <c r="C1180" t="str">
        <f t="shared" si="139"/>
        <v>2020-11-05</v>
      </c>
      <c r="D1180" s="16" t="s">
        <v>11032</v>
      </c>
      <c r="E1180" s="16" t="s">
        <v>11033</v>
      </c>
      <c r="F1180" s="16" t="s">
        <v>835</v>
      </c>
      <c r="G1180" s="16" t="s">
        <v>471</v>
      </c>
      <c r="H1180" s="16" t="s">
        <v>472</v>
      </c>
      <c r="I1180" s="16" t="s">
        <v>473</v>
      </c>
      <c r="J1180" s="16" t="s">
        <v>836</v>
      </c>
      <c r="K1180" s="16" t="s">
        <v>11034</v>
      </c>
      <c r="L1180" s="16" t="s">
        <v>11035</v>
      </c>
      <c r="M1180" s="16" t="s">
        <v>11036</v>
      </c>
      <c r="N1180" s="16" t="s">
        <v>478</v>
      </c>
      <c r="O1180" s="16" t="s">
        <v>442</v>
      </c>
      <c r="P1180" s="16" t="s">
        <v>11037</v>
      </c>
      <c r="Q1180" s="16" t="s">
        <v>11038</v>
      </c>
      <c r="R1180" s="16" t="s">
        <v>17</v>
      </c>
      <c r="S1180" s="16" t="s">
        <v>593</v>
      </c>
      <c r="T1180" s="16" t="s">
        <v>11039</v>
      </c>
      <c r="U1180" s="16" t="s">
        <v>447</v>
      </c>
      <c r="V1180" s="16" t="s">
        <v>11040</v>
      </c>
      <c r="W1180" s="16" t="s">
        <v>11037</v>
      </c>
      <c r="X1180" s="16" t="s">
        <v>449</v>
      </c>
      <c r="Y1180" s="16" t="s">
        <v>450</v>
      </c>
      <c r="Z1180" s="16" t="s">
        <v>451</v>
      </c>
      <c r="AA1180" s="16" t="s">
        <v>11041</v>
      </c>
      <c r="AB1180" s="16" t="s">
        <v>593</v>
      </c>
      <c r="AC1180" s="16" t="s">
        <v>17</v>
      </c>
      <c r="AD1180" s="16" t="s">
        <v>865</v>
      </c>
      <c r="AE1180" s="16" t="s">
        <v>338</v>
      </c>
      <c r="AF1180" s="16" t="s">
        <v>338</v>
      </c>
      <c r="AG1180" s="25">
        <f ca="1" t="shared" si="134"/>
        <v>8.09472222224576</v>
      </c>
      <c r="AH1180" s="25" t="str">
        <f t="shared" si="135"/>
        <v>是</v>
      </c>
      <c r="AI1180" s="26" t="str">
        <f ca="1" t="shared" si="136"/>
        <v>是</v>
      </c>
      <c r="AJ1180" s="27" t="str">
        <f ca="1" t="shared" si="137"/>
        <v>是</v>
      </c>
      <c r="AK1180" s="28" t="s">
        <v>69</v>
      </c>
      <c r="AL1180" s="28"/>
      <c r="AM1180" s="28"/>
    </row>
    <row r="1181" spans="1:39">
      <c r="A1181" s="22" t="str">
        <f t="shared" si="138"/>
        <v>池州贵池站前网点</v>
      </c>
      <c r="B1181" s="22" t="str">
        <f>VLOOKUP(R1181,区域划分!A:B,2,0)</f>
        <v>池州</v>
      </c>
      <c r="C1181" t="str">
        <f t="shared" si="139"/>
        <v>2020-11-05</v>
      </c>
      <c r="D1181" s="16" t="s">
        <v>11042</v>
      </c>
      <c r="E1181" s="16" t="s">
        <v>11043</v>
      </c>
      <c r="F1181" s="16" t="s">
        <v>433</v>
      </c>
      <c r="G1181" s="16" t="s">
        <v>456</v>
      </c>
      <c r="H1181" s="16" t="s">
        <v>457</v>
      </c>
      <c r="I1181" s="16" t="s">
        <v>473</v>
      </c>
      <c r="J1181" s="16" t="s">
        <v>1153</v>
      </c>
      <c r="K1181" s="16" t="s">
        <v>1154</v>
      </c>
      <c r="L1181" s="16" t="s">
        <v>11044</v>
      </c>
      <c r="M1181" s="16" t="s">
        <v>11045</v>
      </c>
      <c r="N1181" s="16" t="s">
        <v>441</v>
      </c>
      <c r="O1181" s="16" t="s">
        <v>442</v>
      </c>
      <c r="P1181" s="16" t="s">
        <v>11046</v>
      </c>
      <c r="Q1181" s="16" t="s">
        <v>11047</v>
      </c>
      <c r="R1181" s="16" t="s">
        <v>86</v>
      </c>
      <c r="S1181" s="16" t="s">
        <v>6544</v>
      </c>
      <c r="T1181" s="16" t="s">
        <v>11048</v>
      </c>
      <c r="U1181" s="16" t="s">
        <v>447</v>
      </c>
      <c r="V1181" s="16" t="s">
        <v>11049</v>
      </c>
      <c r="W1181" s="16" t="s">
        <v>11046</v>
      </c>
      <c r="X1181" s="16" t="s">
        <v>449</v>
      </c>
      <c r="Y1181" s="16" t="s">
        <v>450</v>
      </c>
      <c r="Z1181" s="16" t="s">
        <v>451</v>
      </c>
      <c r="AA1181" s="16" t="s">
        <v>11050</v>
      </c>
      <c r="AB1181" s="16" t="s">
        <v>6544</v>
      </c>
      <c r="AC1181" s="16" t="s">
        <v>86</v>
      </c>
      <c r="AD1181" s="16" t="s">
        <v>453</v>
      </c>
      <c r="AE1181" s="16" t="s">
        <v>338</v>
      </c>
      <c r="AF1181" s="16" t="s">
        <v>338</v>
      </c>
      <c r="AG1181" s="25">
        <f ca="1" t="shared" si="134"/>
        <v>1.37194444437046</v>
      </c>
      <c r="AH1181" s="25" t="str">
        <f t="shared" si="135"/>
        <v>是</v>
      </c>
      <c r="AI1181" s="26" t="str">
        <f ca="1" t="shared" si="136"/>
        <v>是</v>
      </c>
      <c r="AJ1181" s="27" t="str">
        <f ca="1" t="shared" si="137"/>
        <v>是</v>
      </c>
      <c r="AK1181" s="28" t="s">
        <v>69</v>
      </c>
      <c r="AL1181" s="28"/>
      <c r="AM1181" s="28"/>
    </row>
    <row r="1182" spans="1:39">
      <c r="A1182" s="22" t="str">
        <f t="shared" si="138"/>
        <v>宣城宣州孙埠水东网点</v>
      </c>
      <c r="B1182" s="22" t="str">
        <f>VLOOKUP(R1182,区域划分!A:B,2,0)</f>
        <v>宣城</v>
      </c>
      <c r="C1182" t="str">
        <f t="shared" si="139"/>
        <v>2020-11-05</v>
      </c>
      <c r="D1182" s="16" t="s">
        <v>11051</v>
      </c>
      <c r="E1182" s="16" t="s">
        <v>11052</v>
      </c>
      <c r="F1182" s="16" t="s">
        <v>433</v>
      </c>
      <c r="G1182" s="16" t="s">
        <v>532</v>
      </c>
      <c r="H1182" s="16" t="s">
        <v>1112</v>
      </c>
      <c r="I1182" s="16" t="s">
        <v>473</v>
      </c>
      <c r="J1182" s="16" t="s">
        <v>87</v>
      </c>
      <c r="K1182" s="16" t="s">
        <v>11053</v>
      </c>
      <c r="L1182" s="16" t="s">
        <v>11054</v>
      </c>
      <c r="M1182" s="16" t="s">
        <v>537</v>
      </c>
      <c r="N1182" s="16" t="s">
        <v>441</v>
      </c>
      <c r="O1182" s="16" t="s">
        <v>442</v>
      </c>
      <c r="P1182" s="16" t="s">
        <v>537</v>
      </c>
      <c r="Q1182" s="16" t="s">
        <v>11055</v>
      </c>
      <c r="R1182" s="16" t="s">
        <v>87</v>
      </c>
      <c r="S1182" s="16" t="s">
        <v>11053</v>
      </c>
      <c r="T1182" s="16" t="s">
        <v>11056</v>
      </c>
      <c r="U1182" s="16" t="s">
        <v>447</v>
      </c>
      <c r="V1182" s="16" t="s">
        <v>541</v>
      </c>
      <c r="W1182" s="16" t="s">
        <v>537</v>
      </c>
      <c r="X1182" s="16" t="s">
        <v>449</v>
      </c>
      <c r="Y1182" s="16" t="s">
        <v>450</v>
      </c>
      <c r="Z1182" s="16" t="s">
        <v>451</v>
      </c>
      <c r="AA1182" s="16" t="s">
        <v>11057</v>
      </c>
      <c r="AB1182" s="16" t="s">
        <v>11053</v>
      </c>
      <c r="AC1182" s="16" t="s">
        <v>87</v>
      </c>
      <c r="AD1182" s="16" t="s">
        <v>453</v>
      </c>
      <c r="AE1182" s="16" t="s">
        <v>338</v>
      </c>
      <c r="AF1182" s="16" t="s">
        <v>338</v>
      </c>
      <c r="AG1182" s="25">
        <f ca="1" t="shared" si="134"/>
        <v>2.8036111111287</v>
      </c>
      <c r="AH1182" s="25" t="str">
        <f t="shared" si="135"/>
        <v>是</v>
      </c>
      <c r="AI1182" s="26" t="str">
        <f ca="1" t="shared" si="136"/>
        <v>是</v>
      </c>
      <c r="AJ1182" s="27" t="str">
        <f ca="1" t="shared" si="137"/>
        <v>是</v>
      </c>
      <c r="AK1182" s="28" t="s">
        <v>69</v>
      </c>
      <c r="AL1182" s="28"/>
      <c r="AM1182" s="28"/>
    </row>
    <row r="1183" spans="1:39">
      <c r="A1183" s="22" t="str">
        <f t="shared" si="138"/>
        <v>合肥包河三里庵网点</v>
      </c>
      <c r="B1183" s="22" t="str">
        <f>VLOOKUP(R1183,区域划分!A:B,2,0)</f>
        <v>合肥南</v>
      </c>
      <c r="C1183" t="str">
        <f t="shared" si="139"/>
        <v>2020-11-05</v>
      </c>
      <c r="D1183" s="16" t="s">
        <v>11058</v>
      </c>
      <c r="E1183" s="16" t="s">
        <v>11059</v>
      </c>
      <c r="F1183" s="16" t="s">
        <v>433</v>
      </c>
      <c r="G1183" s="16" t="s">
        <v>532</v>
      </c>
      <c r="H1183" s="16" t="s">
        <v>1112</v>
      </c>
      <c r="I1183" s="16" t="s">
        <v>436</v>
      </c>
      <c r="J1183" s="16" t="s">
        <v>2926</v>
      </c>
      <c r="K1183" s="16" t="s">
        <v>2927</v>
      </c>
      <c r="L1183" s="16" t="s">
        <v>11060</v>
      </c>
      <c r="M1183" s="16" t="s">
        <v>11061</v>
      </c>
      <c r="N1183" s="16" t="s">
        <v>441</v>
      </c>
      <c r="O1183" s="16" t="s">
        <v>442</v>
      </c>
      <c r="P1183" s="16" t="s">
        <v>11062</v>
      </c>
      <c r="Q1183" s="16" t="s">
        <v>11063</v>
      </c>
      <c r="R1183" s="16" t="s">
        <v>13</v>
      </c>
      <c r="S1183" s="16" t="s">
        <v>445</v>
      </c>
      <c r="T1183" s="16" t="s">
        <v>11064</v>
      </c>
      <c r="U1183" s="16" t="s">
        <v>447</v>
      </c>
      <c r="V1183" s="16" t="s">
        <v>11065</v>
      </c>
      <c r="W1183" s="16" t="s">
        <v>11062</v>
      </c>
      <c r="X1183" s="16" t="s">
        <v>449</v>
      </c>
      <c r="Y1183" s="16" t="s">
        <v>450</v>
      </c>
      <c r="Z1183" s="16" t="s">
        <v>451</v>
      </c>
      <c r="AA1183" s="16" t="s">
        <v>11066</v>
      </c>
      <c r="AB1183" s="16" t="s">
        <v>445</v>
      </c>
      <c r="AC1183" s="16" t="s">
        <v>13</v>
      </c>
      <c r="AD1183" s="16" t="s">
        <v>453</v>
      </c>
      <c r="AE1183" s="16" t="s">
        <v>338</v>
      </c>
      <c r="AF1183" s="16" t="s">
        <v>338</v>
      </c>
      <c r="AG1183" s="25">
        <f ca="1" t="shared" si="134"/>
        <v>20.5050000000629</v>
      </c>
      <c r="AH1183" s="25" t="str">
        <f t="shared" si="135"/>
        <v>是</v>
      </c>
      <c r="AI1183" s="26" t="str">
        <f ca="1" t="shared" si="136"/>
        <v>是</v>
      </c>
      <c r="AJ1183" s="27" t="str">
        <f ca="1" t="shared" si="137"/>
        <v>是</v>
      </c>
      <c r="AK1183" s="28" t="s">
        <v>69</v>
      </c>
      <c r="AL1183" s="28"/>
      <c r="AM1183" s="28"/>
    </row>
    <row r="1184" spans="1:39">
      <c r="A1184" s="22" t="str">
        <f t="shared" si="138"/>
        <v>合肥包河三里庵网点</v>
      </c>
      <c r="B1184" s="22" t="str">
        <f>VLOOKUP(R1184,区域划分!A:B,2,0)</f>
        <v>合肥南</v>
      </c>
      <c r="C1184" t="str">
        <f t="shared" si="139"/>
        <v>2020-11-05</v>
      </c>
      <c r="D1184" s="16" t="s">
        <v>11067</v>
      </c>
      <c r="E1184" s="16" t="s">
        <v>11068</v>
      </c>
      <c r="F1184" s="16" t="s">
        <v>433</v>
      </c>
      <c r="G1184" s="16" t="s">
        <v>3420</v>
      </c>
      <c r="H1184" s="16" t="s">
        <v>3421</v>
      </c>
      <c r="I1184" s="16" t="s">
        <v>436</v>
      </c>
      <c r="J1184" s="16" t="s">
        <v>2926</v>
      </c>
      <c r="K1184" s="16" t="s">
        <v>2927</v>
      </c>
      <c r="L1184" s="16" t="s">
        <v>11069</v>
      </c>
      <c r="M1184" s="16" t="s">
        <v>11070</v>
      </c>
      <c r="N1184" s="16" t="s">
        <v>441</v>
      </c>
      <c r="O1184" s="16" t="s">
        <v>442</v>
      </c>
      <c r="P1184" s="16" t="s">
        <v>11071</v>
      </c>
      <c r="Q1184" s="16" t="s">
        <v>11072</v>
      </c>
      <c r="R1184" s="16" t="s">
        <v>13</v>
      </c>
      <c r="S1184" s="16" t="s">
        <v>445</v>
      </c>
      <c r="T1184" s="16" t="s">
        <v>11073</v>
      </c>
      <c r="U1184" s="16" t="s">
        <v>447</v>
      </c>
      <c r="V1184" s="16" t="s">
        <v>11074</v>
      </c>
      <c r="W1184" s="16" t="s">
        <v>11071</v>
      </c>
      <c r="X1184" s="16" t="s">
        <v>449</v>
      </c>
      <c r="Y1184" s="16" t="s">
        <v>450</v>
      </c>
      <c r="Z1184" s="16" t="s">
        <v>451</v>
      </c>
      <c r="AA1184" s="16" t="s">
        <v>11075</v>
      </c>
      <c r="AB1184" s="16" t="s">
        <v>445</v>
      </c>
      <c r="AC1184" s="16" t="s">
        <v>13</v>
      </c>
      <c r="AD1184" s="16" t="s">
        <v>453</v>
      </c>
      <c r="AE1184" s="16" t="s">
        <v>338</v>
      </c>
      <c r="AF1184" s="16" t="s">
        <v>338</v>
      </c>
      <c r="AG1184" s="25">
        <f ca="1" t="shared" si="134"/>
        <v>20.4969444445451</v>
      </c>
      <c r="AH1184" s="25" t="str">
        <f t="shared" si="135"/>
        <v>是</v>
      </c>
      <c r="AI1184" s="26" t="str">
        <f ca="1" t="shared" si="136"/>
        <v>是</v>
      </c>
      <c r="AJ1184" s="27" t="str">
        <f ca="1" t="shared" si="137"/>
        <v>是</v>
      </c>
      <c r="AK1184" s="28" t="s">
        <v>69</v>
      </c>
      <c r="AL1184" s="28"/>
      <c r="AM1184" s="28"/>
    </row>
    <row r="1185" spans="1:39">
      <c r="A1185" s="22" t="str">
        <f t="shared" si="138"/>
        <v>黄山黟县网点</v>
      </c>
      <c r="B1185" s="22" t="str">
        <f>VLOOKUP(R1185,区域划分!A:B,2,0)</f>
        <v>黄山</v>
      </c>
      <c r="C1185" t="str">
        <f t="shared" si="139"/>
        <v>2020-11-05</v>
      </c>
      <c r="D1185" s="16" t="s">
        <v>11076</v>
      </c>
      <c r="E1185" s="16" t="s">
        <v>11077</v>
      </c>
      <c r="F1185" s="16" t="s">
        <v>433</v>
      </c>
      <c r="G1185" s="16" t="s">
        <v>532</v>
      </c>
      <c r="H1185" s="16" t="s">
        <v>533</v>
      </c>
      <c r="I1185" s="16" t="s">
        <v>473</v>
      </c>
      <c r="J1185" s="16" t="s">
        <v>7873</v>
      </c>
      <c r="K1185" s="16" t="s">
        <v>11078</v>
      </c>
      <c r="L1185" s="16" t="s">
        <v>11079</v>
      </c>
      <c r="M1185" s="16" t="s">
        <v>537</v>
      </c>
      <c r="N1185" s="16" t="s">
        <v>478</v>
      </c>
      <c r="O1185" s="16" t="s">
        <v>442</v>
      </c>
      <c r="P1185" s="16" t="s">
        <v>11080</v>
      </c>
      <c r="Q1185" s="16" t="s">
        <v>11081</v>
      </c>
      <c r="R1185" s="16" t="s">
        <v>49</v>
      </c>
      <c r="S1185" s="16" t="s">
        <v>4158</v>
      </c>
      <c r="T1185" s="16" t="s">
        <v>11082</v>
      </c>
      <c r="U1185" s="16" t="s">
        <v>447</v>
      </c>
      <c r="V1185" s="16" t="s">
        <v>541</v>
      </c>
      <c r="W1185" s="16" t="s">
        <v>11080</v>
      </c>
      <c r="X1185" s="16" t="s">
        <v>449</v>
      </c>
      <c r="Y1185" s="16" t="s">
        <v>450</v>
      </c>
      <c r="Z1185" s="16" t="s">
        <v>451</v>
      </c>
      <c r="AA1185" s="16" t="s">
        <v>11083</v>
      </c>
      <c r="AB1185" s="16" t="s">
        <v>4158</v>
      </c>
      <c r="AC1185" s="16" t="s">
        <v>49</v>
      </c>
      <c r="AD1185" s="16" t="s">
        <v>453</v>
      </c>
      <c r="AE1185" s="16" t="s">
        <v>338</v>
      </c>
      <c r="AF1185" s="16" t="s">
        <v>338</v>
      </c>
      <c r="AG1185" s="25">
        <f ca="1" t="shared" si="134"/>
        <v>1.31888888881076</v>
      </c>
      <c r="AH1185" s="25" t="str">
        <f t="shared" si="135"/>
        <v>是</v>
      </c>
      <c r="AI1185" s="26" t="str">
        <f ca="1" t="shared" si="136"/>
        <v>是</v>
      </c>
      <c r="AJ1185" s="27" t="str">
        <f ca="1" t="shared" si="137"/>
        <v>是</v>
      </c>
      <c r="AK1185" s="28" t="s">
        <v>69</v>
      </c>
      <c r="AL1185" s="28"/>
      <c r="AM1185" s="28"/>
    </row>
    <row r="1186" spans="1:39">
      <c r="A1186" s="22" t="str">
        <f t="shared" si="138"/>
        <v>合肥经开大学城网点</v>
      </c>
      <c r="B1186" s="22" t="str">
        <f>VLOOKUP(R1186,区域划分!A:B,2,0)</f>
        <v>合肥南</v>
      </c>
      <c r="C1186" t="str">
        <f t="shared" si="139"/>
        <v>2020-11-05</v>
      </c>
      <c r="D1186" s="16" t="s">
        <v>11084</v>
      </c>
      <c r="E1186" s="16" t="s">
        <v>11085</v>
      </c>
      <c r="F1186" s="16" t="s">
        <v>433</v>
      </c>
      <c r="G1186" s="16" t="s">
        <v>532</v>
      </c>
      <c r="H1186" s="16" t="s">
        <v>533</v>
      </c>
      <c r="I1186" s="16" t="s">
        <v>473</v>
      </c>
      <c r="J1186" s="16" t="s">
        <v>11086</v>
      </c>
      <c r="K1186" s="16" t="s">
        <v>11087</v>
      </c>
      <c r="L1186" s="16" t="s">
        <v>11088</v>
      </c>
      <c r="M1186" s="16" t="s">
        <v>11089</v>
      </c>
      <c r="N1186" s="16" t="s">
        <v>441</v>
      </c>
      <c r="O1186" s="16" t="s">
        <v>442</v>
      </c>
      <c r="P1186" s="16" t="s">
        <v>11090</v>
      </c>
      <c r="Q1186" s="16" t="s">
        <v>11091</v>
      </c>
      <c r="R1186" s="16" t="s">
        <v>7</v>
      </c>
      <c r="S1186" s="16" t="s">
        <v>3414</v>
      </c>
      <c r="T1186" s="16" t="s">
        <v>11092</v>
      </c>
      <c r="U1186" s="16" t="s">
        <v>447</v>
      </c>
      <c r="V1186" s="16" t="s">
        <v>11093</v>
      </c>
      <c r="W1186" s="16" t="s">
        <v>11090</v>
      </c>
      <c r="X1186" s="16" t="s">
        <v>449</v>
      </c>
      <c r="Y1186" s="16" t="s">
        <v>450</v>
      </c>
      <c r="Z1186" s="16" t="s">
        <v>451</v>
      </c>
      <c r="AA1186" s="16" t="s">
        <v>11094</v>
      </c>
      <c r="AB1186" s="16" t="s">
        <v>3414</v>
      </c>
      <c r="AC1186" s="16" t="s">
        <v>7</v>
      </c>
      <c r="AD1186" s="16" t="s">
        <v>453</v>
      </c>
      <c r="AE1186" s="16" t="s">
        <v>338</v>
      </c>
      <c r="AF1186" s="16" t="s">
        <v>338</v>
      </c>
      <c r="AG1186" s="25">
        <f ca="1" t="shared" si="134"/>
        <v>1.36416666669538</v>
      </c>
      <c r="AH1186" s="25" t="str">
        <f t="shared" si="135"/>
        <v>是</v>
      </c>
      <c r="AI1186" s="26" t="str">
        <f ca="1" t="shared" si="136"/>
        <v>是</v>
      </c>
      <c r="AJ1186" s="27" t="str">
        <f ca="1" t="shared" si="137"/>
        <v>是</v>
      </c>
      <c r="AK1186" s="28" t="s">
        <v>69</v>
      </c>
      <c r="AL1186" s="28"/>
      <c r="AM1186" s="28"/>
    </row>
    <row r="1187" spans="1:39">
      <c r="A1187" s="22" t="str">
        <f t="shared" si="138"/>
        <v>合肥经开大学城网点</v>
      </c>
      <c r="B1187" s="22" t="str">
        <f>VLOOKUP(R1187,区域划分!A:B,2,0)</f>
        <v>合肥南</v>
      </c>
      <c r="C1187" t="str">
        <f t="shared" si="139"/>
        <v>2020-11-05</v>
      </c>
      <c r="D1187" s="16" t="s">
        <v>11095</v>
      </c>
      <c r="E1187" s="16" t="s">
        <v>9975</v>
      </c>
      <c r="F1187" s="16" t="s">
        <v>433</v>
      </c>
      <c r="G1187" s="16" t="s">
        <v>532</v>
      </c>
      <c r="H1187" s="16" t="s">
        <v>533</v>
      </c>
      <c r="I1187" s="16" t="s">
        <v>473</v>
      </c>
      <c r="J1187" s="16" t="s">
        <v>954</v>
      </c>
      <c r="K1187" s="16" t="s">
        <v>11027</v>
      </c>
      <c r="L1187" s="16" t="s">
        <v>11096</v>
      </c>
      <c r="M1187" s="16" t="s">
        <v>537</v>
      </c>
      <c r="N1187" s="16" t="s">
        <v>441</v>
      </c>
      <c r="O1187" s="16" t="s">
        <v>442</v>
      </c>
      <c r="P1187" s="16" t="s">
        <v>537</v>
      </c>
      <c r="Q1187" s="16" t="s">
        <v>9977</v>
      </c>
      <c r="R1187" s="16" t="s">
        <v>7</v>
      </c>
      <c r="S1187" s="16" t="s">
        <v>3414</v>
      </c>
      <c r="T1187" s="16" t="s">
        <v>11097</v>
      </c>
      <c r="U1187" s="16" t="s">
        <v>447</v>
      </c>
      <c r="V1187" s="16" t="s">
        <v>541</v>
      </c>
      <c r="W1187" s="16" t="s">
        <v>537</v>
      </c>
      <c r="X1187" s="16" t="s">
        <v>449</v>
      </c>
      <c r="Y1187" s="16" t="s">
        <v>450</v>
      </c>
      <c r="Z1187" s="16" t="s">
        <v>451</v>
      </c>
      <c r="AA1187" s="16" t="s">
        <v>11098</v>
      </c>
      <c r="AB1187" s="16" t="s">
        <v>3414</v>
      </c>
      <c r="AC1187" s="16" t="s">
        <v>7</v>
      </c>
      <c r="AD1187" s="16" t="s">
        <v>453</v>
      </c>
      <c r="AE1187" s="16" t="s">
        <v>338</v>
      </c>
      <c r="AF1187" s="16" t="s">
        <v>338</v>
      </c>
      <c r="AG1187" s="25">
        <f ca="1" t="shared" si="134"/>
        <v>1.31500000006054</v>
      </c>
      <c r="AH1187" s="25" t="str">
        <f t="shared" si="135"/>
        <v>是</v>
      </c>
      <c r="AI1187" s="26" t="str">
        <f ca="1" t="shared" si="136"/>
        <v>是</v>
      </c>
      <c r="AJ1187" s="27" t="str">
        <f ca="1" t="shared" si="137"/>
        <v>是</v>
      </c>
      <c r="AK1187" s="28" t="s">
        <v>69</v>
      </c>
      <c r="AL1187" s="28"/>
      <c r="AM1187" s="28"/>
    </row>
    <row r="1188" spans="1:39">
      <c r="A1188" s="22" t="str">
        <f t="shared" si="138"/>
        <v>合肥经开莲花路网点</v>
      </c>
      <c r="B1188" s="22" t="str">
        <f>VLOOKUP(R1188,区域划分!A:B,2,0)</f>
        <v>合肥南</v>
      </c>
      <c r="C1188" t="str">
        <f t="shared" si="139"/>
        <v>2020-11-05</v>
      </c>
      <c r="D1188" s="16" t="s">
        <v>11099</v>
      </c>
      <c r="E1188" s="16" t="s">
        <v>11100</v>
      </c>
      <c r="F1188" s="16" t="s">
        <v>433</v>
      </c>
      <c r="G1188" s="16" t="s">
        <v>456</v>
      </c>
      <c r="H1188" s="16" t="s">
        <v>457</v>
      </c>
      <c r="I1188" s="16" t="s">
        <v>473</v>
      </c>
      <c r="J1188" s="16" t="s">
        <v>1212</v>
      </c>
      <c r="K1188" s="16" t="s">
        <v>7690</v>
      </c>
      <c r="L1188" s="16" t="s">
        <v>11101</v>
      </c>
      <c r="M1188" s="16" t="s">
        <v>11102</v>
      </c>
      <c r="N1188" s="16" t="s">
        <v>441</v>
      </c>
      <c r="O1188" s="16" t="s">
        <v>442</v>
      </c>
      <c r="P1188" s="16" t="s">
        <v>11103</v>
      </c>
      <c r="Q1188" s="16" t="s">
        <v>11104</v>
      </c>
      <c r="R1188" s="16" t="s">
        <v>31</v>
      </c>
      <c r="S1188" s="16" t="s">
        <v>10239</v>
      </c>
      <c r="T1188" s="16" t="s">
        <v>11105</v>
      </c>
      <c r="U1188" s="16" t="s">
        <v>466</v>
      </c>
      <c r="V1188" s="16" t="s">
        <v>11106</v>
      </c>
      <c r="W1188" s="16" t="s">
        <v>11103</v>
      </c>
      <c r="X1188" s="16" t="s">
        <v>449</v>
      </c>
      <c r="Y1188" s="16" t="s">
        <v>450</v>
      </c>
      <c r="Z1188" s="16" t="s">
        <v>451</v>
      </c>
      <c r="AA1188" s="16" t="s">
        <v>11107</v>
      </c>
      <c r="AB1188" s="16" t="s">
        <v>10239</v>
      </c>
      <c r="AC1188" s="16" t="s">
        <v>31</v>
      </c>
      <c r="AD1188" s="16" t="s">
        <v>453</v>
      </c>
      <c r="AE1188" s="16" t="s">
        <v>31</v>
      </c>
      <c r="AF1188" s="16" t="s">
        <v>338</v>
      </c>
      <c r="AG1188" s="25">
        <f ca="1" t="shared" si="134"/>
        <v>23.743055555562</v>
      </c>
      <c r="AH1188" s="25" t="str">
        <f t="shared" si="135"/>
        <v>是</v>
      </c>
      <c r="AI1188" s="26" t="str">
        <f ca="1" t="shared" si="136"/>
        <v>是</v>
      </c>
      <c r="AJ1188" s="27" t="str">
        <f ca="1" t="shared" si="137"/>
        <v>是</v>
      </c>
      <c r="AK1188" s="28"/>
      <c r="AL1188" s="28" t="s">
        <v>71</v>
      </c>
      <c r="AM1188" s="28"/>
    </row>
    <row r="1189" spans="1:39">
      <c r="A1189" s="22" t="str">
        <f t="shared" si="138"/>
        <v>合肥肥东人民路网点</v>
      </c>
      <c r="B1189" s="22" t="str">
        <f>VLOOKUP(R1189,区域划分!A:B,2,0)</f>
        <v>肥东</v>
      </c>
      <c r="C1189" t="str">
        <f t="shared" si="139"/>
        <v>2020-11-05</v>
      </c>
      <c r="D1189" s="16" t="s">
        <v>11108</v>
      </c>
      <c r="E1189" s="16" t="s">
        <v>9501</v>
      </c>
      <c r="F1189" s="16" t="s">
        <v>433</v>
      </c>
      <c r="G1189" s="16" t="s">
        <v>456</v>
      </c>
      <c r="H1189" s="16" t="s">
        <v>457</v>
      </c>
      <c r="I1189" s="16" t="s">
        <v>473</v>
      </c>
      <c r="J1189" s="16" t="s">
        <v>846</v>
      </c>
      <c r="K1189" s="16" t="s">
        <v>1525</v>
      </c>
      <c r="L1189" s="16" t="s">
        <v>11109</v>
      </c>
      <c r="M1189" s="16" t="s">
        <v>537</v>
      </c>
      <c r="N1189" s="16" t="s">
        <v>441</v>
      </c>
      <c r="O1189" s="16" t="s">
        <v>442</v>
      </c>
      <c r="P1189" s="16" t="s">
        <v>537</v>
      </c>
      <c r="Q1189" s="16" t="s">
        <v>9503</v>
      </c>
      <c r="R1189" s="16" t="s">
        <v>23</v>
      </c>
      <c r="S1189" s="16" t="s">
        <v>10239</v>
      </c>
      <c r="T1189" s="16" t="s">
        <v>7218</v>
      </c>
      <c r="U1189" s="16" t="s">
        <v>466</v>
      </c>
      <c r="V1189" s="16" t="s">
        <v>541</v>
      </c>
      <c r="W1189" s="16" t="s">
        <v>537</v>
      </c>
      <c r="X1189" s="16" t="s">
        <v>449</v>
      </c>
      <c r="Y1189" s="16" t="s">
        <v>450</v>
      </c>
      <c r="Z1189" s="16" t="s">
        <v>451</v>
      </c>
      <c r="AA1189" s="16" t="s">
        <v>11110</v>
      </c>
      <c r="AB1189" s="16" t="s">
        <v>10239</v>
      </c>
      <c r="AC1189" s="16" t="s">
        <v>23</v>
      </c>
      <c r="AD1189" s="16" t="s">
        <v>453</v>
      </c>
      <c r="AE1189" s="16" t="s">
        <v>23</v>
      </c>
      <c r="AF1189" s="16" t="s">
        <v>338</v>
      </c>
      <c r="AG1189" s="25">
        <f ca="1" t="shared" si="134"/>
        <v>23.7605555556365</v>
      </c>
      <c r="AH1189" s="25" t="str">
        <f t="shared" si="135"/>
        <v>是</v>
      </c>
      <c r="AI1189" s="26" t="str">
        <f ca="1" t="shared" si="136"/>
        <v>是</v>
      </c>
      <c r="AJ1189" s="27" t="str">
        <f ca="1" t="shared" si="137"/>
        <v>是</v>
      </c>
      <c r="AK1189" s="28"/>
      <c r="AL1189" s="28" t="s">
        <v>71</v>
      </c>
      <c r="AM1189" s="28"/>
    </row>
    <row r="1190" spans="1:39">
      <c r="A1190" s="22" t="str">
        <f t="shared" si="138"/>
        <v>合肥长丰水湖镇网点</v>
      </c>
      <c r="B1190" s="22" t="str">
        <f>VLOOKUP(R1190,区域划分!A:B,2,0)</f>
        <v>合肥北</v>
      </c>
      <c r="C1190" t="str">
        <f t="shared" si="139"/>
        <v>2020-11-05</v>
      </c>
      <c r="D1190" s="16" t="s">
        <v>11111</v>
      </c>
      <c r="E1190" s="16" t="s">
        <v>11112</v>
      </c>
      <c r="F1190" s="16" t="s">
        <v>433</v>
      </c>
      <c r="G1190" s="16" t="s">
        <v>471</v>
      </c>
      <c r="H1190" s="16" t="s">
        <v>472</v>
      </c>
      <c r="I1190" s="16" t="s">
        <v>473</v>
      </c>
      <c r="J1190" s="16" t="s">
        <v>1979</v>
      </c>
      <c r="K1190" s="16" t="s">
        <v>8081</v>
      </c>
      <c r="L1190" s="16" t="s">
        <v>11113</v>
      </c>
      <c r="M1190" s="16" t="s">
        <v>11114</v>
      </c>
      <c r="N1190" s="16" t="s">
        <v>478</v>
      </c>
      <c r="O1190" s="16" t="s">
        <v>442</v>
      </c>
      <c r="P1190" s="16" t="s">
        <v>11115</v>
      </c>
      <c r="Q1190" s="16" t="s">
        <v>11116</v>
      </c>
      <c r="R1190" s="16" t="s">
        <v>15</v>
      </c>
      <c r="S1190" s="16" t="s">
        <v>829</v>
      </c>
      <c r="T1190" s="16" t="s">
        <v>11117</v>
      </c>
      <c r="U1190" s="16" t="s">
        <v>447</v>
      </c>
      <c r="V1190" s="16" t="s">
        <v>11118</v>
      </c>
      <c r="W1190" s="16" t="s">
        <v>11115</v>
      </c>
      <c r="X1190" s="16" t="s">
        <v>449</v>
      </c>
      <c r="Y1190" s="16" t="s">
        <v>450</v>
      </c>
      <c r="Z1190" s="16" t="s">
        <v>451</v>
      </c>
      <c r="AA1190" s="16" t="s">
        <v>11119</v>
      </c>
      <c r="AB1190" s="16" t="s">
        <v>829</v>
      </c>
      <c r="AC1190" s="16" t="s">
        <v>15</v>
      </c>
      <c r="AD1190" s="16" t="s">
        <v>453</v>
      </c>
      <c r="AE1190" s="16" t="s">
        <v>338</v>
      </c>
      <c r="AF1190" s="16" t="s">
        <v>338</v>
      </c>
      <c r="AG1190" s="25">
        <f ca="1" t="shared" si="134"/>
        <v>2.42888888897141</v>
      </c>
      <c r="AH1190" s="25" t="str">
        <f t="shared" si="135"/>
        <v>是</v>
      </c>
      <c r="AI1190" s="26" t="str">
        <f ca="1" t="shared" si="136"/>
        <v>是</v>
      </c>
      <c r="AJ1190" s="27" t="str">
        <f ca="1" t="shared" si="137"/>
        <v>是</v>
      </c>
      <c r="AK1190" s="28" t="s">
        <v>69</v>
      </c>
      <c r="AL1190" s="28"/>
      <c r="AM1190" s="28"/>
    </row>
    <row r="1191" spans="1:39">
      <c r="A1191" s="22" t="str">
        <f t="shared" si="138"/>
        <v>六安霍邱周集镇网点</v>
      </c>
      <c r="B1191" s="22" t="str">
        <f>VLOOKUP(R1191,区域划分!A:B,2,0)</f>
        <v>六安</v>
      </c>
      <c r="C1191" t="str">
        <f t="shared" si="139"/>
        <v>2020-11-05</v>
      </c>
      <c r="D1191" s="16" t="s">
        <v>11120</v>
      </c>
      <c r="E1191" s="16" t="s">
        <v>11121</v>
      </c>
      <c r="F1191" s="16" t="s">
        <v>433</v>
      </c>
      <c r="G1191" s="16" t="s">
        <v>471</v>
      </c>
      <c r="H1191" s="16" t="s">
        <v>472</v>
      </c>
      <c r="I1191" s="16" t="s">
        <v>473</v>
      </c>
      <c r="J1191" s="16" t="s">
        <v>1072</v>
      </c>
      <c r="K1191" s="16" t="s">
        <v>4617</v>
      </c>
      <c r="L1191" s="16" t="s">
        <v>11122</v>
      </c>
      <c r="M1191" s="16" t="s">
        <v>11123</v>
      </c>
      <c r="N1191" s="16" t="s">
        <v>441</v>
      </c>
      <c r="O1191" s="16" t="s">
        <v>442</v>
      </c>
      <c r="P1191" s="16" t="s">
        <v>11124</v>
      </c>
      <c r="Q1191" s="16" t="s">
        <v>11125</v>
      </c>
      <c r="R1191" s="16" t="s">
        <v>33</v>
      </c>
      <c r="S1191" s="16" t="s">
        <v>10239</v>
      </c>
      <c r="T1191" s="16" t="s">
        <v>11126</v>
      </c>
      <c r="U1191" s="16" t="s">
        <v>466</v>
      </c>
      <c r="V1191" s="16" t="s">
        <v>11127</v>
      </c>
      <c r="W1191" s="16" t="s">
        <v>11124</v>
      </c>
      <c r="X1191" s="16" t="s">
        <v>449</v>
      </c>
      <c r="Y1191" s="16" t="s">
        <v>450</v>
      </c>
      <c r="Z1191" s="16" t="s">
        <v>451</v>
      </c>
      <c r="AA1191" s="16" t="s">
        <v>11128</v>
      </c>
      <c r="AB1191" s="16" t="s">
        <v>10239</v>
      </c>
      <c r="AC1191" s="16" t="s">
        <v>33</v>
      </c>
      <c r="AD1191" s="16" t="s">
        <v>453</v>
      </c>
      <c r="AE1191" s="16" t="s">
        <v>33</v>
      </c>
      <c r="AF1191" s="16" t="s">
        <v>338</v>
      </c>
      <c r="AG1191" s="25">
        <f ca="1" t="shared" si="134"/>
        <v>23.838333333435</v>
      </c>
      <c r="AH1191" s="25" t="str">
        <f t="shared" si="135"/>
        <v>是</v>
      </c>
      <c r="AI1191" s="26" t="str">
        <f ca="1" t="shared" si="136"/>
        <v>是</v>
      </c>
      <c r="AJ1191" s="27" t="str">
        <f ca="1" t="shared" si="137"/>
        <v>是</v>
      </c>
      <c r="AK1191" s="28"/>
      <c r="AL1191" s="28" t="s">
        <v>71</v>
      </c>
      <c r="AM1191" s="28"/>
    </row>
    <row r="1192" spans="1:39">
      <c r="A1192" s="22" t="str">
        <f t="shared" si="138"/>
        <v>合肥经开大学城网点</v>
      </c>
      <c r="B1192" s="22" t="str">
        <f>VLOOKUP(R1192,区域划分!A:B,2,0)</f>
        <v>合肥南</v>
      </c>
      <c r="C1192" t="str">
        <f t="shared" si="139"/>
        <v>2020-11-05</v>
      </c>
      <c r="D1192" s="16" t="s">
        <v>11129</v>
      </c>
      <c r="E1192" s="16" t="s">
        <v>11130</v>
      </c>
      <c r="F1192" s="16" t="s">
        <v>835</v>
      </c>
      <c r="G1192" s="16" t="s">
        <v>456</v>
      </c>
      <c r="H1192" s="16" t="s">
        <v>753</v>
      </c>
      <c r="I1192" s="16" t="s">
        <v>473</v>
      </c>
      <c r="J1192" s="16" t="s">
        <v>836</v>
      </c>
      <c r="K1192" s="16" t="s">
        <v>11131</v>
      </c>
      <c r="L1192" s="16" t="s">
        <v>11132</v>
      </c>
      <c r="M1192" s="16" t="s">
        <v>11133</v>
      </c>
      <c r="N1192" s="16" t="s">
        <v>478</v>
      </c>
      <c r="O1192" s="16" t="s">
        <v>442</v>
      </c>
      <c r="P1192" s="16" t="s">
        <v>11134</v>
      </c>
      <c r="Q1192" s="16" t="s">
        <v>800</v>
      </c>
      <c r="R1192" s="16" t="s">
        <v>7</v>
      </c>
      <c r="S1192" s="16" t="s">
        <v>3414</v>
      </c>
      <c r="T1192" s="16" t="s">
        <v>11135</v>
      </c>
      <c r="U1192" s="16" t="s">
        <v>447</v>
      </c>
      <c r="V1192" s="16" t="s">
        <v>11136</v>
      </c>
      <c r="W1192" s="16" t="s">
        <v>11134</v>
      </c>
      <c r="X1192" s="16" t="s">
        <v>449</v>
      </c>
      <c r="Y1192" s="16" t="s">
        <v>450</v>
      </c>
      <c r="Z1192" s="16" t="s">
        <v>451</v>
      </c>
      <c r="AA1192" s="16" t="s">
        <v>11137</v>
      </c>
      <c r="AB1192" s="16" t="s">
        <v>3414</v>
      </c>
      <c r="AC1192" s="16" t="s">
        <v>7</v>
      </c>
      <c r="AD1192" s="16" t="s">
        <v>865</v>
      </c>
      <c r="AE1192" s="16" t="s">
        <v>338</v>
      </c>
      <c r="AF1192" s="16" t="s">
        <v>338</v>
      </c>
      <c r="AG1192" s="25">
        <f ca="1" t="shared" si="134"/>
        <v>1.14916666672798</v>
      </c>
      <c r="AH1192" s="25" t="str">
        <f t="shared" si="135"/>
        <v>是</v>
      </c>
      <c r="AI1192" s="26" t="str">
        <f ca="1" t="shared" si="136"/>
        <v>是</v>
      </c>
      <c r="AJ1192" s="27" t="str">
        <f ca="1" t="shared" si="137"/>
        <v>是</v>
      </c>
      <c r="AK1192" s="28" t="s">
        <v>69</v>
      </c>
      <c r="AL1192" s="28"/>
      <c r="AM1192" s="28"/>
    </row>
    <row r="1193" spans="1:39">
      <c r="A1193" s="22" t="str">
        <f t="shared" si="138"/>
        <v>合肥长丰水湖镇网点</v>
      </c>
      <c r="B1193" s="22" t="str">
        <f>VLOOKUP(R1193,区域划分!A:B,2,0)</f>
        <v>合肥北</v>
      </c>
      <c r="C1193" t="str">
        <f t="shared" si="139"/>
        <v>2020-11-05</v>
      </c>
      <c r="D1193" s="16" t="s">
        <v>11138</v>
      </c>
      <c r="E1193" s="16" t="s">
        <v>11139</v>
      </c>
      <c r="F1193" s="16" t="s">
        <v>433</v>
      </c>
      <c r="G1193" s="16" t="s">
        <v>471</v>
      </c>
      <c r="H1193" s="16" t="s">
        <v>472</v>
      </c>
      <c r="I1193" s="16" t="s">
        <v>473</v>
      </c>
      <c r="J1193" s="16" t="s">
        <v>1979</v>
      </c>
      <c r="K1193" s="16" t="s">
        <v>8081</v>
      </c>
      <c r="L1193" s="16" t="s">
        <v>11140</v>
      </c>
      <c r="M1193" s="16" t="s">
        <v>8084</v>
      </c>
      <c r="N1193" s="16" t="s">
        <v>441</v>
      </c>
      <c r="O1193" s="16" t="s">
        <v>442</v>
      </c>
      <c r="P1193" s="16" t="s">
        <v>8084</v>
      </c>
      <c r="Q1193" s="16" t="s">
        <v>11141</v>
      </c>
      <c r="R1193" s="16" t="s">
        <v>15</v>
      </c>
      <c r="S1193" s="16" t="s">
        <v>829</v>
      </c>
      <c r="T1193" s="16" t="s">
        <v>11142</v>
      </c>
      <c r="U1193" s="16" t="s">
        <v>447</v>
      </c>
      <c r="V1193" s="16" t="s">
        <v>11143</v>
      </c>
      <c r="W1193" s="16" t="s">
        <v>8084</v>
      </c>
      <c r="X1193" s="16" t="s">
        <v>449</v>
      </c>
      <c r="Y1193" s="16" t="s">
        <v>450</v>
      </c>
      <c r="Z1193" s="16" t="s">
        <v>451</v>
      </c>
      <c r="AA1193" s="16" t="s">
        <v>11144</v>
      </c>
      <c r="AB1193" s="16" t="s">
        <v>829</v>
      </c>
      <c r="AC1193" s="16" t="s">
        <v>15</v>
      </c>
      <c r="AD1193" s="16" t="s">
        <v>453</v>
      </c>
      <c r="AE1193" s="16" t="s">
        <v>338</v>
      </c>
      <c r="AF1193" s="16" t="s">
        <v>338</v>
      </c>
      <c r="AG1193" s="25">
        <f ca="1" t="shared" si="134"/>
        <v>2.22416666673962</v>
      </c>
      <c r="AH1193" s="25" t="str">
        <f t="shared" si="135"/>
        <v>是</v>
      </c>
      <c r="AI1193" s="26" t="str">
        <f ca="1" t="shared" si="136"/>
        <v>是</v>
      </c>
      <c r="AJ1193" s="27" t="str">
        <f ca="1" t="shared" si="137"/>
        <v>是</v>
      </c>
      <c r="AK1193" s="28" t="s">
        <v>69</v>
      </c>
      <c r="AL1193" s="28"/>
      <c r="AM1193" s="28"/>
    </row>
    <row r="1194" spans="1:39">
      <c r="A1194" s="22" t="str">
        <f t="shared" si="138"/>
        <v>黄山黟县网点</v>
      </c>
      <c r="B1194" s="22" t="str">
        <f>VLOOKUP(R1194,区域划分!A:B,2,0)</f>
        <v>黄山</v>
      </c>
      <c r="C1194" t="str">
        <f t="shared" si="139"/>
        <v>2020-11-05</v>
      </c>
      <c r="D1194" s="16" t="s">
        <v>11145</v>
      </c>
      <c r="E1194" s="16" t="s">
        <v>11146</v>
      </c>
      <c r="F1194" s="16" t="s">
        <v>835</v>
      </c>
      <c r="G1194" s="16" t="s">
        <v>3420</v>
      </c>
      <c r="H1194" s="16" t="s">
        <v>3421</v>
      </c>
      <c r="I1194" s="16" t="s">
        <v>473</v>
      </c>
      <c r="J1194" s="16" t="s">
        <v>836</v>
      </c>
      <c r="K1194" s="16" t="s">
        <v>11147</v>
      </c>
      <c r="L1194" s="16" t="s">
        <v>11148</v>
      </c>
      <c r="M1194" s="16" t="s">
        <v>11149</v>
      </c>
      <c r="N1194" s="16" t="s">
        <v>478</v>
      </c>
      <c r="O1194" s="16" t="s">
        <v>442</v>
      </c>
      <c r="P1194" s="16" t="s">
        <v>11150</v>
      </c>
      <c r="Q1194" s="16" t="s">
        <v>11151</v>
      </c>
      <c r="R1194" s="16" t="s">
        <v>49</v>
      </c>
      <c r="S1194" s="16" t="s">
        <v>10239</v>
      </c>
      <c r="T1194" s="16" t="s">
        <v>11152</v>
      </c>
      <c r="U1194" s="16" t="s">
        <v>466</v>
      </c>
      <c r="V1194" s="16" t="s">
        <v>11153</v>
      </c>
      <c r="W1194" s="16" t="s">
        <v>11150</v>
      </c>
      <c r="X1194" s="16" t="s">
        <v>449</v>
      </c>
      <c r="Y1194" s="16" t="s">
        <v>450</v>
      </c>
      <c r="Z1194" s="16" t="s">
        <v>451</v>
      </c>
      <c r="AA1194" s="16" t="s">
        <v>11154</v>
      </c>
      <c r="AB1194" s="16" t="s">
        <v>10239</v>
      </c>
      <c r="AC1194" s="16" t="s">
        <v>49</v>
      </c>
      <c r="AD1194" s="16" t="s">
        <v>453</v>
      </c>
      <c r="AE1194" s="16" t="s">
        <v>49</v>
      </c>
      <c r="AF1194" s="16" t="s">
        <v>338</v>
      </c>
      <c r="AG1194" s="25">
        <f ca="1" t="shared" si="134"/>
        <v>23.7958333334536</v>
      </c>
      <c r="AH1194" s="25" t="str">
        <f t="shared" si="135"/>
        <v>是</v>
      </c>
      <c r="AI1194" s="26" t="str">
        <f ca="1" t="shared" si="136"/>
        <v>是</v>
      </c>
      <c r="AJ1194" s="27" t="str">
        <f ca="1" t="shared" si="137"/>
        <v>是</v>
      </c>
      <c r="AK1194" s="28"/>
      <c r="AL1194" s="28" t="s">
        <v>71</v>
      </c>
      <c r="AM1194" s="28"/>
    </row>
    <row r="1195" spans="1:39">
      <c r="A1195" s="22" t="str">
        <f t="shared" si="138"/>
        <v>池州贵池开发区网点</v>
      </c>
      <c r="B1195" s="22" t="str">
        <f>VLOOKUP(R1195,区域划分!A:B,2,0)</f>
        <v>池州</v>
      </c>
      <c r="C1195" t="str">
        <f t="shared" si="139"/>
        <v>2020-11-05</v>
      </c>
      <c r="D1195" s="16" t="s">
        <v>11155</v>
      </c>
      <c r="E1195" s="16" t="s">
        <v>11156</v>
      </c>
      <c r="F1195" s="16" t="s">
        <v>433</v>
      </c>
      <c r="G1195" s="16" t="s">
        <v>3420</v>
      </c>
      <c r="H1195" s="16" t="s">
        <v>3421</v>
      </c>
      <c r="I1195" s="16" t="s">
        <v>473</v>
      </c>
      <c r="J1195" s="16" t="s">
        <v>11157</v>
      </c>
      <c r="K1195" s="16" t="s">
        <v>11158</v>
      </c>
      <c r="L1195" s="16" t="s">
        <v>11159</v>
      </c>
      <c r="M1195" s="16" t="s">
        <v>11160</v>
      </c>
      <c r="N1195" s="16" t="s">
        <v>478</v>
      </c>
      <c r="O1195" s="16" t="s">
        <v>442</v>
      </c>
      <c r="P1195" s="16" t="s">
        <v>11161</v>
      </c>
      <c r="Q1195" s="16" t="s">
        <v>11162</v>
      </c>
      <c r="R1195" s="16" t="s">
        <v>43</v>
      </c>
      <c r="S1195" s="16" t="s">
        <v>10239</v>
      </c>
      <c r="T1195" s="16" t="s">
        <v>10478</v>
      </c>
      <c r="U1195" s="16" t="s">
        <v>466</v>
      </c>
      <c r="V1195" s="16" t="s">
        <v>11163</v>
      </c>
      <c r="W1195" s="16" t="s">
        <v>11161</v>
      </c>
      <c r="X1195" s="16" t="s">
        <v>449</v>
      </c>
      <c r="Y1195" s="16" t="s">
        <v>450</v>
      </c>
      <c r="Z1195" s="16" t="s">
        <v>451</v>
      </c>
      <c r="AA1195" s="16" t="s">
        <v>11164</v>
      </c>
      <c r="AB1195" s="16" t="s">
        <v>10239</v>
      </c>
      <c r="AC1195" s="16" t="s">
        <v>43</v>
      </c>
      <c r="AD1195" s="16" t="s">
        <v>453</v>
      </c>
      <c r="AE1195" s="16" t="s">
        <v>43</v>
      </c>
      <c r="AF1195" s="16" t="s">
        <v>338</v>
      </c>
      <c r="AG1195" s="25">
        <f ca="1" t="shared" si="134"/>
        <v>23.8174999999464</v>
      </c>
      <c r="AH1195" s="25" t="str">
        <f t="shared" si="135"/>
        <v>是</v>
      </c>
      <c r="AI1195" s="26" t="str">
        <f ca="1" t="shared" si="136"/>
        <v>是</v>
      </c>
      <c r="AJ1195" s="27" t="str">
        <f ca="1" t="shared" si="137"/>
        <v>是</v>
      </c>
      <c r="AK1195" s="28"/>
      <c r="AL1195" s="28" t="s">
        <v>71</v>
      </c>
      <c r="AM1195" s="28"/>
    </row>
    <row r="1196" spans="1:39">
      <c r="A1196" s="22" t="str">
        <f t="shared" si="138"/>
        <v>合肥经开大学城网点</v>
      </c>
      <c r="B1196" s="22" t="str">
        <f>VLOOKUP(R1196,区域划分!A:B,2,0)</f>
        <v>合肥南</v>
      </c>
      <c r="C1196" t="str">
        <f t="shared" si="139"/>
        <v>2020-11-05</v>
      </c>
      <c r="D1196" s="16" t="s">
        <v>11165</v>
      </c>
      <c r="E1196" s="16" t="s">
        <v>11166</v>
      </c>
      <c r="F1196" s="16" t="s">
        <v>433</v>
      </c>
      <c r="G1196" s="16" t="s">
        <v>471</v>
      </c>
      <c r="H1196" s="16" t="s">
        <v>472</v>
      </c>
      <c r="I1196" s="16" t="s">
        <v>473</v>
      </c>
      <c r="J1196" s="16" t="s">
        <v>1901</v>
      </c>
      <c r="K1196" s="16" t="s">
        <v>11167</v>
      </c>
      <c r="L1196" s="16" t="s">
        <v>11168</v>
      </c>
      <c r="M1196" s="16" t="s">
        <v>11169</v>
      </c>
      <c r="N1196" s="16" t="s">
        <v>441</v>
      </c>
      <c r="O1196" s="16" t="s">
        <v>442</v>
      </c>
      <c r="P1196" s="16" t="s">
        <v>11170</v>
      </c>
      <c r="Q1196" s="16" t="s">
        <v>11171</v>
      </c>
      <c r="R1196" s="16" t="s">
        <v>7</v>
      </c>
      <c r="S1196" s="16" t="s">
        <v>10239</v>
      </c>
      <c r="T1196" s="16" t="s">
        <v>10274</v>
      </c>
      <c r="U1196" s="16" t="s">
        <v>466</v>
      </c>
      <c r="V1196" s="16" t="s">
        <v>11172</v>
      </c>
      <c r="W1196" s="16" t="s">
        <v>11170</v>
      </c>
      <c r="X1196" s="16" t="s">
        <v>449</v>
      </c>
      <c r="Y1196" s="16" t="s">
        <v>450</v>
      </c>
      <c r="Z1196" s="16" t="s">
        <v>451</v>
      </c>
      <c r="AA1196" s="16" t="s">
        <v>11173</v>
      </c>
      <c r="AB1196" s="16" t="s">
        <v>10239</v>
      </c>
      <c r="AC1196" s="16" t="s">
        <v>7</v>
      </c>
      <c r="AD1196" s="16" t="s">
        <v>453</v>
      </c>
      <c r="AE1196" s="16" t="s">
        <v>7</v>
      </c>
      <c r="AF1196" s="16" t="s">
        <v>338</v>
      </c>
      <c r="AG1196" s="25">
        <f ca="1" t="shared" si="134"/>
        <v>23.8436111110495</v>
      </c>
      <c r="AH1196" s="25" t="str">
        <f t="shared" si="135"/>
        <v>是</v>
      </c>
      <c r="AI1196" s="26" t="str">
        <f ca="1" t="shared" si="136"/>
        <v>是</v>
      </c>
      <c r="AJ1196" s="27" t="str">
        <f ca="1" t="shared" si="137"/>
        <v>是</v>
      </c>
      <c r="AK1196" s="28"/>
      <c r="AL1196" s="28" t="s">
        <v>71</v>
      </c>
      <c r="AM1196" s="28"/>
    </row>
    <row r="1197" spans="1:39">
      <c r="A1197" s="22" t="str">
        <f t="shared" si="138"/>
        <v>合肥高新天鹅湖网点</v>
      </c>
      <c r="B1197" s="22" t="str">
        <f>VLOOKUP(R1197,区域划分!A:B,2,0)</f>
        <v>合肥南</v>
      </c>
      <c r="C1197" t="str">
        <f t="shared" si="139"/>
        <v>2020-11-05</v>
      </c>
      <c r="D1197" s="16" t="s">
        <v>11174</v>
      </c>
      <c r="E1197" s="16" t="s">
        <v>11175</v>
      </c>
      <c r="F1197" s="16" t="s">
        <v>433</v>
      </c>
      <c r="G1197" s="16" t="s">
        <v>471</v>
      </c>
      <c r="H1197" s="16" t="s">
        <v>472</v>
      </c>
      <c r="I1197" s="16" t="s">
        <v>473</v>
      </c>
      <c r="J1197" s="16" t="s">
        <v>11176</v>
      </c>
      <c r="K1197" s="16" t="s">
        <v>11177</v>
      </c>
      <c r="L1197" s="16" t="s">
        <v>11178</v>
      </c>
      <c r="M1197" s="16" t="s">
        <v>11179</v>
      </c>
      <c r="N1197" s="16" t="s">
        <v>478</v>
      </c>
      <c r="O1197" s="16" t="s">
        <v>442</v>
      </c>
      <c r="P1197" s="16" t="s">
        <v>11180</v>
      </c>
      <c r="Q1197" s="16" t="s">
        <v>11181</v>
      </c>
      <c r="R1197" s="16" t="s">
        <v>17</v>
      </c>
      <c r="S1197" s="16" t="s">
        <v>593</v>
      </c>
      <c r="T1197" s="16" t="s">
        <v>11182</v>
      </c>
      <c r="U1197" s="16" t="s">
        <v>447</v>
      </c>
      <c r="V1197" s="16" t="s">
        <v>11183</v>
      </c>
      <c r="W1197" s="16" t="s">
        <v>11180</v>
      </c>
      <c r="X1197" s="16" t="s">
        <v>449</v>
      </c>
      <c r="Y1197" s="16" t="s">
        <v>450</v>
      </c>
      <c r="Z1197" s="16" t="s">
        <v>451</v>
      </c>
      <c r="AA1197" s="16" t="s">
        <v>11184</v>
      </c>
      <c r="AB1197" s="16" t="s">
        <v>593</v>
      </c>
      <c r="AC1197" s="16" t="s">
        <v>17</v>
      </c>
      <c r="AD1197" s="16" t="s">
        <v>453</v>
      </c>
      <c r="AE1197" s="16" t="s">
        <v>338</v>
      </c>
      <c r="AF1197" s="16" t="s">
        <v>338</v>
      </c>
      <c r="AG1197" s="25">
        <f ca="1" t="shared" si="134"/>
        <v>6.01916666678153</v>
      </c>
      <c r="AH1197" s="25" t="str">
        <f t="shared" si="135"/>
        <v>是</v>
      </c>
      <c r="AI1197" s="26" t="str">
        <f ca="1" t="shared" si="136"/>
        <v>是</v>
      </c>
      <c r="AJ1197" s="27" t="str">
        <f ca="1" t="shared" si="137"/>
        <v>是</v>
      </c>
      <c r="AK1197" s="28" t="s">
        <v>69</v>
      </c>
      <c r="AL1197" s="28"/>
      <c r="AM1197" s="28"/>
    </row>
    <row r="1198" spans="1:39">
      <c r="A1198" s="22" t="str">
        <f t="shared" si="138"/>
        <v>合肥经开网点</v>
      </c>
      <c r="B1198" s="22" t="str">
        <f>VLOOKUP(R1198,区域划分!A:B,2,0)</f>
        <v>合肥南</v>
      </c>
      <c r="C1198" t="str">
        <f t="shared" si="139"/>
        <v>2020-11-05</v>
      </c>
      <c r="D1198" s="16" t="s">
        <v>11185</v>
      </c>
      <c r="E1198" s="16" t="s">
        <v>11186</v>
      </c>
      <c r="F1198" s="16" t="s">
        <v>835</v>
      </c>
      <c r="G1198" s="16" t="s">
        <v>471</v>
      </c>
      <c r="H1198" s="16" t="s">
        <v>472</v>
      </c>
      <c r="I1198" s="16" t="s">
        <v>473</v>
      </c>
      <c r="J1198" s="16" t="s">
        <v>836</v>
      </c>
      <c r="K1198" s="16" t="s">
        <v>2865</v>
      </c>
      <c r="L1198" s="16" t="s">
        <v>11187</v>
      </c>
      <c r="M1198" s="16" t="s">
        <v>2680</v>
      </c>
      <c r="N1198" s="16" t="s">
        <v>478</v>
      </c>
      <c r="O1198" s="16" t="s">
        <v>442</v>
      </c>
      <c r="P1198" s="16" t="s">
        <v>11188</v>
      </c>
      <c r="Q1198" s="16" t="s">
        <v>11189</v>
      </c>
      <c r="R1198" s="16" t="s">
        <v>9</v>
      </c>
      <c r="S1198" s="16" t="s">
        <v>2273</v>
      </c>
      <c r="T1198" s="16" t="s">
        <v>11190</v>
      </c>
      <c r="U1198" s="16" t="s">
        <v>447</v>
      </c>
      <c r="V1198" s="16" t="s">
        <v>2683</v>
      </c>
      <c r="W1198" s="16" t="s">
        <v>11188</v>
      </c>
      <c r="X1198" s="16" t="s">
        <v>449</v>
      </c>
      <c r="Y1198" s="16" t="s">
        <v>450</v>
      </c>
      <c r="Z1198" s="16" t="s">
        <v>451</v>
      </c>
      <c r="AA1198" s="16" t="s">
        <v>11191</v>
      </c>
      <c r="AB1198" s="16" t="s">
        <v>2273</v>
      </c>
      <c r="AC1198" s="16" t="s">
        <v>9</v>
      </c>
      <c r="AD1198" s="16" t="s">
        <v>453</v>
      </c>
      <c r="AE1198" s="16" t="s">
        <v>338</v>
      </c>
      <c r="AF1198" s="16" t="s">
        <v>338</v>
      </c>
      <c r="AG1198" s="25">
        <f ca="1" t="shared" si="134"/>
        <v>19.7352777777705</v>
      </c>
      <c r="AH1198" s="25" t="str">
        <f t="shared" si="135"/>
        <v>是</v>
      </c>
      <c r="AI1198" s="26" t="str">
        <f ca="1" t="shared" si="136"/>
        <v>是</v>
      </c>
      <c r="AJ1198" s="27" t="str">
        <f ca="1" t="shared" si="137"/>
        <v>是</v>
      </c>
      <c r="AK1198" s="28" t="s">
        <v>69</v>
      </c>
      <c r="AL1198" s="28"/>
      <c r="AM1198" s="28"/>
    </row>
    <row r="1199" spans="1:39">
      <c r="A1199" s="22" t="str">
        <f t="shared" si="138"/>
        <v>合肥经开大学城网点</v>
      </c>
      <c r="B1199" s="22" t="str">
        <f>VLOOKUP(R1199,区域划分!A:B,2,0)</f>
        <v>合肥南</v>
      </c>
      <c r="C1199" t="str">
        <f t="shared" si="139"/>
        <v>2020-11-05</v>
      </c>
      <c r="D1199" s="16" t="s">
        <v>11192</v>
      </c>
      <c r="E1199" s="16" t="s">
        <v>11193</v>
      </c>
      <c r="F1199" s="16" t="s">
        <v>433</v>
      </c>
      <c r="G1199" s="16" t="s">
        <v>532</v>
      </c>
      <c r="H1199" s="16" t="s">
        <v>533</v>
      </c>
      <c r="I1199" s="16" t="s">
        <v>473</v>
      </c>
      <c r="J1199" s="16" t="s">
        <v>954</v>
      </c>
      <c r="K1199" s="16" t="s">
        <v>11194</v>
      </c>
      <c r="L1199" s="16" t="s">
        <v>11195</v>
      </c>
      <c r="M1199" s="16" t="s">
        <v>537</v>
      </c>
      <c r="N1199" s="16" t="s">
        <v>441</v>
      </c>
      <c r="O1199" s="16" t="s">
        <v>442</v>
      </c>
      <c r="P1199" s="16" t="s">
        <v>537</v>
      </c>
      <c r="Q1199" s="16" t="s">
        <v>11196</v>
      </c>
      <c r="R1199" s="16" t="s">
        <v>7</v>
      </c>
      <c r="S1199" s="16" t="s">
        <v>3414</v>
      </c>
      <c r="T1199" s="16" t="s">
        <v>11197</v>
      </c>
      <c r="U1199" s="16" t="s">
        <v>447</v>
      </c>
      <c r="V1199" s="16" t="s">
        <v>541</v>
      </c>
      <c r="W1199" s="16" t="s">
        <v>537</v>
      </c>
      <c r="X1199" s="16" t="s">
        <v>449</v>
      </c>
      <c r="Y1199" s="16" t="s">
        <v>450</v>
      </c>
      <c r="Z1199" s="16" t="s">
        <v>451</v>
      </c>
      <c r="AA1199" s="16" t="s">
        <v>11198</v>
      </c>
      <c r="AB1199" s="16" t="s">
        <v>3414</v>
      </c>
      <c r="AC1199" s="16" t="s">
        <v>7</v>
      </c>
      <c r="AD1199" s="16" t="s">
        <v>453</v>
      </c>
      <c r="AE1199" s="16" t="s">
        <v>338</v>
      </c>
      <c r="AF1199" s="16" t="s">
        <v>338</v>
      </c>
      <c r="AG1199" s="25">
        <f ca="1" t="shared" si="134"/>
        <v>1.8302777778008</v>
      </c>
      <c r="AH1199" s="25" t="str">
        <f t="shared" si="135"/>
        <v>是</v>
      </c>
      <c r="AI1199" s="26" t="str">
        <f ca="1" t="shared" si="136"/>
        <v>是</v>
      </c>
      <c r="AJ1199" s="27" t="str">
        <f ca="1" t="shared" si="137"/>
        <v>是</v>
      </c>
      <c r="AK1199" s="28" t="s">
        <v>69</v>
      </c>
      <c r="AL1199" s="28"/>
      <c r="AM1199" s="28"/>
    </row>
    <row r="1200" spans="1:39">
      <c r="A1200" s="22" t="str">
        <f t="shared" si="138"/>
        <v>池州贵池网点</v>
      </c>
      <c r="B1200" s="22" t="str">
        <f>VLOOKUP(R1200,区域划分!A:B,2,0)</f>
        <v>池州</v>
      </c>
      <c r="C1200" t="str">
        <f t="shared" si="139"/>
        <v>2020-11-05</v>
      </c>
      <c r="D1200" s="16" t="s">
        <v>11199</v>
      </c>
      <c r="E1200" s="16" t="s">
        <v>11200</v>
      </c>
      <c r="F1200" s="16" t="s">
        <v>433</v>
      </c>
      <c r="G1200" s="16" t="s">
        <v>532</v>
      </c>
      <c r="H1200" s="16" t="s">
        <v>533</v>
      </c>
      <c r="I1200" s="16" t="s">
        <v>473</v>
      </c>
      <c r="J1200" s="16" t="s">
        <v>301</v>
      </c>
      <c r="K1200" s="16" t="s">
        <v>11201</v>
      </c>
      <c r="L1200" s="16" t="s">
        <v>11202</v>
      </c>
      <c r="M1200" s="16" t="s">
        <v>11203</v>
      </c>
      <c r="N1200" s="16" t="s">
        <v>441</v>
      </c>
      <c r="O1200" s="16" t="s">
        <v>479</v>
      </c>
      <c r="P1200" s="16" t="s">
        <v>11204</v>
      </c>
      <c r="Q1200" s="16" t="s">
        <v>11205</v>
      </c>
      <c r="R1200" s="16" t="s">
        <v>88</v>
      </c>
      <c r="S1200" s="16" t="s">
        <v>11206</v>
      </c>
      <c r="T1200" s="16" t="s">
        <v>11207</v>
      </c>
      <c r="U1200" s="16" t="s">
        <v>447</v>
      </c>
      <c r="V1200" s="16" t="s">
        <v>11208</v>
      </c>
      <c r="W1200" s="16" t="s">
        <v>11204</v>
      </c>
      <c r="X1200" s="16" t="s">
        <v>449</v>
      </c>
      <c r="Y1200" s="16" t="s">
        <v>450</v>
      </c>
      <c r="Z1200" s="16" t="s">
        <v>451</v>
      </c>
      <c r="AA1200" s="16" t="s">
        <v>11209</v>
      </c>
      <c r="AB1200" s="16" t="s">
        <v>11206</v>
      </c>
      <c r="AC1200" s="16" t="s">
        <v>88</v>
      </c>
      <c r="AD1200" s="16" t="s">
        <v>453</v>
      </c>
      <c r="AE1200" s="16" t="s">
        <v>338</v>
      </c>
      <c r="AF1200" s="16" t="s">
        <v>338</v>
      </c>
      <c r="AG1200" s="25">
        <f ca="1" t="shared" si="134"/>
        <v>1.36999999999534</v>
      </c>
      <c r="AH1200" s="25" t="str">
        <f t="shared" si="135"/>
        <v>是</v>
      </c>
      <c r="AI1200" s="26" t="str">
        <f ca="1" t="shared" si="136"/>
        <v>是</v>
      </c>
      <c r="AJ1200" s="27" t="str">
        <f ca="1" t="shared" si="137"/>
        <v>是</v>
      </c>
      <c r="AK1200" s="28" t="s">
        <v>69</v>
      </c>
      <c r="AL1200" s="28"/>
      <c r="AM1200" s="28"/>
    </row>
    <row r="1201" spans="1:39">
      <c r="A1201" s="22" t="str">
        <f t="shared" si="138"/>
        <v>六安新安网点</v>
      </c>
      <c r="B1201" s="22" t="str">
        <f>VLOOKUP(R1201,区域划分!A:B,2,0)</f>
        <v>六安</v>
      </c>
      <c r="C1201" t="str">
        <f t="shared" si="139"/>
        <v>2020-11-05</v>
      </c>
      <c r="D1201" s="16" t="s">
        <v>11210</v>
      </c>
      <c r="E1201" s="16" t="s">
        <v>11211</v>
      </c>
      <c r="F1201" s="16" t="s">
        <v>433</v>
      </c>
      <c r="G1201" s="16" t="s">
        <v>471</v>
      </c>
      <c r="H1201" s="16" t="s">
        <v>472</v>
      </c>
      <c r="I1201" s="16" t="s">
        <v>473</v>
      </c>
      <c r="J1201" s="16" t="s">
        <v>655</v>
      </c>
      <c r="K1201" s="16" t="s">
        <v>11212</v>
      </c>
      <c r="L1201" s="16" t="s">
        <v>11213</v>
      </c>
      <c r="M1201" s="16" t="s">
        <v>11214</v>
      </c>
      <c r="N1201" s="16" t="s">
        <v>478</v>
      </c>
      <c r="O1201" s="16" t="s">
        <v>442</v>
      </c>
      <c r="P1201" s="16" t="s">
        <v>11215</v>
      </c>
      <c r="Q1201" s="16" t="s">
        <v>11216</v>
      </c>
      <c r="R1201" s="16" t="s">
        <v>70</v>
      </c>
      <c r="S1201" s="16" t="s">
        <v>5320</v>
      </c>
      <c r="T1201" s="16" t="s">
        <v>11217</v>
      </c>
      <c r="U1201" s="16" t="s">
        <v>447</v>
      </c>
      <c r="V1201" s="16" t="s">
        <v>11218</v>
      </c>
      <c r="W1201" s="16" t="s">
        <v>11215</v>
      </c>
      <c r="X1201" s="16" t="s">
        <v>449</v>
      </c>
      <c r="Y1201" s="16" t="s">
        <v>450</v>
      </c>
      <c r="Z1201" s="16" t="s">
        <v>451</v>
      </c>
      <c r="AA1201" s="16" t="s">
        <v>11219</v>
      </c>
      <c r="AB1201" s="16" t="s">
        <v>5320</v>
      </c>
      <c r="AC1201" s="16" t="s">
        <v>70</v>
      </c>
      <c r="AD1201" s="16" t="s">
        <v>453</v>
      </c>
      <c r="AE1201" s="16" t="s">
        <v>338</v>
      </c>
      <c r="AF1201" s="16" t="s">
        <v>338</v>
      </c>
      <c r="AG1201" s="25">
        <f ca="1" t="shared" si="134"/>
        <v>3.81527777784504</v>
      </c>
      <c r="AH1201" s="25" t="str">
        <f t="shared" si="135"/>
        <v>是</v>
      </c>
      <c r="AI1201" s="26" t="str">
        <f ca="1" t="shared" si="136"/>
        <v>是</v>
      </c>
      <c r="AJ1201" s="27" t="str">
        <f ca="1" t="shared" si="137"/>
        <v>是</v>
      </c>
      <c r="AK1201" s="28" t="s">
        <v>69</v>
      </c>
      <c r="AL1201" s="28"/>
      <c r="AM1201" s="28"/>
    </row>
    <row r="1202" spans="1:39">
      <c r="A1202" s="22" t="str">
        <f t="shared" si="138"/>
        <v>合肥经开大学城网点</v>
      </c>
      <c r="B1202" s="22" t="str">
        <f>VLOOKUP(R1202,区域划分!A:B,2,0)</f>
        <v>合肥南</v>
      </c>
      <c r="C1202" t="str">
        <f t="shared" si="139"/>
        <v>2020-11-05</v>
      </c>
      <c r="D1202" s="16" t="s">
        <v>11220</v>
      </c>
      <c r="E1202" s="16" t="s">
        <v>11221</v>
      </c>
      <c r="F1202" s="16" t="s">
        <v>433</v>
      </c>
      <c r="G1202" s="16" t="s">
        <v>471</v>
      </c>
      <c r="H1202" s="16" t="s">
        <v>472</v>
      </c>
      <c r="I1202" s="16" t="s">
        <v>473</v>
      </c>
      <c r="J1202" s="16" t="s">
        <v>7227</v>
      </c>
      <c r="K1202" s="16" t="s">
        <v>11222</v>
      </c>
      <c r="L1202" s="16" t="s">
        <v>11223</v>
      </c>
      <c r="M1202" s="16" t="s">
        <v>4728</v>
      </c>
      <c r="N1202" s="16" t="s">
        <v>478</v>
      </c>
      <c r="O1202" s="16" t="s">
        <v>442</v>
      </c>
      <c r="P1202" s="16" t="s">
        <v>11224</v>
      </c>
      <c r="Q1202" s="16" t="s">
        <v>11225</v>
      </c>
      <c r="R1202" s="16" t="s">
        <v>7</v>
      </c>
      <c r="S1202" s="16" t="s">
        <v>3414</v>
      </c>
      <c r="T1202" s="16" t="s">
        <v>11226</v>
      </c>
      <c r="U1202" s="16" t="s">
        <v>447</v>
      </c>
      <c r="V1202" s="16" t="s">
        <v>4732</v>
      </c>
      <c r="W1202" s="16" t="s">
        <v>11224</v>
      </c>
      <c r="X1202" s="16" t="s">
        <v>449</v>
      </c>
      <c r="Y1202" s="16" t="s">
        <v>450</v>
      </c>
      <c r="Z1202" s="16" t="s">
        <v>451</v>
      </c>
      <c r="AA1202" s="16" t="s">
        <v>11227</v>
      </c>
      <c r="AB1202" s="16" t="s">
        <v>3414</v>
      </c>
      <c r="AC1202" s="16" t="s">
        <v>7</v>
      </c>
      <c r="AD1202" s="16" t="s">
        <v>453</v>
      </c>
      <c r="AE1202" s="16" t="s">
        <v>338</v>
      </c>
      <c r="AF1202" s="16" t="s">
        <v>338</v>
      </c>
      <c r="AG1202" s="25">
        <f ca="1" t="shared" si="134"/>
        <v>1.67500000004657</v>
      </c>
      <c r="AH1202" s="25" t="str">
        <f t="shared" si="135"/>
        <v>是</v>
      </c>
      <c r="AI1202" s="26" t="str">
        <f ca="1" t="shared" si="136"/>
        <v>是</v>
      </c>
      <c r="AJ1202" s="27" t="str">
        <f ca="1" t="shared" si="137"/>
        <v>是</v>
      </c>
      <c r="AK1202" s="28" t="s">
        <v>69</v>
      </c>
      <c r="AL1202" s="28"/>
      <c r="AM1202" s="28"/>
    </row>
    <row r="1203" spans="1:39">
      <c r="A1203" s="22" t="str">
        <f t="shared" si="138"/>
        <v>合肥高新天鹅湖网点</v>
      </c>
      <c r="B1203" s="22" t="str">
        <f>VLOOKUP(R1203,区域划分!A:B,2,0)</f>
        <v>合肥南</v>
      </c>
      <c r="C1203" t="str">
        <f t="shared" si="139"/>
        <v>2020-11-05</v>
      </c>
      <c r="D1203" s="16" t="s">
        <v>11228</v>
      </c>
      <c r="E1203" s="16" t="s">
        <v>11229</v>
      </c>
      <c r="F1203" s="16" t="s">
        <v>433</v>
      </c>
      <c r="G1203" s="16" t="s">
        <v>456</v>
      </c>
      <c r="H1203" s="16" t="s">
        <v>753</v>
      </c>
      <c r="I1203" s="16" t="s">
        <v>436</v>
      </c>
      <c r="J1203" s="16" t="s">
        <v>3609</v>
      </c>
      <c r="K1203" s="16" t="s">
        <v>11230</v>
      </c>
      <c r="L1203" s="16" t="s">
        <v>11231</v>
      </c>
      <c r="M1203" s="16" t="s">
        <v>11232</v>
      </c>
      <c r="N1203" s="16" t="s">
        <v>478</v>
      </c>
      <c r="O1203" s="16" t="s">
        <v>442</v>
      </c>
      <c r="P1203" s="16" t="s">
        <v>11233</v>
      </c>
      <c r="Q1203" s="16" t="s">
        <v>11234</v>
      </c>
      <c r="R1203" s="16" t="s">
        <v>17</v>
      </c>
      <c r="S1203" s="16" t="s">
        <v>593</v>
      </c>
      <c r="T1203" s="16" t="s">
        <v>11235</v>
      </c>
      <c r="U1203" s="16" t="s">
        <v>447</v>
      </c>
      <c r="V1203" s="16" t="s">
        <v>11236</v>
      </c>
      <c r="W1203" s="16" t="s">
        <v>11233</v>
      </c>
      <c r="X1203" s="16" t="s">
        <v>449</v>
      </c>
      <c r="Y1203" s="16" t="s">
        <v>450</v>
      </c>
      <c r="Z1203" s="16" t="s">
        <v>451</v>
      </c>
      <c r="AA1203" s="16" t="s">
        <v>11237</v>
      </c>
      <c r="AB1203" s="16" t="s">
        <v>593</v>
      </c>
      <c r="AC1203" s="16" t="s">
        <v>17</v>
      </c>
      <c r="AD1203" s="16" t="s">
        <v>453</v>
      </c>
      <c r="AE1203" s="16" t="s">
        <v>338</v>
      </c>
      <c r="AF1203" s="16" t="s">
        <v>338</v>
      </c>
      <c r="AG1203" s="25">
        <f ca="1" t="shared" si="134"/>
        <v>5.95222222222947</v>
      </c>
      <c r="AH1203" s="25" t="str">
        <f t="shared" si="135"/>
        <v>是</v>
      </c>
      <c r="AI1203" s="26" t="str">
        <f ca="1" t="shared" si="136"/>
        <v>是</v>
      </c>
      <c r="AJ1203" s="27" t="str">
        <f ca="1" t="shared" si="137"/>
        <v>是</v>
      </c>
      <c r="AK1203" s="28" t="s">
        <v>69</v>
      </c>
      <c r="AL1203" s="28"/>
      <c r="AM1203" s="28"/>
    </row>
    <row r="1204" spans="1:39">
      <c r="A1204" s="22" t="str">
        <f t="shared" si="138"/>
        <v>合肥长丰北城网点</v>
      </c>
      <c r="B1204" s="22" t="str">
        <f>VLOOKUP(R1204,区域划分!A:B,2,0)</f>
        <v>合肥北</v>
      </c>
      <c r="C1204" t="str">
        <f t="shared" si="139"/>
        <v>2020-11-05</v>
      </c>
      <c r="D1204" s="16" t="s">
        <v>11238</v>
      </c>
      <c r="E1204" s="16" t="s">
        <v>11239</v>
      </c>
      <c r="F1204" s="16" t="s">
        <v>433</v>
      </c>
      <c r="G1204" s="16" t="s">
        <v>471</v>
      </c>
      <c r="H1204" s="16" t="s">
        <v>472</v>
      </c>
      <c r="I1204" s="16" t="s">
        <v>473</v>
      </c>
      <c r="J1204" s="16" t="s">
        <v>3128</v>
      </c>
      <c r="K1204" s="16" t="s">
        <v>3129</v>
      </c>
      <c r="L1204" s="16" t="s">
        <v>11240</v>
      </c>
      <c r="M1204" s="16" t="s">
        <v>11241</v>
      </c>
      <c r="N1204" s="16" t="s">
        <v>441</v>
      </c>
      <c r="O1204" s="16" t="s">
        <v>442</v>
      </c>
      <c r="P1204" s="16" t="s">
        <v>11242</v>
      </c>
      <c r="Q1204" s="16" t="s">
        <v>11243</v>
      </c>
      <c r="R1204" s="16" t="s">
        <v>21</v>
      </c>
      <c r="S1204" s="16" t="s">
        <v>482</v>
      </c>
      <c r="T1204" s="16" t="s">
        <v>11244</v>
      </c>
      <c r="U1204" s="16" t="s">
        <v>447</v>
      </c>
      <c r="V1204" s="16" t="s">
        <v>11245</v>
      </c>
      <c r="W1204" s="16" t="s">
        <v>11242</v>
      </c>
      <c r="X1204" s="16" t="s">
        <v>449</v>
      </c>
      <c r="Y1204" s="16" t="s">
        <v>450</v>
      </c>
      <c r="Z1204" s="16" t="s">
        <v>451</v>
      </c>
      <c r="AA1204" s="16" t="s">
        <v>11246</v>
      </c>
      <c r="AB1204" s="16" t="s">
        <v>482</v>
      </c>
      <c r="AC1204" s="16" t="s">
        <v>21</v>
      </c>
      <c r="AD1204" s="16" t="s">
        <v>453</v>
      </c>
      <c r="AE1204" s="16" t="s">
        <v>338</v>
      </c>
      <c r="AF1204" s="16" t="s">
        <v>338</v>
      </c>
      <c r="AG1204" s="25">
        <f ca="1" t="shared" si="134"/>
        <v>1.08527777774725</v>
      </c>
      <c r="AH1204" s="25" t="str">
        <f t="shared" si="135"/>
        <v>是</v>
      </c>
      <c r="AI1204" s="26" t="str">
        <f ca="1" t="shared" si="136"/>
        <v>是</v>
      </c>
      <c r="AJ1204" s="27" t="str">
        <f ca="1" t="shared" si="137"/>
        <v>是</v>
      </c>
      <c r="AK1204" s="28" t="s">
        <v>69</v>
      </c>
      <c r="AL1204" s="28"/>
      <c r="AM1204" s="28"/>
    </row>
    <row r="1205" spans="1:39">
      <c r="A1205" s="22" t="str">
        <f t="shared" si="138"/>
        <v>黄山休宁新城网点</v>
      </c>
      <c r="B1205" s="22" t="str">
        <f>VLOOKUP(R1205,区域划分!A:B,2,0)</f>
        <v>黄山</v>
      </c>
      <c r="C1205" t="str">
        <f t="shared" si="139"/>
        <v>2020-11-05</v>
      </c>
      <c r="D1205" s="16" t="s">
        <v>11247</v>
      </c>
      <c r="E1205" s="16" t="s">
        <v>11248</v>
      </c>
      <c r="F1205" s="16" t="s">
        <v>433</v>
      </c>
      <c r="G1205" s="16" t="s">
        <v>456</v>
      </c>
      <c r="H1205" s="16" t="s">
        <v>457</v>
      </c>
      <c r="I1205" s="16" t="s">
        <v>436</v>
      </c>
      <c r="J1205" s="16" t="s">
        <v>11249</v>
      </c>
      <c r="K1205" s="16" t="s">
        <v>11250</v>
      </c>
      <c r="L1205" s="16" t="s">
        <v>11251</v>
      </c>
      <c r="M1205" s="16" t="s">
        <v>11252</v>
      </c>
      <c r="N1205" s="16" t="s">
        <v>441</v>
      </c>
      <c r="O1205" s="16" t="s">
        <v>442</v>
      </c>
      <c r="P1205" s="16" t="s">
        <v>11253</v>
      </c>
      <c r="Q1205" s="16" t="s">
        <v>11254</v>
      </c>
      <c r="R1205" s="16" t="s">
        <v>127</v>
      </c>
      <c r="S1205" s="16" t="s">
        <v>7611</v>
      </c>
      <c r="T1205" s="16" t="s">
        <v>11255</v>
      </c>
      <c r="U1205" s="16" t="s">
        <v>447</v>
      </c>
      <c r="V1205" s="16" t="s">
        <v>11256</v>
      </c>
      <c r="W1205" s="16" t="s">
        <v>11253</v>
      </c>
      <c r="X1205" s="16" t="s">
        <v>449</v>
      </c>
      <c r="Y1205" s="16" t="s">
        <v>450</v>
      </c>
      <c r="Z1205" s="16" t="s">
        <v>451</v>
      </c>
      <c r="AA1205" s="16" t="s">
        <v>11257</v>
      </c>
      <c r="AB1205" s="16" t="s">
        <v>7611</v>
      </c>
      <c r="AC1205" s="16" t="s">
        <v>127</v>
      </c>
      <c r="AD1205" s="16" t="s">
        <v>453</v>
      </c>
      <c r="AE1205" s="16" t="s">
        <v>338</v>
      </c>
      <c r="AF1205" s="16" t="s">
        <v>338</v>
      </c>
      <c r="AG1205" s="25">
        <f ca="1" t="shared" si="134"/>
        <v>17.3455555555411</v>
      </c>
      <c r="AH1205" s="25" t="str">
        <f t="shared" si="135"/>
        <v>是</v>
      </c>
      <c r="AI1205" s="26" t="str">
        <f ca="1" t="shared" si="136"/>
        <v>是</v>
      </c>
      <c r="AJ1205" s="27" t="str">
        <f ca="1" t="shared" si="137"/>
        <v>是</v>
      </c>
      <c r="AK1205" s="28" t="s">
        <v>69</v>
      </c>
      <c r="AL1205" s="28"/>
      <c r="AM1205" s="28"/>
    </row>
    <row r="1206" spans="1:39">
      <c r="A1206" s="22" t="str">
        <f t="shared" si="138"/>
        <v>合肥经开大学城网点</v>
      </c>
      <c r="B1206" s="22" t="str">
        <f>VLOOKUP(R1206,区域划分!A:B,2,0)</f>
        <v>合肥南</v>
      </c>
      <c r="C1206" t="str">
        <f t="shared" si="139"/>
        <v>2020-11-05</v>
      </c>
      <c r="D1206" s="16" t="s">
        <v>11258</v>
      </c>
      <c r="E1206" s="16" t="s">
        <v>11259</v>
      </c>
      <c r="F1206" s="16" t="s">
        <v>433</v>
      </c>
      <c r="G1206" s="16" t="s">
        <v>532</v>
      </c>
      <c r="H1206" s="16" t="s">
        <v>2334</v>
      </c>
      <c r="I1206" s="16" t="s">
        <v>436</v>
      </c>
      <c r="J1206" s="16" t="s">
        <v>2987</v>
      </c>
      <c r="K1206" s="16" t="s">
        <v>2988</v>
      </c>
      <c r="L1206" s="16" t="s">
        <v>11260</v>
      </c>
      <c r="M1206" s="16" t="s">
        <v>11261</v>
      </c>
      <c r="N1206" s="16" t="s">
        <v>441</v>
      </c>
      <c r="O1206" s="16" t="s">
        <v>442</v>
      </c>
      <c r="P1206" s="16" t="s">
        <v>11261</v>
      </c>
      <c r="Q1206" s="16" t="s">
        <v>11262</v>
      </c>
      <c r="R1206" s="16" t="s">
        <v>7</v>
      </c>
      <c r="S1206" s="16" t="s">
        <v>3414</v>
      </c>
      <c r="T1206" s="16" t="s">
        <v>11263</v>
      </c>
      <c r="U1206" s="16" t="s">
        <v>447</v>
      </c>
      <c r="V1206" s="16" t="s">
        <v>11264</v>
      </c>
      <c r="W1206" s="16" t="s">
        <v>11261</v>
      </c>
      <c r="X1206" s="16" t="s">
        <v>449</v>
      </c>
      <c r="Y1206" s="16" t="s">
        <v>450</v>
      </c>
      <c r="Z1206" s="16" t="s">
        <v>451</v>
      </c>
      <c r="AA1206" s="16" t="s">
        <v>11265</v>
      </c>
      <c r="AB1206" s="16" t="s">
        <v>3414</v>
      </c>
      <c r="AC1206" s="16" t="s">
        <v>7</v>
      </c>
      <c r="AD1206" s="16" t="s">
        <v>453</v>
      </c>
      <c r="AE1206" s="16" t="s">
        <v>338</v>
      </c>
      <c r="AF1206" s="16" t="s">
        <v>338</v>
      </c>
      <c r="AG1206" s="25">
        <f ca="1" t="shared" si="134"/>
        <v>0.936666666646488</v>
      </c>
      <c r="AH1206" s="25" t="str">
        <f t="shared" si="135"/>
        <v>是</v>
      </c>
      <c r="AI1206" s="26" t="str">
        <f ca="1" t="shared" si="136"/>
        <v>是</v>
      </c>
      <c r="AJ1206" s="27" t="str">
        <f ca="1" t="shared" si="137"/>
        <v>是</v>
      </c>
      <c r="AK1206" s="28" t="s">
        <v>69</v>
      </c>
      <c r="AL1206" s="28"/>
      <c r="AM1206" s="28"/>
    </row>
    <row r="1207" spans="1:39">
      <c r="A1207" s="22" t="str">
        <f t="shared" si="138"/>
        <v>合肥肥东吾悦网点</v>
      </c>
      <c r="B1207" s="22" t="str">
        <f>VLOOKUP(R1207,区域划分!A:B,2,0)</f>
        <v>肥东</v>
      </c>
      <c r="C1207" t="str">
        <f t="shared" si="139"/>
        <v>2020-11-05</v>
      </c>
      <c r="D1207" s="16" t="s">
        <v>11266</v>
      </c>
      <c r="E1207" s="16" t="s">
        <v>11267</v>
      </c>
      <c r="F1207" s="16" t="s">
        <v>433</v>
      </c>
      <c r="G1207" s="16" t="s">
        <v>456</v>
      </c>
      <c r="H1207" s="16" t="s">
        <v>457</v>
      </c>
      <c r="I1207" s="16" t="s">
        <v>436</v>
      </c>
      <c r="J1207" s="16" t="s">
        <v>11268</v>
      </c>
      <c r="K1207" s="16" t="s">
        <v>11269</v>
      </c>
      <c r="L1207" s="16" t="s">
        <v>11270</v>
      </c>
      <c r="M1207" s="16" t="s">
        <v>963</v>
      </c>
      <c r="N1207" s="16" t="s">
        <v>441</v>
      </c>
      <c r="O1207" s="16" t="s">
        <v>479</v>
      </c>
      <c r="P1207" s="16" t="s">
        <v>11271</v>
      </c>
      <c r="Q1207" s="16" t="s">
        <v>11272</v>
      </c>
      <c r="R1207" s="16" t="s">
        <v>11</v>
      </c>
      <c r="S1207" s="16" t="s">
        <v>10239</v>
      </c>
      <c r="T1207" s="16" t="s">
        <v>7218</v>
      </c>
      <c r="U1207" s="16" t="s">
        <v>466</v>
      </c>
      <c r="V1207" s="16" t="s">
        <v>11273</v>
      </c>
      <c r="W1207" s="16" t="s">
        <v>11274</v>
      </c>
      <c r="X1207" s="16" t="s">
        <v>449</v>
      </c>
      <c r="Y1207" s="16" t="s">
        <v>450</v>
      </c>
      <c r="Z1207" s="16" t="s">
        <v>451</v>
      </c>
      <c r="AA1207" s="16" t="s">
        <v>11275</v>
      </c>
      <c r="AB1207" s="16" t="s">
        <v>10239</v>
      </c>
      <c r="AC1207" s="16" t="s">
        <v>11</v>
      </c>
      <c r="AD1207" s="16" t="s">
        <v>453</v>
      </c>
      <c r="AE1207" s="16" t="s">
        <v>11</v>
      </c>
      <c r="AF1207" s="16" t="s">
        <v>338</v>
      </c>
      <c r="AG1207" s="25">
        <f ca="1" t="shared" si="134"/>
        <v>23.7238888889551</v>
      </c>
      <c r="AH1207" s="25" t="str">
        <f t="shared" si="135"/>
        <v>是</v>
      </c>
      <c r="AI1207" s="26" t="str">
        <f ca="1" t="shared" si="136"/>
        <v>是</v>
      </c>
      <c r="AJ1207" s="27" t="str">
        <f ca="1" t="shared" si="137"/>
        <v>是</v>
      </c>
      <c r="AK1207" s="28"/>
      <c r="AL1207" s="28" t="s">
        <v>71</v>
      </c>
      <c r="AM1207" s="28"/>
    </row>
    <row r="1208" spans="1:39">
      <c r="A1208" s="22" t="str">
        <f t="shared" ref="A1208:A1239" si="140">R1208</f>
        <v>合肥经开大学城网点</v>
      </c>
      <c r="B1208" s="22" t="str">
        <f>VLOOKUP(R1208,区域划分!A:B,2,0)</f>
        <v>合肥南</v>
      </c>
      <c r="C1208" t="str">
        <f t="shared" ref="C1208:C1239" si="141">MID(L1208,1,10)</f>
        <v>2020-11-05</v>
      </c>
      <c r="D1208" s="16" t="s">
        <v>11276</v>
      </c>
      <c r="E1208" s="16" t="s">
        <v>11277</v>
      </c>
      <c r="F1208" s="16" t="s">
        <v>433</v>
      </c>
      <c r="G1208" s="16" t="s">
        <v>456</v>
      </c>
      <c r="H1208" s="16" t="s">
        <v>457</v>
      </c>
      <c r="I1208" s="16" t="s">
        <v>473</v>
      </c>
      <c r="J1208" s="16" t="s">
        <v>11278</v>
      </c>
      <c r="K1208" s="16" t="s">
        <v>11279</v>
      </c>
      <c r="L1208" s="16" t="s">
        <v>11280</v>
      </c>
      <c r="M1208" s="16" t="s">
        <v>537</v>
      </c>
      <c r="N1208" s="16" t="s">
        <v>478</v>
      </c>
      <c r="O1208" s="16" t="s">
        <v>442</v>
      </c>
      <c r="P1208" s="16" t="s">
        <v>11281</v>
      </c>
      <c r="Q1208" s="16" t="s">
        <v>11282</v>
      </c>
      <c r="R1208" s="16" t="s">
        <v>7</v>
      </c>
      <c r="S1208" s="16" t="s">
        <v>3414</v>
      </c>
      <c r="T1208" s="16" t="s">
        <v>11283</v>
      </c>
      <c r="U1208" s="16" t="s">
        <v>447</v>
      </c>
      <c r="V1208" s="16" t="s">
        <v>541</v>
      </c>
      <c r="W1208" s="16" t="s">
        <v>11281</v>
      </c>
      <c r="X1208" s="16" t="s">
        <v>449</v>
      </c>
      <c r="Y1208" s="16" t="s">
        <v>450</v>
      </c>
      <c r="Z1208" s="16" t="s">
        <v>451</v>
      </c>
      <c r="AA1208" s="16" t="s">
        <v>11284</v>
      </c>
      <c r="AB1208" s="16" t="s">
        <v>3414</v>
      </c>
      <c r="AC1208" s="16" t="s">
        <v>7</v>
      </c>
      <c r="AD1208" s="16" t="s">
        <v>453</v>
      </c>
      <c r="AE1208" s="16" t="s">
        <v>338</v>
      </c>
      <c r="AF1208" s="16" t="s">
        <v>338</v>
      </c>
      <c r="AG1208" s="25">
        <f ca="1" t="shared" ref="AG1208:AG1256" si="142">IF(X1208="已关闭",(AA1208-L1208)*24,(NOW()-L1208)*24)</f>
        <v>1.13027777778916</v>
      </c>
      <c r="AH1208" s="25" t="str">
        <f t="shared" ref="AH1208:AH1256" si="143">IF(AND(Y1208="及时响应",Z1208="否"),"是","否")</f>
        <v>是</v>
      </c>
      <c r="AI1208" s="26" t="str">
        <f ca="1" t="shared" ref="AI1208:AI1256" si="144">IF(AG1208&gt;24,"否","是")</f>
        <v>是</v>
      </c>
      <c r="AJ1208" s="27" t="str">
        <f ca="1" t="shared" ref="AJ1208:AJ1256" si="145">IF(AND(AH1208="是",AI1208="是"),"是","否")</f>
        <v>是</v>
      </c>
      <c r="AK1208" s="28" t="s">
        <v>69</v>
      </c>
      <c r="AL1208" s="28"/>
      <c r="AM1208" s="28"/>
    </row>
    <row r="1209" spans="1:39">
      <c r="A1209" s="22" t="str">
        <f t="shared" si="140"/>
        <v>合肥肥东吾悦网点</v>
      </c>
      <c r="B1209" s="22" t="str">
        <f>VLOOKUP(R1209,区域划分!A:B,2,0)</f>
        <v>肥东</v>
      </c>
      <c r="C1209" t="str">
        <f t="shared" si="141"/>
        <v>2020-11-05</v>
      </c>
      <c r="D1209" s="16" t="s">
        <v>11285</v>
      </c>
      <c r="E1209" s="16" t="s">
        <v>11286</v>
      </c>
      <c r="F1209" s="16" t="s">
        <v>433</v>
      </c>
      <c r="G1209" s="16" t="s">
        <v>532</v>
      </c>
      <c r="H1209" s="16" t="s">
        <v>533</v>
      </c>
      <c r="I1209" s="16" t="s">
        <v>473</v>
      </c>
      <c r="J1209" s="16" t="s">
        <v>710</v>
      </c>
      <c r="K1209" s="16" t="s">
        <v>11287</v>
      </c>
      <c r="L1209" s="16" t="s">
        <v>11288</v>
      </c>
      <c r="M1209" s="16" t="s">
        <v>11289</v>
      </c>
      <c r="N1209" s="16" t="s">
        <v>478</v>
      </c>
      <c r="O1209" s="16" t="s">
        <v>442</v>
      </c>
      <c r="P1209" s="16" t="s">
        <v>3921</v>
      </c>
      <c r="Q1209" s="16" t="s">
        <v>11290</v>
      </c>
      <c r="R1209" s="16" t="s">
        <v>11</v>
      </c>
      <c r="S1209" s="16" t="s">
        <v>10239</v>
      </c>
      <c r="T1209" s="16" t="s">
        <v>4197</v>
      </c>
      <c r="U1209" s="16" t="s">
        <v>466</v>
      </c>
      <c r="V1209" s="16" t="s">
        <v>11291</v>
      </c>
      <c r="W1209" s="16" t="s">
        <v>3921</v>
      </c>
      <c r="X1209" s="16" t="s">
        <v>449</v>
      </c>
      <c r="Y1209" s="16" t="s">
        <v>450</v>
      </c>
      <c r="Z1209" s="16" t="s">
        <v>451</v>
      </c>
      <c r="AA1209" s="16" t="s">
        <v>11292</v>
      </c>
      <c r="AB1209" s="16" t="s">
        <v>10239</v>
      </c>
      <c r="AC1209" s="16" t="s">
        <v>11</v>
      </c>
      <c r="AD1209" s="16" t="s">
        <v>453</v>
      </c>
      <c r="AE1209" s="16" t="s">
        <v>11</v>
      </c>
      <c r="AF1209" s="16" t="s">
        <v>338</v>
      </c>
      <c r="AG1209" s="25">
        <f ca="1" t="shared" si="142"/>
        <v>23.6647222222527</v>
      </c>
      <c r="AH1209" s="25" t="str">
        <f t="shared" si="143"/>
        <v>是</v>
      </c>
      <c r="AI1209" s="26" t="str">
        <f ca="1" t="shared" si="144"/>
        <v>是</v>
      </c>
      <c r="AJ1209" s="27" t="str">
        <f ca="1" t="shared" si="145"/>
        <v>是</v>
      </c>
      <c r="AK1209" s="28"/>
      <c r="AL1209" s="28" t="s">
        <v>71</v>
      </c>
      <c r="AM1209" s="28"/>
    </row>
    <row r="1210" spans="1:39">
      <c r="A1210" s="22" t="str">
        <f t="shared" si="140"/>
        <v>六安霍邱周集镇网点</v>
      </c>
      <c r="B1210" s="22" t="str">
        <f>VLOOKUP(R1210,区域划分!A:B,2,0)</f>
        <v>六安</v>
      </c>
      <c r="C1210" t="str">
        <f t="shared" si="141"/>
        <v>2020-11-05</v>
      </c>
      <c r="D1210" s="16" t="s">
        <v>11293</v>
      </c>
      <c r="E1210" s="16" t="s">
        <v>11294</v>
      </c>
      <c r="F1210" s="16" t="s">
        <v>433</v>
      </c>
      <c r="G1210" s="16" t="s">
        <v>3420</v>
      </c>
      <c r="H1210" s="16" t="s">
        <v>3421</v>
      </c>
      <c r="I1210" s="16" t="s">
        <v>436</v>
      </c>
      <c r="J1210" s="16" t="s">
        <v>2168</v>
      </c>
      <c r="K1210" s="16" t="s">
        <v>11295</v>
      </c>
      <c r="L1210" s="16" t="s">
        <v>11296</v>
      </c>
      <c r="M1210" s="16" t="s">
        <v>11297</v>
      </c>
      <c r="N1210" s="16" t="s">
        <v>478</v>
      </c>
      <c r="O1210" s="16" t="s">
        <v>442</v>
      </c>
      <c r="P1210" s="16" t="s">
        <v>11298</v>
      </c>
      <c r="Q1210" s="16" t="s">
        <v>11299</v>
      </c>
      <c r="R1210" s="16" t="s">
        <v>33</v>
      </c>
      <c r="S1210" s="16" t="s">
        <v>7361</v>
      </c>
      <c r="T1210" s="16" t="s">
        <v>11300</v>
      </c>
      <c r="U1210" s="16" t="s">
        <v>447</v>
      </c>
      <c r="V1210" s="16" t="s">
        <v>11301</v>
      </c>
      <c r="W1210" s="16" t="s">
        <v>11298</v>
      </c>
      <c r="X1210" s="16" t="s">
        <v>449</v>
      </c>
      <c r="Y1210" s="16" t="s">
        <v>450</v>
      </c>
      <c r="Z1210" s="16" t="s">
        <v>451</v>
      </c>
      <c r="AA1210" s="16" t="s">
        <v>11302</v>
      </c>
      <c r="AB1210" s="16" t="s">
        <v>7361</v>
      </c>
      <c r="AC1210" s="16" t="s">
        <v>33</v>
      </c>
      <c r="AD1210" s="16" t="s">
        <v>453</v>
      </c>
      <c r="AE1210" s="16" t="s">
        <v>338</v>
      </c>
      <c r="AF1210" s="16" t="s">
        <v>338</v>
      </c>
      <c r="AG1210" s="25">
        <f ca="1" t="shared" si="142"/>
        <v>23.6686111111776</v>
      </c>
      <c r="AH1210" s="25" t="str">
        <f t="shared" si="143"/>
        <v>是</v>
      </c>
      <c r="AI1210" s="26" t="str">
        <f ca="1" t="shared" si="144"/>
        <v>是</v>
      </c>
      <c r="AJ1210" s="27" t="str">
        <f ca="1" t="shared" si="145"/>
        <v>是</v>
      </c>
      <c r="AK1210" s="28" t="s">
        <v>69</v>
      </c>
      <c r="AL1210" s="28"/>
      <c r="AM1210" s="28"/>
    </row>
    <row r="1211" spans="1:39">
      <c r="A1211" s="22" t="str">
        <f t="shared" si="140"/>
        <v>池州贵池开发区网点</v>
      </c>
      <c r="B1211" s="22" t="str">
        <f>VLOOKUP(R1211,区域划分!A:B,2,0)</f>
        <v>池州</v>
      </c>
      <c r="C1211" t="str">
        <f t="shared" si="141"/>
        <v>2020-11-05</v>
      </c>
      <c r="D1211" s="16" t="s">
        <v>11303</v>
      </c>
      <c r="E1211" s="16" t="s">
        <v>11304</v>
      </c>
      <c r="F1211" s="16" t="s">
        <v>433</v>
      </c>
      <c r="G1211" s="16" t="s">
        <v>456</v>
      </c>
      <c r="H1211" s="16" t="s">
        <v>457</v>
      </c>
      <c r="I1211" s="16" t="s">
        <v>436</v>
      </c>
      <c r="J1211" s="16" t="s">
        <v>999</v>
      </c>
      <c r="K1211" s="16" t="s">
        <v>11305</v>
      </c>
      <c r="L1211" s="16" t="s">
        <v>11306</v>
      </c>
      <c r="M1211" s="16" t="s">
        <v>11307</v>
      </c>
      <c r="N1211" s="16" t="s">
        <v>441</v>
      </c>
      <c r="O1211" s="16" t="s">
        <v>442</v>
      </c>
      <c r="P1211" s="16" t="s">
        <v>11308</v>
      </c>
      <c r="Q1211" s="16" t="s">
        <v>11309</v>
      </c>
      <c r="R1211" s="16" t="s">
        <v>43</v>
      </c>
      <c r="S1211" s="16" t="s">
        <v>3661</v>
      </c>
      <c r="T1211" s="16" t="s">
        <v>11310</v>
      </c>
      <c r="U1211" s="16" t="s">
        <v>447</v>
      </c>
      <c r="V1211" s="16" t="s">
        <v>11311</v>
      </c>
      <c r="W1211" s="16" t="s">
        <v>11308</v>
      </c>
      <c r="X1211" s="16" t="s">
        <v>449</v>
      </c>
      <c r="Y1211" s="16" t="s">
        <v>450</v>
      </c>
      <c r="Z1211" s="16" t="s">
        <v>451</v>
      </c>
      <c r="AA1211" s="16" t="s">
        <v>11312</v>
      </c>
      <c r="AB1211" s="16" t="s">
        <v>3661</v>
      </c>
      <c r="AC1211" s="16" t="s">
        <v>43</v>
      </c>
      <c r="AD1211" s="16" t="s">
        <v>453</v>
      </c>
      <c r="AE1211" s="16" t="s">
        <v>338</v>
      </c>
      <c r="AF1211" s="16" t="s">
        <v>338</v>
      </c>
      <c r="AG1211" s="25">
        <f ca="1" t="shared" si="142"/>
        <v>20.587222222297</v>
      </c>
      <c r="AH1211" s="25" t="str">
        <f t="shared" si="143"/>
        <v>是</v>
      </c>
      <c r="AI1211" s="26" t="str">
        <f ca="1" t="shared" si="144"/>
        <v>是</v>
      </c>
      <c r="AJ1211" s="27" t="str">
        <f ca="1" t="shared" si="145"/>
        <v>是</v>
      </c>
      <c r="AK1211" s="28" t="s">
        <v>69</v>
      </c>
      <c r="AL1211" s="28"/>
      <c r="AM1211" s="28"/>
    </row>
    <row r="1212" spans="1:39">
      <c r="A1212" s="22" t="str">
        <f t="shared" si="140"/>
        <v>合肥蜀山通合网点</v>
      </c>
      <c r="B1212" s="22" t="str">
        <f>VLOOKUP(R1212,区域划分!A:B,2,0)</f>
        <v>合肥南</v>
      </c>
      <c r="C1212" t="str">
        <f t="shared" si="141"/>
        <v>2020-11-05</v>
      </c>
      <c r="D1212" s="16" t="s">
        <v>11313</v>
      </c>
      <c r="E1212" s="16" t="s">
        <v>11314</v>
      </c>
      <c r="F1212" s="16" t="s">
        <v>433</v>
      </c>
      <c r="G1212" s="16" t="s">
        <v>471</v>
      </c>
      <c r="H1212" s="16" t="s">
        <v>472</v>
      </c>
      <c r="I1212" s="16" t="s">
        <v>473</v>
      </c>
      <c r="J1212" s="16" t="s">
        <v>11315</v>
      </c>
      <c r="K1212" s="16" t="s">
        <v>11316</v>
      </c>
      <c r="L1212" s="16" t="s">
        <v>11317</v>
      </c>
      <c r="M1212" s="16" t="s">
        <v>11318</v>
      </c>
      <c r="N1212" s="16" t="s">
        <v>478</v>
      </c>
      <c r="O1212" s="16" t="s">
        <v>442</v>
      </c>
      <c r="P1212" s="16" t="s">
        <v>11319</v>
      </c>
      <c r="Q1212" s="16" t="s">
        <v>11320</v>
      </c>
      <c r="R1212" s="16" t="s">
        <v>66</v>
      </c>
      <c r="S1212" s="16" t="s">
        <v>8048</v>
      </c>
      <c r="T1212" s="16" t="s">
        <v>11321</v>
      </c>
      <c r="U1212" s="16" t="s">
        <v>447</v>
      </c>
      <c r="V1212" s="16" t="s">
        <v>11322</v>
      </c>
      <c r="W1212" s="16" t="s">
        <v>11319</v>
      </c>
      <c r="X1212" s="16" t="s">
        <v>449</v>
      </c>
      <c r="Y1212" s="16" t="s">
        <v>450</v>
      </c>
      <c r="Z1212" s="16" t="s">
        <v>451</v>
      </c>
      <c r="AA1212" s="16" t="s">
        <v>11323</v>
      </c>
      <c r="AB1212" s="16" t="s">
        <v>8048</v>
      </c>
      <c r="AC1212" s="16" t="s">
        <v>66</v>
      </c>
      <c r="AD1212" s="16" t="s">
        <v>453</v>
      </c>
      <c r="AE1212" s="16" t="s">
        <v>338</v>
      </c>
      <c r="AF1212" s="16" t="s">
        <v>338</v>
      </c>
      <c r="AG1212" s="25">
        <f ca="1" t="shared" si="142"/>
        <v>1.8655555556179</v>
      </c>
      <c r="AH1212" s="25" t="str">
        <f t="shared" si="143"/>
        <v>是</v>
      </c>
      <c r="AI1212" s="26" t="str">
        <f ca="1" t="shared" si="144"/>
        <v>是</v>
      </c>
      <c r="AJ1212" s="27" t="str">
        <f ca="1" t="shared" si="145"/>
        <v>是</v>
      </c>
      <c r="AK1212" s="28" t="s">
        <v>69</v>
      </c>
      <c r="AL1212" s="28"/>
      <c r="AM1212" s="28"/>
    </row>
    <row r="1213" spans="1:39">
      <c r="A1213" s="22" t="str">
        <f t="shared" si="140"/>
        <v>合肥肥西网点</v>
      </c>
      <c r="B1213" s="22" t="str">
        <f>VLOOKUP(R1213,区域划分!A:B,2,0)</f>
        <v>肥西</v>
      </c>
      <c r="C1213" t="str">
        <f t="shared" si="141"/>
        <v>2020-11-05</v>
      </c>
      <c r="D1213" s="16" t="s">
        <v>11324</v>
      </c>
      <c r="E1213" s="16" t="s">
        <v>11325</v>
      </c>
      <c r="F1213" s="16" t="s">
        <v>433</v>
      </c>
      <c r="G1213" s="16" t="s">
        <v>456</v>
      </c>
      <c r="H1213" s="16" t="s">
        <v>457</v>
      </c>
      <c r="I1213" s="16" t="s">
        <v>436</v>
      </c>
      <c r="J1213" s="16" t="s">
        <v>2536</v>
      </c>
      <c r="K1213" s="16" t="s">
        <v>2537</v>
      </c>
      <c r="L1213" s="16" t="s">
        <v>11326</v>
      </c>
      <c r="M1213" s="16" t="s">
        <v>11327</v>
      </c>
      <c r="N1213" s="16" t="s">
        <v>478</v>
      </c>
      <c r="O1213" s="16" t="s">
        <v>479</v>
      </c>
      <c r="P1213" s="16" t="s">
        <v>11328</v>
      </c>
      <c r="Q1213" s="16" t="s">
        <v>11329</v>
      </c>
      <c r="R1213" s="16" t="s">
        <v>72</v>
      </c>
      <c r="S1213" s="16" t="s">
        <v>1474</v>
      </c>
      <c r="T1213" s="16" t="s">
        <v>11330</v>
      </c>
      <c r="U1213" s="16" t="s">
        <v>447</v>
      </c>
      <c r="V1213" s="16" t="s">
        <v>11331</v>
      </c>
      <c r="W1213" s="16" t="s">
        <v>11328</v>
      </c>
      <c r="X1213" s="16" t="s">
        <v>449</v>
      </c>
      <c r="Y1213" s="16" t="s">
        <v>450</v>
      </c>
      <c r="Z1213" s="16" t="s">
        <v>451</v>
      </c>
      <c r="AA1213" s="16" t="s">
        <v>11332</v>
      </c>
      <c r="AB1213" s="16" t="s">
        <v>1474</v>
      </c>
      <c r="AC1213" s="16" t="s">
        <v>72</v>
      </c>
      <c r="AD1213" s="16" t="s">
        <v>453</v>
      </c>
      <c r="AE1213" s="16" t="s">
        <v>338</v>
      </c>
      <c r="AF1213" s="16" t="s">
        <v>338</v>
      </c>
      <c r="AG1213" s="25">
        <f ca="1" t="shared" si="142"/>
        <v>0.986666666634846</v>
      </c>
      <c r="AH1213" s="25" t="str">
        <f t="shared" si="143"/>
        <v>是</v>
      </c>
      <c r="AI1213" s="26" t="str">
        <f ca="1" t="shared" si="144"/>
        <v>是</v>
      </c>
      <c r="AJ1213" s="27" t="str">
        <f ca="1" t="shared" si="145"/>
        <v>是</v>
      </c>
      <c r="AK1213" s="28" t="s">
        <v>69</v>
      </c>
      <c r="AL1213" s="28"/>
      <c r="AM1213" s="28"/>
    </row>
    <row r="1214" spans="1:39">
      <c r="A1214" s="22" t="str">
        <f t="shared" si="140"/>
        <v>合肥经开大学城网点</v>
      </c>
      <c r="B1214" s="22" t="str">
        <f>VLOOKUP(R1214,区域划分!A:B,2,0)</f>
        <v>合肥南</v>
      </c>
      <c r="C1214" t="str">
        <f t="shared" si="141"/>
        <v>2020-11-05</v>
      </c>
      <c r="D1214" s="16" t="s">
        <v>11333</v>
      </c>
      <c r="E1214" s="16" t="s">
        <v>11334</v>
      </c>
      <c r="F1214" s="16" t="s">
        <v>433</v>
      </c>
      <c r="G1214" s="16" t="s">
        <v>471</v>
      </c>
      <c r="H1214" s="16" t="s">
        <v>472</v>
      </c>
      <c r="I1214" s="16" t="s">
        <v>473</v>
      </c>
      <c r="J1214" s="16" t="s">
        <v>11335</v>
      </c>
      <c r="K1214" s="16" t="s">
        <v>11336</v>
      </c>
      <c r="L1214" s="16" t="s">
        <v>11337</v>
      </c>
      <c r="M1214" s="16" t="s">
        <v>4633</v>
      </c>
      <c r="N1214" s="16" t="s">
        <v>478</v>
      </c>
      <c r="O1214" s="16" t="s">
        <v>442</v>
      </c>
      <c r="P1214" s="16" t="s">
        <v>4634</v>
      </c>
      <c r="Q1214" s="16" t="s">
        <v>4635</v>
      </c>
      <c r="R1214" s="16" t="s">
        <v>7</v>
      </c>
      <c r="S1214" s="16" t="s">
        <v>3414</v>
      </c>
      <c r="T1214" s="16" t="s">
        <v>11338</v>
      </c>
      <c r="U1214" s="16" t="s">
        <v>447</v>
      </c>
      <c r="V1214" s="16" t="s">
        <v>11339</v>
      </c>
      <c r="W1214" s="16" t="s">
        <v>4634</v>
      </c>
      <c r="X1214" s="16" t="s">
        <v>449</v>
      </c>
      <c r="Y1214" s="16" t="s">
        <v>450</v>
      </c>
      <c r="Z1214" s="16" t="s">
        <v>451</v>
      </c>
      <c r="AA1214" s="16" t="s">
        <v>11340</v>
      </c>
      <c r="AB1214" s="16" t="s">
        <v>3414</v>
      </c>
      <c r="AC1214" s="16" t="s">
        <v>7</v>
      </c>
      <c r="AD1214" s="16" t="s">
        <v>453</v>
      </c>
      <c r="AE1214" s="16" t="s">
        <v>338</v>
      </c>
      <c r="AF1214" s="16" t="s">
        <v>338</v>
      </c>
      <c r="AG1214" s="25">
        <f ca="1" t="shared" si="142"/>
        <v>2.29249999998137</v>
      </c>
      <c r="AH1214" s="25" t="str">
        <f t="shared" si="143"/>
        <v>是</v>
      </c>
      <c r="AI1214" s="26" t="str">
        <f ca="1" t="shared" si="144"/>
        <v>是</v>
      </c>
      <c r="AJ1214" s="27" t="str">
        <f ca="1" t="shared" si="145"/>
        <v>是</v>
      </c>
      <c r="AK1214" s="28" t="s">
        <v>69</v>
      </c>
      <c r="AL1214" s="28"/>
      <c r="AM1214" s="28"/>
    </row>
    <row r="1215" spans="1:39">
      <c r="A1215" s="22" t="str">
        <f t="shared" si="140"/>
        <v>合肥高新天鹅湖网点</v>
      </c>
      <c r="B1215" s="22" t="str">
        <f>VLOOKUP(R1215,区域划分!A:B,2,0)</f>
        <v>合肥南</v>
      </c>
      <c r="C1215" t="str">
        <f t="shared" si="141"/>
        <v>2020-11-05</v>
      </c>
      <c r="D1215" s="16" t="s">
        <v>11341</v>
      </c>
      <c r="E1215" s="16" t="s">
        <v>11342</v>
      </c>
      <c r="F1215" s="16" t="s">
        <v>433</v>
      </c>
      <c r="G1215" s="16" t="s">
        <v>456</v>
      </c>
      <c r="H1215" s="16" t="s">
        <v>457</v>
      </c>
      <c r="I1215" s="16" t="s">
        <v>436</v>
      </c>
      <c r="J1215" s="16" t="s">
        <v>11343</v>
      </c>
      <c r="K1215" s="16" t="s">
        <v>11344</v>
      </c>
      <c r="L1215" s="16" t="s">
        <v>11345</v>
      </c>
      <c r="M1215" s="16" t="s">
        <v>11346</v>
      </c>
      <c r="N1215" s="16" t="s">
        <v>478</v>
      </c>
      <c r="O1215" s="16" t="s">
        <v>479</v>
      </c>
      <c r="P1215" s="16" t="s">
        <v>11347</v>
      </c>
      <c r="Q1215" s="16" t="s">
        <v>11348</v>
      </c>
      <c r="R1215" s="16" t="s">
        <v>17</v>
      </c>
      <c r="S1215" s="16" t="s">
        <v>593</v>
      </c>
      <c r="T1215" s="16" t="s">
        <v>11349</v>
      </c>
      <c r="U1215" s="16" t="s">
        <v>447</v>
      </c>
      <c r="V1215" s="16" t="s">
        <v>11350</v>
      </c>
      <c r="W1215" s="16" t="s">
        <v>11347</v>
      </c>
      <c r="X1215" s="16" t="s">
        <v>449</v>
      </c>
      <c r="Y1215" s="16" t="s">
        <v>450</v>
      </c>
      <c r="Z1215" s="16" t="s">
        <v>451</v>
      </c>
      <c r="AA1215" s="16" t="s">
        <v>11351</v>
      </c>
      <c r="AB1215" s="16" t="s">
        <v>593</v>
      </c>
      <c r="AC1215" s="16" t="s">
        <v>17</v>
      </c>
      <c r="AD1215" s="16" t="s">
        <v>453</v>
      </c>
      <c r="AE1215" s="16" t="s">
        <v>338</v>
      </c>
      <c r="AF1215" s="16" t="s">
        <v>338</v>
      </c>
      <c r="AG1215" s="25">
        <f ca="1" t="shared" si="142"/>
        <v>5.16750000009779</v>
      </c>
      <c r="AH1215" s="25" t="str">
        <f t="shared" si="143"/>
        <v>是</v>
      </c>
      <c r="AI1215" s="26" t="str">
        <f ca="1" t="shared" si="144"/>
        <v>是</v>
      </c>
      <c r="AJ1215" s="27" t="str">
        <f ca="1" t="shared" si="145"/>
        <v>是</v>
      </c>
      <c r="AK1215" s="28" t="s">
        <v>69</v>
      </c>
      <c r="AL1215" s="28"/>
      <c r="AM1215" s="28"/>
    </row>
    <row r="1216" spans="1:39">
      <c r="A1216" s="22" t="str">
        <f t="shared" si="140"/>
        <v>合肥经开大学城网点</v>
      </c>
      <c r="B1216" s="22" t="str">
        <f>VLOOKUP(R1216,区域划分!A:B,2,0)</f>
        <v>合肥南</v>
      </c>
      <c r="C1216" t="str">
        <f t="shared" si="141"/>
        <v>2020-11-05</v>
      </c>
      <c r="D1216" s="16" t="s">
        <v>11352</v>
      </c>
      <c r="E1216" s="16" t="s">
        <v>11353</v>
      </c>
      <c r="F1216" s="16" t="s">
        <v>433</v>
      </c>
      <c r="G1216" s="16" t="s">
        <v>532</v>
      </c>
      <c r="H1216" s="16" t="s">
        <v>533</v>
      </c>
      <c r="I1216" s="16" t="s">
        <v>436</v>
      </c>
      <c r="J1216" s="16" t="s">
        <v>3609</v>
      </c>
      <c r="K1216" s="16" t="s">
        <v>7183</v>
      </c>
      <c r="L1216" s="16" t="s">
        <v>11354</v>
      </c>
      <c r="M1216" s="16" t="s">
        <v>11355</v>
      </c>
      <c r="N1216" s="16" t="s">
        <v>478</v>
      </c>
      <c r="O1216" s="16" t="s">
        <v>442</v>
      </c>
      <c r="P1216" s="16" t="s">
        <v>11356</v>
      </c>
      <c r="Q1216" s="16" t="s">
        <v>8866</v>
      </c>
      <c r="R1216" s="16" t="s">
        <v>7</v>
      </c>
      <c r="S1216" s="16" t="s">
        <v>10239</v>
      </c>
      <c r="T1216" s="16" t="s">
        <v>10274</v>
      </c>
      <c r="U1216" s="16" t="s">
        <v>466</v>
      </c>
      <c r="V1216" s="16" t="s">
        <v>11357</v>
      </c>
      <c r="W1216" s="16" t="s">
        <v>11356</v>
      </c>
      <c r="X1216" s="16" t="s">
        <v>449</v>
      </c>
      <c r="Y1216" s="16" t="s">
        <v>450</v>
      </c>
      <c r="Z1216" s="16" t="s">
        <v>451</v>
      </c>
      <c r="AA1216" s="16" t="s">
        <v>11358</v>
      </c>
      <c r="AB1216" s="16" t="s">
        <v>10239</v>
      </c>
      <c r="AC1216" s="16" t="s">
        <v>7</v>
      </c>
      <c r="AD1216" s="16" t="s">
        <v>453</v>
      </c>
      <c r="AE1216" s="16" t="s">
        <v>7</v>
      </c>
      <c r="AF1216" s="16" t="s">
        <v>338</v>
      </c>
      <c r="AG1216" s="25">
        <f ca="1" t="shared" si="142"/>
        <v>23.617499999993</v>
      </c>
      <c r="AH1216" s="25" t="str">
        <f t="shared" si="143"/>
        <v>是</v>
      </c>
      <c r="AI1216" s="26" t="str">
        <f ca="1" t="shared" si="144"/>
        <v>是</v>
      </c>
      <c r="AJ1216" s="27" t="str">
        <f ca="1" t="shared" si="145"/>
        <v>是</v>
      </c>
      <c r="AK1216" s="28"/>
      <c r="AL1216" s="28" t="s">
        <v>71</v>
      </c>
      <c r="AM1216" s="28"/>
    </row>
    <row r="1217" spans="1:39">
      <c r="A1217" s="22" t="str">
        <f t="shared" si="140"/>
        <v>合肥经开大学城网点</v>
      </c>
      <c r="B1217" s="22" t="str">
        <f>VLOOKUP(R1217,区域划分!A:B,2,0)</f>
        <v>合肥南</v>
      </c>
      <c r="C1217" t="str">
        <f t="shared" si="141"/>
        <v>2020-11-05</v>
      </c>
      <c r="D1217" s="16" t="s">
        <v>11359</v>
      </c>
      <c r="E1217" s="16" t="s">
        <v>11360</v>
      </c>
      <c r="F1217" s="16" t="s">
        <v>433</v>
      </c>
      <c r="G1217" s="16" t="s">
        <v>532</v>
      </c>
      <c r="H1217" s="16" t="s">
        <v>533</v>
      </c>
      <c r="I1217" s="16" t="s">
        <v>473</v>
      </c>
      <c r="J1217" s="16" t="s">
        <v>11361</v>
      </c>
      <c r="K1217" s="16" t="s">
        <v>11362</v>
      </c>
      <c r="L1217" s="16" t="s">
        <v>11363</v>
      </c>
      <c r="M1217" s="16" t="s">
        <v>11364</v>
      </c>
      <c r="N1217" s="16" t="s">
        <v>441</v>
      </c>
      <c r="O1217" s="16" t="s">
        <v>442</v>
      </c>
      <c r="P1217" s="16" t="s">
        <v>11365</v>
      </c>
      <c r="Q1217" s="16" t="s">
        <v>2272</v>
      </c>
      <c r="R1217" s="16" t="s">
        <v>7</v>
      </c>
      <c r="S1217" s="16" t="s">
        <v>3414</v>
      </c>
      <c r="T1217" s="16" t="s">
        <v>11366</v>
      </c>
      <c r="U1217" s="16" t="s">
        <v>447</v>
      </c>
      <c r="V1217" s="16" t="s">
        <v>11367</v>
      </c>
      <c r="W1217" s="16" t="s">
        <v>11365</v>
      </c>
      <c r="X1217" s="16" t="s">
        <v>449</v>
      </c>
      <c r="Y1217" s="16" t="s">
        <v>450</v>
      </c>
      <c r="Z1217" s="16" t="s">
        <v>451</v>
      </c>
      <c r="AA1217" s="16" t="s">
        <v>11368</v>
      </c>
      <c r="AB1217" s="16" t="s">
        <v>3414</v>
      </c>
      <c r="AC1217" s="16" t="s">
        <v>7</v>
      </c>
      <c r="AD1217" s="16" t="s">
        <v>453</v>
      </c>
      <c r="AE1217" s="16" t="s">
        <v>338</v>
      </c>
      <c r="AF1217" s="16" t="s">
        <v>338</v>
      </c>
      <c r="AG1217" s="25">
        <f ca="1" t="shared" si="142"/>
        <v>1.31694444443565</v>
      </c>
      <c r="AH1217" s="25" t="str">
        <f t="shared" si="143"/>
        <v>是</v>
      </c>
      <c r="AI1217" s="26" t="str">
        <f ca="1" t="shared" si="144"/>
        <v>是</v>
      </c>
      <c r="AJ1217" s="27" t="str">
        <f ca="1" t="shared" si="145"/>
        <v>是</v>
      </c>
      <c r="AK1217" s="28" t="s">
        <v>69</v>
      </c>
      <c r="AL1217" s="28"/>
      <c r="AM1217" s="28"/>
    </row>
    <row r="1218" spans="1:39">
      <c r="A1218" s="22" t="str">
        <f t="shared" si="140"/>
        <v>黄山黟县网点</v>
      </c>
      <c r="B1218" s="22" t="str">
        <f>VLOOKUP(R1218,区域划分!A:B,2,0)</f>
        <v>黄山</v>
      </c>
      <c r="C1218" t="str">
        <f t="shared" si="141"/>
        <v>2020-11-05</v>
      </c>
      <c r="D1218" s="16" t="s">
        <v>11369</v>
      </c>
      <c r="E1218" s="16" t="s">
        <v>11370</v>
      </c>
      <c r="F1218" s="16" t="s">
        <v>433</v>
      </c>
      <c r="G1218" s="16" t="s">
        <v>471</v>
      </c>
      <c r="H1218" s="16" t="s">
        <v>472</v>
      </c>
      <c r="I1218" s="16" t="s">
        <v>473</v>
      </c>
      <c r="J1218" s="16" t="s">
        <v>3598</v>
      </c>
      <c r="K1218" s="16" t="s">
        <v>11371</v>
      </c>
      <c r="L1218" s="16" t="s">
        <v>11372</v>
      </c>
      <c r="M1218" s="16" t="s">
        <v>11373</v>
      </c>
      <c r="N1218" s="16" t="s">
        <v>478</v>
      </c>
      <c r="O1218" s="16" t="s">
        <v>479</v>
      </c>
      <c r="P1218" s="16" t="s">
        <v>11374</v>
      </c>
      <c r="Q1218" s="16" t="s">
        <v>11375</v>
      </c>
      <c r="R1218" s="16" t="s">
        <v>49</v>
      </c>
      <c r="S1218" s="16" t="s">
        <v>10239</v>
      </c>
      <c r="T1218" s="16" t="s">
        <v>7769</v>
      </c>
      <c r="U1218" s="16" t="s">
        <v>466</v>
      </c>
      <c r="V1218" s="16" t="s">
        <v>11376</v>
      </c>
      <c r="W1218" s="16" t="s">
        <v>11374</v>
      </c>
      <c r="X1218" s="16" t="s">
        <v>449</v>
      </c>
      <c r="Y1218" s="16" t="s">
        <v>450</v>
      </c>
      <c r="Z1218" s="16" t="s">
        <v>451</v>
      </c>
      <c r="AA1218" s="16" t="s">
        <v>11377</v>
      </c>
      <c r="AB1218" s="16" t="s">
        <v>10239</v>
      </c>
      <c r="AC1218" s="16" t="s">
        <v>49</v>
      </c>
      <c r="AD1218" s="16" t="s">
        <v>453</v>
      </c>
      <c r="AE1218" s="16" t="s">
        <v>49</v>
      </c>
      <c r="AF1218" s="16" t="s">
        <v>338</v>
      </c>
      <c r="AG1218" s="25">
        <f ca="1" t="shared" si="142"/>
        <v>23.6449999999604</v>
      </c>
      <c r="AH1218" s="25" t="str">
        <f t="shared" si="143"/>
        <v>是</v>
      </c>
      <c r="AI1218" s="26" t="str">
        <f ca="1" t="shared" si="144"/>
        <v>是</v>
      </c>
      <c r="AJ1218" s="27" t="str">
        <f ca="1" t="shared" si="145"/>
        <v>是</v>
      </c>
      <c r="AK1218" s="28"/>
      <c r="AL1218" s="28" t="s">
        <v>71</v>
      </c>
      <c r="AM1218" s="28"/>
    </row>
    <row r="1219" spans="1:39">
      <c r="A1219" s="22" t="str">
        <f t="shared" si="140"/>
        <v>合肥肥东吾悦网点</v>
      </c>
      <c r="B1219" s="22" t="str">
        <f>VLOOKUP(R1219,区域划分!A:B,2,0)</f>
        <v>肥东</v>
      </c>
      <c r="C1219" t="str">
        <f t="shared" si="141"/>
        <v>2020-11-05</v>
      </c>
      <c r="D1219" s="16" t="s">
        <v>11378</v>
      </c>
      <c r="E1219" s="16" t="s">
        <v>11379</v>
      </c>
      <c r="F1219" s="16" t="s">
        <v>433</v>
      </c>
      <c r="G1219" s="16" t="s">
        <v>532</v>
      </c>
      <c r="H1219" s="16" t="s">
        <v>1112</v>
      </c>
      <c r="I1219" s="16" t="s">
        <v>473</v>
      </c>
      <c r="J1219" s="16" t="s">
        <v>2844</v>
      </c>
      <c r="K1219" s="16" t="s">
        <v>11380</v>
      </c>
      <c r="L1219" s="16" t="s">
        <v>11381</v>
      </c>
      <c r="M1219" s="16" t="s">
        <v>11382</v>
      </c>
      <c r="N1219" s="16" t="s">
        <v>441</v>
      </c>
      <c r="O1219" s="16" t="s">
        <v>442</v>
      </c>
      <c r="P1219" s="16" t="s">
        <v>11383</v>
      </c>
      <c r="Q1219" s="16" t="s">
        <v>11384</v>
      </c>
      <c r="R1219" s="16" t="s">
        <v>11</v>
      </c>
      <c r="S1219" s="16" t="s">
        <v>10239</v>
      </c>
      <c r="T1219" s="16" t="s">
        <v>7218</v>
      </c>
      <c r="U1219" s="16" t="s">
        <v>466</v>
      </c>
      <c r="V1219" s="16" t="s">
        <v>11385</v>
      </c>
      <c r="W1219" s="16" t="s">
        <v>11383</v>
      </c>
      <c r="X1219" s="16" t="s">
        <v>449</v>
      </c>
      <c r="Y1219" s="16" t="s">
        <v>450</v>
      </c>
      <c r="Z1219" s="16" t="s">
        <v>451</v>
      </c>
      <c r="AA1219" s="16" t="s">
        <v>11386</v>
      </c>
      <c r="AB1219" s="16" t="s">
        <v>10239</v>
      </c>
      <c r="AC1219" s="16" t="s">
        <v>11</v>
      </c>
      <c r="AD1219" s="16" t="s">
        <v>453</v>
      </c>
      <c r="AE1219" s="16" t="s">
        <v>11</v>
      </c>
      <c r="AF1219" s="16" t="s">
        <v>338</v>
      </c>
      <c r="AG1219" s="25">
        <f ca="1" t="shared" si="142"/>
        <v>23.6519444444566</v>
      </c>
      <c r="AH1219" s="25" t="str">
        <f t="shared" si="143"/>
        <v>是</v>
      </c>
      <c r="AI1219" s="26" t="str">
        <f ca="1" t="shared" si="144"/>
        <v>是</v>
      </c>
      <c r="AJ1219" s="27" t="str">
        <f ca="1" t="shared" si="145"/>
        <v>是</v>
      </c>
      <c r="AK1219" s="28"/>
      <c r="AL1219" s="28" t="s">
        <v>71</v>
      </c>
      <c r="AM1219" s="28"/>
    </row>
    <row r="1220" spans="1:39">
      <c r="A1220" s="22" t="str">
        <f t="shared" si="140"/>
        <v>合肥经开大学城网点</v>
      </c>
      <c r="B1220" s="22" t="str">
        <f>VLOOKUP(R1220,区域划分!A:B,2,0)</f>
        <v>合肥南</v>
      </c>
      <c r="C1220" t="str">
        <f t="shared" si="141"/>
        <v>2020-11-05</v>
      </c>
      <c r="D1220" s="16" t="s">
        <v>11387</v>
      </c>
      <c r="E1220" s="16" t="s">
        <v>11388</v>
      </c>
      <c r="F1220" s="16" t="s">
        <v>433</v>
      </c>
      <c r="G1220" s="16" t="s">
        <v>471</v>
      </c>
      <c r="H1220" s="16" t="s">
        <v>472</v>
      </c>
      <c r="I1220" s="16" t="s">
        <v>473</v>
      </c>
      <c r="J1220" s="16" t="s">
        <v>3744</v>
      </c>
      <c r="K1220" s="16" t="s">
        <v>11389</v>
      </c>
      <c r="L1220" s="16" t="s">
        <v>11390</v>
      </c>
      <c r="M1220" s="16" t="s">
        <v>11391</v>
      </c>
      <c r="N1220" s="16" t="s">
        <v>441</v>
      </c>
      <c r="O1220" s="16" t="s">
        <v>442</v>
      </c>
      <c r="P1220" s="16" t="s">
        <v>11392</v>
      </c>
      <c r="Q1220" s="16" t="s">
        <v>11393</v>
      </c>
      <c r="R1220" s="16" t="s">
        <v>7</v>
      </c>
      <c r="S1220" s="16" t="s">
        <v>10239</v>
      </c>
      <c r="T1220" s="16" t="s">
        <v>7255</v>
      </c>
      <c r="U1220" s="16" t="s">
        <v>466</v>
      </c>
      <c r="V1220" s="16" t="s">
        <v>11394</v>
      </c>
      <c r="W1220" s="16" t="s">
        <v>11392</v>
      </c>
      <c r="X1220" s="16" t="s">
        <v>449</v>
      </c>
      <c r="Y1220" s="16" t="s">
        <v>450</v>
      </c>
      <c r="Z1220" s="16" t="s">
        <v>451</v>
      </c>
      <c r="AA1220" s="16" t="s">
        <v>11395</v>
      </c>
      <c r="AB1220" s="16" t="s">
        <v>10239</v>
      </c>
      <c r="AC1220" s="16" t="s">
        <v>7</v>
      </c>
      <c r="AD1220" s="16" t="s">
        <v>453</v>
      </c>
      <c r="AE1220" s="16" t="s">
        <v>7</v>
      </c>
      <c r="AF1220" s="16" t="s">
        <v>338</v>
      </c>
      <c r="AG1220" s="25">
        <f ca="1" t="shared" si="142"/>
        <v>23.7500000000582</v>
      </c>
      <c r="AH1220" s="25" t="str">
        <f t="shared" si="143"/>
        <v>是</v>
      </c>
      <c r="AI1220" s="26" t="str">
        <f ca="1" t="shared" si="144"/>
        <v>是</v>
      </c>
      <c r="AJ1220" s="27" t="str">
        <f ca="1" t="shared" si="145"/>
        <v>是</v>
      </c>
      <c r="AK1220" s="28"/>
      <c r="AL1220" s="28" t="s">
        <v>71</v>
      </c>
      <c r="AM1220" s="28"/>
    </row>
    <row r="1221" spans="1:39">
      <c r="A1221" s="22" t="str">
        <f t="shared" si="140"/>
        <v>合肥长丰水湖镇网点</v>
      </c>
      <c r="B1221" s="22" t="str">
        <f>VLOOKUP(R1221,区域划分!A:B,2,0)</f>
        <v>合肥北</v>
      </c>
      <c r="C1221" t="str">
        <f t="shared" si="141"/>
        <v>2020-11-05</v>
      </c>
      <c r="D1221" s="16" t="s">
        <v>11396</v>
      </c>
      <c r="E1221" s="16" t="s">
        <v>11397</v>
      </c>
      <c r="F1221" s="16" t="s">
        <v>433</v>
      </c>
      <c r="G1221" s="16" t="s">
        <v>471</v>
      </c>
      <c r="H1221" s="16" t="s">
        <v>472</v>
      </c>
      <c r="I1221" s="16" t="s">
        <v>473</v>
      </c>
      <c r="J1221" s="16" t="s">
        <v>2238</v>
      </c>
      <c r="K1221" s="16" t="s">
        <v>2239</v>
      </c>
      <c r="L1221" s="16" t="s">
        <v>11398</v>
      </c>
      <c r="M1221" s="16" t="s">
        <v>11399</v>
      </c>
      <c r="N1221" s="16" t="s">
        <v>478</v>
      </c>
      <c r="O1221" s="16" t="s">
        <v>442</v>
      </c>
      <c r="P1221" s="16" t="s">
        <v>11400</v>
      </c>
      <c r="Q1221" s="16" t="s">
        <v>11401</v>
      </c>
      <c r="R1221" s="16" t="s">
        <v>15</v>
      </c>
      <c r="S1221" s="16" t="s">
        <v>829</v>
      </c>
      <c r="T1221" s="16" t="s">
        <v>11402</v>
      </c>
      <c r="U1221" s="16" t="s">
        <v>447</v>
      </c>
      <c r="V1221" s="16" t="s">
        <v>11403</v>
      </c>
      <c r="W1221" s="16" t="s">
        <v>11400</v>
      </c>
      <c r="X1221" s="16" t="s">
        <v>449</v>
      </c>
      <c r="Y1221" s="16" t="s">
        <v>450</v>
      </c>
      <c r="Z1221" s="16" t="s">
        <v>451</v>
      </c>
      <c r="AA1221" s="16" t="s">
        <v>11404</v>
      </c>
      <c r="AB1221" s="16" t="s">
        <v>829</v>
      </c>
      <c r="AC1221" s="16" t="s">
        <v>15</v>
      </c>
      <c r="AD1221" s="16" t="s">
        <v>453</v>
      </c>
      <c r="AE1221" s="16" t="s">
        <v>338</v>
      </c>
      <c r="AF1221" s="16" t="s">
        <v>338</v>
      </c>
      <c r="AG1221" s="25">
        <f ca="1" t="shared" si="142"/>
        <v>4.58194444439141</v>
      </c>
      <c r="AH1221" s="25" t="str">
        <f t="shared" si="143"/>
        <v>是</v>
      </c>
      <c r="AI1221" s="26" t="str">
        <f ca="1" t="shared" si="144"/>
        <v>是</v>
      </c>
      <c r="AJ1221" s="27" t="str">
        <f ca="1" t="shared" si="145"/>
        <v>是</v>
      </c>
      <c r="AK1221" s="28" t="s">
        <v>69</v>
      </c>
      <c r="AL1221" s="28"/>
      <c r="AM1221" s="28"/>
    </row>
    <row r="1222" spans="1:39">
      <c r="A1222" s="22" t="str">
        <f t="shared" si="140"/>
        <v>合肥瑶海鹿鸣山网点</v>
      </c>
      <c r="B1222" s="22" t="str">
        <f>VLOOKUP(R1222,区域划分!A:B,2,0)</f>
        <v>合肥北</v>
      </c>
      <c r="C1222" t="str">
        <f t="shared" si="141"/>
        <v>2020-11-05</v>
      </c>
      <c r="D1222" s="16" t="s">
        <v>11405</v>
      </c>
      <c r="E1222" s="16" t="s">
        <v>11406</v>
      </c>
      <c r="F1222" s="16" t="s">
        <v>433</v>
      </c>
      <c r="G1222" s="16" t="s">
        <v>471</v>
      </c>
      <c r="H1222" s="16" t="s">
        <v>472</v>
      </c>
      <c r="I1222" s="16" t="s">
        <v>473</v>
      </c>
      <c r="J1222" s="16" t="s">
        <v>6350</v>
      </c>
      <c r="K1222" s="16" t="s">
        <v>6351</v>
      </c>
      <c r="L1222" s="16" t="s">
        <v>11407</v>
      </c>
      <c r="M1222" s="16" t="s">
        <v>537</v>
      </c>
      <c r="N1222" s="16" t="s">
        <v>441</v>
      </c>
      <c r="O1222" s="16" t="s">
        <v>442</v>
      </c>
      <c r="P1222" s="16" t="s">
        <v>537</v>
      </c>
      <c r="Q1222" s="16" t="s">
        <v>11408</v>
      </c>
      <c r="R1222" s="16" t="s">
        <v>131</v>
      </c>
      <c r="S1222" s="16" t="s">
        <v>10239</v>
      </c>
      <c r="T1222" s="16" t="s">
        <v>11409</v>
      </c>
      <c r="U1222" s="16" t="s">
        <v>466</v>
      </c>
      <c r="V1222" s="16" t="s">
        <v>541</v>
      </c>
      <c r="W1222" s="16" t="s">
        <v>537</v>
      </c>
      <c r="X1222" s="16" t="s">
        <v>449</v>
      </c>
      <c r="Y1222" s="16" t="s">
        <v>450</v>
      </c>
      <c r="Z1222" s="16" t="s">
        <v>451</v>
      </c>
      <c r="AA1222" s="16" t="s">
        <v>11410</v>
      </c>
      <c r="AB1222" s="16" t="s">
        <v>10239</v>
      </c>
      <c r="AC1222" s="16" t="s">
        <v>131</v>
      </c>
      <c r="AD1222" s="16" t="s">
        <v>453</v>
      </c>
      <c r="AE1222" s="16" t="s">
        <v>131</v>
      </c>
      <c r="AF1222" s="16" t="s">
        <v>338</v>
      </c>
      <c r="AG1222" s="25">
        <f ca="1" t="shared" si="142"/>
        <v>23.8352777778637</v>
      </c>
      <c r="AH1222" s="25" t="str">
        <f t="shared" si="143"/>
        <v>是</v>
      </c>
      <c r="AI1222" s="26" t="str">
        <f ca="1" t="shared" si="144"/>
        <v>是</v>
      </c>
      <c r="AJ1222" s="27" t="str">
        <f ca="1" t="shared" si="145"/>
        <v>是</v>
      </c>
      <c r="AK1222" s="28"/>
      <c r="AL1222" s="28" t="s">
        <v>71</v>
      </c>
      <c r="AM1222" s="28"/>
    </row>
    <row r="1223" spans="1:39">
      <c r="A1223" s="22" t="str">
        <f t="shared" si="140"/>
        <v>黄山屯溪茶城网点</v>
      </c>
      <c r="B1223" s="22" t="str">
        <f>VLOOKUP(R1223,区域划分!A:B,2,0)</f>
        <v>黄山</v>
      </c>
      <c r="C1223" t="str">
        <f t="shared" si="141"/>
        <v>2020-11-05</v>
      </c>
      <c r="D1223" s="16" t="s">
        <v>11411</v>
      </c>
      <c r="E1223" s="16" t="s">
        <v>11412</v>
      </c>
      <c r="F1223" s="16" t="s">
        <v>433</v>
      </c>
      <c r="G1223" s="16" t="s">
        <v>471</v>
      </c>
      <c r="H1223" s="16" t="s">
        <v>599</v>
      </c>
      <c r="I1223" s="16" t="s">
        <v>436</v>
      </c>
      <c r="J1223" s="16" t="s">
        <v>11413</v>
      </c>
      <c r="K1223" s="16" t="s">
        <v>11414</v>
      </c>
      <c r="L1223" s="16" t="s">
        <v>11415</v>
      </c>
      <c r="M1223" s="16" t="s">
        <v>11416</v>
      </c>
      <c r="N1223" s="16" t="s">
        <v>441</v>
      </c>
      <c r="O1223" s="16" t="s">
        <v>442</v>
      </c>
      <c r="P1223" s="16" t="s">
        <v>11417</v>
      </c>
      <c r="Q1223" s="16" t="s">
        <v>11418</v>
      </c>
      <c r="R1223" s="16" t="s">
        <v>101</v>
      </c>
      <c r="S1223" s="16" t="s">
        <v>10239</v>
      </c>
      <c r="T1223" s="16" t="s">
        <v>11419</v>
      </c>
      <c r="U1223" s="16" t="s">
        <v>466</v>
      </c>
      <c r="V1223" s="16" t="s">
        <v>11420</v>
      </c>
      <c r="W1223" s="16" t="s">
        <v>11417</v>
      </c>
      <c r="X1223" s="16" t="s">
        <v>449</v>
      </c>
      <c r="Y1223" s="16" t="s">
        <v>450</v>
      </c>
      <c r="Z1223" s="16" t="s">
        <v>451</v>
      </c>
      <c r="AA1223" s="16" t="s">
        <v>11421</v>
      </c>
      <c r="AB1223" s="16" t="s">
        <v>10239</v>
      </c>
      <c r="AC1223" s="16" t="s">
        <v>101</v>
      </c>
      <c r="AD1223" s="16" t="s">
        <v>453</v>
      </c>
      <c r="AE1223" s="16" t="s">
        <v>101</v>
      </c>
      <c r="AF1223" s="16" t="s">
        <v>338</v>
      </c>
      <c r="AG1223" s="25">
        <f ca="1" t="shared" si="142"/>
        <v>23.8522222222527</v>
      </c>
      <c r="AH1223" s="25" t="str">
        <f t="shared" si="143"/>
        <v>是</v>
      </c>
      <c r="AI1223" s="26" t="str">
        <f ca="1" t="shared" si="144"/>
        <v>是</v>
      </c>
      <c r="AJ1223" s="27" t="str">
        <f ca="1" t="shared" si="145"/>
        <v>是</v>
      </c>
      <c r="AK1223" s="28"/>
      <c r="AL1223" s="28" t="s">
        <v>71</v>
      </c>
      <c r="AM1223" s="28"/>
    </row>
    <row r="1224" spans="1:39">
      <c r="A1224" s="22" t="str">
        <f t="shared" si="140"/>
        <v>合肥长丰水湖镇网点</v>
      </c>
      <c r="B1224" s="22" t="str">
        <f>VLOOKUP(R1224,区域划分!A:B,2,0)</f>
        <v>合肥北</v>
      </c>
      <c r="C1224" t="str">
        <f t="shared" si="141"/>
        <v>2020-11-05</v>
      </c>
      <c r="D1224" s="16" t="s">
        <v>11422</v>
      </c>
      <c r="E1224" s="16" t="s">
        <v>11423</v>
      </c>
      <c r="F1224" s="16" t="s">
        <v>433</v>
      </c>
      <c r="G1224" s="16" t="s">
        <v>471</v>
      </c>
      <c r="H1224" s="16" t="s">
        <v>472</v>
      </c>
      <c r="I1224" s="16" t="s">
        <v>473</v>
      </c>
      <c r="J1224" s="16" t="s">
        <v>11424</v>
      </c>
      <c r="K1224" s="16" t="s">
        <v>11425</v>
      </c>
      <c r="L1224" s="16" t="s">
        <v>11426</v>
      </c>
      <c r="M1224" s="16" t="s">
        <v>537</v>
      </c>
      <c r="N1224" s="16" t="s">
        <v>441</v>
      </c>
      <c r="O1224" s="16" t="s">
        <v>442</v>
      </c>
      <c r="P1224" s="16" t="s">
        <v>537</v>
      </c>
      <c r="Q1224" s="16" t="s">
        <v>11427</v>
      </c>
      <c r="R1224" s="16" t="s">
        <v>15</v>
      </c>
      <c r="S1224" s="16" t="s">
        <v>10239</v>
      </c>
      <c r="T1224" s="16" t="s">
        <v>11428</v>
      </c>
      <c r="U1224" s="16" t="s">
        <v>466</v>
      </c>
      <c r="V1224" s="16" t="s">
        <v>541</v>
      </c>
      <c r="W1224" s="16" t="s">
        <v>537</v>
      </c>
      <c r="X1224" s="16" t="s">
        <v>449</v>
      </c>
      <c r="Y1224" s="16" t="s">
        <v>450</v>
      </c>
      <c r="Z1224" s="16" t="s">
        <v>451</v>
      </c>
      <c r="AA1224" s="16" t="s">
        <v>11429</v>
      </c>
      <c r="AB1224" s="16" t="s">
        <v>10239</v>
      </c>
      <c r="AC1224" s="16" t="s">
        <v>15</v>
      </c>
      <c r="AD1224" s="16" t="s">
        <v>453</v>
      </c>
      <c r="AE1224" s="16" t="s">
        <v>15</v>
      </c>
      <c r="AF1224" s="16" t="s">
        <v>338</v>
      </c>
      <c r="AG1224" s="25">
        <f ca="1" t="shared" si="142"/>
        <v>23.9336111111334</v>
      </c>
      <c r="AH1224" s="25" t="str">
        <f t="shared" si="143"/>
        <v>是</v>
      </c>
      <c r="AI1224" s="26" t="str">
        <f ca="1" t="shared" si="144"/>
        <v>是</v>
      </c>
      <c r="AJ1224" s="27" t="str">
        <f ca="1" t="shared" si="145"/>
        <v>是</v>
      </c>
      <c r="AK1224" s="28" t="s">
        <v>69</v>
      </c>
      <c r="AL1224" s="28" t="s">
        <v>71</v>
      </c>
      <c r="AM1224" s="28"/>
    </row>
    <row r="1225" spans="1:39">
      <c r="A1225" s="22" t="str">
        <f t="shared" si="140"/>
        <v>合肥经开大学城网点</v>
      </c>
      <c r="B1225" s="22" t="str">
        <f>VLOOKUP(R1225,区域划分!A:B,2,0)</f>
        <v>合肥南</v>
      </c>
      <c r="C1225" t="str">
        <f t="shared" si="141"/>
        <v>2020-11-05</v>
      </c>
      <c r="D1225" s="16" t="s">
        <v>11430</v>
      </c>
      <c r="E1225" s="16" t="s">
        <v>11431</v>
      </c>
      <c r="F1225" s="16" t="s">
        <v>835</v>
      </c>
      <c r="G1225" s="16" t="s">
        <v>471</v>
      </c>
      <c r="H1225" s="16" t="s">
        <v>599</v>
      </c>
      <c r="I1225" s="16" t="s">
        <v>436</v>
      </c>
      <c r="J1225" s="16" t="s">
        <v>836</v>
      </c>
      <c r="K1225" s="16" t="s">
        <v>9339</v>
      </c>
      <c r="L1225" s="16" t="s">
        <v>11432</v>
      </c>
      <c r="M1225" s="16" t="s">
        <v>11433</v>
      </c>
      <c r="N1225" s="16" t="s">
        <v>478</v>
      </c>
      <c r="O1225" s="16" t="s">
        <v>442</v>
      </c>
      <c r="P1225" s="16" t="s">
        <v>11434</v>
      </c>
      <c r="Q1225" s="16" t="s">
        <v>11435</v>
      </c>
      <c r="R1225" s="16" t="s">
        <v>7</v>
      </c>
      <c r="S1225" s="16" t="s">
        <v>10239</v>
      </c>
      <c r="T1225" s="16" t="s">
        <v>11436</v>
      </c>
      <c r="U1225" s="16" t="s">
        <v>466</v>
      </c>
      <c r="V1225" s="16" t="s">
        <v>11437</v>
      </c>
      <c r="W1225" s="16" t="s">
        <v>11434</v>
      </c>
      <c r="X1225" s="16" t="s">
        <v>449</v>
      </c>
      <c r="Y1225" s="16" t="s">
        <v>450</v>
      </c>
      <c r="Z1225" s="16" t="s">
        <v>451</v>
      </c>
      <c r="AA1225" s="16" t="s">
        <v>11438</v>
      </c>
      <c r="AB1225" s="16" t="s">
        <v>10239</v>
      </c>
      <c r="AC1225" s="16" t="s">
        <v>7</v>
      </c>
      <c r="AD1225" s="16" t="s">
        <v>865</v>
      </c>
      <c r="AE1225" s="16" t="s">
        <v>7</v>
      </c>
      <c r="AF1225" s="16" t="s">
        <v>338</v>
      </c>
      <c r="AG1225" s="25">
        <f ca="1" t="shared" si="142"/>
        <v>23.8805555555737</v>
      </c>
      <c r="AH1225" s="25" t="str">
        <f t="shared" si="143"/>
        <v>是</v>
      </c>
      <c r="AI1225" s="26" t="str">
        <f ca="1" t="shared" si="144"/>
        <v>是</v>
      </c>
      <c r="AJ1225" s="27" t="str">
        <f ca="1" t="shared" si="145"/>
        <v>是</v>
      </c>
      <c r="AK1225" s="28"/>
      <c r="AL1225" s="28" t="s">
        <v>71</v>
      </c>
      <c r="AM1225" s="28"/>
    </row>
    <row r="1226" spans="1:39">
      <c r="A1226" s="22" t="str">
        <f t="shared" si="140"/>
        <v>合肥长丰水湖镇网点</v>
      </c>
      <c r="B1226" s="22" t="str">
        <f>VLOOKUP(R1226,区域划分!A:B,2,0)</f>
        <v>合肥北</v>
      </c>
      <c r="C1226" t="str">
        <f t="shared" si="141"/>
        <v>2020-11-05</v>
      </c>
      <c r="D1226" s="16" t="s">
        <v>11439</v>
      </c>
      <c r="E1226" s="16" t="s">
        <v>11440</v>
      </c>
      <c r="F1226" s="16" t="s">
        <v>433</v>
      </c>
      <c r="G1226" s="16" t="s">
        <v>471</v>
      </c>
      <c r="H1226" s="16" t="s">
        <v>472</v>
      </c>
      <c r="I1226" s="16" t="s">
        <v>473</v>
      </c>
      <c r="J1226" s="16" t="s">
        <v>6559</v>
      </c>
      <c r="K1226" s="16" t="s">
        <v>11441</v>
      </c>
      <c r="L1226" s="16" t="s">
        <v>11442</v>
      </c>
      <c r="M1226" s="16" t="s">
        <v>537</v>
      </c>
      <c r="N1226" s="16" t="s">
        <v>441</v>
      </c>
      <c r="O1226" s="16" t="s">
        <v>442</v>
      </c>
      <c r="P1226" s="16" t="s">
        <v>537</v>
      </c>
      <c r="Q1226" s="16" t="s">
        <v>11443</v>
      </c>
      <c r="R1226" s="16" t="s">
        <v>15</v>
      </c>
      <c r="S1226" s="16" t="s">
        <v>829</v>
      </c>
      <c r="T1226" s="16" t="s">
        <v>11444</v>
      </c>
      <c r="U1226" s="16" t="s">
        <v>447</v>
      </c>
      <c r="V1226" s="16" t="s">
        <v>541</v>
      </c>
      <c r="W1226" s="16" t="s">
        <v>537</v>
      </c>
      <c r="X1226" s="16" t="s">
        <v>449</v>
      </c>
      <c r="Y1226" s="16" t="s">
        <v>450</v>
      </c>
      <c r="Z1226" s="16" t="s">
        <v>451</v>
      </c>
      <c r="AA1226" s="16" t="s">
        <v>11445</v>
      </c>
      <c r="AB1226" s="16" t="s">
        <v>829</v>
      </c>
      <c r="AC1226" s="16" t="s">
        <v>15</v>
      </c>
      <c r="AD1226" s="16" t="s">
        <v>453</v>
      </c>
      <c r="AE1226" s="16" t="s">
        <v>338</v>
      </c>
      <c r="AF1226" s="16" t="s">
        <v>338</v>
      </c>
      <c r="AG1226" s="25">
        <f ca="1" t="shared" si="142"/>
        <v>4.2502777777263</v>
      </c>
      <c r="AH1226" s="25" t="str">
        <f t="shared" si="143"/>
        <v>是</v>
      </c>
      <c r="AI1226" s="26" t="str">
        <f ca="1" t="shared" si="144"/>
        <v>是</v>
      </c>
      <c r="AJ1226" s="27" t="str">
        <f ca="1" t="shared" si="145"/>
        <v>是</v>
      </c>
      <c r="AK1226" s="28" t="s">
        <v>69</v>
      </c>
      <c r="AL1226" s="28"/>
      <c r="AM1226" s="28"/>
    </row>
    <row r="1227" spans="1:39">
      <c r="A1227" s="22" t="str">
        <f t="shared" si="140"/>
        <v>六安霍邱长集镇网点</v>
      </c>
      <c r="B1227" s="22" t="str">
        <f>VLOOKUP(R1227,区域划分!A:B,2,0)</f>
        <v>六安</v>
      </c>
      <c r="C1227" t="str">
        <f t="shared" si="141"/>
        <v>2020-11-05</v>
      </c>
      <c r="D1227" s="16" t="s">
        <v>11446</v>
      </c>
      <c r="E1227" s="16" t="s">
        <v>11447</v>
      </c>
      <c r="F1227" s="16" t="s">
        <v>433</v>
      </c>
      <c r="G1227" s="16" t="s">
        <v>471</v>
      </c>
      <c r="H1227" s="16" t="s">
        <v>472</v>
      </c>
      <c r="I1227" s="16" t="s">
        <v>473</v>
      </c>
      <c r="J1227" s="16" t="s">
        <v>1379</v>
      </c>
      <c r="K1227" s="16" t="s">
        <v>11448</v>
      </c>
      <c r="L1227" s="16" t="s">
        <v>11449</v>
      </c>
      <c r="M1227" s="16" t="s">
        <v>11450</v>
      </c>
      <c r="N1227" s="16" t="s">
        <v>441</v>
      </c>
      <c r="O1227" s="16" t="s">
        <v>442</v>
      </c>
      <c r="P1227" s="16" t="s">
        <v>11451</v>
      </c>
      <c r="Q1227" s="16" t="s">
        <v>11452</v>
      </c>
      <c r="R1227" s="16" t="s">
        <v>129</v>
      </c>
      <c r="S1227" s="16" t="s">
        <v>7821</v>
      </c>
      <c r="T1227" s="16" t="s">
        <v>11453</v>
      </c>
      <c r="U1227" s="16" t="s">
        <v>447</v>
      </c>
      <c r="V1227" s="16" t="s">
        <v>11454</v>
      </c>
      <c r="W1227" s="16" t="s">
        <v>11451</v>
      </c>
      <c r="X1227" s="16" t="s">
        <v>449</v>
      </c>
      <c r="Y1227" s="16" t="s">
        <v>450</v>
      </c>
      <c r="Z1227" s="16" t="s">
        <v>451</v>
      </c>
      <c r="AA1227" s="16" t="s">
        <v>11455</v>
      </c>
      <c r="AB1227" s="16" t="s">
        <v>7821</v>
      </c>
      <c r="AC1227" s="16" t="s">
        <v>129</v>
      </c>
      <c r="AD1227" s="16" t="s">
        <v>453</v>
      </c>
      <c r="AE1227" s="16" t="s">
        <v>338</v>
      </c>
      <c r="AF1227" s="16" t="s">
        <v>338</v>
      </c>
      <c r="AG1227" s="25">
        <f ca="1" t="shared" si="142"/>
        <v>1.30611111101462</v>
      </c>
      <c r="AH1227" s="25" t="str">
        <f t="shared" si="143"/>
        <v>是</v>
      </c>
      <c r="AI1227" s="26" t="str">
        <f ca="1" t="shared" si="144"/>
        <v>是</v>
      </c>
      <c r="AJ1227" s="27" t="str">
        <f ca="1" t="shared" si="145"/>
        <v>是</v>
      </c>
      <c r="AK1227" s="28" t="s">
        <v>69</v>
      </c>
      <c r="AL1227" s="28"/>
      <c r="AM1227" s="28"/>
    </row>
    <row r="1228" spans="1:39">
      <c r="A1228" s="22" t="str">
        <f t="shared" si="140"/>
        <v>合肥长丰北城网点</v>
      </c>
      <c r="B1228" s="22" t="str">
        <f>VLOOKUP(R1228,区域划分!A:B,2,0)</f>
        <v>合肥北</v>
      </c>
      <c r="C1228" t="str">
        <f t="shared" si="141"/>
        <v>2020-11-05</v>
      </c>
      <c r="D1228" s="16" t="s">
        <v>11456</v>
      </c>
      <c r="E1228" s="16" t="s">
        <v>11457</v>
      </c>
      <c r="F1228" s="16" t="s">
        <v>433</v>
      </c>
      <c r="G1228" s="16" t="s">
        <v>471</v>
      </c>
      <c r="H1228" s="16" t="s">
        <v>599</v>
      </c>
      <c r="I1228" s="16" t="s">
        <v>436</v>
      </c>
      <c r="J1228" s="16" t="s">
        <v>764</v>
      </c>
      <c r="K1228" s="16" t="s">
        <v>9193</v>
      </c>
      <c r="L1228" s="16" t="s">
        <v>11458</v>
      </c>
      <c r="M1228" s="16" t="s">
        <v>11459</v>
      </c>
      <c r="N1228" s="16" t="s">
        <v>441</v>
      </c>
      <c r="O1228" s="16" t="s">
        <v>442</v>
      </c>
      <c r="P1228" s="16" t="s">
        <v>11460</v>
      </c>
      <c r="Q1228" s="16" t="s">
        <v>11461</v>
      </c>
      <c r="R1228" s="16" t="s">
        <v>21</v>
      </c>
      <c r="S1228" s="16" t="s">
        <v>482</v>
      </c>
      <c r="T1228" s="16" t="s">
        <v>11462</v>
      </c>
      <c r="U1228" s="16" t="s">
        <v>447</v>
      </c>
      <c r="V1228" s="16" t="s">
        <v>11463</v>
      </c>
      <c r="W1228" s="16" t="s">
        <v>11460</v>
      </c>
      <c r="X1228" s="16" t="s">
        <v>449</v>
      </c>
      <c r="Y1228" s="16" t="s">
        <v>450</v>
      </c>
      <c r="Z1228" s="16" t="s">
        <v>451</v>
      </c>
      <c r="AA1228" s="16" t="s">
        <v>11464</v>
      </c>
      <c r="AB1228" s="16" t="s">
        <v>482</v>
      </c>
      <c r="AC1228" s="16" t="s">
        <v>21</v>
      </c>
      <c r="AD1228" s="16" t="s">
        <v>453</v>
      </c>
      <c r="AE1228" s="16" t="s">
        <v>338</v>
      </c>
      <c r="AF1228" s="16" t="s">
        <v>338</v>
      </c>
      <c r="AG1228" s="25">
        <f ca="1" t="shared" si="142"/>
        <v>15.2088888888247</v>
      </c>
      <c r="AH1228" s="25" t="str">
        <f t="shared" si="143"/>
        <v>是</v>
      </c>
      <c r="AI1228" s="26" t="str">
        <f ca="1" t="shared" si="144"/>
        <v>是</v>
      </c>
      <c r="AJ1228" s="27" t="str">
        <f ca="1" t="shared" si="145"/>
        <v>是</v>
      </c>
      <c r="AK1228" s="28" t="s">
        <v>69</v>
      </c>
      <c r="AL1228" s="28"/>
      <c r="AM1228" s="28"/>
    </row>
    <row r="1229" spans="1:39">
      <c r="A1229" s="22" t="str">
        <f t="shared" si="140"/>
        <v>合肥肥东吾悦网点</v>
      </c>
      <c r="B1229" s="22" t="str">
        <f>VLOOKUP(R1229,区域划分!A:B,2,0)</f>
        <v>肥东</v>
      </c>
      <c r="C1229" t="str">
        <f t="shared" si="141"/>
        <v>2020-11-05</v>
      </c>
      <c r="D1229" s="16" t="s">
        <v>11465</v>
      </c>
      <c r="E1229" s="16" t="s">
        <v>11466</v>
      </c>
      <c r="F1229" s="16" t="s">
        <v>433</v>
      </c>
      <c r="G1229" s="16" t="s">
        <v>471</v>
      </c>
      <c r="H1229" s="16" t="s">
        <v>472</v>
      </c>
      <c r="I1229" s="16" t="s">
        <v>436</v>
      </c>
      <c r="J1229" s="16" t="s">
        <v>11467</v>
      </c>
      <c r="K1229" s="16" t="s">
        <v>11468</v>
      </c>
      <c r="L1229" s="16" t="s">
        <v>11469</v>
      </c>
      <c r="M1229" s="16" t="s">
        <v>11470</v>
      </c>
      <c r="N1229" s="16" t="s">
        <v>441</v>
      </c>
      <c r="O1229" s="16" t="s">
        <v>442</v>
      </c>
      <c r="P1229" s="16" t="s">
        <v>11471</v>
      </c>
      <c r="Q1229" s="16" t="s">
        <v>11472</v>
      </c>
      <c r="R1229" s="16" t="s">
        <v>11</v>
      </c>
      <c r="S1229" s="16" t="s">
        <v>4176</v>
      </c>
      <c r="T1229" s="16" t="s">
        <v>4197</v>
      </c>
      <c r="U1229" s="16" t="s">
        <v>466</v>
      </c>
      <c r="V1229" s="16" t="s">
        <v>11473</v>
      </c>
      <c r="W1229" s="16" t="s">
        <v>11471</v>
      </c>
      <c r="X1229" s="16" t="s">
        <v>449</v>
      </c>
      <c r="Y1229" s="16" t="s">
        <v>450</v>
      </c>
      <c r="Z1229" s="16" t="s">
        <v>451</v>
      </c>
      <c r="AA1229" s="16" t="s">
        <v>11474</v>
      </c>
      <c r="AB1229" s="16" t="s">
        <v>4176</v>
      </c>
      <c r="AC1229" s="16" t="s">
        <v>11</v>
      </c>
      <c r="AD1229" s="16" t="s">
        <v>453</v>
      </c>
      <c r="AE1229" s="16" t="s">
        <v>11</v>
      </c>
      <c r="AF1229" s="16" t="s">
        <v>338</v>
      </c>
      <c r="AG1229" s="25">
        <f ca="1" t="shared" si="142"/>
        <v>23.5149999999558</v>
      </c>
      <c r="AH1229" s="25" t="str">
        <f t="shared" si="143"/>
        <v>是</v>
      </c>
      <c r="AI1229" s="26" t="str">
        <f ca="1" t="shared" si="144"/>
        <v>是</v>
      </c>
      <c r="AJ1229" s="27" t="str">
        <f ca="1" t="shared" si="145"/>
        <v>是</v>
      </c>
      <c r="AK1229" s="28"/>
      <c r="AL1229" s="28" t="s">
        <v>71</v>
      </c>
      <c r="AM1229" s="28"/>
    </row>
    <row r="1230" spans="1:39">
      <c r="A1230" s="22" t="str">
        <f t="shared" si="140"/>
        <v>合肥庐阳海棠网点</v>
      </c>
      <c r="B1230" s="22" t="str">
        <f>VLOOKUP(R1230,区域划分!A:B,2,0)</f>
        <v>合肥北</v>
      </c>
      <c r="C1230" t="str">
        <f t="shared" si="141"/>
        <v>2020-11-05</v>
      </c>
      <c r="D1230" s="16" t="s">
        <v>11475</v>
      </c>
      <c r="E1230" s="16" t="s">
        <v>11476</v>
      </c>
      <c r="F1230" s="16" t="s">
        <v>433</v>
      </c>
      <c r="G1230" s="16" t="s">
        <v>532</v>
      </c>
      <c r="H1230" s="16" t="s">
        <v>533</v>
      </c>
      <c r="I1230" s="16" t="s">
        <v>473</v>
      </c>
      <c r="J1230" s="16" t="s">
        <v>846</v>
      </c>
      <c r="K1230" s="16" t="s">
        <v>11477</v>
      </c>
      <c r="L1230" s="16" t="s">
        <v>11478</v>
      </c>
      <c r="M1230" s="16" t="s">
        <v>11479</v>
      </c>
      <c r="N1230" s="16" t="s">
        <v>441</v>
      </c>
      <c r="O1230" s="16" t="s">
        <v>442</v>
      </c>
      <c r="P1230" s="16" t="s">
        <v>11480</v>
      </c>
      <c r="Q1230" s="16" t="s">
        <v>11481</v>
      </c>
      <c r="R1230" s="16" t="s">
        <v>117</v>
      </c>
      <c r="S1230" s="16" t="s">
        <v>11482</v>
      </c>
      <c r="T1230" s="16" t="s">
        <v>11483</v>
      </c>
      <c r="U1230" s="16" t="s">
        <v>447</v>
      </c>
      <c r="V1230" s="16" t="s">
        <v>11484</v>
      </c>
      <c r="W1230" s="16" t="s">
        <v>11480</v>
      </c>
      <c r="X1230" s="16" t="s">
        <v>449</v>
      </c>
      <c r="Y1230" s="16" t="s">
        <v>450</v>
      </c>
      <c r="Z1230" s="16" t="s">
        <v>451</v>
      </c>
      <c r="AA1230" s="16" t="s">
        <v>11485</v>
      </c>
      <c r="AB1230" s="16" t="s">
        <v>11482</v>
      </c>
      <c r="AC1230" s="16" t="s">
        <v>117</v>
      </c>
      <c r="AD1230" s="16" t="s">
        <v>453</v>
      </c>
      <c r="AE1230" s="16" t="s">
        <v>338</v>
      </c>
      <c r="AF1230" s="16" t="s">
        <v>338</v>
      </c>
      <c r="AG1230" s="25">
        <f ca="1" t="shared" si="142"/>
        <v>18.3219444444403</v>
      </c>
      <c r="AH1230" s="25" t="str">
        <f t="shared" si="143"/>
        <v>是</v>
      </c>
      <c r="AI1230" s="26" t="str">
        <f ca="1" t="shared" si="144"/>
        <v>是</v>
      </c>
      <c r="AJ1230" s="27" t="str">
        <f ca="1" t="shared" si="145"/>
        <v>是</v>
      </c>
      <c r="AK1230" s="28" t="s">
        <v>69</v>
      </c>
      <c r="AL1230" s="28"/>
      <c r="AM1230" s="28"/>
    </row>
    <row r="1231" spans="1:39">
      <c r="A1231" s="22" t="str">
        <f t="shared" si="140"/>
        <v>合肥瑶海龙岗网点</v>
      </c>
      <c r="B1231" s="22" t="str">
        <f>VLOOKUP(R1231,区域划分!A:B,2,0)</f>
        <v>合肥北</v>
      </c>
      <c r="C1231" t="str">
        <f t="shared" si="141"/>
        <v>2020-11-05</v>
      </c>
      <c r="D1231" s="16" t="s">
        <v>11486</v>
      </c>
      <c r="E1231" s="16" t="s">
        <v>11487</v>
      </c>
      <c r="F1231" s="16" t="s">
        <v>433</v>
      </c>
      <c r="G1231" s="16" t="s">
        <v>456</v>
      </c>
      <c r="H1231" s="16" t="s">
        <v>753</v>
      </c>
      <c r="I1231" s="16" t="s">
        <v>473</v>
      </c>
      <c r="J1231" s="16" t="s">
        <v>11488</v>
      </c>
      <c r="K1231" s="16" t="s">
        <v>11489</v>
      </c>
      <c r="L1231" s="16" t="s">
        <v>11490</v>
      </c>
      <c r="M1231" s="16" t="s">
        <v>11491</v>
      </c>
      <c r="N1231" s="16" t="s">
        <v>478</v>
      </c>
      <c r="O1231" s="16" t="s">
        <v>442</v>
      </c>
      <c r="P1231" s="16" t="s">
        <v>11491</v>
      </c>
      <c r="Q1231" s="16" t="s">
        <v>11492</v>
      </c>
      <c r="R1231" s="16" t="s">
        <v>96</v>
      </c>
      <c r="S1231" s="16" t="s">
        <v>3592</v>
      </c>
      <c r="T1231" s="16" t="s">
        <v>11493</v>
      </c>
      <c r="U1231" s="16" t="s">
        <v>447</v>
      </c>
      <c r="V1231" s="16" t="s">
        <v>11494</v>
      </c>
      <c r="W1231" s="16" t="s">
        <v>11491</v>
      </c>
      <c r="X1231" s="16" t="s">
        <v>449</v>
      </c>
      <c r="Y1231" s="16" t="s">
        <v>450</v>
      </c>
      <c r="Z1231" s="16" t="s">
        <v>451</v>
      </c>
      <c r="AA1231" s="16" t="s">
        <v>11495</v>
      </c>
      <c r="AB1231" s="16" t="s">
        <v>3592</v>
      </c>
      <c r="AC1231" s="16" t="s">
        <v>96</v>
      </c>
      <c r="AD1231" s="16" t="s">
        <v>453</v>
      </c>
      <c r="AE1231" s="16" t="s">
        <v>338</v>
      </c>
      <c r="AF1231" s="16" t="s">
        <v>338</v>
      </c>
      <c r="AG1231" s="25">
        <f ca="1" t="shared" si="142"/>
        <v>23.6572222222458</v>
      </c>
      <c r="AH1231" s="25" t="str">
        <f t="shared" si="143"/>
        <v>是</v>
      </c>
      <c r="AI1231" s="26" t="str">
        <f ca="1" t="shared" si="144"/>
        <v>是</v>
      </c>
      <c r="AJ1231" s="27" t="str">
        <f ca="1" t="shared" si="145"/>
        <v>是</v>
      </c>
      <c r="AK1231" s="28" t="s">
        <v>69</v>
      </c>
      <c r="AL1231" s="28"/>
      <c r="AM1231" s="28"/>
    </row>
    <row r="1232" spans="1:39">
      <c r="A1232" s="22" t="str">
        <f t="shared" si="140"/>
        <v>合肥肥东吾悦网点</v>
      </c>
      <c r="B1232" s="22" t="str">
        <f>VLOOKUP(R1232,区域划分!A:B,2,0)</f>
        <v>肥东</v>
      </c>
      <c r="C1232" t="str">
        <f t="shared" si="141"/>
        <v>2020-11-05</v>
      </c>
      <c r="D1232" s="16" t="s">
        <v>11496</v>
      </c>
      <c r="E1232" s="16" t="s">
        <v>11497</v>
      </c>
      <c r="F1232" s="16" t="s">
        <v>433</v>
      </c>
      <c r="G1232" s="16" t="s">
        <v>456</v>
      </c>
      <c r="H1232" s="16" t="s">
        <v>457</v>
      </c>
      <c r="I1232" s="16" t="s">
        <v>436</v>
      </c>
      <c r="J1232" s="16" t="s">
        <v>1093</v>
      </c>
      <c r="K1232" s="16" t="s">
        <v>3467</v>
      </c>
      <c r="L1232" s="16" t="s">
        <v>11498</v>
      </c>
      <c r="M1232" s="16" t="s">
        <v>11499</v>
      </c>
      <c r="N1232" s="16" t="s">
        <v>478</v>
      </c>
      <c r="O1232" s="16" t="s">
        <v>442</v>
      </c>
      <c r="P1232" s="16" t="s">
        <v>11500</v>
      </c>
      <c r="Q1232" s="16" t="s">
        <v>11501</v>
      </c>
      <c r="R1232" s="16" t="s">
        <v>11</v>
      </c>
      <c r="S1232" s="16" t="s">
        <v>4176</v>
      </c>
      <c r="T1232" s="16" t="s">
        <v>4197</v>
      </c>
      <c r="U1232" s="16" t="s">
        <v>466</v>
      </c>
      <c r="V1232" s="16" t="s">
        <v>11502</v>
      </c>
      <c r="W1232" s="16" t="s">
        <v>11500</v>
      </c>
      <c r="X1232" s="16" t="s">
        <v>449</v>
      </c>
      <c r="Y1232" s="16" t="s">
        <v>450</v>
      </c>
      <c r="Z1232" s="16" t="s">
        <v>451</v>
      </c>
      <c r="AA1232" s="16" t="s">
        <v>11503</v>
      </c>
      <c r="AB1232" s="16" t="s">
        <v>4176</v>
      </c>
      <c r="AC1232" s="16" t="s">
        <v>11</v>
      </c>
      <c r="AD1232" s="16" t="s">
        <v>453</v>
      </c>
      <c r="AE1232" s="16" t="s">
        <v>11</v>
      </c>
      <c r="AF1232" s="16" t="s">
        <v>338</v>
      </c>
      <c r="AG1232" s="25">
        <f ca="1" t="shared" si="142"/>
        <v>23.315277777845</v>
      </c>
      <c r="AH1232" s="25" t="str">
        <f t="shared" si="143"/>
        <v>是</v>
      </c>
      <c r="AI1232" s="26" t="str">
        <f ca="1" t="shared" si="144"/>
        <v>是</v>
      </c>
      <c r="AJ1232" s="27" t="str">
        <f ca="1" t="shared" si="145"/>
        <v>是</v>
      </c>
      <c r="AK1232" s="28"/>
      <c r="AL1232" s="28" t="s">
        <v>71</v>
      </c>
      <c r="AM1232" s="28"/>
    </row>
    <row r="1233" spans="1:39">
      <c r="A1233" s="22" t="str">
        <f t="shared" si="140"/>
        <v>合肥肥东吾悦网点</v>
      </c>
      <c r="B1233" s="22" t="str">
        <f>VLOOKUP(R1233,区域划分!A:B,2,0)</f>
        <v>肥东</v>
      </c>
      <c r="C1233" t="str">
        <f t="shared" si="141"/>
        <v>2020-11-05</v>
      </c>
      <c r="D1233" s="16" t="s">
        <v>11504</v>
      </c>
      <c r="E1233" s="16" t="s">
        <v>11505</v>
      </c>
      <c r="F1233" s="16" t="s">
        <v>433</v>
      </c>
      <c r="G1233" s="16" t="s">
        <v>456</v>
      </c>
      <c r="H1233" s="16" t="s">
        <v>457</v>
      </c>
      <c r="I1233" s="16" t="s">
        <v>436</v>
      </c>
      <c r="J1233" s="16" t="s">
        <v>1540</v>
      </c>
      <c r="K1233" s="16" t="s">
        <v>11506</v>
      </c>
      <c r="L1233" s="16" t="s">
        <v>11507</v>
      </c>
      <c r="M1233" s="16" t="s">
        <v>11508</v>
      </c>
      <c r="N1233" s="16" t="s">
        <v>478</v>
      </c>
      <c r="O1233" s="16" t="s">
        <v>442</v>
      </c>
      <c r="P1233" s="16" t="s">
        <v>11509</v>
      </c>
      <c r="Q1233" s="16" t="s">
        <v>11510</v>
      </c>
      <c r="R1233" s="16" t="s">
        <v>11</v>
      </c>
      <c r="S1233" s="16" t="s">
        <v>4176</v>
      </c>
      <c r="T1233" s="16" t="s">
        <v>4197</v>
      </c>
      <c r="U1233" s="16" t="s">
        <v>466</v>
      </c>
      <c r="V1233" s="16" t="s">
        <v>11511</v>
      </c>
      <c r="W1233" s="16" t="s">
        <v>11509</v>
      </c>
      <c r="X1233" s="16" t="s">
        <v>449</v>
      </c>
      <c r="Y1233" s="16" t="s">
        <v>450</v>
      </c>
      <c r="Z1233" s="16" t="s">
        <v>451</v>
      </c>
      <c r="AA1233" s="16" t="s">
        <v>11512</v>
      </c>
      <c r="AB1233" s="16" t="s">
        <v>4176</v>
      </c>
      <c r="AC1233" s="16" t="s">
        <v>11</v>
      </c>
      <c r="AD1233" s="16" t="s">
        <v>453</v>
      </c>
      <c r="AE1233" s="16" t="s">
        <v>11</v>
      </c>
      <c r="AF1233" s="16" t="s">
        <v>338</v>
      </c>
      <c r="AG1233" s="25">
        <f ca="1" t="shared" si="142"/>
        <v>23.3097222222132</v>
      </c>
      <c r="AH1233" s="25" t="str">
        <f t="shared" si="143"/>
        <v>是</v>
      </c>
      <c r="AI1233" s="26" t="str">
        <f ca="1" t="shared" si="144"/>
        <v>是</v>
      </c>
      <c r="AJ1233" s="27" t="str">
        <f ca="1" t="shared" si="145"/>
        <v>是</v>
      </c>
      <c r="AK1233" s="28"/>
      <c r="AL1233" s="28" t="s">
        <v>71</v>
      </c>
      <c r="AM1233" s="28"/>
    </row>
    <row r="1234" spans="1:39">
      <c r="A1234" s="22" t="str">
        <f t="shared" si="140"/>
        <v>合肥肥东吾悦网点</v>
      </c>
      <c r="B1234" s="22" t="str">
        <f>VLOOKUP(R1234,区域划分!A:B,2,0)</f>
        <v>肥东</v>
      </c>
      <c r="C1234" t="str">
        <f t="shared" si="141"/>
        <v>2020-11-05</v>
      </c>
      <c r="D1234" s="16" t="s">
        <v>11513</v>
      </c>
      <c r="E1234" s="16" t="s">
        <v>11514</v>
      </c>
      <c r="F1234" s="16" t="s">
        <v>433</v>
      </c>
      <c r="G1234" s="16" t="s">
        <v>456</v>
      </c>
      <c r="H1234" s="16" t="s">
        <v>753</v>
      </c>
      <c r="I1234" s="16" t="s">
        <v>473</v>
      </c>
      <c r="J1234" s="16" t="s">
        <v>634</v>
      </c>
      <c r="K1234" s="16" t="s">
        <v>2500</v>
      </c>
      <c r="L1234" s="16" t="s">
        <v>11515</v>
      </c>
      <c r="M1234" s="16" t="s">
        <v>11516</v>
      </c>
      <c r="N1234" s="16" t="s">
        <v>478</v>
      </c>
      <c r="O1234" s="16" t="s">
        <v>442</v>
      </c>
      <c r="P1234" s="16" t="s">
        <v>11517</v>
      </c>
      <c r="Q1234" s="16" t="s">
        <v>11518</v>
      </c>
      <c r="R1234" s="16" t="s">
        <v>11</v>
      </c>
      <c r="S1234" s="16" t="s">
        <v>4176</v>
      </c>
      <c r="T1234" s="16" t="s">
        <v>11519</v>
      </c>
      <c r="U1234" s="16" t="s">
        <v>466</v>
      </c>
      <c r="V1234" s="16" t="s">
        <v>11520</v>
      </c>
      <c r="W1234" s="16" t="s">
        <v>11517</v>
      </c>
      <c r="X1234" s="16" t="s">
        <v>449</v>
      </c>
      <c r="Y1234" s="16" t="s">
        <v>450</v>
      </c>
      <c r="Z1234" s="16" t="s">
        <v>451</v>
      </c>
      <c r="AA1234" s="16" t="s">
        <v>11521</v>
      </c>
      <c r="AB1234" s="16" t="s">
        <v>4176</v>
      </c>
      <c r="AC1234" s="16" t="s">
        <v>11</v>
      </c>
      <c r="AD1234" s="16" t="s">
        <v>453</v>
      </c>
      <c r="AE1234" s="16" t="s">
        <v>11</v>
      </c>
      <c r="AF1234" s="16" t="s">
        <v>338</v>
      </c>
      <c r="AG1234" s="25">
        <f ca="1" t="shared" si="142"/>
        <v>23.2433333333465</v>
      </c>
      <c r="AH1234" s="25" t="str">
        <f t="shared" si="143"/>
        <v>是</v>
      </c>
      <c r="AI1234" s="26" t="str">
        <f ca="1" t="shared" si="144"/>
        <v>是</v>
      </c>
      <c r="AJ1234" s="27" t="str">
        <f ca="1" t="shared" si="145"/>
        <v>是</v>
      </c>
      <c r="AK1234" s="28"/>
      <c r="AL1234" s="28" t="s">
        <v>71</v>
      </c>
      <c r="AM1234" s="28"/>
    </row>
    <row r="1235" spans="1:39">
      <c r="A1235" s="22" t="str">
        <f t="shared" si="140"/>
        <v>合肥经开大学城网点</v>
      </c>
      <c r="B1235" s="22" t="str">
        <f>VLOOKUP(R1235,区域划分!A:B,2,0)</f>
        <v>合肥南</v>
      </c>
      <c r="C1235" t="str">
        <f t="shared" si="141"/>
        <v>2020-11-05</v>
      </c>
      <c r="D1235" s="16" t="s">
        <v>11522</v>
      </c>
      <c r="E1235" s="16" t="s">
        <v>11523</v>
      </c>
      <c r="F1235" s="16" t="s">
        <v>433</v>
      </c>
      <c r="G1235" s="16" t="s">
        <v>471</v>
      </c>
      <c r="H1235" s="16" t="s">
        <v>472</v>
      </c>
      <c r="I1235" s="16" t="s">
        <v>473</v>
      </c>
      <c r="J1235" s="16" t="s">
        <v>11524</v>
      </c>
      <c r="K1235" s="16" t="s">
        <v>11525</v>
      </c>
      <c r="L1235" s="16" t="s">
        <v>11526</v>
      </c>
      <c r="M1235" s="16" t="s">
        <v>537</v>
      </c>
      <c r="N1235" s="16" t="s">
        <v>441</v>
      </c>
      <c r="O1235" s="16" t="s">
        <v>442</v>
      </c>
      <c r="P1235" s="16" t="s">
        <v>537</v>
      </c>
      <c r="Q1235" s="16" t="s">
        <v>11527</v>
      </c>
      <c r="R1235" s="16" t="s">
        <v>7</v>
      </c>
      <c r="S1235" s="16" t="s">
        <v>3414</v>
      </c>
      <c r="T1235" s="16" t="s">
        <v>11528</v>
      </c>
      <c r="U1235" s="16" t="s">
        <v>447</v>
      </c>
      <c r="V1235" s="16" t="s">
        <v>541</v>
      </c>
      <c r="W1235" s="16" t="s">
        <v>537</v>
      </c>
      <c r="X1235" s="16" t="s">
        <v>449</v>
      </c>
      <c r="Y1235" s="16" t="s">
        <v>450</v>
      </c>
      <c r="Z1235" s="16" t="s">
        <v>451</v>
      </c>
      <c r="AA1235" s="16" t="s">
        <v>11529</v>
      </c>
      <c r="AB1235" s="16" t="s">
        <v>3414</v>
      </c>
      <c r="AC1235" s="16" t="s">
        <v>7</v>
      </c>
      <c r="AD1235" s="16" t="s">
        <v>453</v>
      </c>
      <c r="AE1235" s="16" t="s">
        <v>338</v>
      </c>
      <c r="AF1235" s="16" t="s">
        <v>338</v>
      </c>
      <c r="AG1235" s="25">
        <f ca="1" t="shared" si="142"/>
        <v>1.14611111098202</v>
      </c>
      <c r="AH1235" s="25" t="str">
        <f t="shared" si="143"/>
        <v>是</v>
      </c>
      <c r="AI1235" s="26" t="str">
        <f ca="1" t="shared" si="144"/>
        <v>是</v>
      </c>
      <c r="AJ1235" s="27" t="str">
        <f ca="1" t="shared" si="145"/>
        <v>是</v>
      </c>
      <c r="AK1235" s="28" t="s">
        <v>69</v>
      </c>
      <c r="AL1235" s="28"/>
      <c r="AM1235" s="28"/>
    </row>
    <row r="1236" spans="1:39">
      <c r="A1236" s="22" t="str">
        <f t="shared" si="140"/>
        <v>宿州泗县网点</v>
      </c>
      <c r="B1236" s="22" t="str">
        <f>VLOOKUP(R1236,区域划分!A:B,2,0)</f>
        <v>宿州</v>
      </c>
      <c r="C1236" t="str">
        <f t="shared" si="141"/>
        <v>2020-11-05</v>
      </c>
      <c r="D1236" s="16" t="s">
        <v>11530</v>
      </c>
      <c r="E1236" s="16" t="s">
        <v>11531</v>
      </c>
      <c r="F1236" s="16" t="s">
        <v>433</v>
      </c>
      <c r="G1236" s="16" t="s">
        <v>471</v>
      </c>
      <c r="H1236" s="16" t="s">
        <v>472</v>
      </c>
      <c r="I1236" s="16" t="s">
        <v>473</v>
      </c>
      <c r="J1236" s="16" t="s">
        <v>3128</v>
      </c>
      <c r="K1236" s="16" t="s">
        <v>3129</v>
      </c>
      <c r="L1236" s="16" t="s">
        <v>11532</v>
      </c>
      <c r="M1236" s="16" t="s">
        <v>11533</v>
      </c>
      <c r="N1236" s="16" t="s">
        <v>441</v>
      </c>
      <c r="O1236" s="16" t="s">
        <v>442</v>
      </c>
      <c r="P1236" s="16" t="s">
        <v>11534</v>
      </c>
      <c r="Q1236" s="16" t="s">
        <v>11535</v>
      </c>
      <c r="R1236" s="16" t="s">
        <v>83</v>
      </c>
      <c r="S1236" s="16" t="s">
        <v>5438</v>
      </c>
      <c r="T1236" s="16" t="s">
        <v>11536</v>
      </c>
      <c r="U1236" s="16" t="s">
        <v>447</v>
      </c>
      <c r="V1236" s="16" t="s">
        <v>11537</v>
      </c>
      <c r="W1236" s="16" t="s">
        <v>11534</v>
      </c>
      <c r="X1236" s="16" t="s">
        <v>449</v>
      </c>
      <c r="Y1236" s="16" t="s">
        <v>450</v>
      </c>
      <c r="Z1236" s="16" t="s">
        <v>451</v>
      </c>
      <c r="AA1236" s="16" t="s">
        <v>11538</v>
      </c>
      <c r="AB1236" s="16" t="s">
        <v>5438</v>
      </c>
      <c r="AC1236" s="16" t="s">
        <v>83</v>
      </c>
      <c r="AD1236" s="16" t="s">
        <v>453</v>
      </c>
      <c r="AE1236" s="16" t="s">
        <v>338</v>
      </c>
      <c r="AF1236" s="16" t="s">
        <v>338</v>
      </c>
      <c r="AG1236" s="25">
        <f ca="1" t="shared" si="142"/>
        <v>22.2961111111217</v>
      </c>
      <c r="AH1236" s="25" t="str">
        <f t="shared" si="143"/>
        <v>是</v>
      </c>
      <c r="AI1236" s="26" t="str">
        <f ca="1" t="shared" si="144"/>
        <v>是</v>
      </c>
      <c r="AJ1236" s="27" t="str">
        <f ca="1" t="shared" si="145"/>
        <v>是</v>
      </c>
      <c r="AK1236" s="28" t="s">
        <v>69</v>
      </c>
      <c r="AL1236" s="28"/>
      <c r="AM1236" s="28"/>
    </row>
    <row r="1237" spans="1:39">
      <c r="A1237" s="22" t="str">
        <f t="shared" si="140"/>
        <v>宣城宣州网点</v>
      </c>
      <c r="B1237" s="22" t="str">
        <f>VLOOKUP(R1237,区域划分!A:B,2,0)</f>
        <v>宣城</v>
      </c>
      <c r="C1237" t="str">
        <f t="shared" si="141"/>
        <v>2020-11-05</v>
      </c>
      <c r="D1237" s="16" t="s">
        <v>11539</v>
      </c>
      <c r="E1237" s="16" t="s">
        <v>11540</v>
      </c>
      <c r="F1237" s="16" t="s">
        <v>433</v>
      </c>
      <c r="G1237" s="16" t="s">
        <v>456</v>
      </c>
      <c r="H1237" s="16" t="s">
        <v>457</v>
      </c>
      <c r="I1237" s="16" t="s">
        <v>473</v>
      </c>
      <c r="J1237" s="16" t="s">
        <v>9394</v>
      </c>
      <c r="K1237" s="16" t="s">
        <v>11541</v>
      </c>
      <c r="L1237" s="16" t="s">
        <v>11542</v>
      </c>
      <c r="M1237" s="16" t="s">
        <v>11543</v>
      </c>
      <c r="N1237" s="16" t="s">
        <v>478</v>
      </c>
      <c r="O1237" s="16" t="s">
        <v>442</v>
      </c>
      <c r="P1237" s="16" t="s">
        <v>11544</v>
      </c>
      <c r="Q1237" s="16" t="s">
        <v>11545</v>
      </c>
      <c r="R1237" s="16" t="s">
        <v>125</v>
      </c>
      <c r="S1237" s="16" t="s">
        <v>3492</v>
      </c>
      <c r="T1237" s="16" t="s">
        <v>11546</v>
      </c>
      <c r="U1237" s="16" t="s">
        <v>447</v>
      </c>
      <c r="V1237" s="16" t="s">
        <v>11547</v>
      </c>
      <c r="W1237" s="16" t="s">
        <v>11544</v>
      </c>
      <c r="X1237" s="16" t="s">
        <v>449</v>
      </c>
      <c r="Y1237" s="16" t="s">
        <v>450</v>
      </c>
      <c r="Z1237" s="16" t="s">
        <v>451</v>
      </c>
      <c r="AA1237" s="16" t="s">
        <v>11548</v>
      </c>
      <c r="AB1237" s="16" t="s">
        <v>3492</v>
      </c>
      <c r="AC1237" s="16" t="s">
        <v>125</v>
      </c>
      <c r="AD1237" s="16" t="s">
        <v>453</v>
      </c>
      <c r="AE1237" s="16" t="s">
        <v>338</v>
      </c>
      <c r="AF1237" s="16" t="s">
        <v>338</v>
      </c>
      <c r="AG1237" s="25">
        <f ca="1" t="shared" si="142"/>
        <v>21.7366666665184</v>
      </c>
      <c r="AH1237" s="25" t="str">
        <f t="shared" si="143"/>
        <v>是</v>
      </c>
      <c r="AI1237" s="26" t="str">
        <f ca="1" t="shared" si="144"/>
        <v>是</v>
      </c>
      <c r="AJ1237" s="27" t="str">
        <f ca="1" t="shared" si="145"/>
        <v>是</v>
      </c>
      <c r="AK1237" s="28" t="s">
        <v>69</v>
      </c>
      <c r="AL1237" s="28"/>
      <c r="AM1237" s="28"/>
    </row>
    <row r="1238" spans="1:39">
      <c r="A1238" s="22" t="str">
        <f t="shared" si="140"/>
        <v>六安市裕安苏埠网点</v>
      </c>
      <c r="B1238" s="22" t="str">
        <f>VLOOKUP(R1238,区域划分!A:B,2,0)</f>
        <v>六安</v>
      </c>
      <c r="C1238" t="str">
        <f t="shared" si="141"/>
        <v>2020-11-05</v>
      </c>
      <c r="D1238" s="16" t="s">
        <v>11549</v>
      </c>
      <c r="E1238" s="16" t="s">
        <v>11550</v>
      </c>
      <c r="F1238" s="16" t="s">
        <v>433</v>
      </c>
      <c r="G1238" s="16" t="s">
        <v>434</v>
      </c>
      <c r="H1238" s="16" t="s">
        <v>2446</v>
      </c>
      <c r="I1238" s="16" t="s">
        <v>473</v>
      </c>
      <c r="J1238" s="16" t="s">
        <v>3431</v>
      </c>
      <c r="K1238" s="16" t="s">
        <v>7681</v>
      </c>
      <c r="L1238" s="16" t="s">
        <v>11551</v>
      </c>
      <c r="M1238" s="16" t="s">
        <v>11552</v>
      </c>
      <c r="N1238" s="16" t="s">
        <v>441</v>
      </c>
      <c r="O1238" s="16" t="s">
        <v>442</v>
      </c>
      <c r="P1238" s="16" t="s">
        <v>11553</v>
      </c>
      <c r="Q1238" s="16" t="s">
        <v>11554</v>
      </c>
      <c r="R1238" s="16" t="s">
        <v>93</v>
      </c>
      <c r="S1238" s="16" t="s">
        <v>2838</v>
      </c>
      <c r="T1238" s="16" t="s">
        <v>11555</v>
      </c>
      <c r="U1238" s="16" t="s">
        <v>447</v>
      </c>
      <c r="V1238" s="16" t="s">
        <v>11556</v>
      </c>
      <c r="W1238" s="16" t="s">
        <v>11553</v>
      </c>
      <c r="X1238" s="16" t="s">
        <v>449</v>
      </c>
      <c r="Y1238" s="16" t="s">
        <v>450</v>
      </c>
      <c r="Z1238" s="16" t="s">
        <v>451</v>
      </c>
      <c r="AA1238" s="16" t="s">
        <v>11557</v>
      </c>
      <c r="AB1238" s="16" t="s">
        <v>2838</v>
      </c>
      <c r="AC1238" s="16" t="s">
        <v>93</v>
      </c>
      <c r="AD1238" s="16" t="s">
        <v>453</v>
      </c>
      <c r="AE1238" s="16" t="s">
        <v>338</v>
      </c>
      <c r="AF1238" s="16" t="s">
        <v>338</v>
      </c>
      <c r="AG1238" s="25">
        <f ca="1" t="shared" si="142"/>
        <v>16.9255555554992</v>
      </c>
      <c r="AH1238" s="25" t="str">
        <f t="shared" si="143"/>
        <v>是</v>
      </c>
      <c r="AI1238" s="26" t="str">
        <f ca="1" t="shared" si="144"/>
        <v>是</v>
      </c>
      <c r="AJ1238" s="27" t="str">
        <f ca="1" t="shared" si="145"/>
        <v>是</v>
      </c>
      <c r="AK1238" s="28" t="s">
        <v>69</v>
      </c>
      <c r="AL1238" s="28"/>
      <c r="AM1238" s="28"/>
    </row>
    <row r="1239" spans="1:39">
      <c r="A1239" s="22" t="str">
        <f t="shared" si="140"/>
        <v>黄山祁门网点</v>
      </c>
      <c r="B1239" s="22" t="str">
        <f>VLOOKUP(R1239,区域划分!A:B,2,0)</f>
        <v>黄山</v>
      </c>
      <c r="C1239" t="str">
        <f t="shared" si="141"/>
        <v>2020-11-05</v>
      </c>
      <c r="D1239" s="16" t="s">
        <v>11558</v>
      </c>
      <c r="E1239" s="16" t="s">
        <v>11559</v>
      </c>
      <c r="F1239" s="16" t="s">
        <v>433</v>
      </c>
      <c r="G1239" s="16" t="s">
        <v>456</v>
      </c>
      <c r="H1239" s="16" t="s">
        <v>457</v>
      </c>
      <c r="I1239" s="16" t="s">
        <v>473</v>
      </c>
      <c r="J1239" s="16" t="s">
        <v>954</v>
      </c>
      <c r="K1239" s="16" t="s">
        <v>8719</v>
      </c>
      <c r="L1239" s="16" t="s">
        <v>11560</v>
      </c>
      <c r="M1239" s="16" t="s">
        <v>537</v>
      </c>
      <c r="N1239" s="16" t="s">
        <v>441</v>
      </c>
      <c r="O1239" s="16" t="s">
        <v>442</v>
      </c>
      <c r="P1239" s="16" t="s">
        <v>537</v>
      </c>
      <c r="Q1239" s="16" t="s">
        <v>11561</v>
      </c>
      <c r="R1239" s="16" t="s">
        <v>68</v>
      </c>
      <c r="S1239" s="16" t="s">
        <v>7918</v>
      </c>
      <c r="T1239" s="16" t="s">
        <v>11562</v>
      </c>
      <c r="U1239" s="16" t="s">
        <v>447</v>
      </c>
      <c r="V1239" s="16" t="s">
        <v>541</v>
      </c>
      <c r="W1239" s="16" t="s">
        <v>537</v>
      </c>
      <c r="X1239" s="16" t="s">
        <v>449</v>
      </c>
      <c r="Y1239" s="16" t="s">
        <v>450</v>
      </c>
      <c r="Z1239" s="16" t="s">
        <v>451</v>
      </c>
      <c r="AA1239" s="16" t="s">
        <v>11563</v>
      </c>
      <c r="AB1239" s="16" t="s">
        <v>7918</v>
      </c>
      <c r="AC1239" s="16" t="s">
        <v>68</v>
      </c>
      <c r="AD1239" s="16" t="s">
        <v>453</v>
      </c>
      <c r="AE1239" s="16" t="s">
        <v>338</v>
      </c>
      <c r="AF1239" s="16" t="s">
        <v>338</v>
      </c>
      <c r="AG1239" s="25">
        <f ca="1" t="shared" si="142"/>
        <v>13.8449999999721</v>
      </c>
      <c r="AH1239" s="25" t="str">
        <f t="shared" si="143"/>
        <v>是</v>
      </c>
      <c r="AI1239" s="26" t="str">
        <f ca="1" t="shared" si="144"/>
        <v>是</v>
      </c>
      <c r="AJ1239" s="27" t="str">
        <f ca="1" t="shared" si="145"/>
        <v>是</v>
      </c>
      <c r="AK1239" s="28" t="s">
        <v>69</v>
      </c>
      <c r="AL1239" s="28"/>
      <c r="AM1239" s="28"/>
    </row>
    <row r="1240" spans="1:39">
      <c r="A1240" s="22" t="str">
        <f t="shared" ref="A1240:A1256" si="146">R1240</f>
        <v>合肥长丰北城网点</v>
      </c>
      <c r="B1240" s="22" t="str">
        <f>VLOOKUP(R1240,区域划分!A:B,2,0)</f>
        <v>合肥北</v>
      </c>
      <c r="C1240" t="str">
        <f t="shared" ref="C1240:C1256" si="147">MID(L1240,1,10)</f>
        <v>2020-11-05</v>
      </c>
      <c r="D1240" s="16" t="s">
        <v>11564</v>
      </c>
      <c r="E1240" s="16" t="s">
        <v>11565</v>
      </c>
      <c r="F1240" s="16" t="s">
        <v>433</v>
      </c>
      <c r="G1240" s="16" t="s">
        <v>456</v>
      </c>
      <c r="H1240" s="16" t="s">
        <v>457</v>
      </c>
      <c r="I1240" s="16" t="s">
        <v>436</v>
      </c>
      <c r="J1240" s="16" t="s">
        <v>2428</v>
      </c>
      <c r="K1240" s="16" t="s">
        <v>11566</v>
      </c>
      <c r="L1240" s="16" t="s">
        <v>11567</v>
      </c>
      <c r="M1240" s="16" t="s">
        <v>11568</v>
      </c>
      <c r="N1240" s="16" t="s">
        <v>478</v>
      </c>
      <c r="O1240" s="16" t="s">
        <v>442</v>
      </c>
      <c r="P1240" s="16" t="s">
        <v>11569</v>
      </c>
      <c r="Q1240" s="16" t="s">
        <v>11570</v>
      </c>
      <c r="R1240" s="16" t="s">
        <v>21</v>
      </c>
      <c r="S1240" s="16" t="s">
        <v>482</v>
      </c>
      <c r="T1240" s="16" t="s">
        <v>11571</v>
      </c>
      <c r="U1240" s="16" t="s">
        <v>447</v>
      </c>
      <c r="V1240" s="16" t="s">
        <v>11572</v>
      </c>
      <c r="W1240" s="16" t="s">
        <v>11569</v>
      </c>
      <c r="X1240" s="16" t="s">
        <v>449</v>
      </c>
      <c r="Y1240" s="16" t="s">
        <v>450</v>
      </c>
      <c r="Z1240" s="16" t="s">
        <v>451</v>
      </c>
      <c r="AA1240" s="16" t="s">
        <v>11573</v>
      </c>
      <c r="AB1240" s="16" t="s">
        <v>482</v>
      </c>
      <c r="AC1240" s="16" t="s">
        <v>21</v>
      </c>
      <c r="AD1240" s="16" t="s">
        <v>453</v>
      </c>
      <c r="AE1240" s="16" t="s">
        <v>338</v>
      </c>
      <c r="AF1240" s="16" t="s">
        <v>338</v>
      </c>
      <c r="AG1240" s="25">
        <f ca="1" t="shared" si="142"/>
        <v>16.7625000000698</v>
      </c>
      <c r="AH1240" s="25" t="str">
        <f t="shared" si="143"/>
        <v>是</v>
      </c>
      <c r="AI1240" s="26" t="str">
        <f ca="1" t="shared" si="144"/>
        <v>是</v>
      </c>
      <c r="AJ1240" s="27" t="str">
        <f ca="1" t="shared" si="145"/>
        <v>是</v>
      </c>
      <c r="AK1240" s="28" t="s">
        <v>69</v>
      </c>
      <c r="AL1240" s="28"/>
      <c r="AM1240" s="28"/>
    </row>
    <row r="1241" spans="1:39">
      <c r="A1241" s="22" t="str">
        <f t="shared" si="146"/>
        <v>合肥肥东吾悦网点</v>
      </c>
      <c r="B1241" s="22" t="str">
        <f>VLOOKUP(R1241,区域划分!A:B,2,0)</f>
        <v>肥东</v>
      </c>
      <c r="C1241" t="str">
        <f t="shared" si="147"/>
        <v>2020-11-05</v>
      </c>
      <c r="D1241" s="16" t="s">
        <v>11574</v>
      </c>
      <c r="E1241" s="16" t="s">
        <v>11575</v>
      </c>
      <c r="F1241" s="16" t="s">
        <v>433</v>
      </c>
      <c r="G1241" s="16" t="s">
        <v>471</v>
      </c>
      <c r="H1241" s="16" t="s">
        <v>472</v>
      </c>
      <c r="I1241" s="16" t="s">
        <v>473</v>
      </c>
      <c r="J1241" s="16" t="s">
        <v>11576</v>
      </c>
      <c r="K1241" s="16" t="s">
        <v>11577</v>
      </c>
      <c r="L1241" s="16" t="s">
        <v>11578</v>
      </c>
      <c r="M1241" s="16" t="s">
        <v>11579</v>
      </c>
      <c r="N1241" s="16" t="s">
        <v>441</v>
      </c>
      <c r="O1241" s="16" t="s">
        <v>442</v>
      </c>
      <c r="P1241" s="16" t="s">
        <v>11580</v>
      </c>
      <c r="Q1241" s="16" t="s">
        <v>11581</v>
      </c>
      <c r="R1241" s="16" t="s">
        <v>11</v>
      </c>
      <c r="S1241" s="16" t="s">
        <v>11582</v>
      </c>
      <c r="T1241" s="16" t="s">
        <v>4197</v>
      </c>
      <c r="U1241" s="16" t="s">
        <v>466</v>
      </c>
      <c r="V1241" s="16" t="s">
        <v>11583</v>
      </c>
      <c r="W1241" s="16" t="s">
        <v>11580</v>
      </c>
      <c r="X1241" s="16" t="s">
        <v>449</v>
      </c>
      <c r="Y1241" s="16" t="s">
        <v>450</v>
      </c>
      <c r="Z1241" s="16" t="s">
        <v>451</v>
      </c>
      <c r="AA1241" s="16" t="s">
        <v>11584</v>
      </c>
      <c r="AB1241" s="16" t="s">
        <v>11582</v>
      </c>
      <c r="AC1241" s="16" t="s">
        <v>11</v>
      </c>
      <c r="AD1241" s="16" t="s">
        <v>453</v>
      </c>
      <c r="AE1241" s="16" t="s">
        <v>11</v>
      </c>
      <c r="AF1241" s="16" t="s">
        <v>338</v>
      </c>
      <c r="AG1241" s="25">
        <f ca="1" t="shared" si="142"/>
        <v>23.7391666666372</v>
      </c>
      <c r="AH1241" s="25" t="str">
        <f t="shared" si="143"/>
        <v>是</v>
      </c>
      <c r="AI1241" s="26" t="str">
        <f ca="1" t="shared" si="144"/>
        <v>是</v>
      </c>
      <c r="AJ1241" s="27" t="str">
        <f ca="1" t="shared" si="145"/>
        <v>是</v>
      </c>
      <c r="AK1241" s="28"/>
      <c r="AL1241" s="28" t="s">
        <v>71</v>
      </c>
      <c r="AM1241" s="28"/>
    </row>
    <row r="1242" spans="1:39">
      <c r="A1242" s="22" t="str">
        <f t="shared" si="146"/>
        <v>宣城宣州大唐网点</v>
      </c>
      <c r="B1242" s="22" t="str">
        <f>VLOOKUP(R1242,区域划分!A:B,2,0)</f>
        <v>宣城</v>
      </c>
      <c r="C1242" t="str">
        <f t="shared" si="147"/>
        <v>2020-11-05</v>
      </c>
      <c r="D1242" s="16" t="s">
        <v>11585</v>
      </c>
      <c r="E1242" s="16" t="s">
        <v>11586</v>
      </c>
      <c r="F1242" s="16" t="s">
        <v>433</v>
      </c>
      <c r="G1242" s="16" t="s">
        <v>456</v>
      </c>
      <c r="H1242" s="16" t="s">
        <v>457</v>
      </c>
      <c r="I1242" s="16" t="s">
        <v>436</v>
      </c>
      <c r="J1242" s="16" t="s">
        <v>10810</v>
      </c>
      <c r="K1242" s="16" t="s">
        <v>10811</v>
      </c>
      <c r="L1242" s="16" t="s">
        <v>11587</v>
      </c>
      <c r="M1242" s="16" t="s">
        <v>11588</v>
      </c>
      <c r="N1242" s="16" t="s">
        <v>478</v>
      </c>
      <c r="O1242" s="16" t="s">
        <v>442</v>
      </c>
      <c r="P1242" s="16" t="s">
        <v>11589</v>
      </c>
      <c r="Q1242" s="16" t="s">
        <v>11590</v>
      </c>
      <c r="R1242" s="16" t="s">
        <v>165</v>
      </c>
      <c r="S1242" s="16" t="s">
        <v>11591</v>
      </c>
      <c r="T1242" s="16" t="s">
        <v>11592</v>
      </c>
      <c r="U1242" s="16" t="s">
        <v>447</v>
      </c>
      <c r="V1242" s="16" t="s">
        <v>11593</v>
      </c>
      <c r="W1242" s="16" t="s">
        <v>11589</v>
      </c>
      <c r="X1242" s="16" t="s">
        <v>449</v>
      </c>
      <c r="Y1242" s="16" t="s">
        <v>450</v>
      </c>
      <c r="Z1242" s="16" t="s">
        <v>451</v>
      </c>
      <c r="AA1242" s="16" t="s">
        <v>11594</v>
      </c>
      <c r="AB1242" s="16" t="s">
        <v>11591</v>
      </c>
      <c r="AC1242" s="16" t="s">
        <v>165</v>
      </c>
      <c r="AD1242" s="16" t="s">
        <v>453</v>
      </c>
      <c r="AE1242" s="16" t="s">
        <v>338</v>
      </c>
      <c r="AF1242" s="16" t="s">
        <v>338</v>
      </c>
      <c r="AG1242" s="25">
        <f ca="1" t="shared" si="142"/>
        <v>22.6808333333465</v>
      </c>
      <c r="AH1242" s="25" t="str">
        <f t="shared" si="143"/>
        <v>是</v>
      </c>
      <c r="AI1242" s="26" t="str">
        <f ca="1" t="shared" si="144"/>
        <v>是</v>
      </c>
      <c r="AJ1242" s="27" t="str">
        <f ca="1" t="shared" si="145"/>
        <v>是</v>
      </c>
      <c r="AK1242" s="28" t="s">
        <v>69</v>
      </c>
      <c r="AL1242" s="28"/>
      <c r="AM1242" s="28"/>
    </row>
    <row r="1243" spans="1:39">
      <c r="A1243" s="22" t="str">
        <f t="shared" si="146"/>
        <v>合肥包河三里庵网点</v>
      </c>
      <c r="B1243" s="22" t="str">
        <f>VLOOKUP(R1243,区域划分!A:B,2,0)</f>
        <v>合肥南</v>
      </c>
      <c r="C1243" t="str">
        <f t="shared" si="147"/>
        <v>2020-11-05</v>
      </c>
      <c r="D1243" s="16" t="s">
        <v>11595</v>
      </c>
      <c r="E1243" s="16" t="s">
        <v>11596</v>
      </c>
      <c r="F1243" s="16" t="s">
        <v>433</v>
      </c>
      <c r="G1243" s="16" t="s">
        <v>456</v>
      </c>
      <c r="H1243" s="16" t="s">
        <v>457</v>
      </c>
      <c r="I1243" s="16" t="s">
        <v>473</v>
      </c>
      <c r="J1243" s="16" t="s">
        <v>898</v>
      </c>
      <c r="K1243" s="16" t="s">
        <v>11597</v>
      </c>
      <c r="L1243" s="16" t="s">
        <v>11598</v>
      </c>
      <c r="M1243" s="16" t="s">
        <v>11599</v>
      </c>
      <c r="N1243" s="16" t="s">
        <v>478</v>
      </c>
      <c r="O1243" s="16" t="s">
        <v>442</v>
      </c>
      <c r="P1243" s="16" t="s">
        <v>11600</v>
      </c>
      <c r="Q1243" s="16" t="s">
        <v>11601</v>
      </c>
      <c r="R1243" s="16" t="s">
        <v>13</v>
      </c>
      <c r="S1243" s="16" t="s">
        <v>445</v>
      </c>
      <c r="T1243" s="16" t="s">
        <v>11602</v>
      </c>
      <c r="U1243" s="16" t="s">
        <v>447</v>
      </c>
      <c r="V1243" s="16" t="s">
        <v>11603</v>
      </c>
      <c r="W1243" s="16" t="s">
        <v>11600</v>
      </c>
      <c r="X1243" s="16" t="s">
        <v>449</v>
      </c>
      <c r="Y1243" s="16" t="s">
        <v>450</v>
      </c>
      <c r="Z1243" s="16" t="s">
        <v>451</v>
      </c>
      <c r="AA1243" s="16" t="s">
        <v>11604</v>
      </c>
      <c r="AB1243" s="16" t="s">
        <v>445</v>
      </c>
      <c r="AC1243" s="16" t="s">
        <v>13</v>
      </c>
      <c r="AD1243" s="16" t="s">
        <v>453</v>
      </c>
      <c r="AE1243" s="16" t="s">
        <v>338</v>
      </c>
      <c r="AF1243" s="16" t="s">
        <v>338</v>
      </c>
      <c r="AG1243" s="25">
        <f ca="1" t="shared" si="142"/>
        <v>21.4216666667489</v>
      </c>
      <c r="AH1243" s="25" t="str">
        <f t="shared" si="143"/>
        <v>是</v>
      </c>
      <c r="AI1243" s="26" t="str">
        <f ca="1" t="shared" si="144"/>
        <v>是</v>
      </c>
      <c r="AJ1243" s="27" t="str">
        <f ca="1" t="shared" si="145"/>
        <v>是</v>
      </c>
      <c r="AK1243" s="28" t="s">
        <v>69</v>
      </c>
      <c r="AL1243" s="28"/>
      <c r="AM1243" s="28"/>
    </row>
    <row r="1244" spans="1:39">
      <c r="A1244" s="22" t="str">
        <f t="shared" si="146"/>
        <v>合肥长丰水湖镇网点</v>
      </c>
      <c r="B1244" s="22" t="str">
        <f>VLOOKUP(R1244,区域划分!A:B,2,0)</f>
        <v>合肥北</v>
      </c>
      <c r="C1244" t="str">
        <f t="shared" si="147"/>
        <v>2020-11-05</v>
      </c>
      <c r="D1244" s="16" t="s">
        <v>11605</v>
      </c>
      <c r="E1244" s="16" t="s">
        <v>11606</v>
      </c>
      <c r="F1244" s="16" t="s">
        <v>433</v>
      </c>
      <c r="G1244" s="16" t="s">
        <v>456</v>
      </c>
      <c r="H1244" s="16" t="s">
        <v>457</v>
      </c>
      <c r="I1244" s="16" t="s">
        <v>436</v>
      </c>
      <c r="J1244" s="16" t="s">
        <v>2572</v>
      </c>
      <c r="K1244" s="16" t="s">
        <v>6877</v>
      </c>
      <c r="L1244" s="16" t="s">
        <v>11607</v>
      </c>
      <c r="M1244" s="16" t="s">
        <v>11608</v>
      </c>
      <c r="N1244" s="16" t="s">
        <v>478</v>
      </c>
      <c r="O1244" s="16" t="s">
        <v>442</v>
      </c>
      <c r="P1244" s="16" t="s">
        <v>11609</v>
      </c>
      <c r="Q1244" s="16" t="s">
        <v>11610</v>
      </c>
      <c r="R1244" s="16" t="s">
        <v>15</v>
      </c>
      <c r="S1244" s="16" t="s">
        <v>11582</v>
      </c>
      <c r="T1244" s="16" t="s">
        <v>11611</v>
      </c>
      <c r="U1244" s="16" t="s">
        <v>466</v>
      </c>
      <c r="V1244" s="16" t="s">
        <v>11612</v>
      </c>
      <c r="W1244" s="16" t="s">
        <v>11609</v>
      </c>
      <c r="X1244" s="16" t="s">
        <v>449</v>
      </c>
      <c r="Y1244" s="16" t="s">
        <v>450</v>
      </c>
      <c r="Z1244" s="16" t="s">
        <v>451</v>
      </c>
      <c r="AA1244" s="16" t="s">
        <v>11613</v>
      </c>
      <c r="AB1244" s="16" t="s">
        <v>11582</v>
      </c>
      <c r="AC1244" s="16" t="s">
        <v>15</v>
      </c>
      <c r="AD1244" s="16" t="s">
        <v>453</v>
      </c>
      <c r="AE1244" s="16" t="s">
        <v>15</v>
      </c>
      <c r="AF1244" s="16" t="s">
        <v>338</v>
      </c>
      <c r="AG1244" s="25">
        <f ca="1" t="shared" si="142"/>
        <v>23.5980555555434</v>
      </c>
      <c r="AH1244" s="25" t="str">
        <f t="shared" si="143"/>
        <v>是</v>
      </c>
      <c r="AI1244" s="26" t="str">
        <f ca="1" t="shared" si="144"/>
        <v>是</v>
      </c>
      <c r="AJ1244" s="27" t="str">
        <f ca="1" t="shared" si="145"/>
        <v>是</v>
      </c>
      <c r="AK1244" s="28"/>
      <c r="AL1244" s="28" t="s">
        <v>71</v>
      </c>
      <c r="AM1244" s="28"/>
    </row>
    <row r="1245" spans="1:39">
      <c r="A1245" s="22" t="str">
        <f t="shared" si="146"/>
        <v>合肥蜀山蜀峰路网点</v>
      </c>
      <c r="B1245" s="22" t="str">
        <f>VLOOKUP(R1245,区域划分!A:B,2,0)</f>
        <v>合肥南</v>
      </c>
      <c r="C1245" t="str">
        <f t="shared" si="147"/>
        <v>2020-11-05</v>
      </c>
      <c r="D1245" s="16" t="s">
        <v>11614</v>
      </c>
      <c r="E1245" s="16" t="s">
        <v>11615</v>
      </c>
      <c r="F1245" s="16" t="s">
        <v>433</v>
      </c>
      <c r="G1245" s="16" t="s">
        <v>471</v>
      </c>
      <c r="H1245" s="16" t="s">
        <v>472</v>
      </c>
      <c r="I1245" s="16" t="s">
        <v>436</v>
      </c>
      <c r="J1245" s="16" t="s">
        <v>764</v>
      </c>
      <c r="K1245" s="16" t="s">
        <v>11616</v>
      </c>
      <c r="L1245" s="16" t="s">
        <v>11617</v>
      </c>
      <c r="M1245" s="16" t="s">
        <v>11618</v>
      </c>
      <c r="N1245" s="16" t="s">
        <v>478</v>
      </c>
      <c r="O1245" s="16" t="s">
        <v>442</v>
      </c>
      <c r="P1245" s="16" t="s">
        <v>11619</v>
      </c>
      <c r="Q1245" s="16" t="s">
        <v>11620</v>
      </c>
      <c r="R1245" s="16" t="s">
        <v>132</v>
      </c>
      <c r="S1245" s="16" t="s">
        <v>10942</v>
      </c>
      <c r="T1245" s="16" t="s">
        <v>11621</v>
      </c>
      <c r="U1245" s="16" t="s">
        <v>447</v>
      </c>
      <c r="V1245" s="16" t="s">
        <v>11622</v>
      </c>
      <c r="W1245" s="16" t="s">
        <v>11619</v>
      </c>
      <c r="X1245" s="16" t="s">
        <v>449</v>
      </c>
      <c r="Y1245" s="16" t="s">
        <v>450</v>
      </c>
      <c r="Z1245" s="16" t="s">
        <v>451</v>
      </c>
      <c r="AA1245" s="16" t="s">
        <v>11623</v>
      </c>
      <c r="AB1245" s="16" t="s">
        <v>10942</v>
      </c>
      <c r="AC1245" s="16" t="s">
        <v>132</v>
      </c>
      <c r="AD1245" s="16" t="s">
        <v>453</v>
      </c>
      <c r="AE1245" s="16" t="s">
        <v>338</v>
      </c>
      <c r="AF1245" s="16" t="s">
        <v>338</v>
      </c>
      <c r="AG1245" s="25">
        <f ca="1" t="shared" si="142"/>
        <v>23.7152777777519</v>
      </c>
      <c r="AH1245" s="25" t="str">
        <f t="shared" si="143"/>
        <v>是</v>
      </c>
      <c r="AI1245" s="26" t="str">
        <f ca="1" t="shared" si="144"/>
        <v>是</v>
      </c>
      <c r="AJ1245" s="27" t="str">
        <f ca="1" t="shared" si="145"/>
        <v>是</v>
      </c>
      <c r="AK1245" s="28" t="s">
        <v>69</v>
      </c>
      <c r="AL1245" s="28"/>
      <c r="AM1245" s="28"/>
    </row>
    <row r="1246" spans="1:39">
      <c r="A1246" s="22" t="str">
        <f t="shared" si="146"/>
        <v>合肥经开大学城网点</v>
      </c>
      <c r="B1246" s="22" t="str">
        <f>VLOOKUP(R1246,区域划分!A:B,2,0)</f>
        <v>合肥南</v>
      </c>
      <c r="C1246" t="str">
        <f t="shared" si="147"/>
        <v>2020-11-05</v>
      </c>
      <c r="D1246" s="16" t="s">
        <v>11624</v>
      </c>
      <c r="E1246" s="16" t="s">
        <v>11625</v>
      </c>
      <c r="F1246" s="16" t="s">
        <v>835</v>
      </c>
      <c r="G1246" s="16" t="s">
        <v>456</v>
      </c>
      <c r="H1246" s="16" t="s">
        <v>457</v>
      </c>
      <c r="I1246" s="16" t="s">
        <v>436</v>
      </c>
      <c r="J1246" s="16" t="s">
        <v>836</v>
      </c>
      <c r="K1246" s="16" t="s">
        <v>11626</v>
      </c>
      <c r="L1246" s="16" t="s">
        <v>11627</v>
      </c>
      <c r="M1246" s="16" t="s">
        <v>11628</v>
      </c>
      <c r="N1246" s="16" t="s">
        <v>441</v>
      </c>
      <c r="O1246" s="16" t="s">
        <v>442</v>
      </c>
      <c r="P1246" s="16" t="s">
        <v>11629</v>
      </c>
      <c r="Q1246" s="16" t="s">
        <v>11630</v>
      </c>
      <c r="R1246" s="16" t="s">
        <v>7</v>
      </c>
      <c r="S1246" s="16" t="s">
        <v>11582</v>
      </c>
      <c r="T1246" s="16" t="s">
        <v>11631</v>
      </c>
      <c r="U1246" s="16" t="s">
        <v>466</v>
      </c>
      <c r="V1246" s="16" t="s">
        <v>11632</v>
      </c>
      <c r="W1246" s="16" t="s">
        <v>11629</v>
      </c>
      <c r="X1246" s="16" t="s">
        <v>449</v>
      </c>
      <c r="Y1246" s="16" t="s">
        <v>450</v>
      </c>
      <c r="Z1246" s="16" t="s">
        <v>451</v>
      </c>
      <c r="AA1246" s="16" t="s">
        <v>11633</v>
      </c>
      <c r="AB1246" s="16" t="s">
        <v>11582</v>
      </c>
      <c r="AC1246" s="16" t="s">
        <v>7</v>
      </c>
      <c r="AD1246" s="16" t="s">
        <v>865</v>
      </c>
      <c r="AE1246" s="16" t="s">
        <v>7</v>
      </c>
      <c r="AF1246" s="16" t="s">
        <v>338</v>
      </c>
      <c r="AG1246" s="25">
        <f ca="1" t="shared" si="142"/>
        <v>23.6580555555993</v>
      </c>
      <c r="AH1246" s="25" t="str">
        <f t="shared" si="143"/>
        <v>是</v>
      </c>
      <c r="AI1246" s="26" t="str">
        <f ca="1" t="shared" si="144"/>
        <v>是</v>
      </c>
      <c r="AJ1246" s="27" t="str">
        <f ca="1" t="shared" si="145"/>
        <v>是</v>
      </c>
      <c r="AK1246" s="28" t="s">
        <v>69</v>
      </c>
      <c r="AL1246" s="28" t="s">
        <v>71</v>
      </c>
      <c r="AM1246" s="28"/>
    </row>
    <row r="1247" spans="1:39">
      <c r="A1247" s="22" t="str">
        <f t="shared" si="146"/>
        <v>合肥经开大学城网点</v>
      </c>
      <c r="B1247" s="22" t="str">
        <f>VLOOKUP(R1247,区域划分!A:B,2,0)</f>
        <v>合肥南</v>
      </c>
      <c r="C1247" t="str">
        <f t="shared" si="147"/>
        <v>2020-11-05</v>
      </c>
      <c r="D1247" s="16" t="s">
        <v>11634</v>
      </c>
      <c r="E1247" s="16" t="s">
        <v>11635</v>
      </c>
      <c r="F1247" s="16" t="s">
        <v>433</v>
      </c>
      <c r="G1247" s="16" t="s">
        <v>532</v>
      </c>
      <c r="H1247" s="16" t="s">
        <v>533</v>
      </c>
      <c r="I1247" s="16" t="s">
        <v>436</v>
      </c>
      <c r="J1247" s="16" t="s">
        <v>3047</v>
      </c>
      <c r="K1247" s="16" t="s">
        <v>11636</v>
      </c>
      <c r="L1247" s="16" t="s">
        <v>11637</v>
      </c>
      <c r="M1247" s="16" t="s">
        <v>537</v>
      </c>
      <c r="N1247" s="16" t="s">
        <v>478</v>
      </c>
      <c r="O1247" s="16" t="s">
        <v>442</v>
      </c>
      <c r="P1247" s="16" t="s">
        <v>537</v>
      </c>
      <c r="Q1247" s="16" t="s">
        <v>11638</v>
      </c>
      <c r="R1247" s="16" t="s">
        <v>7</v>
      </c>
      <c r="S1247" s="16" t="s">
        <v>11582</v>
      </c>
      <c r="T1247" s="16" t="s">
        <v>11639</v>
      </c>
      <c r="U1247" s="16" t="s">
        <v>466</v>
      </c>
      <c r="V1247" s="16" t="s">
        <v>541</v>
      </c>
      <c r="W1247" s="16" t="s">
        <v>537</v>
      </c>
      <c r="X1247" s="16" t="s">
        <v>449</v>
      </c>
      <c r="Y1247" s="16" t="s">
        <v>450</v>
      </c>
      <c r="Z1247" s="16" t="s">
        <v>451</v>
      </c>
      <c r="AA1247" s="16" t="s">
        <v>11640</v>
      </c>
      <c r="AB1247" s="16" t="s">
        <v>11582</v>
      </c>
      <c r="AC1247" s="16" t="s">
        <v>7</v>
      </c>
      <c r="AD1247" s="16" t="s">
        <v>453</v>
      </c>
      <c r="AE1247" s="16" t="s">
        <v>7</v>
      </c>
      <c r="AF1247" s="16" t="s">
        <v>338</v>
      </c>
      <c r="AG1247" s="25">
        <f ca="1" t="shared" si="142"/>
        <v>23.7397222223226</v>
      </c>
      <c r="AH1247" s="25" t="str">
        <f t="shared" si="143"/>
        <v>是</v>
      </c>
      <c r="AI1247" s="26" t="str">
        <f ca="1" t="shared" si="144"/>
        <v>是</v>
      </c>
      <c r="AJ1247" s="27" t="str">
        <f ca="1" t="shared" si="145"/>
        <v>是</v>
      </c>
      <c r="AK1247" s="28" t="s">
        <v>69</v>
      </c>
      <c r="AL1247" s="28" t="s">
        <v>71</v>
      </c>
      <c r="AM1247" s="28"/>
    </row>
    <row r="1248" spans="1:39">
      <c r="A1248" s="22" t="str">
        <f t="shared" si="146"/>
        <v>合肥经开大学城网点</v>
      </c>
      <c r="B1248" s="22" t="str">
        <f>VLOOKUP(R1248,区域划分!A:B,2,0)</f>
        <v>合肥南</v>
      </c>
      <c r="C1248" t="str">
        <f t="shared" si="147"/>
        <v>2020-11-05</v>
      </c>
      <c r="D1248" s="16" t="s">
        <v>11641</v>
      </c>
      <c r="E1248" s="16" t="s">
        <v>11642</v>
      </c>
      <c r="F1248" s="16" t="s">
        <v>835</v>
      </c>
      <c r="G1248" s="16" t="s">
        <v>471</v>
      </c>
      <c r="H1248" s="16" t="s">
        <v>472</v>
      </c>
      <c r="I1248" s="16" t="s">
        <v>436</v>
      </c>
      <c r="J1248" s="16" t="s">
        <v>836</v>
      </c>
      <c r="K1248" s="16" t="s">
        <v>11643</v>
      </c>
      <c r="L1248" s="16" t="s">
        <v>11644</v>
      </c>
      <c r="M1248" s="16" t="s">
        <v>11645</v>
      </c>
      <c r="N1248" s="16" t="s">
        <v>441</v>
      </c>
      <c r="O1248" s="16" t="s">
        <v>442</v>
      </c>
      <c r="P1248" s="16" t="s">
        <v>11646</v>
      </c>
      <c r="Q1248" s="16" t="s">
        <v>11647</v>
      </c>
      <c r="R1248" s="16" t="s">
        <v>7</v>
      </c>
      <c r="S1248" s="16" t="s">
        <v>3414</v>
      </c>
      <c r="T1248" s="16" t="s">
        <v>11648</v>
      </c>
      <c r="U1248" s="16" t="s">
        <v>447</v>
      </c>
      <c r="V1248" s="16" t="s">
        <v>11649</v>
      </c>
      <c r="W1248" s="16" t="s">
        <v>11646</v>
      </c>
      <c r="X1248" s="16" t="s">
        <v>449</v>
      </c>
      <c r="Y1248" s="16" t="s">
        <v>450</v>
      </c>
      <c r="Z1248" s="16" t="s">
        <v>451</v>
      </c>
      <c r="AA1248" s="16" t="s">
        <v>11650</v>
      </c>
      <c r="AB1248" s="16" t="s">
        <v>3414</v>
      </c>
      <c r="AC1248" s="16" t="s">
        <v>7</v>
      </c>
      <c r="AD1248" s="16" t="s">
        <v>865</v>
      </c>
      <c r="AE1248" s="16" t="s">
        <v>338</v>
      </c>
      <c r="AF1248" s="16" t="s">
        <v>338</v>
      </c>
      <c r="AG1248" s="25">
        <f ca="1" t="shared" si="142"/>
        <v>23.8308333332534</v>
      </c>
      <c r="AH1248" s="25" t="str">
        <f t="shared" si="143"/>
        <v>是</v>
      </c>
      <c r="AI1248" s="26" t="str">
        <f ca="1" t="shared" si="144"/>
        <v>是</v>
      </c>
      <c r="AJ1248" s="27" t="str">
        <f ca="1" t="shared" si="145"/>
        <v>是</v>
      </c>
      <c r="AK1248" s="28" t="s">
        <v>69</v>
      </c>
      <c r="AL1248" s="28"/>
      <c r="AM1248" s="28"/>
    </row>
    <row r="1249" spans="1:39">
      <c r="A1249" s="22" t="str">
        <f t="shared" si="146"/>
        <v>黄山祁门网点</v>
      </c>
      <c r="B1249" s="22" t="str">
        <f>VLOOKUP(R1249,区域划分!A:B,2,0)</f>
        <v>黄山</v>
      </c>
      <c r="C1249" t="str">
        <f t="shared" si="147"/>
        <v>2020-11-05</v>
      </c>
      <c r="D1249" s="16" t="s">
        <v>11651</v>
      </c>
      <c r="E1249" s="16" t="s">
        <v>11652</v>
      </c>
      <c r="F1249" s="16" t="s">
        <v>433</v>
      </c>
      <c r="G1249" s="16" t="s">
        <v>456</v>
      </c>
      <c r="H1249" s="16" t="s">
        <v>457</v>
      </c>
      <c r="I1249" s="16" t="s">
        <v>436</v>
      </c>
      <c r="J1249" s="16" t="s">
        <v>11653</v>
      </c>
      <c r="K1249" s="16" t="s">
        <v>11654</v>
      </c>
      <c r="L1249" s="16" t="s">
        <v>11655</v>
      </c>
      <c r="M1249" s="16" t="s">
        <v>11656</v>
      </c>
      <c r="N1249" s="16" t="s">
        <v>441</v>
      </c>
      <c r="O1249" s="16" t="s">
        <v>442</v>
      </c>
      <c r="P1249" s="16" t="s">
        <v>11657</v>
      </c>
      <c r="Q1249" s="16" t="s">
        <v>11658</v>
      </c>
      <c r="R1249" s="16" t="s">
        <v>68</v>
      </c>
      <c r="S1249" s="16" t="s">
        <v>11582</v>
      </c>
      <c r="T1249" s="16" t="s">
        <v>11659</v>
      </c>
      <c r="U1249" s="16" t="s">
        <v>466</v>
      </c>
      <c r="V1249" s="16" t="s">
        <v>11660</v>
      </c>
      <c r="W1249" s="16" t="s">
        <v>11657</v>
      </c>
      <c r="X1249" s="16" t="s">
        <v>449</v>
      </c>
      <c r="Y1249" s="16" t="s">
        <v>450</v>
      </c>
      <c r="Z1249" s="16" t="s">
        <v>451</v>
      </c>
      <c r="AA1249" s="16" t="s">
        <v>11661</v>
      </c>
      <c r="AB1249" s="16" t="s">
        <v>11582</v>
      </c>
      <c r="AC1249" s="16" t="s">
        <v>68</v>
      </c>
      <c r="AD1249" s="16" t="s">
        <v>453</v>
      </c>
      <c r="AE1249" s="16" t="s">
        <v>68</v>
      </c>
      <c r="AF1249" s="16" t="s">
        <v>338</v>
      </c>
      <c r="AG1249" s="25">
        <f ca="1" t="shared" si="142"/>
        <v>22.2444444444263</v>
      </c>
      <c r="AH1249" s="25" t="str">
        <f t="shared" si="143"/>
        <v>是</v>
      </c>
      <c r="AI1249" s="26" t="str">
        <f ca="1" t="shared" si="144"/>
        <v>是</v>
      </c>
      <c r="AJ1249" s="27" t="str">
        <f ca="1" t="shared" si="145"/>
        <v>是</v>
      </c>
      <c r="AK1249" s="28" t="s">
        <v>69</v>
      </c>
      <c r="AL1249" s="28"/>
      <c r="AM1249" s="28"/>
    </row>
    <row r="1250" spans="1:39">
      <c r="A1250" s="22" t="str">
        <f t="shared" si="146"/>
        <v>合肥经开大学城网点</v>
      </c>
      <c r="B1250" s="22" t="str">
        <f>VLOOKUP(R1250,区域划分!A:B,2,0)</f>
        <v>合肥南</v>
      </c>
      <c r="C1250" t="str">
        <f t="shared" si="147"/>
        <v>2020-11-05</v>
      </c>
      <c r="D1250" s="16" t="s">
        <v>11662</v>
      </c>
      <c r="E1250" s="16" t="s">
        <v>11663</v>
      </c>
      <c r="F1250" s="16" t="s">
        <v>433</v>
      </c>
      <c r="G1250" s="16" t="s">
        <v>532</v>
      </c>
      <c r="H1250" s="16" t="s">
        <v>533</v>
      </c>
      <c r="I1250" s="16" t="s">
        <v>473</v>
      </c>
      <c r="J1250" s="16" t="s">
        <v>1979</v>
      </c>
      <c r="K1250" s="16" t="s">
        <v>11664</v>
      </c>
      <c r="L1250" s="16" t="s">
        <v>11665</v>
      </c>
      <c r="M1250" s="16" t="s">
        <v>537</v>
      </c>
      <c r="N1250" s="16" t="s">
        <v>441</v>
      </c>
      <c r="O1250" s="16" t="s">
        <v>442</v>
      </c>
      <c r="P1250" s="16" t="s">
        <v>537</v>
      </c>
      <c r="Q1250" s="16" t="s">
        <v>11666</v>
      </c>
      <c r="R1250" s="16" t="s">
        <v>7</v>
      </c>
      <c r="S1250" s="16" t="s">
        <v>11582</v>
      </c>
      <c r="T1250" s="16" t="s">
        <v>11639</v>
      </c>
      <c r="U1250" s="16" t="s">
        <v>466</v>
      </c>
      <c r="V1250" s="16" t="s">
        <v>541</v>
      </c>
      <c r="W1250" s="16" t="s">
        <v>537</v>
      </c>
      <c r="X1250" s="16" t="s">
        <v>449</v>
      </c>
      <c r="Y1250" s="16" t="s">
        <v>450</v>
      </c>
      <c r="Z1250" s="16" t="s">
        <v>451</v>
      </c>
      <c r="AA1250" s="16" t="s">
        <v>11667</v>
      </c>
      <c r="AB1250" s="16" t="s">
        <v>11582</v>
      </c>
      <c r="AC1250" s="16" t="s">
        <v>7</v>
      </c>
      <c r="AD1250" s="16" t="s">
        <v>453</v>
      </c>
      <c r="AE1250" s="16" t="s">
        <v>7</v>
      </c>
      <c r="AF1250" s="16" t="s">
        <v>338</v>
      </c>
      <c r="AG1250" s="25">
        <f ca="1" t="shared" si="142"/>
        <v>22.1877777777845</v>
      </c>
      <c r="AH1250" s="25" t="str">
        <f t="shared" si="143"/>
        <v>是</v>
      </c>
      <c r="AI1250" s="26" t="str">
        <f ca="1" t="shared" si="144"/>
        <v>是</v>
      </c>
      <c r="AJ1250" s="27" t="str">
        <f ca="1" t="shared" si="145"/>
        <v>是</v>
      </c>
      <c r="AK1250" s="28" t="s">
        <v>69</v>
      </c>
      <c r="AL1250" s="28"/>
      <c r="AM1250" s="28"/>
    </row>
    <row r="1251" spans="1:39">
      <c r="A1251" s="22" t="str">
        <f t="shared" si="146"/>
        <v>合肥经开大学城网点</v>
      </c>
      <c r="B1251" s="22" t="str">
        <f>VLOOKUP(R1251,区域划分!A:B,2,0)</f>
        <v>合肥南</v>
      </c>
      <c r="C1251" t="str">
        <f t="shared" si="147"/>
        <v>2020-11-05</v>
      </c>
      <c r="D1251" s="16" t="s">
        <v>11668</v>
      </c>
      <c r="E1251" s="16" t="s">
        <v>11669</v>
      </c>
      <c r="F1251" s="16" t="s">
        <v>433</v>
      </c>
      <c r="G1251" s="16" t="s">
        <v>471</v>
      </c>
      <c r="H1251" s="16" t="s">
        <v>472</v>
      </c>
      <c r="I1251" s="16" t="s">
        <v>473</v>
      </c>
      <c r="J1251" s="16" t="s">
        <v>634</v>
      </c>
      <c r="K1251" s="16" t="s">
        <v>732</v>
      </c>
      <c r="L1251" s="16" t="s">
        <v>11670</v>
      </c>
      <c r="M1251" s="16" t="s">
        <v>1867</v>
      </c>
      <c r="N1251" s="16" t="s">
        <v>478</v>
      </c>
      <c r="O1251" s="16" t="s">
        <v>442</v>
      </c>
      <c r="P1251" s="16" t="s">
        <v>11671</v>
      </c>
      <c r="Q1251" s="16" t="s">
        <v>11672</v>
      </c>
      <c r="R1251" s="16" t="s">
        <v>7</v>
      </c>
      <c r="S1251" s="16" t="s">
        <v>3414</v>
      </c>
      <c r="T1251" s="16" t="s">
        <v>11673</v>
      </c>
      <c r="U1251" s="16" t="s">
        <v>447</v>
      </c>
      <c r="V1251" s="16" t="s">
        <v>11674</v>
      </c>
      <c r="W1251" s="16" t="s">
        <v>11671</v>
      </c>
      <c r="X1251" s="16" t="s">
        <v>449</v>
      </c>
      <c r="Y1251" s="16" t="s">
        <v>450</v>
      </c>
      <c r="Z1251" s="16" t="s">
        <v>451</v>
      </c>
      <c r="AA1251" s="16" t="s">
        <v>11675</v>
      </c>
      <c r="AB1251" s="16" t="s">
        <v>3414</v>
      </c>
      <c r="AC1251" s="16" t="s">
        <v>7</v>
      </c>
      <c r="AD1251" s="16" t="s">
        <v>453</v>
      </c>
      <c r="AE1251" s="16" t="s">
        <v>338</v>
      </c>
      <c r="AF1251" s="16" t="s">
        <v>338</v>
      </c>
      <c r="AG1251" s="25">
        <f ca="1" t="shared" si="142"/>
        <v>1.63194444455439</v>
      </c>
      <c r="AH1251" s="25" t="str">
        <f t="shared" si="143"/>
        <v>是</v>
      </c>
      <c r="AI1251" s="26" t="str">
        <f ca="1" t="shared" si="144"/>
        <v>是</v>
      </c>
      <c r="AJ1251" s="27" t="str">
        <f ca="1" t="shared" si="145"/>
        <v>是</v>
      </c>
      <c r="AK1251" s="28" t="s">
        <v>69</v>
      </c>
      <c r="AL1251" s="28"/>
      <c r="AM1251" s="28"/>
    </row>
    <row r="1252" spans="1:39">
      <c r="A1252" s="22" t="str">
        <f t="shared" si="146"/>
        <v>合肥经开大学城网点</v>
      </c>
      <c r="B1252" s="22" t="str">
        <f>VLOOKUP(R1252,区域划分!A:B,2,0)</f>
        <v>合肥南</v>
      </c>
      <c r="C1252" t="str">
        <f t="shared" si="147"/>
        <v>2020-11-05</v>
      </c>
      <c r="D1252" s="16" t="s">
        <v>11676</v>
      </c>
      <c r="E1252" s="16" t="s">
        <v>11677</v>
      </c>
      <c r="F1252" s="16" t="s">
        <v>433</v>
      </c>
      <c r="G1252" s="16" t="s">
        <v>532</v>
      </c>
      <c r="H1252" s="16" t="s">
        <v>1270</v>
      </c>
      <c r="I1252" s="16" t="s">
        <v>436</v>
      </c>
      <c r="J1252" s="16" t="s">
        <v>898</v>
      </c>
      <c r="K1252" s="16" t="s">
        <v>2290</v>
      </c>
      <c r="L1252" s="16" t="s">
        <v>11678</v>
      </c>
      <c r="M1252" s="16" t="s">
        <v>11679</v>
      </c>
      <c r="N1252" s="16" t="s">
        <v>478</v>
      </c>
      <c r="O1252" s="16" t="s">
        <v>442</v>
      </c>
      <c r="P1252" s="16" t="s">
        <v>11680</v>
      </c>
      <c r="Q1252" s="16" t="s">
        <v>11681</v>
      </c>
      <c r="R1252" s="16" t="s">
        <v>7</v>
      </c>
      <c r="S1252" s="16" t="s">
        <v>3414</v>
      </c>
      <c r="T1252" s="16" t="s">
        <v>11682</v>
      </c>
      <c r="U1252" s="16" t="s">
        <v>447</v>
      </c>
      <c r="V1252" s="16" t="s">
        <v>11683</v>
      </c>
      <c r="W1252" s="16" t="s">
        <v>11680</v>
      </c>
      <c r="X1252" s="16" t="s">
        <v>449</v>
      </c>
      <c r="Y1252" s="16" t="s">
        <v>450</v>
      </c>
      <c r="Z1252" s="16" t="s">
        <v>451</v>
      </c>
      <c r="AA1252" s="16" t="s">
        <v>11684</v>
      </c>
      <c r="AB1252" s="16" t="s">
        <v>3414</v>
      </c>
      <c r="AC1252" s="16" t="s">
        <v>7</v>
      </c>
      <c r="AD1252" s="16" t="s">
        <v>453</v>
      </c>
      <c r="AE1252" s="16" t="s">
        <v>338</v>
      </c>
      <c r="AF1252" s="16" t="s">
        <v>338</v>
      </c>
      <c r="AG1252" s="25">
        <f ca="1" t="shared" si="142"/>
        <v>1.47944444435416</v>
      </c>
      <c r="AH1252" s="25" t="str">
        <f t="shared" si="143"/>
        <v>是</v>
      </c>
      <c r="AI1252" s="26" t="str">
        <f ca="1" t="shared" si="144"/>
        <v>是</v>
      </c>
      <c r="AJ1252" s="27" t="str">
        <f ca="1" t="shared" si="145"/>
        <v>是</v>
      </c>
      <c r="AK1252" s="28" t="s">
        <v>69</v>
      </c>
      <c r="AL1252" s="28"/>
      <c r="AM1252" s="28"/>
    </row>
    <row r="1253" spans="1:39">
      <c r="A1253" s="22" t="str">
        <f t="shared" si="146"/>
        <v>合肥肥东吾悦网点</v>
      </c>
      <c r="B1253" s="22" t="str">
        <f>VLOOKUP(R1253,区域划分!A:B,2,0)</f>
        <v>肥东</v>
      </c>
      <c r="C1253" t="str">
        <f t="shared" si="147"/>
        <v>2020-11-05</v>
      </c>
      <c r="D1253" s="16" t="s">
        <v>11685</v>
      </c>
      <c r="E1253" s="16" t="s">
        <v>11686</v>
      </c>
      <c r="F1253" s="16" t="s">
        <v>433</v>
      </c>
      <c r="G1253" s="16" t="s">
        <v>532</v>
      </c>
      <c r="H1253" s="16" t="s">
        <v>533</v>
      </c>
      <c r="I1253" s="16" t="s">
        <v>473</v>
      </c>
      <c r="J1253" s="16" t="s">
        <v>3008</v>
      </c>
      <c r="K1253" s="16" t="s">
        <v>11687</v>
      </c>
      <c r="L1253" s="16" t="s">
        <v>11688</v>
      </c>
      <c r="M1253" s="16" t="s">
        <v>537</v>
      </c>
      <c r="N1253" s="16" t="s">
        <v>441</v>
      </c>
      <c r="O1253" s="16" t="s">
        <v>442</v>
      </c>
      <c r="P1253" s="16" t="s">
        <v>537</v>
      </c>
      <c r="Q1253" s="16" t="s">
        <v>11689</v>
      </c>
      <c r="R1253" s="16" t="s">
        <v>11</v>
      </c>
      <c r="S1253" s="16" t="s">
        <v>10239</v>
      </c>
      <c r="T1253" s="16" t="s">
        <v>7218</v>
      </c>
      <c r="U1253" s="16" t="s">
        <v>466</v>
      </c>
      <c r="V1253" s="16" t="s">
        <v>541</v>
      </c>
      <c r="W1253" s="16" t="s">
        <v>537</v>
      </c>
      <c r="X1253" s="16" t="s">
        <v>449</v>
      </c>
      <c r="Y1253" s="16" t="s">
        <v>450</v>
      </c>
      <c r="Z1253" s="16" t="s">
        <v>451</v>
      </c>
      <c r="AA1253" s="16" t="s">
        <v>11690</v>
      </c>
      <c r="AB1253" s="16" t="s">
        <v>10239</v>
      </c>
      <c r="AC1253" s="16" t="s">
        <v>11</v>
      </c>
      <c r="AD1253" s="16" t="s">
        <v>453</v>
      </c>
      <c r="AE1253" s="16" t="s">
        <v>11</v>
      </c>
      <c r="AF1253" s="16" t="s">
        <v>338</v>
      </c>
      <c r="AG1253" s="25">
        <f ca="1" t="shared" si="142"/>
        <v>23.7491666667047</v>
      </c>
      <c r="AH1253" s="25" t="str">
        <f t="shared" si="143"/>
        <v>是</v>
      </c>
      <c r="AI1253" s="26" t="str">
        <f ca="1" t="shared" si="144"/>
        <v>是</v>
      </c>
      <c r="AJ1253" s="27" t="str">
        <f ca="1" t="shared" si="145"/>
        <v>是</v>
      </c>
      <c r="AK1253" s="28"/>
      <c r="AL1253" s="28" t="s">
        <v>71</v>
      </c>
      <c r="AM1253" s="28"/>
    </row>
    <row r="1254" spans="1:39">
      <c r="A1254" s="22" t="str">
        <f t="shared" si="146"/>
        <v>合肥经开大学城网点</v>
      </c>
      <c r="B1254" s="22" t="str">
        <f>VLOOKUP(R1254,区域划分!A:B,2,0)</f>
        <v>合肥南</v>
      </c>
      <c r="C1254" t="str">
        <f t="shared" si="147"/>
        <v>2020-11-05</v>
      </c>
      <c r="D1254" s="16" t="s">
        <v>11691</v>
      </c>
      <c r="E1254" s="16" t="s">
        <v>11669</v>
      </c>
      <c r="F1254" s="16" t="s">
        <v>835</v>
      </c>
      <c r="G1254" s="16" t="s">
        <v>471</v>
      </c>
      <c r="H1254" s="16" t="s">
        <v>472</v>
      </c>
      <c r="I1254" s="16" t="s">
        <v>473</v>
      </c>
      <c r="J1254" s="16" t="s">
        <v>836</v>
      </c>
      <c r="K1254" s="16" t="s">
        <v>11692</v>
      </c>
      <c r="L1254" s="16" t="s">
        <v>11693</v>
      </c>
      <c r="M1254" s="16" t="s">
        <v>1867</v>
      </c>
      <c r="N1254" s="16" t="s">
        <v>478</v>
      </c>
      <c r="O1254" s="16" t="s">
        <v>442</v>
      </c>
      <c r="P1254" s="16" t="s">
        <v>11671</v>
      </c>
      <c r="Q1254" s="16" t="s">
        <v>11672</v>
      </c>
      <c r="R1254" s="16" t="s">
        <v>7</v>
      </c>
      <c r="S1254" s="16" t="s">
        <v>10239</v>
      </c>
      <c r="T1254" s="16" t="s">
        <v>11694</v>
      </c>
      <c r="U1254" s="16" t="s">
        <v>466</v>
      </c>
      <c r="V1254" s="16" t="s">
        <v>11674</v>
      </c>
      <c r="W1254" s="16" t="s">
        <v>11671</v>
      </c>
      <c r="X1254" s="16" t="s">
        <v>449</v>
      </c>
      <c r="Y1254" s="16" t="s">
        <v>450</v>
      </c>
      <c r="Z1254" s="16" t="s">
        <v>451</v>
      </c>
      <c r="AA1254" s="16" t="s">
        <v>11695</v>
      </c>
      <c r="AB1254" s="16" t="s">
        <v>10239</v>
      </c>
      <c r="AC1254" s="16" t="s">
        <v>7</v>
      </c>
      <c r="AD1254" s="16" t="s">
        <v>453</v>
      </c>
      <c r="AE1254" s="16" t="s">
        <v>7</v>
      </c>
      <c r="AF1254" s="16" t="s">
        <v>338</v>
      </c>
      <c r="AG1254" s="25">
        <f ca="1" t="shared" si="142"/>
        <v>23.8113888889784</v>
      </c>
      <c r="AH1254" s="25" t="str">
        <f t="shared" si="143"/>
        <v>是</v>
      </c>
      <c r="AI1254" s="26" t="str">
        <f ca="1" t="shared" si="144"/>
        <v>是</v>
      </c>
      <c r="AJ1254" s="27" t="str">
        <f ca="1" t="shared" si="145"/>
        <v>是</v>
      </c>
      <c r="AK1254" s="28" t="s">
        <v>69</v>
      </c>
      <c r="AL1254" s="28" t="s">
        <v>71</v>
      </c>
      <c r="AM1254" s="28"/>
    </row>
    <row r="1255" spans="1:39">
      <c r="A1255" s="22" t="str">
        <f t="shared" si="146"/>
        <v>黄山屯溪网点</v>
      </c>
      <c r="B1255" s="22" t="str">
        <f>VLOOKUP(R1255,区域划分!A:B,2,0)</f>
        <v>黄山</v>
      </c>
      <c r="C1255" t="str">
        <f t="shared" si="147"/>
        <v>2020-11-05</v>
      </c>
      <c r="D1255" s="16" t="s">
        <v>11696</v>
      </c>
      <c r="E1255" s="16" t="s">
        <v>11697</v>
      </c>
      <c r="F1255" s="16" t="s">
        <v>433</v>
      </c>
      <c r="G1255" s="16" t="s">
        <v>471</v>
      </c>
      <c r="H1255" s="16" t="s">
        <v>472</v>
      </c>
      <c r="I1255" s="16" t="s">
        <v>473</v>
      </c>
      <c r="J1255" s="16" t="s">
        <v>634</v>
      </c>
      <c r="K1255" s="16" t="s">
        <v>1113</v>
      </c>
      <c r="L1255" s="16" t="s">
        <v>11698</v>
      </c>
      <c r="M1255" s="16" t="s">
        <v>11699</v>
      </c>
      <c r="N1255" s="16" t="s">
        <v>441</v>
      </c>
      <c r="O1255" s="16" t="s">
        <v>479</v>
      </c>
      <c r="P1255" s="16" t="s">
        <v>11700</v>
      </c>
      <c r="Q1255" s="16" t="s">
        <v>11701</v>
      </c>
      <c r="R1255" s="16" t="s">
        <v>29</v>
      </c>
      <c r="S1255" s="16" t="s">
        <v>3569</v>
      </c>
      <c r="T1255" s="16" t="s">
        <v>11702</v>
      </c>
      <c r="U1255" s="16" t="s">
        <v>447</v>
      </c>
      <c r="V1255" s="16" t="s">
        <v>11703</v>
      </c>
      <c r="W1255" s="16" t="s">
        <v>11700</v>
      </c>
      <c r="X1255" s="16" t="s">
        <v>449</v>
      </c>
      <c r="Y1255" s="16" t="s">
        <v>450</v>
      </c>
      <c r="Z1255" s="16" t="s">
        <v>451</v>
      </c>
      <c r="AA1255" s="16" t="s">
        <v>11704</v>
      </c>
      <c r="AB1255" s="16" t="s">
        <v>3569</v>
      </c>
      <c r="AC1255" s="16" t="s">
        <v>29</v>
      </c>
      <c r="AD1255" s="16" t="s">
        <v>453</v>
      </c>
      <c r="AE1255" s="16" t="s">
        <v>338</v>
      </c>
      <c r="AF1255" s="16" t="s">
        <v>338</v>
      </c>
      <c r="AG1255" s="25">
        <f ca="1" t="shared" si="142"/>
        <v>18.7438888888573</v>
      </c>
      <c r="AH1255" s="25" t="str">
        <f t="shared" si="143"/>
        <v>是</v>
      </c>
      <c r="AI1255" s="26" t="str">
        <f ca="1" t="shared" si="144"/>
        <v>是</v>
      </c>
      <c r="AJ1255" s="27" t="str">
        <f ca="1" t="shared" si="145"/>
        <v>是</v>
      </c>
      <c r="AK1255" s="28" t="s">
        <v>69</v>
      </c>
      <c r="AL1255" s="28"/>
      <c r="AM1255" s="28"/>
    </row>
    <row r="1256" spans="1:39">
      <c r="A1256" s="22" t="str">
        <f t="shared" si="146"/>
        <v>合肥肥西鑫辰网点</v>
      </c>
      <c r="B1256" s="22" t="str">
        <f>VLOOKUP(R1256,区域划分!A:B,2,0)</f>
        <v>肥西</v>
      </c>
      <c r="C1256" t="str">
        <f t="shared" si="147"/>
        <v>2020-11-05</v>
      </c>
      <c r="D1256" s="16" t="s">
        <v>11705</v>
      </c>
      <c r="E1256" s="16" t="s">
        <v>11706</v>
      </c>
      <c r="F1256" s="16" t="s">
        <v>433</v>
      </c>
      <c r="G1256" s="16" t="s">
        <v>471</v>
      </c>
      <c r="H1256" s="16" t="s">
        <v>599</v>
      </c>
      <c r="I1256" s="16" t="s">
        <v>473</v>
      </c>
      <c r="J1256" s="16" t="s">
        <v>11707</v>
      </c>
      <c r="K1256" s="16" t="s">
        <v>11708</v>
      </c>
      <c r="L1256" s="16" t="s">
        <v>11709</v>
      </c>
      <c r="M1256" s="16" t="s">
        <v>11710</v>
      </c>
      <c r="N1256" s="16" t="s">
        <v>478</v>
      </c>
      <c r="O1256" s="16" t="s">
        <v>442</v>
      </c>
      <c r="P1256" s="16" t="s">
        <v>11711</v>
      </c>
      <c r="Q1256" s="16" t="s">
        <v>11712</v>
      </c>
      <c r="R1256" s="16" t="s">
        <v>75</v>
      </c>
      <c r="S1256" s="16" t="s">
        <v>8745</v>
      </c>
      <c r="T1256" s="16" t="s">
        <v>11713</v>
      </c>
      <c r="U1256" s="16" t="s">
        <v>447</v>
      </c>
      <c r="V1256" s="16" t="s">
        <v>11714</v>
      </c>
      <c r="W1256" s="16" t="s">
        <v>11711</v>
      </c>
      <c r="X1256" s="16" t="s">
        <v>449</v>
      </c>
      <c r="Y1256" s="16" t="s">
        <v>450</v>
      </c>
      <c r="Z1256" s="16" t="s">
        <v>451</v>
      </c>
      <c r="AA1256" s="16" t="s">
        <v>11715</v>
      </c>
      <c r="AB1256" s="16" t="s">
        <v>8745</v>
      </c>
      <c r="AC1256" s="16" t="s">
        <v>75</v>
      </c>
      <c r="AD1256" s="16" t="s">
        <v>453</v>
      </c>
      <c r="AE1256" s="16" t="s">
        <v>338</v>
      </c>
      <c r="AF1256" s="16" t="s">
        <v>338</v>
      </c>
      <c r="AG1256" s="25">
        <f ca="1" t="shared" si="142"/>
        <v>19.4930555555038</v>
      </c>
      <c r="AH1256" s="25" t="str">
        <f t="shared" si="143"/>
        <v>是</v>
      </c>
      <c r="AI1256" s="26" t="str">
        <f ca="1" t="shared" si="144"/>
        <v>是</v>
      </c>
      <c r="AJ1256" s="27" t="str">
        <f ca="1" t="shared" si="145"/>
        <v>是</v>
      </c>
      <c r="AK1256" s="28" t="s">
        <v>69</v>
      </c>
      <c r="AL1256" s="28"/>
      <c r="AM1256" s="28"/>
    </row>
    <row r="1257" spans="1:39">
      <c r="A1257" s="22" t="str">
        <f t="shared" ref="A1257:A1288" si="148">R1257</f>
        <v>合肥经开大学城网点</v>
      </c>
      <c r="B1257" s="22" t="str">
        <f>VLOOKUP(R1257,区域划分!A:B,2,0)</f>
        <v>合肥南</v>
      </c>
      <c r="C1257" t="str">
        <f t="shared" ref="C1257:C1288" si="149">MID(L1257,1,10)</f>
        <v>2020-11-06</v>
      </c>
      <c r="D1257" s="16" t="s">
        <v>11716</v>
      </c>
      <c r="E1257" s="16" t="s">
        <v>11717</v>
      </c>
      <c r="F1257" s="16" t="s">
        <v>433</v>
      </c>
      <c r="G1257" s="16" t="s">
        <v>471</v>
      </c>
      <c r="H1257" s="16" t="s">
        <v>472</v>
      </c>
      <c r="I1257" s="16" t="s">
        <v>473</v>
      </c>
      <c r="J1257" s="16" t="s">
        <v>6559</v>
      </c>
      <c r="K1257" s="16" t="s">
        <v>6560</v>
      </c>
      <c r="L1257" s="16" t="s">
        <v>11718</v>
      </c>
      <c r="M1257" s="16" t="s">
        <v>537</v>
      </c>
      <c r="N1257" s="16" t="s">
        <v>441</v>
      </c>
      <c r="O1257" s="16" t="s">
        <v>442</v>
      </c>
      <c r="P1257" s="16" t="s">
        <v>537</v>
      </c>
      <c r="Q1257" s="16" t="s">
        <v>11719</v>
      </c>
      <c r="R1257" s="16" t="s">
        <v>7</v>
      </c>
      <c r="S1257" s="16" t="s">
        <v>3414</v>
      </c>
      <c r="T1257" s="16" t="s">
        <v>11720</v>
      </c>
      <c r="U1257" s="16" t="s">
        <v>447</v>
      </c>
      <c r="V1257" s="16" t="s">
        <v>541</v>
      </c>
      <c r="W1257" s="16" t="s">
        <v>537</v>
      </c>
      <c r="X1257" s="16" t="s">
        <v>449</v>
      </c>
      <c r="Y1257" s="16" t="s">
        <v>450</v>
      </c>
      <c r="Z1257" s="16" t="s">
        <v>451</v>
      </c>
      <c r="AA1257" s="16" t="s">
        <v>11721</v>
      </c>
      <c r="AB1257" s="16" t="s">
        <v>3414</v>
      </c>
      <c r="AC1257" s="16" t="s">
        <v>7</v>
      </c>
      <c r="AD1257" s="16" t="s">
        <v>453</v>
      </c>
      <c r="AE1257" s="16" t="s">
        <v>338</v>
      </c>
      <c r="AF1257" s="16" t="s">
        <v>338</v>
      </c>
      <c r="AG1257" s="25">
        <f ca="1" t="shared" ref="AG1257:AG1320" si="150">IF(X1257="已关闭",(AA1257-L1257)*24,(NOW()-L1257)*24)</f>
        <v>1.69944444444263</v>
      </c>
      <c r="AH1257" s="25" t="str">
        <f t="shared" ref="AH1257:AH1320" si="151">IF(AND(Y1257="及时响应",Z1257="否"),"是","否")</f>
        <v>是</v>
      </c>
      <c r="AI1257" s="26" t="str">
        <f ca="1" t="shared" ref="AI1257:AI1320" si="152">IF(AG1257&gt;24,"否","是")</f>
        <v>是</v>
      </c>
      <c r="AJ1257" s="27" t="str">
        <f ca="1" t="shared" ref="AJ1257:AJ1320" si="153">IF(AND(AH1257="是",AI1257="是"),"是","否")</f>
        <v>是</v>
      </c>
      <c r="AK1257" s="28" t="s">
        <v>69</v>
      </c>
      <c r="AL1257" s="28"/>
      <c r="AM1257" s="28"/>
    </row>
    <row r="1258" spans="1:39">
      <c r="A1258" s="22" t="str">
        <f t="shared" si="148"/>
        <v>六安霍邱周集镇网点</v>
      </c>
      <c r="B1258" s="22" t="str">
        <f>VLOOKUP(R1258,区域划分!A:B,2,0)</f>
        <v>六安</v>
      </c>
      <c r="C1258" t="str">
        <f t="shared" si="149"/>
        <v>2020-11-06</v>
      </c>
      <c r="D1258" s="16" t="s">
        <v>11722</v>
      </c>
      <c r="E1258" s="16" t="s">
        <v>11723</v>
      </c>
      <c r="F1258" s="16" t="s">
        <v>433</v>
      </c>
      <c r="G1258" s="16" t="s">
        <v>456</v>
      </c>
      <c r="H1258" s="16" t="s">
        <v>457</v>
      </c>
      <c r="I1258" s="16" t="s">
        <v>473</v>
      </c>
      <c r="J1258" s="16" t="s">
        <v>10699</v>
      </c>
      <c r="K1258" s="16" t="s">
        <v>10700</v>
      </c>
      <c r="L1258" s="16" t="s">
        <v>11724</v>
      </c>
      <c r="M1258" s="16" t="s">
        <v>11725</v>
      </c>
      <c r="N1258" s="16" t="s">
        <v>478</v>
      </c>
      <c r="O1258" s="16" t="s">
        <v>442</v>
      </c>
      <c r="P1258" s="16" t="s">
        <v>11726</v>
      </c>
      <c r="Q1258" s="16" t="s">
        <v>11727</v>
      </c>
      <c r="R1258" s="16" t="s">
        <v>33</v>
      </c>
      <c r="S1258" s="16" t="s">
        <v>7361</v>
      </c>
      <c r="T1258" s="16" t="s">
        <v>11728</v>
      </c>
      <c r="U1258" s="16" t="s">
        <v>447</v>
      </c>
      <c r="V1258" s="16" t="s">
        <v>11729</v>
      </c>
      <c r="W1258" s="16" t="s">
        <v>11726</v>
      </c>
      <c r="X1258" s="16" t="s">
        <v>449</v>
      </c>
      <c r="Y1258" s="16" t="s">
        <v>450</v>
      </c>
      <c r="Z1258" s="16" t="s">
        <v>451</v>
      </c>
      <c r="AA1258" s="16" t="s">
        <v>11730</v>
      </c>
      <c r="AB1258" s="16" t="s">
        <v>7361</v>
      </c>
      <c r="AC1258" s="16" t="s">
        <v>33</v>
      </c>
      <c r="AD1258" s="16" t="s">
        <v>453</v>
      </c>
      <c r="AE1258" s="16" t="s">
        <v>338</v>
      </c>
      <c r="AF1258" s="16" t="s">
        <v>338</v>
      </c>
      <c r="AG1258" s="25">
        <f ca="1" t="shared" si="150"/>
        <v>6.08611111115897</v>
      </c>
      <c r="AH1258" s="25" t="str">
        <f t="shared" si="151"/>
        <v>是</v>
      </c>
      <c r="AI1258" s="26" t="str">
        <f ca="1" t="shared" si="152"/>
        <v>是</v>
      </c>
      <c r="AJ1258" s="27" t="str">
        <f ca="1" t="shared" si="153"/>
        <v>是</v>
      </c>
      <c r="AK1258" s="28" t="s">
        <v>69</v>
      </c>
      <c r="AL1258" s="28"/>
      <c r="AM1258" s="28"/>
    </row>
    <row r="1259" spans="1:39">
      <c r="A1259" s="22" t="str">
        <f t="shared" si="148"/>
        <v>合肥经开大学城网点</v>
      </c>
      <c r="B1259" s="22" t="str">
        <f>VLOOKUP(R1259,区域划分!A:B,2,0)</f>
        <v>合肥南</v>
      </c>
      <c r="C1259" t="str">
        <f t="shared" si="149"/>
        <v>2020-11-06</v>
      </c>
      <c r="D1259" s="16" t="s">
        <v>11731</v>
      </c>
      <c r="E1259" s="16" t="s">
        <v>11732</v>
      </c>
      <c r="F1259" s="16" t="s">
        <v>433</v>
      </c>
      <c r="G1259" s="16" t="s">
        <v>532</v>
      </c>
      <c r="H1259" s="16" t="s">
        <v>533</v>
      </c>
      <c r="I1259" s="16" t="s">
        <v>436</v>
      </c>
      <c r="J1259" s="16" t="s">
        <v>2335</v>
      </c>
      <c r="K1259" s="16" t="s">
        <v>2336</v>
      </c>
      <c r="L1259" s="16" t="s">
        <v>11733</v>
      </c>
      <c r="M1259" s="16" t="s">
        <v>11734</v>
      </c>
      <c r="N1259" s="16" t="s">
        <v>478</v>
      </c>
      <c r="O1259" s="16" t="s">
        <v>442</v>
      </c>
      <c r="P1259" s="16" t="s">
        <v>11735</v>
      </c>
      <c r="Q1259" s="16" t="s">
        <v>8970</v>
      </c>
      <c r="R1259" s="16" t="s">
        <v>7</v>
      </c>
      <c r="S1259" s="16" t="s">
        <v>3414</v>
      </c>
      <c r="T1259" s="16" t="s">
        <v>11736</v>
      </c>
      <c r="U1259" s="16" t="s">
        <v>447</v>
      </c>
      <c r="V1259" s="16" t="s">
        <v>11737</v>
      </c>
      <c r="W1259" s="16" t="s">
        <v>11735</v>
      </c>
      <c r="X1259" s="16" t="s">
        <v>449</v>
      </c>
      <c r="Y1259" s="16" t="s">
        <v>450</v>
      </c>
      <c r="Z1259" s="16" t="s">
        <v>451</v>
      </c>
      <c r="AA1259" s="16" t="s">
        <v>11738</v>
      </c>
      <c r="AB1259" s="16" t="s">
        <v>3414</v>
      </c>
      <c r="AC1259" s="16" t="s">
        <v>7</v>
      </c>
      <c r="AD1259" s="16" t="s">
        <v>453</v>
      </c>
      <c r="AE1259" s="16" t="s">
        <v>338</v>
      </c>
      <c r="AF1259" s="16" t="s">
        <v>338</v>
      </c>
      <c r="AG1259" s="25">
        <f ca="1" t="shared" si="150"/>
        <v>2.37277777784038</v>
      </c>
      <c r="AH1259" s="25" t="str">
        <f t="shared" si="151"/>
        <v>是</v>
      </c>
      <c r="AI1259" s="26" t="str">
        <f ca="1" t="shared" si="152"/>
        <v>是</v>
      </c>
      <c r="AJ1259" s="27" t="str">
        <f ca="1" t="shared" si="153"/>
        <v>是</v>
      </c>
      <c r="AK1259" s="28" t="s">
        <v>69</v>
      </c>
      <c r="AL1259" s="28"/>
      <c r="AM1259" s="28"/>
    </row>
    <row r="1260" spans="1:39">
      <c r="A1260" s="22" t="str">
        <f t="shared" si="148"/>
        <v>合肥经开大学城网点</v>
      </c>
      <c r="B1260" s="22" t="str">
        <f>VLOOKUP(R1260,区域划分!A:B,2,0)</f>
        <v>合肥南</v>
      </c>
      <c r="C1260" t="str">
        <f t="shared" si="149"/>
        <v>2020-11-06</v>
      </c>
      <c r="D1260" s="16" t="s">
        <v>11739</v>
      </c>
      <c r="E1260" s="16" t="s">
        <v>11740</v>
      </c>
      <c r="F1260" s="16" t="s">
        <v>433</v>
      </c>
      <c r="G1260" s="16" t="s">
        <v>532</v>
      </c>
      <c r="H1260" s="16" t="s">
        <v>533</v>
      </c>
      <c r="I1260" s="16" t="s">
        <v>473</v>
      </c>
      <c r="J1260" s="16" t="s">
        <v>2899</v>
      </c>
      <c r="K1260" s="16" t="s">
        <v>11741</v>
      </c>
      <c r="L1260" s="16" t="s">
        <v>11742</v>
      </c>
      <c r="M1260" s="16" t="s">
        <v>11743</v>
      </c>
      <c r="N1260" s="16" t="s">
        <v>441</v>
      </c>
      <c r="O1260" s="16" t="s">
        <v>442</v>
      </c>
      <c r="P1260" s="16" t="s">
        <v>11743</v>
      </c>
      <c r="Q1260" s="16" t="s">
        <v>11744</v>
      </c>
      <c r="R1260" s="16" t="s">
        <v>7</v>
      </c>
      <c r="S1260" s="16" t="s">
        <v>3414</v>
      </c>
      <c r="T1260" s="16" t="s">
        <v>11745</v>
      </c>
      <c r="U1260" s="16" t="s">
        <v>447</v>
      </c>
      <c r="V1260" s="16" t="s">
        <v>11746</v>
      </c>
      <c r="W1260" s="16" t="s">
        <v>11743</v>
      </c>
      <c r="X1260" s="16" t="s">
        <v>449</v>
      </c>
      <c r="Y1260" s="16" t="s">
        <v>450</v>
      </c>
      <c r="Z1260" s="16" t="s">
        <v>451</v>
      </c>
      <c r="AA1260" s="16" t="s">
        <v>11747</v>
      </c>
      <c r="AB1260" s="16" t="s">
        <v>3414</v>
      </c>
      <c r="AC1260" s="16" t="s">
        <v>7</v>
      </c>
      <c r="AD1260" s="16" t="s">
        <v>453</v>
      </c>
      <c r="AE1260" s="16" t="s">
        <v>338</v>
      </c>
      <c r="AF1260" s="16" t="s">
        <v>338</v>
      </c>
      <c r="AG1260" s="25">
        <f ca="1" t="shared" si="150"/>
        <v>2.44083333323942</v>
      </c>
      <c r="AH1260" s="25" t="str">
        <f t="shared" si="151"/>
        <v>是</v>
      </c>
      <c r="AI1260" s="26" t="str">
        <f ca="1" t="shared" si="152"/>
        <v>是</v>
      </c>
      <c r="AJ1260" s="27" t="str">
        <f ca="1" t="shared" si="153"/>
        <v>是</v>
      </c>
      <c r="AK1260" s="28" t="s">
        <v>69</v>
      </c>
      <c r="AL1260" s="28"/>
      <c r="AM1260" s="28"/>
    </row>
    <row r="1261" spans="1:39">
      <c r="A1261" s="22" t="str">
        <f t="shared" si="148"/>
        <v>宣城宣州城东网点</v>
      </c>
      <c r="B1261" s="22" t="str">
        <f>VLOOKUP(R1261,区域划分!A:B,2,0)</f>
        <v>宣城</v>
      </c>
      <c r="C1261" t="str">
        <f t="shared" si="149"/>
        <v>2020-11-06</v>
      </c>
      <c r="D1261" s="16" t="s">
        <v>11748</v>
      </c>
      <c r="E1261" s="16" t="s">
        <v>11749</v>
      </c>
      <c r="F1261" s="16" t="s">
        <v>433</v>
      </c>
      <c r="G1261" s="16" t="s">
        <v>456</v>
      </c>
      <c r="H1261" s="16" t="s">
        <v>457</v>
      </c>
      <c r="I1261" s="16" t="s">
        <v>473</v>
      </c>
      <c r="J1261" s="16" t="s">
        <v>1540</v>
      </c>
      <c r="K1261" s="16" t="s">
        <v>4572</v>
      </c>
      <c r="L1261" s="16" t="s">
        <v>11750</v>
      </c>
      <c r="M1261" s="16" t="s">
        <v>11751</v>
      </c>
      <c r="N1261" s="16" t="s">
        <v>478</v>
      </c>
      <c r="O1261" s="16" t="s">
        <v>442</v>
      </c>
      <c r="P1261" s="16" t="s">
        <v>11752</v>
      </c>
      <c r="Q1261" s="16" t="s">
        <v>11753</v>
      </c>
      <c r="R1261" s="16" t="s">
        <v>53</v>
      </c>
      <c r="S1261" s="16" t="s">
        <v>1936</v>
      </c>
      <c r="T1261" s="16" t="s">
        <v>11754</v>
      </c>
      <c r="U1261" s="16" t="s">
        <v>466</v>
      </c>
      <c r="V1261" s="16" t="s">
        <v>11755</v>
      </c>
      <c r="W1261" s="16" t="s">
        <v>11752</v>
      </c>
      <c r="X1261" s="16" t="s">
        <v>449</v>
      </c>
      <c r="Y1261" s="16" t="s">
        <v>450</v>
      </c>
      <c r="Z1261" s="16" t="s">
        <v>451</v>
      </c>
      <c r="AA1261" s="16" t="s">
        <v>11756</v>
      </c>
      <c r="AB1261" s="16" t="s">
        <v>1936</v>
      </c>
      <c r="AC1261" s="16" t="s">
        <v>53</v>
      </c>
      <c r="AD1261" s="16" t="s">
        <v>453</v>
      </c>
      <c r="AE1261" s="16" t="s">
        <v>53</v>
      </c>
      <c r="AF1261" s="16" t="s">
        <v>338</v>
      </c>
      <c r="AG1261" s="25">
        <f ca="1" t="shared" si="150"/>
        <v>23.7666666667792</v>
      </c>
      <c r="AH1261" s="25" t="str">
        <f t="shared" si="151"/>
        <v>是</v>
      </c>
      <c r="AI1261" s="26" t="str">
        <f ca="1" t="shared" si="152"/>
        <v>是</v>
      </c>
      <c r="AJ1261" s="27" t="str">
        <f ca="1" t="shared" si="153"/>
        <v>是</v>
      </c>
      <c r="AK1261" s="28"/>
      <c r="AL1261" s="28" t="s">
        <v>71</v>
      </c>
      <c r="AM1261" s="28"/>
    </row>
    <row r="1262" spans="1:39">
      <c r="A1262" s="22" t="str">
        <f t="shared" si="148"/>
        <v>合肥经开大学城网点</v>
      </c>
      <c r="B1262" s="22" t="str">
        <f>VLOOKUP(R1262,区域划分!A:B,2,0)</f>
        <v>合肥南</v>
      </c>
      <c r="C1262" t="str">
        <f t="shared" si="149"/>
        <v>2020-11-06</v>
      </c>
      <c r="D1262" s="16" t="s">
        <v>11757</v>
      </c>
      <c r="E1262" s="16" t="s">
        <v>11758</v>
      </c>
      <c r="F1262" s="16" t="s">
        <v>433</v>
      </c>
      <c r="G1262" s="16" t="s">
        <v>471</v>
      </c>
      <c r="H1262" s="16" t="s">
        <v>599</v>
      </c>
      <c r="I1262" s="16" t="s">
        <v>436</v>
      </c>
      <c r="J1262" s="16" t="s">
        <v>11759</v>
      </c>
      <c r="K1262" s="16" t="s">
        <v>11760</v>
      </c>
      <c r="L1262" s="16" t="s">
        <v>11761</v>
      </c>
      <c r="M1262" s="16" t="s">
        <v>537</v>
      </c>
      <c r="N1262" s="16" t="s">
        <v>441</v>
      </c>
      <c r="O1262" s="16" t="s">
        <v>442</v>
      </c>
      <c r="P1262" s="16" t="s">
        <v>537</v>
      </c>
      <c r="Q1262" s="16" t="s">
        <v>11762</v>
      </c>
      <c r="R1262" s="16" t="s">
        <v>7</v>
      </c>
      <c r="S1262" s="16" t="s">
        <v>3414</v>
      </c>
      <c r="T1262" s="16" t="s">
        <v>11763</v>
      </c>
      <c r="U1262" s="16" t="s">
        <v>447</v>
      </c>
      <c r="V1262" s="16" t="s">
        <v>541</v>
      </c>
      <c r="W1262" s="16" t="s">
        <v>537</v>
      </c>
      <c r="X1262" s="16" t="s">
        <v>449</v>
      </c>
      <c r="Y1262" s="16" t="s">
        <v>450</v>
      </c>
      <c r="Z1262" s="16" t="s">
        <v>451</v>
      </c>
      <c r="AA1262" s="16" t="s">
        <v>11764</v>
      </c>
      <c r="AB1262" s="16" t="s">
        <v>3414</v>
      </c>
      <c r="AC1262" s="16" t="s">
        <v>7</v>
      </c>
      <c r="AD1262" s="16" t="s">
        <v>453</v>
      </c>
      <c r="AE1262" s="16" t="s">
        <v>338</v>
      </c>
      <c r="AF1262" s="16" t="s">
        <v>338</v>
      </c>
      <c r="AG1262" s="25">
        <f ca="1" t="shared" si="150"/>
        <v>0.941388888924848</v>
      </c>
      <c r="AH1262" s="25" t="str">
        <f t="shared" si="151"/>
        <v>是</v>
      </c>
      <c r="AI1262" s="26" t="str">
        <f ca="1" t="shared" si="152"/>
        <v>是</v>
      </c>
      <c r="AJ1262" s="27" t="str">
        <f ca="1" t="shared" si="153"/>
        <v>是</v>
      </c>
      <c r="AK1262" s="28" t="s">
        <v>69</v>
      </c>
      <c r="AL1262" s="28"/>
      <c r="AM1262" s="28"/>
    </row>
    <row r="1263" spans="1:39">
      <c r="A1263" s="22" t="str">
        <f t="shared" si="148"/>
        <v>亳州谯城网点</v>
      </c>
      <c r="B1263" s="22" t="str">
        <f>VLOOKUP(R1263,区域划分!A:B,2,0)</f>
        <v>亳州</v>
      </c>
      <c r="C1263" t="str">
        <f t="shared" si="149"/>
        <v>2020-11-06</v>
      </c>
      <c r="D1263" s="16" t="s">
        <v>11765</v>
      </c>
      <c r="E1263" s="16" t="s">
        <v>11766</v>
      </c>
      <c r="F1263" s="16" t="s">
        <v>433</v>
      </c>
      <c r="G1263" s="16" t="s">
        <v>532</v>
      </c>
      <c r="H1263" s="16" t="s">
        <v>533</v>
      </c>
      <c r="I1263" s="16" t="s">
        <v>473</v>
      </c>
      <c r="J1263" s="16" t="s">
        <v>577</v>
      </c>
      <c r="K1263" s="16" t="s">
        <v>4718</v>
      </c>
      <c r="L1263" s="16" t="s">
        <v>11767</v>
      </c>
      <c r="M1263" s="16" t="s">
        <v>11768</v>
      </c>
      <c r="N1263" s="16" t="s">
        <v>478</v>
      </c>
      <c r="O1263" s="16" t="s">
        <v>442</v>
      </c>
      <c r="P1263" s="16" t="s">
        <v>11768</v>
      </c>
      <c r="Q1263" s="16" t="s">
        <v>11769</v>
      </c>
      <c r="R1263" s="16" t="s">
        <v>167</v>
      </c>
      <c r="S1263" s="16" t="s">
        <v>11770</v>
      </c>
      <c r="T1263" s="16" t="s">
        <v>11771</v>
      </c>
      <c r="U1263" s="16" t="s">
        <v>447</v>
      </c>
      <c r="V1263" s="16" t="s">
        <v>11772</v>
      </c>
      <c r="W1263" s="16" t="s">
        <v>11768</v>
      </c>
      <c r="X1263" s="16" t="s">
        <v>449</v>
      </c>
      <c r="Y1263" s="16" t="s">
        <v>450</v>
      </c>
      <c r="Z1263" s="16" t="s">
        <v>451</v>
      </c>
      <c r="AA1263" s="16" t="s">
        <v>11773</v>
      </c>
      <c r="AB1263" s="16" t="s">
        <v>11770</v>
      </c>
      <c r="AC1263" s="16" t="s">
        <v>167</v>
      </c>
      <c r="AD1263" s="16" t="s">
        <v>453</v>
      </c>
      <c r="AE1263" s="16" t="s">
        <v>338</v>
      </c>
      <c r="AF1263" s="16" t="s">
        <v>338</v>
      </c>
      <c r="AG1263" s="25">
        <f ca="1" t="shared" si="150"/>
        <v>6.8747222222155</v>
      </c>
      <c r="AH1263" s="25" t="str">
        <f t="shared" si="151"/>
        <v>是</v>
      </c>
      <c r="AI1263" s="26" t="str">
        <f ca="1" t="shared" si="152"/>
        <v>是</v>
      </c>
      <c r="AJ1263" s="27" t="str">
        <f ca="1" t="shared" si="153"/>
        <v>是</v>
      </c>
      <c r="AK1263" s="28" t="s">
        <v>69</v>
      </c>
      <c r="AL1263" s="28"/>
      <c r="AM1263" s="28"/>
    </row>
    <row r="1264" spans="1:39">
      <c r="A1264" s="22" t="str">
        <f t="shared" si="148"/>
        <v>合肥包河南站网点</v>
      </c>
      <c r="B1264" s="22" t="str">
        <f>VLOOKUP(R1264,区域划分!A:B,2,0)</f>
        <v>合肥南</v>
      </c>
      <c r="C1264" t="str">
        <f t="shared" si="149"/>
        <v>2020-11-06</v>
      </c>
      <c r="D1264" s="16" t="s">
        <v>11774</v>
      </c>
      <c r="E1264" s="16" t="s">
        <v>11775</v>
      </c>
      <c r="F1264" s="16" t="s">
        <v>433</v>
      </c>
      <c r="G1264" s="16" t="s">
        <v>532</v>
      </c>
      <c r="H1264" s="16" t="s">
        <v>1112</v>
      </c>
      <c r="I1264" s="16" t="s">
        <v>473</v>
      </c>
      <c r="J1264" s="16" t="s">
        <v>1212</v>
      </c>
      <c r="K1264" s="16" t="s">
        <v>11776</v>
      </c>
      <c r="L1264" s="16" t="s">
        <v>11777</v>
      </c>
      <c r="M1264" s="16" t="s">
        <v>11778</v>
      </c>
      <c r="N1264" s="16" t="s">
        <v>478</v>
      </c>
      <c r="O1264" s="16" t="s">
        <v>442</v>
      </c>
      <c r="P1264" s="16" t="s">
        <v>11779</v>
      </c>
      <c r="Q1264" s="16" t="s">
        <v>11780</v>
      </c>
      <c r="R1264" s="16" t="s">
        <v>79</v>
      </c>
      <c r="S1264" s="16" t="s">
        <v>1936</v>
      </c>
      <c r="T1264" s="16" t="s">
        <v>11781</v>
      </c>
      <c r="U1264" s="16" t="s">
        <v>466</v>
      </c>
      <c r="V1264" s="16" t="s">
        <v>11782</v>
      </c>
      <c r="W1264" s="16" t="s">
        <v>11779</v>
      </c>
      <c r="X1264" s="16" t="s">
        <v>449</v>
      </c>
      <c r="Y1264" s="16" t="s">
        <v>450</v>
      </c>
      <c r="Z1264" s="16" t="s">
        <v>451</v>
      </c>
      <c r="AA1264" s="16" t="s">
        <v>11783</v>
      </c>
      <c r="AB1264" s="16" t="s">
        <v>1936</v>
      </c>
      <c r="AC1264" s="16" t="s">
        <v>79</v>
      </c>
      <c r="AD1264" s="16" t="s">
        <v>453</v>
      </c>
      <c r="AE1264" s="16" t="s">
        <v>79</v>
      </c>
      <c r="AF1264" s="16" t="s">
        <v>338</v>
      </c>
      <c r="AG1264" s="25">
        <f ca="1" t="shared" si="150"/>
        <v>23.7163888889481</v>
      </c>
      <c r="AH1264" s="25" t="str">
        <f t="shared" si="151"/>
        <v>是</v>
      </c>
      <c r="AI1264" s="26" t="str">
        <f ca="1" t="shared" si="152"/>
        <v>是</v>
      </c>
      <c r="AJ1264" s="27" t="str">
        <f ca="1" t="shared" si="153"/>
        <v>是</v>
      </c>
      <c r="AK1264" s="28"/>
      <c r="AL1264" s="28" t="s">
        <v>71</v>
      </c>
      <c r="AM1264" s="28"/>
    </row>
    <row r="1265" spans="1:39">
      <c r="A1265" s="22" t="str">
        <f t="shared" si="148"/>
        <v>合肥高新天鹅湖网点</v>
      </c>
      <c r="B1265" s="22" t="str">
        <f>VLOOKUP(R1265,区域划分!A:B,2,0)</f>
        <v>合肥南</v>
      </c>
      <c r="C1265" t="str">
        <f t="shared" si="149"/>
        <v>2020-11-06</v>
      </c>
      <c r="D1265" s="16" t="s">
        <v>11784</v>
      </c>
      <c r="E1265" s="16" t="s">
        <v>11785</v>
      </c>
      <c r="F1265" s="16" t="s">
        <v>433</v>
      </c>
      <c r="G1265" s="16" t="s">
        <v>456</v>
      </c>
      <c r="H1265" s="16" t="s">
        <v>457</v>
      </c>
      <c r="I1265" s="16" t="s">
        <v>473</v>
      </c>
      <c r="J1265" s="16" t="s">
        <v>600</v>
      </c>
      <c r="K1265" s="16" t="s">
        <v>11786</v>
      </c>
      <c r="L1265" s="16" t="s">
        <v>11787</v>
      </c>
      <c r="M1265" s="16" t="s">
        <v>11788</v>
      </c>
      <c r="N1265" s="16" t="s">
        <v>478</v>
      </c>
      <c r="O1265" s="16" t="s">
        <v>479</v>
      </c>
      <c r="P1265" s="16" t="s">
        <v>11789</v>
      </c>
      <c r="Q1265" s="16" t="s">
        <v>11790</v>
      </c>
      <c r="R1265" s="16" t="s">
        <v>17</v>
      </c>
      <c r="S1265" s="16" t="s">
        <v>593</v>
      </c>
      <c r="T1265" s="16" t="s">
        <v>11791</v>
      </c>
      <c r="U1265" s="16" t="s">
        <v>447</v>
      </c>
      <c r="V1265" s="16" t="s">
        <v>11792</v>
      </c>
      <c r="W1265" s="16" t="s">
        <v>11789</v>
      </c>
      <c r="X1265" s="16" t="s">
        <v>449</v>
      </c>
      <c r="Y1265" s="16" t="s">
        <v>450</v>
      </c>
      <c r="Z1265" s="16" t="s">
        <v>451</v>
      </c>
      <c r="AA1265" s="16" t="s">
        <v>11793</v>
      </c>
      <c r="AB1265" s="16" t="s">
        <v>593</v>
      </c>
      <c r="AC1265" s="16" t="s">
        <v>17</v>
      </c>
      <c r="AD1265" s="16" t="s">
        <v>453</v>
      </c>
      <c r="AE1265" s="16" t="s">
        <v>338</v>
      </c>
      <c r="AF1265" s="16" t="s">
        <v>338</v>
      </c>
      <c r="AG1265" s="25">
        <f ca="1" t="shared" si="150"/>
        <v>13.1161111111287</v>
      </c>
      <c r="AH1265" s="25" t="str">
        <f t="shared" si="151"/>
        <v>是</v>
      </c>
      <c r="AI1265" s="26" t="str">
        <f ca="1" t="shared" si="152"/>
        <v>是</v>
      </c>
      <c r="AJ1265" s="27" t="str">
        <f ca="1" t="shared" si="153"/>
        <v>是</v>
      </c>
      <c r="AK1265" s="28" t="s">
        <v>69</v>
      </c>
      <c r="AL1265" s="28"/>
      <c r="AM1265" s="28"/>
    </row>
    <row r="1266" spans="1:39">
      <c r="A1266" s="22" t="str">
        <f t="shared" si="148"/>
        <v>合肥经开大学城网点</v>
      </c>
      <c r="B1266" s="22" t="str">
        <f>VLOOKUP(R1266,区域划分!A:B,2,0)</f>
        <v>合肥南</v>
      </c>
      <c r="C1266" t="str">
        <f t="shared" si="149"/>
        <v>2020-11-06</v>
      </c>
      <c r="D1266" s="16" t="s">
        <v>11794</v>
      </c>
      <c r="E1266" s="16" t="s">
        <v>11795</v>
      </c>
      <c r="F1266" s="16" t="s">
        <v>433</v>
      </c>
      <c r="G1266" s="16" t="s">
        <v>532</v>
      </c>
      <c r="H1266" s="16" t="s">
        <v>533</v>
      </c>
      <c r="I1266" s="16" t="s">
        <v>473</v>
      </c>
      <c r="J1266" s="16" t="s">
        <v>11796</v>
      </c>
      <c r="K1266" s="16" t="s">
        <v>11797</v>
      </c>
      <c r="L1266" s="16" t="s">
        <v>11798</v>
      </c>
      <c r="M1266" s="16" t="s">
        <v>11799</v>
      </c>
      <c r="N1266" s="16" t="s">
        <v>478</v>
      </c>
      <c r="O1266" s="16" t="s">
        <v>442</v>
      </c>
      <c r="P1266" s="16" t="s">
        <v>11800</v>
      </c>
      <c r="Q1266" s="16" t="s">
        <v>11801</v>
      </c>
      <c r="R1266" s="16" t="s">
        <v>7</v>
      </c>
      <c r="S1266" s="16" t="s">
        <v>3414</v>
      </c>
      <c r="T1266" s="16" t="s">
        <v>11802</v>
      </c>
      <c r="U1266" s="16" t="s">
        <v>447</v>
      </c>
      <c r="V1266" s="16" t="s">
        <v>11803</v>
      </c>
      <c r="W1266" s="16" t="s">
        <v>11800</v>
      </c>
      <c r="X1266" s="16" t="s">
        <v>449</v>
      </c>
      <c r="Y1266" s="16" t="s">
        <v>450</v>
      </c>
      <c r="Z1266" s="16" t="s">
        <v>451</v>
      </c>
      <c r="AA1266" s="16" t="s">
        <v>11804</v>
      </c>
      <c r="AB1266" s="16" t="s">
        <v>3414</v>
      </c>
      <c r="AC1266" s="16" t="s">
        <v>7</v>
      </c>
      <c r="AD1266" s="16" t="s">
        <v>453</v>
      </c>
      <c r="AE1266" s="16" t="s">
        <v>338</v>
      </c>
      <c r="AF1266" s="16" t="s">
        <v>338</v>
      </c>
      <c r="AG1266" s="25">
        <f ca="1" t="shared" si="150"/>
        <v>2.10388888878515</v>
      </c>
      <c r="AH1266" s="25" t="str">
        <f t="shared" si="151"/>
        <v>是</v>
      </c>
      <c r="AI1266" s="26" t="str">
        <f ca="1" t="shared" si="152"/>
        <v>是</v>
      </c>
      <c r="AJ1266" s="27" t="str">
        <f ca="1" t="shared" si="153"/>
        <v>是</v>
      </c>
      <c r="AK1266" s="28" t="s">
        <v>69</v>
      </c>
      <c r="AL1266" s="28"/>
      <c r="AM1266" s="28"/>
    </row>
    <row r="1267" spans="1:39">
      <c r="A1267" s="22" t="str">
        <f t="shared" si="148"/>
        <v>合肥高新天鹅湖网点</v>
      </c>
      <c r="B1267" s="22" t="str">
        <f>VLOOKUP(R1267,区域划分!A:B,2,0)</f>
        <v>合肥南</v>
      </c>
      <c r="C1267" t="str">
        <f t="shared" si="149"/>
        <v>2020-11-06</v>
      </c>
      <c r="D1267" s="16" t="s">
        <v>11805</v>
      </c>
      <c r="E1267" s="16" t="s">
        <v>11806</v>
      </c>
      <c r="F1267" s="16" t="s">
        <v>433</v>
      </c>
      <c r="G1267" s="16" t="s">
        <v>456</v>
      </c>
      <c r="H1267" s="16" t="s">
        <v>753</v>
      </c>
      <c r="I1267" s="16" t="s">
        <v>436</v>
      </c>
      <c r="J1267" s="16" t="s">
        <v>11807</v>
      </c>
      <c r="K1267" s="16" t="s">
        <v>11808</v>
      </c>
      <c r="L1267" s="16" t="s">
        <v>11809</v>
      </c>
      <c r="M1267" s="16" t="s">
        <v>11810</v>
      </c>
      <c r="N1267" s="16" t="s">
        <v>441</v>
      </c>
      <c r="O1267" s="16" t="s">
        <v>442</v>
      </c>
      <c r="P1267" s="16" t="s">
        <v>11811</v>
      </c>
      <c r="Q1267" s="16" t="s">
        <v>11812</v>
      </c>
      <c r="R1267" s="16" t="s">
        <v>17</v>
      </c>
      <c r="S1267" s="16" t="s">
        <v>593</v>
      </c>
      <c r="T1267" s="16" t="s">
        <v>11813</v>
      </c>
      <c r="U1267" s="16" t="s">
        <v>447</v>
      </c>
      <c r="V1267" s="16" t="s">
        <v>11814</v>
      </c>
      <c r="W1267" s="16" t="s">
        <v>11811</v>
      </c>
      <c r="X1267" s="16" t="s">
        <v>449</v>
      </c>
      <c r="Y1267" s="16" t="s">
        <v>450</v>
      </c>
      <c r="Z1267" s="16" t="s">
        <v>451</v>
      </c>
      <c r="AA1267" s="16" t="s">
        <v>11815</v>
      </c>
      <c r="AB1267" s="16" t="s">
        <v>593</v>
      </c>
      <c r="AC1267" s="16" t="s">
        <v>17</v>
      </c>
      <c r="AD1267" s="16" t="s">
        <v>453</v>
      </c>
      <c r="AE1267" s="16" t="s">
        <v>338</v>
      </c>
      <c r="AF1267" s="16" t="s">
        <v>338</v>
      </c>
      <c r="AG1267" s="25">
        <f ca="1" t="shared" si="150"/>
        <v>13.0594444444869</v>
      </c>
      <c r="AH1267" s="25" t="str">
        <f t="shared" si="151"/>
        <v>是</v>
      </c>
      <c r="AI1267" s="26" t="str">
        <f ca="1" t="shared" si="152"/>
        <v>是</v>
      </c>
      <c r="AJ1267" s="27" t="str">
        <f ca="1" t="shared" si="153"/>
        <v>是</v>
      </c>
      <c r="AK1267" s="28" t="s">
        <v>69</v>
      </c>
      <c r="AL1267" s="28"/>
      <c r="AM1267" s="28"/>
    </row>
    <row r="1268" spans="1:39">
      <c r="A1268" s="22" t="str">
        <f t="shared" si="148"/>
        <v>六安裕安独山网点</v>
      </c>
      <c r="B1268" s="22" t="str">
        <f>VLOOKUP(R1268,区域划分!A:B,2,0)</f>
        <v>六安</v>
      </c>
      <c r="C1268" t="str">
        <f t="shared" si="149"/>
        <v>2020-11-06</v>
      </c>
      <c r="D1268" s="16" t="s">
        <v>11816</v>
      </c>
      <c r="E1268" s="16" t="s">
        <v>11817</v>
      </c>
      <c r="F1268" s="16" t="s">
        <v>433</v>
      </c>
      <c r="G1268" s="16" t="s">
        <v>456</v>
      </c>
      <c r="H1268" s="16" t="s">
        <v>457</v>
      </c>
      <c r="I1268" s="16" t="s">
        <v>473</v>
      </c>
      <c r="J1268" s="16" t="s">
        <v>1540</v>
      </c>
      <c r="K1268" s="16" t="s">
        <v>2210</v>
      </c>
      <c r="L1268" s="16" t="s">
        <v>11818</v>
      </c>
      <c r="M1268" s="16" t="s">
        <v>11819</v>
      </c>
      <c r="N1268" s="16" t="s">
        <v>478</v>
      </c>
      <c r="O1268" s="16" t="s">
        <v>479</v>
      </c>
      <c r="P1268" s="16" t="s">
        <v>11820</v>
      </c>
      <c r="Q1268" s="16" t="s">
        <v>11821</v>
      </c>
      <c r="R1268" s="16" t="s">
        <v>82</v>
      </c>
      <c r="S1268" s="16" t="s">
        <v>759</v>
      </c>
      <c r="T1268" s="16" t="s">
        <v>11822</v>
      </c>
      <c r="U1268" s="16" t="s">
        <v>447</v>
      </c>
      <c r="V1268" s="16" t="s">
        <v>11823</v>
      </c>
      <c r="W1268" s="16" t="s">
        <v>11820</v>
      </c>
      <c r="X1268" s="16" t="s">
        <v>449</v>
      </c>
      <c r="Y1268" s="16" t="s">
        <v>450</v>
      </c>
      <c r="Z1268" s="16" t="s">
        <v>451</v>
      </c>
      <c r="AA1268" s="16" t="s">
        <v>11824</v>
      </c>
      <c r="AB1268" s="16" t="s">
        <v>759</v>
      </c>
      <c r="AC1268" s="16" t="s">
        <v>82</v>
      </c>
      <c r="AD1268" s="16" t="s">
        <v>453</v>
      </c>
      <c r="AE1268" s="16" t="s">
        <v>338</v>
      </c>
      <c r="AF1268" s="16" t="s">
        <v>338</v>
      </c>
      <c r="AG1268" s="25">
        <f ca="1" t="shared" si="150"/>
        <v>1.60166666668374</v>
      </c>
      <c r="AH1268" s="25" t="str">
        <f t="shared" si="151"/>
        <v>是</v>
      </c>
      <c r="AI1268" s="26" t="str">
        <f ca="1" t="shared" si="152"/>
        <v>是</v>
      </c>
      <c r="AJ1268" s="27" t="str">
        <f ca="1" t="shared" si="153"/>
        <v>是</v>
      </c>
      <c r="AK1268" s="28" t="s">
        <v>69</v>
      </c>
      <c r="AL1268" s="28"/>
      <c r="AM1268" s="28"/>
    </row>
    <row r="1269" spans="1:39">
      <c r="A1269" s="22" t="str">
        <f t="shared" si="148"/>
        <v>合肥经开大学城网点</v>
      </c>
      <c r="B1269" s="22" t="str">
        <f>VLOOKUP(R1269,区域划分!A:B,2,0)</f>
        <v>合肥南</v>
      </c>
      <c r="C1269" t="str">
        <f t="shared" si="149"/>
        <v>2020-11-06</v>
      </c>
      <c r="D1269" s="16" t="s">
        <v>11825</v>
      </c>
      <c r="E1269" s="16" t="s">
        <v>10886</v>
      </c>
      <c r="F1269" s="16" t="s">
        <v>433</v>
      </c>
      <c r="G1269" s="16" t="s">
        <v>434</v>
      </c>
      <c r="H1269" s="16" t="s">
        <v>2446</v>
      </c>
      <c r="I1269" s="16" t="s">
        <v>473</v>
      </c>
      <c r="J1269" s="16" t="s">
        <v>10887</v>
      </c>
      <c r="K1269" s="16" t="s">
        <v>10888</v>
      </c>
      <c r="L1269" s="16" t="s">
        <v>11826</v>
      </c>
      <c r="M1269" s="16" t="s">
        <v>10890</v>
      </c>
      <c r="N1269" s="16" t="s">
        <v>478</v>
      </c>
      <c r="O1269" s="16" t="s">
        <v>442</v>
      </c>
      <c r="P1269" s="16" t="s">
        <v>10891</v>
      </c>
      <c r="Q1269" s="16" t="s">
        <v>10892</v>
      </c>
      <c r="R1269" s="16" t="s">
        <v>7</v>
      </c>
      <c r="S1269" s="16" t="s">
        <v>3414</v>
      </c>
      <c r="T1269" s="16" t="s">
        <v>11827</v>
      </c>
      <c r="U1269" s="16" t="s">
        <v>447</v>
      </c>
      <c r="V1269" s="16" t="s">
        <v>10894</v>
      </c>
      <c r="W1269" s="16" t="s">
        <v>10891</v>
      </c>
      <c r="X1269" s="16" t="s">
        <v>449</v>
      </c>
      <c r="Y1269" s="16" t="s">
        <v>450</v>
      </c>
      <c r="Z1269" s="16" t="s">
        <v>451</v>
      </c>
      <c r="AA1269" s="16" t="s">
        <v>11828</v>
      </c>
      <c r="AB1269" s="16" t="s">
        <v>3414</v>
      </c>
      <c r="AC1269" s="16" t="s">
        <v>7</v>
      </c>
      <c r="AD1269" s="16" t="s">
        <v>453</v>
      </c>
      <c r="AE1269" s="16" t="s">
        <v>338</v>
      </c>
      <c r="AF1269" s="16" t="s">
        <v>338</v>
      </c>
      <c r="AG1269" s="25">
        <f ca="1" t="shared" si="150"/>
        <v>1.90416666667443</v>
      </c>
      <c r="AH1269" s="25" t="str">
        <f t="shared" si="151"/>
        <v>是</v>
      </c>
      <c r="AI1269" s="26" t="str">
        <f ca="1" t="shared" si="152"/>
        <v>是</v>
      </c>
      <c r="AJ1269" s="27" t="str">
        <f ca="1" t="shared" si="153"/>
        <v>是</v>
      </c>
      <c r="AK1269" s="28" t="s">
        <v>69</v>
      </c>
      <c r="AL1269" s="28"/>
      <c r="AM1269" s="28"/>
    </row>
    <row r="1270" spans="1:39">
      <c r="A1270" s="22" t="str">
        <f t="shared" si="148"/>
        <v>合肥撮镇龙塘网点</v>
      </c>
      <c r="B1270" s="22" t="str">
        <f>VLOOKUP(R1270,区域划分!A:B,2,0)</f>
        <v>肥东</v>
      </c>
      <c r="C1270" t="str">
        <f t="shared" si="149"/>
        <v>2020-11-06</v>
      </c>
      <c r="D1270" s="16" t="s">
        <v>11829</v>
      </c>
      <c r="E1270" s="16" t="s">
        <v>11830</v>
      </c>
      <c r="F1270" s="16" t="s">
        <v>433</v>
      </c>
      <c r="G1270" s="16" t="s">
        <v>456</v>
      </c>
      <c r="H1270" s="16" t="s">
        <v>457</v>
      </c>
      <c r="I1270" s="16" t="s">
        <v>436</v>
      </c>
      <c r="J1270" s="16" t="s">
        <v>11831</v>
      </c>
      <c r="K1270" s="16" t="s">
        <v>11832</v>
      </c>
      <c r="L1270" s="16" t="s">
        <v>11833</v>
      </c>
      <c r="M1270" s="16" t="s">
        <v>11834</v>
      </c>
      <c r="N1270" s="16" t="s">
        <v>478</v>
      </c>
      <c r="O1270" s="16" t="s">
        <v>442</v>
      </c>
      <c r="P1270" s="16" t="s">
        <v>11835</v>
      </c>
      <c r="Q1270" s="16" t="s">
        <v>11836</v>
      </c>
      <c r="R1270" s="16" t="s">
        <v>67</v>
      </c>
      <c r="S1270" s="16" t="s">
        <v>7886</v>
      </c>
      <c r="T1270" s="16" t="s">
        <v>11837</v>
      </c>
      <c r="U1270" s="16" t="s">
        <v>447</v>
      </c>
      <c r="V1270" s="16" t="s">
        <v>11838</v>
      </c>
      <c r="W1270" s="16" t="s">
        <v>11835</v>
      </c>
      <c r="X1270" s="16" t="s">
        <v>449</v>
      </c>
      <c r="Y1270" s="16" t="s">
        <v>450</v>
      </c>
      <c r="Z1270" s="16" t="s">
        <v>451</v>
      </c>
      <c r="AA1270" s="16" t="s">
        <v>11839</v>
      </c>
      <c r="AB1270" s="16" t="s">
        <v>7886</v>
      </c>
      <c r="AC1270" s="16" t="s">
        <v>67</v>
      </c>
      <c r="AD1270" s="16" t="s">
        <v>453</v>
      </c>
      <c r="AE1270" s="16" t="s">
        <v>338</v>
      </c>
      <c r="AF1270" s="16" t="s">
        <v>338</v>
      </c>
      <c r="AG1270" s="25">
        <f ca="1" t="shared" si="150"/>
        <v>5.70194444444496</v>
      </c>
      <c r="AH1270" s="25" t="str">
        <f t="shared" si="151"/>
        <v>是</v>
      </c>
      <c r="AI1270" s="26" t="str">
        <f ca="1" t="shared" si="152"/>
        <v>是</v>
      </c>
      <c r="AJ1270" s="27" t="str">
        <f ca="1" t="shared" si="153"/>
        <v>是</v>
      </c>
      <c r="AK1270" s="28" t="s">
        <v>69</v>
      </c>
      <c r="AL1270" s="28"/>
      <c r="AM1270" s="28"/>
    </row>
    <row r="1271" spans="1:39">
      <c r="A1271" s="22" t="str">
        <f t="shared" si="148"/>
        <v>合肥蜀山通合网点</v>
      </c>
      <c r="B1271" s="22" t="str">
        <f>VLOOKUP(R1271,区域划分!A:B,2,0)</f>
        <v>合肥南</v>
      </c>
      <c r="C1271" t="str">
        <f t="shared" si="149"/>
        <v>2020-11-06</v>
      </c>
      <c r="D1271" s="16" t="s">
        <v>11840</v>
      </c>
      <c r="E1271" s="16" t="s">
        <v>11841</v>
      </c>
      <c r="F1271" s="16" t="s">
        <v>433</v>
      </c>
      <c r="G1271" s="16" t="s">
        <v>471</v>
      </c>
      <c r="H1271" s="16" t="s">
        <v>472</v>
      </c>
      <c r="I1271" s="16" t="s">
        <v>436</v>
      </c>
      <c r="J1271" s="16" t="s">
        <v>11653</v>
      </c>
      <c r="K1271" s="16" t="s">
        <v>11842</v>
      </c>
      <c r="L1271" s="16" t="s">
        <v>11843</v>
      </c>
      <c r="M1271" s="16" t="s">
        <v>11844</v>
      </c>
      <c r="N1271" s="16" t="s">
        <v>478</v>
      </c>
      <c r="O1271" s="16" t="s">
        <v>442</v>
      </c>
      <c r="P1271" s="16" t="s">
        <v>11845</v>
      </c>
      <c r="Q1271" s="16" t="s">
        <v>11846</v>
      </c>
      <c r="R1271" s="16" t="s">
        <v>66</v>
      </c>
      <c r="S1271" s="16" t="s">
        <v>8048</v>
      </c>
      <c r="T1271" s="16" t="s">
        <v>11847</v>
      </c>
      <c r="U1271" s="16" t="s">
        <v>447</v>
      </c>
      <c r="V1271" s="16" t="s">
        <v>11848</v>
      </c>
      <c r="W1271" s="16" t="s">
        <v>11845</v>
      </c>
      <c r="X1271" s="16" t="s">
        <v>449</v>
      </c>
      <c r="Y1271" s="16" t="s">
        <v>450</v>
      </c>
      <c r="Z1271" s="16" t="s">
        <v>451</v>
      </c>
      <c r="AA1271" s="16" t="s">
        <v>11849</v>
      </c>
      <c r="AB1271" s="16" t="s">
        <v>8048</v>
      </c>
      <c r="AC1271" s="16" t="s">
        <v>66</v>
      </c>
      <c r="AD1271" s="16" t="s">
        <v>453</v>
      </c>
      <c r="AE1271" s="16" t="s">
        <v>338</v>
      </c>
      <c r="AF1271" s="16" t="s">
        <v>338</v>
      </c>
      <c r="AG1271" s="25">
        <f ca="1" t="shared" si="150"/>
        <v>5.21777777775424</v>
      </c>
      <c r="AH1271" s="25" t="str">
        <f t="shared" si="151"/>
        <v>是</v>
      </c>
      <c r="AI1271" s="26" t="str">
        <f ca="1" t="shared" si="152"/>
        <v>是</v>
      </c>
      <c r="AJ1271" s="27" t="str">
        <f ca="1" t="shared" si="153"/>
        <v>是</v>
      </c>
      <c r="AK1271" s="28" t="s">
        <v>69</v>
      </c>
      <c r="AL1271" s="28"/>
      <c r="AM1271" s="28"/>
    </row>
    <row r="1272" spans="1:39">
      <c r="A1272" s="22" t="str">
        <f t="shared" si="148"/>
        <v>合肥肥东吾悦网点</v>
      </c>
      <c r="B1272" s="22" t="str">
        <f>VLOOKUP(R1272,区域划分!A:B,2,0)</f>
        <v>肥东</v>
      </c>
      <c r="C1272" t="str">
        <f t="shared" si="149"/>
        <v>2020-11-06</v>
      </c>
      <c r="D1272" s="16" t="s">
        <v>11850</v>
      </c>
      <c r="E1272" s="16" t="s">
        <v>11851</v>
      </c>
      <c r="F1272" s="16" t="s">
        <v>433</v>
      </c>
      <c r="G1272" s="16" t="s">
        <v>471</v>
      </c>
      <c r="H1272" s="16" t="s">
        <v>472</v>
      </c>
      <c r="I1272" s="16" t="s">
        <v>436</v>
      </c>
      <c r="J1272" s="16" t="s">
        <v>11852</v>
      </c>
      <c r="K1272" s="16" t="s">
        <v>11853</v>
      </c>
      <c r="L1272" s="16" t="s">
        <v>11854</v>
      </c>
      <c r="M1272" s="16" t="s">
        <v>11855</v>
      </c>
      <c r="N1272" s="16" t="s">
        <v>478</v>
      </c>
      <c r="O1272" s="16" t="s">
        <v>442</v>
      </c>
      <c r="P1272" s="16" t="s">
        <v>11856</v>
      </c>
      <c r="Q1272" s="16" t="s">
        <v>11857</v>
      </c>
      <c r="R1272" s="16" t="s">
        <v>11</v>
      </c>
      <c r="S1272" s="16" t="s">
        <v>4406</v>
      </c>
      <c r="T1272" s="16" t="s">
        <v>11858</v>
      </c>
      <c r="U1272" s="16" t="s">
        <v>447</v>
      </c>
      <c r="V1272" s="16" t="s">
        <v>11859</v>
      </c>
      <c r="W1272" s="16" t="s">
        <v>11856</v>
      </c>
      <c r="X1272" s="16" t="s">
        <v>449</v>
      </c>
      <c r="Y1272" s="16" t="s">
        <v>450</v>
      </c>
      <c r="Z1272" s="16" t="s">
        <v>451</v>
      </c>
      <c r="AA1272" s="16" t="s">
        <v>11860</v>
      </c>
      <c r="AB1272" s="16" t="s">
        <v>4406</v>
      </c>
      <c r="AC1272" s="16" t="s">
        <v>11</v>
      </c>
      <c r="AD1272" s="16" t="s">
        <v>453</v>
      </c>
      <c r="AE1272" s="16" t="s">
        <v>338</v>
      </c>
      <c r="AF1272" s="16" t="s">
        <v>338</v>
      </c>
      <c r="AG1272" s="25">
        <f ca="1" t="shared" si="150"/>
        <v>8.22194444434717</v>
      </c>
      <c r="AH1272" s="25" t="str">
        <f t="shared" si="151"/>
        <v>是</v>
      </c>
      <c r="AI1272" s="26" t="str">
        <f ca="1" t="shared" si="152"/>
        <v>是</v>
      </c>
      <c r="AJ1272" s="27" t="str">
        <f ca="1" t="shared" si="153"/>
        <v>是</v>
      </c>
      <c r="AK1272" s="28" t="s">
        <v>69</v>
      </c>
      <c r="AL1272" s="28"/>
      <c r="AM1272" s="28"/>
    </row>
    <row r="1273" spans="1:39">
      <c r="A1273" s="22" t="str">
        <f t="shared" si="148"/>
        <v>合肥肥东吾悦网点</v>
      </c>
      <c r="B1273" s="22" t="str">
        <f>VLOOKUP(R1273,区域划分!A:B,2,0)</f>
        <v>肥东</v>
      </c>
      <c r="C1273" t="str">
        <f t="shared" si="149"/>
        <v>2020-11-06</v>
      </c>
      <c r="D1273" s="16" t="s">
        <v>11861</v>
      </c>
      <c r="E1273" s="16" t="s">
        <v>8524</v>
      </c>
      <c r="F1273" s="16" t="s">
        <v>433</v>
      </c>
      <c r="G1273" s="16" t="s">
        <v>471</v>
      </c>
      <c r="H1273" s="16" t="s">
        <v>472</v>
      </c>
      <c r="I1273" s="16" t="s">
        <v>473</v>
      </c>
      <c r="J1273" s="16" t="s">
        <v>805</v>
      </c>
      <c r="K1273" s="16" t="s">
        <v>11862</v>
      </c>
      <c r="L1273" s="16" t="s">
        <v>11863</v>
      </c>
      <c r="M1273" s="16" t="s">
        <v>8527</v>
      </c>
      <c r="N1273" s="16" t="s">
        <v>478</v>
      </c>
      <c r="O1273" s="16" t="s">
        <v>442</v>
      </c>
      <c r="P1273" s="16" t="s">
        <v>8528</v>
      </c>
      <c r="Q1273" s="16" t="s">
        <v>2243</v>
      </c>
      <c r="R1273" s="16" t="s">
        <v>11</v>
      </c>
      <c r="S1273" s="16" t="s">
        <v>4406</v>
      </c>
      <c r="T1273" s="16" t="s">
        <v>11864</v>
      </c>
      <c r="U1273" s="16" t="s">
        <v>447</v>
      </c>
      <c r="V1273" s="16" t="s">
        <v>8529</v>
      </c>
      <c r="W1273" s="16" t="s">
        <v>8528</v>
      </c>
      <c r="X1273" s="16" t="s">
        <v>449</v>
      </c>
      <c r="Y1273" s="16" t="s">
        <v>450</v>
      </c>
      <c r="Z1273" s="16" t="s">
        <v>451</v>
      </c>
      <c r="AA1273" s="16" t="s">
        <v>11865</v>
      </c>
      <c r="AB1273" s="16" t="s">
        <v>4406</v>
      </c>
      <c r="AC1273" s="16" t="s">
        <v>11</v>
      </c>
      <c r="AD1273" s="16" t="s">
        <v>453</v>
      </c>
      <c r="AE1273" s="16" t="s">
        <v>338</v>
      </c>
      <c r="AF1273" s="16" t="s">
        <v>338</v>
      </c>
      <c r="AG1273" s="25">
        <f ca="1" t="shared" si="150"/>
        <v>8.92916666669771</v>
      </c>
      <c r="AH1273" s="25" t="str">
        <f t="shared" si="151"/>
        <v>是</v>
      </c>
      <c r="AI1273" s="26" t="str">
        <f ca="1" t="shared" si="152"/>
        <v>是</v>
      </c>
      <c r="AJ1273" s="27" t="str">
        <f ca="1" t="shared" si="153"/>
        <v>是</v>
      </c>
      <c r="AK1273" s="28" t="s">
        <v>69</v>
      </c>
      <c r="AL1273" s="28"/>
      <c r="AM1273" s="28"/>
    </row>
    <row r="1274" spans="1:39">
      <c r="A1274" s="22" t="str">
        <f t="shared" si="148"/>
        <v>合肥肥东吾悦网点</v>
      </c>
      <c r="B1274" s="22" t="str">
        <f>VLOOKUP(R1274,区域划分!A:B,2,0)</f>
        <v>肥东</v>
      </c>
      <c r="C1274" t="str">
        <f t="shared" si="149"/>
        <v>2020-11-06</v>
      </c>
      <c r="D1274" s="16" t="s">
        <v>11866</v>
      </c>
      <c r="E1274" s="16" t="s">
        <v>11867</v>
      </c>
      <c r="F1274" s="16" t="s">
        <v>433</v>
      </c>
      <c r="G1274" s="16" t="s">
        <v>471</v>
      </c>
      <c r="H1274" s="16" t="s">
        <v>472</v>
      </c>
      <c r="I1274" s="16" t="s">
        <v>436</v>
      </c>
      <c r="J1274" s="16" t="s">
        <v>898</v>
      </c>
      <c r="K1274" s="16" t="s">
        <v>1488</v>
      </c>
      <c r="L1274" s="16" t="s">
        <v>11868</v>
      </c>
      <c r="M1274" s="16" t="s">
        <v>11869</v>
      </c>
      <c r="N1274" s="16" t="s">
        <v>478</v>
      </c>
      <c r="O1274" s="16" t="s">
        <v>479</v>
      </c>
      <c r="P1274" s="16" t="s">
        <v>11870</v>
      </c>
      <c r="Q1274" s="16" t="s">
        <v>11871</v>
      </c>
      <c r="R1274" s="16" t="s">
        <v>11</v>
      </c>
      <c r="S1274" s="16" t="s">
        <v>4406</v>
      </c>
      <c r="T1274" s="16" t="s">
        <v>11872</v>
      </c>
      <c r="U1274" s="16" t="s">
        <v>447</v>
      </c>
      <c r="V1274" s="16" t="s">
        <v>11873</v>
      </c>
      <c r="W1274" s="16" t="s">
        <v>11870</v>
      </c>
      <c r="X1274" s="16" t="s">
        <v>449</v>
      </c>
      <c r="Y1274" s="16" t="s">
        <v>450</v>
      </c>
      <c r="Z1274" s="16" t="s">
        <v>451</v>
      </c>
      <c r="AA1274" s="16" t="s">
        <v>11874</v>
      </c>
      <c r="AB1274" s="16" t="s">
        <v>4406</v>
      </c>
      <c r="AC1274" s="16" t="s">
        <v>11</v>
      </c>
      <c r="AD1274" s="16" t="s">
        <v>453</v>
      </c>
      <c r="AE1274" s="16" t="s">
        <v>338</v>
      </c>
      <c r="AF1274" s="16" t="s">
        <v>338</v>
      </c>
      <c r="AG1274" s="25">
        <f ca="1" t="shared" si="150"/>
        <v>2.11138888896676</v>
      </c>
      <c r="AH1274" s="25" t="str">
        <f t="shared" si="151"/>
        <v>是</v>
      </c>
      <c r="AI1274" s="26" t="str">
        <f ca="1" t="shared" si="152"/>
        <v>是</v>
      </c>
      <c r="AJ1274" s="27" t="str">
        <f ca="1" t="shared" si="153"/>
        <v>是</v>
      </c>
      <c r="AK1274" s="28" t="s">
        <v>69</v>
      </c>
      <c r="AL1274" s="28"/>
      <c r="AM1274" s="28"/>
    </row>
    <row r="1275" spans="1:39">
      <c r="A1275" s="22" t="str">
        <f t="shared" si="148"/>
        <v>合肥高新天鹅湖网点</v>
      </c>
      <c r="B1275" s="22" t="str">
        <f>VLOOKUP(R1275,区域划分!A:B,2,0)</f>
        <v>合肥南</v>
      </c>
      <c r="C1275" t="str">
        <f t="shared" si="149"/>
        <v>2020-11-06</v>
      </c>
      <c r="D1275" s="16" t="s">
        <v>11875</v>
      </c>
      <c r="E1275" s="16" t="s">
        <v>1753</v>
      </c>
      <c r="F1275" s="16" t="s">
        <v>433</v>
      </c>
      <c r="G1275" s="16" t="s">
        <v>456</v>
      </c>
      <c r="H1275" s="16" t="s">
        <v>457</v>
      </c>
      <c r="I1275" s="16" t="s">
        <v>436</v>
      </c>
      <c r="J1275" s="16" t="s">
        <v>1754</v>
      </c>
      <c r="K1275" s="16" t="s">
        <v>7735</v>
      </c>
      <c r="L1275" s="16" t="s">
        <v>11876</v>
      </c>
      <c r="M1275" s="16" t="s">
        <v>3</v>
      </c>
      <c r="N1275" s="16" t="s">
        <v>441</v>
      </c>
      <c r="O1275" s="16" t="s">
        <v>442</v>
      </c>
      <c r="P1275" s="16" t="s">
        <v>537</v>
      </c>
      <c r="Q1275" s="16" t="s">
        <v>1759</v>
      </c>
      <c r="R1275" s="16" t="s">
        <v>17</v>
      </c>
      <c r="S1275" s="16" t="s">
        <v>593</v>
      </c>
      <c r="T1275" s="16" t="s">
        <v>11877</v>
      </c>
      <c r="U1275" s="16" t="s">
        <v>447</v>
      </c>
      <c r="V1275" s="16" t="s">
        <v>1511</v>
      </c>
      <c r="W1275" s="16" t="s">
        <v>537</v>
      </c>
      <c r="X1275" s="16" t="s">
        <v>449</v>
      </c>
      <c r="Y1275" s="16" t="s">
        <v>450</v>
      </c>
      <c r="Z1275" s="16" t="s">
        <v>451</v>
      </c>
      <c r="AA1275" s="16" t="s">
        <v>11878</v>
      </c>
      <c r="AB1275" s="16" t="s">
        <v>593</v>
      </c>
      <c r="AC1275" s="16" t="s">
        <v>17</v>
      </c>
      <c r="AD1275" s="16" t="s">
        <v>453</v>
      </c>
      <c r="AE1275" s="16" t="s">
        <v>338</v>
      </c>
      <c r="AF1275" s="16" t="s">
        <v>338</v>
      </c>
      <c r="AG1275" s="25">
        <f ca="1" t="shared" si="150"/>
        <v>12.4747222223086</v>
      </c>
      <c r="AH1275" s="25" t="str">
        <f t="shared" si="151"/>
        <v>是</v>
      </c>
      <c r="AI1275" s="26" t="str">
        <f ca="1" t="shared" si="152"/>
        <v>是</v>
      </c>
      <c r="AJ1275" s="27" t="str">
        <f ca="1" t="shared" si="153"/>
        <v>是</v>
      </c>
      <c r="AK1275" s="28" t="s">
        <v>69</v>
      </c>
      <c r="AL1275" s="28"/>
      <c r="AM1275" s="28"/>
    </row>
    <row r="1276" spans="1:39">
      <c r="A1276" s="22" t="str">
        <f t="shared" si="148"/>
        <v>六安金安木厂网点</v>
      </c>
      <c r="B1276" s="22" t="str">
        <f>VLOOKUP(R1276,区域划分!A:B,2,0)</f>
        <v>六安</v>
      </c>
      <c r="C1276" t="str">
        <f t="shared" si="149"/>
        <v>2020-11-06</v>
      </c>
      <c r="D1276" s="16" t="s">
        <v>11879</v>
      </c>
      <c r="E1276" s="16" t="s">
        <v>11880</v>
      </c>
      <c r="F1276" s="16" t="s">
        <v>433</v>
      </c>
      <c r="G1276" s="16" t="s">
        <v>456</v>
      </c>
      <c r="H1276" s="16" t="s">
        <v>457</v>
      </c>
      <c r="I1276" s="16" t="s">
        <v>473</v>
      </c>
      <c r="J1276" s="16" t="s">
        <v>1232</v>
      </c>
      <c r="K1276" s="16" t="s">
        <v>1233</v>
      </c>
      <c r="L1276" s="16" t="s">
        <v>11881</v>
      </c>
      <c r="M1276" s="16" t="s">
        <v>11882</v>
      </c>
      <c r="N1276" s="16" t="s">
        <v>478</v>
      </c>
      <c r="O1276" s="16" t="s">
        <v>442</v>
      </c>
      <c r="P1276" s="16" t="s">
        <v>11883</v>
      </c>
      <c r="Q1276" s="16" t="s">
        <v>11884</v>
      </c>
      <c r="R1276" s="16" t="s">
        <v>94</v>
      </c>
      <c r="S1276" s="16" t="s">
        <v>11885</v>
      </c>
      <c r="T1276" s="16" t="s">
        <v>11886</v>
      </c>
      <c r="U1276" s="16" t="s">
        <v>447</v>
      </c>
      <c r="V1276" s="16" t="s">
        <v>11887</v>
      </c>
      <c r="W1276" s="16" t="s">
        <v>11883</v>
      </c>
      <c r="X1276" s="16" t="s">
        <v>449</v>
      </c>
      <c r="Y1276" s="16" t="s">
        <v>450</v>
      </c>
      <c r="Z1276" s="16" t="s">
        <v>451</v>
      </c>
      <c r="AA1276" s="16" t="s">
        <v>11888</v>
      </c>
      <c r="AB1276" s="16" t="s">
        <v>11885</v>
      </c>
      <c r="AC1276" s="16" t="s">
        <v>94</v>
      </c>
      <c r="AD1276" s="16" t="s">
        <v>453</v>
      </c>
      <c r="AE1276" s="16" t="s">
        <v>338</v>
      </c>
      <c r="AF1276" s="16" t="s">
        <v>338</v>
      </c>
      <c r="AG1276" s="25">
        <f ca="1" t="shared" si="150"/>
        <v>8.59583333332557</v>
      </c>
      <c r="AH1276" s="25" t="str">
        <f t="shared" si="151"/>
        <v>是</v>
      </c>
      <c r="AI1276" s="26" t="str">
        <f ca="1" t="shared" si="152"/>
        <v>是</v>
      </c>
      <c r="AJ1276" s="27" t="str">
        <f ca="1" t="shared" si="153"/>
        <v>是</v>
      </c>
      <c r="AK1276" s="28" t="s">
        <v>69</v>
      </c>
      <c r="AL1276" s="28"/>
      <c r="AM1276" s="28"/>
    </row>
    <row r="1277" spans="1:39">
      <c r="A1277" s="22" t="str">
        <f t="shared" si="148"/>
        <v>合肥肥东人民路网点</v>
      </c>
      <c r="B1277" s="22" t="str">
        <f>VLOOKUP(R1277,区域划分!A:B,2,0)</f>
        <v>肥东</v>
      </c>
      <c r="C1277" t="str">
        <f t="shared" si="149"/>
        <v>2020-11-06</v>
      </c>
      <c r="D1277" s="16" t="s">
        <v>11889</v>
      </c>
      <c r="E1277" s="16" t="s">
        <v>11890</v>
      </c>
      <c r="F1277" s="16" t="s">
        <v>433</v>
      </c>
      <c r="G1277" s="16" t="s">
        <v>471</v>
      </c>
      <c r="H1277" s="16" t="s">
        <v>472</v>
      </c>
      <c r="I1277" s="16" t="s">
        <v>436</v>
      </c>
      <c r="J1277" s="16" t="s">
        <v>3047</v>
      </c>
      <c r="K1277" s="16" t="s">
        <v>5158</v>
      </c>
      <c r="L1277" s="16" t="s">
        <v>11891</v>
      </c>
      <c r="M1277" s="16" t="s">
        <v>11892</v>
      </c>
      <c r="N1277" s="16" t="s">
        <v>478</v>
      </c>
      <c r="O1277" s="16" t="s">
        <v>442</v>
      </c>
      <c r="P1277" s="16" t="s">
        <v>11893</v>
      </c>
      <c r="Q1277" s="16" t="s">
        <v>11894</v>
      </c>
      <c r="R1277" s="16" t="s">
        <v>23</v>
      </c>
      <c r="S1277" s="16" t="s">
        <v>2174</v>
      </c>
      <c r="T1277" s="16" t="s">
        <v>11895</v>
      </c>
      <c r="U1277" s="16" t="s">
        <v>447</v>
      </c>
      <c r="V1277" s="16" t="s">
        <v>11896</v>
      </c>
      <c r="W1277" s="16" t="s">
        <v>11893</v>
      </c>
      <c r="X1277" s="16" t="s">
        <v>449</v>
      </c>
      <c r="Y1277" s="16" t="s">
        <v>450</v>
      </c>
      <c r="Z1277" s="16" t="s">
        <v>451</v>
      </c>
      <c r="AA1277" s="16" t="s">
        <v>11897</v>
      </c>
      <c r="AB1277" s="16" t="s">
        <v>2174</v>
      </c>
      <c r="AC1277" s="16" t="s">
        <v>23</v>
      </c>
      <c r="AD1277" s="16" t="s">
        <v>453</v>
      </c>
      <c r="AE1277" s="16" t="s">
        <v>338</v>
      </c>
      <c r="AF1277" s="16" t="s">
        <v>338</v>
      </c>
      <c r="AG1277" s="25">
        <f ca="1" t="shared" si="150"/>
        <v>8.63027777778916</v>
      </c>
      <c r="AH1277" s="25" t="str">
        <f t="shared" si="151"/>
        <v>是</v>
      </c>
      <c r="AI1277" s="26" t="str">
        <f ca="1" t="shared" si="152"/>
        <v>是</v>
      </c>
      <c r="AJ1277" s="27" t="str">
        <f ca="1" t="shared" si="153"/>
        <v>是</v>
      </c>
      <c r="AK1277" s="28" t="s">
        <v>69</v>
      </c>
      <c r="AL1277" s="28"/>
      <c r="AM1277" s="28"/>
    </row>
    <row r="1278" spans="1:39">
      <c r="A1278" s="22" t="str">
        <f t="shared" si="148"/>
        <v>合肥经开大学城网点</v>
      </c>
      <c r="B1278" s="22" t="str">
        <f>VLOOKUP(R1278,区域划分!A:B,2,0)</f>
        <v>合肥南</v>
      </c>
      <c r="C1278" t="str">
        <f t="shared" si="149"/>
        <v>2020-11-06</v>
      </c>
      <c r="D1278" s="16" t="s">
        <v>11898</v>
      </c>
      <c r="E1278" s="16" t="s">
        <v>11899</v>
      </c>
      <c r="F1278" s="16" t="s">
        <v>433</v>
      </c>
      <c r="G1278" s="16" t="s">
        <v>456</v>
      </c>
      <c r="H1278" s="16" t="s">
        <v>457</v>
      </c>
      <c r="I1278" s="16" t="s">
        <v>473</v>
      </c>
      <c r="J1278" s="16" t="s">
        <v>11900</v>
      </c>
      <c r="K1278" s="16" t="s">
        <v>11901</v>
      </c>
      <c r="L1278" s="16" t="s">
        <v>11902</v>
      </c>
      <c r="M1278" s="16" t="s">
        <v>11903</v>
      </c>
      <c r="N1278" s="16" t="s">
        <v>478</v>
      </c>
      <c r="O1278" s="16" t="s">
        <v>442</v>
      </c>
      <c r="P1278" s="16" t="s">
        <v>11904</v>
      </c>
      <c r="Q1278" s="16" t="s">
        <v>11905</v>
      </c>
      <c r="R1278" s="16" t="s">
        <v>7</v>
      </c>
      <c r="S1278" s="16" t="s">
        <v>3414</v>
      </c>
      <c r="T1278" s="16" t="s">
        <v>11906</v>
      </c>
      <c r="U1278" s="16" t="s">
        <v>447</v>
      </c>
      <c r="V1278" s="16" t="s">
        <v>11907</v>
      </c>
      <c r="W1278" s="16" t="s">
        <v>11904</v>
      </c>
      <c r="X1278" s="16" t="s">
        <v>449</v>
      </c>
      <c r="Y1278" s="16" t="s">
        <v>450</v>
      </c>
      <c r="Z1278" s="16" t="s">
        <v>451</v>
      </c>
      <c r="AA1278" s="16" t="s">
        <v>11908</v>
      </c>
      <c r="AB1278" s="16" t="s">
        <v>3414</v>
      </c>
      <c r="AC1278" s="16" t="s">
        <v>7</v>
      </c>
      <c r="AD1278" s="16" t="s">
        <v>453</v>
      </c>
      <c r="AE1278" s="16" t="s">
        <v>338</v>
      </c>
      <c r="AF1278" s="16" t="s">
        <v>338</v>
      </c>
      <c r="AG1278" s="25">
        <f ca="1" t="shared" si="150"/>
        <v>1.23916666663717</v>
      </c>
      <c r="AH1278" s="25" t="str">
        <f t="shared" si="151"/>
        <v>是</v>
      </c>
      <c r="AI1278" s="26" t="str">
        <f ca="1" t="shared" si="152"/>
        <v>是</v>
      </c>
      <c r="AJ1278" s="27" t="str">
        <f ca="1" t="shared" si="153"/>
        <v>是</v>
      </c>
      <c r="AK1278" s="28" t="s">
        <v>69</v>
      </c>
      <c r="AL1278" s="28"/>
      <c r="AM1278" s="28"/>
    </row>
    <row r="1279" spans="1:39">
      <c r="A1279" s="22" t="str">
        <f t="shared" si="148"/>
        <v>合肥长丰水湖镇网点</v>
      </c>
      <c r="B1279" s="22" t="str">
        <f>VLOOKUP(R1279,区域划分!A:B,2,0)</f>
        <v>合肥北</v>
      </c>
      <c r="C1279" t="str">
        <f t="shared" si="149"/>
        <v>2020-11-06</v>
      </c>
      <c r="D1279" s="16" t="s">
        <v>11909</v>
      </c>
      <c r="E1279" s="16" t="s">
        <v>11397</v>
      </c>
      <c r="F1279" s="16" t="s">
        <v>433</v>
      </c>
      <c r="G1279" s="16" t="s">
        <v>471</v>
      </c>
      <c r="H1279" s="16" t="s">
        <v>472</v>
      </c>
      <c r="I1279" s="16" t="s">
        <v>473</v>
      </c>
      <c r="J1279" s="16" t="s">
        <v>2238</v>
      </c>
      <c r="K1279" s="16" t="s">
        <v>2239</v>
      </c>
      <c r="L1279" s="16" t="s">
        <v>11910</v>
      </c>
      <c r="M1279" s="16" t="s">
        <v>11399</v>
      </c>
      <c r="N1279" s="16" t="s">
        <v>478</v>
      </c>
      <c r="O1279" s="16" t="s">
        <v>442</v>
      </c>
      <c r="P1279" s="16" t="s">
        <v>11400</v>
      </c>
      <c r="Q1279" s="16" t="s">
        <v>11401</v>
      </c>
      <c r="R1279" s="16" t="s">
        <v>15</v>
      </c>
      <c r="S1279" s="16" t="s">
        <v>829</v>
      </c>
      <c r="T1279" s="16" t="s">
        <v>11911</v>
      </c>
      <c r="U1279" s="16" t="s">
        <v>447</v>
      </c>
      <c r="V1279" s="16" t="s">
        <v>11403</v>
      </c>
      <c r="W1279" s="16" t="s">
        <v>11400</v>
      </c>
      <c r="X1279" s="16" t="s">
        <v>449</v>
      </c>
      <c r="Y1279" s="16" t="s">
        <v>450</v>
      </c>
      <c r="Z1279" s="16" t="s">
        <v>451</v>
      </c>
      <c r="AA1279" s="16" t="s">
        <v>11912</v>
      </c>
      <c r="AB1279" s="16" t="s">
        <v>829</v>
      </c>
      <c r="AC1279" s="16" t="s">
        <v>15</v>
      </c>
      <c r="AD1279" s="16" t="s">
        <v>453</v>
      </c>
      <c r="AE1279" s="16" t="s">
        <v>338</v>
      </c>
      <c r="AF1279" s="16" t="s">
        <v>338</v>
      </c>
      <c r="AG1279" s="25">
        <f ca="1" t="shared" si="150"/>
        <v>3.01083333324641</v>
      </c>
      <c r="AH1279" s="25" t="str">
        <f t="shared" si="151"/>
        <v>是</v>
      </c>
      <c r="AI1279" s="26" t="str">
        <f ca="1" t="shared" si="152"/>
        <v>是</v>
      </c>
      <c r="AJ1279" s="27" t="str">
        <f ca="1" t="shared" si="153"/>
        <v>是</v>
      </c>
      <c r="AK1279" s="28" t="s">
        <v>69</v>
      </c>
      <c r="AL1279" s="28"/>
      <c r="AM1279" s="28"/>
    </row>
    <row r="1280" spans="1:39">
      <c r="A1280" s="22" t="str">
        <f t="shared" si="148"/>
        <v>合肥经开大学城网点</v>
      </c>
      <c r="B1280" s="22" t="str">
        <f>VLOOKUP(R1280,区域划分!A:B,2,0)</f>
        <v>合肥南</v>
      </c>
      <c r="C1280" t="str">
        <f t="shared" si="149"/>
        <v>2020-11-06</v>
      </c>
      <c r="D1280" s="16" t="s">
        <v>11913</v>
      </c>
      <c r="E1280" s="16" t="s">
        <v>11914</v>
      </c>
      <c r="F1280" s="16" t="s">
        <v>433</v>
      </c>
      <c r="G1280" s="16" t="s">
        <v>471</v>
      </c>
      <c r="H1280" s="16" t="s">
        <v>472</v>
      </c>
      <c r="I1280" s="16" t="s">
        <v>473</v>
      </c>
      <c r="J1280" s="16" t="s">
        <v>11915</v>
      </c>
      <c r="K1280" s="16" t="s">
        <v>11916</v>
      </c>
      <c r="L1280" s="16" t="s">
        <v>11917</v>
      </c>
      <c r="M1280" s="16" t="s">
        <v>11918</v>
      </c>
      <c r="N1280" s="16" t="s">
        <v>441</v>
      </c>
      <c r="O1280" s="16" t="s">
        <v>442</v>
      </c>
      <c r="P1280" s="16" t="s">
        <v>11919</v>
      </c>
      <c r="Q1280" s="16" t="s">
        <v>11920</v>
      </c>
      <c r="R1280" s="16" t="s">
        <v>7</v>
      </c>
      <c r="S1280" s="16" t="s">
        <v>3414</v>
      </c>
      <c r="T1280" s="16" t="s">
        <v>11921</v>
      </c>
      <c r="U1280" s="16" t="s">
        <v>447</v>
      </c>
      <c r="V1280" s="16" t="s">
        <v>11922</v>
      </c>
      <c r="W1280" s="16" t="s">
        <v>11919</v>
      </c>
      <c r="X1280" s="16" t="s">
        <v>449</v>
      </c>
      <c r="Y1280" s="16" t="s">
        <v>450</v>
      </c>
      <c r="Z1280" s="16" t="s">
        <v>451</v>
      </c>
      <c r="AA1280" s="16" t="s">
        <v>11923</v>
      </c>
      <c r="AB1280" s="16" t="s">
        <v>3414</v>
      </c>
      <c r="AC1280" s="16" t="s">
        <v>7</v>
      </c>
      <c r="AD1280" s="16" t="s">
        <v>453</v>
      </c>
      <c r="AE1280" s="16" t="s">
        <v>338</v>
      </c>
      <c r="AF1280" s="16" t="s">
        <v>338</v>
      </c>
      <c r="AG1280" s="25">
        <f ca="1" t="shared" si="150"/>
        <v>1.19305555557366</v>
      </c>
      <c r="AH1280" s="25" t="str">
        <f t="shared" si="151"/>
        <v>是</v>
      </c>
      <c r="AI1280" s="26" t="str">
        <f ca="1" t="shared" si="152"/>
        <v>是</v>
      </c>
      <c r="AJ1280" s="27" t="str">
        <f ca="1" t="shared" si="153"/>
        <v>是</v>
      </c>
      <c r="AK1280" s="28" t="s">
        <v>69</v>
      </c>
      <c r="AL1280" s="28"/>
      <c r="AM1280" s="28"/>
    </row>
    <row r="1281" spans="1:39">
      <c r="A1281" s="22" t="str">
        <f t="shared" si="148"/>
        <v>合肥肥东吾悦网点</v>
      </c>
      <c r="B1281" s="22" t="str">
        <f>VLOOKUP(R1281,区域划分!A:B,2,0)</f>
        <v>肥东</v>
      </c>
      <c r="C1281" t="str">
        <f t="shared" si="149"/>
        <v>2020-11-06</v>
      </c>
      <c r="D1281" s="16" t="s">
        <v>11924</v>
      </c>
      <c r="E1281" s="16" t="s">
        <v>11925</v>
      </c>
      <c r="F1281" s="16" t="s">
        <v>433</v>
      </c>
      <c r="G1281" s="16" t="s">
        <v>532</v>
      </c>
      <c r="H1281" s="16" t="s">
        <v>533</v>
      </c>
      <c r="I1281" s="16" t="s">
        <v>436</v>
      </c>
      <c r="J1281" s="16" t="s">
        <v>1072</v>
      </c>
      <c r="K1281" s="16" t="s">
        <v>11926</v>
      </c>
      <c r="L1281" s="16" t="s">
        <v>11927</v>
      </c>
      <c r="M1281" s="16" t="s">
        <v>11928</v>
      </c>
      <c r="N1281" s="16" t="s">
        <v>441</v>
      </c>
      <c r="O1281" s="16" t="s">
        <v>442</v>
      </c>
      <c r="P1281" s="16" t="s">
        <v>11929</v>
      </c>
      <c r="Q1281" s="16" t="s">
        <v>11930</v>
      </c>
      <c r="R1281" s="16" t="s">
        <v>11</v>
      </c>
      <c r="S1281" s="16" t="s">
        <v>1936</v>
      </c>
      <c r="T1281" s="16" t="s">
        <v>7218</v>
      </c>
      <c r="U1281" s="16" t="s">
        <v>466</v>
      </c>
      <c r="V1281" s="16" t="s">
        <v>11931</v>
      </c>
      <c r="W1281" s="16" t="s">
        <v>11929</v>
      </c>
      <c r="X1281" s="16" t="s">
        <v>449</v>
      </c>
      <c r="Y1281" s="16" t="s">
        <v>450</v>
      </c>
      <c r="Z1281" s="16" t="s">
        <v>451</v>
      </c>
      <c r="AA1281" s="16" t="s">
        <v>11932</v>
      </c>
      <c r="AB1281" s="16" t="s">
        <v>1936</v>
      </c>
      <c r="AC1281" s="16" t="s">
        <v>11</v>
      </c>
      <c r="AD1281" s="16" t="s">
        <v>453</v>
      </c>
      <c r="AE1281" s="16" t="s">
        <v>11</v>
      </c>
      <c r="AF1281" s="16" t="s">
        <v>338</v>
      </c>
      <c r="AG1281" s="25">
        <f ca="1" t="shared" si="150"/>
        <v>23.8388888887712</v>
      </c>
      <c r="AH1281" s="25" t="str">
        <f t="shared" si="151"/>
        <v>是</v>
      </c>
      <c r="AI1281" s="26" t="str">
        <f ca="1" t="shared" si="152"/>
        <v>是</v>
      </c>
      <c r="AJ1281" s="27" t="str">
        <f ca="1" t="shared" si="153"/>
        <v>是</v>
      </c>
      <c r="AK1281" s="28"/>
      <c r="AL1281" s="28" t="s">
        <v>71</v>
      </c>
      <c r="AM1281" s="28"/>
    </row>
    <row r="1282" spans="1:39">
      <c r="A1282" s="22" t="str">
        <f t="shared" si="148"/>
        <v>合肥经开大学城网点</v>
      </c>
      <c r="B1282" s="22" t="str">
        <f>VLOOKUP(R1282,区域划分!A:B,2,0)</f>
        <v>合肥南</v>
      </c>
      <c r="C1282" t="str">
        <f t="shared" si="149"/>
        <v>2020-11-06</v>
      </c>
      <c r="D1282" s="16" t="s">
        <v>11933</v>
      </c>
      <c r="E1282" s="16" t="s">
        <v>11934</v>
      </c>
      <c r="F1282" s="16" t="s">
        <v>433</v>
      </c>
      <c r="G1282" s="16" t="s">
        <v>471</v>
      </c>
      <c r="H1282" s="16" t="s">
        <v>472</v>
      </c>
      <c r="I1282" s="16" t="s">
        <v>473</v>
      </c>
      <c r="J1282" s="16" t="s">
        <v>8265</v>
      </c>
      <c r="K1282" s="16" t="s">
        <v>11935</v>
      </c>
      <c r="L1282" s="16" t="s">
        <v>11936</v>
      </c>
      <c r="M1282" s="16" t="s">
        <v>963</v>
      </c>
      <c r="N1282" s="16" t="s">
        <v>478</v>
      </c>
      <c r="O1282" s="16" t="s">
        <v>442</v>
      </c>
      <c r="P1282" s="16" t="s">
        <v>11937</v>
      </c>
      <c r="Q1282" s="16" t="s">
        <v>11938</v>
      </c>
      <c r="R1282" s="16" t="s">
        <v>7</v>
      </c>
      <c r="S1282" s="16" t="s">
        <v>3414</v>
      </c>
      <c r="T1282" s="16" t="s">
        <v>11939</v>
      </c>
      <c r="U1282" s="16" t="s">
        <v>447</v>
      </c>
      <c r="V1282" s="16" t="s">
        <v>967</v>
      </c>
      <c r="W1282" s="16" t="s">
        <v>11937</v>
      </c>
      <c r="X1282" s="16" t="s">
        <v>449</v>
      </c>
      <c r="Y1282" s="16" t="s">
        <v>450</v>
      </c>
      <c r="Z1282" s="16" t="s">
        <v>451</v>
      </c>
      <c r="AA1282" s="16" t="s">
        <v>11940</v>
      </c>
      <c r="AB1282" s="16" t="s">
        <v>3414</v>
      </c>
      <c r="AC1282" s="16" t="s">
        <v>7</v>
      </c>
      <c r="AD1282" s="16" t="s">
        <v>453</v>
      </c>
      <c r="AE1282" s="16" t="s">
        <v>338</v>
      </c>
      <c r="AF1282" s="16" t="s">
        <v>338</v>
      </c>
      <c r="AG1282" s="25">
        <f ca="1" t="shared" si="150"/>
        <v>1.05249999999069</v>
      </c>
      <c r="AH1282" s="25" t="str">
        <f t="shared" si="151"/>
        <v>是</v>
      </c>
      <c r="AI1282" s="26" t="str">
        <f ca="1" t="shared" si="152"/>
        <v>是</v>
      </c>
      <c r="AJ1282" s="27" t="str">
        <f ca="1" t="shared" si="153"/>
        <v>是</v>
      </c>
      <c r="AK1282" s="28" t="s">
        <v>69</v>
      </c>
      <c r="AL1282" s="28"/>
      <c r="AM1282" s="28"/>
    </row>
    <row r="1283" spans="1:39">
      <c r="A1283" s="22" t="str">
        <f t="shared" si="148"/>
        <v>合肥经开大学城网点</v>
      </c>
      <c r="B1283" s="22" t="str">
        <f>VLOOKUP(R1283,区域划分!A:B,2,0)</f>
        <v>合肥南</v>
      </c>
      <c r="C1283" t="str">
        <f t="shared" si="149"/>
        <v>2020-11-06</v>
      </c>
      <c r="D1283" s="16" t="s">
        <v>11941</v>
      </c>
      <c r="E1283" s="16" t="s">
        <v>11942</v>
      </c>
      <c r="F1283" s="16" t="s">
        <v>433</v>
      </c>
      <c r="G1283" s="16" t="s">
        <v>456</v>
      </c>
      <c r="H1283" s="16" t="s">
        <v>753</v>
      </c>
      <c r="I1283" s="16" t="s">
        <v>473</v>
      </c>
      <c r="J1283" s="16" t="s">
        <v>999</v>
      </c>
      <c r="K1283" s="16" t="s">
        <v>11943</v>
      </c>
      <c r="L1283" s="16" t="s">
        <v>11944</v>
      </c>
      <c r="M1283" s="16" t="s">
        <v>11945</v>
      </c>
      <c r="N1283" s="16" t="s">
        <v>478</v>
      </c>
      <c r="O1283" s="16" t="s">
        <v>442</v>
      </c>
      <c r="P1283" s="16" t="s">
        <v>11946</v>
      </c>
      <c r="Q1283" s="16" t="s">
        <v>11947</v>
      </c>
      <c r="R1283" s="16" t="s">
        <v>7</v>
      </c>
      <c r="S1283" s="16" t="s">
        <v>3414</v>
      </c>
      <c r="T1283" s="16" t="s">
        <v>11948</v>
      </c>
      <c r="U1283" s="16" t="s">
        <v>447</v>
      </c>
      <c r="V1283" s="16" t="s">
        <v>11949</v>
      </c>
      <c r="W1283" s="16" t="s">
        <v>11946</v>
      </c>
      <c r="X1283" s="16" t="s">
        <v>449</v>
      </c>
      <c r="Y1283" s="16" t="s">
        <v>450</v>
      </c>
      <c r="Z1283" s="16" t="s">
        <v>451</v>
      </c>
      <c r="AA1283" s="16" t="s">
        <v>11950</v>
      </c>
      <c r="AB1283" s="16" t="s">
        <v>3414</v>
      </c>
      <c r="AC1283" s="16" t="s">
        <v>7</v>
      </c>
      <c r="AD1283" s="16" t="s">
        <v>453</v>
      </c>
      <c r="AE1283" s="16" t="s">
        <v>338</v>
      </c>
      <c r="AF1283" s="16" t="s">
        <v>338</v>
      </c>
      <c r="AG1283" s="25">
        <f ca="1" t="shared" si="150"/>
        <v>0.984166666574311</v>
      </c>
      <c r="AH1283" s="25" t="str">
        <f t="shared" si="151"/>
        <v>是</v>
      </c>
      <c r="AI1283" s="26" t="str">
        <f ca="1" t="shared" si="152"/>
        <v>是</v>
      </c>
      <c r="AJ1283" s="27" t="str">
        <f ca="1" t="shared" si="153"/>
        <v>是</v>
      </c>
      <c r="AK1283" s="28" t="s">
        <v>69</v>
      </c>
      <c r="AL1283" s="28"/>
      <c r="AM1283" s="28"/>
    </row>
    <row r="1284" spans="1:39">
      <c r="A1284" s="22" t="str">
        <f t="shared" si="148"/>
        <v>合肥高新天鹅湖网点</v>
      </c>
      <c r="B1284" s="22" t="str">
        <f>VLOOKUP(R1284,区域划分!A:B,2,0)</f>
        <v>合肥南</v>
      </c>
      <c r="C1284" t="str">
        <f t="shared" si="149"/>
        <v>2020-11-06</v>
      </c>
      <c r="D1284" s="16" t="s">
        <v>11951</v>
      </c>
      <c r="E1284" s="16" t="s">
        <v>10192</v>
      </c>
      <c r="F1284" s="16" t="s">
        <v>433</v>
      </c>
      <c r="G1284" s="16" t="s">
        <v>456</v>
      </c>
      <c r="H1284" s="16" t="s">
        <v>753</v>
      </c>
      <c r="I1284" s="16" t="s">
        <v>473</v>
      </c>
      <c r="J1284" s="16" t="s">
        <v>11952</v>
      </c>
      <c r="K1284" s="16" t="s">
        <v>11953</v>
      </c>
      <c r="L1284" s="16" t="s">
        <v>11954</v>
      </c>
      <c r="M1284" s="16" t="s">
        <v>11955</v>
      </c>
      <c r="N1284" s="16" t="s">
        <v>441</v>
      </c>
      <c r="O1284" s="16" t="s">
        <v>442</v>
      </c>
      <c r="P1284" s="16" t="s">
        <v>10193</v>
      </c>
      <c r="Q1284" s="16" t="s">
        <v>10194</v>
      </c>
      <c r="R1284" s="16" t="s">
        <v>17</v>
      </c>
      <c r="S1284" s="16" t="s">
        <v>593</v>
      </c>
      <c r="T1284" s="16" t="s">
        <v>11956</v>
      </c>
      <c r="U1284" s="16" t="s">
        <v>447</v>
      </c>
      <c r="V1284" s="16" t="s">
        <v>11957</v>
      </c>
      <c r="W1284" s="16" t="s">
        <v>10193</v>
      </c>
      <c r="X1284" s="16" t="s">
        <v>449</v>
      </c>
      <c r="Y1284" s="16" t="s">
        <v>450</v>
      </c>
      <c r="Z1284" s="16" t="s">
        <v>451</v>
      </c>
      <c r="AA1284" s="16" t="s">
        <v>11958</v>
      </c>
      <c r="AB1284" s="16" t="s">
        <v>593</v>
      </c>
      <c r="AC1284" s="16" t="s">
        <v>17</v>
      </c>
      <c r="AD1284" s="16" t="s">
        <v>453</v>
      </c>
      <c r="AE1284" s="16" t="s">
        <v>338</v>
      </c>
      <c r="AF1284" s="16" t="s">
        <v>338</v>
      </c>
      <c r="AG1284" s="25">
        <f ca="1" t="shared" si="150"/>
        <v>3.22999999998137</v>
      </c>
      <c r="AH1284" s="25" t="str">
        <f t="shared" si="151"/>
        <v>是</v>
      </c>
      <c r="AI1284" s="26" t="str">
        <f ca="1" t="shared" si="152"/>
        <v>是</v>
      </c>
      <c r="AJ1284" s="27" t="str">
        <f ca="1" t="shared" si="153"/>
        <v>是</v>
      </c>
      <c r="AK1284" s="28" t="s">
        <v>69</v>
      </c>
      <c r="AL1284" s="28"/>
      <c r="AM1284" s="28"/>
    </row>
    <row r="1285" spans="1:39">
      <c r="A1285" s="22" t="str">
        <f t="shared" si="148"/>
        <v>合肥肥西网点</v>
      </c>
      <c r="B1285" s="22" t="str">
        <f>VLOOKUP(R1285,区域划分!A:B,2,0)</f>
        <v>肥西</v>
      </c>
      <c r="C1285" t="str">
        <f t="shared" si="149"/>
        <v>2020-11-06</v>
      </c>
      <c r="D1285" s="16" t="s">
        <v>11959</v>
      </c>
      <c r="E1285" s="16" t="s">
        <v>11960</v>
      </c>
      <c r="F1285" s="16" t="s">
        <v>433</v>
      </c>
      <c r="G1285" s="16" t="s">
        <v>532</v>
      </c>
      <c r="H1285" s="16" t="s">
        <v>533</v>
      </c>
      <c r="I1285" s="16" t="s">
        <v>473</v>
      </c>
      <c r="J1285" s="16" t="s">
        <v>2180</v>
      </c>
      <c r="K1285" s="16" t="s">
        <v>2181</v>
      </c>
      <c r="L1285" s="16" t="s">
        <v>11961</v>
      </c>
      <c r="M1285" s="16" t="s">
        <v>11962</v>
      </c>
      <c r="N1285" s="16" t="s">
        <v>478</v>
      </c>
      <c r="O1285" s="16" t="s">
        <v>442</v>
      </c>
      <c r="P1285" s="16" t="s">
        <v>11963</v>
      </c>
      <c r="Q1285" s="16" t="s">
        <v>11964</v>
      </c>
      <c r="R1285" s="16" t="s">
        <v>72</v>
      </c>
      <c r="S1285" s="16" t="s">
        <v>1474</v>
      </c>
      <c r="T1285" s="16" t="s">
        <v>11965</v>
      </c>
      <c r="U1285" s="16" t="s">
        <v>447</v>
      </c>
      <c r="V1285" s="16" t="s">
        <v>11966</v>
      </c>
      <c r="W1285" s="16" t="s">
        <v>11963</v>
      </c>
      <c r="X1285" s="16" t="s">
        <v>449</v>
      </c>
      <c r="Y1285" s="16" t="s">
        <v>450</v>
      </c>
      <c r="Z1285" s="16" t="s">
        <v>451</v>
      </c>
      <c r="AA1285" s="16" t="s">
        <v>11967</v>
      </c>
      <c r="AB1285" s="16" t="s">
        <v>1474</v>
      </c>
      <c r="AC1285" s="16" t="s">
        <v>72</v>
      </c>
      <c r="AD1285" s="16" t="s">
        <v>453</v>
      </c>
      <c r="AE1285" s="16" t="s">
        <v>338</v>
      </c>
      <c r="AF1285" s="16" t="s">
        <v>338</v>
      </c>
      <c r="AG1285" s="25">
        <f ca="1" t="shared" si="150"/>
        <v>1.78583333326969</v>
      </c>
      <c r="AH1285" s="25" t="str">
        <f t="shared" si="151"/>
        <v>是</v>
      </c>
      <c r="AI1285" s="26" t="str">
        <f ca="1" t="shared" si="152"/>
        <v>是</v>
      </c>
      <c r="AJ1285" s="27" t="str">
        <f ca="1" t="shared" si="153"/>
        <v>是</v>
      </c>
      <c r="AK1285" s="28" t="s">
        <v>69</v>
      </c>
      <c r="AL1285" s="28"/>
      <c r="AM1285" s="28"/>
    </row>
    <row r="1286" spans="1:39">
      <c r="A1286" s="22" t="str">
        <f t="shared" si="148"/>
        <v>合肥长丰水湖镇网点</v>
      </c>
      <c r="B1286" s="22" t="str">
        <f>VLOOKUP(R1286,区域划分!A:B,2,0)</f>
        <v>合肥北</v>
      </c>
      <c r="C1286" t="str">
        <f t="shared" si="149"/>
        <v>2020-11-06</v>
      </c>
      <c r="D1286" s="16" t="s">
        <v>11968</v>
      </c>
      <c r="E1286" s="16" t="s">
        <v>11969</v>
      </c>
      <c r="F1286" s="16" t="s">
        <v>433</v>
      </c>
      <c r="G1286" s="16" t="s">
        <v>471</v>
      </c>
      <c r="H1286" s="16" t="s">
        <v>472</v>
      </c>
      <c r="I1286" s="16" t="s">
        <v>473</v>
      </c>
      <c r="J1286" s="16" t="s">
        <v>600</v>
      </c>
      <c r="K1286" s="16" t="s">
        <v>2620</v>
      </c>
      <c r="L1286" s="16" t="s">
        <v>11970</v>
      </c>
      <c r="M1286" s="16" t="s">
        <v>11971</v>
      </c>
      <c r="N1286" s="16" t="s">
        <v>478</v>
      </c>
      <c r="O1286" s="16" t="s">
        <v>442</v>
      </c>
      <c r="P1286" s="16" t="s">
        <v>11972</v>
      </c>
      <c r="Q1286" s="16" t="s">
        <v>11973</v>
      </c>
      <c r="R1286" s="16" t="s">
        <v>15</v>
      </c>
      <c r="S1286" s="16" t="s">
        <v>829</v>
      </c>
      <c r="T1286" s="16" t="s">
        <v>11974</v>
      </c>
      <c r="U1286" s="16" t="s">
        <v>447</v>
      </c>
      <c r="V1286" s="16" t="s">
        <v>11975</v>
      </c>
      <c r="W1286" s="16" t="s">
        <v>11972</v>
      </c>
      <c r="X1286" s="16" t="s">
        <v>449</v>
      </c>
      <c r="Y1286" s="16" t="s">
        <v>450</v>
      </c>
      <c r="Z1286" s="16" t="s">
        <v>451</v>
      </c>
      <c r="AA1286" s="16" t="s">
        <v>11976</v>
      </c>
      <c r="AB1286" s="16" t="s">
        <v>829</v>
      </c>
      <c r="AC1286" s="16" t="s">
        <v>15</v>
      </c>
      <c r="AD1286" s="16" t="s">
        <v>453</v>
      </c>
      <c r="AE1286" s="16" t="s">
        <v>338</v>
      </c>
      <c r="AF1286" s="16" t="s">
        <v>338</v>
      </c>
      <c r="AG1286" s="25">
        <f ca="1" t="shared" si="150"/>
        <v>2.53388888889458</v>
      </c>
      <c r="AH1286" s="25" t="str">
        <f t="shared" si="151"/>
        <v>是</v>
      </c>
      <c r="AI1286" s="26" t="str">
        <f ca="1" t="shared" si="152"/>
        <v>是</v>
      </c>
      <c r="AJ1286" s="27" t="str">
        <f ca="1" t="shared" si="153"/>
        <v>是</v>
      </c>
      <c r="AK1286" s="28" t="s">
        <v>69</v>
      </c>
      <c r="AL1286" s="28"/>
      <c r="AM1286" s="28"/>
    </row>
    <row r="1287" spans="1:39">
      <c r="A1287" s="22" t="str">
        <f t="shared" si="148"/>
        <v>合肥经开大学城网点</v>
      </c>
      <c r="B1287" s="22" t="str">
        <f>VLOOKUP(R1287,区域划分!A:B,2,0)</f>
        <v>合肥南</v>
      </c>
      <c r="C1287" t="str">
        <f t="shared" si="149"/>
        <v>2020-11-06</v>
      </c>
      <c r="D1287" s="16" t="s">
        <v>11977</v>
      </c>
      <c r="E1287" s="16" t="s">
        <v>11978</v>
      </c>
      <c r="F1287" s="16" t="s">
        <v>835</v>
      </c>
      <c r="G1287" s="16" t="s">
        <v>471</v>
      </c>
      <c r="H1287" s="16" t="s">
        <v>472</v>
      </c>
      <c r="I1287" s="16" t="s">
        <v>473</v>
      </c>
      <c r="J1287" s="16" t="s">
        <v>836</v>
      </c>
      <c r="K1287" s="16" t="s">
        <v>11979</v>
      </c>
      <c r="L1287" s="16" t="s">
        <v>11980</v>
      </c>
      <c r="M1287" s="16" t="s">
        <v>11981</v>
      </c>
      <c r="N1287" s="16" t="s">
        <v>478</v>
      </c>
      <c r="O1287" s="16" t="s">
        <v>442</v>
      </c>
      <c r="P1287" s="16" t="s">
        <v>11982</v>
      </c>
      <c r="Q1287" s="16" t="s">
        <v>11983</v>
      </c>
      <c r="R1287" s="16" t="s">
        <v>7</v>
      </c>
      <c r="S1287" s="16" t="s">
        <v>3414</v>
      </c>
      <c r="T1287" s="16" t="s">
        <v>11984</v>
      </c>
      <c r="U1287" s="16" t="s">
        <v>447</v>
      </c>
      <c r="V1287" s="16" t="s">
        <v>11985</v>
      </c>
      <c r="W1287" s="16" t="s">
        <v>11982</v>
      </c>
      <c r="X1287" s="16" t="s">
        <v>449</v>
      </c>
      <c r="Y1287" s="16" t="s">
        <v>450</v>
      </c>
      <c r="Z1287" s="16" t="s">
        <v>451</v>
      </c>
      <c r="AA1287" s="16" t="s">
        <v>11986</v>
      </c>
      <c r="AB1287" s="16" t="s">
        <v>3414</v>
      </c>
      <c r="AC1287" s="16" t="s">
        <v>7</v>
      </c>
      <c r="AD1287" s="16" t="s">
        <v>865</v>
      </c>
      <c r="AE1287" s="16" t="s">
        <v>338</v>
      </c>
      <c r="AF1287" s="16" t="s">
        <v>338</v>
      </c>
      <c r="AG1287" s="25">
        <f ca="1" t="shared" si="150"/>
        <v>23.1863888890366</v>
      </c>
      <c r="AH1287" s="25" t="str">
        <f t="shared" si="151"/>
        <v>是</v>
      </c>
      <c r="AI1287" s="26" t="str">
        <f ca="1" t="shared" si="152"/>
        <v>是</v>
      </c>
      <c r="AJ1287" s="27" t="str">
        <f ca="1" t="shared" si="153"/>
        <v>是</v>
      </c>
      <c r="AK1287" s="28" t="s">
        <v>69</v>
      </c>
      <c r="AL1287" s="28"/>
      <c r="AM1287" s="28"/>
    </row>
    <row r="1288" spans="1:39">
      <c r="A1288" s="22" t="str">
        <f t="shared" si="148"/>
        <v>合肥肥东人民路网点</v>
      </c>
      <c r="B1288" s="22" t="str">
        <f>VLOOKUP(R1288,区域划分!A:B,2,0)</f>
        <v>肥东</v>
      </c>
      <c r="C1288" t="str">
        <f t="shared" si="149"/>
        <v>2020-11-06</v>
      </c>
      <c r="D1288" s="16" t="s">
        <v>11987</v>
      </c>
      <c r="E1288" s="16" t="s">
        <v>11988</v>
      </c>
      <c r="F1288" s="16" t="s">
        <v>433</v>
      </c>
      <c r="G1288" s="16" t="s">
        <v>471</v>
      </c>
      <c r="H1288" s="16" t="s">
        <v>472</v>
      </c>
      <c r="I1288" s="16" t="s">
        <v>473</v>
      </c>
      <c r="J1288" s="16" t="s">
        <v>11989</v>
      </c>
      <c r="K1288" s="16" t="s">
        <v>11990</v>
      </c>
      <c r="L1288" s="16" t="s">
        <v>11991</v>
      </c>
      <c r="M1288" s="16" t="s">
        <v>11992</v>
      </c>
      <c r="N1288" s="16" t="s">
        <v>478</v>
      </c>
      <c r="O1288" s="16" t="s">
        <v>442</v>
      </c>
      <c r="P1288" s="16" t="s">
        <v>11993</v>
      </c>
      <c r="Q1288" s="16" t="s">
        <v>11994</v>
      </c>
      <c r="R1288" s="16" t="s">
        <v>23</v>
      </c>
      <c r="S1288" s="16" t="s">
        <v>2174</v>
      </c>
      <c r="T1288" s="16" t="s">
        <v>11995</v>
      </c>
      <c r="U1288" s="16" t="s">
        <v>447</v>
      </c>
      <c r="V1288" s="16" t="s">
        <v>11996</v>
      </c>
      <c r="W1288" s="16" t="s">
        <v>11993</v>
      </c>
      <c r="X1288" s="16" t="s">
        <v>449</v>
      </c>
      <c r="Y1288" s="16" t="s">
        <v>450</v>
      </c>
      <c r="Z1288" s="16" t="s">
        <v>451</v>
      </c>
      <c r="AA1288" s="16" t="s">
        <v>11997</v>
      </c>
      <c r="AB1288" s="16" t="s">
        <v>2174</v>
      </c>
      <c r="AC1288" s="16" t="s">
        <v>23</v>
      </c>
      <c r="AD1288" s="16" t="s">
        <v>453</v>
      </c>
      <c r="AE1288" s="16" t="s">
        <v>338</v>
      </c>
      <c r="AF1288" s="16" t="s">
        <v>338</v>
      </c>
      <c r="AG1288" s="25">
        <f ca="1" t="shared" si="150"/>
        <v>8.12333333340939</v>
      </c>
      <c r="AH1288" s="25" t="str">
        <f t="shared" si="151"/>
        <v>是</v>
      </c>
      <c r="AI1288" s="26" t="str">
        <f ca="1" t="shared" si="152"/>
        <v>是</v>
      </c>
      <c r="AJ1288" s="27" t="str">
        <f ca="1" t="shared" si="153"/>
        <v>是</v>
      </c>
      <c r="AK1288" s="28" t="s">
        <v>69</v>
      </c>
      <c r="AL1288" s="28"/>
      <c r="AM1288" s="28"/>
    </row>
    <row r="1289" spans="1:39">
      <c r="A1289" s="22" t="str">
        <f t="shared" ref="A1289:A1320" si="154">R1289</f>
        <v>合肥肥东吾悦网点</v>
      </c>
      <c r="B1289" s="22" t="str">
        <f>VLOOKUP(R1289,区域划分!A:B,2,0)</f>
        <v>肥东</v>
      </c>
      <c r="C1289" t="str">
        <f t="shared" ref="C1289:C1320" si="155">MID(L1289,1,10)</f>
        <v>2020-11-06</v>
      </c>
      <c r="D1289" s="16" t="s">
        <v>11998</v>
      </c>
      <c r="E1289" s="16" t="s">
        <v>5002</v>
      </c>
      <c r="F1289" s="16" t="s">
        <v>433</v>
      </c>
      <c r="G1289" s="16" t="s">
        <v>434</v>
      </c>
      <c r="H1289" s="16" t="s">
        <v>435</v>
      </c>
      <c r="I1289" s="16" t="s">
        <v>473</v>
      </c>
      <c r="J1289" s="16" t="s">
        <v>1212</v>
      </c>
      <c r="K1289" s="16" t="s">
        <v>1507</v>
      </c>
      <c r="L1289" s="16" t="s">
        <v>11999</v>
      </c>
      <c r="M1289" s="16" t="s">
        <v>3</v>
      </c>
      <c r="N1289" s="16" t="s">
        <v>1509</v>
      </c>
      <c r="O1289" s="16" t="s">
        <v>442</v>
      </c>
      <c r="P1289" s="16" t="s">
        <v>537</v>
      </c>
      <c r="Q1289" s="16" t="s">
        <v>5004</v>
      </c>
      <c r="R1289" s="16" t="s">
        <v>11</v>
      </c>
      <c r="S1289" s="16" t="s">
        <v>1936</v>
      </c>
      <c r="T1289" s="16" t="s">
        <v>7218</v>
      </c>
      <c r="U1289" s="16" t="s">
        <v>466</v>
      </c>
      <c r="V1289" s="16" t="s">
        <v>1511</v>
      </c>
      <c r="W1289" s="16" t="s">
        <v>537</v>
      </c>
      <c r="X1289" s="16" t="s">
        <v>449</v>
      </c>
      <c r="Y1289" s="16" t="s">
        <v>450</v>
      </c>
      <c r="Z1289" s="16" t="s">
        <v>451</v>
      </c>
      <c r="AA1289" s="16" t="s">
        <v>12000</v>
      </c>
      <c r="AB1289" s="16" t="s">
        <v>1936</v>
      </c>
      <c r="AC1289" s="16" t="s">
        <v>11</v>
      </c>
      <c r="AD1289" s="16" t="s">
        <v>453</v>
      </c>
      <c r="AE1289" s="16" t="s">
        <v>11</v>
      </c>
      <c r="AF1289" s="16" t="s">
        <v>338</v>
      </c>
      <c r="AG1289" s="25">
        <f ca="1" t="shared" si="150"/>
        <v>23.8072222223855</v>
      </c>
      <c r="AH1289" s="25" t="str">
        <f t="shared" si="151"/>
        <v>是</v>
      </c>
      <c r="AI1289" s="26" t="str">
        <f ca="1" t="shared" si="152"/>
        <v>是</v>
      </c>
      <c r="AJ1289" s="27" t="str">
        <f ca="1" t="shared" si="153"/>
        <v>是</v>
      </c>
      <c r="AK1289" s="28"/>
      <c r="AL1289" s="28" t="s">
        <v>71</v>
      </c>
      <c r="AM1289" s="28"/>
    </row>
    <row r="1290" spans="1:39">
      <c r="A1290" s="22" t="str">
        <f t="shared" si="154"/>
        <v>合肥肥东吾悦网点</v>
      </c>
      <c r="B1290" s="22" t="str">
        <f>VLOOKUP(R1290,区域划分!A:B,2,0)</f>
        <v>肥东</v>
      </c>
      <c r="C1290" t="str">
        <f t="shared" si="155"/>
        <v>2020-11-06</v>
      </c>
      <c r="D1290" s="16" t="s">
        <v>12001</v>
      </c>
      <c r="E1290" s="16" t="s">
        <v>12002</v>
      </c>
      <c r="F1290" s="16" t="s">
        <v>433</v>
      </c>
      <c r="G1290" s="16" t="s">
        <v>532</v>
      </c>
      <c r="H1290" s="16" t="s">
        <v>533</v>
      </c>
      <c r="I1290" s="16" t="s">
        <v>436</v>
      </c>
      <c r="J1290" s="16" t="s">
        <v>999</v>
      </c>
      <c r="K1290" s="16" t="s">
        <v>11305</v>
      </c>
      <c r="L1290" s="16" t="s">
        <v>12003</v>
      </c>
      <c r="M1290" s="16" t="s">
        <v>12004</v>
      </c>
      <c r="N1290" s="16" t="s">
        <v>441</v>
      </c>
      <c r="O1290" s="16" t="s">
        <v>442</v>
      </c>
      <c r="P1290" s="16" t="s">
        <v>12005</v>
      </c>
      <c r="Q1290" s="16" t="s">
        <v>12006</v>
      </c>
      <c r="R1290" s="16" t="s">
        <v>11</v>
      </c>
      <c r="S1290" s="16" t="s">
        <v>1936</v>
      </c>
      <c r="T1290" s="16" t="s">
        <v>7218</v>
      </c>
      <c r="U1290" s="16" t="s">
        <v>466</v>
      </c>
      <c r="V1290" s="16" t="s">
        <v>12007</v>
      </c>
      <c r="W1290" s="16" t="s">
        <v>12005</v>
      </c>
      <c r="X1290" s="16" t="s">
        <v>449</v>
      </c>
      <c r="Y1290" s="16" t="s">
        <v>450</v>
      </c>
      <c r="Z1290" s="16" t="s">
        <v>451</v>
      </c>
      <c r="AA1290" s="16" t="s">
        <v>12008</v>
      </c>
      <c r="AB1290" s="16" t="s">
        <v>1936</v>
      </c>
      <c r="AC1290" s="16" t="s">
        <v>11</v>
      </c>
      <c r="AD1290" s="16" t="s">
        <v>453</v>
      </c>
      <c r="AE1290" s="16" t="s">
        <v>11</v>
      </c>
      <c r="AF1290" s="16" t="s">
        <v>338</v>
      </c>
      <c r="AG1290" s="25">
        <f ca="1" t="shared" si="150"/>
        <v>23.7388888887945</v>
      </c>
      <c r="AH1290" s="25" t="str">
        <f t="shared" si="151"/>
        <v>是</v>
      </c>
      <c r="AI1290" s="26" t="str">
        <f ca="1" t="shared" si="152"/>
        <v>是</v>
      </c>
      <c r="AJ1290" s="27" t="str">
        <f ca="1" t="shared" si="153"/>
        <v>是</v>
      </c>
      <c r="AK1290" s="28"/>
      <c r="AL1290" s="28" t="s">
        <v>71</v>
      </c>
      <c r="AM1290" s="28"/>
    </row>
    <row r="1291" spans="1:39">
      <c r="A1291" s="22" t="str">
        <f t="shared" si="154"/>
        <v>合肥蜀山大溪地网点</v>
      </c>
      <c r="B1291" s="22" t="str">
        <f>VLOOKUP(R1291,区域划分!A:B,2,0)</f>
        <v>合肥南</v>
      </c>
      <c r="C1291" t="str">
        <f t="shared" si="155"/>
        <v>2020-11-06</v>
      </c>
      <c r="D1291" s="16" t="s">
        <v>12009</v>
      </c>
      <c r="E1291" s="16" t="s">
        <v>12010</v>
      </c>
      <c r="F1291" s="16" t="s">
        <v>433</v>
      </c>
      <c r="G1291" s="16" t="s">
        <v>456</v>
      </c>
      <c r="H1291" s="16" t="s">
        <v>457</v>
      </c>
      <c r="I1291" s="16" t="s">
        <v>473</v>
      </c>
      <c r="J1291" s="16" t="s">
        <v>1072</v>
      </c>
      <c r="K1291" s="16" t="s">
        <v>12011</v>
      </c>
      <c r="L1291" s="16" t="s">
        <v>12012</v>
      </c>
      <c r="M1291" s="16" t="s">
        <v>12013</v>
      </c>
      <c r="N1291" s="16" t="s">
        <v>478</v>
      </c>
      <c r="O1291" s="16" t="s">
        <v>442</v>
      </c>
      <c r="P1291" s="16" t="s">
        <v>12014</v>
      </c>
      <c r="Q1291" s="16" t="s">
        <v>12015</v>
      </c>
      <c r="R1291" s="16" t="s">
        <v>90</v>
      </c>
      <c r="S1291" s="16" t="s">
        <v>12016</v>
      </c>
      <c r="T1291" s="16" t="s">
        <v>12017</v>
      </c>
      <c r="U1291" s="16" t="s">
        <v>447</v>
      </c>
      <c r="V1291" s="16" t="s">
        <v>12018</v>
      </c>
      <c r="W1291" s="16" t="s">
        <v>12014</v>
      </c>
      <c r="X1291" s="16" t="s">
        <v>449</v>
      </c>
      <c r="Y1291" s="16" t="s">
        <v>450</v>
      </c>
      <c r="Z1291" s="16" t="s">
        <v>451</v>
      </c>
      <c r="AA1291" s="16" t="s">
        <v>12019</v>
      </c>
      <c r="AB1291" s="16" t="s">
        <v>12016</v>
      </c>
      <c r="AC1291" s="16" t="s">
        <v>90</v>
      </c>
      <c r="AD1291" s="16" t="s">
        <v>453</v>
      </c>
      <c r="AE1291" s="16" t="s">
        <v>338</v>
      </c>
      <c r="AF1291" s="16" t="s">
        <v>338</v>
      </c>
      <c r="AG1291" s="25">
        <f ca="1" t="shared" si="150"/>
        <v>20.9280555556761</v>
      </c>
      <c r="AH1291" s="25" t="str">
        <f t="shared" si="151"/>
        <v>是</v>
      </c>
      <c r="AI1291" s="26" t="str">
        <f ca="1" t="shared" si="152"/>
        <v>是</v>
      </c>
      <c r="AJ1291" s="27" t="str">
        <f ca="1" t="shared" si="153"/>
        <v>是</v>
      </c>
      <c r="AK1291" s="28" t="s">
        <v>69</v>
      </c>
      <c r="AL1291" s="28"/>
      <c r="AM1291" s="28"/>
    </row>
    <row r="1292" spans="1:39">
      <c r="A1292" s="22" t="str">
        <f t="shared" si="154"/>
        <v>淮南凤台网点</v>
      </c>
      <c r="B1292" s="22" t="str">
        <f>VLOOKUP(R1292,区域划分!A:B,2,0)</f>
        <v>凤台</v>
      </c>
      <c r="C1292" t="str">
        <f t="shared" si="155"/>
        <v>2020-11-06</v>
      </c>
      <c r="D1292" s="16" t="s">
        <v>12020</v>
      </c>
      <c r="E1292" s="16" t="s">
        <v>12021</v>
      </c>
      <c r="F1292" s="16" t="s">
        <v>433</v>
      </c>
      <c r="G1292" s="16" t="s">
        <v>532</v>
      </c>
      <c r="H1292" s="16" t="s">
        <v>1270</v>
      </c>
      <c r="I1292" s="16" t="s">
        <v>436</v>
      </c>
      <c r="J1292" s="16" t="s">
        <v>7193</v>
      </c>
      <c r="K1292" s="16" t="s">
        <v>7194</v>
      </c>
      <c r="L1292" s="16" t="s">
        <v>12022</v>
      </c>
      <c r="M1292" s="16" t="s">
        <v>12023</v>
      </c>
      <c r="N1292" s="16" t="s">
        <v>441</v>
      </c>
      <c r="O1292" s="16" t="s">
        <v>442</v>
      </c>
      <c r="P1292" s="16" t="s">
        <v>12023</v>
      </c>
      <c r="Q1292" s="16" t="s">
        <v>12024</v>
      </c>
      <c r="R1292" s="16" t="s">
        <v>41</v>
      </c>
      <c r="S1292" s="16" t="s">
        <v>1707</v>
      </c>
      <c r="T1292" s="16" t="s">
        <v>12025</v>
      </c>
      <c r="U1292" s="16" t="s">
        <v>447</v>
      </c>
      <c r="V1292" s="16" t="s">
        <v>12026</v>
      </c>
      <c r="W1292" s="16" t="s">
        <v>12023</v>
      </c>
      <c r="X1292" s="16" t="s">
        <v>449</v>
      </c>
      <c r="Y1292" s="16" t="s">
        <v>450</v>
      </c>
      <c r="Z1292" s="16" t="s">
        <v>451</v>
      </c>
      <c r="AA1292" s="16" t="s">
        <v>12027</v>
      </c>
      <c r="AB1292" s="16" t="s">
        <v>1707</v>
      </c>
      <c r="AC1292" s="16" t="s">
        <v>41</v>
      </c>
      <c r="AD1292" s="16" t="s">
        <v>453</v>
      </c>
      <c r="AE1292" s="16" t="s">
        <v>338</v>
      </c>
      <c r="AF1292" s="16" t="s">
        <v>338</v>
      </c>
      <c r="AG1292" s="25">
        <f ca="1" t="shared" si="150"/>
        <v>6.43083333328832</v>
      </c>
      <c r="AH1292" s="25" t="str">
        <f t="shared" si="151"/>
        <v>是</v>
      </c>
      <c r="AI1292" s="26" t="str">
        <f ca="1" t="shared" si="152"/>
        <v>是</v>
      </c>
      <c r="AJ1292" s="27" t="str">
        <f ca="1" t="shared" si="153"/>
        <v>是</v>
      </c>
      <c r="AK1292" s="28" t="s">
        <v>69</v>
      </c>
      <c r="AL1292" s="28"/>
      <c r="AM1292" s="28"/>
    </row>
    <row r="1293" spans="1:39">
      <c r="A1293" s="22" t="str">
        <f t="shared" si="154"/>
        <v>合肥长丰北城网点</v>
      </c>
      <c r="B1293" s="22" t="str">
        <f>VLOOKUP(R1293,区域划分!A:B,2,0)</f>
        <v>合肥北</v>
      </c>
      <c r="C1293" t="str">
        <f t="shared" si="155"/>
        <v>2020-11-06</v>
      </c>
      <c r="D1293" s="16" t="s">
        <v>12028</v>
      </c>
      <c r="E1293" s="16" t="s">
        <v>12029</v>
      </c>
      <c r="F1293" s="16" t="s">
        <v>433</v>
      </c>
      <c r="G1293" s="16" t="s">
        <v>456</v>
      </c>
      <c r="H1293" s="16" t="s">
        <v>457</v>
      </c>
      <c r="I1293" s="16" t="s">
        <v>436</v>
      </c>
      <c r="J1293" s="16" t="s">
        <v>9118</v>
      </c>
      <c r="K1293" s="16" t="s">
        <v>9764</v>
      </c>
      <c r="L1293" s="16" t="s">
        <v>12030</v>
      </c>
      <c r="M1293" s="16" t="s">
        <v>12031</v>
      </c>
      <c r="N1293" s="16" t="s">
        <v>478</v>
      </c>
      <c r="O1293" s="16" t="s">
        <v>442</v>
      </c>
      <c r="P1293" s="16" t="s">
        <v>12032</v>
      </c>
      <c r="Q1293" s="16" t="s">
        <v>12033</v>
      </c>
      <c r="R1293" s="16" t="s">
        <v>21</v>
      </c>
      <c r="S1293" s="16" t="s">
        <v>482</v>
      </c>
      <c r="T1293" s="16" t="s">
        <v>12034</v>
      </c>
      <c r="U1293" s="16" t="s">
        <v>447</v>
      </c>
      <c r="V1293" s="16" t="s">
        <v>12035</v>
      </c>
      <c r="W1293" s="16" t="s">
        <v>12032</v>
      </c>
      <c r="X1293" s="16" t="s">
        <v>449</v>
      </c>
      <c r="Y1293" s="16" t="s">
        <v>450</v>
      </c>
      <c r="Z1293" s="16" t="s">
        <v>451</v>
      </c>
      <c r="AA1293" s="16" t="s">
        <v>12036</v>
      </c>
      <c r="AB1293" s="16" t="s">
        <v>482</v>
      </c>
      <c r="AC1293" s="16" t="s">
        <v>21</v>
      </c>
      <c r="AD1293" s="16" t="s">
        <v>453</v>
      </c>
      <c r="AE1293" s="16" t="s">
        <v>338</v>
      </c>
      <c r="AF1293" s="16" t="s">
        <v>338</v>
      </c>
      <c r="AG1293" s="25">
        <f ca="1" t="shared" si="150"/>
        <v>20.0350000000326</v>
      </c>
      <c r="AH1293" s="25" t="str">
        <f t="shared" si="151"/>
        <v>是</v>
      </c>
      <c r="AI1293" s="26" t="str">
        <f ca="1" t="shared" si="152"/>
        <v>是</v>
      </c>
      <c r="AJ1293" s="27" t="str">
        <f ca="1" t="shared" si="153"/>
        <v>是</v>
      </c>
      <c r="AK1293" s="28" t="s">
        <v>69</v>
      </c>
      <c r="AL1293" s="28"/>
      <c r="AM1293" s="28"/>
    </row>
    <row r="1294" spans="1:39">
      <c r="A1294" s="22" t="str">
        <f t="shared" si="154"/>
        <v>宣城旌德网点</v>
      </c>
      <c r="B1294" s="22" t="str">
        <f>VLOOKUP(R1294,区域划分!A:B,2,0)</f>
        <v>旌德</v>
      </c>
      <c r="C1294" t="str">
        <f t="shared" si="155"/>
        <v>2020-11-06</v>
      </c>
      <c r="D1294" s="16" t="s">
        <v>12037</v>
      </c>
      <c r="E1294" s="16" t="s">
        <v>12038</v>
      </c>
      <c r="F1294" s="16" t="s">
        <v>433</v>
      </c>
      <c r="G1294" s="16" t="s">
        <v>456</v>
      </c>
      <c r="H1294" s="16" t="s">
        <v>457</v>
      </c>
      <c r="I1294" s="16" t="s">
        <v>436</v>
      </c>
      <c r="J1294" s="16" t="s">
        <v>12039</v>
      </c>
      <c r="K1294" s="16" t="s">
        <v>12040</v>
      </c>
      <c r="L1294" s="16" t="s">
        <v>12041</v>
      </c>
      <c r="M1294" s="16" t="s">
        <v>12042</v>
      </c>
      <c r="N1294" s="16" t="s">
        <v>441</v>
      </c>
      <c r="O1294" s="16" t="s">
        <v>442</v>
      </c>
      <c r="P1294" s="16" t="s">
        <v>12043</v>
      </c>
      <c r="Q1294" s="16" t="s">
        <v>12044</v>
      </c>
      <c r="R1294" s="16" t="s">
        <v>102</v>
      </c>
      <c r="S1294" s="16" t="s">
        <v>526</v>
      </c>
      <c r="T1294" s="16" t="s">
        <v>12045</v>
      </c>
      <c r="U1294" s="16" t="s">
        <v>447</v>
      </c>
      <c r="V1294" s="16" t="s">
        <v>12046</v>
      </c>
      <c r="W1294" s="16" t="s">
        <v>12043</v>
      </c>
      <c r="X1294" s="16" t="s">
        <v>449</v>
      </c>
      <c r="Y1294" s="16" t="s">
        <v>450</v>
      </c>
      <c r="Z1294" s="16" t="s">
        <v>451</v>
      </c>
      <c r="AA1294" s="16" t="s">
        <v>12047</v>
      </c>
      <c r="AB1294" s="16" t="s">
        <v>526</v>
      </c>
      <c r="AC1294" s="16" t="s">
        <v>102</v>
      </c>
      <c r="AD1294" s="16" t="s">
        <v>453</v>
      </c>
      <c r="AE1294" s="16" t="s">
        <v>338</v>
      </c>
      <c r="AF1294" s="16" t="s">
        <v>338</v>
      </c>
      <c r="AG1294" s="25">
        <f ca="1" t="shared" si="150"/>
        <v>1.60305555554805</v>
      </c>
      <c r="AH1294" s="25" t="str">
        <f t="shared" si="151"/>
        <v>是</v>
      </c>
      <c r="AI1294" s="26" t="str">
        <f ca="1" t="shared" si="152"/>
        <v>是</v>
      </c>
      <c r="AJ1294" s="27" t="str">
        <f ca="1" t="shared" si="153"/>
        <v>是</v>
      </c>
      <c r="AK1294" s="28" t="s">
        <v>69</v>
      </c>
      <c r="AL1294" s="28"/>
      <c r="AM1294" s="28"/>
    </row>
    <row r="1295" spans="1:39">
      <c r="A1295" s="22" t="str">
        <f t="shared" si="154"/>
        <v>合肥高新天鹅湖网点</v>
      </c>
      <c r="B1295" s="22" t="str">
        <f>VLOOKUP(R1295,区域划分!A:B,2,0)</f>
        <v>合肥南</v>
      </c>
      <c r="C1295" t="str">
        <f t="shared" si="155"/>
        <v>2020-11-06</v>
      </c>
      <c r="D1295" s="16" t="s">
        <v>12048</v>
      </c>
      <c r="E1295" s="16" t="s">
        <v>12049</v>
      </c>
      <c r="F1295" s="16" t="s">
        <v>433</v>
      </c>
      <c r="G1295" s="16" t="s">
        <v>456</v>
      </c>
      <c r="H1295" s="16" t="s">
        <v>457</v>
      </c>
      <c r="I1295" s="16" t="s">
        <v>473</v>
      </c>
      <c r="J1295" s="16" t="s">
        <v>8660</v>
      </c>
      <c r="K1295" s="16" t="s">
        <v>7727</v>
      </c>
      <c r="L1295" s="16" t="s">
        <v>12050</v>
      </c>
      <c r="M1295" s="16" t="s">
        <v>12051</v>
      </c>
      <c r="N1295" s="16" t="s">
        <v>441</v>
      </c>
      <c r="O1295" s="16" t="s">
        <v>442</v>
      </c>
      <c r="P1295" s="16" t="s">
        <v>12051</v>
      </c>
      <c r="Q1295" s="16" t="s">
        <v>12052</v>
      </c>
      <c r="R1295" s="16" t="s">
        <v>17</v>
      </c>
      <c r="S1295" s="16" t="s">
        <v>593</v>
      </c>
      <c r="T1295" s="16" t="s">
        <v>12053</v>
      </c>
      <c r="U1295" s="16" t="s">
        <v>447</v>
      </c>
      <c r="V1295" s="16" t="s">
        <v>12054</v>
      </c>
      <c r="W1295" s="16" t="s">
        <v>12051</v>
      </c>
      <c r="X1295" s="16" t="s">
        <v>449</v>
      </c>
      <c r="Y1295" s="16" t="s">
        <v>450</v>
      </c>
      <c r="Z1295" s="16" t="s">
        <v>451</v>
      </c>
      <c r="AA1295" s="16" t="s">
        <v>12055</v>
      </c>
      <c r="AB1295" s="16" t="s">
        <v>593</v>
      </c>
      <c r="AC1295" s="16" t="s">
        <v>17</v>
      </c>
      <c r="AD1295" s="16" t="s">
        <v>453</v>
      </c>
      <c r="AE1295" s="16" t="s">
        <v>338</v>
      </c>
      <c r="AF1295" s="16" t="s">
        <v>338</v>
      </c>
      <c r="AG1295" s="25">
        <f ca="1" t="shared" si="150"/>
        <v>21.3327777778613</v>
      </c>
      <c r="AH1295" s="25" t="str">
        <f t="shared" si="151"/>
        <v>是</v>
      </c>
      <c r="AI1295" s="26" t="str">
        <f ca="1" t="shared" si="152"/>
        <v>是</v>
      </c>
      <c r="AJ1295" s="27" t="str">
        <f ca="1" t="shared" si="153"/>
        <v>是</v>
      </c>
      <c r="AK1295" s="28" t="s">
        <v>69</v>
      </c>
      <c r="AL1295" s="28"/>
      <c r="AM1295" s="28"/>
    </row>
    <row r="1296" spans="1:39">
      <c r="A1296" s="22" t="str">
        <f t="shared" si="154"/>
        <v>合肥长丰北城网点</v>
      </c>
      <c r="B1296" s="22" t="str">
        <f>VLOOKUP(R1296,区域划分!A:B,2,0)</f>
        <v>合肥北</v>
      </c>
      <c r="C1296" t="str">
        <f t="shared" si="155"/>
        <v>2020-11-06</v>
      </c>
      <c r="D1296" s="16" t="s">
        <v>12056</v>
      </c>
      <c r="E1296" s="16" t="s">
        <v>12057</v>
      </c>
      <c r="F1296" s="16" t="s">
        <v>433</v>
      </c>
      <c r="G1296" s="16" t="s">
        <v>532</v>
      </c>
      <c r="H1296" s="16" t="s">
        <v>533</v>
      </c>
      <c r="I1296" s="16" t="s">
        <v>436</v>
      </c>
      <c r="J1296" s="16" t="s">
        <v>3121</v>
      </c>
      <c r="K1296" s="16" t="s">
        <v>8365</v>
      </c>
      <c r="L1296" s="16" t="s">
        <v>12058</v>
      </c>
      <c r="M1296" s="16" t="s">
        <v>537</v>
      </c>
      <c r="N1296" s="16" t="s">
        <v>441</v>
      </c>
      <c r="O1296" s="16" t="s">
        <v>442</v>
      </c>
      <c r="P1296" s="16" t="s">
        <v>537</v>
      </c>
      <c r="Q1296" s="16" t="s">
        <v>12059</v>
      </c>
      <c r="R1296" s="16" t="s">
        <v>21</v>
      </c>
      <c r="S1296" s="16" t="s">
        <v>482</v>
      </c>
      <c r="T1296" s="16" t="s">
        <v>12060</v>
      </c>
      <c r="U1296" s="16" t="s">
        <v>447</v>
      </c>
      <c r="V1296" s="16" t="s">
        <v>541</v>
      </c>
      <c r="W1296" s="16" t="s">
        <v>537</v>
      </c>
      <c r="X1296" s="16" t="s">
        <v>449</v>
      </c>
      <c r="Y1296" s="16" t="s">
        <v>450</v>
      </c>
      <c r="Z1296" s="16" t="s">
        <v>451</v>
      </c>
      <c r="AA1296" s="16" t="s">
        <v>12061</v>
      </c>
      <c r="AB1296" s="16" t="s">
        <v>482</v>
      </c>
      <c r="AC1296" s="16" t="s">
        <v>21</v>
      </c>
      <c r="AD1296" s="16" t="s">
        <v>453</v>
      </c>
      <c r="AE1296" s="16" t="s">
        <v>338</v>
      </c>
      <c r="AF1296" s="16" t="s">
        <v>338</v>
      </c>
      <c r="AG1296" s="25">
        <f ca="1" t="shared" si="150"/>
        <v>18.8538888889016</v>
      </c>
      <c r="AH1296" s="25" t="str">
        <f t="shared" si="151"/>
        <v>是</v>
      </c>
      <c r="AI1296" s="26" t="str">
        <f ca="1" t="shared" si="152"/>
        <v>是</v>
      </c>
      <c r="AJ1296" s="27" t="str">
        <f ca="1" t="shared" si="153"/>
        <v>是</v>
      </c>
      <c r="AK1296" s="28" t="s">
        <v>69</v>
      </c>
      <c r="AL1296" s="28"/>
      <c r="AM1296" s="28"/>
    </row>
    <row r="1297" spans="1:39">
      <c r="A1297" s="22" t="str">
        <f t="shared" si="154"/>
        <v>合肥高新天鹅湖网点</v>
      </c>
      <c r="B1297" s="22" t="str">
        <f>VLOOKUP(R1297,区域划分!A:B,2,0)</f>
        <v>合肥南</v>
      </c>
      <c r="C1297" t="str">
        <f t="shared" si="155"/>
        <v>2020-11-06</v>
      </c>
      <c r="D1297" s="16" t="s">
        <v>12062</v>
      </c>
      <c r="E1297" s="16" t="s">
        <v>12063</v>
      </c>
      <c r="F1297" s="16" t="s">
        <v>433</v>
      </c>
      <c r="G1297" s="16" t="s">
        <v>471</v>
      </c>
      <c r="H1297" s="16" t="s">
        <v>472</v>
      </c>
      <c r="I1297" s="16" t="s">
        <v>473</v>
      </c>
      <c r="J1297" s="16" t="s">
        <v>12064</v>
      </c>
      <c r="K1297" s="16" t="s">
        <v>12065</v>
      </c>
      <c r="L1297" s="16" t="s">
        <v>12066</v>
      </c>
      <c r="M1297" s="16" t="s">
        <v>12067</v>
      </c>
      <c r="N1297" s="16" t="s">
        <v>478</v>
      </c>
      <c r="O1297" s="16" t="s">
        <v>442</v>
      </c>
      <c r="P1297" s="16" t="s">
        <v>12068</v>
      </c>
      <c r="Q1297" s="16" t="s">
        <v>12069</v>
      </c>
      <c r="R1297" s="16" t="s">
        <v>17</v>
      </c>
      <c r="S1297" s="16" t="s">
        <v>593</v>
      </c>
      <c r="T1297" s="16" t="s">
        <v>12070</v>
      </c>
      <c r="U1297" s="16" t="s">
        <v>447</v>
      </c>
      <c r="V1297" s="16" t="s">
        <v>12071</v>
      </c>
      <c r="W1297" s="16" t="s">
        <v>12068</v>
      </c>
      <c r="X1297" s="16" t="s">
        <v>449</v>
      </c>
      <c r="Y1297" s="16" t="s">
        <v>450</v>
      </c>
      <c r="Z1297" s="16" t="s">
        <v>451</v>
      </c>
      <c r="AA1297" s="16" t="s">
        <v>12072</v>
      </c>
      <c r="AB1297" s="16" t="s">
        <v>593</v>
      </c>
      <c r="AC1297" s="16" t="s">
        <v>17</v>
      </c>
      <c r="AD1297" s="16" t="s">
        <v>453</v>
      </c>
      <c r="AE1297" s="16" t="s">
        <v>338</v>
      </c>
      <c r="AF1297" s="16" t="s">
        <v>338</v>
      </c>
      <c r="AG1297" s="25">
        <f ca="1" t="shared" si="150"/>
        <v>7.125</v>
      </c>
      <c r="AH1297" s="25" t="str">
        <f t="shared" si="151"/>
        <v>是</v>
      </c>
      <c r="AI1297" s="26" t="str">
        <f ca="1" t="shared" si="152"/>
        <v>是</v>
      </c>
      <c r="AJ1297" s="27" t="str">
        <f ca="1" t="shared" si="153"/>
        <v>是</v>
      </c>
      <c r="AK1297" s="28" t="s">
        <v>69</v>
      </c>
      <c r="AL1297" s="28"/>
      <c r="AM1297" s="28"/>
    </row>
    <row r="1298" spans="1:39">
      <c r="A1298" s="22" t="str">
        <f t="shared" si="154"/>
        <v>合肥长丰北城网点</v>
      </c>
      <c r="B1298" s="22" t="str">
        <f>VLOOKUP(R1298,区域划分!A:B,2,0)</f>
        <v>合肥北</v>
      </c>
      <c r="C1298" t="str">
        <f t="shared" si="155"/>
        <v>2020-11-06</v>
      </c>
      <c r="D1298" s="16" t="s">
        <v>12073</v>
      </c>
      <c r="E1298" s="16" t="s">
        <v>10559</v>
      </c>
      <c r="F1298" s="16" t="s">
        <v>433</v>
      </c>
      <c r="G1298" s="16" t="s">
        <v>471</v>
      </c>
      <c r="H1298" s="16" t="s">
        <v>599</v>
      </c>
      <c r="I1298" s="16" t="s">
        <v>473</v>
      </c>
      <c r="J1298" s="16" t="s">
        <v>7715</v>
      </c>
      <c r="K1298" s="16" t="s">
        <v>12074</v>
      </c>
      <c r="L1298" s="16" t="s">
        <v>12075</v>
      </c>
      <c r="M1298" s="16" t="s">
        <v>3668</v>
      </c>
      <c r="N1298" s="16" t="s">
        <v>478</v>
      </c>
      <c r="O1298" s="16" t="s">
        <v>442</v>
      </c>
      <c r="P1298" s="16" t="s">
        <v>10561</v>
      </c>
      <c r="Q1298" s="16" t="s">
        <v>10562</v>
      </c>
      <c r="R1298" s="16" t="s">
        <v>21</v>
      </c>
      <c r="S1298" s="16" t="s">
        <v>482</v>
      </c>
      <c r="T1298" s="16" t="s">
        <v>12076</v>
      </c>
      <c r="U1298" s="16" t="s">
        <v>447</v>
      </c>
      <c r="V1298" s="16" t="s">
        <v>10564</v>
      </c>
      <c r="W1298" s="16" t="s">
        <v>10561</v>
      </c>
      <c r="X1298" s="16" t="s">
        <v>449</v>
      </c>
      <c r="Y1298" s="16" t="s">
        <v>450</v>
      </c>
      <c r="Z1298" s="16" t="s">
        <v>451</v>
      </c>
      <c r="AA1298" s="16" t="s">
        <v>12077</v>
      </c>
      <c r="AB1298" s="16" t="s">
        <v>482</v>
      </c>
      <c r="AC1298" s="16" t="s">
        <v>21</v>
      </c>
      <c r="AD1298" s="16" t="s">
        <v>453</v>
      </c>
      <c r="AE1298" s="16" t="s">
        <v>338</v>
      </c>
      <c r="AF1298" s="16" t="s">
        <v>338</v>
      </c>
      <c r="AG1298" s="25">
        <f ca="1" t="shared" si="150"/>
        <v>17.3752777777263</v>
      </c>
      <c r="AH1298" s="25" t="str">
        <f t="shared" si="151"/>
        <v>是</v>
      </c>
      <c r="AI1298" s="26" t="str">
        <f ca="1" t="shared" si="152"/>
        <v>是</v>
      </c>
      <c r="AJ1298" s="27" t="str">
        <f ca="1" t="shared" si="153"/>
        <v>是</v>
      </c>
      <c r="AK1298" s="28" t="s">
        <v>69</v>
      </c>
      <c r="AL1298" s="28"/>
      <c r="AM1298" s="28"/>
    </row>
    <row r="1299" spans="1:39">
      <c r="A1299" s="22" t="str">
        <f t="shared" si="154"/>
        <v>合肥经开大学城网点</v>
      </c>
      <c r="B1299" s="22" t="str">
        <f>VLOOKUP(R1299,区域划分!A:B,2,0)</f>
        <v>合肥南</v>
      </c>
      <c r="C1299" t="str">
        <f t="shared" si="155"/>
        <v>2020-11-06</v>
      </c>
      <c r="D1299" s="16" t="s">
        <v>12078</v>
      </c>
      <c r="E1299" s="16" t="s">
        <v>12079</v>
      </c>
      <c r="F1299" s="16" t="s">
        <v>433</v>
      </c>
      <c r="G1299" s="16" t="s">
        <v>456</v>
      </c>
      <c r="H1299" s="16" t="s">
        <v>753</v>
      </c>
      <c r="I1299" s="16" t="s">
        <v>473</v>
      </c>
      <c r="J1299" s="16" t="s">
        <v>5642</v>
      </c>
      <c r="K1299" s="16" t="s">
        <v>5643</v>
      </c>
      <c r="L1299" s="16" t="s">
        <v>12080</v>
      </c>
      <c r="M1299" s="16" t="s">
        <v>12081</v>
      </c>
      <c r="N1299" s="16" t="s">
        <v>441</v>
      </c>
      <c r="O1299" s="16" t="s">
        <v>479</v>
      </c>
      <c r="P1299" s="16" t="s">
        <v>12082</v>
      </c>
      <c r="Q1299" s="16" t="s">
        <v>12083</v>
      </c>
      <c r="R1299" s="16" t="s">
        <v>7</v>
      </c>
      <c r="S1299" s="16" t="s">
        <v>3414</v>
      </c>
      <c r="T1299" s="16" t="s">
        <v>12084</v>
      </c>
      <c r="U1299" s="16" t="s">
        <v>447</v>
      </c>
      <c r="V1299" s="16" t="s">
        <v>12085</v>
      </c>
      <c r="W1299" s="16" t="s">
        <v>12082</v>
      </c>
      <c r="X1299" s="16" t="s">
        <v>449</v>
      </c>
      <c r="Y1299" s="16" t="s">
        <v>450</v>
      </c>
      <c r="Z1299" s="16" t="s">
        <v>451</v>
      </c>
      <c r="AA1299" s="16" t="s">
        <v>12086</v>
      </c>
      <c r="AB1299" s="16" t="s">
        <v>3414</v>
      </c>
      <c r="AC1299" s="16" t="s">
        <v>7</v>
      </c>
      <c r="AD1299" s="16" t="s">
        <v>453</v>
      </c>
      <c r="AE1299" s="16" t="s">
        <v>338</v>
      </c>
      <c r="AF1299" s="16" t="s">
        <v>338</v>
      </c>
      <c r="AG1299" s="25">
        <f ca="1" t="shared" si="150"/>
        <v>1.70138888899237</v>
      </c>
      <c r="AH1299" s="25" t="str">
        <f t="shared" si="151"/>
        <v>是</v>
      </c>
      <c r="AI1299" s="26" t="str">
        <f ca="1" t="shared" si="152"/>
        <v>是</v>
      </c>
      <c r="AJ1299" s="27" t="str">
        <f ca="1" t="shared" si="153"/>
        <v>是</v>
      </c>
      <c r="AK1299" s="28" t="s">
        <v>69</v>
      </c>
      <c r="AL1299" s="28"/>
      <c r="AM1299" s="28"/>
    </row>
    <row r="1300" spans="1:39">
      <c r="A1300" s="22" t="str">
        <f t="shared" si="154"/>
        <v>淮北濉溪东部乡镇网点</v>
      </c>
      <c r="B1300" s="22" t="str">
        <f>VLOOKUP(R1300,区域划分!A:B,2,0)</f>
        <v>淮北</v>
      </c>
      <c r="C1300" t="str">
        <f t="shared" si="155"/>
        <v>2020-11-06</v>
      </c>
      <c r="D1300" s="16" t="s">
        <v>12087</v>
      </c>
      <c r="E1300" s="16" t="s">
        <v>12088</v>
      </c>
      <c r="F1300" s="16" t="s">
        <v>433</v>
      </c>
      <c r="G1300" s="16" t="s">
        <v>456</v>
      </c>
      <c r="H1300" s="16" t="s">
        <v>457</v>
      </c>
      <c r="I1300" s="16" t="s">
        <v>473</v>
      </c>
      <c r="J1300" s="16" t="s">
        <v>12089</v>
      </c>
      <c r="K1300" s="16" t="s">
        <v>12090</v>
      </c>
      <c r="L1300" s="16" t="s">
        <v>12091</v>
      </c>
      <c r="M1300" s="16" t="s">
        <v>12092</v>
      </c>
      <c r="N1300" s="16" t="s">
        <v>478</v>
      </c>
      <c r="O1300" s="16" t="s">
        <v>442</v>
      </c>
      <c r="P1300" s="16" t="s">
        <v>12093</v>
      </c>
      <c r="Q1300" s="16" t="s">
        <v>12094</v>
      </c>
      <c r="R1300" s="16" t="s">
        <v>166</v>
      </c>
      <c r="S1300" s="16" t="s">
        <v>12095</v>
      </c>
      <c r="T1300" s="16" t="s">
        <v>12096</v>
      </c>
      <c r="U1300" s="16" t="s">
        <v>447</v>
      </c>
      <c r="V1300" s="16" t="s">
        <v>12097</v>
      </c>
      <c r="W1300" s="16" t="s">
        <v>12093</v>
      </c>
      <c r="X1300" s="16" t="s">
        <v>449</v>
      </c>
      <c r="Y1300" s="16" t="s">
        <v>450</v>
      </c>
      <c r="Z1300" s="16" t="s">
        <v>451</v>
      </c>
      <c r="AA1300" s="16" t="s">
        <v>12098</v>
      </c>
      <c r="AB1300" s="16" t="s">
        <v>12095</v>
      </c>
      <c r="AC1300" s="16" t="s">
        <v>166</v>
      </c>
      <c r="AD1300" s="16" t="s">
        <v>453</v>
      </c>
      <c r="AE1300" s="16" t="s">
        <v>338</v>
      </c>
      <c r="AF1300" s="16" t="s">
        <v>338</v>
      </c>
      <c r="AG1300" s="25">
        <f ca="1" t="shared" si="150"/>
        <v>17.8591666667489</v>
      </c>
      <c r="AH1300" s="25" t="str">
        <f t="shared" si="151"/>
        <v>是</v>
      </c>
      <c r="AI1300" s="26" t="str">
        <f ca="1" t="shared" si="152"/>
        <v>是</v>
      </c>
      <c r="AJ1300" s="27" t="str">
        <f ca="1" t="shared" si="153"/>
        <v>是</v>
      </c>
      <c r="AK1300" s="28" t="s">
        <v>69</v>
      </c>
      <c r="AL1300" s="28"/>
      <c r="AM1300" s="28"/>
    </row>
    <row r="1301" spans="1:39">
      <c r="A1301" s="22" t="str">
        <f t="shared" si="154"/>
        <v>合肥经开大学城网点</v>
      </c>
      <c r="B1301" s="22" t="str">
        <f>VLOOKUP(R1301,区域划分!A:B,2,0)</f>
        <v>合肥南</v>
      </c>
      <c r="C1301" t="str">
        <f t="shared" si="155"/>
        <v>2020-11-06</v>
      </c>
      <c r="D1301" s="16" t="s">
        <v>12099</v>
      </c>
      <c r="E1301" s="16" t="s">
        <v>12100</v>
      </c>
      <c r="F1301" s="16" t="s">
        <v>433</v>
      </c>
      <c r="G1301" s="16" t="s">
        <v>471</v>
      </c>
      <c r="H1301" s="16" t="s">
        <v>472</v>
      </c>
      <c r="I1301" s="16" t="s">
        <v>473</v>
      </c>
      <c r="J1301" s="16" t="s">
        <v>655</v>
      </c>
      <c r="K1301" s="16" t="s">
        <v>12101</v>
      </c>
      <c r="L1301" s="16" t="s">
        <v>12102</v>
      </c>
      <c r="M1301" s="16" t="s">
        <v>12103</v>
      </c>
      <c r="N1301" s="16" t="s">
        <v>478</v>
      </c>
      <c r="O1301" s="16" t="s">
        <v>442</v>
      </c>
      <c r="P1301" s="16" t="s">
        <v>12104</v>
      </c>
      <c r="Q1301" s="16" t="s">
        <v>12105</v>
      </c>
      <c r="R1301" s="16" t="s">
        <v>7</v>
      </c>
      <c r="S1301" s="16" t="s">
        <v>3414</v>
      </c>
      <c r="T1301" s="16" t="s">
        <v>12106</v>
      </c>
      <c r="U1301" s="16" t="s">
        <v>447</v>
      </c>
      <c r="V1301" s="16" t="s">
        <v>12107</v>
      </c>
      <c r="W1301" s="16" t="s">
        <v>12104</v>
      </c>
      <c r="X1301" s="16" t="s">
        <v>449</v>
      </c>
      <c r="Y1301" s="16" t="s">
        <v>450</v>
      </c>
      <c r="Z1301" s="16" t="s">
        <v>451</v>
      </c>
      <c r="AA1301" s="16" t="s">
        <v>12108</v>
      </c>
      <c r="AB1301" s="16" t="s">
        <v>3414</v>
      </c>
      <c r="AC1301" s="16" t="s">
        <v>7</v>
      </c>
      <c r="AD1301" s="16" t="s">
        <v>453</v>
      </c>
      <c r="AE1301" s="16" t="s">
        <v>338</v>
      </c>
      <c r="AF1301" s="16" t="s">
        <v>338</v>
      </c>
      <c r="AG1301" s="25">
        <f ca="1" t="shared" si="150"/>
        <v>18.7230555555434</v>
      </c>
      <c r="AH1301" s="25" t="str">
        <f t="shared" si="151"/>
        <v>是</v>
      </c>
      <c r="AI1301" s="26" t="str">
        <f ca="1" t="shared" si="152"/>
        <v>是</v>
      </c>
      <c r="AJ1301" s="27" t="str">
        <f ca="1" t="shared" si="153"/>
        <v>是</v>
      </c>
      <c r="AK1301" s="28" t="s">
        <v>69</v>
      </c>
      <c r="AL1301" s="28"/>
      <c r="AM1301" s="28"/>
    </row>
    <row r="1302" spans="1:39">
      <c r="A1302" s="22" t="str">
        <f t="shared" si="154"/>
        <v>合肥长丰北城网点</v>
      </c>
      <c r="B1302" s="22" t="str">
        <f>VLOOKUP(R1302,区域划分!A:B,2,0)</f>
        <v>合肥北</v>
      </c>
      <c r="C1302" t="str">
        <f t="shared" si="155"/>
        <v>2020-11-06</v>
      </c>
      <c r="D1302" s="16" t="s">
        <v>12109</v>
      </c>
      <c r="E1302" s="16" t="s">
        <v>12110</v>
      </c>
      <c r="F1302" s="16" t="s">
        <v>433</v>
      </c>
      <c r="G1302" s="16" t="s">
        <v>532</v>
      </c>
      <c r="H1302" s="16" t="s">
        <v>533</v>
      </c>
      <c r="I1302" s="16" t="s">
        <v>473</v>
      </c>
      <c r="J1302" s="16" t="s">
        <v>577</v>
      </c>
      <c r="K1302" s="16" t="s">
        <v>3489</v>
      </c>
      <c r="L1302" s="16" t="s">
        <v>12111</v>
      </c>
      <c r="M1302" s="16" t="s">
        <v>537</v>
      </c>
      <c r="N1302" s="16" t="s">
        <v>441</v>
      </c>
      <c r="O1302" s="16" t="s">
        <v>442</v>
      </c>
      <c r="P1302" s="16" t="s">
        <v>537</v>
      </c>
      <c r="Q1302" s="16" t="s">
        <v>12112</v>
      </c>
      <c r="R1302" s="16" t="s">
        <v>21</v>
      </c>
      <c r="S1302" s="16" t="s">
        <v>482</v>
      </c>
      <c r="T1302" s="16" t="s">
        <v>12113</v>
      </c>
      <c r="U1302" s="16" t="s">
        <v>447</v>
      </c>
      <c r="V1302" s="16" t="s">
        <v>541</v>
      </c>
      <c r="W1302" s="16" t="s">
        <v>537</v>
      </c>
      <c r="X1302" s="16" t="s">
        <v>449</v>
      </c>
      <c r="Y1302" s="16" t="s">
        <v>450</v>
      </c>
      <c r="Z1302" s="16" t="s">
        <v>451</v>
      </c>
      <c r="AA1302" s="16" t="s">
        <v>12114</v>
      </c>
      <c r="AB1302" s="16" t="s">
        <v>482</v>
      </c>
      <c r="AC1302" s="16" t="s">
        <v>21</v>
      </c>
      <c r="AD1302" s="16" t="s">
        <v>453</v>
      </c>
      <c r="AE1302" s="16" t="s">
        <v>338</v>
      </c>
      <c r="AF1302" s="16" t="s">
        <v>338</v>
      </c>
      <c r="AG1302" s="25">
        <f ca="1" t="shared" si="150"/>
        <v>17.224166666565</v>
      </c>
      <c r="AH1302" s="25" t="str">
        <f t="shared" si="151"/>
        <v>是</v>
      </c>
      <c r="AI1302" s="26" t="str">
        <f ca="1" t="shared" si="152"/>
        <v>是</v>
      </c>
      <c r="AJ1302" s="27" t="str">
        <f ca="1" t="shared" si="153"/>
        <v>是</v>
      </c>
      <c r="AK1302" s="28" t="s">
        <v>69</v>
      </c>
      <c r="AL1302" s="28"/>
      <c r="AM1302" s="28"/>
    </row>
    <row r="1303" spans="1:39">
      <c r="A1303" s="22" t="str">
        <f t="shared" si="154"/>
        <v>合肥经开大学城网点</v>
      </c>
      <c r="B1303" s="22" t="str">
        <f>VLOOKUP(R1303,区域划分!A:B,2,0)</f>
        <v>合肥南</v>
      </c>
      <c r="C1303" t="str">
        <f t="shared" si="155"/>
        <v>2020-11-06</v>
      </c>
      <c r="D1303" s="16" t="s">
        <v>12115</v>
      </c>
      <c r="E1303" s="16" t="s">
        <v>12116</v>
      </c>
      <c r="F1303" s="16" t="s">
        <v>835</v>
      </c>
      <c r="G1303" s="16" t="s">
        <v>471</v>
      </c>
      <c r="H1303" s="16" t="s">
        <v>472</v>
      </c>
      <c r="I1303" s="16" t="s">
        <v>436</v>
      </c>
      <c r="J1303" s="16" t="s">
        <v>836</v>
      </c>
      <c r="K1303" s="16" t="s">
        <v>12117</v>
      </c>
      <c r="L1303" s="16" t="s">
        <v>12118</v>
      </c>
      <c r="M1303" s="16" t="s">
        <v>12119</v>
      </c>
      <c r="N1303" s="16" t="s">
        <v>441</v>
      </c>
      <c r="O1303" s="16" t="s">
        <v>442</v>
      </c>
      <c r="P1303" s="16" t="s">
        <v>12120</v>
      </c>
      <c r="Q1303" s="16" t="s">
        <v>12121</v>
      </c>
      <c r="R1303" s="16" t="s">
        <v>7</v>
      </c>
      <c r="S1303" s="16" t="s">
        <v>1936</v>
      </c>
      <c r="T1303" s="16" t="s">
        <v>12122</v>
      </c>
      <c r="U1303" s="16" t="s">
        <v>466</v>
      </c>
      <c r="V1303" s="16" t="s">
        <v>12123</v>
      </c>
      <c r="W1303" s="16" t="s">
        <v>12120</v>
      </c>
      <c r="X1303" s="16" t="s">
        <v>449</v>
      </c>
      <c r="Y1303" s="16" t="s">
        <v>450</v>
      </c>
      <c r="Z1303" s="16" t="s">
        <v>451</v>
      </c>
      <c r="AA1303" s="16" t="s">
        <v>12124</v>
      </c>
      <c r="AB1303" s="16" t="s">
        <v>1936</v>
      </c>
      <c r="AC1303" s="16" t="s">
        <v>7</v>
      </c>
      <c r="AD1303" s="16" t="s">
        <v>865</v>
      </c>
      <c r="AE1303" s="16" t="s">
        <v>7</v>
      </c>
      <c r="AF1303" s="16" t="s">
        <v>338</v>
      </c>
      <c r="AG1303" s="25">
        <f ca="1" t="shared" si="150"/>
        <v>0.895555555529427</v>
      </c>
      <c r="AH1303" s="25" t="str">
        <f t="shared" si="151"/>
        <v>是</v>
      </c>
      <c r="AI1303" s="26" t="str">
        <f ca="1" t="shared" si="152"/>
        <v>是</v>
      </c>
      <c r="AJ1303" s="27" t="str">
        <f ca="1" t="shared" si="153"/>
        <v>是</v>
      </c>
      <c r="AK1303" s="28" t="s">
        <v>69</v>
      </c>
      <c r="AL1303" s="28"/>
      <c r="AM1303" s="28"/>
    </row>
    <row r="1304" spans="1:39">
      <c r="A1304" s="22" t="str">
        <f t="shared" si="154"/>
        <v>合肥经开大学城网点</v>
      </c>
      <c r="B1304" s="22" t="str">
        <f>VLOOKUP(R1304,区域划分!A:B,2,0)</f>
        <v>合肥南</v>
      </c>
      <c r="C1304" t="str">
        <f t="shared" si="155"/>
        <v>2020-11-06</v>
      </c>
      <c r="D1304" s="16" t="s">
        <v>12125</v>
      </c>
      <c r="E1304" s="16" t="s">
        <v>12126</v>
      </c>
      <c r="F1304" s="16" t="s">
        <v>433</v>
      </c>
      <c r="G1304" s="16" t="s">
        <v>532</v>
      </c>
      <c r="H1304" s="16" t="s">
        <v>9127</v>
      </c>
      <c r="I1304" s="16" t="s">
        <v>473</v>
      </c>
      <c r="J1304" s="16" t="s">
        <v>12127</v>
      </c>
      <c r="K1304" s="16" t="s">
        <v>12128</v>
      </c>
      <c r="L1304" s="16" t="s">
        <v>12129</v>
      </c>
      <c r="M1304" s="16" t="s">
        <v>12130</v>
      </c>
      <c r="N1304" s="16" t="s">
        <v>478</v>
      </c>
      <c r="O1304" s="16" t="s">
        <v>442</v>
      </c>
      <c r="P1304" s="16" t="s">
        <v>12131</v>
      </c>
      <c r="Q1304" s="16" t="s">
        <v>4063</v>
      </c>
      <c r="R1304" s="16" t="s">
        <v>7</v>
      </c>
      <c r="S1304" s="16" t="s">
        <v>3414</v>
      </c>
      <c r="T1304" s="16" t="s">
        <v>12132</v>
      </c>
      <c r="U1304" s="16" t="s">
        <v>447</v>
      </c>
      <c r="V1304" s="16" t="s">
        <v>12133</v>
      </c>
      <c r="W1304" s="16" t="s">
        <v>12131</v>
      </c>
      <c r="X1304" s="16" t="s">
        <v>449</v>
      </c>
      <c r="Y1304" s="16" t="s">
        <v>450</v>
      </c>
      <c r="Z1304" s="16" t="s">
        <v>451</v>
      </c>
      <c r="AA1304" s="16" t="s">
        <v>12134</v>
      </c>
      <c r="AB1304" s="16" t="s">
        <v>3414</v>
      </c>
      <c r="AC1304" s="16" t="s">
        <v>7</v>
      </c>
      <c r="AD1304" s="16" t="s">
        <v>453</v>
      </c>
      <c r="AE1304" s="16" t="s">
        <v>338</v>
      </c>
      <c r="AF1304" s="16" t="s">
        <v>338</v>
      </c>
      <c r="AG1304" s="25">
        <f ca="1" t="shared" si="150"/>
        <v>18.7197222221293</v>
      </c>
      <c r="AH1304" s="25" t="str">
        <f t="shared" si="151"/>
        <v>是</v>
      </c>
      <c r="AI1304" s="26" t="str">
        <f ca="1" t="shared" si="152"/>
        <v>是</v>
      </c>
      <c r="AJ1304" s="27" t="str">
        <f ca="1" t="shared" si="153"/>
        <v>是</v>
      </c>
      <c r="AK1304" s="28" t="s">
        <v>69</v>
      </c>
      <c r="AL1304" s="28"/>
      <c r="AM1304" s="28"/>
    </row>
    <row r="1305" spans="1:39">
      <c r="A1305" s="22" t="str">
        <f t="shared" si="154"/>
        <v>合肥经开大学城网点</v>
      </c>
      <c r="B1305" s="22" t="str">
        <f>VLOOKUP(R1305,区域划分!A:B,2,0)</f>
        <v>合肥南</v>
      </c>
      <c r="C1305" t="str">
        <f t="shared" si="155"/>
        <v>2020-11-06</v>
      </c>
      <c r="D1305" s="16" t="s">
        <v>12135</v>
      </c>
      <c r="E1305" s="16" t="s">
        <v>12136</v>
      </c>
      <c r="F1305" s="16" t="s">
        <v>433</v>
      </c>
      <c r="G1305" s="16" t="s">
        <v>456</v>
      </c>
      <c r="H1305" s="16" t="s">
        <v>457</v>
      </c>
      <c r="I1305" s="16" t="s">
        <v>436</v>
      </c>
      <c r="J1305" s="16" t="s">
        <v>675</v>
      </c>
      <c r="K1305" s="16" t="s">
        <v>945</v>
      </c>
      <c r="L1305" s="16" t="s">
        <v>12137</v>
      </c>
      <c r="M1305" s="16" t="s">
        <v>12138</v>
      </c>
      <c r="N1305" s="16" t="s">
        <v>441</v>
      </c>
      <c r="O1305" s="16" t="s">
        <v>442</v>
      </c>
      <c r="P1305" s="16" t="s">
        <v>12139</v>
      </c>
      <c r="Q1305" s="16" t="s">
        <v>5137</v>
      </c>
      <c r="R1305" s="16" t="s">
        <v>7</v>
      </c>
      <c r="S1305" s="16" t="s">
        <v>3414</v>
      </c>
      <c r="T1305" s="16" t="s">
        <v>12140</v>
      </c>
      <c r="U1305" s="16" t="s">
        <v>447</v>
      </c>
      <c r="V1305" s="16" t="s">
        <v>12141</v>
      </c>
      <c r="W1305" s="16" t="s">
        <v>12139</v>
      </c>
      <c r="X1305" s="16" t="s">
        <v>449</v>
      </c>
      <c r="Y1305" s="16" t="s">
        <v>450</v>
      </c>
      <c r="Z1305" s="16" t="s">
        <v>451</v>
      </c>
      <c r="AA1305" s="16" t="s">
        <v>12142</v>
      </c>
      <c r="AB1305" s="16" t="s">
        <v>3414</v>
      </c>
      <c r="AC1305" s="16" t="s">
        <v>7</v>
      </c>
      <c r="AD1305" s="16" t="s">
        <v>453</v>
      </c>
      <c r="AE1305" s="16" t="s">
        <v>338</v>
      </c>
      <c r="AF1305" s="16" t="s">
        <v>338</v>
      </c>
      <c r="AG1305" s="25">
        <f ca="1" t="shared" si="150"/>
        <v>1.10638888890389</v>
      </c>
      <c r="AH1305" s="25" t="str">
        <f t="shared" si="151"/>
        <v>是</v>
      </c>
      <c r="AI1305" s="26" t="str">
        <f ca="1" t="shared" si="152"/>
        <v>是</v>
      </c>
      <c r="AJ1305" s="27" t="str">
        <f ca="1" t="shared" si="153"/>
        <v>是</v>
      </c>
      <c r="AK1305" s="28" t="s">
        <v>69</v>
      </c>
      <c r="AL1305" s="28"/>
      <c r="AM1305" s="28"/>
    </row>
    <row r="1306" spans="1:39">
      <c r="A1306" s="22" t="str">
        <f t="shared" si="154"/>
        <v>池州东至网点</v>
      </c>
      <c r="B1306" s="22" t="str">
        <f>VLOOKUP(R1306,区域划分!A:B,2,0)</f>
        <v>池州</v>
      </c>
      <c r="C1306" t="str">
        <f t="shared" si="155"/>
        <v>2020-11-06</v>
      </c>
      <c r="D1306" s="16" t="s">
        <v>12143</v>
      </c>
      <c r="E1306" s="16" t="s">
        <v>12144</v>
      </c>
      <c r="F1306" s="16" t="s">
        <v>433</v>
      </c>
      <c r="G1306" s="16" t="s">
        <v>456</v>
      </c>
      <c r="H1306" s="16" t="s">
        <v>457</v>
      </c>
      <c r="I1306" s="16" t="s">
        <v>436</v>
      </c>
      <c r="J1306" s="16" t="s">
        <v>12145</v>
      </c>
      <c r="K1306" s="16" t="s">
        <v>12146</v>
      </c>
      <c r="L1306" s="16" t="s">
        <v>12147</v>
      </c>
      <c r="M1306" s="16" t="s">
        <v>7759</v>
      </c>
      <c r="N1306" s="16" t="s">
        <v>478</v>
      </c>
      <c r="O1306" s="16" t="s">
        <v>442</v>
      </c>
      <c r="P1306" s="16" t="s">
        <v>12148</v>
      </c>
      <c r="Q1306" s="16" t="s">
        <v>12149</v>
      </c>
      <c r="R1306" s="16" t="s">
        <v>133</v>
      </c>
      <c r="S1306" s="16" t="s">
        <v>3621</v>
      </c>
      <c r="T1306" s="16" t="s">
        <v>12150</v>
      </c>
      <c r="U1306" s="16" t="s">
        <v>447</v>
      </c>
      <c r="V1306" s="16" t="s">
        <v>12151</v>
      </c>
      <c r="W1306" s="16" t="s">
        <v>12148</v>
      </c>
      <c r="X1306" s="16" t="s">
        <v>449</v>
      </c>
      <c r="Y1306" s="16" t="s">
        <v>450</v>
      </c>
      <c r="Z1306" s="16" t="s">
        <v>451</v>
      </c>
      <c r="AA1306" s="16" t="s">
        <v>12152</v>
      </c>
      <c r="AB1306" s="16" t="s">
        <v>3621</v>
      </c>
      <c r="AC1306" s="16" t="s">
        <v>133</v>
      </c>
      <c r="AD1306" s="16" t="s">
        <v>453</v>
      </c>
      <c r="AE1306" s="16" t="s">
        <v>338</v>
      </c>
      <c r="AF1306" s="16" t="s">
        <v>338</v>
      </c>
      <c r="AG1306" s="25">
        <f ca="1" t="shared" si="150"/>
        <v>18.9811111111776</v>
      </c>
      <c r="AH1306" s="25" t="str">
        <f t="shared" si="151"/>
        <v>是</v>
      </c>
      <c r="AI1306" s="26" t="str">
        <f ca="1" t="shared" si="152"/>
        <v>是</v>
      </c>
      <c r="AJ1306" s="27" t="str">
        <f ca="1" t="shared" si="153"/>
        <v>是</v>
      </c>
      <c r="AK1306" s="28" t="s">
        <v>69</v>
      </c>
      <c r="AL1306" s="28"/>
      <c r="AM1306" s="28"/>
    </row>
    <row r="1307" spans="1:39">
      <c r="A1307" s="22" t="str">
        <f t="shared" si="154"/>
        <v>合肥长丰水湖镇网点</v>
      </c>
      <c r="B1307" s="22" t="str">
        <f>VLOOKUP(R1307,区域划分!A:B,2,0)</f>
        <v>合肥北</v>
      </c>
      <c r="C1307" t="str">
        <f t="shared" si="155"/>
        <v>2020-11-06</v>
      </c>
      <c r="D1307" s="16" t="s">
        <v>12153</v>
      </c>
      <c r="E1307" s="16" t="s">
        <v>5890</v>
      </c>
      <c r="F1307" s="16" t="s">
        <v>433</v>
      </c>
      <c r="G1307" s="16" t="s">
        <v>471</v>
      </c>
      <c r="H1307" s="16" t="s">
        <v>472</v>
      </c>
      <c r="I1307" s="16" t="s">
        <v>473</v>
      </c>
      <c r="J1307" s="16" t="s">
        <v>600</v>
      </c>
      <c r="K1307" s="16" t="s">
        <v>601</v>
      </c>
      <c r="L1307" s="16" t="s">
        <v>12154</v>
      </c>
      <c r="M1307" s="16" t="s">
        <v>12155</v>
      </c>
      <c r="N1307" s="16" t="s">
        <v>441</v>
      </c>
      <c r="O1307" s="16" t="s">
        <v>442</v>
      </c>
      <c r="P1307" s="16" t="s">
        <v>12156</v>
      </c>
      <c r="Q1307" s="16" t="s">
        <v>5894</v>
      </c>
      <c r="R1307" s="16" t="s">
        <v>15</v>
      </c>
      <c r="S1307" s="16" t="s">
        <v>1936</v>
      </c>
      <c r="T1307" s="16" t="s">
        <v>11428</v>
      </c>
      <c r="U1307" s="16" t="s">
        <v>466</v>
      </c>
      <c r="V1307" s="16" t="s">
        <v>12157</v>
      </c>
      <c r="W1307" s="16" t="s">
        <v>12156</v>
      </c>
      <c r="X1307" s="16" t="s">
        <v>449</v>
      </c>
      <c r="Y1307" s="16" t="s">
        <v>450</v>
      </c>
      <c r="Z1307" s="16" t="s">
        <v>451</v>
      </c>
      <c r="AA1307" s="16" t="s">
        <v>12158</v>
      </c>
      <c r="AB1307" s="16" t="s">
        <v>1936</v>
      </c>
      <c r="AC1307" s="16" t="s">
        <v>15</v>
      </c>
      <c r="AD1307" s="16" t="s">
        <v>453</v>
      </c>
      <c r="AE1307" s="16" t="s">
        <v>15</v>
      </c>
      <c r="AF1307" s="16" t="s">
        <v>338</v>
      </c>
      <c r="AG1307" s="25">
        <f ca="1" t="shared" si="150"/>
        <v>23.7277777777053</v>
      </c>
      <c r="AH1307" s="25" t="str">
        <f t="shared" si="151"/>
        <v>是</v>
      </c>
      <c r="AI1307" s="26" t="str">
        <f ca="1" t="shared" si="152"/>
        <v>是</v>
      </c>
      <c r="AJ1307" s="27" t="str">
        <f ca="1" t="shared" si="153"/>
        <v>是</v>
      </c>
      <c r="AK1307" s="28"/>
      <c r="AL1307" s="28" t="s">
        <v>71</v>
      </c>
      <c r="AM1307" s="28"/>
    </row>
    <row r="1308" spans="1:39">
      <c r="A1308" s="22" t="str">
        <f t="shared" si="154"/>
        <v>合肥经开大学城网点</v>
      </c>
      <c r="B1308" s="22" t="str">
        <f>VLOOKUP(R1308,区域划分!A:B,2,0)</f>
        <v>合肥南</v>
      </c>
      <c r="C1308" t="str">
        <f t="shared" si="155"/>
        <v>2020-11-06</v>
      </c>
      <c r="D1308" s="16" t="s">
        <v>12159</v>
      </c>
      <c r="E1308" s="16" t="s">
        <v>8861</v>
      </c>
      <c r="F1308" s="16" t="s">
        <v>433</v>
      </c>
      <c r="G1308" s="16" t="s">
        <v>532</v>
      </c>
      <c r="H1308" s="16" t="s">
        <v>533</v>
      </c>
      <c r="I1308" s="16" t="s">
        <v>473</v>
      </c>
      <c r="J1308" s="16" t="s">
        <v>600</v>
      </c>
      <c r="K1308" s="16" t="s">
        <v>8862</v>
      </c>
      <c r="L1308" s="16" t="s">
        <v>12160</v>
      </c>
      <c r="M1308" s="16" t="s">
        <v>8864</v>
      </c>
      <c r="N1308" s="16" t="s">
        <v>441</v>
      </c>
      <c r="O1308" s="16" t="s">
        <v>442</v>
      </c>
      <c r="P1308" s="16" t="s">
        <v>8865</v>
      </c>
      <c r="Q1308" s="16" t="s">
        <v>8866</v>
      </c>
      <c r="R1308" s="16" t="s">
        <v>7</v>
      </c>
      <c r="S1308" s="16" t="s">
        <v>3414</v>
      </c>
      <c r="T1308" s="16" t="s">
        <v>12161</v>
      </c>
      <c r="U1308" s="16" t="s">
        <v>447</v>
      </c>
      <c r="V1308" s="16" t="s">
        <v>8868</v>
      </c>
      <c r="W1308" s="16" t="s">
        <v>8865</v>
      </c>
      <c r="X1308" s="16" t="s">
        <v>449</v>
      </c>
      <c r="Y1308" s="16" t="s">
        <v>450</v>
      </c>
      <c r="Z1308" s="16" t="s">
        <v>451</v>
      </c>
      <c r="AA1308" s="16" t="s">
        <v>12162</v>
      </c>
      <c r="AB1308" s="16" t="s">
        <v>3414</v>
      </c>
      <c r="AC1308" s="16" t="s">
        <v>7</v>
      </c>
      <c r="AD1308" s="16" t="s">
        <v>453</v>
      </c>
      <c r="AE1308" s="16" t="s">
        <v>338</v>
      </c>
      <c r="AF1308" s="16" t="s">
        <v>338</v>
      </c>
      <c r="AG1308" s="25">
        <f ca="1" t="shared" si="150"/>
        <v>18.1805555555038</v>
      </c>
      <c r="AH1308" s="25" t="str">
        <f t="shared" si="151"/>
        <v>是</v>
      </c>
      <c r="AI1308" s="26" t="str">
        <f ca="1" t="shared" si="152"/>
        <v>是</v>
      </c>
      <c r="AJ1308" s="27" t="str">
        <f ca="1" t="shared" si="153"/>
        <v>是</v>
      </c>
      <c r="AK1308" s="28" t="s">
        <v>69</v>
      </c>
      <c r="AL1308" s="28"/>
      <c r="AM1308" s="28"/>
    </row>
    <row r="1309" spans="1:39">
      <c r="A1309" s="22" t="str">
        <f t="shared" si="154"/>
        <v>合肥长丰北城网点</v>
      </c>
      <c r="B1309" s="22" t="str">
        <f>VLOOKUP(R1309,区域划分!A:B,2,0)</f>
        <v>合肥北</v>
      </c>
      <c r="C1309" t="str">
        <f t="shared" si="155"/>
        <v>2020-11-06</v>
      </c>
      <c r="D1309" s="16" t="s">
        <v>12163</v>
      </c>
      <c r="E1309" s="16" t="s">
        <v>12164</v>
      </c>
      <c r="F1309" s="16" t="s">
        <v>433</v>
      </c>
      <c r="G1309" s="16" t="s">
        <v>471</v>
      </c>
      <c r="H1309" s="16" t="s">
        <v>472</v>
      </c>
      <c r="I1309" s="16" t="s">
        <v>436</v>
      </c>
      <c r="J1309" s="16" t="s">
        <v>12165</v>
      </c>
      <c r="K1309" s="16" t="s">
        <v>3113</v>
      </c>
      <c r="L1309" s="16" t="s">
        <v>12166</v>
      </c>
      <c r="M1309" s="16" t="s">
        <v>12167</v>
      </c>
      <c r="N1309" s="16" t="s">
        <v>478</v>
      </c>
      <c r="O1309" s="16" t="s">
        <v>442</v>
      </c>
      <c r="P1309" s="16" t="s">
        <v>12168</v>
      </c>
      <c r="Q1309" s="16" t="s">
        <v>12169</v>
      </c>
      <c r="R1309" s="16" t="s">
        <v>21</v>
      </c>
      <c r="S1309" s="16" t="s">
        <v>482</v>
      </c>
      <c r="T1309" s="16" t="s">
        <v>12170</v>
      </c>
      <c r="U1309" s="16" t="s">
        <v>447</v>
      </c>
      <c r="V1309" s="16" t="s">
        <v>12171</v>
      </c>
      <c r="W1309" s="16" t="s">
        <v>12168</v>
      </c>
      <c r="X1309" s="16" t="s">
        <v>449</v>
      </c>
      <c r="Y1309" s="16" t="s">
        <v>450</v>
      </c>
      <c r="Z1309" s="16" t="s">
        <v>451</v>
      </c>
      <c r="AA1309" s="16" t="s">
        <v>12172</v>
      </c>
      <c r="AB1309" s="16" t="s">
        <v>482</v>
      </c>
      <c r="AC1309" s="16" t="s">
        <v>21</v>
      </c>
      <c r="AD1309" s="16" t="s">
        <v>453</v>
      </c>
      <c r="AE1309" s="16" t="s">
        <v>338</v>
      </c>
      <c r="AF1309" s="16" t="s">
        <v>338</v>
      </c>
      <c r="AG1309" s="25">
        <f ca="1" t="shared" si="150"/>
        <v>16.5188888887642</v>
      </c>
      <c r="AH1309" s="25" t="str">
        <f t="shared" si="151"/>
        <v>是</v>
      </c>
      <c r="AI1309" s="26" t="str">
        <f ca="1" t="shared" si="152"/>
        <v>是</v>
      </c>
      <c r="AJ1309" s="27" t="str">
        <f ca="1" t="shared" si="153"/>
        <v>是</v>
      </c>
      <c r="AK1309" s="28" t="s">
        <v>69</v>
      </c>
      <c r="AL1309" s="28"/>
      <c r="AM1309" s="28"/>
    </row>
    <row r="1310" spans="1:39">
      <c r="A1310" s="22" t="str">
        <f t="shared" si="154"/>
        <v>六安新安网点</v>
      </c>
      <c r="B1310" s="22" t="str">
        <f>VLOOKUP(R1310,区域划分!A:B,2,0)</f>
        <v>六安</v>
      </c>
      <c r="C1310" t="str">
        <f t="shared" si="155"/>
        <v>2020-11-06</v>
      </c>
      <c r="D1310" s="16" t="s">
        <v>12173</v>
      </c>
      <c r="E1310" s="16" t="s">
        <v>12174</v>
      </c>
      <c r="F1310" s="16" t="s">
        <v>433</v>
      </c>
      <c r="G1310" s="16" t="s">
        <v>456</v>
      </c>
      <c r="H1310" s="16" t="s">
        <v>457</v>
      </c>
      <c r="I1310" s="16" t="s">
        <v>473</v>
      </c>
      <c r="J1310" s="16" t="s">
        <v>2248</v>
      </c>
      <c r="K1310" s="16" t="s">
        <v>3991</v>
      </c>
      <c r="L1310" s="16" t="s">
        <v>12175</v>
      </c>
      <c r="M1310" s="16" t="s">
        <v>12176</v>
      </c>
      <c r="N1310" s="16" t="s">
        <v>478</v>
      </c>
      <c r="O1310" s="16" t="s">
        <v>442</v>
      </c>
      <c r="P1310" s="16" t="s">
        <v>12177</v>
      </c>
      <c r="Q1310" s="16" t="s">
        <v>12178</v>
      </c>
      <c r="R1310" s="16" t="s">
        <v>70</v>
      </c>
      <c r="S1310" s="16" t="s">
        <v>5320</v>
      </c>
      <c r="T1310" s="16" t="s">
        <v>12179</v>
      </c>
      <c r="U1310" s="16" t="s">
        <v>447</v>
      </c>
      <c r="V1310" s="16" t="s">
        <v>12180</v>
      </c>
      <c r="W1310" s="16" t="s">
        <v>12177</v>
      </c>
      <c r="X1310" s="16" t="s">
        <v>449</v>
      </c>
      <c r="Y1310" s="16" t="s">
        <v>450</v>
      </c>
      <c r="Z1310" s="16" t="s">
        <v>451</v>
      </c>
      <c r="AA1310" s="16" t="s">
        <v>12181</v>
      </c>
      <c r="AB1310" s="16" t="s">
        <v>5320</v>
      </c>
      <c r="AC1310" s="16" t="s">
        <v>70</v>
      </c>
      <c r="AD1310" s="16" t="s">
        <v>453</v>
      </c>
      <c r="AE1310" s="16" t="s">
        <v>338</v>
      </c>
      <c r="AF1310" s="16" t="s">
        <v>338</v>
      </c>
      <c r="AG1310" s="25">
        <f ca="1" t="shared" si="150"/>
        <v>15.6838888889761</v>
      </c>
      <c r="AH1310" s="25" t="str">
        <f t="shared" si="151"/>
        <v>是</v>
      </c>
      <c r="AI1310" s="26" t="str">
        <f ca="1" t="shared" si="152"/>
        <v>是</v>
      </c>
      <c r="AJ1310" s="27" t="str">
        <f ca="1" t="shared" si="153"/>
        <v>是</v>
      </c>
      <c r="AK1310" s="28" t="s">
        <v>69</v>
      </c>
      <c r="AL1310" s="28"/>
      <c r="AM1310" s="28"/>
    </row>
    <row r="1311" spans="1:39">
      <c r="A1311" s="22" t="str">
        <f t="shared" si="154"/>
        <v>合肥经开大学城网点</v>
      </c>
      <c r="B1311" s="22" t="str">
        <f>VLOOKUP(R1311,区域划分!A:B,2,0)</f>
        <v>合肥南</v>
      </c>
      <c r="C1311" t="str">
        <f t="shared" si="155"/>
        <v>2020-11-06</v>
      </c>
      <c r="D1311" s="16" t="s">
        <v>12182</v>
      </c>
      <c r="E1311" s="16" t="s">
        <v>12183</v>
      </c>
      <c r="F1311" s="16" t="s">
        <v>433</v>
      </c>
      <c r="G1311" s="16" t="s">
        <v>456</v>
      </c>
      <c r="H1311" s="16" t="s">
        <v>457</v>
      </c>
      <c r="I1311" s="16" t="s">
        <v>436</v>
      </c>
      <c r="J1311" s="16" t="s">
        <v>5393</v>
      </c>
      <c r="K1311" s="16" t="s">
        <v>12184</v>
      </c>
      <c r="L1311" s="16" t="s">
        <v>12185</v>
      </c>
      <c r="M1311" s="16" t="s">
        <v>12186</v>
      </c>
      <c r="N1311" s="16" t="s">
        <v>441</v>
      </c>
      <c r="O1311" s="16" t="s">
        <v>442</v>
      </c>
      <c r="P1311" s="16" t="s">
        <v>12186</v>
      </c>
      <c r="Q1311" s="16" t="s">
        <v>2641</v>
      </c>
      <c r="R1311" s="16" t="s">
        <v>7</v>
      </c>
      <c r="S1311" s="16" t="s">
        <v>3414</v>
      </c>
      <c r="T1311" s="16" t="s">
        <v>12187</v>
      </c>
      <c r="U1311" s="16" t="s">
        <v>447</v>
      </c>
      <c r="V1311" s="16" t="s">
        <v>12188</v>
      </c>
      <c r="W1311" s="16" t="s">
        <v>12186</v>
      </c>
      <c r="X1311" s="16" t="s">
        <v>449</v>
      </c>
      <c r="Y1311" s="16" t="s">
        <v>450</v>
      </c>
      <c r="Z1311" s="16" t="s">
        <v>451</v>
      </c>
      <c r="AA1311" s="16" t="s">
        <v>12189</v>
      </c>
      <c r="AB1311" s="16" t="s">
        <v>3414</v>
      </c>
      <c r="AC1311" s="16" t="s">
        <v>7</v>
      </c>
      <c r="AD1311" s="16" t="s">
        <v>453</v>
      </c>
      <c r="AE1311" s="16" t="s">
        <v>338</v>
      </c>
      <c r="AF1311" s="16" t="s">
        <v>338</v>
      </c>
      <c r="AG1311" s="25">
        <f ca="1" t="shared" si="150"/>
        <v>1.39694444445195</v>
      </c>
      <c r="AH1311" s="25" t="str">
        <f t="shared" si="151"/>
        <v>是</v>
      </c>
      <c r="AI1311" s="26" t="str">
        <f ca="1" t="shared" si="152"/>
        <v>是</v>
      </c>
      <c r="AJ1311" s="27" t="str">
        <f ca="1" t="shared" si="153"/>
        <v>是</v>
      </c>
      <c r="AK1311" s="28" t="s">
        <v>69</v>
      </c>
      <c r="AL1311" s="28"/>
      <c r="AM1311" s="28"/>
    </row>
    <row r="1312" spans="1:39">
      <c r="A1312" s="22" t="str">
        <f t="shared" si="154"/>
        <v>合肥蜀山大溪地网点</v>
      </c>
      <c r="B1312" s="22" t="str">
        <f>VLOOKUP(R1312,区域划分!A:B,2,0)</f>
        <v>合肥南</v>
      </c>
      <c r="C1312" t="str">
        <f t="shared" si="155"/>
        <v>2020-11-06</v>
      </c>
      <c r="D1312" s="16" t="s">
        <v>12190</v>
      </c>
      <c r="E1312" s="16" t="s">
        <v>12191</v>
      </c>
      <c r="F1312" s="16" t="s">
        <v>433</v>
      </c>
      <c r="G1312" s="16" t="s">
        <v>456</v>
      </c>
      <c r="H1312" s="16" t="s">
        <v>753</v>
      </c>
      <c r="I1312" s="16" t="s">
        <v>436</v>
      </c>
      <c r="J1312" s="16" t="s">
        <v>12192</v>
      </c>
      <c r="K1312" s="16" t="s">
        <v>12193</v>
      </c>
      <c r="L1312" s="16" t="s">
        <v>12194</v>
      </c>
      <c r="M1312" s="16" t="s">
        <v>12195</v>
      </c>
      <c r="N1312" s="16" t="s">
        <v>441</v>
      </c>
      <c r="O1312" s="16" t="s">
        <v>442</v>
      </c>
      <c r="P1312" s="16" t="s">
        <v>12196</v>
      </c>
      <c r="Q1312" s="16" t="s">
        <v>12197</v>
      </c>
      <c r="R1312" s="16" t="s">
        <v>90</v>
      </c>
      <c r="S1312" s="16" t="s">
        <v>12016</v>
      </c>
      <c r="T1312" s="16" t="s">
        <v>12198</v>
      </c>
      <c r="U1312" s="16" t="s">
        <v>447</v>
      </c>
      <c r="V1312" s="16" t="s">
        <v>12199</v>
      </c>
      <c r="W1312" s="16" t="s">
        <v>12196</v>
      </c>
      <c r="X1312" s="16" t="s">
        <v>449</v>
      </c>
      <c r="Y1312" s="16" t="s">
        <v>450</v>
      </c>
      <c r="Z1312" s="16" t="s">
        <v>451</v>
      </c>
      <c r="AA1312" s="16" t="s">
        <v>12200</v>
      </c>
      <c r="AB1312" s="16" t="s">
        <v>12016</v>
      </c>
      <c r="AC1312" s="16" t="s">
        <v>90</v>
      </c>
      <c r="AD1312" s="16" t="s">
        <v>453</v>
      </c>
      <c r="AE1312" s="16" t="s">
        <v>338</v>
      </c>
      <c r="AF1312" s="16" t="s">
        <v>338</v>
      </c>
      <c r="AG1312" s="25">
        <f ca="1" t="shared" si="150"/>
        <v>18.4847222222015</v>
      </c>
      <c r="AH1312" s="25" t="str">
        <f t="shared" si="151"/>
        <v>是</v>
      </c>
      <c r="AI1312" s="26" t="str">
        <f ca="1" t="shared" si="152"/>
        <v>是</v>
      </c>
      <c r="AJ1312" s="27" t="str">
        <f ca="1" t="shared" si="153"/>
        <v>是</v>
      </c>
      <c r="AK1312" s="28" t="s">
        <v>69</v>
      </c>
      <c r="AL1312" s="28"/>
      <c r="AM1312" s="28"/>
    </row>
    <row r="1313" spans="1:39">
      <c r="A1313" s="22" t="str">
        <f t="shared" si="154"/>
        <v>安庆岳西网点</v>
      </c>
      <c r="B1313" s="22" t="str">
        <f>VLOOKUP(R1313,区域划分!A:B,2,0)</f>
        <v>安庆</v>
      </c>
      <c r="C1313" t="str">
        <f t="shared" si="155"/>
        <v>2020-11-06</v>
      </c>
      <c r="D1313" s="16" t="s">
        <v>12201</v>
      </c>
      <c r="E1313" s="16" t="s">
        <v>12202</v>
      </c>
      <c r="F1313" s="16" t="s">
        <v>433</v>
      </c>
      <c r="G1313" s="16" t="s">
        <v>456</v>
      </c>
      <c r="H1313" s="16" t="s">
        <v>457</v>
      </c>
      <c r="I1313" s="16" t="s">
        <v>436</v>
      </c>
      <c r="J1313" s="16" t="s">
        <v>11335</v>
      </c>
      <c r="K1313" s="16" t="s">
        <v>11336</v>
      </c>
      <c r="L1313" s="16" t="s">
        <v>12203</v>
      </c>
      <c r="M1313" s="16" t="s">
        <v>12204</v>
      </c>
      <c r="N1313" s="16" t="s">
        <v>478</v>
      </c>
      <c r="O1313" s="16" t="s">
        <v>442</v>
      </c>
      <c r="P1313" s="16" t="s">
        <v>12205</v>
      </c>
      <c r="Q1313" s="16" t="s">
        <v>12206</v>
      </c>
      <c r="R1313" s="16" t="s">
        <v>51</v>
      </c>
      <c r="S1313" s="16" t="s">
        <v>7759</v>
      </c>
      <c r="T1313" s="16" t="s">
        <v>12207</v>
      </c>
      <c r="U1313" s="16" t="s">
        <v>447</v>
      </c>
      <c r="V1313" s="16" t="s">
        <v>12208</v>
      </c>
      <c r="W1313" s="16" t="s">
        <v>12205</v>
      </c>
      <c r="X1313" s="16" t="s">
        <v>449</v>
      </c>
      <c r="Y1313" s="16" t="s">
        <v>450</v>
      </c>
      <c r="Z1313" s="16" t="s">
        <v>451</v>
      </c>
      <c r="AA1313" s="16" t="s">
        <v>12209</v>
      </c>
      <c r="AB1313" s="16" t="s">
        <v>7759</v>
      </c>
      <c r="AC1313" s="16" t="s">
        <v>51</v>
      </c>
      <c r="AD1313" s="16" t="s">
        <v>453</v>
      </c>
      <c r="AE1313" s="16" t="s">
        <v>338</v>
      </c>
      <c r="AF1313" s="16" t="s">
        <v>338</v>
      </c>
      <c r="AG1313" s="25">
        <f ca="1" t="shared" si="150"/>
        <v>17.0341666666791</v>
      </c>
      <c r="AH1313" s="25" t="str">
        <f t="shared" si="151"/>
        <v>是</v>
      </c>
      <c r="AI1313" s="26" t="str">
        <f ca="1" t="shared" si="152"/>
        <v>是</v>
      </c>
      <c r="AJ1313" s="27" t="str">
        <f ca="1" t="shared" si="153"/>
        <v>是</v>
      </c>
      <c r="AK1313" s="28" t="s">
        <v>69</v>
      </c>
      <c r="AL1313" s="28"/>
      <c r="AM1313" s="28"/>
    </row>
    <row r="1314" spans="1:39">
      <c r="A1314" s="22" t="str">
        <f t="shared" si="154"/>
        <v>合肥高新天鹅湖网点</v>
      </c>
      <c r="B1314" s="22" t="str">
        <f>VLOOKUP(R1314,区域划分!A:B,2,0)</f>
        <v>合肥南</v>
      </c>
      <c r="C1314" t="str">
        <f t="shared" si="155"/>
        <v>2020-11-06</v>
      </c>
      <c r="D1314" s="16" t="s">
        <v>12210</v>
      </c>
      <c r="E1314" s="16" t="s">
        <v>12211</v>
      </c>
      <c r="F1314" s="16" t="s">
        <v>433</v>
      </c>
      <c r="G1314" s="16" t="s">
        <v>471</v>
      </c>
      <c r="H1314" s="16" t="s">
        <v>472</v>
      </c>
      <c r="I1314" s="16" t="s">
        <v>473</v>
      </c>
      <c r="J1314" s="16" t="s">
        <v>805</v>
      </c>
      <c r="K1314" s="16" t="s">
        <v>10007</v>
      </c>
      <c r="L1314" s="16" t="s">
        <v>12212</v>
      </c>
      <c r="M1314" s="16" t="s">
        <v>12213</v>
      </c>
      <c r="N1314" s="16" t="s">
        <v>441</v>
      </c>
      <c r="O1314" s="16" t="s">
        <v>442</v>
      </c>
      <c r="P1314" s="16" t="s">
        <v>12214</v>
      </c>
      <c r="Q1314" s="16" t="s">
        <v>12215</v>
      </c>
      <c r="R1314" s="16" t="s">
        <v>17</v>
      </c>
      <c r="S1314" s="16" t="s">
        <v>593</v>
      </c>
      <c r="T1314" s="16" t="s">
        <v>12216</v>
      </c>
      <c r="U1314" s="16" t="s">
        <v>447</v>
      </c>
      <c r="V1314" s="16" t="s">
        <v>12217</v>
      </c>
      <c r="W1314" s="16" t="s">
        <v>12214</v>
      </c>
      <c r="X1314" s="16" t="s">
        <v>449</v>
      </c>
      <c r="Y1314" s="16" t="s">
        <v>450</v>
      </c>
      <c r="Z1314" s="16" t="s">
        <v>451</v>
      </c>
      <c r="AA1314" s="16" t="s">
        <v>12218</v>
      </c>
      <c r="AB1314" s="16" t="s">
        <v>593</v>
      </c>
      <c r="AC1314" s="16" t="s">
        <v>17</v>
      </c>
      <c r="AD1314" s="16" t="s">
        <v>453</v>
      </c>
      <c r="AE1314" s="16" t="s">
        <v>338</v>
      </c>
      <c r="AF1314" s="16" t="s">
        <v>338</v>
      </c>
      <c r="AG1314" s="25">
        <f ca="1" t="shared" si="150"/>
        <v>5.18694444437278</v>
      </c>
      <c r="AH1314" s="25" t="str">
        <f t="shared" si="151"/>
        <v>是</v>
      </c>
      <c r="AI1314" s="26" t="str">
        <f ca="1" t="shared" si="152"/>
        <v>是</v>
      </c>
      <c r="AJ1314" s="27" t="str">
        <f ca="1" t="shared" si="153"/>
        <v>是</v>
      </c>
      <c r="AK1314" s="28" t="s">
        <v>69</v>
      </c>
      <c r="AL1314" s="28"/>
      <c r="AM1314" s="28"/>
    </row>
    <row r="1315" spans="1:39">
      <c r="A1315" s="22" t="str">
        <f t="shared" si="154"/>
        <v>淮南潘集网点</v>
      </c>
      <c r="B1315" s="22" t="str">
        <f>VLOOKUP(R1315,区域划分!A:B,2,0)</f>
        <v>淮南</v>
      </c>
      <c r="C1315" t="str">
        <f t="shared" si="155"/>
        <v>2020-11-06</v>
      </c>
      <c r="D1315" s="16" t="s">
        <v>12219</v>
      </c>
      <c r="E1315" s="16" t="s">
        <v>12220</v>
      </c>
      <c r="F1315" s="16" t="s">
        <v>433</v>
      </c>
      <c r="G1315" s="16" t="s">
        <v>471</v>
      </c>
      <c r="H1315" s="16" t="s">
        <v>472</v>
      </c>
      <c r="I1315" s="16" t="s">
        <v>473</v>
      </c>
      <c r="J1315" s="16" t="s">
        <v>634</v>
      </c>
      <c r="K1315" s="16" t="s">
        <v>12221</v>
      </c>
      <c r="L1315" s="16" t="s">
        <v>12222</v>
      </c>
      <c r="M1315" s="16" t="s">
        <v>1560</v>
      </c>
      <c r="N1315" s="16" t="s">
        <v>478</v>
      </c>
      <c r="O1315" s="16" t="s">
        <v>479</v>
      </c>
      <c r="P1315" s="16" t="s">
        <v>12223</v>
      </c>
      <c r="Q1315" s="16" t="s">
        <v>12224</v>
      </c>
      <c r="R1315" s="16" t="s">
        <v>47</v>
      </c>
      <c r="S1315" s="16" t="s">
        <v>8279</v>
      </c>
      <c r="T1315" s="16" t="s">
        <v>12225</v>
      </c>
      <c r="U1315" s="16" t="s">
        <v>447</v>
      </c>
      <c r="V1315" s="16" t="s">
        <v>1564</v>
      </c>
      <c r="W1315" s="16" t="s">
        <v>12223</v>
      </c>
      <c r="X1315" s="16" t="s">
        <v>449</v>
      </c>
      <c r="Y1315" s="16" t="s">
        <v>450</v>
      </c>
      <c r="Z1315" s="16" t="s">
        <v>451</v>
      </c>
      <c r="AA1315" s="16" t="s">
        <v>12226</v>
      </c>
      <c r="AB1315" s="16" t="s">
        <v>8279</v>
      </c>
      <c r="AC1315" s="16" t="s">
        <v>47</v>
      </c>
      <c r="AD1315" s="16" t="s">
        <v>453</v>
      </c>
      <c r="AE1315" s="16" t="s">
        <v>338</v>
      </c>
      <c r="AF1315" s="16" t="s">
        <v>338</v>
      </c>
      <c r="AG1315" s="25">
        <f ca="1" t="shared" si="150"/>
        <v>1.74055555555969</v>
      </c>
      <c r="AH1315" s="25" t="str">
        <f t="shared" si="151"/>
        <v>是</v>
      </c>
      <c r="AI1315" s="26" t="str">
        <f ca="1" t="shared" si="152"/>
        <v>是</v>
      </c>
      <c r="AJ1315" s="27" t="str">
        <f ca="1" t="shared" si="153"/>
        <v>是</v>
      </c>
      <c r="AK1315" s="28" t="s">
        <v>69</v>
      </c>
      <c r="AL1315" s="28"/>
      <c r="AM1315" s="28"/>
    </row>
    <row r="1316" spans="1:39">
      <c r="A1316" s="22" t="str">
        <f t="shared" si="154"/>
        <v>合肥高新天鹅湖网点</v>
      </c>
      <c r="B1316" s="22" t="str">
        <f>VLOOKUP(R1316,区域划分!A:B,2,0)</f>
        <v>合肥南</v>
      </c>
      <c r="C1316" t="str">
        <f t="shared" si="155"/>
        <v>2020-11-06</v>
      </c>
      <c r="D1316" s="16" t="s">
        <v>12227</v>
      </c>
      <c r="E1316" s="16" t="s">
        <v>12228</v>
      </c>
      <c r="F1316" s="16" t="s">
        <v>433</v>
      </c>
      <c r="G1316" s="16" t="s">
        <v>532</v>
      </c>
      <c r="H1316" s="16" t="s">
        <v>533</v>
      </c>
      <c r="I1316" s="16" t="s">
        <v>473</v>
      </c>
      <c r="J1316" s="16" t="s">
        <v>7873</v>
      </c>
      <c r="K1316" s="16" t="s">
        <v>11078</v>
      </c>
      <c r="L1316" s="16" t="s">
        <v>12229</v>
      </c>
      <c r="M1316" s="16" t="s">
        <v>537</v>
      </c>
      <c r="N1316" s="16" t="s">
        <v>478</v>
      </c>
      <c r="O1316" s="16" t="s">
        <v>442</v>
      </c>
      <c r="P1316" s="16" t="s">
        <v>12230</v>
      </c>
      <c r="Q1316" s="16" t="s">
        <v>12231</v>
      </c>
      <c r="R1316" s="16" t="s">
        <v>17</v>
      </c>
      <c r="S1316" s="16" t="s">
        <v>593</v>
      </c>
      <c r="T1316" s="16" t="s">
        <v>12232</v>
      </c>
      <c r="U1316" s="16" t="s">
        <v>447</v>
      </c>
      <c r="V1316" s="16" t="s">
        <v>541</v>
      </c>
      <c r="W1316" s="16" t="s">
        <v>12230</v>
      </c>
      <c r="X1316" s="16" t="s">
        <v>449</v>
      </c>
      <c r="Y1316" s="16" t="s">
        <v>450</v>
      </c>
      <c r="Z1316" s="16" t="s">
        <v>451</v>
      </c>
      <c r="AA1316" s="16" t="s">
        <v>12233</v>
      </c>
      <c r="AB1316" s="16" t="s">
        <v>593</v>
      </c>
      <c r="AC1316" s="16" t="s">
        <v>17</v>
      </c>
      <c r="AD1316" s="16" t="s">
        <v>453</v>
      </c>
      <c r="AE1316" s="16" t="s">
        <v>338</v>
      </c>
      <c r="AF1316" s="16" t="s">
        <v>338</v>
      </c>
      <c r="AG1316" s="25">
        <f ca="1" t="shared" si="150"/>
        <v>5.05222222208977</v>
      </c>
      <c r="AH1316" s="25" t="str">
        <f t="shared" si="151"/>
        <v>是</v>
      </c>
      <c r="AI1316" s="26" t="str">
        <f ca="1" t="shared" si="152"/>
        <v>是</v>
      </c>
      <c r="AJ1316" s="27" t="str">
        <f ca="1" t="shared" si="153"/>
        <v>是</v>
      </c>
      <c r="AK1316" s="28" t="s">
        <v>69</v>
      </c>
      <c r="AL1316" s="28"/>
      <c r="AM1316" s="28"/>
    </row>
    <row r="1317" spans="1:39">
      <c r="A1317" s="22" t="str">
        <f t="shared" si="154"/>
        <v>合肥经开大学城网点</v>
      </c>
      <c r="B1317" s="22" t="str">
        <f>VLOOKUP(R1317,区域划分!A:B,2,0)</f>
        <v>合肥南</v>
      </c>
      <c r="C1317" t="str">
        <f t="shared" si="155"/>
        <v>2020-11-06</v>
      </c>
      <c r="D1317" s="16" t="s">
        <v>12234</v>
      </c>
      <c r="E1317" s="16" t="s">
        <v>12235</v>
      </c>
      <c r="F1317" s="16" t="s">
        <v>433</v>
      </c>
      <c r="G1317" s="16" t="s">
        <v>456</v>
      </c>
      <c r="H1317" s="16" t="s">
        <v>457</v>
      </c>
      <c r="I1317" s="16" t="s">
        <v>473</v>
      </c>
      <c r="J1317" s="16" t="s">
        <v>6863</v>
      </c>
      <c r="K1317" s="16" t="s">
        <v>12236</v>
      </c>
      <c r="L1317" s="16" t="s">
        <v>12237</v>
      </c>
      <c r="M1317" s="16" t="s">
        <v>12238</v>
      </c>
      <c r="N1317" s="16" t="s">
        <v>478</v>
      </c>
      <c r="O1317" s="16" t="s">
        <v>442</v>
      </c>
      <c r="P1317" s="16" t="s">
        <v>12239</v>
      </c>
      <c r="Q1317" s="16" t="s">
        <v>12240</v>
      </c>
      <c r="R1317" s="16" t="s">
        <v>7</v>
      </c>
      <c r="S1317" s="16" t="s">
        <v>3414</v>
      </c>
      <c r="T1317" s="16" t="s">
        <v>12241</v>
      </c>
      <c r="U1317" s="16" t="s">
        <v>447</v>
      </c>
      <c r="V1317" s="16" t="s">
        <v>12242</v>
      </c>
      <c r="W1317" s="16" t="s">
        <v>12239</v>
      </c>
      <c r="X1317" s="16" t="s">
        <v>449</v>
      </c>
      <c r="Y1317" s="16" t="s">
        <v>450</v>
      </c>
      <c r="Z1317" s="16" t="s">
        <v>451</v>
      </c>
      <c r="AA1317" s="16" t="s">
        <v>12243</v>
      </c>
      <c r="AB1317" s="16" t="s">
        <v>3414</v>
      </c>
      <c r="AC1317" s="16" t="s">
        <v>7</v>
      </c>
      <c r="AD1317" s="16" t="s">
        <v>453</v>
      </c>
      <c r="AE1317" s="16" t="s">
        <v>338</v>
      </c>
      <c r="AF1317" s="16" t="s">
        <v>338</v>
      </c>
      <c r="AG1317" s="25">
        <f ca="1" t="shared" si="150"/>
        <v>0.893055555468891</v>
      </c>
      <c r="AH1317" s="25" t="str">
        <f t="shared" si="151"/>
        <v>是</v>
      </c>
      <c r="AI1317" s="26" t="str">
        <f ca="1" t="shared" si="152"/>
        <v>是</v>
      </c>
      <c r="AJ1317" s="27" t="str">
        <f ca="1" t="shared" si="153"/>
        <v>是</v>
      </c>
      <c r="AK1317" s="28" t="s">
        <v>69</v>
      </c>
      <c r="AL1317" s="28"/>
      <c r="AM1317" s="28"/>
    </row>
    <row r="1318" spans="1:39">
      <c r="A1318" s="22" t="str">
        <f t="shared" si="154"/>
        <v>合肥高新天鹅湖网点</v>
      </c>
      <c r="B1318" s="22" t="str">
        <f>VLOOKUP(R1318,区域划分!A:B,2,0)</f>
        <v>合肥南</v>
      </c>
      <c r="C1318" t="str">
        <f t="shared" si="155"/>
        <v>2020-11-06</v>
      </c>
      <c r="D1318" s="16" t="s">
        <v>12244</v>
      </c>
      <c r="E1318" s="16" t="s">
        <v>12245</v>
      </c>
      <c r="F1318" s="16" t="s">
        <v>433</v>
      </c>
      <c r="G1318" s="16" t="s">
        <v>532</v>
      </c>
      <c r="H1318" s="16" t="s">
        <v>533</v>
      </c>
      <c r="I1318" s="16" t="s">
        <v>473</v>
      </c>
      <c r="J1318" s="16" t="s">
        <v>1072</v>
      </c>
      <c r="K1318" s="16" t="s">
        <v>12246</v>
      </c>
      <c r="L1318" s="16" t="s">
        <v>12247</v>
      </c>
      <c r="M1318" s="16" t="s">
        <v>12248</v>
      </c>
      <c r="N1318" s="16" t="s">
        <v>478</v>
      </c>
      <c r="O1318" s="16" t="s">
        <v>442</v>
      </c>
      <c r="P1318" s="16" t="s">
        <v>12249</v>
      </c>
      <c r="Q1318" s="16" t="s">
        <v>12250</v>
      </c>
      <c r="R1318" s="16" t="s">
        <v>17</v>
      </c>
      <c r="S1318" s="16" t="s">
        <v>593</v>
      </c>
      <c r="T1318" s="16" t="s">
        <v>12251</v>
      </c>
      <c r="U1318" s="16" t="s">
        <v>447</v>
      </c>
      <c r="V1318" s="16" t="s">
        <v>12252</v>
      </c>
      <c r="W1318" s="16" t="s">
        <v>12249</v>
      </c>
      <c r="X1318" s="16" t="s">
        <v>449</v>
      </c>
      <c r="Y1318" s="16" t="s">
        <v>450</v>
      </c>
      <c r="Z1318" s="16" t="s">
        <v>451</v>
      </c>
      <c r="AA1318" s="16" t="s">
        <v>12253</v>
      </c>
      <c r="AB1318" s="16" t="s">
        <v>593</v>
      </c>
      <c r="AC1318" s="16" t="s">
        <v>17</v>
      </c>
      <c r="AD1318" s="16" t="s">
        <v>453</v>
      </c>
      <c r="AE1318" s="16" t="s">
        <v>338</v>
      </c>
      <c r="AF1318" s="16" t="s">
        <v>338</v>
      </c>
      <c r="AG1318" s="25">
        <f ca="1" t="shared" si="150"/>
        <v>4.82249999995111</v>
      </c>
      <c r="AH1318" s="25" t="str">
        <f t="shared" si="151"/>
        <v>是</v>
      </c>
      <c r="AI1318" s="26" t="str">
        <f ca="1" t="shared" si="152"/>
        <v>是</v>
      </c>
      <c r="AJ1318" s="27" t="str">
        <f ca="1" t="shared" si="153"/>
        <v>是</v>
      </c>
      <c r="AK1318" s="28" t="s">
        <v>69</v>
      </c>
      <c r="AL1318" s="28"/>
      <c r="AM1318" s="28"/>
    </row>
    <row r="1319" spans="1:39">
      <c r="A1319" s="22" t="str">
        <f t="shared" si="154"/>
        <v>铜陵枞阳网点</v>
      </c>
      <c r="B1319" s="22" t="str">
        <f>VLOOKUP(R1319,区域划分!A:B,2,0)</f>
        <v>铜陵</v>
      </c>
      <c r="C1319" t="str">
        <f t="shared" si="155"/>
        <v>2020-11-06</v>
      </c>
      <c r="D1319" s="16" t="s">
        <v>12254</v>
      </c>
      <c r="E1319" s="16" t="s">
        <v>12255</v>
      </c>
      <c r="F1319" s="16" t="s">
        <v>433</v>
      </c>
      <c r="G1319" s="16" t="s">
        <v>532</v>
      </c>
      <c r="H1319" s="16" t="s">
        <v>533</v>
      </c>
      <c r="I1319" s="16" t="s">
        <v>473</v>
      </c>
      <c r="J1319" s="16" t="s">
        <v>1232</v>
      </c>
      <c r="K1319" s="16" t="s">
        <v>1233</v>
      </c>
      <c r="L1319" s="16" t="s">
        <v>12256</v>
      </c>
      <c r="M1319" s="16" t="s">
        <v>12257</v>
      </c>
      <c r="N1319" s="16" t="s">
        <v>478</v>
      </c>
      <c r="O1319" s="16" t="s">
        <v>442</v>
      </c>
      <c r="P1319" s="16" t="s">
        <v>12258</v>
      </c>
      <c r="Q1319" s="16" t="s">
        <v>12259</v>
      </c>
      <c r="R1319" s="16" t="s">
        <v>97</v>
      </c>
      <c r="S1319" s="16" t="s">
        <v>3580</v>
      </c>
      <c r="T1319" s="16" t="s">
        <v>12260</v>
      </c>
      <c r="U1319" s="16" t="s">
        <v>447</v>
      </c>
      <c r="V1319" s="16" t="s">
        <v>12261</v>
      </c>
      <c r="W1319" s="16" t="s">
        <v>12258</v>
      </c>
      <c r="X1319" s="16" t="s">
        <v>449</v>
      </c>
      <c r="Y1319" s="16" t="s">
        <v>450</v>
      </c>
      <c r="Z1319" s="16" t="s">
        <v>451</v>
      </c>
      <c r="AA1319" s="16" t="s">
        <v>12262</v>
      </c>
      <c r="AB1319" s="16" t="s">
        <v>3580</v>
      </c>
      <c r="AC1319" s="16" t="s">
        <v>97</v>
      </c>
      <c r="AD1319" s="16" t="s">
        <v>453</v>
      </c>
      <c r="AE1319" s="16" t="s">
        <v>338</v>
      </c>
      <c r="AF1319" s="16" t="s">
        <v>338</v>
      </c>
      <c r="AG1319" s="25">
        <f ca="1" t="shared" si="150"/>
        <v>1.13972222217126</v>
      </c>
      <c r="AH1319" s="25" t="str">
        <f t="shared" si="151"/>
        <v>是</v>
      </c>
      <c r="AI1319" s="26" t="str">
        <f ca="1" t="shared" si="152"/>
        <v>是</v>
      </c>
      <c r="AJ1319" s="27" t="str">
        <f ca="1" t="shared" si="153"/>
        <v>是</v>
      </c>
      <c r="AK1319" s="28" t="s">
        <v>69</v>
      </c>
      <c r="AL1319" s="28"/>
      <c r="AM1319" s="28"/>
    </row>
    <row r="1320" spans="1:39">
      <c r="A1320" s="22" t="str">
        <f t="shared" si="154"/>
        <v>合肥长丰双凤大道网点</v>
      </c>
      <c r="B1320" s="22" t="str">
        <f>VLOOKUP(R1320,区域划分!A:B,2,0)</f>
        <v>合肥北</v>
      </c>
      <c r="C1320" t="str">
        <f t="shared" si="155"/>
        <v>2020-11-06</v>
      </c>
      <c r="D1320" s="16" t="s">
        <v>12263</v>
      </c>
      <c r="E1320" s="16" t="s">
        <v>12264</v>
      </c>
      <c r="F1320" s="16" t="s">
        <v>433</v>
      </c>
      <c r="G1320" s="16" t="s">
        <v>471</v>
      </c>
      <c r="H1320" s="16" t="s">
        <v>472</v>
      </c>
      <c r="I1320" s="16" t="s">
        <v>436</v>
      </c>
      <c r="J1320" s="16" t="s">
        <v>8676</v>
      </c>
      <c r="K1320" s="16" t="s">
        <v>8677</v>
      </c>
      <c r="L1320" s="16" t="s">
        <v>12265</v>
      </c>
      <c r="M1320" s="16" t="s">
        <v>12266</v>
      </c>
      <c r="N1320" s="16" t="s">
        <v>478</v>
      </c>
      <c r="O1320" s="16" t="s">
        <v>442</v>
      </c>
      <c r="P1320" s="16" t="s">
        <v>12267</v>
      </c>
      <c r="Q1320" s="16" t="s">
        <v>12268</v>
      </c>
      <c r="R1320" s="16" t="s">
        <v>134</v>
      </c>
      <c r="S1320" s="16" t="s">
        <v>12269</v>
      </c>
      <c r="T1320" s="16" t="s">
        <v>12270</v>
      </c>
      <c r="U1320" s="16" t="s">
        <v>447</v>
      </c>
      <c r="V1320" s="16" t="s">
        <v>12271</v>
      </c>
      <c r="W1320" s="16" t="s">
        <v>12267</v>
      </c>
      <c r="X1320" s="16" t="s">
        <v>449</v>
      </c>
      <c r="Y1320" s="16" t="s">
        <v>450</v>
      </c>
      <c r="Z1320" s="16" t="s">
        <v>451</v>
      </c>
      <c r="AA1320" s="16" t="s">
        <v>12272</v>
      </c>
      <c r="AB1320" s="16" t="s">
        <v>12269</v>
      </c>
      <c r="AC1320" s="16" t="s">
        <v>134</v>
      </c>
      <c r="AD1320" s="16" t="s">
        <v>453</v>
      </c>
      <c r="AE1320" s="16" t="s">
        <v>338</v>
      </c>
      <c r="AF1320" s="16" t="s">
        <v>338</v>
      </c>
      <c r="AG1320" s="25">
        <f ca="1" t="shared" si="150"/>
        <v>15.7966666667489</v>
      </c>
      <c r="AH1320" s="25" t="str">
        <f t="shared" si="151"/>
        <v>是</v>
      </c>
      <c r="AI1320" s="26" t="str">
        <f ca="1" t="shared" si="152"/>
        <v>是</v>
      </c>
      <c r="AJ1320" s="27" t="str">
        <f ca="1" t="shared" si="153"/>
        <v>是</v>
      </c>
      <c r="AK1320" s="28" t="s">
        <v>69</v>
      </c>
      <c r="AL1320" s="28"/>
      <c r="AM1320" s="28"/>
    </row>
    <row r="1321" spans="1:39">
      <c r="A1321" s="22" t="str">
        <f t="shared" ref="A1321:A1352" si="156">R1321</f>
        <v>安庆岳西网点</v>
      </c>
      <c r="B1321" s="22" t="str">
        <f>VLOOKUP(R1321,区域划分!A:B,2,0)</f>
        <v>安庆</v>
      </c>
      <c r="C1321" t="str">
        <f t="shared" ref="C1321:C1352" si="157">MID(L1321,1,10)</f>
        <v>2020-11-06</v>
      </c>
      <c r="D1321" s="16" t="s">
        <v>12273</v>
      </c>
      <c r="E1321" s="16" t="s">
        <v>7754</v>
      </c>
      <c r="F1321" s="16" t="s">
        <v>433</v>
      </c>
      <c r="G1321" s="16" t="s">
        <v>434</v>
      </c>
      <c r="H1321" s="16" t="s">
        <v>2446</v>
      </c>
      <c r="I1321" s="16" t="s">
        <v>473</v>
      </c>
      <c r="J1321" s="16" t="s">
        <v>775</v>
      </c>
      <c r="K1321" s="16" t="s">
        <v>1311</v>
      </c>
      <c r="L1321" s="16" t="s">
        <v>12274</v>
      </c>
      <c r="M1321" s="16" t="s">
        <v>12275</v>
      </c>
      <c r="N1321" s="16" t="s">
        <v>478</v>
      </c>
      <c r="O1321" s="16" t="s">
        <v>442</v>
      </c>
      <c r="P1321" s="16" t="s">
        <v>7757</v>
      </c>
      <c r="Q1321" s="16" t="s">
        <v>7758</v>
      </c>
      <c r="R1321" s="16" t="s">
        <v>51</v>
      </c>
      <c r="S1321" s="16" t="s">
        <v>7759</v>
      </c>
      <c r="T1321" s="16" t="s">
        <v>12276</v>
      </c>
      <c r="U1321" s="16" t="s">
        <v>447</v>
      </c>
      <c r="V1321" s="16" t="s">
        <v>12277</v>
      </c>
      <c r="W1321" s="16" t="s">
        <v>7757</v>
      </c>
      <c r="X1321" s="16" t="s">
        <v>449</v>
      </c>
      <c r="Y1321" s="16" t="s">
        <v>450</v>
      </c>
      <c r="Z1321" s="16" t="s">
        <v>451</v>
      </c>
      <c r="AA1321" s="16" t="s">
        <v>12278</v>
      </c>
      <c r="AB1321" s="16" t="s">
        <v>7759</v>
      </c>
      <c r="AC1321" s="16" t="s">
        <v>51</v>
      </c>
      <c r="AD1321" s="16" t="s">
        <v>453</v>
      </c>
      <c r="AE1321" s="16" t="s">
        <v>338</v>
      </c>
      <c r="AF1321" s="16" t="s">
        <v>338</v>
      </c>
      <c r="AG1321" s="25">
        <f ca="1" t="shared" ref="AG1321:AG1352" si="158">IF(X1321="已关闭",(AA1321-L1321)*24,(NOW()-L1321)*24)</f>
        <v>0.935555555624887</v>
      </c>
      <c r="AH1321" s="25" t="str">
        <f t="shared" ref="AH1321:AH1352" si="159">IF(AND(Y1321="及时响应",Z1321="否"),"是","否")</f>
        <v>是</v>
      </c>
      <c r="AI1321" s="26" t="str">
        <f ca="1" t="shared" ref="AI1321:AI1352" si="160">IF(AG1321&gt;24,"否","是")</f>
        <v>是</v>
      </c>
      <c r="AJ1321" s="27" t="str">
        <f ca="1" t="shared" ref="AJ1321:AJ1352" si="161">IF(AND(AH1321="是",AI1321="是"),"是","否")</f>
        <v>是</v>
      </c>
      <c r="AK1321" s="28" t="s">
        <v>69</v>
      </c>
      <c r="AL1321" s="28"/>
      <c r="AM1321" s="28"/>
    </row>
    <row r="1322" spans="1:39">
      <c r="A1322" s="22" t="str">
        <f t="shared" si="156"/>
        <v>合肥包河三里庵网点</v>
      </c>
      <c r="B1322" s="22" t="str">
        <f>VLOOKUP(R1322,区域划分!A:B,2,0)</f>
        <v>合肥南</v>
      </c>
      <c r="C1322" t="str">
        <f t="shared" si="157"/>
        <v>2020-11-06</v>
      </c>
      <c r="D1322" s="16" t="s">
        <v>12279</v>
      </c>
      <c r="E1322" s="16" t="s">
        <v>12280</v>
      </c>
      <c r="F1322" s="16" t="s">
        <v>433</v>
      </c>
      <c r="G1322" s="16" t="s">
        <v>471</v>
      </c>
      <c r="H1322" s="16" t="s">
        <v>472</v>
      </c>
      <c r="I1322" s="16" t="s">
        <v>436</v>
      </c>
      <c r="J1322" s="16" t="s">
        <v>12281</v>
      </c>
      <c r="K1322" s="16" t="s">
        <v>12282</v>
      </c>
      <c r="L1322" s="16" t="s">
        <v>12283</v>
      </c>
      <c r="M1322" s="16" t="s">
        <v>12284</v>
      </c>
      <c r="N1322" s="16" t="s">
        <v>478</v>
      </c>
      <c r="O1322" s="16" t="s">
        <v>442</v>
      </c>
      <c r="P1322" s="16" t="s">
        <v>12285</v>
      </c>
      <c r="Q1322" s="16" t="s">
        <v>12286</v>
      </c>
      <c r="R1322" s="16" t="s">
        <v>13</v>
      </c>
      <c r="S1322" s="16" t="s">
        <v>445</v>
      </c>
      <c r="T1322" s="16" t="s">
        <v>12287</v>
      </c>
      <c r="U1322" s="16" t="s">
        <v>447</v>
      </c>
      <c r="V1322" s="16" t="s">
        <v>12288</v>
      </c>
      <c r="W1322" s="16" t="s">
        <v>12285</v>
      </c>
      <c r="X1322" s="16" t="s">
        <v>449</v>
      </c>
      <c r="Y1322" s="16" t="s">
        <v>450</v>
      </c>
      <c r="Z1322" s="16" t="s">
        <v>451</v>
      </c>
      <c r="AA1322" s="16" t="s">
        <v>12289</v>
      </c>
      <c r="AB1322" s="16" t="s">
        <v>445</v>
      </c>
      <c r="AC1322" s="16" t="s">
        <v>13</v>
      </c>
      <c r="AD1322" s="16" t="s">
        <v>453</v>
      </c>
      <c r="AE1322" s="16" t="s">
        <v>338</v>
      </c>
      <c r="AF1322" s="16" t="s">
        <v>338</v>
      </c>
      <c r="AG1322" s="25">
        <f ca="1" t="shared" si="158"/>
        <v>22.208055555413</v>
      </c>
      <c r="AH1322" s="25" t="str">
        <f t="shared" si="159"/>
        <v>是</v>
      </c>
      <c r="AI1322" s="26" t="str">
        <f ca="1" t="shared" si="160"/>
        <v>是</v>
      </c>
      <c r="AJ1322" s="27" t="str">
        <f ca="1" t="shared" si="161"/>
        <v>是</v>
      </c>
      <c r="AK1322" s="28" t="s">
        <v>69</v>
      </c>
      <c r="AL1322" s="28"/>
      <c r="AM1322" s="28"/>
    </row>
    <row r="1323" spans="1:39">
      <c r="A1323" s="22" t="str">
        <f t="shared" si="156"/>
        <v>合肥退转网点</v>
      </c>
      <c r="B1323" s="22" t="str">
        <f>VLOOKUP(R1323,区域划分!A:B,2,0)</f>
        <v>转运中心</v>
      </c>
      <c r="C1323" t="str">
        <f t="shared" si="157"/>
        <v>2020-11-06</v>
      </c>
      <c r="D1323" s="16" t="s">
        <v>12290</v>
      </c>
      <c r="E1323" s="16" t="s">
        <v>12291</v>
      </c>
      <c r="F1323" s="16" t="s">
        <v>433</v>
      </c>
      <c r="G1323" s="16" t="s">
        <v>471</v>
      </c>
      <c r="H1323" s="16" t="s">
        <v>599</v>
      </c>
      <c r="I1323" s="16" t="s">
        <v>436</v>
      </c>
      <c r="J1323" s="16" t="s">
        <v>7227</v>
      </c>
      <c r="K1323" s="16" t="s">
        <v>12292</v>
      </c>
      <c r="L1323" s="16" t="s">
        <v>12293</v>
      </c>
      <c r="M1323" s="16" t="s">
        <v>12294</v>
      </c>
      <c r="N1323" s="16" t="s">
        <v>478</v>
      </c>
      <c r="O1323" s="16" t="s">
        <v>442</v>
      </c>
      <c r="P1323" s="16" t="s">
        <v>12295</v>
      </c>
      <c r="Q1323" s="16" t="s">
        <v>12296</v>
      </c>
      <c r="R1323" s="16" t="s">
        <v>135</v>
      </c>
      <c r="S1323" s="16" t="s">
        <v>12297</v>
      </c>
      <c r="T1323" s="16" t="s">
        <v>12298</v>
      </c>
      <c r="U1323" s="16" t="s">
        <v>447</v>
      </c>
      <c r="V1323" s="16" t="s">
        <v>12299</v>
      </c>
      <c r="W1323" s="16" t="s">
        <v>12295</v>
      </c>
      <c r="X1323" s="16" t="s">
        <v>449</v>
      </c>
      <c r="Y1323" s="16" t="s">
        <v>450</v>
      </c>
      <c r="Z1323" s="16" t="s">
        <v>451</v>
      </c>
      <c r="AA1323" s="16" t="s">
        <v>12300</v>
      </c>
      <c r="AB1323" s="16" t="s">
        <v>12297</v>
      </c>
      <c r="AC1323" s="16" t="s">
        <v>135</v>
      </c>
      <c r="AD1323" s="16" t="s">
        <v>453</v>
      </c>
      <c r="AE1323" s="16" t="s">
        <v>338</v>
      </c>
      <c r="AF1323" s="16" t="s">
        <v>338</v>
      </c>
      <c r="AG1323" s="25">
        <f ca="1" t="shared" si="158"/>
        <v>15.0888888888876</v>
      </c>
      <c r="AH1323" s="25" t="str">
        <f t="shared" si="159"/>
        <v>是</v>
      </c>
      <c r="AI1323" s="26" t="str">
        <f ca="1" t="shared" si="160"/>
        <v>是</v>
      </c>
      <c r="AJ1323" s="27" t="str">
        <f ca="1" t="shared" si="161"/>
        <v>是</v>
      </c>
      <c r="AK1323" s="28" t="s">
        <v>69</v>
      </c>
      <c r="AL1323" s="28"/>
      <c r="AM1323" s="28"/>
    </row>
    <row r="1324" spans="1:39">
      <c r="A1324" s="22" t="str">
        <f t="shared" si="156"/>
        <v>宣城宣州孙埠水东网点</v>
      </c>
      <c r="B1324" s="22" t="str">
        <f>VLOOKUP(R1324,区域划分!A:B,2,0)</f>
        <v>宣城</v>
      </c>
      <c r="C1324" t="str">
        <f t="shared" si="157"/>
        <v>2020-11-06</v>
      </c>
      <c r="D1324" s="16" t="s">
        <v>12301</v>
      </c>
      <c r="E1324" s="16" t="s">
        <v>12302</v>
      </c>
      <c r="F1324" s="16" t="s">
        <v>433</v>
      </c>
      <c r="G1324" s="16" t="s">
        <v>471</v>
      </c>
      <c r="H1324" s="16" t="s">
        <v>472</v>
      </c>
      <c r="I1324" s="16" t="s">
        <v>473</v>
      </c>
      <c r="J1324" s="16" t="s">
        <v>12303</v>
      </c>
      <c r="K1324" s="16" t="s">
        <v>12304</v>
      </c>
      <c r="L1324" s="16" t="s">
        <v>12305</v>
      </c>
      <c r="M1324" s="16" t="s">
        <v>12306</v>
      </c>
      <c r="N1324" s="16" t="s">
        <v>478</v>
      </c>
      <c r="O1324" s="16" t="s">
        <v>442</v>
      </c>
      <c r="P1324" s="16" t="s">
        <v>12307</v>
      </c>
      <c r="Q1324" s="16" t="s">
        <v>12308</v>
      </c>
      <c r="R1324" s="16" t="s">
        <v>87</v>
      </c>
      <c r="S1324" s="16" t="s">
        <v>11053</v>
      </c>
      <c r="T1324" s="16" t="s">
        <v>12309</v>
      </c>
      <c r="U1324" s="16" t="s">
        <v>447</v>
      </c>
      <c r="V1324" s="16" t="s">
        <v>12310</v>
      </c>
      <c r="W1324" s="16" t="s">
        <v>12307</v>
      </c>
      <c r="X1324" s="16" t="s">
        <v>449</v>
      </c>
      <c r="Y1324" s="16" t="s">
        <v>450</v>
      </c>
      <c r="Z1324" s="16" t="s">
        <v>451</v>
      </c>
      <c r="AA1324" s="16" t="s">
        <v>12311</v>
      </c>
      <c r="AB1324" s="16" t="s">
        <v>11053</v>
      </c>
      <c r="AC1324" s="16" t="s">
        <v>87</v>
      </c>
      <c r="AD1324" s="16" t="s">
        <v>453</v>
      </c>
      <c r="AE1324" s="16" t="s">
        <v>338</v>
      </c>
      <c r="AF1324" s="16" t="s">
        <v>338</v>
      </c>
      <c r="AG1324" s="25">
        <f ca="1" t="shared" si="158"/>
        <v>17.4808333333349</v>
      </c>
      <c r="AH1324" s="25" t="str">
        <f t="shared" si="159"/>
        <v>是</v>
      </c>
      <c r="AI1324" s="26" t="str">
        <f ca="1" t="shared" si="160"/>
        <v>是</v>
      </c>
      <c r="AJ1324" s="27" t="str">
        <f ca="1" t="shared" si="161"/>
        <v>是</v>
      </c>
      <c r="AK1324" s="28" t="s">
        <v>69</v>
      </c>
      <c r="AL1324" s="28"/>
      <c r="AM1324" s="28"/>
    </row>
    <row r="1325" spans="1:39">
      <c r="A1325" s="22" t="str">
        <f t="shared" si="156"/>
        <v>合肥包河合工大网点</v>
      </c>
      <c r="B1325" s="22" t="str">
        <f>VLOOKUP(R1325,区域划分!A:B,2,0)</f>
        <v>合肥南</v>
      </c>
      <c r="C1325" t="str">
        <f t="shared" si="157"/>
        <v>2020-11-06</v>
      </c>
      <c r="D1325" s="16" t="s">
        <v>12312</v>
      </c>
      <c r="E1325" s="16" t="s">
        <v>12313</v>
      </c>
      <c r="F1325" s="16" t="s">
        <v>433</v>
      </c>
      <c r="G1325" s="16" t="s">
        <v>456</v>
      </c>
      <c r="H1325" s="16" t="s">
        <v>457</v>
      </c>
      <c r="I1325" s="16" t="s">
        <v>473</v>
      </c>
      <c r="J1325" s="16" t="s">
        <v>1232</v>
      </c>
      <c r="K1325" s="16" t="s">
        <v>7665</v>
      </c>
      <c r="L1325" s="16" t="s">
        <v>12314</v>
      </c>
      <c r="M1325" s="16" t="s">
        <v>12315</v>
      </c>
      <c r="N1325" s="16" t="s">
        <v>478</v>
      </c>
      <c r="O1325" s="16" t="s">
        <v>442</v>
      </c>
      <c r="P1325" s="16" t="s">
        <v>12316</v>
      </c>
      <c r="Q1325" s="16" t="s">
        <v>12317</v>
      </c>
      <c r="R1325" s="16" t="s">
        <v>76</v>
      </c>
      <c r="S1325" s="16" t="s">
        <v>3775</v>
      </c>
      <c r="T1325" s="16" t="s">
        <v>12318</v>
      </c>
      <c r="U1325" s="16" t="s">
        <v>447</v>
      </c>
      <c r="V1325" s="16" t="s">
        <v>12319</v>
      </c>
      <c r="W1325" s="16" t="s">
        <v>12316</v>
      </c>
      <c r="X1325" s="16" t="s">
        <v>449</v>
      </c>
      <c r="Y1325" s="16" t="s">
        <v>450</v>
      </c>
      <c r="Z1325" s="16" t="s">
        <v>451</v>
      </c>
      <c r="AA1325" s="16" t="s">
        <v>12320</v>
      </c>
      <c r="AB1325" s="16" t="s">
        <v>3775</v>
      </c>
      <c r="AC1325" s="16" t="s">
        <v>76</v>
      </c>
      <c r="AD1325" s="16" t="s">
        <v>453</v>
      </c>
      <c r="AE1325" s="16" t="s">
        <v>338</v>
      </c>
      <c r="AF1325" s="16" t="s">
        <v>338</v>
      </c>
      <c r="AG1325" s="25">
        <f ca="1" t="shared" si="158"/>
        <v>15.4738888889551</v>
      </c>
      <c r="AH1325" s="25" t="str">
        <f t="shared" si="159"/>
        <v>是</v>
      </c>
      <c r="AI1325" s="26" t="str">
        <f ca="1" t="shared" si="160"/>
        <v>是</v>
      </c>
      <c r="AJ1325" s="27" t="str">
        <f ca="1" t="shared" si="161"/>
        <v>是</v>
      </c>
      <c r="AK1325" s="28" t="s">
        <v>69</v>
      </c>
      <c r="AL1325" s="28"/>
      <c r="AM1325" s="28"/>
    </row>
    <row r="1326" spans="1:39">
      <c r="A1326" s="22" t="str">
        <f t="shared" si="156"/>
        <v>合肥肥东吾悦网点</v>
      </c>
      <c r="B1326" s="22" t="str">
        <f>VLOOKUP(R1326,区域划分!A:B,2,0)</f>
        <v>肥东</v>
      </c>
      <c r="C1326" t="str">
        <f t="shared" si="157"/>
        <v>2020-11-06</v>
      </c>
      <c r="D1326" s="16" t="s">
        <v>12321</v>
      </c>
      <c r="E1326" s="16" t="s">
        <v>12322</v>
      </c>
      <c r="F1326" s="16" t="s">
        <v>835</v>
      </c>
      <c r="G1326" s="16" t="s">
        <v>471</v>
      </c>
      <c r="H1326" s="16" t="s">
        <v>599</v>
      </c>
      <c r="I1326" s="16" t="s">
        <v>436</v>
      </c>
      <c r="J1326" s="16" t="s">
        <v>836</v>
      </c>
      <c r="K1326" s="16" t="s">
        <v>6803</v>
      </c>
      <c r="L1326" s="16" t="s">
        <v>12323</v>
      </c>
      <c r="M1326" s="16" t="s">
        <v>12324</v>
      </c>
      <c r="N1326" s="16" t="s">
        <v>478</v>
      </c>
      <c r="O1326" s="16" t="s">
        <v>479</v>
      </c>
      <c r="P1326" s="16" t="s">
        <v>12325</v>
      </c>
      <c r="Q1326" s="16" t="s">
        <v>12326</v>
      </c>
      <c r="R1326" s="16" t="s">
        <v>11</v>
      </c>
      <c r="S1326" s="16" t="s">
        <v>4406</v>
      </c>
      <c r="T1326" s="16" t="s">
        <v>12327</v>
      </c>
      <c r="U1326" s="16" t="s">
        <v>447</v>
      </c>
      <c r="V1326" s="16" t="s">
        <v>12328</v>
      </c>
      <c r="W1326" s="16" t="s">
        <v>12325</v>
      </c>
      <c r="X1326" s="16" t="s">
        <v>449</v>
      </c>
      <c r="Y1326" s="16" t="s">
        <v>450</v>
      </c>
      <c r="Z1326" s="16" t="s">
        <v>451</v>
      </c>
      <c r="AA1326" s="16" t="s">
        <v>12329</v>
      </c>
      <c r="AB1326" s="16" t="s">
        <v>4406</v>
      </c>
      <c r="AC1326" s="16" t="s">
        <v>11</v>
      </c>
      <c r="AD1326" s="16" t="s">
        <v>865</v>
      </c>
      <c r="AE1326" s="16" t="s">
        <v>338</v>
      </c>
      <c r="AF1326" s="16" t="s">
        <v>338</v>
      </c>
      <c r="AG1326" s="25">
        <f ca="1" t="shared" si="158"/>
        <v>14.1305555555737</v>
      </c>
      <c r="AH1326" s="25" t="str">
        <f t="shared" si="159"/>
        <v>是</v>
      </c>
      <c r="AI1326" s="26" t="str">
        <f ca="1" t="shared" si="160"/>
        <v>是</v>
      </c>
      <c r="AJ1326" s="27" t="str">
        <f ca="1" t="shared" si="161"/>
        <v>是</v>
      </c>
      <c r="AK1326" s="28" t="s">
        <v>69</v>
      </c>
      <c r="AL1326" s="28"/>
      <c r="AM1326" s="28"/>
    </row>
    <row r="1327" spans="1:39">
      <c r="A1327" s="22" t="str">
        <f t="shared" si="156"/>
        <v>合肥高新天鹅湖网点</v>
      </c>
      <c r="B1327" s="22" t="str">
        <f>VLOOKUP(R1327,区域划分!A:B,2,0)</f>
        <v>合肥南</v>
      </c>
      <c r="C1327" t="str">
        <f t="shared" si="157"/>
        <v>2020-11-06</v>
      </c>
      <c r="D1327" s="16" t="s">
        <v>12330</v>
      </c>
      <c r="E1327" s="16" t="s">
        <v>12331</v>
      </c>
      <c r="F1327" s="16" t="s">
        <v>433</v>
      </c>
      <c r="G1327" s="16" t="s">
        <v>471</v>
      </c>
      <c r="H1327" s="16" t="s">
        <v>472</v>
      </c>
      <c r="I1327" s="16" t="s">
        <v>473</v>
      </c>
      <c r="J1327" s="16" t="s">
        <v>12332</v>
      </c>
      <c r="K1327" s="16" t="s">
        <v>12333</v>
      </c>
      <c r="L1327" s="16" t="s">
        <v>12334</v>
      </c>
      <c r="M1327" s="16" t="s">
        <v>12335</v>
      </c>
      <c r="N1327" s="16" t="s">
        <v>478</v>
      </c>
      <c r="O1327" s="16" t="s">
        <v>442</v>
      </c>
      <c r="P1327" s="16" t="s">
        <v>12336</v>
      </c>
      <c r="Q1327" s="16" t="s">
        <v>12337</v>
      </c>
      <c r="R1327" s="16" t="s">
        <v>17</v>
      </c>
      <c r="S1327" s="16" t="s">
        <v>593</v>
      </c>
      <c r="T1327" s="16" t="s">
        <v>12338</v>
      </c>
      <c r="U1327" s="16" t="s">
        <v>447</v>
      </c>
      <c r="V1327" s="16" t="s">
        <v>12339</v>
      </c>
      <c r="W1327" s="16" t="s">
        <v>12336</v>
      </c>
      <c r="X1327" s="16" t="s">
        <v>449</v>
      </c>
      <c r="Y1327" s="16" t="s">
        <v>450</v>
      </c>
      <c r="Z1327" s="16" t="s">
        <v>451</v>
      </c>
      <c r="AA1327" s="16" t="s">
        <v>12340</v>
      </c>
      <c r="AB1327" s="16" t="s">
        <v>593</v>
      </c>
      <c r="AC1327" s="16" t="s">
        <v>17</v>
      </c>
      <c r="AD1327" s="16" t="s">
        <v>453</v>
      </c>
      <c r="AE1327" s="16" t="s">
        <v>338</v>
      </c>
      <c r="AF1327" s="16" t="s">
        <v>338</v>
      </c>
      <c r="AG1327" s="25">
        <f ca="1" t="shared" si="158"/>
        <v>17.1508333333768</v>
      </c>
      <c r="AH1327" s="25" t="str">
        <f t="shared" si="159"/>
        <v>是</v>
      </c>
      <c r="AI1327" s="26" t="str">
        <f ca="1" t="shared" si="160"/>
        <v>是</v>
      </c>
      <c r="AJ1327" s="27" t="str">
        <f ca="1" t="shared" si="161"/>
        <v>是</v>
      </c>
      <c r="AK1327" s="28" t="s">
        <v>69</v>
      </c>
      <c r="AL1327" s="28"/>
      <c r="AM1327" s="28"/>
    </row>
    <row r="1328" spans="1:39">
      <c r="A1328" s="22" t="str">
        <f t="shared" si="156"/>
        <v>合肥肥东吾悦网点</v>
      </c>
      <c r="B1328" s="22" t="str">
        <f>VLOOKUP(R1328,区域划分!A:B,2,0)</f>
        <v>肥东</v>
      </c>
      <c r="C1328" t="str">
        <f t="shared" si="157"/>
        <v>2020-11-06</v>
      </c>
      <c r="D1328" s="16" t="s">
        <v>12341</v>
      </c>
      <c r="E1328" s="16" t="s">
        <v>12342</v>
      </c>
      <c r="F1328" s="16" t="s">
        <v>835</v>
      </c>
      <c r="G1328" s="16" t="s">
        <v>471</v>
      </c>
      <c r="H1328" s="16" t="s">
        <v>472</v>
      </c>
      <c r="I1328" s="16" t="s">
        <v>436</v>
      </c>
      <c r="J1328" s="16" t="s">
        <v>836</v>
      </c>
      <c r="K1328" s="16" t="s">
        <v>12343</v>
      </c>
      <c r="L1328" s="16" t="s">
        <v>12344</v>
      </c>
      <c r="M1328" s="16" t="s">
        <v>12345</v>
      </c>
      <c r="N1328" s="16" t="s">
        <v>478</v>
      </c>
      <c r="O1328" s="16" t="s">
        <v>442</v>
      </c>
      <c r="P1328" s="16" t="s">
        <v>12346</v>
      </c>
      <c r="Q1328" s="16" t="s">
        <v>12347</v>
      </c>
      <c r="R1328" s="16" t="s">
        <v>11</v>
      </c>
      <c r="S1328" s="16" t="s">
        <v>4406</v>
      </c>
      <c r="T1328" s="16" t="s">
        <v>12348</v>
      </c>
      <c r="U1328" s="16" t="s">
        <v>447</v>
      </c>
      <c r="V1328" s="16" t="s">
        <v>12349</v>
      </c>
      <c r="W1328" s="16" t="s">
        <v>12346</v>
      </c>
      <c r="X1328" s="16" t="s">
        <v>449</v>
      </c>
      <c r="Y1328" s="16" t="s">
        <v>450</v>
      </c>
      <c r="Z1328" s="16" t="s">
        <v>451</v>
      </c>
      <c r="AA1328" s="16" t="s">
        <v>12350</v>
      </c>
      <c r="AB1328" s="16" t="s">
        <v>4406</v>
      </c>
      <c r="AC1328" s="16" t="s">
        <v>11</v>
      </c>
      <c r="AD1328" s="16" t="s">
        <v>865</v>
      </c>
      <c r="AE1328" s="16" t="s">
        <v>338</v>
      </c>
      <c r="AF1328" s="16" t="s">
        <v>338</v>
      </c>
      <c r="AG1328" s="25">
        <f ca="1" t="shared" si="158"/>
        <v>13.9197222221992</v>
      </c>
      <c r="AH1328" s="25" t="str">
        <f t="shared" si="159"/>
        <v>是</v>
      </c>
      <c r="AI1328" s="26" t="str">
        <f ca="1" t="shared" si="160"/>
        <v>是</v>
      </c>
      <c r="AJ1328" s="27" t="str">
        <f ca="1" t="shared" si="161"/>
        <v>是</v>
      </c>
      <c r="AK1328" s="28" t="s">
        <v>69</v>
      </c>
      <c r="AL1328" s="28"/>
      <c r="AM1328" s="28"/>
    </row>
    <row r="1329" spans="1:39">
      <c r="A1329" s="22" t="str">
        <f t="shared" si="156"/>
        <v>池州青阳网点</v>
      </c>
      <c r="B1329" s="22" t="str">
        <f>VLOOKUP(R1329,区域划分!A:B,2,0)</f>
        <v>池州</v>
      </c>
      <c r="C1329" t="str">
        <f t="shared" si="157"/>
        <v>2020-11-06</v>
      </c>
      <c r="D1329" s="16" t="s">
        <v>12351</v>
      </c>
      <c r="E1329" s="16" t="s">
        <v>12352</v>
      </c>
      <c r="F1329" s="16" t="s">
        <v>433</v>
      </c>
      <c r="G1329" s="16" t="s">
        <v>456</v>
      </c>
      <c r="H1329" s="16" t="s">
        <v>457</v>
      </c>
      <c r="I1329" s="16" t="s">
        <v>436</v>
      </c>
      <c r="J1329" s="16" t="s">
        <v>12353</v>
      </c>
      <c r="K1329" s="16" t="s">
        <v>12354</v>
      </c>
      <c r="L1329" s="16" t="s">
        <v>12355</v>
      </c>
      <c r="M1329" s="16" t="s">
        <v>12356</v>
      </c>
      <c r="N1329" s="16" t="s">
        <v>478</v>
      </c>
      <c r="O1329" s="16" t="s">
        <v>442</v>
      </c>
      <c r="P1329" s="16" t="s">
        <v>12357</v>
      </c>
      <c r="Q1329" s="16" t="s">
        <v>12358</v>
      </c>
      <c r="R1329" s="16" t="s">
        <v>25</v>
      </c>
      <c r="S1329" s="16" t="s">
        <v>8594</v>
      </c>
      <c r="T1329" s="16" t="s">
        <v>12359</v>
      </c>
      <c r="U1329" s="16" t="s">
        <v>447</v>
      </c>
      <c r="V1329" s="16" t="s">
        <v>12360</v>
      </c>
      <c r="W1329" s="16" t="s">
        <v>12357</v>
      </c>
      <c r="X1329" s="16" t="s">
        <v>449</v>
      </c>
      <c r="Y1329" s="16" t="s">
        <v>450</v>
      </c>
      <c r="Z1329" s="16" t="s">
        <v>451</v>
      </c>
      <c r="AA1329" s="16" t="s">
        <v>12361</v>
      </c>
      <c r="AB1329" s="16" t="s">
        <v>8594</v>
      </c>
      <c r="AC1329" s="16" t="s">
        <v>25</v>
      </c>
      <c r="AD1329" s="16" t="s">
        <v>453</v>
      </c>
      <c r="AE1329" s="16" t="s">
        <v>338</v>
      </c>
      <c r="AF1329" s="16" t="s">
        <v>338</v>
      </c>
      <c r="AG1329" s="25">
        <f ca="1" t="shared" si="158"/>
        <v>20.28944444441</v>
      </c>
      <c r="AH1329" s="25" t="str">
        <f t="shared" si="159"/>
        <v>是</v>
      </c>
      <c r="AI1329" s="26" t="str">
        <f ca="1" t="shared" si="160"/>
        <v>是</v>
      </c>
      <c r="AJ1329" s="27" t="str">
        <f ca="1" t="shared" si="161"/>
        <v>是</v>
      </c>
      <c r="AK1329" s="28" t="s">
        <v>69</v>
      </c>
      <c r="AL1329" s="28"/>
      <c r="AM1329" s="28"/>
    </row>
    <row r="1330" spans="1:39">
      <c r="A1330" s="22" t="str">
        <f t="shared" si="156"/>
        <v>池州贵池网点</v>
      </c>
      <c r="B1330" s="22" t="str">
        <f>VLOOKUP(R1330,区域划分!A:B,2,0)</f>
        <v>池州</v>
      </c>
      <c r="C1330" t="str">
        <f t="shared" si="157"/>
        <v>2020-11-06</v>
      </c>
      <c r="D1330" s="16" t="s">
        <v>12362</v>
      </c>
      <c r="E1330" s="16" t="s">
        <v>12363</v>
      </c>
      <c r="F1330" s="16" t="s">
        <v>433</v>
      </c>
      <c r="G1330" s="16" t="s">
        <v>471</v>
      </c>
      <c r="H1330" s="16" t="s">
        <v>472</v>
      </c>
      <c r="I1330" s="16" t="s">
        <v>473</v>
      </c>
      <c r="J1330" s="16" t="s">
        <v>12364</v>
      </c>
      <c r="K1330" s="16" t="s">
        <v>12365</v>
      </c>
      <c r="L1330" s="16" t="s">
        <v>12366</v>
      </c>
      <c r="M1330" s="16" t="s">
        <v>537</v>
      </c>
      <c r="N1330" s="16" t="s">
        <v>441</v>
      </c>
      <c r="O1330" s="16" t="s">
        <v>442</v>
      </c>
      <c r="P1330" s="16" t="s">
        <v>537</v>
      </c>
      <c r="Q1330" s="16" t="s">
        <v>12367</v>
      </c>
      <c r="R1330" s="16" t="s">
        <v>88</v>
      </c>
      <c r="S1330" s="16" t="s">
        <v>11206</v>
      </c>
      <c r="T1330" s="16" t="s">
        <v>12368</v>
      </c>
      <c r="U1330" s="16" t="s">
        <v>447</v>
      </c>
      <c r="V1330" s="16" t="s">
        <v>541</v>
      </c>
      <c r="W1330" s="16" t="s">
        <v>537</v>
      </c>
      <c r="X1330" s="16" t="s">
        <v>449</v>
      </c>
      <c r="Y1330" s="16" t="s">
        <v>450</v>
      </c>
      <c r="Z1330" s="16" t="s">
        <v>451</v>
      </c>
      <c r="AA1330" s="16" t="s">
        <v>12369</v>
      </c>
      <c r="AB1330" s="16" t="s">
        <v>11206</v>
      </c>
      <c r="AC1330" s="16" t="s">
        <v>88</v>
      </c>
      <c r="AD1330" s="16" t="s">
        <v>453</v>
      </c>
      <c r="AE1330" s="16" t="s">
        <v>338</v>
      </c>
      <c r="AF1330" s="16" t="s">
        <v>338</v>
      </c>
      <c r="AG1330" s="25">
        <f ca="1" t="shared" si="158"/>
        <v>14.0816666666069</v>
      </c>
      <c r="AH1330" s="25" t="str">
        <f t="shared" si="159"/>
        <v>是</v>
      </c>
      <c r="AI1330" s="26" t="str">
        <f ca="1" t="shared" si="160"/>
        <v>是</v>
      </c>
      <c r="AJ1330" s="27" t="str">
        <f ca="1" t="shared" si="161"/>
        <v>是</v>
      </c>
      <c r="AK1330" s="28" t="s">
        <v>69</v>
      </c>
      <c r="AL1330" s="28"/>
      <c r="AM1330" s="28"/>
    </row>
    <row r="1331" spans="1:39">
      <c r="A1331" s="22" t="str">
        <f t="shared" si="156"/>
        <v>合肥长丰北城网点</v>
      </c>
      <c r="B1331" s="22" t="str">
        <f>VLOOKUP(R1331,区域划分!A:B,2,0)</f>
        <v>合肥北</v>
      </c>
      <c r="C1331" t="str">
        <f t="shared" si="157"/>
        <v>2020-11-06</v>
      </c>
      <c r="D1331" s="16" t="s">
        <v>12370</v>
      </c>
      <c r="E1331" s="16" t="s">
        <v>12371</v>
      </c>
      <c r="F1331" s="16" t="s">
        <v>433</v>
      </c>
      <c r="G1331" s="16" t="s">
        <v>471</v>
      </c>
      <c r="H1331" s="16" t="s">
        <v>472</v>
      </c>
      <c r="I1331" s="16" t="s">
        <v>473</v>
      </c>
      <c r="J1331" s="16" t="s">
        <v>12372</v>
      </c>
      <c r="K1331" s="16" t="s">
        <v>12373</v>
      </c>
      <c r="L1331" s="16" t="s">
        <v>12374</v>
      </c>
      <c r="M1331" s="16" t="s">
        <v>12375</v>
      </c>
      <c r="N1331" s="16" t="s">
        <v>478</v>
      </c>
      <c r="O1331" s="16" t="s">
        <v>479</v>
      </c>
      <c r="P1331" s="16" t="s">
        <v>12376</v>
      </c>
      <c r="Q1331" s="16" t="s">
        <v>12377</v>
      </c>
      <c r="R1331" s="16" t="s">
        <v>21</v>
      </c>
      <c r="S1331" s="16" t="s">
        <v>482</v>
      </c>
      <c r="T1331" s="16" t="s">
        <v>12378</v>
      </c>
      <c r="U1331" s="16" t="s">
        <v>447</v>
      </c>
      <c r="V1331" s="16" t="s">
        <v>12379</v>
      </c>
      <c r="W1331" s="16" t="s">
        <v>12376</v>
      </c>
      <c r="X1331" s="16" t="s">
        <v>449</v>
      </c>
      <c r="Y1331" s="16" t="s">
        <v>450</v>
      </c>
      <c r="Z1331" s="16" t="s">
        <v>451</v>
      </c>
      <c r="AA1331" s="16" t="s">
        <v>12380</v>
      </c>
      <c r="AB1331" s="16" t="s">
        <v>482</v>
      </c>
      <c r="AC1331" s="16" t="s">
        <v>21</v>
      </c>
      <c r="AD1331" s="16" t="s">
        <v>453</v>
      </c>
      <c r="AE1331" s="16" t="s">
        <v>338</v>
      </c>
      <c r="AF1331" s="16" t="s">
        <v>338</v>
      </c>
      <c r="AG1331" s="25">
        <f ca="1" t="shared" si="158"/>
        <v>14.7152777777519</v>
      </c>
      <c r="AH1331" s="25" t="str">
        <f t="shared" si="159"/>
        <v>是</v>
      </c>
      <c r="AI1331" s="26" t="str">
        <f ca="1" t="shared" si="160"/>
        <v>是</v>
      </c>
      <c r="AJ1331" s="27" t="str">
        <f ca="1" t="shared" si="161"/>
        <v>是</v>
      </c>
      <c r="AK1331" s="28" t="s">
        <v>69</v>
      </c>
      <c r="AL1331" s="28"/>
      <c r="AM1331" s="28"/>
    </row>
    <row r="1332" spans="1:39">
      <c r="A1332" s="22" t="str">
        <f t="shared" si="156"/>
        <v>宿州泗县网点</v>
      </c>
      <c r="B1332" s="22" t="str">
        <f>VLOOKUP(R1332,区域划分!A:B,2,0)</f>
        <v>宿州</v>
      </c>
      <c r="C1332" t="str">
        <f t="shared" si="157"/>
        <v>2020-11-06</v>
      </c>
      <c r="D1332" s="16" t="s">
        <v>12381</v>
      </c>
      <c r="E1332" s="16" t="s">
        <v>12382</v>
      </c>
      <c r="F1332" s="16" t="s">
        <v>433</v>
      </c>
      <c r="G1332" s="16" t="s">
        <v>532</v>
      </c>
      <c r="H1332" s="16" t="s">
        <v>1112</v>
      </c>
      <c r="I1332" s="16" t="s">
        <v>473</v>
      </c>
      <c r="J1332" s="16" t="s">
        <v>12383</v>
      </c>
      <c r="K1332" s="16" t="s">
        <v>12384</v>
      </c>
      <c r="L1332" s="16" t="s">
        <v>12385</v>
      </c>
      <c r="M1332" s="16" t="s">
        <v>537</v>
      </c>
      <c r="N1332" s="16" t="s">
        <v>441</v>
      </c>
      <c r="O1332" s="16" t="s">
        <v>442</v>
      </c>
      <c r="P1332" s="16" t="s">
        <v>537</v>
      </c>
      <c r="Q1332" s="16" t="s">
        <v>12386</v>
      </c>
      <c r="R1332" s="16" t="s">
        <v>83</v>
      </c>
      <c r="S1332" s="16" t="s">
        <v>5438</v>
      </c>
      <c r="T1332" s="16" t="s">
        <v>12387</v>
      </c>
      <c r="U1332" s="16" t="s">
        <v>447</v>
      </c>
      <c r="V1332" s="16" t="s">
        <v>541</v>
      </c>
      <c r="W1332" s="16" t="s">
        <v>537</v>
      </c>
      <c r="X1332" s="16" t="s">
        <v>449</v>
      </c>
      <c r="Y1332" s="16" t="s">
        <v>450</v>
      </c>
      <c r="Z1332" s="16" t="s">
        <v>451</v>
      </c>
      <c r="AA1332" s="16" t="s">
        <v>12388</v>
      </c>
      <c r="AB1332" s="16" t="s">
        <v>5438</v>
      </c>
      <c r="AC1332" s="16" t="s">
        <v>83</v>
      </c>
      <c r="AD1332" s="16" t="s">
        <v>453</v>
      </c>
      <c r="AE1332" s="16" t="s">
        <v>338</v>
      </c>
      <c r="AF1332" s="16" t="s">
        <v>338</v>
      </c>
      <c r="AG1332" s="25">
        <f ca="1" t="shared" si="158"/>
        <v>15.1461111110402</v>
      </c>
      <c r="AH1332" s="25" t="str">
        <f t="shared" si="159"/>
        <v>是</v>
      </c>
      <c r="AI1332" s="26" t="str">
        <f ca="1" t="shared" si="160"/>
        <v>是</v>
      </c>
      <c r="AJ1332" s="27" t="str">
        <f ca="1" t="shared" si="161"/>
        <v>是</v>
      </c>
      <c r="AK1332" s="28" t="s">
        <v>69</v>
      </c>
      <c r="AL1332" s="28"/>
      <c r="AM1332" s="28"/>
    </row>
    <row r="1333" spans="1:39">
      <c r="A1333" s="22" t="str">
        <f t="shared" si="156"/>
        <v>合肥肥东网点</v>
      </c>
      <c r="B1333" s="22" t="str">
        <f>VLOOKUP(R1333,区域划分!A:B,2,0)</f>
        <v>肥东</v>
      </c>
      <c r="C1333" t="str">
        <f t="shared" si="157"/>
        <v>2020-11-06</v>
      </c>
      <c r="D1333" s="16" t="s">
        <v>12389</v>
      </c>
      <c r="E1333" s="16" t="s">
        <v>12390</v>
      </c>
      <c r="F1333" s="16" t="s">
        <v>433</v>
      </c>
      <c r="G1333" s="16" t="s">
        <v>532</v>
      </c>
      <c r="H1333" s="16" t="s">
        <v>1112</v>
      </c>
      <c r="I1333" s="16" t="s">
        <v>473</v>
      </c>
      <c r="J1333" s="16" t="s">
        <v>634</v>
      </c>
      <c r="K1333" s="16" t="s">
        <v>1021</v>
      </c>
      <c r="L1333" s="16" t="s">
        <v>12391</v>
      </c>
      <c r="M1333" s="16" t="s">
        <v>12392</v>
      </c>
      <c r="N1333" s="16" t="s">
        <v>478</v>
      </c>
      <c r="O1333" s="16" t="s">
        <v>479</v>
      </c>
      <c r="P1333" s="16" t="s">
        <v>12393</v>
      </c>
      <c r="Q1333" s="16" t="s">
        <v>12394</v>
      </c>
      <c r="R1333" s="16" t="s">
        <v>77</v>
      </c>
      <c r="S1333" s="16" t="s">
        <v>5070</v>
      </c>
      <c r="T1333" s="16" t="s">
        <v>12395</v>
      </c>
      <c r="U1333" s="16" t="s">
        <v>447</v>
      </c>
      <c r="V1333" s="16" t="s">
        <v>12396</v>
      </c>
      <c r="W1333" s="16" t="s">
        <v>12393</v>
      </c>
      <c r="X1333" s="16" t="s">
        <v>449</v>
      </c>
      <c r="Y1333" s="16" t="s">
        <v>450</v>
      </c>
      <c r="Z1333" s="16" t="s">
        <v>451</v>
      </c>
      <c r="AA1333" s="16" t="s">
        <v>12397</v>
      </c>
      <c r="AB1333" s="16" t="s">
        <v>5070</v>
      </c>
      <c r="AC1333" s="16" t="s">
        <v>11</v>
      </c>
      <c r="AD1333" s="16" t="s">
        <v>453</v>
      </c>
      <c r="AE1333" s="16" t="s">
        <v>77</v>
      </c>
      <c r="AF1333" s="16" t="s">
        <v>338</v>
      </c>
      <c r="AG1333" s="25">
        <f ca="1" t="shared" si="158"/>
        <v>15.0283333333209</v>
      </c>
      <c r="AH1333" s="25" t="str">
        <f t="shared" si="159"/>
        <v>是</v>
      </c>
      <c r="AI1333" s="26" t="str">
        <f ca="1" t="shared" si="160"/>
        <v>是</v>
      </c>
      <c r="AJ1333" s="27" t="str">
        <f ca="1" t="shared" si="161"/>
        <v>是</v>
      </c>
      <c r="AK1333" s="28" t="s">
        <v>69</v>
      </c>
      <c r="AL1333" s="28"/>
      <c r="AM1333" s="28"/>
    </row>
    <row r="1334" spans="1:39">
      <c r="A1334" s="22" t="str">
        <f t="shared" si="156"/>
        <v>合肥长丰北城网点</v>
      </c>
      <c r="B1334" s="22" t="str">
        <f>VLOOKUP(R1334,区域划分!A:B,2,0)</f>
        <v>合肥北</v>
      </c>
      <c r="C1334" t="str">
        <f t="shared" si="157"/>
        <v>2020-11-06</v>
      </c>
      <c r="D1334" s="16" t="s">
        <v>12398</v>
      </c>
      <c r="E1334" s="16" t="s">
        <v>12399</v>
      </c>
      <c r="F1334" s="16" t="s">
        <v>433</v>
      </c>
      <c r="G1334" s="16" t="s">
        <v>456</v>
      </c>
      <c r="H1334" s="16" t="s">
        <v>457</v>
      </c>
      <c r="I1334" s="16" t="s">
        <v>473</v>
      </c>
      <c r="J1334" s="16" t="s">
        <v>12400</v>
      </c>
      <c r="K1334" s="16" t="s">
        <v>12401</v>
      </c>
      <c r="L1334" s="16" t="s">
        <v>12402</v>
      </c>
      <c r="M1334" s="16" t="s">
        <v>537</v>
      </c>
      <c r="N1334" s="16" t="s">
        <v>441</v>
      </c>
      <c r="O1334" s="16" t="s">
        <v>442</v>
      </c>
      <c r="P1334" s="16" t="s">
        <v>537</v>
      </c>
      <c r="Q1334" s="16" t="s">
        <v>12403</v>
      </c>
      <c r="R1334" s="16" t="s">
        <v>21</v>
      </c>
      <c r="S1334" s="16" t="s">
        <v>482</v>
      </c>
      <c r="T1334" s="16" t="s">
        <v>12404</v>
      </c>
      <c r="U1334" s="16" t="s">
        <v>447</v>
      </c>
      <c r="V1334" s="16" t="s">
        <v>541</v>
      </c>
      <c r="W1334" s="16" t="s">
        <v>537</v>
      </c>
      <c r="X1334" s="16" t="s">
        <v>449</v>
      </c>
      <c r="Y1334" s="16" t="s">
        <v>450</v>
      </c>
      <c r="Z1334" s="16" t="s">
        <v>451</v>
      </c>
      <c r="AA1334" s="16" t="s">
        <v>12405</v>
      </c>
      <c r="AB1334" s="16" t="s">
        <v>482</v>
      </c>
      <c r="AC1334" s="16" t="s">
        <v>21</v>
      </c>
      <c r="AD1334" s="16" t="s">
        <v>453</v>
      </c>
      <c r="AE1334" s="16" t="s">
        <v>338</v>
      </c>
      <c r="AF1334" s="16" t="s">
        <v>338</v>
      </c>
      <c r="AG1334" s="25">
        <f ca="1" t="shared" si="158"/>
        <v>15.2305555554922</v>
      </c>
      <c r="AH1334" s="25" t="str">
        <f t="shared" si="159"/>
        <v>是</v>
      </c>
      <c r="AI1334" s="26" t="str">
        <f ca="1" t="shared" si="160"/>
        <v>是</v>
      </c>
      <c r="AJ1334" s="27" t="str">
        <f ca="1" t="shared" si="161"/>
        <v>是</v>
      </c>
      <c r="AK1334" s="28" t="s">
        <v>69</v>
      </c>
      <c r="AL1334" s="28"/>
      <c r="AM1334" s="28"/>
    </row>
    <row r="1335" spans="1:39">
      <c r="A1335" s="22" t="str">
        <f t="shared" si="156"/>
        <v>合肥肥东网点</v>
      </c>
      <c r="B1335" s="22" t="str">
        <f>VLOOKUP(R1335,区域划分!A:B,2,0)</f>
        <v>肥东</v>
      </c>
      <c r="C1335" t="str">
        <f t="shared" si="157"/>
        <v>2020-11-06</v>
      </c>
      <c r="D1335" s="16" t="s">
        <v>12406</v>
      </c>
      <c r="E1335" s="16" t="s">
        <v>12407</v>
      </c>
      <c r="F1335" s="16" t="s">
        <v>835</v>
      </c>
      <c r="G1335" s="16" t="s">
        <v>532</v>
      </c>
      <c r="H1335" s="16" t="s">
        <v>1112</v>
      </c>
      <c r="I1335" s="16" t="s">
        <v>473</v>
      </c>
      <c r="J1335" s="16" t="s">
        <v>836</v>
      </c>
      <c r="K1335" s="16" t="s">
        <v>12408</v>
      </c>
      <c r="L1335" s="16" t="s">
        <v>12409</v>
      </c>
      <c r="M1335" s="16" t="s">
        <v>12410</v>
      </c>
      <c r="N1335" s="16" t="s">
        <v>441</v>
      </c>
      <c r="O1335" s="16" t="s">
        <v>442</v>
      </c>
      <c r="P1335" s="16" t="s">
        <v>12411</v>
      </c>
      <c r="Q1335" s="16" t="s">
        <v>12412</v>
      </c>
      <c r="R1335" s="16" t="s">
        <v>77</v>
      </c>
      <c r="S1335" s="16" t="s">
        <v>539</v>
      </c>
      <c r="T1335" s="16" t="s">
        <v>12413</v>
      </c>
      <c r="U1335" s="16" t="s">
        <v>447</v>
      </c>
      <c r="V1335" s="16" t="s">
        <v>12414</v>
      </c>
      <c r="W1335" s="16" t="s">
        <v>12411</v>
      </c>
      <c r="X1335" s="16" t="s">
        <v>449</v>
      </c>
      <c r="Y1335" s="16" t="s">
        <v>450</v>
      </c>
      <c r="Z1335" s="16" t="s">
        <v>451</v>
      </c>
      <c r="AA1335" s="16" t="s">
        <v>12415</v>
      </c>
      <c r="AB1335" s="16" t="s">
        <v>539</v>
      </c>
      <c r="AC1335" s="16" t="s">
        <v>77</v>
      </c>
      <c r="AD1335" s="16" t="s">
        <v>865</v>
      </c>
      <c r="AE1335" s="16" t="s">
        <v>338</v>
      </c>
      <c r="AF1335" s="16" t="s">
        <v>338</v>
      </c>
      <c r="AG1335" s="25">
        <f ca="1" t="shared" si="158"/>
        <v>14.8844444444985</v>
      </c>
      <c r="AH1335" s="25" t="str">
        <f t="shared" si="159"/>
        <v>是</v>
      </c>
      <c r="AI1335" s="26" t="str">
        <f ca="1" t="shared" si="160"/>
        <v>是</v>
      </c>
      <c r="AJ1335" s="27" t="str">
        <f ca="1" t="shared" si="161"/>
        <v>是</v>
      </c>
      <c r="AK1335" s="28" t="s">
        <v>69</v>
      </c>
      <c r="AL1335" s="28"/>
      <c r="AM1335" s="28"/>
    </row>
    <row r="1336" spans="1:39">
      <c r="A1336" s="22" t="str">
        <f t="shared" si="156"/>
        <v>合肥长丰北城网点</v>
      </c>
      <c r="B1336" s="22" t="str">
        <f>VLOOKUP(R1336,区域划分!A:B,2,0)</f>
        <v>合肥北</v>
      </c>
      <c r="C1336" t="str">
        <f t="shared" si="157"/>
        <v>2020-11-06</v>
      </c>
      <c r="D1336" s="16" t="s">
        <v>12416</v>
      </c>
      <c r="E1336" s="16" t="s">
        <v>12417</v>
      </c>
      <c r="F1336" s="16" t="s">
        <v>433</v>
      </c>
      <c r="G1336" s="16" t="s">
        <v>456</v>
      </c>
      <c r="H1336" s="16" t="s">
        <v>457</v>
      </c>
      <c r="I1336" s="16" t="s">
        <v>473</v>
      </c>
      <c r="J1336" s="16" t="s">
        <v>12418</v>
      </c>
      <c r="K1336" s="16" t="s">
        <v>12419</v>
      </c>
      <c r="L1336" s="16" t="s">
        <v>12420</v>
      </c>
      <c r="M1336" s="16" t="s">
        <v>12421</v>
      </c>
      <c r="N1336" s="16" t="s">
        <v>478</v>
      </c>
      <c r="O1336" s="16" t="s">
        <v>442</v>
      </c>
      <c r="P1336" s="16" t="s">
        <v>12422</v>
      </c>
      <c r="Q1336" s="16" t="s">
        <v>12423</v>
      </c>
      <c r="R1336" s="16" t="s">
        <v>21</v>
      </c>
      <c r="S1336" s="16" t="s">
        <v>482</v>
      </c>
      <c r="T1336" s="16" t="s">
        <v>12424</v>
      </c>
      <c r="U1336" s="16" t="s">
        <v>447</v>
      </c>
      <c r="V1336" s="16" t="s">
        <v>12425</v>
      </c>
      <c r="W1336" s="16" t="s">
        <v>12422</v>
      </c>
      <c r="X1336" s="16" t="s">
        <v>449</v>
      </c>
      <c r="Y1336" s="16" t="s">
        <v>450</v>
      </c>
      <c r="Z1336" s="16" t="s">
        <v>451</v>
      </c>
      <c r="AA1336" s="16" t="s">
        <v>12426</v>
      </c>
      <c r="AB1336" s="16" t="s">
        <v>482</v>
      </c>
      <c r="AC1336" s="16" t="s">
        <v>21</v>
      </c>
      <c r="AD1336" s="16" t="s">
        <v>453</v>
      </c>
      <c r="AE1336" s="16" t="s">
        <v>338</v>
      </c>
      <c r="AF1336" s="16" t="s">
        <v>338</v>
      </c>
      <c r="AG1336" s="25">
        <f ca="1" t="shared" si="158"/>
        <v>15.4419444445521</v>
      </c>
      <c r="AH1336" s="25" t="str">
        <f t="shared" si="159"/>
        <v>是</v>
      </c>
      <c r="AI1336" s="26" t="str">
        <f ca="1" t="shared" si="160"/>
        <v>是</v>
      </c>
      <c r="AJ1336" s="27" t="str">
        <f ca="1" t="shared" si="161"/>
        <v>是</v>
      </c>
      <c r="AK1336" s="28" t="s">
        <v>69</v>
      </c>
      <c r="AL1336" s="28"/>
      <c r="AM1336" s="28"/>
    </row>
    <row r="1337" spans="1:39">
      <c r="A1337" s="22" t="str">
        <f t="shared" si="156"/>
        <v>马鞍山含山网点</v>
      </c>
      <c r="B1337" s="22" t="str">
        <f>VLOOKUP(R1337,区域划分!A:B,2,0)</f>
        <v>含山</v>
      </c>
      <c r="C1337" t="str">
        <f t="shared" si="157"/>
        <v>2020-11-06</v>
      </c>
      <c r="D1337" s="16" t="s">
        <v>12427</v>
      </c>
      <c r="E1337" s="16" t="s">
        <v>10916</v>
      </c>
      <c r="F1337" s="16" t="s">
        <v>433</v>
      </c>
      <c r="G1337" s="16" t="s">
        <v>471</v>
      </c>
      <c r="H1337" s="16" t="s">
        <v>472</v>
      </c>
      <c r="I1337" s="16" t="s">
        <v>473</v>
      </c>
      <c r="J1337" s="16" t="s">
        <v>10917</v>
      </c>
      <c r="K1337" s="16" t="s">
        <v>12428</v>
      </c>
      <c r="L1337" s="16" t="s">
        <v>12429</v>
      </c>
      <c r="M1337" s="16" t="s">
        <v>537</v>
      </c>
      <c r="N1337" s="16" t="s">
        <v>441</v>
      </c>
      <c r="O1337" s="16" t="s">
        <v>442</v>
      </c>
      <c r="P1337" s="16" t="s">
        <v>537</v>
      </c>
      <c r="Q1337" s="16" t="s">
        <v>10922</v>
      </c>
      <c r="R1337" s="16" t="s">
        <v>27</v>
      </c>
      <c r="S1337" s="16" t="s">
        <v>1206</v>
      </c>
      <c r="T1337" s="16" t="s">
        <v>12430</v>
      </c>
      <c r="U1337" s="16" t="s">
        <v>447</v>
      </c>
      <c r="V1337" s="16" t="s">
        <v>541</v>
      </c>
      <c r="W1337" s="16" t="s">
        <v>537</v>
      </c>
      <c r="X1337" s="16" t="s">
        <v>449</v>
      </c>
      <c r="Y1337" s="16" t="s">
        <v>450</v>
      </c>
      <c r="Z1337" s="16" t="s">
        <v>451</v>
      </c>
      <c r="AA1337" s="16" t="s">
        <v>12431</v>
      </c>
      <c r="AB1337" s="16" t="s">
        <v>1206</v>
      </c>
      <c r="AC1337" s="16" t="s">
        <v>27</v>
      </c>
      <c r="AD1337" s="16" t="s">
        <v>453</v>
      </c>
      <c r="AE1337" s="16" t="s">
        <v>338</v>
      </c>
      <c r="AF1337" s="16" t="s">
        <v>338</v>
      </c>
      <c r="AG1337" s="25">
        <f ca="1" t="shared" si="158"/>
        <v>15.0641666666488</v>
      </c>
      <c r="AH1337" s="25" t="str">
        <f t="shared" si="159"/>
        <v>是</v>
      </c>
      <c r="AI1337" s="26" t="str">
        <f ca="1" t="shared" si="160"/>
        <v>是</v>
      </c>
      <c r="AJ1337" s="27" t="str">
        <f ca="1" t="shared" si="161"/>
        <v>是</v>
      </c>
      <c r="AK1337" s="28" t="s">
        <v>69</v>
      </c>
      <c r="AL1337" s="28"/>
      <c r="AM1337" s="28"/>
    </row>
    <row r="1338" spans="1:39">
      <c r="A1338" s="22" t="str">
        <f t="shared" si="156"/>
        <v>合肥蜀山网点</v>
      </c>
      <c r="B1338" s="22" t="str">
        <f>VLOOKUP(R1338,区域划分!A:B,2,0)</f>
        <v>合肥南</v>
      </c>
      <c r="C1338" t="str">
        <f t="shared" si="157"/>
        <v>2020-11-06</v>
      </c>
      <c r="D1338" s="16" t="s">
        <v>12432</v>
      </c>
      <c r="E1338" s="16" t="s">
        <v>12433</v>
      </c>
      <c r="F1338" s="16" t="s">
        <v>433</v>
      </c>
      <c r="G1338" s="16" t="s">
        <v>456</v>
      </c>
      <c r="H1338" s="16" t="s">
        <v>457</v>
      </c>
      <c r="I1338" s="16" t="s">
        <v>473</v>
      </c>
      <c r="J1338" s="16" t="s">
        <v>12434</v>
      </c>
      <c r="K1338" s="16" t="s">
        <v>12435</v>
      </c>
      <c r="L1338" s="16" t="s">
        <v>12436</v>
      </c>
      <c r="M1338" s="16" t="s">
        <v>12437</v>
      </c>
      <c r="N1338" s="16" t="s">
        <v>441</v>
      </c>
      <c r="O1338" s="16" t="s">
        <v>442</v>
      </c>
      <c r="P1338" s="16" t="s">
        <v>12438</v>
      </c>
      <c r="Q1338" s="16" t="s">
        <v>12439</v>
      </c>
      <c r="R1338" s="16" t="s">
        <v>65</v>
      </c>
      <c r="S1338" s="16" t="s">
        <v>12440</v>
      </c>
      <c r="T1338" s="16" t="s">
        <v>12441</v>
      </c>
      <c r="U1338" s="16" t="s">
        <v>447</v>
      </c>
      <c r="V1338" s="16" t="s">
        <v>12442</v>
      </c>
      <c r="W1338" s="16" t="s">
        <v>12438</v>
      </c>
      <c r="X1338" s="16" t="s">
        <v>449</v>
      </c>
      <c r="Y1338" s="16" t="s">
        <v>450</v>
      </c>
      <c r="Z1338" s="16" t="s">
        <v>451</v>
      </c>
      <c r="AA1338" s="16" t="s">
        <v>12443</v>
      </c>
      <c r="AB1338" s="16" t="s">
        <v>12440</v>
      </c>
      <c r="AC1338" s="16" t="s">
        <v>65</v>
      </c>
      <c r="AD1338" s="16" t="s">
        <v>453</v>
      </c>
      <c r="AE1338" s="16" t="s">
        <v>338</v>
      </c>
      <c r="AF1338" s="16" t="s">
        <v>338</v>
      </c>
      <c r="AG1338" s="25">
        <f ca="1" t="shared" si="158"/>
        <v>17.2419444444822</v>
      </c>
      <c r="AH1338" s="25" t="str">
        <f t="shared" si="159"/>
        <v>是</v>
      </c>
      <c r="AI1338" s="26" t="str">
        <f ca="1" t="shared" si="160"/>
        <v>是</v>
      </c>
      <c r="AJ1338" s="27" t="str">
        <f ca="1" t="shared" si="161"/>
        <v>是</v>
      </c>
      <c r="AK1338" s="28" t="s">
        <v>69</v>
      </c>
      <c r="AL1338" s="28"/>
      <c r="AM1338" s="28"/>
    </row>
    <row r="1339" spans="1:39">
      <c r="A1339" s="22" t="str">
        <f t="shared" si="156"/>
        <v>亳州蒙城网点</v>
      </c>
      <c r="B1339" s="22" t="str">
        <f>VLOOKUP(R1339,区域划分!A:B,2,0)</f>
        <v>亳州</v>
      </c>
      <c r="C1339" t="str">
        <f t="shared" si="157"/>
        <v>2020-11-06</v>
      </c>
      <c r="D1339" s="16" t="s">
        <v>12444</v>
      </c>
      <c r="E1339" s="16" t="s">
        <v>12445</v>
      </c>
      <c r="F1339" s="16" t="s">
        <v>433</v>
      </c>
      <c r="G1339" s="16" t="s">
        <v>532</v>
      </c>
      <c r="H1339" s="16" t="s">
        <v>533</v>
      </c>
      <c r="I1339" s="16" t="s">
        <v>473</v>
      </c>
      <c r="J1339" s="16" t="s">
        <v>10791</v>
      </c>
      <c r="K1339" s="16" t="s">
        <v>10792</v>
      </c>
      <c r="L1339" s="16" t="s">
        <v>12446</v>
      </c>
      <c r="M1339" s="16" t="s">
        <v>537</v>
      </c>
      <c r="N1339" s="16" t="s">
        <v>441</v>
      </c>
      <c r="O1339" s="16" t="s">
        <v>442</v>
      </c>
      <c r="P1339" s="16" t="s">
        <v>537</v>
      </c>
      <c r="Q1339" s="16" t="s">
        <v>12447</v>
      </c>
      <c r="R1339" s="16" t="s">
        <v>57</v>
      </c>
      <c r="S1339" s="16" t="s">
        <v>1875</v>
      </c>
      <c r="T1339" s="16" t="s">
        <v>12448</v>
      </c>
      <c r="U1339" s="16" t="s">
        <v>447</v>
      </c>
      <c r="V1339" s="16" t="s">
        <v>541</v>
      </c>
      <c r="W1339" s="16" t="s">
        <v>537</v>
      </c>
      <c r="X1339" s="16" t="s">
        <v>449</v>
      </c>
      <c r="Y1339" s="16" t="s">
        <v>450</v>
      </c>
      <c r="Z1339" s="16" t="s">
        <v>451</v>
      </c>
      <c r="AA1339" s="16" t="s">
        <v>12449</v>
      </c>
      <c r="AB1339" s="16" t="s">
        <v>1875</v>
      </c>
      <c r="AC1339" s="16" t="s">
        <v>57</v>
      </c>
      <c r="AD1339" s="16" t="s">
        <v>453</v>
      </c>
      <c r="AE1339" s="16" t="s">
        <v>338</v>
      </c>
      <c r="AF1339" s="16" t="s">
        <v>338</v>
      </c>
      <c r="AG1339" s="25">
        <f ca="1" t="shared" si="158"/>
        <v>23.4783333332743</v>
      </c>
      <c r="AH1339" s="25" t="str">
        <f t="shared" si="159"/>
        <v>是</v>
      </c>
      <c r="AI1339" s="26" t="str">
        <f ca="1" t="shared" si="160"/>
        <v>是</v>
      </c>
      <c r="AJ1339" s="27" t="str">
        <f ca="1" t="shared" si="161"/>
        <v>是</v>
      </c>
      <c r="AK1339" s="28" t="s">
        <v>69</v>
      </c>
      <c r="AL1339" s="28"/>
      <c r="AM1339" s="28"/>
    </row>
    <row r="1340" spans="1:39">
      <c r="A1340" s="22" t="str">
        <f t="shared" si="156"/>
        <v>亳州蒙城网点</v>
      </c>
      <c r="B1340" s="22" t="str">
        <f>VLOOKUP(R1340,区域划分!A:B,2,0)</f>
        <v>亳州</v>
      </c>
      <c r="C1340" t="str">
        <f t="shared" si="157"/>
        <v>2020-11-06</v>
      </c>
      <c r="D1340" s="16" t="s">
        <v>12450</v>
      </c>
      <c r="E1340" s="16" t="s">
        <v>12451</v>
      </c>
      <c r="F1340" s="16" t="s">
        <v>433</v>
      </c>
      <c r="G1340" s="16" t="s">
        <v>456</v>
      </c>
      <c r="H1340" s="16" t="s">
        <v>457</v>
      </c>
      <c r="I1340" s="16" t="s">
        <v>473</v>
      </c>
      <c r="J1340" s="16" t="s">
        <v>6481</v>
      </c>
      <c r="K1340" s="16" t="s">
        <v>5564</v>
      </c>
      <c r="L1340" s="16" t="s">
        <v>12452</v>
      </c>
      <c r="M1340" s="16" t="s">
        <v>12453</v>
      </c>
      <c r="N1340" s="16" t="s">
        <v>441</v>
      </c>
      <c r="O1340" s="16" t="s">
        <v>442</v>
      </c>
      <c r="P1340" s="16" t="s">
        <v>12454</v>
      </c>
      <c r="Q1340" s="16" t="s">
        <v>12455</v>
      </c>
      <c r="R1340" s="16" t="s">
        <v>57</v>
      </c>
      <c r="S1340" s="16" t="s">
        <v>1875</v>
      </c>
      <c r="T1340" s="16" t="s">
        <v>12456</v>
      </c>
      <c r="U1340" s="16" t="s">
        <v>447</v>
      </c>
      <c r="V1340" s="16" t="s">
        <v>12457</v>
      </c>
      <c r="W1340" s="16" t="s">
        <v>12454</v>
      </c>
      <c r="X1340" s="16" t="s">
        <v>449</v>
      </c>
      <c r="Y1340" s="16" t="s">
        <v>450</v>
      </c>
      <c r="Z1340" s="16" t="s">
        <v>451</v>
      </c>
      <c r="AA1340" s="16" t="s">
        <v>12458</v>
      </c>
      <c r="AB1340" s="16" t="s">
        <v>1875</v>
      </c>
      <c r="AC1340" s="16" t="s">
        <v>57</v>
      </c>
      <c r="AD1340" s="16" t="s">
        <v>453</v>
      </c>
      <c r="AE1340" s="16" t="s">
        <v>57</v>
      </c>
      <c r="AF1340" s="16" t="s">
        <v>338</v>
      </c>
      <c r="AG1340" s="25">
        <f ca="1" t="shared" si="158"/>
        <v>23.7888888887828</v>
      </c>
      <c r="AH1340" s="25" t="str">
        <f t="shared" si="159"/>
        <v>是</v>
      </c>
      <c r="AI1340" s="26" t="str">
        <f ca="1" t="shared" si="160"/>
        <v>是</v>
      </c>
      <c r="AJ1340" s="27" t="str">
        <f ca="1" t="shared" si="161"/>
        <v>是</v>
      </c>
      <c r="AK1340" s="28" t="s">
        <v>69</v>
      </c>
      <c r="AL1340" s="28"/>
      <c r="AM1340" s="28"/>
    </row>
    <row r="1341" spans="1:39">
      <c r="A1341" s="22" t="str">
        <f t="shared" si="156"/>
        <v>马鞍山含山网点</v>
      </c>
      <c r="B1341" s="22" t="str">
        <f>VLOOKUP(R1341,区域划分!A:B,2,0)</f>
        <v>含山</v>
      </c>
      <c r="C1341" t="str">
        <f t="shared" si="157"/>
        <v>2020-11-06</v>
      </c>
      <c r="D1341" s="16" t="s">
        <v>12459</v>
      </c>
      <c r="E1341" s="16" t="s">
        <v>12460</v>
      </c>
      <c r="F1341" s="16" t="s">
        <v>433</v>
      </c>
      <c r="G1341" s="16" t="s">
        <v>456</v>
      </c>
      <c r="H1341" s="16" t="s">
        <v>753</v>
      </c>
      <c r="I1341" s="16" t="s">
        <v>473</v>
      </c>
      <c r="J1341" s="16" t="s">
        <v>12461</v>
      </c>
      <c r="K1341" s="16" t="s">
        <v>12462</v>
      </c>
      <c r="L1341" s="16" t="s">
        <v>12463</v>
      </c>
      <c r="M1341" s="16" t="s">
        <v>12464</v>
      </c>
      <c r="N1341" s="16" t="s">
        <v>441</v>
      </c>
      <c r="O1341" s="16" t="s">
        <v>442</v>
      </c>
      <c r="P1341" s="16" t="s">
        <v>12465</v>
      </c>
      <c r="Q1341" s="16" t="s">
        <v>12466</v>
      </c>
      <c r="R1341" s="16" t="s">
        <v>27</v>
      </c>
      <c r="S1341" s="16" t="s">
        <v>1206</v>
      </c>
      <c r="T1341" s="16" t="s">
        <v>12467</v>
      </c>
      <c r="U1341" s="16" t="s">
        <v>447</v>
      </c>
      <c r="V1341" s="16" t="s">
        <v>12468</v>
      </c>
      <c r="W1341" s="16" t="s">
        <v>12469</v>
      </c>
      <c r="X1341" s="16" t="s">
        <v>449</v>
      </c>
      <c r="Y1341" s="16" t="s">
        <v>450</v>
      </c>
      <c r="Z1341" s="16" t="s">
        <v>451</v>
      </c>
      <c r="AA1341" s="16" t="s">
        <v>12470</v>
      </c>
      <c r="AB1341" s="16" t="s">
        <v>1206</v>
      </c>
      <c r="AC1341" s="16" t="s">
        <v>27</v>
      </c>
      <c r="AD1341" s="16" t="s">
        <v>453</v>
      </c>
      <c r="AE1341" s="16" t="s">
        <v>338</v>
      </c>
      <c r="AF1341" s="16" t="s">
        <v>338</v>
      </c>
      <c r="AG1341" s="25">
        <f ca="1" t="shared" si="158"/>
        <v>18.3697222222108</v>
      </c>
      <c r="AH1341" s="25" t="str">
        <f t="shared" si="159"/>
        <v>是</v>
      </c>
      <c r="AI1341" s="26" t="str">
        <f ca="1" t="shared" si="160"/>
        <v>是</v>
      </c>
      <c r="AJ1341" s="27" t="str">
        <f ca="1" t="shared" si="161"/>
        <v>是</v>
      </c>
      <c r="AK1341" s="28" t="s">
        <v>69</v>
      </c>
      <c r="AL1341" s="28"/>
      <c r="AM1341" s="28"/>
    </row>
    <row r="1342" spans="1:39">
      <c r="A1342" s="22" t="str">
        <f t="shared" si="156"/>
        <v>亳州蒙城网点</v>
      </c>
      <c r="B1342" s="22" t="str">
        <f>VLOOKUP(R1342,区域划分!A:B,2,0)</f>
        <v>亳州</v>
      </c>
      <c r="C1342" t="str">
        <f t="shared" si="157"/>
        <v>2020-11-06</v>
      </c>
      <c r="D1342" s="16" t="s">
        <v>12471</v>
      </c>
      <c r="E1342" s="16" t="s">
        <v>12472</v>
      </c>
      <c r="F1342" s="16" t="s">
        <v>433</v>
      </c>
      <c r="G1342" s="16" t="s">
        <v>471</v>
      </c>
      <c r="H1342" s="16" t="s">
        <v>472</v>
      </c>
      <c r="I1342" s="16" t="s">
        <v>473</v>
      </c>
      <c r="J1342" s="16" t="s">
        <v>3219</v>
      </c>
      <c r="K1342" s="16" t="s">
        <v>12473</v>
      </c>
      <c r="L1342" s="16" t="s">
        <v>12474</v>
      </c>
      <c r="M1342" s="16" t="s">
        <v>537</v>
      </c>
      <c r="N1342" s="16" t="s">
        <v>441</v>
      </c>
      <c r="O1342" s="16" t="s">
        <v>442</v>
      </c>
      <c r="P1342" s="16" t="s">
        <v>537</v>
      </c>
      <c r="Q1342" s="16" t="s">
        <v>12475</v>
      </c>
      <c r="R1342" s="16" t="s">
        <v>57</v>
      </c>
      <c r="S1342" s="16" t="s">
        <v>1875</v>
      </c>
      <c r="T1342" s="16" t="s">
        <v>12476</v>
      </c>
      <c r="U1342" s="16" t="s">
        <v>447</v>
      </c>
      <c r="V1342" s="16" t="s">
        <v>541</v>
      </c>
      <c r="W1342" s="16" t="s">
        <v>537</v>
      </c>
      <c r="X1342" s="16" t="s">
        <v>449</v>
      </c>
      <c r="Y1342" s="16" t="s">
        <v>450</v>
      </c>
      <c r="Z1342" s="16" t="s">
        <v>451</v>
      </c>
      <c r="AA1342" s="16" t="s">
        <v>12477</v>
      </c>
      <c r="AB1342" s="16" t="s">
        <v>1875</v>
      </c>
      <c r="AC1342" s="16" t="s">
        <v>57</v>
      </c>
      <c r="AD1342" s="16" t="s">
        <v>453</v>
      </c>
      <c r="AE1342" s="16" t="s">
        <v>338</v>
      </c>
      <c r="AF1342" s="16" t="s">
        <v>338</v>
      </c>
      <c r="AG1342" s="25">
        <f ca="1" t="shared" si="158"/>
        <v>23.3450000000303</v>
      </c>
      <c r="AH1342" s="25" t="str">
        <f t="shared" si="159"/>
        <v>是</v>
      </c>
      <c r="AI1342" s="26" t="str">
        <f ca="1" t="shared" si="160"/>
        <v>是</v>
      </c>
      <c r="AJ1342" s="27" t="str">
        <f ca="1" t="shared" si="161"/>
        <v>是</v>
      </c>
      <c r="AK1342" s="28" t="s">
        <v>69</v>
      </c>
      <c r="AL1342" s="28"/>
      <c r="AM1342" s="28"/>
    </row>
    <row r="1343" spans="1:39">
      <c r="A1343" s="22" t="str">
        <f t="shared" si="156"/>
        <v>合肥蜀山网点</v>
      </c>
      <c r="B1343" s="22" t="str">
        <f>VLOOKUP(R1343,区域划分!A:B,2,0)</f>
        <v>合肥南</v>
      </c>
      <c r="C1343" t="str">
        <f t="shared" si="157"/>
        <v>2020-11-06</v>
      </c>
      <c r="D1343" s="16" t="s">
        <v>12478</v>
      </c>
      <c r="E1343" s="16" t="s">
        <v>12479</v>
      </c>
      <c r="F1343" s="16" t="s">
        <v>433</v>
      </c>
      <c r="G1343" s="16" t="s">
        <v>532</v>
      </c>
      <c r="H1343" s="16" t="s">
        <v>533</v>
      </c>
      <c r="I1343" s="16" t="s">
        <v>436</v>
      </c>
      <c r="J1343" s="16" t="s">
        <v>12480</v>
      </c>
      <c r="K1343" s="16" t="s">
        <v>12481</v>
      </c>
      <c r="L1343" s="16" t="s">
        <v>12482</v>
      </c>
      <c r="M1343" s="16" t="s">
        <v>12483</v>
      </c>
      <c r="N1343" s="16" t="s">
        <v>441</v>
      </c>
      <c r="O1343" s="16" t="s">
        <v>442</v>
      </c>
      <c r="P1343" s="16" t="s">
        <v>12484</v>
      </c>
      <c r="Q1343" s="16" t="s">
        <v>12485</v>
      </c>
      <c r="R1343" s="16" t="s">
        <v>65</v>
      </c>
      <c r="S1343" s="16" t="s">
        <v>12440</v>
      </c>
      <c r="T1343" s="16" t="s">
        <v>12441</v>
      </c>
      <c r="U1343" s="16" t="s">
        <v>447</v>
      </c>
      <c r="V1343" s="16" t="s">
        <v>12486</v>
      </c>
      <c r="W1343" s="16" t="s">
        <v>12484</v>
      </c>
      <c r="X1343" s="16" t="s">
        <v>449</v>
      </c>
      <c r="Y1343" s="16" t="s">
        <v>450</v>
      </c>
      <c r="Z1343" s="16" t="s">
        <v>451</v>
      </c>
      <c r="AA1343" s="16" t="s">
        <v>12487</v>
      </c>
      <c r="AB1343" s="16" t="s">
        <v>12440</v>
      </c>
      <c r="AC1343" s="16" t="s">
        <v>65</v>
      </c>
      <c r="AD1343" s="16" t="s">
        <v>453</v>
      </c>
      <c r="AE1343" s="16" t="s">
        <v>338</v>
      </c>
      <c r="AF1343" s="16" t="s">
        <v>338</v>
      </c>
      <c r="AG1343" s="25">
        <f ca="1" t="shared" si="158"/>
        <v>16.7430555556202</v>
      </c>
      <c r="AH1343" s="25" t="str">
        <f t="shared" si="159"/>
        <v>是</v>
      </c>
      <c r="AI1343" s="26" t="str">
        <f ca="1" t="shared" si="160"/>
        <v>是</v>
      </c>
      <c r="AJ1343" s="27" t="str">
        <f ca="1" t="shared" si="161"/>
        <v>是</v>
      </c>
      <c r="AK1343" s="28" t="s">
        <v>69</v>
      </c>
      <c r="AL1343" s="28"/>
      <c r="AM1343" s="28"/>
    </row>
    <row r="1344" spans="1:39">
      <c r="A1344" s="22" t="str">
        <f t="shared" si="156"/>
        <v>淮南凤台网点</v>
      </c>
      <c r="B1344" s="22" t="str">
        <f>VLOOKUP(R1344,区域划分!A:B,2,0)</f>
        <v>凤台</v>
      </c>
      <c r="C1344" t="str">
        <f t="shared" si="157"/>
        <v>2020-11-06</v>
      </c>
      <c r="D1344" s="16" t="s">
        <v>12488</v>
      </c>
      <c r="E1344" s="16" t="s">
        <v>12489</v>
      </c>
      <c r="F1344" s="16" t="s">
        <v>433</v>
      </c>
      <c r="G1344" s="16" t="s">
        <v>532</v>
      </c>
      <c r="H1344" s="16" t="s">
        <v>533</v>
      </c>
      <c r="I1344" s="16" t="s">
        <v>473</v>
      </c>
      <c r="J1344" s="16" t="s">
        <v>10791</v>
      </c>
      <c r="K1344" s="16" t="s">
        <v>10792</v>
      </c>
      <c r="L1344" s="16" t="s">
        <v>12490</v>
      </c>
      <c r="M1344" s="16" t="s">
        <v>537</v>
      </c>
      <c r="N1344" s="16" t="s">
        <v>441</v>
      </c>
      <c r="O1344" s="16" t="s">
        <v>442</v>
      </c>
      <c r="P1344" s="16" t="s">
        <v>537</v>
      </c>
      <c r="Q1344" s="16" t="s">
        <v>12491</v>
      </c>
      <c r="R1344" s="16" t="s">
        <v>41</v>
      </c>
      <c r="S1344" s="16" t="s">
        <v>11582</v>
      </c>
      <c r="T1344" s="16" t="s">
        <v>12492</v>
      </c>
      <c r="U1344" s="16" t="s">
        <v>466</v>
      </c>
      <c r="V1344" s="16" t="s">
        <v>541</v>
      </c>
      <c r="W1344" s="16" t="s">
        <v>537</v>
      </c>
      <c r="X1344" s="16" t="s">
        <v>449</v>
      </c>
      <c r="Y1344" s="16" t="s">
        <v>450</v>
      </c>
      <c r="Z1344" s="16" t="s">
        <v>451</v>
      </c>
      <c r="AA1344" s="16" t="s">
        <v>12493</v>
      </c>
      <c r="AB1344" s="16" t="s">
        <v>11582</v>
      </c>
      <c r="AC1344" s="16" t="s">
        <v>41</v>
      </c>
      <c r="AD1344" s="16" t="s">
        <v>453</v>
      </c>
      <c r="AE1344" s="16" t="s">
        <v>41</v>
      </c>
      <c r="AF1344" s="16" t="s">
        <v>338</v>
      </c>
      <c r="AG1344" s="25">
        <f ca="1" t="shared" si="158"/>
        <v>23.5813888888224</v>
      </c>
      <c r="AH1344" s="25" t="str">
        <f t="shared" si="159"/>
        <v>是</v>
      </c>
      <c r="AI1344" s="26" t="str">
        <f ca="1" t="shared" si="160"/>
        <v>是</v>
      </c>
      <c r="AJ1344" s="27" t="str">
        <f ca="1" t="shared" si="161"/>
        <v>是</v>
      </c>
      <c r="AK1344" s="28"/>
      <c r="AL1344" s="28" t="s">
        <v>71</v>
      </c>
      <c r="AM1344" s="28"/>
    </row>
    <row r="1345" spans="1:39">
      <c r="A1345" s="22" t="str">
        <f t="shared" si="156"/>
        <v>亳州蒙城网点</v>
      </c>
      <c r="B1345" s="22" t="str">
        <f>VLOOKUP(R1345,区域划分!A:B,2,0)</f>
        <v>亳州</v>
      </c>
      <c r="C1345" t="str">
        <f t="shared" si="157"/>
        <v>2020-11-06</v>
      </c>
      <c r="D1345" s="16" t="s">
        <v>12494</v>
      </c>
      <c r="E1345" s="16" t="s">
        <v>12495</v>
      </c>
      <c r="F1345" s="16" t="s">
        <v>433</v>
      </c>
      <c r="G1345" s="16" t="s">
        <v>456</v>
      </c>
      <c r="H1345" s="16" t="s">
        <v>753</v>
      </c>
      <c r="I1345" s="16" t="s">
        <v>473</v>
      </c>
      <c r="J1345" s="16" t="s">
        <v>10820</v>
      </c>
      <c r="K1345" s="16" t="s">
        <v>12496</v>
      </c>
      <c r="L1345" s="16" t="s">
        <v>12497</v>
      </c>
      <c r="M1345" s="16" t="s">
        <v>12498</v>
      </c>
      <c r="N1345" s="16" t="s">
        <v>441</v>
      </c>
      <c r="O1345" s="16" t="s">
        <v>442</v>
      </c>
      <c r="P1345" s="16" t="s">
        <v>12499</v>
      </c>
      <c r="Q1345" s="16" t="s">
        <v>12500</v>
      </c>
      <c r="R1345" s="16" t="s">
        <v>57</v>
      </c>
      <c r="S1345" s="16" t="s">
        <v>1875</v>
      </c>
      <c r="T1345" s="16" t="s">
        <v>12501</v>
      </c>
      <c r="U1345" s="16" t="s">
        <v>447</v>
      </c>
      <c r="V1345" s="16" t="s">
        <v>12502</v>
      </c>
      <c r="W1345" s="16" t="s">
        <v>12499</v>
      </c>
      <c r="X1345" s="16" t="s">
        <v>449</v>
      </c>
      <c r="Y1345" s="16" t="s">
        <v>450</v>
      </c>
      <c r="Z1345" s="16" t="s">
        <v>451</v>
      </c>
      <c r="AA1345" s="16" t="s">
        <v>12503</v>
      </c>
      <c r="AB1345" s="16" t="s">
        <v>1875</v>
      </c>
      <c r="AC1345" s="16" t="s">
        <v>57</v>
      </c>
      <c r="AD1345" s="16" t="s">
        <v>453</v>
      </c>
      <c r="AE1345" s="16" t="s">
        <v>338</v>
      </c>
      <c r="AF1345" s="16" t="s">
        <v>338</v>
      </c>
      <c r="AG1345" s="25">
        <f ca="1" t="shared" si="158"/>
        <v>22.5916666666162</v>
      </c>
      <c r="AH1345" s="25" t="str">
        <f t="shared" si="159"/>
        <v>是</v>
      </c>
      <c r="AI1345" s="26" t="str">
        <f ca="1" t="shared" si="160"/>
        <v>是</v>
      </c>
      <c r="AJ1345" s="27" t="str">
        <f ca="1" t="shared" si="161"/>
        <v>是</v>
      </c>
      <c r="AK1345" s="28" t="s">
        <v>69</v>
      </c>
      <c r="AL1345" s="28"/>
      <c r="AM1345" s="28"/>
    </row>
    <row r="1346" spans="1:39">
      <c r="A1346" s="22" t="str">
        <f t="shared" si="156"/>
        <v>亳州蒙城网点</v>
      </c>
      <c r="B1346" s="22" t="str">
        <f>VLOOKUP(R1346,区域划分!A:B,2,0)</f>
        <v>亳州</v>
      </c>
      <c r="C1346" t="str">
        <f t="shared" si="157"/>
        <v>2020-11-06</v>
      </c>
      <c r="D1346" s="16" t="s">
        <v>12504</v>
      </c>
      <c r="E1346" s="16" t="s">
        <v>12505</v>
      </c>
      <c r="F1346" s="16" t="s">
        <v>433</v>
      </c>
      <c r="G1346" s="16" t="s">
        <v>532</v>
      </c>
      <c r="H1346" s="16" t="s">
        <v>1112</v>
      </c>
      <c r="I1346" s="16" t="s">
        <v>436</v>
      </c>
      <c r="J1346" s="16" t="s">
        <v>4288</v>
      </c>
      <c r="K1346" s="16" t="s">
        <v>9359</v>
      </c>
      <c r="L1346" s="16" t="s">
        <v>12506</v>
      </c>
      <c r="M1346" s="16" t="s">
        <v>12507</v>
      </c>
      <c r="N1346" s="16" t="s">
        <v>478</v>
      </c>
      <c r="O1346" s="16" t="s">
        <v>442</v>
      </c>
      <c r="P1346" s="16" t="s">
        <v>12508</v>
      </c>
      <c r="Q1346" s="16" t="s">
        <v>12509</v>
      </c>
      <c r="R1346" s="16" t="s">
        <v>57</v>
      </c>
      <c r="S1346" s="16" t="s">
        <v>1875</v>
      </c>
      <c r="T1346" s="16" t="s">
        <v>12510</v>
      </c>
      <c r="U1346" s="16" t="s">
        <v>447</v>
      </c>
      <c r="V1346" s="16" t="s">
        <v>12511</v>
      </c>
      <c r="W1346" s="16" t="s">
        <v>12508</v>
      </c>
      <c r="X1346" s="16" t="s">
        <v>449</v>
      </c>
      <c r="Y1346" s="16" t="s">
        <v>450</v>
      </c>
      <c r="Z1346" s="16" t="s">
        <v>451</v>
      </c>
      <c r="AA1346" s="16" t="s">
        <v>12512</v>
      </c>
      <c r="AB1346" s="16" t="s">
        <v>1875</v>
      </c>
      <c r="AC1346" s="16" t="s">
        <v>57</v>
      </c>
      <c r="AD1346" s="16" t="s">
        <v>453</v>
      </c>
      <c r="AE1346" s="16" t="s">
        <v>338</v>
      </c>
      <c r="AF1346" s="16" t="s">
        <v>338</v>
      </c>
      <c r="AG1346" s="25">
        <f ca="1" t="shared" si="158"/>
        <v>21.6894444444333</v>
      </c>
      <c r="AH1346" s="25" t="str">
        <f t="shared" si="159"/>
        <v>是</v>
      </c>
      <c r="AI1346" s="26" t="str">
        <f ca="1" t="shared" si="160"/>
        <v>是</v>
      </c>
      <c r="AJ1346" s="27" t="str">
        <f ca="1" t="shared" si="161"/>
        <v>是</v>
      </c>
      <c r="AK1346" s="28" t="s">
        <v>69</v>
      </c>
      <c r="AL1346" s="28"/>
      <c r="AM1346" s="28"/>
    </row>
    <row r="1347" spans="1:39">
      <c r="A1347" s="22" t="str">
        <f t="shared" si="156"/>
        <v>合肥肥东人民路网点</v>
      </c>
      <c r="B1347" s="22" t="str">
        <f>VLOOKUP(R1347,区域划分!A:B,2,0)</f>
        <v>肥东</v>
      </c>
      <c r="C1347" t="str">
        <f t="shared" si="157"/>
        <v>2020-11-06</v>
      </c>
      <c r="D1347" s="16" t="s">
        <v>12513</v>
      </c>
      <c r="E1347" s="16" t="s">
        <v>12514</v>
      </c>
      <c r="F1347" s="16" t="s">
        <v>433</v>
      </c>
      <c r="G1347" s="16" t="s">
        <v>456</v>
      </c>
      <c r="H1347" s="16" t="s">
        <v>457</v>
      </c>
      <c r="I1347" s="16" t="s">
        <v>473</v>
      </c>
      <c r="J1347" s="16" t="s">
        <v>12515</v>
      </c>
      <c r="K1347" s="16" t="s">
        <v>12516</v>
      </c>
      <c r="L1347" s="16" t="s">
        <v>12517</v>
      </c>
      <c r="M1347" s="16" t="s">
        <v>734</v>
      </c>
      <c r="N1347" s="16" t="s">
        <v>478</v>
      </c>
      <c r="O1347" s="16" t="s">
        <v>442</v>
      </c>
      <c r="P1347" s="16" t="s">
        <v>12518</v>
      </c>
      <c r="Q1347" s="16" t="s">
        <v>12519</v>
      </c>
      <c r="R1347" s="16" t="s">
        <v>23</v>
      </c>
      <c r="S1347" s="16" t="s">
        <v>2174</v>
      </c>
      <c r="T1347" s="16" t="s">
        <v>12520</v>
      </c>
      <c r="U1347" s="16" t="s">
        <v>447</v>
      </c>
      <c r="V1347" s="16" t="s">
        <v>842</v>
      </c>
      <c r="W1347" s="16" t="s">
        <v>12518</v>
      </c>
      <c r="X1347" s="16" t="s">
        <v>449</v>
      </c>
      <c r="Y1347" s="16" t="s">
        <v>450</v>
      </c>
      <c r="Z1347" s="16" t="s">
        <v>451</v>
      </c>
      <c r="AA1347" s="16" t="s">
        <v>12521</v>
      </c>
      <c r="AB1347" s="16" t="s">
        <v>2174</v>
      </c>
      <c r="AC1347" s="16" t="s">
        <v>23</v>
      </c>
      <c r="AD1347" s="16" t="s">
        <v>453</v>
      </c>
      <c r="AE1347" s="16" t="s">
        <v>338</v>
      </c>
      <c r="AF1347" s="16" t="s">
        <v>338</v>
      </c>
      <c r="AG1347" s="25">
        <f ca="1" t="shared" si="158"/>
        <v>20.5197222222341</v>
      </c>
      <c r="AH1347" s="25" t="str">
        <f t="shared" si="159"/>
        <v>是</v>
      </c>
      <c r="AI1347" s="26" t="str">
        <f ca="1" t="shared" si="160"/>
        <v>是</v>
      </c>
      <c r="AJ1347" s="27" t="str">
        <f ca="1" t="shared" si="161"/>
        <v>是</v>
      </c>
      <c r="AK1347" s="28" t="s">
        <v>69</v>
      </c>
      <c r="AL1347" s="28"/>
      <c r="AM1347" s="28"/>
    </row>
    <row r="1348" spans="1:39">
      <c r="A1348" s="22" t="str">
        <f t="shared" si="156"/>
        <v>合肥经开大学城网点</v>
      </c>
      <c r="B1348" s="22" t="str">
        <f>VLOOKUP(R1348,区域划分!A:B,2,0)</f>
        <v>合肥南</v>
      </c>
      <c r="C1348" t="str">
        <f t="shared" si="157"/>
        <v>2020-11-06</v>
      </c>
      <c r="D1348" s="16" t="s">
        <v>12522</v>
      </c>
      <c r="E1348" s="16" t="s">
        <v>12523</v>
      </c>
      <c r="F1348" s="16" t="s">
        <v>433</v>
      </c>
      <c r="G1348" s="16" t="s">
        <v>456</v>
      </c>
      <c r="H1348" s="16" t="s">
        <v>457</v>
      </c>
      <c r="I1348" s="16" t="s">
        <v>436</v>
      </c>
      <c r="J1348" s="16" t="s">
        <v>10472</v>
      </c>
      <c r="K1348" s="16" t="s">
        <v>10473</v>
      </c>
      <c r="L1348" s="16" t="s">
        <v>12524</v>
      </c>
      <c r="M1348" s="16" t="s">
        <v>9984</v>
      </c>
      <c r="N1348" s="16" t="s">
        <v>478</v>
      </c>
      <c r="O1348" s="16" t="s">
        <v>479</v>
      </c>
      <c r="P1348" s="16" t="s">
        <v>9985</v>
      </c>
      <c r="Q1348" s="16" t="s">
        <v>12525</v>
      </c>
      <c r="R1348" s="16" t="s">
        <v>7</v>
      </c>
      <c r="S1348" s="16" t="s">
        <v>3414</v>
      </c>
      <c r="T1348" s="16" t="s">
        <v>12526</v>
      </c>
      <c r="U1348" s="16" t="s">
        <v>447</v>
      </c>
      <c r="V1348" s="16" t="s">
        <v>12527</v>
      </c>
      <c r="W1348" s="16" t="s">
        <v>9985</v>
      </c>
      <c r="X1348" s="16" t="s">
        <v>449</v>
      </c>
      <c r="Y1348" s="16" t="s">
        <v>450</v>
      </c>
      <c r="Z1348" s="16" t="s">
        <v>451</v>
      </c>
      <c r="AA1348" s="16" t="s">
        <v>12528</v>
      </c>
      <c r="AB1348" s="16" t="s">
        <v>3414</v>
      </c>
      <c r="AC1348" s="16" t="s">
        <v>7</v>
      </c>
      <c r="AD1348" s="16" t="s">
        <v>453</v>
      </c>
      <c r="AE1348" s="16" t="s">
        <v>338</v>
      </c>
      <c r="AF1348" s="16" t="s">
        <v>338</v>
      </c>
      <c r="AG1348" s="25">
        <f ca="1" t="shared" si="158"/>
        <v>1.63111111120088</v>
      </c>
      <c r="AH1348" s="25" t="str">
        <f t="shared" si="159"/>
        <v>是</v>
      </c>
      <c r="AI1348" s="26" t="str">
        <f ca="1" t="shared" si="160"/>
        <v>是</v>
      </c>
      <c r="AJ1348" s="27" t="str">
        <f ca="1" t="shared" si="161"/>
        <v>是</v>
      </c>
      <c r="AK1348" s="28" t="s">
        <v>69</v>
      </c>
      <c r="AL1348" s="28"/>
      <c r="AM1348" s="28"/>
    </row>
    <row r="1349" spans="1:39">
      <c r="A1349" s="22" t="str">
        <f t="shared" si="156"/>
        <v>合肥长丰水湖镇网点</v>
      </c>
      <c r="B1349" s="22" t="str">
        <f>VLOOKUP(R1349,区域划分!A:B,2,0)</f>
        <v>合肥北</v>
      </c>
      <c r="C1349" t="str">
        <f t="shared" si="157"/>
        <v>2020-11-06</v>
      </c>
      <c r="D1349" s="16" t="s">
        <v>12529</v>
      </c>
      <c r="E1349" s="16" t="s">
        <v>12530</v>
      </c>
      <c r="F1349" s="16" t="s">
        <v>433</v>
      </c>
      <c r="G1349" s="16" t="s">
        <v>456</v>
      </c>
      <c r="H1349" s="16" t="s">
        <v>457</v>
      </c>
      <c r="I1349" s="16" t="s">
        <v>473</v>
      </c>
      <c r="J1349" s="16" t="s">
        <v>10791</v>
      </c>
      <c r="K1349" s="16" t="s">
        <v>10792</v>
      </c>
      <c r="L1349" s="16" t="s">
        <v>12531</v>
      </c>
      <c r="M1349" s="16" t="s">
        <v>537</v>
      </c>
      <c r="N1349" s="16" t="s">
        <v>441</v>
      </c>
      <c r="O1349" s="16" t="s">
        <v>442</v>
      </c>
      <c r="P1349" s="16" t="s">
        <v>537</v>
      </c>
      <c r="Q1349" s="16" t="s">
        <v>12532</v>
      </c>
      <c r="R1349" s="16" t="s">
        <v>15</v>
      </c>
      <c r="S1349" s="16" t="s">
        <v>11582</v>
      </c>
      <c r="T1349" s="16" t="s">
        <v>11611</v>
      </c>
      <c r="U1349" s="16" t="s">
        <v>466</v>
      </c>
      <c r="V1349" s="16" t="s">
        <v>541</v>
      </c>
      <c r="W1349" s="16" t="s">
        <v>537</v>
      </c>
      <c r="X1349" s="16" t="s">
        <v>449</v>
      </c>
      <c r="Y1349" s="16" t="s">
        <v>450</v>
      </c>
      <c r="Z1349" s="16" t="s">
        <v>451</v>
      </c>
      <c r="AA1349" s="16" t="s">
        <v>12533</v>
      </c>
      <c r="AB1349" s="16" t="s">
        <v>11582</v>
      </c>
      <c r="AC1349" s="16" t="s">
        <v>15</v>
      </c>
      <c r="AD1349" s="16" t="s">
        <v>453</v>
      </c>
      <c r="AE1349" s="16" t="s">
        <v>15</v>
      </c>
      <c r="AF1349" s="16" t="s">
        <v>338</v>
      </c>
      <c r="AG1349" s="25">
        <f ca="1" t="shared" si="158"/>
        <v>23.8166666667676</v>
      </c>
      <c r="AH1349" s="25" t="str">
        <f t="shared" si="159"/>
        <v>是</v>
      </c>
      <c r="AI1349" s="26" t="str">
        <f ca="1" t="shared" si="160"/>
        <v>是</v>
      </c>
      <c r="AJ1349" s="27" t="str">
        <f ca="1" t="shared" si="161"/>
        <v>是</v>
      </c>
      <c r="AK1349" s="28"/>
      <c r="AL1349" s="28" t="s">
        <v>71</v>
      </c>
      <c r="AM1349" s="28"/>
    </row>
    <row r="1350" spans="1:39">
      <c r="A1350" s="22" t="str">
        <f t="shared" si="156"/>
        <v>合肥肥东吾悦网点</v>
      </c>
      <c r="B1350" s="22" t="str">
        <f>VLOOKUP(R1350,区域划分!A:B,2,0)</f>
        <v>肥东</v>
      </c>
      <c r="C1350" t="str">
        <f t="shared" si="157"/>
        <v>2020-11-06</v>
      </c>
      <c r="D1350" s="16" t="s">
        <v>12534</v>
      </c>
      <c r="E1350" s="16" t="s">
        <v>12535</v>
      </c>
      <c r="F1350" s="16" t="s">
        <v>433</v>
      </c>
      <c r="G1350" s="16" t="s">
        <v>471</v>
      </c>
      <c r="H1350" s="16" t="s">
        <v>472</v>
      </c>
      <c r="I1350" s="16" t="s">
        <v>473</v>
      </c>
      <c r="J1350" s="16" t="s">
        <v>12536</v>
      </c>
      <c r="K1350" s="16" t="s">
        <v>12537</v>
      </c>
      <c r="L1350" s="16" t="s">
        <v>12538</v>
      </c>
      <c r="M1350" s="16" t="s">
        <v>12539</v>
      </c>
      <c r="N1350" s="16" t="s">
        <v>441</v>
      </c>
      <c r="O1350" s="16" t="s">
        <v>442</v>
      </c>
      <c r="P1350" s="16" t="s">
        <v>12540</v>
      </c>
      <c r="Q1350" s="16" t="s">
        <v>12541</v>
      </c>
      <c r="R1350" s="16" t="s">
        <v>11</v>
      </c>
      <c r="S1350" s="16" t="s">
        <v>11582</v>
      </c>
      <c r="T1350" s="16" t="s">
        <v>4197</v>
      </c>
      <c r="U1350" s="16" t="s">
        <v>466</v>
      </c>
      <c r="V1350" s="16" t="s">
        <v>12542</v>
      </c>
      <c r="W1350" s="16" t="s">
        <v>12540</v>
      </c>
      <c r="X1350" s="16" t="s">
        <v>449</v>
      </c>
      <c r="Y1350" s="16" t="s">
        <v>450</v>
      </c>
      <c r="Z1350" s="16" t="s">
        <v>451</v>
      </c>
      <c r="AA1350" s="16" t="s">
        <v>12543</v>
      </c>
      <c r="AB1350" s="16" t="s">
        <v>11582</v>
      </c>
      <c r="AC1350" s="16" t="s">
        <v>11</v>
      </c>
      <c r="AD1350" s="16" t="s">
        <v>453</v>
      </c>
      <c r="AE1350" s="16" t="s">
        <v>11</v>
      </c>
      <c r="AF1350" s="16" t="s">
        <v>338</v>
      </c>
      <c r="AG1350" s="25">
        <f ca="1" t="shared" si="158"/>
        <v>23.8175000001211</v>
      </c>
      <c r="AH1350" s="25" t="str">
        <f t="shared" si="159"/>
        <v>是</v>
      </c>
      <c r="AI1350" s="26" t="str">
        <f ca="1" t="shared" si="160"/>
        <v>是</v>
      </c>
      <c r="AJ1350" s="27" t="str">
        <f ca="1" t="shared" si="161"/>
        <v>是</v>
      </c>
      <c r="AK1350" s="28"/>
      <c r="AL1350" s="28" t="s">
        <v>71</v>
      </c>
      <c r="AM1350" s="28"/>
    </row>
    <row r="1351" spans="1:39">
      <c r="A1351" s="22" t="str">
        <f t="shared" si="156"/>
        <v>合肥经开大学城网点</v>
      </c>
      <c r="B1351" s="22" t="str">
        <f>VLOOKUP(R1351,区域划分!A:B,2,0)</f>
        <v>合肥南</v>
      </c>
      <c r="C1351" t="str">
        <f t="shared" si="157"/>
        <v>2020-11-06</v>
      </c>
      <c r="D1351" s="16" t="s">
        <v>12544</v>
      </c>
      <c r="E1351" s="16" t="s">
        <v>12523</v>
      </c>
      <c r="F1351" s="16" t="s">
        <v>433</v>
      </c>
      <c r="G1351" s="16" t="s">
        <v>434</v>
      </c>
      <c r="H1351" s="16" t="s">
        <v>435</v>
      </c>
      <c r="I1351" s="16" t="s">
        <v>436</v>
      </c>
      <c r="J1351" s="16" t="s">
        <v>10472</v>
      </c>
      <c r="K1351" s="16" t="s">
        <v>12545</v>
      </c>
      <c r="L1351" s="16" t="s">
        <v>12546</v>
      </c>
      <c r="M1351" s="16" t="s">
        <v>12547</v>
      </c>
      <c r="N1351" s="16" t="s">
        <v>441</v>
      </c>
      <c r="O1351" s="16" t="s">
        <v>442</v>
      </c>
      <c r="P1351" s="16" t="s">
        <v>537</v>
      </c>
      <c r="Q1351" s="16" t="s">
        <v>12525</v>
      </c>
      <c r="R1351" s="16" t="s">
        <v>7</v>
      </c>
      <c r="S1351" s="16" t="s">
        <v>11582</v>
      </c>
      <c r="T1351" s="16" t="s">
        <v>11639</v>
      </c>
      <c r="U1351" s="16" t="s">
        <v>466</v>
      </c>
      <c r="V1351" s="16" t="s">
        <v>12548</v>
      </c>
      <c r="W1351" s="16" t="s">
        <v>537</v>
      </c>
      <c r="X1351" s="16" t="s">
        <v>449</v>
      </c>
      <c r="Y1351" s="16" t="s">
        <v>450</v>
      </c>
      <c r="Z1351" s="16" t="s">
        <v>451</v>
      </c>
      <c r="AA1351" s="16" t="s">
        <v>12549</v>
      </c>
      <c r="AB1351" s="16" t="s">
        <v>11582</v>
      </c>
      <c r="AC1351" s="16" t="s">
        <v>7</v>
      </c>
      <c r="AD1351" s="16" t="s">
        <v>453</v>
      </c>
      <c r="AE1351" s="16" t="s">
        <v>7</v>
      </c>
      <c r="AF1351" s="16" t="s">
        <v>338</v>
      </c>
      <c r="AG1351" s="25">
        <f ca="1" t="shared" si="158"/>
        <v>23.1605555556016</v>
      </c>
      <c r="AH1351" s="25" t="str">
        <f t="shared" si="159"/>
        <v>是</v>
      </c>
      <c r="AI1351" s="26" t="str">
        <f ca="1" t="shared" si="160"/>
        <v>是</v>
      </c>
      <c r="AJ1351" s="27" t="str">
        <f ca="1" t="shared" si="161"/>
        <v>是</v>
      </c>
      <c r="AK1351" s="28" t="s">
        <v>69</v>
      </c>
      <c r="AL1351" s="28" t="s">
        <v>71</v>
      </c>
      <c r="AM1351" s="28"/>
    </row>
    <row r="1352" spans="1:39">
      <c r="A1352" s="22" t="str">
        <f t="shared" si="156"/>
        <v>合肥蜀山网点</v>
      </c>
      <c r="B1352" s="22" t="str">
        <f>VLOOKUP(R1352,区域划分!A:B,2,0)</f>
        <v>合肥南</v>
      </c>
      <c r="C1352" t="str">
        <f t="shared" si="157"/>
        <v>2020-11-06</v>
      </c>
      <c r="D1352" s="16" t="s">
        <v>12550</v>
      </c>
      <c r="E1352" s="16" t="s">
        <v>2638</v>
      </c>
      <c r="F1352" s="16" t="s">
        <v>433</v>
      </c>
      <c r="G1352" s="16" t="s">
        <v>532</v>
      </c>
      <c r="H1352" s="16" t="s">
        <v>533</v>
      </c>
      <c r="I1352" s="16" t="s">
        <v>473</v>
      </c>
      <c r="J1352" s="16" t="s">
        <v>1979</v>
      </c>
      <c r="K1352" s="16" t="s">
        <v>11664</v>
      </c>
      <c r="L1352" s="16" t="s">
        <v>12551</v>
      </c>
      <c r="M1352" s="16" t="s">
        <v>537</v>
      </c>
      <c r="N1352" s="16" t="s">
        <v>441</v>
      </c>
      <c r="O1352" s="16" t="s">
        <v>442</v>
      </c>
      <c r="P1352" s="16" t="s">
        <v>537</v>
      </c>
      <c r="Q1352" s="16" t="s">
        <v>2641</v>
      </c>
      <c r="R1352" s="16" t="s">
        <v>65</v>
      </c>
      <c r="S1352" s="16" t="s">
        <v>12440</v>
      </c>
      <c r="T1352" s="16" t="s">
        <v>12441</v>
      </c>
      <c r="U1352" s="16" t="s">
        <v>447</v>
      </c>
      <c r="V1352" s="16" t="s">
        <v>541</v>
      </c>
      <c r="W1352" s="16" t="s">
        <v>537</v>
      </c>
      <c r="X1352" s="16" t="s">
        <v>449</v>
      </c>
      <c r="Y1352" s="16" t="s">
        <v>450</v>
      </c>
      <c r="Z1352" s="16" t="s">
        <v>451</v>
      </c>
      <c r="AA1352" s="16" t="s">
        <v>12552</v>
      </c>
      <c r="AB1352" s="16" t="s">
        <v>12440</v>
      </c>
      <c r="AC1352" s="16" t="s">
        <v>65</v>
      </c>
      <c r="AD1352" s="16" t="s">
        <v>453</v>
      </c>
      <c r="AE1352" s="16" t="s">
        <v>338</v>
      </c>
      <c r="AF1352" s="16" t="s">
        <v>338</v>
      </c>
      <c r="AG1352" s="25">
        <f ca="1" t="shared" si="158"/>
        <v>15.030277777696</v>
      </c>
      <c r="AH1352" s="25" t="str">
        <f t="shared" si="159"/>
        <v>是</v>
      </c>
      <c r="AI1352" s="26" t="str">
        <f ca="1" t="shared" si="160"/>
        <v>是</v>
      </c>
      <c r="AJ1352" s="27" t="str">
        <f ca="1" t="shared" si="161"/>
        <v>是</v>
      </c>
      <c r="AK1352" s="28" t="s">
        <v>69</v>
      </c>
      <c r="AL1352" s="28"/>
      <c r="AM1352" s="28"/>
    </row>
    <row r="1353" spans="1:39">
      <c r="A1353" s="22" t="str">
        <f t="shared" ref="A1353:A1416" si="162">R1353</f>
        <v>合肥高新天鹅湖网点</v>
      </c>
      <c r="B1353" s="22" t="str">
        <f>VLOOKUP(R1353,区域划分!A:B,2,0)</f>
        <v>合肥南</v>
      </c>
      <c r="C1353" t="str">
        <f t="shared" ref="C1353:C1416" si="163">MID(L1353,1,10)</f>
        <v>2020-11-07</v>
      </c>
      <c r="D1353" s="16" t="s">
        <v>12553</v>
      </c>
      <c r="E1353" s="16" t="s">
        <v>12554</v>
      </c>
      <c r="F1353" s="16" t="s">
        <v>433</v>
      </c>
      <c r="G1353" s="16" t="s">
        <v>532</v>
      </c>
      <c r="H1353" s="16" t="s">
        <v>533</v>
      </c>
      <c r="I1353" s="16" t="s">
        <v>473</v>
      </c>
      <c r="J1353" s="16" t="s">
        <v>9782</v>
      </c>
      <c r="K1353" s="16" t="s">
        <v>12555</v>
      </c>
      <c r="L1353" s="16" t="s">
        <v>12556</v>
      </c>
      <c r="M1353" s="16" t="s">
        <v>12557</v>
      </c>
      <c r="N1353" s="16" t="s">
        <v>478</v>
      </c>
      <c r="O1353" s="16" t="s">
        <v>442</v>
      </c>
      <c r="P1353" s="16" t="s">
        <v>12557</v>
      </c>
      <c r="Q1353" s="16" t="s">
        <v>12558</v>
      </c>
      <c r="R1353" s="16" t="s">
        <v>17</v>
      </c>
      <c r="S1353" s="16" t="s">
        <v>593</v>
      </c>
      <c r="T1353" s="16" t="s">
        <v>12559</v>
      </c>
      <c r="U1353" s="16" t="s">
        <v>447</v>
      </c>
      <c r="V1353" s="16" t="s">
        <v>12560</v>
      </c>
      <c r="W1353" s="16" t="s">
        <v>12557</v>
      </c>
      <c r="X1353" s="16" t="s">
        <v>449</v>
      </c>
      <c r="Y1353" s="16" t="s">
        <v>450</v>
      </c>
      <c r="Z1353" s="16" t="s">
        <v>451</v>
      </c>
      <c r="AA1353" s="16" t="s">
        <v>12561</v>
      </c>
      <c r="AB1353" s="16" t="s">
        <v>593</v>
      </c>
      <c r="AC1353" s="16" t="s">
        <v>17</v>
      </c>
      <c r="AD1353" s="16" t="s">
        <v>453</v>
      </c>
      <c r="AE1353" s="16" t="s">
        <v>338</v>
      </c>
      <c r="AF1353" s="16" t="s">
        <v>338</v>
      </c>
      <c r="AG1353" s="25">
        <f ca="1" t="shared" ref="AG1353:AG1416" si="164">IF(X1353="已关闭",(AA1353-L1353)*24,(NOW()-L1353)*24)</f>
        <v>1.57833333330927</v>
      </c>
      <c r="AH1353" s="25" t="str">
        <f t="shared" ref="AH1353:AH1416" si="165">IF(AND(Y1353="及时响应",Z1353="否"),"是","否")</f>
        <v>是</v>
      </c>
      <c r="AI1353" s="26" t="str">
        <f ca="1" t="shared" ref="AI1353:AI1416" si="166">IF(AG1353&gt;24,"否","是")</f>
        <v>是</v>
      </c>
      <c r="AJ1353" s="27" t="str">
        <f ca="1" t="shared" ref="AJ1353:AJ1416" si="167">IF(AND(AH1353="是",AI1353="是"),"是","否")</f>
        <v>是</v>
      </c>
      <c r="AK1353" s="28" t="s">
        <v>69</v>
      </c>
      <c r="AL1353" s="28"/>
      <c r="AM1353" s="28"/>
    </row>
    <row r="1354" spans="1:39">
      <c r="A1354" s="22" t="str">
        <f t="shared" si="162"/>
        <v>合肥肥西桥南网点</v>
      </c>
      <c r="B1354" s="22" t="str">
        <f>VLOOKUP(R1354,区域划分!A:B,2,0)</f>
        <v>肥西</v>
      </c>
      <c r="C1354" t="str">
        <f t="shared" si="163"/>
        <v>2020-11-07</v>
      </c>
      <c r="D1354" s="16" t="s">
        <v>12562</v>
      </c>
      <c r="E1354" s="16" t="s">
        <v>12563</v>
      </c>
      <c r="F1354" s="16" t="s">
        <v>433</v>
      </c>
      <c r="G1354" s="16" t="s">
        <v>471</v>
      </c>
      <c r="H1354" s="16" t="s">
        <v>472</v>
      </c>
      <c r="I1354" s="16" t="s">
        <v>436</v>
      </c>
      <c r="J1354" s="16" t="s">
        <v>12564</v>
      </c>
      <c r="K1354" s="16" t="s">
        <v>12565</v>
      </c>
      <c r="L1354" s="16" t="s">
        <v>12566</v>
      </c>
      <c r="M1354" s="16" t="s">
        <v>12567</v>
      </c>
      <c r="N1354" s="16" t="s">
        <v>478</v>
      </c>
      <c r="O1354" s="16" t="s">
        <v>442</v>
      </c>
      <c r="P1354" s="16" t="s">
        <v>12568</v>
      </c>
      <c r="Q1354" s="16" t="s">
        <v>12569</v>
      </c>
      <c r="R1354" s="16" t="s">
        <v>61</v>
      </c>
      <c r="S1354" s="16" t="s">
        <v>2341</v>
      </c>
      <c r="T1354" s="16" t="s">
        <v>12570</v>
      </c>
      <c r="U1354" s="16" t="s">
        <v>447</v>
      </c>
      <c r="V1354" s="16" t="s">
        <v>12571</v>
      </c>
      <c r="W1354" s="16" t="s">
        <v>12568</v>
      </c>
      <c r="X1354" s="16" t="s">
        <v>449</v>
      </c>
      <c r="Y1354" s="16" t="s">
        <v>450</v>
      </c>
      <c r="Z1354" s="16" t="s">
        <v>451</v>
      </c>
      <c r="AA1354" s="16" t="s">
        <v>12572</v>
      </c>
      <c r="AB1354" s="16" t="s">
        <v>2341</v>
      </c>
      <c r="AC1354" s="16" t="s">
        <v>61</v>
      </c>
      <c r="AD1354" s="16" t="s">
        <v>453</v>
      </c>
      <c r="AE1354" s="16" t="s">
        <v>338</v>
      </c>
      <c r="AF1354" s="16" t="s">
        <v>338</v>
      </c>
      <c r="AG1354" s="25">
        <f ca="1" t="shared" si="164"/>
        <v>2.64666666666744</v>
      </c>
      <c r="AH1354" s="25" t="str">
        <f t="shared" si="165"/>
        <v>是</v>
      </c>
      <c r="AI1354" s="26" t="str">
        <f ca="1" t="shared" si="166"/>
        <v>是</v>
      </c>
      <c r="AJ1354" s="27" t="str">
        <f ca="1" t="shared" si="167"/>
        <v>是</v>
      </c>
      <c r="AK1354" s="28" t="s">
        <v>69</v>
      </c>
      <c r="AL1354" s="28"/>
      <c r="AM1354" s="28"/>
    </row>
    <row r="1355" spans="1:39">
      <c r="A1355" s="22" t="str">
        <f t="shared" si="162"/>
        <v>合肥经开大学城网点</v>
      </c>
      <c r="B1355" s="22" t="str">
        <f>VLOOKUP(R1355,区域划分!A:B,2,0)</f>
        <v>合肥南</v>
      </c>
      <c r="C1355" t="str">
        <f t="shared" si="163"/>
        <v>2020-11-07</v>
      </c>
      <c r="D1355" s="16" t="s">
        <v>12573</v>
      </c>
      <c r="E1355" s="16" t="s">
        <v>12574</v>
      </c>
      <c r="F1355" s="16" t="s">
        <v>433</v>
      </c>
      <c r="G1355" s="16" t="s">
        <v>532</v>
      </c>
      <c r="H1355" s="16" t="s">
        <v>533</v>
      </c>
      <c r="I1355" s="16" t="s">
        <v>436</v>
      </c>
      <c r="J1355" s="16" t="s">
        <v>3609</v>
      </c>
      <c r="K1355" s="16" t="s">
        <v>7183</v>
      </c>
      <c r="L1355" s="16" t="s">
        <v>12575</v>
      </c>
      <c r="M1355" s="16" t="s">
        <v>12576</v>
      </c>
      <c r="N1355" s="16" t="s">
        <v>478</v>
      </c>
      <c r="O1355" s="16" t="s">
        <v>442</v>
      </c>
      <c r="P1355" s="16" t="s">
        <v>12577</v>
      </c>
      <c r="Q1355" s="16" t="s">
        <v>12578</v>
      </c>
      <c r="R1355" s="16" t="s">
        <v>7</v>
      </c>
      <c r="S1355" s="16" t="s">
        <v>3414</v>
      </c>
      <c r="T1355" s="16" t="s">
        <v>12579</v>
      </c>
      <c r="U1355" s="16" t="s">
        <v>447</v>
      </c>
      <c r="V1355" s="16" t="s">
        <v>12580</v>
      </c>
      <c r="W1355" s="16" t="s">
        <v>12577</v>
      </c>
      <c r="X1355" s="16" t="s">
        <v>449</v>
      </c>
      <c r="Y1355" s="16" t="s">
        <v>450</v>
      </c>
      <c r="Z1355" s="16" t="s">
        <v>451</v>
      </c>
      <c r="AA1355" s="16" t="s">
        <v>12581</v>
      </c>
      <c r="AB1355" s="16" t="s">
        <v>3414</v>
      </c>
      <c r="AC1355" s="16" t="s">
        <v>7</v>
      </c>
      <c r="AD1355" s="16" t="s">
        <v>453</v>
      </c>
      <c r="AE1355" s="16" t="s">
        <v>338</v>
      </c>
      <c r="AF1355" s="16" t="s">
        <v>338</v>
      </c>
      <c r="AG1355" s="25">
        <f ca="1" t="shared" si="164"/>
        <v>1.99138888902962</v>
      </c>
      <c r="AH1355" s="25" t="str">
        <f t="shared" si="165"/>
        <v>是</v>
      </c>
      <c r="AI1355" s="26" t="str">
        <f ca="1" t="shared" si="166"/>
        <v>是</v>
      </c>
      <c r="AJ1355" s="27" t="str">
        <f ca="1" t="shared" si="167"/>
        <v>是</v>
      </c>
      <c r="AK1355" s="28" t="s">
        <v>69</v>
      </c>
      <c r="AL1355" s="28"/>
      <c r="AM1355" s="28"/>
    </row>
    <row r="1356" spans="1:39">
      <c r="A1356" s="22" t="str">
        <f t="shared" si="162"/>
        <v>合肥高新天鹅湖网点</v>
      </c>
      <c r="B1356" s="22" t="str">
        <f>VLOOKUP(R1356,区域划分!A:B,2,0)</f>
        <v>合肥南</v>
      </c>
      <c r="C1356" t="str">
        <f t="shared" si="163"/>
        <v>2020-11-07</v>
      </c>
      <c r="D1356" s="16" t="s">
        <v>12582</v>
      </c>
      <c r="E1356" s="16" t="s">
        <v>11785</v>
      </c>
      <c r="F1356" s="16" t="s">
        <v>433</v>
      </c>
      <c r="G1356" s="16" t="s">
        <v>456</v>
      </c>
      <c r="H1356" s="16" t="s">
        <v>457</v>
      </c>
      <c r="I1356" s="16" t="s">
        <v>473</v>
      </c>
      <c r="J1356" s="16" t="s">
        <v>600</v>
      </c>
      <c r="K1356" s="16" t="s">
        <v>11786</v>
      </c>
      <c r="L1356" s="16" t="s">
        <v>12583</v>
      </c>
      <c r="M1356" s="16" t="s">
        <v>11788</v>
      </c>
      <c r="N1356" s="16" t="s">
        <v>478</v>
      </c>
      <c r="O1356" s="16" t="s">
        <v>479</v>
      </c>
      <c r="P1356" s="16" t="s">
        <v>11789</v>
      </c>
      <c r="Q1356" s="16" t="s">
        <v>11790</v>
      </c>
      <c r="R1356" s="16" t="s">
        <v>17</v>
      </c>
      <c r="S1356" s="16" t="s">
        <v>12584</v>
      </c>
      <c r="T1356" s="16" t="s">
        <v>12585</v>
      </c>
      <c r="U1356" s="16" t="s">
        <v>466</v>
      </c>
      <c r="V1356" s="16" t="s">
        <v>11792</v>
      </c>
      <c r="W1356" s="16" t="s">
        <v>11789</v>
      </c>
      <c r="X1356" s="16" t="s">
        <v>449</v>
      </c>
      <c r="Y1356" s="16" t="s">
        <v>450</v>
      </c>
      <c r="Z1356" s="16" t="s">
        <v>451</v>
      </c>
      <c r="AA1356" s="16" t="s">
        <v>12586</v>
      </c>
      <c r="AB1356" s="16" t="s">
        <v>12584</v>
      </c>
      <c r="AC1356" s="16" t="s">
        <v>338</v>
      </c>
      <c r="AD1356" s="16" t="s">
        <v>453</v>
      </c>
      <c r="AE1356" s="16" t="s">
        <v>17</v>
      </c>
      <c r="AF1356" s="16" t="s">
        <v>338</v>
      </c>
      <c r="AG1356" s="25">
        <f ca="1" t="shared" si="164"/>
        <v>11.4088888888364</v>
      </c>
      <c r="AH1356" s="25" t="str">
        <f t="shared" si="165"/>
        <v>是</v>
      </c>
      <c r="AI1356" s="26" t="str">
        <f ca="1" t="shared" si="166"/>
        <v>是</v>
      </c>
      <c r="AJ1356" s="27" t="str">
        <f ca="1" t="shared" si="167"/>
        <v>是</v>
      </c>
      <c r="AK1356" s="28" t="s">
        <v>69</v>
      </c>
      <c r="AL1356" s="28"/>
      <c r="AM1356" s="28"/>
    </row>
    <row r="1357" spans="1:39">
      <c r="A1357" s="22" t="str">
        <f t="shared" si="162"/>
        <v>合肥经开网点</v>
      </c>
      <c r="B1357" s="22" t="str">
        <f>VLOOKUP(R1357,区域划分!A:B,2,0)</f>
        <v>合肥南</v>
      </c>
      <c r="C1357" t="str">
        <f t="shared" si="163"/>
        <v>2020-11-07</v>
      </c>
      <c r="D1357" s="16" t="s">
        <v>12587</v>
      </c>
      <c r="E1357" s="16" t="s">
        <v>12588</v>
      </c>
      <c r="F1357" s="16" t="s">
        <v>433</v>
      </c>
      <c r="G1357" s="16" t="s">
        <v>456</v>
      </c>
      <c r="H1357" s="16" t="s">
        <v>457</v>
      </c>
      <c r="I1357" s="16" t="s">
        <v>436</v>
      </c>
      <c r="J1357" s="16" t="s">
        <v>898</v>
      </c>
      <c r="K1357" s="16" t="s">
        <v>11597</v>
      </c>
      <c r="L1357" s="16" t="s">
        <v>12589</v>
      </c>
      <c r="M1357" s="16" t="s">
        <v>12590</v>
      </c>
      <c r="N1357" s="16" t="s">
        <v>478</v>
      </c>
      <c r="O1357" s="16" t="s">
        <v>479</v>
      </c>
      <c r="P1357" s="16" t="s">
        <v>12591</v>
      </c>
      <c r="Q1357" s="16" t="s">
        <v>12592</v>
      </c>
      <c r="R1357" s="16" t="s">
        <v>9</v>
      </c>
      <c r="S1357" s="16" t="s">
        <v>2273</v>
      </c>
      <c r="T1357" s="16" t="s">
        <v>12441</v>
      </c>
      <c r="U1357" s="16" t="s">
        <v>447</v>
      </c>
      <c r="V1357" s="16" t="s">
        <v>12593</v>
      </c>
      <c r="W1357" s="16" t="s">
        <v>12591</v>
      </c>
      <c r="X1357" s="16" t="s">
        <v>449</v>
      </c>
      <c r="Y1357" s="16" t="s">
        <v>450</v>
      </c>
      <c r="Z1357" s="16" t="s">
        <v>451</v>
      </c>
      <c r="AA1357" s="16" t="s">
        <v>12594</v>
      </c>
      <c r="AB1357" s="16" t="s">
        <v>2273</v>
      </c>
      <c r="AC1357" s="16" t="s">
        <v>9</v>
      </c>
      <c r="AD1357" s="16" t="s">
        <v>453</v>
      </c>
      <c r="AE1357" s="16" t="s">
        <v>65</v>
      </c>
      <c r="AF1357" s="16" t="s">
        <v>338</v>
      </c>
      <c r="AG1357" s="25">
        <f ca="1" t="shared" si="164"/>
        <v>8.82555555563886</v>
      </c>
      <c r="AH1357" s="25" t="str">
        <f t="shared" si="165"/>
        <v>是</v>
      </c>
      <c r="AI1357" s="26" t="str">
        <f ca="1" t="shared" si="166"/>
        <v>是</v>
      </c>
      <c r="AJ1357" s="27" t="str">
        <f ca="1" t="shared" si="167"/>
        <v>是</v>
      </c>
      <c r="AK1357" s="28" t="s">
        <v>69</v>
      </c>
      <c r="AL1357" s="28"/>
      <c r="AM1357" s="28"/>
    </row>
    <row r="1358" spans="1:39">
      <c r="A1358" s="22" t="str">
        <f t="shared" si="162"/>
        <v>合肥肥西桥南网点</v>
      </c>
      <c r="B1358" s="22" t="str">
        <f>VLOOKUP(R1358,区域划分!A:B,2,0)</f>
        <v>肥西</v>
      </c>
      <c r="C1358" t="str">
        <f t="shared" si="163"/>
        <v>2020-11-07</v>
      </c>
      <c r="D1358" s="16" t="s">
        <v>12595</v>
      </c>
      <c r="E1358" s="16" t="s">
        <v>12596</v>
      </c>
      <c r="F1358" s="16" t="s">
        <v>433</v>
      </c>
      <c r="G1358" s="16" t="s">
        <v>456</v>
      </c>
      <c r="H1358" s="16" t="s">
        <v>457</v>
      </c>
      <c r="I1358" s="16" t="s">
        <v>473</v>
      </c>
      <c r="J1358" s="16" t="s">
        <v>1212</v>
      </c>
      <c r="K1358" s="16" t="s">
        <v>7508</v>
      </c>
      <c r="L1358" s="16" t="s">
        <v>12597</v>
      </c>
      <c r="M1358" s="16" t="s">
        <v>12598</v>
      </c>
      <c r="N1358" s="16" t="s">
        <v>478</v>
      </c>
      <c r="O1358" s="16" t="s">
        <v>442</v>
      </c>
      <c r="P1358" s="16" t="s">
        <v>12599</v>
      </c>
      <c r="Q1358" s="16" t="s">
        <v>12600</v>
      </c>
      <c r="R1358" s="16" t="s">
        <v>61</v>
      </c>
      <c r="S1358" s="16" t="s">
        <v>2341</v>
      </c>
      <c r="T1358" s="16" t="s">
        <v>12601</v>
      </c>
      <c r="U1358" s="16" t="s">
        <v>447</v>
      </c>
      <c r="V1358" s="16" t="s">
        <v>12602</v>
      </c>
      <c r="W1358" s="16" t="s">
        <v>12599</v>
      </c>
      <c r="X1358" s="16" t="s">
        <v>449</v>
      </c>
      <c r="Y1358" s="16" t="s">
        <v>450</v>
      </c>
      <c r="Z1358" s="16" t="s">
        <v>451</v>
      </c>
      <c r="AA1358" s="16" t="s">
        <v>12603</v>
      </c>
      <c r="AB1358" s="16" t="s">
        <v>2341</v>
      </c>
      <c r="AC1358" s="16" t="s">
        <v>61</v>
      </c>
      <c r="AD1358" s="16" t="s">
        <v>453</v>
      </c>
      <c r="AE1358" s="16" t="s">
        <v>338</v>
      </c>
      <c r="AF1358" s="16" t="s">
        <v>338</v>
      </c>
      <c r="AG1358" s="25">
        <f ca="1" t="shared" si="164"/>
        <v>2.18027777771931</v>
      </c>
      <c r="AH1358" s="25" t="str">
        <f t="shared" si="165"/>
        <v>是</v>
      </c>
      <c r="AI1358" s="26" t="str">
        <f ca="1" t="shared" si="166"/>
        <v>是</v>
      </c>
      <c r="AJ1358" s="27" t="str">
        <f ca="1" t="shared" si="167"/>
        <v>是</v>
      </c>
      <c r="AK1358" s="28" t="s">
        <v>69</v>
      </c>
      <c r="AL1358" s="28"/>
      <c r="AM1358" s="28"/>
    </row>
    <row r="1359" spans="1:39">
      <c r="A1359" s="22" t="str">
        <f t="shared" si="162"/>
        <v>合肥高新网点</v>
      </c>
      <c r="B1359" s="22" t="str">
        <f>VLOOKUP(R1359,区域划分!A:B,2,0)</f>
        <v>合肥南</v>
      </c>
      <c r="C1359" t="str">
        <f t="shared" si="163"/>
        <v>2020-11-07</v>
      </c>
      <c r="D1359" s="16" t="s">
        <v>12604</v>
      </c>
      <c r="E1359" s="16" t="s">
        <v>12605</v>
      </c>
      <c r="F1359" s="16" t="s">
        <v>433</v>
      </c>
      <c r="G1359" s="16" t="s">
        <v>456</v>
      </c>
      <c r="H1359" s="16" t="s">
        <v>457</v>
      </c>
      <c r="I1359" s="16" t="s">
        <v>436</v>
      </c>
      <c r="J1359" s="16" t="s">
        <v>10472</v>
      </c>
      <c r="K1359" s="16" t="s">
        <v>12606</v>
      </c>
      <c r="L1359" s="16" t="s">
        <v>12607</v>
      </c>
      <c r="M1359" s="16" t="s">
        <v>537</v>
      </c>
      <c r="N1359" s="16" t="s">
        <v>478</v>
      </c>
      <c r="O1359" s="16" t="s">
        <v>442</v>
      </c>
      <c r="P1359" s="16" t="s">
        <v>12608</v>
      </c>
      <c r="Q1359" s="16" t="s">
        <v>12609</v>
      </c>
      <c r="R1359" s="16" t="s">
        <v>80</v>
      </c>
      <c r="S1359" s="16" t="s">
        <v>12610</v>
      </c>
      <c r="T1359" s="16" t="s">
        <v>12611</v>
      </c>
      <c r="U1359" s="16" t="s">
        <v>447</v>
      </c>
      <c r="V1359" s="16" t="s">
        <v>541</v>
      </c>
      <c r="W1359" s="16" t="s">
        <v>12608</v>
      </c>
      <c r="X1359" s="16" t="s">
        <v>449</v>
      </c>
      <c r="Y1359" s="16" t="s">
        <v>450</v>
      </c>
      <c r="Z1359" s="16" t="s">
        <v>451</v>
      </c>
      <c r="AA1359" s="16" t="s">
        <v>12612</v>
      </c>
      <c r="AB1359" s="16" t="s">
        <v>12610</v>
      </c>
      <c r="AC1359" s="16" t="s">
        <v>80</v>
      </c>
      <c r="AD1359" s="16" t="s">
        <v>453</v>
      </c>
      <c r="AE1359" s="16" t="s">
        <v>338</v>
      </c>
      <c r="AF1359" s="16" t="s">
        <v>338</v>
      </c>
      <c r="AG1359" s="25">
        <f ca="1" t="shared" si="164"/>
        <v>2.50250000000233</v>
      </c>
      <c r="AH1359" s="25" t="str">
        <f t="shared" si="165"/>
        <v>是</v>
      </c>
      <c r="AI1359" s="26" t="str">
        <f ca="1" t="shared" si="166"/>
        <v>是</v>
      </c>
      <c r="AJ1359" s="27" t="str">
        <f ca="1" t="shared" si="167"/>
        <v>是</v>
      </c>
      <c r="AK1359" s="28" t="s">
        <v>69</v>
      </c>
      <c r="AL1359" s="28"/>
      <c r="AM1359" s="28"/>
    </row>
    <row r="1360" spans="1:39">
      <c r="A1360" s="22" t="str">
        <f t="shared" si="162"/>
        <v>合肥经开网点</v>
      </c>
      <c r="B1360" s="22" t="str">
        <f>VLOOKUP(R1360,区域划分!A:B,2,0)</f>
        <v>合肥南</v>
      </c>
      <c r="C1360" t="str">
        <f t="shared" si="163"/>
        <v>2020-11-07</v>
      </c>
      <c r="D1360" s="16" t="s">
        <v>12613</v>
      </c>
      <c r="E1360" s="16" t="s">
        <v>12614</v>
      </c>
      <c r="F1360" s="16" t="s">
        <v>433</v>
      </c>
      <c r="G1360" s="16" t="s">
        <v>532</v>
      </c>
      <c r="H1360" s="16" t="s">
        <v>533</v>
      </c>
      <c r="I1360" s="16" t="s">
        <v>473</v>
      </c>
      <c r="J1360" s="16" t="s">
        <v>1072</v>
      </c>
      <c r="K1360" s="16" t="s">
        <v>7834</v>
      </c>
      <c r="L1360" s="16" t="s">
        <v>12615</v>
      </c>
      <c r="M1360" s="16" t="s">
        <v>12616</v>
      </c>
      <c r="N1360" s="16" t="s">
        <v>478</v>
      </c>
      <c r="O1360" s="16" t="s">
        <v>442</v>
      </c>
      <c r="P1360" s="16" t="s">
        <v>12617</v>
      </c>
      <c r="Q1360" s="16" t="s">
        <v>12618</v>
      </c>
      <c r="R1360" s="16" t="s">
        <v>9</v>
      </c>
      <c r="S1360" s="16" t="s">
        <v>11582</v>
      </c>
      <c r="T1360" s="16" t="s">
        <v>12619</v>
      </c>
      <c r="U1360" s="16" t="s">
        <v>466</v>
      </c>
      <c r="V1360" s="16" t="s">
        <v>12620</v>
      </c>
      <c r="W1360" s="16" t="s">
        <v>12617</v>
      </c>
      <c r="X1360" s="16" t="s">
        <v>449</v>
      </c>
      <c r="Y1360" s="16" t="s">
        <v>450</v>
      </c>
      <c r="Z1360" s="16" t="s">
        <v>451</v>
      </c>
      <c r="AA1360" s="16" t="s">
        <v>12621</v>
      </c>
      <c r="AB1360" s="16" t="s">
        <v>11582</v>
      </c>
      <c r="AC1360" s="16" t="s">
        <v>9</v>
      </c>
      <c r="AD1360" s="16" t="s">
        <v>453</v>
      </c>
      <c r="AE1360" s="16" t="s">
        <v>9</v>
      </c>
      <c r="AF1360" s="16" t="s">
        <v>338</v>
      </c>
      <c r="AG1360" s="25">
        <f ca="1" t="shared" si="164"/>
        <v>11.265000000014</v>
      </c>
      <c r="AH1360" s="25" t="str">
        <f t="shared" si="165"/>
        <v>是</v>
      </c>
      <c r="AI1360" s="26" t="str">
        <f ca="1" t="shared" si="166"/>
        <v>是</v>
      </c>
      <c r="AJ1360" s="27" t="str">
        <f ca="1" t="shared" si="167"/>
        <v>是</v>
      </c>
      <c r="AK1360" s="28" t="s">
        <v>69</v>
      </c>
      <c r="AL1360" s="28"/>
      <c r="AM1360" s="28"/>
    </row>
    <row r="1361" spans="1:39">
      <c r="A1361" s="22" t="str">
        <f t="shared" si="162"/>
        <v>合肥经开网点</v>
      </c>
      <c r="B1361" s="22" t="str">
        <f>VLOOKUP(R1361,区域划分!A:B,2,0)</f>
        <v>合肥南</v>
      </c>
      <c r="C1361" t="str">
        <f t="shared" si="163"/>
        <v>2020-11-07</v>
      </c>
      <c r="D1361" s="16" t="s">
        <v>12622</v>
      </c>
      <c r="E1361" s="16" t="s">
        <v>12623</v>
      </c>
      <c r="F1361" s="16" t="s">
        <v>433</v>
      </c>
      <c r="G1361" s="16" t="s">
        <v>456</v>
      </c>
      <c r="H1361" s="16" t="s">
        <v>457</v>
      </c>
      <c r="I1361" s="16" t="s">
        <v>436</v>
      </c>
      <c r="J1361" s="16" t="s">
        <v>10472</v>
      </c>
      <c r="K1361" s="16" t="s">
        <v>12606</v>
      </c>
      <c r="L1361" s="16" t="s">
        <v>12624</v>
      </c>
      <c r="M1361" s="16" t="s">
        <v>12625</v>
      </c>
      <c r="N1361" s="16" t="s">
        <v>478</v>
      </c>
      <c r="O1361" s="16" t="s">
        <v>442</v>
      </c>
      <c r="P1361" s="16" t="s">
        <v>12626</v>
      </c>
      <c r="Q1361" s="16" t="s">
        <v>12627</v>
      </c>
      <c r="R1361" s="16" t="s">
        <v>9</v>
      </c>
      <c r="S1361" s="16" t="s">
        <v>606</v>
      </c>
      <c r="T1361" s="16" t="s">
        <v>1335</v>
      </c>
      <c r="U1361" s="16" t="s">
        <v>466</v>
      </c>
      <c r="V1361" s="16" t="s">
        <v>11992</v>
      </c>
      <c r="W1361" s="16" t="s">
        <v>12626</v>
      </c>
      <c r="X1361" s="16" t="s">
        <v>449</v>
      </c>
      <c r="Y1361" s="16" t="s">
        <v>450</v>
      </c>
      <c r="Z1361" s="16" t="s">
        <v>451</v>
      </c>
      <c r="AA1361" s="16" t="s">
        <v>12628</v>
      </c>
      <c r="AB1361" s="16" t="s">
        <v>606</v>
      </c>
      <c r="AC1361" s="16" t="s">
        <v>9</v>
      </c>
      <c r="AD1361" s="16" t="s">
        <v>453</v>
      </c>
      <c r="AE1361" s="16" t="s">
        <v>9</v>
      </c>
      <c r="AF1361" s="16" t="s">
        <v>338</v>
      </c>
      <c r="AG1361" s="25">
        <f ca="1" t="shared" si="164"/>
        <v>23.8402777778101</v>
      </c>
      <c r="AH1361" s="25" t="str">
        <f t="shared" si="165"/>
        <v>是</v>
      </c>
      <c r="AI1361" s="26" t="str">
        <f ca="1" t="shared" si="166"/>
        <v>是</v>
      </c>
      <c r="AJ1361" s="27" t="str">
        <f ca="1" t="shared" si="167"/>
        <v>是</v>
      </c>
      <c r="AK1361" s="28" t="s">
        <v>69</v>
      </c>
      <c r="AL1361" s="28" t="s">
        <v>71</v>
      </c>
      <c r="AM1361" s="28"/>
    </row>
    <row r="1362" spans="1:39">
      <c r="A1362" s="22" t="str">
        <f t="shared" si="162"/>
        <v>合肥经开大学城网点</v>
      </c>
      <c r="B1362" s="22" t="str">
        <f>VLOOKUP(R1362,区域划分!A:B,2,0)</f>
        <v>合肥南</v>
      </c>
      <c r="C1362" t="str">
        <f t="shared" si="163"/>
        <v>2020-11-07</v>
      </c>
      <c r="D1362" s="16" t="s">
        <v>12629</v>
      </c>
      <c r="E1362" s="16" t="s">
        <v>12630</v>
      </c>
      <c r="F1362" s="16" t="s">
        <v>433</v>
      </c>
      <c r="G1362" s="16" t="s">
        <v>456</v>
      </c>
      <c r="H1362" s="16" t="s">
        <v>753</v>
      </c>
      <c r="I1362" s="16" t="s">
        <v>473</v>
      </c>
      <c r="J1362" s="16" t="s">
        <v>11488</v>
      </c>
      <c r="K1362" s="16" t="s">
        <v>11489</v>
      </c>
      <c r="L1362" s="16" t="s">
        <v>12631</v>
      </c>
      <c r="M1362" s="16" t="s">
        <v>12632</v>
      </c>
      <c r="N1362" s="16" t="s">
        <v>478</v>
      </c>
      <c r="O1362" s="16" t="s">
        <v>442</v>
      </c>
      <c r="P1362" s="16" t="s">
        <v>12632</v>
      </c>
      <c r="Q1362" s="16" t="s">
        <v>12633</v>
      </c>
      <c r="R1362" s="16" t="s">
        <v>7</v>
      </c>
      <c r="S1362" s="16" t="s">
        <v>3414</v>
      </c>
      <c r="T1362" s="16" t="s">
        <v>12634</v>
      </c>
      <c r="U1362" s="16" t="s">
        <v>447</v>
      </c>
      <c r="V1362" s="16" t="s">
        <v>12635</v>
      </c>
      <c r="W1362" s="16" t="s">
        <v>12632</v>
      </c>
      <c r="X1362" s="16" t="s">
        <v>449</v>
      </c>
      <c r="Y1362" s="16" t="s">
        <v>450</v>
      </c>
      <c r="Z1362" s="16" t="s">
        <v>451</v>
      </c>
      <c r="AA1362" s="16" t="s">
        <v>12636</v>
      </c>
      <c r="AB1362" s="16" t="s">
        <v>3414</v>
      </c>
      <c r="AC1362" s="16" t="s">
        <v>7</v>
      </c>
      <c r="AD1362" s="16" t="s">
        <v>453</v>
      </c>
      <c r="AE1362" s="16" t="s">
        <v>338</v>
      </c>
      <c r="AF1362" s="16" t="s">
        <v>338</v>
      </c>
      <c r="AG1362" s="25">
        <f ca="1" t="shared" si="164"/>
        <v>1.0263888888876</v>
      </c>
      <c r="AH1362" s="25" t="str">
        <f t="shared" si="165"/>
        <v>是</v>
      </c>
      <c r="AI1362" s="26" t="str">
        <f ca="1" t="shared" si="166"/>
        <v>是</v>
      </c>
      <c r="AJ1362" s="27" t="str">
        <f ca="1" t="shared" si="167"/>
        <v>是</v>
      </c>
      <c r="AK1362" s="28" t="s">
        <v>69</v>
      </c>
      <c r="AL1362" s="28"/>
      <c r="AM1362" s="28"/>
    </row>
    <row r="1363" spans="1:39">
      <c r="A1363" s="22" t="str">
        <f t="shared" si="162"/>
        <v>合肥经开大学城网点</v>
      </c>
      <c r="B1363" s="22" t="str">
        <f>VLOOKUP(R1363,区域划分!A:B,2,0)</f>
        <v>合肥南</v>
      </c>
      <c r="C1363" t="str">
        <f t="shared" si="163"/>
        <v>2020-11-07</v>
      </c>
      <c r="D1363" s="16" t="s">
        <v>12637</v>
      </c>
      <c r="E1363" s="16" t="s">
        <v>12638</v>
      </c>
      <c r="F1363" s="16" t="s">
        <v>433</v>
      </c>
      <c r="G1363" s="16" t="s">
        <v>456</v>
      </c>
      <c r="H1363" s="16" t="s">
        <v>457</v>
      </c>
      <c r="I1363" s="16" t="s">
        <v>473</v>
      </c>
      <c r="J1363" s="16" t="s">
        <v>2899</v>
      </c>
      <c r="K1363" s="16" t="s">
        <v>11741</v>
      </c>
      <c r="L1363" s="16" t="s">
        <v>12639</v>
      </c>
      <c r="M1363" s="16" t="s">
        <v>12640</v>
      </c>
      <c r="N1363" s="16" t="s">
        <v>441</v>
      </c>
      <c r="O1363" s="16" t="s">
        <v>442</v>
      </c>
      <c r="P1363" s="16" t="s">
        <v>12640</v>
      </c>
      <c r="Q1363" s="16" t="s">
        <v>12641</v>
      </c>
      <c r="R1363" s="16" t="s">
        <v>7</v>
      </c>
      <c r="S1363" s="16" t="s">
        <v>3414</v>
      </c>
      <c r="T1363" s="16" t="s">
        <v>12642</v>
      </c>
      <c r="U1363" s="16" t="s">
        <v>447</v>
      </c>
      <c r="V1363" s="16" t="s">
        <v>12643</v>
      </c>
      <c r="W1363" s="16" t="s">
        <v>12640</v>
      </c>
      <c r="X1363" s="16" t="s">
        <v>449</v>
      </c>
      <c r="Y1363" s="16" t="s">
        <v>450</v>
      </c>
      <c r="Z1363" s="16" t="s">
        <v>451</v>
      </c>
      <c r="AA1363" s="16" t="s">
        <v>12644</v>
      </c>
      <c r="AB1363" s="16" t="s">
        <v>3414</v>
      </c>
      <c r="AC1363" s="16" t="s">
        <v>7</v>
      </c>
      <c r="AD1363" s="16" t="s">
        <v>453</v>
      </c>
      <c r="AE1363" s="16" t="s">
        <v>338</v>
      </c>
      <c r="AF1363" s="16" t="s">
        <v>338</v>
      </c>
      <c r="AG1363" s="25">
        <f ca="1" t="shared" si="164"/>
        <v>1.81250000005821</v>
      </c>
      <c r="AH1363" s="25" t="str">
        <f t="shared" si="165"/>
        <v>是</v>
      </c>
      <c r="AI1363" s="26" t="str">
        <f ca="1" t="shared" si="166"/>
        <v>是</v>
      </c>
      <c r="AJ1363" s="27" t="str">
        <f ca="1" t="shared" si="167"/>
        <v>是</v>
      </c>
      <c r="AK1363" s="28" t="s">
        <v>69</v>
      </c>
      <c r="AL1363" s="28"/>
      <c r="AM1363" s="28"/>
    </row>
    <row r="1364" spans="1:39">
      <c r="A1364" s="22" t="str">
        <f t="shared" si="162"/>
        <v>合肥高新网点</v>
      </c>
      <c r="B1364" s="22" t="str">
        <f>VLOOKUP(R1364,区域划分!A:B,2,0)</f>
        <v>合肥南</v>
      </c>
      <c r="C1364" t="str">
        <f t="shared" si="163"/>
        <v>2020-11-07</v>
      </c>
      <c r="D1364" s="16" t="s">
        <v>12645</v>
      </c>
      <c r="E1364" s="16" t="s">
        <v>12646</v>
      </c>
      <c r="F1364" s="16" t="s">
        <v>433</v>
      </c>
      <c r="G1364" s="16" t="s">
        <v>532</v>
      </c>
      <c r="H1364" s="16" t="s">
        <v>533</v>
      </c>
      <c r="I1364" s="16" t="s">
        <v>436</v>
      </c>
      <c r="J1364" s="16" t="s">
        <v>4437</v>
      </c>
      <c r="K1364" s="16" t="s">
        <v>4438</v>
      </c>
      <c r="L1364" s="16" t="s">
        <v>12647</v>
      </c>
      <c r="M1364" s="16" t="s">
        <v>12648</v>
      </c>
      <c r="N1364" s="16" t="s">
        <v>441</v>
      </c>
      <c r="O1364" s="16" t="s">
        <v>442</v>
      </c>
      <c r="P1364" s="16" t="s">
        <v>12649</v>
      </c>
      <c r="Q1364" s="16" t="s">
        <v>12650</v>
      </c>
      <c r="R1364" s="16" t="s">
        <v>80</v>
      </c>
      <c r="S1364" s="16" t="s">
        <v>12610</v>
      </c>
      <c r="T1364" s="16" t="s">
        <v>12651</v>
      </c>
      <c r="U1364" s="16" t="s">
        <v>447</v>
      </c>
      <c r="V1364" s="16" t="s">
        <v>12652</v>
      </c>
      <c r="W1364" s="16" t="s">
        <v>12649</v>
      </c>
      <c r="X1364" s="16" t="s">
        <v>449</v>
      </c>
      <c r="Y1364" s="16" t="s">
        <v>450</v>
      </c>
      <c r="Z1364" s="16" t="s">
        <v>451</v>
      </c>
      <c r="AA1364" s="16" t="s">
        <v>12653</v>
      </c>
      <c r="AB1364" s="16" t="s">
        <v>12610</v>
      </c>
      <c r="AC1364" s="16" t="s">
        <v>80</v>
      </c>
      <c r="AD1364" s="16" t="s">
        <v>453</v>
      </c>
      <c r="AE1364" s="16" t="s">
        <v>338</v>
      </c>
      <c r="AF1364" s="16" t="s">
        <v>338</v>
      </c>
      <c r="AG1364" s="25">
        <f ca="1" t="shared" si="164"/>
        <v>5.394999999844</v>
      </c>
      <c r="AH1364" s="25" t="str">
        <f t="shared" si="165"/>
        <v>是</v>
      </c>
      <c r="AI1364" s="26" t="str">
        <f ca="1" t="shared" si="166"/>
        <v>是</v>
      </c>
      <c r="AJ1364" s="27" t="str">
        <f ca="1" t="shared" si="167"/>
        <v>是</v>
      </c>
      <c r="AK1364" s="28" t="s">
        <v>69</v>
      </c>
      <c r="AL1364" s="28"/>
      <c r="AM1364" s="28"/>
    </row>
    <row r="1365" spans="1:39">
      <c r="A1365" s="22" t="str">
        <f t="shared" si="162"/>
        <v>合肥经开网点</v>
      </c>
      <c r="B1365" s="22" t="str">
        <f>VLOOKUP(R1365,区域划分!A:B,2,0)</f>
        <v>合肥南</v>
      </c>
      <c r="C1365" t="str">
        <f t="shared" si="163"/>
        <v>2020-11-07</v>
      </c>
      <c r="D1365" s="16" t="s">
        <v>12654</v>
      </c>
      <c r="E1365" s="16" t="s">
        <v>12655</v>
      </c>
      <c r="F1365" s="16" t="s">
        <v>433</v>
      </c>
      <c r="G1365" s="16" t="s">
        <v>456</v>
      </c>
      <c r="H1365" s="16" t="s">
        <v>457</v>
      </c>
      <c r="I1365" s="16" t="s">
        <v>436</v>
      </c>
      <c r="J1365" s="16" t="s">
        <v>2677</v>
      </c>
      <c r="K1365" s="16" t="s">
        <v>12656</v>
      </c>
      <c r="L1365" s="16" t="s">
        <v>12657</v>
      </c>
      <c r="M1365" s="16" t="s">
        <v>12658</v>
      </c>
      <c r="N1365" s="16" t="s">
        <v>441</v>
      </c>
      <c r="O1365" s="16" t="s">
        <v>442</v>
      </c>
      <c r="P1365" s="16" t="s">
        <v>12659</v>
      </c>
      <c r="Q1365" s="16" t="s">
        <v>12660</v>
      </c>
      <c r="R1365" s="16" t="s">
        <v>9</v>
      </c>
      <c r="S1365" s="16" t="s">
        <v>606</v>
      </c>
      <c r="T1365" s="16" t="s">
        <v>1749</v>
      </c>
      <c r="U1365" s="16" t="s">
        <v>466</v>
      </c>
      <c r="V1365" s="16" t="s">
        <v>12661</v>
      </c>
      <c r="W1365" s="16" t="s">
        <v>12659</v>
      </c>
      <c r="X1365" s="16" t="s">
        <v>449</v>
      </c>
      <c r="Y1365" s="16" t="s">
        <v>450</v>
      </c>
      <c r="Z1365" s="16" t="s">
        <v>451</v>
      </c>
      <c r="AA1365" s="16" t="s">
        <v>12662</v>
      </c>
      <c r="AB1365" s="16" t="s">
        <v>606</v>
      </c>
      <c r="AC1365" s="16" t="s">
        <v>9</v>
      </c>
      <c r="AD1365" s="16" t="s">
        <v>453</v>
      </c>
      <c r="AE1365" s="16" t="s">
        <v>9</v>
      </c>
      <c r="AF1365" s="16" t="s">
        <v>338</v>
      </c>
      <c r="AG1365" s="25">
        <f ca="1" t="shared" si="164"/>
        <v>23.7658333334257</v>
      </c>
      <c r="AH1365" s="25" t="str">
        <f t="shared" si="165"/>
        <v>是</v>
      </c>
      <c r="AI1365" s="26" t="str">
        <f ca="1" t="shared" si="166"/>
        <v>是</v>
      </c>
      <c r="AJ1365" s="27" t="str">
        <f ca="1" t="shared" si="167"/>
        <v>是</v>
      </c>
      <c r="AK1365" s="28"/>
      <c r="AL1365" s="28" t="s">
        <v>71</v>
      </c>
      <c r="AM1365" s="28"/>
    </row>
    <row r="1366" spans="1:39">
      <c r="A1366" s="22" t="str">
        <f t="shared" si="162"/>
        <v>合肥经开大学城网点</v>
      </c>
      <c r="B1366" s="22" t="str">
        <f>VLOOKUP(R1366,区域划分!A:B,2,0)</f>
        <v>合肥南</v>
      </c>
      <c r="C1366" t="str">
        <f t="shared" si="163"/>
        <v>2020-11-07</v>
      </c>
      <c r="D1366" s="16" t="s">
        <v>12663</v>
      </c>
      <c r="E1366" s="16" t="s">
        <v>12523</v>
      </c>
      <c r="F1366" s="16" t="s">
        <v>433</v>
      </c>
      <c r="G1366" s="16" t="s">
        <v>456</v>
      </c>
      <c r="H1366" s="16" t="s">
        <v>457</v>
      </c>
      <c r="I1366" s="16" t="s">
        <v>436</v>
      </c>
      <c r="J1366" s="16" t="s">
        <v>10472</v>
      </c>
      <c r="K1366" s="16" t="s">
        <v>12606</v>
      </c>
      <c r="L1366" s="16" t="s">
        <v>12664</v>
      </c>
      <c r="M1366" s="16" t="s">
        <v>537</v>
      </c>
      <c r="N1366" s="16" t="s">
        <v>478</v>
      </c>
      <c r="O1366" s="16" t="s">
        <v>442</v>
      </c>
      <c r="P1366" s="16" t="s">
        <v>9985</v>
      </c>
      <c r="Q1366" s="16" t="s">
        <v>12525</v>
      </c>
      <c r="R1366" s="16" t="s">
        <v>7</v>
      </c>
      <c r="S1366" s="16" t="s">
        <v>3414</v>
      </c>
      <c r="T1366" s="16" t="s">
        <v>12665</v>
      </c>
      <c r="U1366" s="16" t="s">
        <v>447</v>
      </c>
      <c r="V1366" s="16" t="s">
        <v>541</v>
      </c>
      <c r="W1366" s="16" t="s">
        <v>9985</v>
      </c>
      <c r="X1366" s="16" t="s">
        <v>449</v>
      </c>
      <c r="Y1366" s="16" t="s">
        <v>450</v>
      </c>
      <c r="Z1366" s="16" t="s">
        <v>451</v>
      </c>
      <c r="AA1366" s="16" t="s">
        <v>12666</v>
      </c>
      <c r="AB1366" s="16" t="s">
        <v>3414</v>
      </c>
      <c r="AC1366" s="16" t="s">
        <v>7</v>
      </c>
      <c r="AD1366" s="16" t="s">
        <v>453</v>
      </c>
      <c r="AE1366" s="16" t="s">
        <v>338</v>
      </c>
      <c r="AF1366" s="16" t="s">
        <v>338</v>
      </c>
      <c r="AG1366" s="25">
        <f ca="1" t="shared" si="164"/>
        <v>1.13777777779615</v>
      </c>
      <c r="AH1366" s="25" t="str">
        <f t="shared" si="165"/>
        <v>是</v>
      </c>
      <c r="AI1366" s="26" t="str">
        <f ca="1" t="shared" si="166"/>
        <v>是</v>
      </c>
      <c r="AJ1366" s="27" t="str">
        <f ca="1" t="shared" si="167"/>
        <v>是</v>
      </c>
      <c r="AK1366" s="28" t="s">
        <v>69</v>
      </c>
      <c r="AL1366" s="28"/>
      <c r="AM1366" s="28"/>
    </row>
    <row r="1367" spans="1:39">
      <c r="A1367" s="22" t="str">
        <f t="shared" si="162"/>
        <v>合肥长丰水湖镇网点</v>
      </c>
      <c r="B1367" s="22" t="str">
        <f>VLOOKUP(R1367,区域划分!A:B,2,0)</f>
        <v>合肥北</v>
      </c>
      <c r="C1367" t="str">
        <f t="shared" si="163"/>
        <v>2020-11-07</v>
      </c>
      <c r="D1367" s="16" t="s">
        <v>12667</v>
      </c>
      <c r="E1367" s="16" t="s">
        <v>12668</v>
      </c>
      <c r="F1367" s="16" t="s">
        <v>433</v>
      </c>
      <c r="G1367" s="16" t="s">
        <v>471</v>
      </c>
      <c r="H1367" s="16" t="s">
        <v>472</v>
      </c>
      <c r="I1367" s="16" t="s">
        <v>473</v>
      </c>
      <c r="J1367" s="16" t="s">
        <v>12669</v>
      </c>
      <c r="K1367" s="16" t="s">
        <v>12670</v>
      </c>
      <c r="L1367" s="16" t="s">
        <v>12671</v>
      </c>
      <c r="M1367" s="16" t="s">
        <v>12672</v>
      </c>
      <c r="N1367" s="16" t="s">
        <v>441</v>
      </c>
      <c r="O1367" s="16" t="s">
        <v>442</v>
      </c>
      <c r="P1367" s="16" t="s">
        <v>12673</v>
      </c>
      <c r="Q1367" s="16" t="s">
        <v>12674</v>
      </c>
      <c r="R1367" s="16" t="s">
        <v>15</v>
      </c>
      <c r="S1367" s="16" t="s">
        <v>829</v>
      </c>
      <c r="T1367" s="16" t="s">
        <v>12675</v>
      </c>
      <c r="U1367" s="16" t="s">
        <v>447</v>
      </c>
      <c r="V1367" s="16" t="s">
        <v>12676</v>
      </c>
      <c r="W1367" s="16" t="s">
        <v>12673</v>
      </c>
      <c r="X1367" s="16" t="s">
        <v>449</v>
      </c>
      <c r="Y1367" s="16" t="s">
        <v>450</v>
      </c>
      <c r="Z1367" s="16" t="s">
        <v>451</v>
      </c>
      <c r="AA1367" s="16" t="s">
        <v>12677</v>
      </c>
      <c r="AB1367" s="16" t="s">
        <v>829</v>
      </c>
      <c r="AC1367" s="16" t="s">
        <v>15</v>
      </c>
      <c r="AD1367" s="16" t="s">
        <v>453</v>
      </c>
      <c r="AE1367" s="16" t="s">
        <v>338</v>
      </c>
      <c r="AF1367" s="16" t="s">
        <v>338</v>
      </c>
      <c r="AG1367" s="25">
        <f ca="1" t="shared" si="164"/>
        <v>8.00750000006519</v>
      </c>
      <c r="AH1367" s="25" t="str">
        <f t="shared" si="165"/>
        <v>是</v>
      </c>
      <c r="AI1367" s="26" t="str">
        <f ca="1" t="shared" si="166"/>
        <v>是</v>
      </c>
      <c r="AJ1367" s="27" t="str">
        <f ca="1" t="shared" si="167"/>
        <v>是</v>
      </c>
      <c r="AK1367" s="28" t="s">
        <v>69</v>
      </c>
      <c r="AL1367" s="28"/>
      <c r="AM1367" s="28"/>
    </row>
    <row r="1368" spans="1:39">
      <c r="A1368" s="22" t="str">
        <f t="shared" si="162"/>
        <v>合肥高新网点</v>
      </c>
      <c r="B1368" s="22" t="str">
        <f>VLOOKUP(R1368,区域划分!A:B,2,0)</f>
        <v>合肥南</v>
      </c>
      <c r="C1368" t="str">
        <f t="shared" si="163"/>
        <v>2020-11-07</v>
      </c>
      <c r="D1368" s="16" t="s">
        <v>12678</v>
      </c>
      <c r="E1368" s="16" t="s">
        <v>12679</v>
      </c>
      <c r="F1368" s="16" t="s">
        <v>433</v>
      </c>
      <c r="G1368" s="16" t="s">
        <v>471</v>
      </c>
      <c r="H1368" s="16" t="s">
        <v>472</v>
      </c>
      <c r="I1368" s="16" t="s">
        <v>436</v>
      </c>
      <c r="J1368" s="16" t="s">
        <v>12680</v>
      </c>
      <c r="K1368" s="16" t="s">
        <v>12681</v>
      </c>
      <c r="L1368" s="16" t="s">
        <v>12682</v>
      </c>
      <c r="M1368" s="16" t="s">
        <v>12683</v>
      </c>
      <c r="N1368" s="16" t="s">
        <v>478</v>
      </c>
      <c r="O1368" s="16" t="s">
        <v>442</v>
      </c>
      <c r="P1368" s="16" t="s">
        <v>12684</v>
      </c>
      <c r="Q1368" s="16" t="s">
        <v>12685</v>
      </c>
      <c r="R1368" s="16" t="s">
        <v>80</v>
      </c>
      <c r="S1368" s="16" t="s">
        <v>12610</v>
      </c>
      <c r="T1368" s="16" t="s">
        <v>12686</v>
      </c>
      <c r="U1368" s="16" t="s">
        <v>447</v>
      </c>
      <c r="V1368" s="16" t="s">
        <v>12687</v>
      </c>
      <c r="W1368" s="16" t="s">
        <v>12684</v>
      </c>
      <c r="X1368" s="16" t="s">
        <v>449</v>
      </c>
      <c r="Y1368" s="16" t="s">
        <v>450</v>
      </c>
      <c r="Z1368" s="16" t="s">
        <v>451</v>
      </c>
      <c r="AA1368" s="16" t="s">
        <v>12688</v>
      </c>
      <c r="AB1368" s="16" t="s">
        <v>12610</v>
      </c>
      <c r="AC1368" s="16" t="s">
        <v>80</v>
      </c>
      <c r="AD1368" s="16" t="s">
        <v>453</v>
      </c>
      <c r="AE1368" s="16" t="s">
        <v>338</v>
      </c>
      <c r="AF1368" s="16" t="s">
        <v>338</v>
      </c>
      <c r="AG1368" s="25">
        <f ca="1" t="shared" si="164"/>
        <v>3.35888888896443</v>
      </c>
      <c r="AH1368" s="25" t="str">
        <f t="shared" si="165"/>
        <v>是</v>
      </c>
      <c r="AI1368" s="26" t="str">
        <f ca="1" t="shared" si="166"/>
        <v>是</v>
      </c>
      <c r="AJ1368" s="27" t="str">
        <f ca="1" t="shared" si="167"/>
        <v>是</v>
      </c>
      <c r="AK1368" s="28" t="s">
        <v>69</v>
      </c>
      <c r="AL1368" s="28"/>
      <c r="AM1368" s="28"/>
    </row>
    <row r="1369" spans="1:39">
      <c r="A1369" s="22" t="str">
        <f t="shared" si="162"/>
        <v>合肥肥东人民路网点</v>
      </c>
      <c r="B1369" s="22" t="str">
        <f>VLOOKUP(R1369,区域划分!A:B,2,0)</f>
        <v>肥东</v>
      </c>
      <c r="C1369" t="str">
        <f t="shared" si="163"/>
        <v>2020-11-07</v>
      </c>
      <c r="D1369" s="16" t="s">
        <v>12689</v>
      </c>
      <c r="E1369" s="16" t="s">
        <v>12514</v>
      </c>
      <c r="F1369" s="16" t="s">
        <v>433</v>
      </c>
      <c r="G1369" s="16" t="s">
        <v>434</v>
      </c>
      <c r="H1369" s="16" t="s">
        <v>435</v>
      </c>
      <c r="I1369" s="16" t="s">
        <v>473</v>
      </c>
      <c r="J1369" s="16" t="s">
        <v>12515</v>
      </c>
      <c r="K1369" s="16" t="s">
        <v>12690</v>
      </c>
      <c r="L1369" s="16" t="s">
        <v>12691</v>
      </c>
      <c r="M1369" s="16" t="s">
        <v>734</v>
      </c>
      <c r="N1369" s="16" t="s">
        <v>478</v>
      </c>
      <c r="O1369" s="16" t="s">
        <v>442</v>
      </c>
      <c r="P1369" s="16" t="s">
        <v>12518</v>
      </c>
      <c r="Q1369" s="16" t="s">
        <v>12519</v>
      </c>
      <c r="R1369" s="16" t="s">
        <v>23</v>
      </c>
      <c r="S1369" s="16" t="s">
        <v>606</v>
      </c>
      <c r="T1369" s="16" t="s">
        <v>727</v>
      </c>
      <c r="U1369" s="16" t="s">
        <v>466</v>
      </c>
      <c r="V1369" s="16" t="s">
        <v>842</v>
      </c>
      <c r="W1369" s="16" t="s">
        <v>12518</v>
      </c>
      <c r="X1369" s="16" t="s">
        <v>449</v>
      </c>
      <c r="Y1369" s="16" t="s">
        <v>450</v>
      </c>
      <c r="Z1369" s="16" t="s">
        <v>451</v>
      </c>
      <c r="AA1369" s="16" t="s">
        <v>12692</v>
      </c>
      <c r="AB1369" s="16" t="s">
        <v>606</v>
      </c>
      <c r="AC1369" s="16" t="s">
        <v>23</v>
      </c>
      <c r="AD1369" s="16" t="s">
        <v>453</v>
      </c>
      <c r="AE1369" s="16" t="s">
        <v>23</v>
      </c>
      <c r="AF1369" s="16" t="s">
        <v>338</v>
      </c>
      <c r="AG1369" s="25">
        <f ca="1" t="shared" si="164"/>
        <v>23.854444444296</v>
      </c>
      <c r="AH1369" s="25" t="str">
        <f t="shared" si="165"/>
        <v>是</v>
      </c>
      <c r="AI1369" s="26" t="str">
        <f ca="1" t="shared" si="166"/>
        <v>是</v>
      </c>
      <c r="AJ1369" s="27" t="str">
        <f ca="1" t="shared" si="167"/>
        <v>是</v>
      </c>
      <c r="AK1369" s="28"/>
      <c r="AL1369" s="28" t="s">
        <v>71</v>
      </c>
      <c r="AM1369" s="28"/>
    </row>
    <row r="1370" spans="1:39">
      <c r="A1370" s="22" t="str">
        <f t="shared" si="162"/>
        <v>合肥瑶海三十头网点</v>
      </c>
      <c r="B1370" s="22" t="str">
        <f>VLOOKUP(R1370,区域划分!A:B,2,0)</f>
        <v>合肥北</v>
      </c>
      <c r="C1370" t="str">
        <f t="shared" si="163"/>
        <v>2020-11-07</v>
      </c>
      <c r="D1370" s="16" t="s">
        <v>12693</v>
      </c>
      <c r="E1370" s="16" t="s">
        <v>12694</v>
      </c>
      <c r="F1370" s="16" t="s">
        <v>433</v>
      </c>
      <c r="G1370" s="16" t="s">
        <v>471</v>
      </c>
      <c r="H1370" s="16" t="s">
        <v>472</v>
      </c>
      <c r="I1370" s="16" t="s">
        <v>473</v>
      </c>
      <c r="J1370" s="16" t="s">
        <v>134</v>
      </c>
      <c r="K1370" s="16" t="s">
        <v>938</v>
      </c>
      <c r="L1370" s="16" t="s">
        <v>12695</v>
      </c>
      <c r="M1370" s="16" t="s">
        <v>12696</v>
      </c>
      <c r="N1370" s="16" t="s">
        <v>478</v>
      </c>
      <c r="O1370" s="16" t="s">
        <v>442</v>
      </c>
      <c r="P1370" s="16" t="s">
        <v>12697</v>
      </c>
      <c r="Q1370" s="16" t="s">
        <v>12698</v>
      </c>
      <c r="R1370" s="16" t="s">
        <v>45</v>
      </c>
      <c r="S1370" s="16" t="s">
        <v>2598</v>
      </c>
      <c r="T1370" s="16" t="s">
        <v>12699</v>
      </c>
      <c r="U1370" s="16" t="s">
        <v>447</v>
      </c>
      <c r="V1370" s="16" t="s">
        <v>12700</v>
      </c>
      <c r="W1370" s="16" t="s">
        <v>12697</v>
      </c>
      <c r="X1370" s="16" t="s">
        <v>449</v>
      </c>
      <c r="Y1370" s="16" t="s">
        <v>450</v>
      </c>
      <c r="Z1370" s="16" t="s">
        <v>451</v>
      </c>
      <c r="AA1370" s="16" t="s">
        <v>12701</v>
      </c>
      <c r="AB1370" s="16" t="s">
        <v>2598</v>
      </c>
      <c r="AC1370" s="16" t="s">
        <v>45</v>
      </c>
      <c r="AD1370" s="16" t="s">
        <v>453</v>
      </c>
      <c r="AE1370" s="16" t="s">
        <v>338</v>
      </c>
      <c r="AF1370" s="16" t="s">
        <v>338</v>
      </c>
      <c r="AG1370" s="25">
        <f ca="1" t="shared" si="164"/>
        <v>4.95833333343035</v>
      </c>
      <c r="AH1370" s="25" t="str">
        <f t="shared" si="165"/>
        <v>是</v>
      </c>
      <c r="AI1370" s="26" t="str">
        <f ca="1" t="shared" si="166"/>
        <v>是</v>
      </c>
      <c r="AJ1370" s="27" t="str">
        <f ca="1" t="shared" si="167"/>
        <v>是</v>
      </c>
      <c r="AK1370" s="28" t="s">
        <v>69</v>
      </c>
      <c r="AL1370" s="28"/>
      <c r="AM1370" s="28"/>
    </row>
    <row r="1371" spans="1:39">
      <c r="A1371" s="22" t="str">
        <f t="shared" si="162"/>
        <v>安庆岳西网点</v>
      </c>
      <c r="B1371" s="22" t="str">
        <f>VLOOKUP(R1371,区域划分!A:B,2,0)</f>
        <v>安庆</v>
      </c>
      <c r="C1371" t="str">
        <f t="shared" si="163"/>
        <v>2020-11-07</v>
      </c>
      <c r="D1371" s="16" t="s">
        <v>12702</v>
      </c>
      <c r="E1371" s="16" t="s">
        <v>12703</v>
      </c>
      <c r="F1371" s="16" t="s">
        <v>433</v>
      </c>
      <c r="G1371" s="16" t="s">
        <v>471</v>
      </c>
      <c r="H1371" s="16" t="s">
        <v>472</v>
      </c>
      <c r="I1371" s="16" t="s">
        <v>473</v>
      </c>
      <c r="J1371" s="16" t="s">
        <v>6989</v>
      </c>
      <c r="K1371" s="16" t="s">
        <v>6990</v>
      </c>
      <c r="L1371" s="16" t="s">
        <v>12704</v>
      </c>
      <c r="M1371" s="16" t="s">
        <v>12705</v>
      </c>
      <c r="N1371" s="16" t="s">
        <v>441</v>
      </c>
      <c r="O1371" s="16" t="s">
        <v>442</v>
      </c>
      <c r="P1371" s="16" t="s">
        <v>12706</v>
      </c>
      <c r="Q1371" s="16" t="s">
        <v>12707</v>
      </c>
      <c r="R1371" s="16" t="s">
        <v>51</v>
      </c>
      <c r="S1371" s="16" t="s">
        <v>7759</v>
      </c>
      <c r="T1371" s="16" t="s">
        <v>12708</v>
      </c>
      <c r="U1371" s="16" t="s">
        <v>447</v>
      </c>
      <c r="V1371" s="16" t="s">
        <v>12709</v>
      </c>
      <c r="W1371" s="16" t="s">
        <v>12706</v>
      </c>
      <c r="X1371" s="16" t="s">
        <v>449</v>
      </c>
      <c r="Y1371" s="16" t="s">
        <v>450</v>
      </c>
      <c r="Z1371" s="16" t="s">
        <v>451</v>
      </c>
      <c r="AA1371" s="16" t="s">
        <v>12710</v>
      </c>
      <c r="AB1371" s="16" t="s">
        <v>7759</v>
      </c>
      <c r="AC1371" s="16" t="s">
        <v>51</v>
      </c>
      <c r="AD1371" s="16" t="s">
        <v>453</v>
      </c>
      <c r="AE1371" s="16" t="s">
        <v>338</v>
      </c>
      <c r="AF1371" s="16" t="s">
        <v>338</v>
      </c>
      <c r="AG1371" s="25">
        <f ca="1" t="shared" si="164"/>
        <v>23.2066666666651</v>
      </c>
      <c r="AH1371" s="25" t="str">
        <f t="shared" si="165"/>
        <v>是</v>
      </c>
      <c r="AI1371" s="26" t="str">
        <f ca="1" t="shared" si="166"/>
        <v>是</v>
      </c>
      <c r="AJ1371" s="27" t="str">
        <f ca="1" t="shared" si="167"/>
        <v>是</v>
      </c>
      <c r="AK1371" s="28" t="s">
        <v>69</v>
      </c>
      <c r="AL1371" s="28"/>
      <c r="AM1371" s="28"/>
    </row>
    <row r="1372" spans="1:39">
      <c r="A1372" s="22" t="str">
        <f t="shared" si="162"/>
        <v>合肥高新网点</v>
      </c>
      <c r="B1372" s="22" t="str">
        <f>VLOOKUP(R1372,区域划分!A:B,2,0)</f>
        <v>合肥南</v>
      </c>
      <c r="C1372" t="str">
        <f t="shared" si="163"/>
        <v>2020-11-07</v>
      </c>
      <c r="D1372" s="16" t="s">
        <v>12711</v>
      </c>
      <c r="E1372" s="16" t="s">
        <v>12712</v>
      </c>
      <c r="F1372" s="16" t="s">
        <v>433</v>
      </c>
      <c r="G1372" s="16" t="s">
        <v>532</v>
      </c>
      <c r="H1372" s="16" t="s">
        <v>533</v>
      </c>
      <c r="I1372" s="16" t="s">
        <v>436</v>
      </c>
      <c r="J1372" s="16" t="s">
        <v>686</v>
      </c>
      <c r="K1372" s="16" t="s">
        <v>12713</v>
      </c>
      <c r="L1372" s="16" t="s">
        <v>12714</v>
      </c>
      <c r="M1372" s="16" t="s">
        <v>703</v>
      </c>
      <c r="N1372" s="16" t="s">
        <v>478</v>
      </c>
      <c r="O1372" s="16" t="s">
        <v>442</v>
      </c>
      <c r="P1372" s="16" t="s">
        <v>12715</v>
      </c>
      <c r="Q1372" s="16" t="s">
        <v>12716</v>
      </c>
      <c r="R1372" s="16" t="s">
        <v>80</v>
      </c>
      <c r="S1372" s="16" t="s">
        <v>12610</v>
      </c>
      <c r="T1372" s="16" t="s">
        <v>12717</v>
      </c>
      <c r="U1372" s="16" t="s">
        <v>447</v>
      </c>
      <c r="V1372" s="16" t="s">
        <v>4714</v>
      </c>
      <c r="W1372" s="16" t="s">
        <v>12715</v>
      </c>
      <c r="X1372" s="16" t="s">
        <v>449</v>
      </c>
      <c r="Y1372" s="16" t="s">
        <v>450</v>
      </c>
      <c r="Z1372" s="16" t="s">
        <v>451</v>
      </c>
      <c r="AA1372" s="16" t="s">
        <v>12718</v>
      </c>
      <c r="AB1372" s="16" t="s">
        <v>12610</v>
      </c>
      <c r="AC1372" s="16" t="s">
        <v>80</v>
      </c>
      <c r="AD1372" s="16" t="s">
        <v>453</v>
      </c>
      <c r="AE1372" s="16" t="s">
        <v>338</v>
      </c>
      <c r="AF1372" s="16" t="s">
        <v>338</v>
      </c>
      <c r="AG1372" s="25">
        <f ca="1" t="shared" si="164"/>
        <v>2.99194444430759</v>
      </c>
      <c r="AH1372" s="25" t="str">
        <f t="shared" si="165"/>
        <v>是</v>
      </c>
      <c r="AI1372" s="26" t="str">
        <f ca="1" t="shared" si="166"/>
        <v>是</v>
      </c>
      <c r="AJ1372" s="27" t="str">
        <f ca="1" t="shared" si="167"/>
        <v>是</v>
      </c>
      <c r="AK1372" s="28" t="s">
        <v>69</v>
      </c>
      <c r="AL1372" s="28"/>
      <c r="AM1372" s="28"/>
    </row>
    <row r="1373" spans="1:39">
      <c r="A1373" s="22" t="str">
        <f t="shared" si="162"/>
        <v>合肥经开网点</v>
      </c>
      <c r="B1373" s="22" t="str">
        <f>VLOOKUP(R1373,区域划分!A:B,2,0)</f>
        <v>合肥南</v>
      </c>
      <c r="C1373" t="str">
        <f t="shared" si="163"/>
        <v>2020-11-07</v>
      </c>
      <c r="D1373" s="16" t="s">
        <v>12719</v>
      </c>
      <c r="E1373" s="16" t="s">
        <v>12720</v>
      </c>
      <c r="F1373" s="16" t="s">
        <v>835</v>
      </c>
      <c r="G1373" s="16" t="s">
        <v>456</v>
      </c>
      <c r="H1373" s="16" t="s">
        <v>457</v>
      </c>
      <c r="I1373" s="16" t="s">
        <v>473</v>
      </c>
      <c r="J1373" s="16" t="s">
        <v>836</v>
      </c>
      <c r="K1373" s="16" t="s">
        <v>12721</v>
      </c>
      <c r="L1373" s="16" t="s">
        <v>12722</v>
      </c>
      <c r="M1373" s="16" t="s">
        <v>2270</v>
      </c>
      <c r="N1373" s="16" t="s">
        <v>441</v>
      </c>
      <c r="O1373" s="16" t="s">
        <v>442</v>
      </c>
      <c r="P1373" s="16" t="s">
        <v>12723</v>
      </c>
      <c r="Q1373" s="16" t="s">
        <v>12724</v>
      </c>
      <c r="R1373" s="16" t="s">
        <v>9</v>
      </c>
      <c r="S1373" s="16" t="s">
        <v>606</v>
      </c>
      <c r="T1373" s="16" t="s">
        <v>12725</v>
      </c>
      <c r="U1373" s="16" t="s">
        <v>466</v>
      </c>
      <c r="V1373" s="16" t="s">
        <v>6654</v>
      </c>
      <c r="W1373" s="16" t="s">
        <v>12723</v>
      </c>
      <c r="X1373" s="16" t="s">
        <v>449</v>
      </c>
      <c r="Y1373" s="16" t="s">
        <v>450</v>
      </c>
      <c r="Z1373" s="16" t="s">
        <v>451</v>
      </c>
      <c r="AA1373" s="16" t="s">
        <v>12726</v>
      </c>
      <c r="AB1373" s="16" t="s">
        <v>606</v>
      </c>
      <c r="AC1373" s="16" t="s">
        <v>9</v>
      </c>
      <c r="AD1373" s="16" t="s">
        <v>453</v>
      </c>
      <c r="AE1373" s="16" t="s">
        <v>9</v>
      </c>
      <c r="AF1373" s="16" t="s">
        <v>338</v>
      </c>
      <c r="AG1373" s="25">
        <f ca="1" t="shared" si="164"/>
        <v>23.8808333334164</v>
      </c>
      <c r="AH1373" s="25" t="str">
        <f t="shared" si="165"/>
        <v>是</v>
      </c>
      <c r="AI1373" s="26" t="str">
        <f ca="1" t="shared" si="166"/>
        <v>是</v>
      </c>
      <c r="AJ1373" s="27" t="str">
        <f ca="1" t="shared" si="167"/>
        <v>是</v>
      </c>
      <c r="AK1373" s="28"/>
      <c r="AL1373" s="28" t="s">
        <v>71</v>
      </c>
      <c r="AM1373" s="28"/>
    </row>
    <row r="1374" spans="1:39">
      <c r="A1374" s="22" t="str">
        <f t="shared" si="162"/>
        <v>合肥高新网点</v>
      </c>
      <c r="B1374" s="22" t="str">
        <f>VLOOKUP(R1374,区域划分!A:B,2,0)</f>
        <v>合肥南</v>
      </c>
      <c r="C1374" t="str">
        <f t="shared" si="163"/>
        <v>2020-11-07</v>
      </c>
      <c r="D1374" s="16" t="s">
        <v>12727</v>
      </c>
      <c r="E1374" s="16" t="s">
        <v>12728</v>
      </c>
      <c r="F1374" s="16" t="s">
        <v>433</v>
      </c>
      <c r="G1374" s="16" t="s">
        <v>456</v>
      </c>
      <c r="H1374" s="16" t="s">
        <v>457</v>
      </c>
      <c r="I1374" s="16" t="s">
        <v>473</v>
      </c>
      <c r="J1374" s="16" t="s">
        <v>1540</v>
      </c>
      <c r="K1374" s="16" t="s">
        <v>12729</v>
      </c>
      <c r="L1374" s="16" t="s">
        <v>12730</v>
      </c>
      <c r="M1374" s="16" t="s">
        <v>12731</v>
      </c>
      <c r="N1374" s="16" t="s">
        <v>478</v>
      </c>
      <c r="O1374" s="16" t="s">
        <v>442</v>
      </c>
      <c r="P1374" s="16" t="s">
        <v>12732</v>
      </c>
      <c r="Q1374" s="16" t="s">
        <v>12733</v>
      </c>
      <c r="R1374" s="16" t="s">
        <v>80</v>
      </c>
      <c r="S1374" s="16" t="s">
        <v>12610</v>
      </c>
      <c r="T1374" s="16" t="s">
        <v>12734</v>
      </c>
      <c r="U1374" s="16" t="s">
        <v>447</v>
      </c>
      <c r="V1374" s="16" t="s">
        <v>12735</v>
      </c>
      <c r="W1374" s="16" t="s">
        <v>12732</v>
      </c>
      <c r="X1374" s="16" t="s">
        <v>449</v>
      </c>
      <c r="Y1374" s="16" t="s">
        <v>450</v>
      </c>
      <c r="Z1374" s="16" t="s">
        <v>451</v>
      </c>
      <c r="AA1374" s="16" t="s">
        <v>12736</v>
      </c>
      <c r="AB1374" s="16" t="s">
        <v>12610</v>
      </c>
      <c r="AC1374" s="16" t="s">
        <v>80</v>
      </c>
      <c r="AD1374" s="16" t="s">
        <v>453</v>
      </c>
      <c r="AE1374" s="16" t="s">
        <v>338</v>
      </c>
      <c r="AF1374" s="16" t="s">
        <v>338</v>
      </c>
      <c r="AG1374" s="25">
        <f ca="1" t="shared" si="164"/>
        <v>2.05388888879679</v>
      </c>
      <c r="AH1374" s="25" t="str">
        <f t="shared" si="165"/>
        <v>是</v>
      </c>
      <c r="AI1374" s="26" t="str">
        <f ca="1" t="shared" si="166"/>
        <v>是</v>
      </c>
      <c r="AJ1374" s="27" t="str">
        <f ca="1" t="shared" si="167"/>
        <v>是</v>
      </c>
      <c r="AK1374" s="28" t="s">
        <v>69</v>
      </c>
      <c r="AL1374" s="28"/>
      <c r="AM1374" s="28"/>
    </row>
    <row r="1375" spans="1:39">
      <c r="A1375" s="22" t="str">
        <f t="shared" si="162"/>
        <v>合肥高新天鹅湖网点</v>
      </c>
      <c r="B1375" s="22" t="str">
        <f>VLOOKUP(R1375,区域划分!A:B,2,0)</f>
        <v>合肥南</v>
      </c>
      <c r="C1375" t="str">
        <f t="shared" si="163"/>
        <v>2020-11-07</v>
      </c>
      <c r="D1375" s="16" t="s">
        <v>12737</v>
      </c>
      <c r="E1375" s="16" t="s">
        <v>12738</v>
      </c>
      <c r="F1375" s="16" t="s">
        <v>433</v>
      </c>
      <c r="G1375" s="16" t="s">
        <v>471</v>
      </c>
      <c r="H1375" s="16" t="s">
        <v>599</v>
      </c>
      <c r="I1375" s="16" t="s">
        <v>473</v>
      </c>
      <c r="J1375" s="16" t="s">
        <v>263</v>
      </c>
      <c r="K1375" s="16" t="s">
        <v>12739</v>
      </c>
      <c r="L1375" s="16" t="s">
        <v>12740</v>
      </c>
      <c r="M1375" s="16" t="s">
        <v>537</v>
      </c>
      <c r="N1375" s="16" t="s">
        <v>478</v>
      </c>
      <c r="O1375" s="16" t="s">
        <v>479</v>
      </c>
      <c r="P1375" s="16" t="s">
        <v>537</v>
      </c>
      <c r="Q1375" s="16" t="s">
        <v>12741</v>
      </c>
      <c r="R1375" s="16" t="s">
        <v>17</v>
      </c>
      <c r="S1375" s="16" t="s">
        <v>593</v>
      </c>
      <c r="T1375" s="16" t="s">
        <v>12742</v>
      </c>
      <c r="U1375" s="16" t="s">
        <v>447</v>
      </c>
      <c r="V1375" s="16" t="s">
        <v>12743</v>
      </c>
      <c r="W1375" s="16" t="s">
        <v>537</v>
      </c>
      <c r="X1375" s="16" t="s">
        <v>449</v>
      </c>
      <c r="Y1375" s="16" t="s">
        <v>450</v>
      </c>
      <c r="Z1375" s="16" t="s">
        <v>451</v>
      </c>
      <c r="AA1375" s="16" t="s">
        <v>12744</v>
      </c>
      <c r="AB1375" s="16" t="s">
        <v>593</v>
      </c>
      <c r="AC1375" s="16" t="s">
        <v>17</v>
      </c>
      <c r="AD1375" s="16" t="s">
        <v>453</v>
      </c>
      <c r="AE1375" s="16" t="s">
        <v>338</v>
      </c>
      <c r="AF1375" s="16" t="s">
        <v>338</v>
      </c>
      <c r="AG1375" s="25">
        <f ca="1" t="shared" si="164"/>
        <v>1.74805555556668</v>
      </c>
      <c r="AH1375" s="25" t="str">
        <f t="shared" si="165"/>
        <v>是</v>
      </c>
      <c r="AI1375" s="26" t="str">
        <f ca="1" t="shared" si="166"/>
        <v>是</v>
      </c>
      <c r="AJ1375" s="27" t="str">
        <f ca="1" t="shared" si="167"/>
        <v>是</v>
      </c>
      <c r="AK1375" s="28" t="s">
        <v>69</v>
      </c>
      <c r="AL1375" s="28"/>
      <c r="AM1375" s="28"/>
    </row>
    <row r="1376" spans="1:39">
      <c r="A1376" s="22" t="str">
        <f t="shared" si="162"/>
        <v>合肥肥东人民路网点</v>
      </c>
      <c r="B1376" s="22" t="str">
        <f>VLOOKUP(R1376,区域划分!A:B,2,0)</f>
        <v>肥东</v>
      </c>
      <c r="C1376" t="str">
        <f t="shared" si="163"/>
        <v>2020-11-07</v>
      </c>
      <c r="D1376" s="16" t="s">
        <v>12745</v>
      </c>
      <c r="E1376" s="16" t="s">
        <v>12746</v>
      </c>
      <c r="F1376" s="16" t="s">
        <v>433</v>
      </c>
      <c r="G1376" s="16" t="s">
        <v>532</v>
      </c>
      <c r="H1376" s="16" t="s">
        <v>533</v>
      </c>
      <c r="I1376" s="16" t="s">
        <v>473</v>
      </c>
      <c r="J1376" s="16" t="s">
        <v>12747</v>
      </c>
      <c r="K1376" s="16" t="s">
        <v>12748</v>
      </c>
      <c r="L1376" s="16" t="s">
        <v>12300</v>
      </c>
      <c r="M1376" s="16" t="s">
        <v>12749</v>
      </c>
      <c r="N1376" s="16" t="s">
        <v>441</v>
      </c>
      <c r="O1376" s="16" t="s">
        <v>442</v>
      </c>
      <c r="P1376" s="16" t="s">
        <v>12750</v>
      </c>
      <c r="Q1376" s="16" t="s">
        <v>12751</v>
      </c>
      <c r="R1376" s="16" t="s">
        <v>23</v>
      </c>
      <c r="S1376" s="16" t="s">
        <v>606</v>
      </c>
      <c r="T1376" s="16" t="s">
        <v>727</v>
      </c>
      <c r="U1376" s="16" t="s">
        <v>466</v>
      </c>
      <c r="V1376" s="16" t="s">
        <v>12752</v>
      </c>
      <c r="W1376" s="16" t="s">
        <v>12750</v>
      </c>
      <c r="X1376" s="16" t="s">
        <v>449</v>
      </c>
      <c r="Y1376" s="16" t="s">
        <v>450</v>
      </c>
      <c r="Z1376" s="16" t="s">
        <v>451</v>
      </c>
      <c r="AA1376" s="16" t="s">
        <v>12753</v>
      </c>
      <c r="AB1376" s="16" t="s">
        <v>606</v>
      </c>
      <c r="AC1376" s="16" t="s">
        <v>23</v>
      </c>
      <c r="AD1376" s="16" t="s">
        <v>453</v>
      </c>
      <c r="AE1376" s="16" t="s">
        <v>23</v>
      </c>
      <c r="AF1376" s="16" t="s">
        <v>338</v>
      </c>
      <c r="AG1376" s="25">
        <f ca="1" t="shared" si="164"/>
        <v>23.7361111112405</v>
      </c>
      <c r="AH1376" s="25" t="str">
        <f t="shared" si="165"/>
        <v>是</v>
      </c>
      <c r="AI1376" s="26" t="str">
        <f ca="1" t="shared" si="166"/>
        <v>是</v>
      </c>
      <c r="AJ1376" s="27" t="str">
        <f ca="1" t="shared" si="167"/>
        <v>是</v>
      </c>
      <c r="AK1376" s="28"/>
      <c r="AL1376" s="28" t="s">
        <v>71</v>
      </c>
      <c r="AM1376" s="28"/>
    </row>
    <row r="1377" spans="1:39">
      <c r="A1377" s="22" t="str">
        <f t="shared" si="162"/>
        <v>合肥经开网点</v>
      </c>
      <c r="B1377" s="22" t="str">
        <f>VLOOKUP(R1377,区域划分!A:B,2,0)</f>
        <v>合肥南</v>
      </c>
      <c r="C1377" t="str">
        <f t="shared" si="163"/>
        <v>2020-11-07</v>
      </c>
      <c r="D1377" s="16" t="s">
        <v>12754</v>
      </c>
      <c r="E1377" s="16" t="s">
        <v>12755</v>
      </c>
      <c r="F1377" s="16" t="s">
        <v>433</v>
      </c>
      <c r="G1377" s="16" t="s">
        <v>456</v>
      </c>
      <c r="H1377" s="16" t="s">
        <v>457</v>
      </c>
      <c r="I1377" s="16" t="s">
        <v>473</v>
      </c>
      <c r="J1377" s="16" t="s">
        <v>12756</v>
      </c>
      <c r="K1377" s="16" t="s">
        <v>12757</v>
      </c>
      <c r="L1377" s="16" t="s">
        <v>12758</v>
      </c>
      <c r="M1377" s="16" t="s">
        <v>12759</v>
      </c>
      <c r="N1377" s="16" t="s">
        <v>441</v>
      </c>
      <c r="O1377" s="16" t="s">
        <v>442</v>
      </c>
      <c r="P1377" s="16" t="s">
        <v>12759</v>
      </c>
      <c r="Q1377" s="16" t="s">
        <v>12760</v>
      </c>
      <c r="R1377" s="16" t="s">
        <v>9</v>
      </c>
      <c r="S1377" s="16" t="s">
        <v>606</v>
      </c>
      <c r="T1377" s="16" t="s">
        <v>12761</v>
      </c>
      <c r="U1377" s="16" t="s">
        <v>466</v>
      </c>
      <c r="V1377" s="16" t="s">
        <v>12762</v>
      </c>
      <c r="W1377" s="16" t="s">
        <v>12759</v>
      </c>
      <c r="X1377" s="16" t="s">
        <v>449</v>
      </c>
      <c r="Y1377" s="16" t="s">
        <v>450</v>
      </c>
      <c r="Z1377" s="16" t="s">
        <v>451</v>
      </c>
      <c r="AA1377" s="16" t="s">
        <v>12763</v>
      </c>
      <c r="AB1377" s="16" t="s">
        <v>606</v>
      </c>
      <c r="AC1377" s="16" t="s">
        <v>9</v>
      </c>
      <c r="AD1377" s="16" t="s">
        <v>453</v>
      </c>
      <c r="AE1377" s="16" t="s">
        <v>9</v>
      </c>
      <c r="AF1377" s="16" t="s">
        <v>338</v>
      </c>
      <c r="AG1377" s="25">
        <f ca="1" t="shared" si="164"/>
        <v>23.658333333442</v>
      </c>
      <c r="AH1377" s="25" t="str">
        <f t="shared" si="165"/>
        <v>是</v>
      </c>
      <c r="AI1377" s="26" t="str">
        <f ca="1" t="shared" si="166"/>
        <v>是</v>
      </c>
      <c r="AJ1377" s="27" t="str">
        <f ca="1" t="shared" si="167"/>
        <v>是</v>
      </c>
      <c r="AK1377" s="28"/>
      <c r="AL1377" s="28" t="s">
        <v>71</v>
      </c>
      <c r="AM1377" s="28"/>
    </row>
    <row r="1378" spans="1:39">
      <c r="A1378" s="22" t="str">
        <f t="shared" si="162"/>
        <v>合肥蜀山网点</v>
      </c>
      <c r="B1378" s="22" t="str">
        <f>VLOOKUP(R1378,区域划分!A:B,2,0)</f>
        <v>合肥南</v>
      </c>
      <c r="C1378" t="str">
        <f t="shared" si="163"/>
        <v>2020-11-07</v>
      </c>
      <c r="D1378" s="16" t="s">
        <v>12764</v>
      </c>
      <c r="E1378" s="16" t="s">
        <v>12765</v>
      </c>
      <c r="F1378" s="16" t="s">
        <v>433</v>
      </c>
      <c r="G1378" s="16" t="s">
        <v>456</v>
      </c>
      <c r="H1378" s="16" t="s">
        <v>457</v>
      </c>
      <c r="I1378" s="16" t="s">
        <v>436</v>
      </c>
      <c r="J1378" s="16" t="s">
        <v>176</v>
      </c>
      <c r="K1378" s="16" t="s">
        <v>12766</v>
      </c>
      <c r="L1378" s="16" t="s">
        <v>12767</v>
      </c>
      <c r="M1378" s="16" t="s">
        <v>12768</v>
      </c>
      <c r="N1378" s="16" t="s">
        <v>478</v>
      </c>
      <c r="O1378" s="16" t="s">
        <v>442</v>
      </c>
      <c r="P1378" s="16" t="s">
        <v>12769</v>
      </c>
      <c r="Q1378" s="16" t="s">
        <v>12770</v>
      </c>
      <c r="R1378" s="16" t="s">
        <v>65</v>
      </c>
      <c r="S1378" s="16" t="s">
        <v>606</v>
      </c>
      <c r="T1378" s="16" t="s">
        <v>1841</v>
      </c>
      <c r="U1378" s="16" t="s">
        <v>466</v>
      </c>
      <c r="V1378" s="16" t="s">
        <v>12771</v>
      </c>
      <c r="W1378" s="16" t="s">
        <v>12769</v>
      </c>
      <c r="X1378" s="16" t="s">
        <v>449</v>
      </c>
      <c r="Y1378" s="16" t="s">
        <v>450</v>
      </c>
      <c r="Z1378" s="16" t="s">
        <v>451</v>
      </c>
      <c r="AA1378" s="16" t="s">
        <v>12772</v>
      </c>
      <c r="AB1378" s="16" t="s">
        <v>606</v>
      </c>
      <c r="AC1378" s="16" t="s">
        <v>65</v>
      </c>
      <c r="AD1378" s="16" t="s">
        <v>453</v>
      </c>
      <c r="AE1378" s="16" t="s">
        <v>65</v>
      </c>
      <c r="AF1378" s="16" t="s">
        <v>338</v>
      </c>
      <c r="AG1378" s="25">
        <f ca="1" t="shared" si="164"/>
        <v>23.7775000000256</v>
      </c>
      <c r="AH1378" s="25" t="str">
        <f t="shared" si="165"/>
        <v>是</v>
      </c>
      <c r="AI1378" s="26" t="str">
        <f ca="1" t="shared" si="166"/>
        <v>是</v>
      </c>
      <c r="AJ1378" s="27" t="str">
        <f ca="1" t="shared" si="167"/>
        <v>是</v>
      </c>
      <c r="AK1378" s="28"/>
      <c r="AL1378" s="28" t="s">
        <v>71</v>
      </c>
      <c r="AM1378" s="28"/>
    </row>
    <row r="1379" spans="1:39">
      <c r="A1379" s="22" t="str">
        <f t="shared" si="162"/>
        <v>宣城宣州城西网点</v>
      </c>
      <c r="B1379" s="22" t="str">
        <f>VLOOKUP(R1379,区域划分!A:B,2,0)</f>
        <v>宣城</v>
      </c>
      <c r="C1379" t="str">
        <f t="shared" si="163"/>
        <v>2020-11-07</v>
      </c>
      <c r="D1379" s="16" t="s">
        <v>12773</v>
      </c>
      <c r="E1379" s="16" t="s">
        <v>12774</v>
      </c>
      <c r="F1379" s="16" t="s">
        <v>433</v>
      </c>
      <c r="G1379" s="16" t="s">
        <v>471</v>
      </c>
      <c r="H1379" s="16" t="s">
        <v>472</v>
      </c>
      <c r="I1379" s="16" t="s">
        <v>473</v>
      </c>
      <c r="J1379" s="16" t="s">
        <v>12775</v>
      </c>
      <c r="K1379" s="16" t="s">
        <v>12776</v>
      </c>
      <c r="L1379" s="16" t="s">
        <v>12777</v>
      </c>
      <c r="M1379" s="16" t="s">
        <v>4316</v>
      </c>
      <c r="N1379" s="16" t="s">
        <v>1509</v>
      </c>
      <c r="O1379" s="16" t="s">
        <v>479</v>
      </c>
      <c r="P1379" s="16" t="s">
        <v>4317</v>
      </c>
      <c r="Q1379" s="16" t="s">
        <v>12778</v>
      </c>
      <c r="R1379" s="16" t="s">
        <v>85</v>
      </c>
      <c r="S1379" s="16" t="s">
        <v>606</v>
      </c>
      <c r="T1379" s="16" t="s">
        <v>790</v>
      </c>
      <c r="U1379" s="16" t="s">
        <v>466</v>
      </c>
      <c r="V1379" s="16" t="s">
        <v>4320</v>
      </c>
      <c r="W1379" s="16" t="s">
        <v>4317</v>
      </c>
      <c r="X1379" s="16" t="s">
        <v>449</v>
      </c>
      <c r="Y1379" s="16" t="s">
        <v>450</v>
      </c>
      <c r="Z1379" s="16" t="s">
        <v>451</v>
      </c>
      <c r="AA1379" s="16" t="s">
        <v>12779</v>
      </c>
      <c r="AB1379" s="16" t="s">
        <v>606</v>
      </c>
      <c r="AC1379" s="16" t="s">
        <v>324</v>
      </c>
      <c r="AD1379" s="16" t="s">
        <v>453</v>
      </c>
      <c r="AE1379" s="16" t="s">
        <v>85</v>
      </c>
      <c r="AF1379" s="16" t="s">
        <v>338</v>
      </c>
      <c r="AG1379" s="25">
        <f ca="1" t="shared" si="164"/>
        <v>23.7641666667187</v>
      </c>
      <c r="AH1379" s="25" t="str">
        <f t="shared" si="165"/>
        <v>是</v>
      </c>
      <c r="AI1379" s="26" t="str">
        <f ca="1" t="shared" si="166"/>
        <v>是</v>
      </c>
      <c r="AJ1379" s="27" t="str">
        <f ca="1" t="shared" si="167"/>
        <v>是</v>
      </c>
      <c r="AK1379" s="28"/>
      <c r="AL1379" s="28" t="s">
        <v>71</v>
      </c>
      <c r="AM1379" s="28"/>
    </row>
    <row r="1380" spans="1:39">
      <c r="A1380" s="22" t="str">
        <f t="shared" si="162"/>
        <v>合肥经开大学城网点</v>
      </c>
      <c r="B1380" s="22" t="str">
        <f>VLOOKUP(R1380,区域划分!A:B,2,0)</f>
        <v>合肥南</v>
      </c>
      <c r="C1380" t="str">
        <f t="shared" si="163"/>
        <v>2020-11-07</v>
      </c>
      <c r="D1380" s="16" t="s">
        <v>12780</v>
      </c>
      <c r="E1380" s="16" t="s">
        <v>12781</v>
      </c>
      <c r="F1380" s="16" t="s">
        <v>433</v>
      </c>
      <c r="G1380" s="16" t="s">
        <v>456</v>
      </c>
      <c r="H1380" s="16" t="s">
        <v>457</v>
      </c>
      <c r="I1380" s="16" t="s">
        <v>473</v>
      </c>
      <c r="J1380" s="16" t="s">
        <v>6185</v>
      </c>
      <c r="K1380" s="16" t="s">
        <v>6186</v>
      </c>
      <c r="L1380" s="16" t="s">
        <v>12782</v>
      </c>
      <c r="M1380" s="16" t="s">
        <v>537</v>
      </c>
      <c r="N1380" s="16" t="s">
        <v>441</v>
      </c>
      <c r="O1380" s="16" t="s">
        <v>442</v>
      </c>
      <c r="P1380" s="16" t="s">
        <v>537</v>
      </c>
      <c r="Q1380" s="16" t="s">
        <v>800</v>
      </c>
      <c r="R1380" s="16" t="s">
        <v>7</v>
      </c>
      <c r="S1380" s="16" t="s">
        <v>3414</v>
      </c>
      <c r="T1380" s="16" t="s">
        <v>12783</v>
      </c>
      <c r="U1380" s="16" t="s">
        <v>447</v>
      </c>
      <c r="V1380" s="16" t="s">
        <v>541</v>
      </c>
      <c r="W1380" s="16" t="s">
        <v>537</v>
      </c>
      <c r="X1380" s="16" t="s">
        <v>449</v>
      </c>
      <c r="Y1380" s="16" t="s">
        <v>450</v>
      </c>
      <c r="Z1380" s="16" t="s">
        <v>451</v>
      </c>
      <c r="AA1380" s="16" t="s">
        <v>12784</v>
      </c>
      <c r="AB1380" s="16" t="s">
        <v>3414</v>
      </c>
      <c r="AC1380" s="16" t="s">
        <v>7</v>
      </c>
      <c r="AD1380" s="16" t="s">
        <v>453</v>
      </c>
      <c r="AE1380" s="16" t="s">
        <v>338</v>
      </c>
      <c r="AF1380" s="16" t="s">
        <v>338</v>
      </c>
      <c r="AG1380" s="25">
        <f ca="1" t="shared" si="164"/>
        <v>1.144444444275</v>
      </c>
      <c r="AH1380" s="25" t="str">
        <f t="shared" si="165"/>
        <v>是</v>
      </c>
      <c r="AI1380" s="26" t="str">
        <f ca="1" t="shared" si="166"/>
        <v>是</v>
      </c>
      <c r="AJ1380" s="27" t="str">
        <f ca="1" t="shared" si="167"/>
        <v>是</v>
      </c>
      <c r="AK1380" s="28" t="s">
        <v>69</v>
      </c>
      <c r="AL1380" s="28"/>
      <c r="AM1380" s="28"/>
    </row>
    <row r="1381" spans="1:39">
      <c r="A1381" s="22" t="str">
        <f t="shared" si="162"/>
        <v>池州石台网点</v>
      </c>
      <c r="B1381" s="22" t="str">
        <f>VLOOKUP(R1381,区域划分!A:B,2,0)</f>
        <v>池州</v>
      </c>
      <c r="C1381" t="str">
        <f t="shared" si="163"/>
        <v>2020-11-07</v>
      </c>
      <c r="D1381" s="16" t="s">
        <v>12785</v>
      </c>
      <c r="E1381" s="16" t="s">
        <v>12786</v>
      </c>
      <c r="F1381" s="16" t="s">
        <v>433</v>
      </c>
      <c r="G1381" s="16" t="s">
        <v>456</v>
      </c>
      <c r="H1381" s="16" t="s">
        <v>457</v>
      </c>
      <c r="I1381" s="16" t="s">
        <v>473</v>
      </c>
      <c r="J1381" s="16" t="s">
        <v>4760</v>
      </c>
      <c r="K1381" s="16" t="s">
        <v>6796</v>
      </c>
      <c r="L1381" s="16" t="s">
        <v>12787</v>
      </c>
      <c r="M1381" s="16" t="s">
        <v>537</v>
      </c>
      <c r="N1381" s="16" t="s">
        <v>478</v>
      </c>
      <c r="O1381" s="16" t="s">
        <v>442</v>
      </c>
      <c r="P1381" s="16" t="s">
        <v>537</v>
      </c>
      <c r="Q1381" s="16" t="s">
        <v>12788</v>
      </c>
      <c r="R1381" s="16" t="s">
        <v>89</v>
      </c>
      <c r="S1381" s="16" t="s">
        <v>606</v>
      </c>
      <c r="T1381" s="16" t="s">
        <v>3394</v>
      </c>
      <c r="U1381" s="16" t="s">
        <v>466</v>
      </c>
      <c r="V1381" s="16" t="s">
        <v>541</v>
      </c>
      <c r="W1381" s="16" t="s">
        <v>537</v>
      </c>
      <c r="X1381" s="16" t="s">
        <v>449</v>
      </c>
      <c r="Y1381" s="16" t="s">
        <v>450</v>
      </c>
      <c r="Z1381" s="16" t="s">
        <v>451</v>
      </c>
      <c r="AA1381" s="16" t="s">
        <v>12789</v>
      </c>
      <c r="AB1381" s="16" t="s">
        <v>606</v>
      </c>
      <c r="AC1381" s="16" t="s">
        <v>89</v>
      </c>
      <c r="AD1381" s="16" t="s">
        <v>453</v>
      </c>
      <c r="AE1381" s="16" t="s">
        <v>89</v>
      </c>
      <c r="AF1381" s="16" t="s">
        <v>338</v>
      </c>
      <c r="AG1381" s="25">
        <f ca="1" t="shared" si="164"/>
        <v>23.7008333334234</v>
      </c>
      <c r="AH1381" s="25" t="str">
        <f t="shared" si="165"/>
        <v>是</v>
      </c>
      <c r="AI1381" s="26" t="str">
        <f ca="1" t="shared" si="166"/>
        <v>是</v>
      </c>
      <c r="AJ1381" s="27" t="str">
        <f ca="1" t="shared" si="167"/>
        <v>是</v>
      </c>
      <c r="AK1381" s="28"/>
      <c r="AL1381" s="28" t="s">
        <v>71</v>
      </c>
      <c r="AM1381" s="28"/>
    </row>
    <row r="1382" spans="1:39">
      <c r="A1382" s="22" t="str">
        <f t="shared" si="162"/>
        <v>合肥经开大学城网点</v>
      </c>
      <c r="B1382" s="22" t="str">
        <f>VLOOKUP(R1382,区域划分!A:B,2,0)</f>
        <v>合肥南</v>
      </c>
      <c r="C1382" t="str">
        <f t="shared" si="163"/>
        <v>2020-11-07</v>
      </c>
      <c r="D1382" s="16" t="s">
        <v>12790</v>
      </c>
      <c r="E1382" s="16" t="s">
        <v>12791</v>
      </c>
      <c r="F1382" s="16" t="s">
        <v>433</v>
      </c>
      <c r="G1382" s="16" t="s">
        <v>471</v>
      </c>
      <c r="H1382" s="16" t="s">
        <v>472</v>
      </c>
      <c r="I1382" s="16" t="s">
        <v>473</v>
      </c>
      <c r="J1382" s="16" t="s">
        <v>12792</v>
      </c>
      <c r="K1382" s="16" t="s">
        <v>12793</v>
      </c>
      <c r="L1382" s="16" t="s">
        <v>12794</v>
      </c>
      <c r="M1382" s="16" t="s">
        <v>12795</v>
      </c>
      <c r="N1382" s="16" t="s">
        <v>478</v>
      </c>
      <c r="O1382" s="16" t="s">
        <v>442</v>
      </c>
      <c r="P1382" s="16" t="s">
        <v>12796</v>
      </c>
      <c r="Q1382" s="16" t="s">
        <v>12797</v>
      </c>
      <c r="R1382" s="16" t="s">
        <v>7</v>
      </c>
      <c r="S1382" s="16" t="s">
        <v>3414</v>
      </c>
      <c r="T1382" s="16" t="s">
        <v>12798</v>
      </c>
      <c r="U1382" s="16" t="s">
        <v>447</v>
      </c>
      <c r="V1382" s="16" t="s">
        <v>12799</v>
      </c>
      <c r="W1382" s="16" t="s">
        <v>12796</v>
      </c>
      <c r="X1382" s="16" t="s">
        <v>449</v>
      </c>
      <c r="Y1382" s="16" t="s">
        <v>450</v>
      </c>
      <c r="Z1382" s="16" t="s">
        <v>451</v>
      </c>
      <c r="AA1382" s="16" t="s">
        <v>12800</v>
      </c>
      <c r="AB1382" s="16" t="s">
        <v>3414</v>
      </c>
      <c r="AC1382" s="16" t="s">
        <v>7</v>
      </c>
      <c r="AD1382" s="16" t="s">
        <v>453</v>
      </c>
      <c r="AE1382" s="16" t="s">
        <v>338</v>
      </c>
      <c r="AF1382" s="16" t="s">
        <v>338</v>
      </c>
      <c r="AG1382" s="25">
        <f ca="1" t="shared" si="164"/>
        <v>1.94277777790558</v>
      </c>
      <c r="AH1382" s="25" t="str">
        <f t="shared" si="165"/>
        <v>是</v>
      </c>
      <c r="AI1382" s="26" t="str">
        <f ca="1" t="shared" si="166"/>
        <v>是</v>
      </c>
      <c r="AJ1382" s="27" t="str">
        <f ca="1" t="shared" si="167"/>
        <v>是</v>
      </c>
      <c r="AK1382" s="28" t="s">
        <v>69</v>
      </c>
      <c r="AL1382" s="28"/>
      <c r="AM1382" s="28"/>
    </row>
    <row r="1383" spans="1:39">
      <c r="A1383" s="22" t="str">
        <f t="shared" si="162"/>
        <v>合肥长丰水湖镇网点</v>
      </c>
      <c r="B1383" s="22" t="str">
        <f>VLOOKUP(R1383,区域划分!A:B,2,0)</f>
        <v>合肥北</v>
      </c>
      <c r="C1383" t="str">
        <f t="shared" si="163"/>
        <v>2020-11-07</v>
      </c>
      <c r="D1383" s="16" t="s">
        <v>12801</v>
      </c>
      <c r="E1383" s="16" t="s">
        <v>12802</v>
      </c>
      <c r="F1383" s="16" t="s">
        <v>433</v>
      </c>
      <c r="G1383" s="16" t="s">
        <v>471</v>
      </c>
      <c r="H1383" s="16" t="s">
        <v>472</v>
      </c>
      <c r="I1383" s="16" t="s">
        <v>436</v>
      </c>
      <c r="J1383" s="16" t="s">
        <v>2536</v>
      </c>
      <c r="K1383" s="16" t="s">
        <v>4360</v>
      </c>
      <c r="L1383" s="16" t="s">
        <v>12803</v>
      </c>
      <c r="M1383" s="16" t="s">
        <v>3521</v>
      </c>
      <c r="N1383" s="16" t="s">
        <v>441</v>
      </c>
      <c r="O1383" s="16" t="s">
        <v>442</v>
      </c>
      <c r="P1383" s="16" t="s">
        <v>3521</v>
      </c>
      <c r="Q1383" s="16" t="s">
        <v>12804</v>
      </c>
      <c r="R1383" s="16" t="s">
        <v>15</v>
      </c>
      <c r="S1383" s="16" t="s">
        <v>829</v>
      </c>
      <c r="T1383" s="16" t="s">
        <v>12805</v>
      </c>
      <c r="U1383" s="16" t="s">
        <v>447</v>
      </c>
      <c r="V1383" s="16" t="s">
        <v>4363</v>
      </c>
      <c r="W1383" s="16" t="s">
        <v>3521</v>
      </c>
      <c r="X1383" s="16" t="s">
        <v>449</v>
      </c>
      <c r="Y1383" s="16" t="s">
        <v>450</v>
      </c>
      <c r="Z1383" s="16" t="s">
        <v>451</v>
      </c>
      <c r="AA1383" s="16" t="s">
        <v>12806</v>
      </c>
      <c r="AB1383" s="16" t="s">
        <v>829</v>
      </c>
      <c r="AC1383" s="16" t="s">
        <v>15</v>
      </c>
      <c r="AD1383" s="16" t="s">
        <v>453</v>
      </c>
      <c r="AE1383" s="16" t="s">
        <v>338</v>
      </c>
      <c r="AF1383" s="16" t="s">
        <v>338</v>
      </c>
      <c r="AG1383" s="25">
        <f ca="1" t="shared" si="164"/>
        <v>9.08777777786599</v>
      </c>
      <c r="AH1383" s="25" t="str">
        <f t="shared" si="165"/>
        <v>是</v>
      </c>
      <c r="AI1383" s="26" t="str">
        <f ca="1" t="shared" si="166"/>
        <v>是</v>
      </c>
      <c r="AJ1383" s="27" t="str">
        <f ca="1" t="shared" si="167"/>
        <v>是</v>
      </c>
      <c r="AK1383" s="28" t="s">
        <v>69</v>
      </c>
      <c r="AL1383" s="28"/>
      <c r="AM1383" s="28"/>
    </row>
    <row r="1384" spans="1:39">
      <c r="A1384" s="22" t="str">
        <f t="shared" si="162"/>
        <v>六安霍邱周集镇网点</v>
      </c>
      <c r="B1384" s="22" t="str">
        <f>VLOOKUP(R1384,区域划分!A:B,2,0)</f>
        <v>六安</v>
      </c>
      <c r="C1384" t="str">
        <f t="shared" si="163"/>
        <v>2020-11-07</v>
      </c>
      <c r="D1384" s="16" t="s">
        <v>12807</v>
      </c>
      <c r="E1384" s="16" t="s">
        <v>12808</v>
      </c>
      <c r="F1384" s="16" t="s">
        <v>433</v>
      </c>
      <c r="G1384" s="16" t="s">
        <v>456</v>
      </c>
      <c r="H1384" s="16" t="s">
        <v>753</v>
      </c>
      <c r="I1384" s="16" t="s">
        <v>473</v>
      </c>
      <c r="J1384" s="16" t="s">
        <v>999</v>
      </c>
      <c r="K1384" s="16" t="s">
        <v>11943</v>
      </c>
      <c r="L1384" s="16" t="s">
        <v>12809</v>
      </c>
      <c r="M1384" s="16" t="s">
        <v>12810</v>
      </c>
      <c r="N1384" s="16" t="s">
        <v>478</v>
      </c>
      <c r="O1384" s="16" t="s">
        <v>442</v>
      </c>
      <c r="P1384" s="16" t="s">
        <v>12811</v>
      </c>
      <c r="Q1384" s="16" t="s">
        <v>12812</v>
      </c>
      <c r="R1384" s="16" t="s">
        <v>33</v>
      </c>
      <c r="S1384" s="16" t="s">
        <v>7361</v>
      </c>
      <c r="T1384" s="16" t="s">
        <v>12813</v>
      </c>
      <c r="U1384" s="16" t="s">
        <v>447</v>
      </c>
      <c r="V1384" s="16" t="s">
        <v>12814</v>
      </c>
      <c r="W1384" s="16" t="s">
        <v>12811</v>
      </c>
      <c r="X1384" s="16" t="s">
        <v>449</v>
      </c>
      <c r="Y1384" s="16" t="s">
        <v>450</v>
      </c>
      <c r="Z1384" s="16" t="s">
        <v>451</v>
      </c>
      <c r="AA1384" s="16" t="s">
        <v>12815</v>
      </c>
      <c r="AB1384" s="16" t="s">
        <v>7361</v>
      </c>
      <c r="AC1384" s="16" t="s">
        <v>33</v>
      </c>
      <c r="AD1384" s="16" t="s">
        <v>453</v>
      </c>
      <c r="AE1384" s="16" t="s">
        <v>338</v>
      </c>
      <c r="AF1384" s="16" t="s">
        <v>338</v>
      </c>
      <c r="AG1384" s="25">
        <f ca="1" t="shared" si="164"/>
        <v>1.33416666666744</v>
      </c>
      <c r="AH1384" s="25" t="str">
        <f t="shared" si="165"/>
        <v>是</v>
      </c>
      <c r="AI1384" s="26" t="str">
        <f ca="1" t="shared" si="166"/>
        <v>是</v>
      </c>
      <c r="AJ1384" s="27" t="str">
        <f ca="1" t="shared" si="167"/>
        <v>是</v>
      </c>
      <c r="AK1384" s="28" t="s">
        <v>69</v>
      </c>
      <c r="AL1384" s="28"/>
      <c r="AM1384" s="28"/>
    </row>
    <row r="1385" spans="1:39">
      <c r="A1385" s="22" t="str">
        <f t="shared" si="162"/>
        <v>合肥长丰北城网点</v>
      </c>
      <c r="B1385" s="22" t="str">
        <f>VLOOKUP(R1385,区域划分!A:B,2,0)</f>
        <v>合肥北</v>
      </c>
      <c r="C1385" t="str">
        <f t="shared" si="163"/>
        <v>2020-11-07</v>
      </c>
      <c r="D1385" s="16" t="s">
        <v>12816</v>
      </c>
      <c r="E1385" s="16" t="s">
        <v>12817</v>
      </c>
      <c r="F1385" s="16" t="s">
        <v>433</v>
      </c>
      <c r="G1385" s="16" t="s">
        <v>456</v>
      </c>
      <c r="H1385" s="16" t="s">
        <v>457</v>
      </c>
      <c r="I1385" s="16" t="s">
        <v>473</v>
      </c>
      <c r="J1385" s="16" t="s">
        <v>1329</v>
      </c>
      <c r="K1385" s="16" t="s">
        <v>3458</v>
      </c>
      <c r="L1385" s="16" t="s">
        <v>12818</v>
      </c>
      <c r="M1385" s="16" t="s">
        <v>12819</v>
      </c>
      <c r="N1385" s="16" t="s">
        <v>441</v>
      </c>
      <c r="O1385" s="16" t="s">
        <v>479</v>
      </c>
      <c r="P1385" s="16" t="s">
        <v>12820</v>
      </c>
      <c r="Q1385" s="16" t="s">
        <v>12821</v>
      </c>
      <c r="R1385" s="16" t="s">
        <v>21</v>
      </c>
      <c r="S1385" s="16" t="s">
        <v>482</v>
      </c>
      <c r="T1385" s="16" t="s">
        <v>12822</v>
      </c>
      <c r="U1385" s="16" t="s">
        <v>447</v>
      </c>
      <c r="V1385" s="16" t="s">
        <v>12823</v>
      </c>
      <c r="W1385" s="16" t="s">
        <v>12820</v>
      </c>
      <c r="X1385" s="16" t="s">
        <v>449</v>
      </c>
      <c r="Y1385" s="16" t="s">
        <v>450</v>
      </c>
      <c r="Z1385" s="16" t="s">
        <v>451</v>
      </c>
      <c r="AA1385" s="16" t="s">
        <v>12824</v>
      </c>
      <c r="AB1385" s="16" t="s">
        <v>482</v>
      </c>
      <c r="AC1385" s="16" t="s">
        <v>21</v>
      </c>
      <c r="AD1385" s="16" t="s">
        <v>453</v>
      </c>
      <c r="AE1385" s="16" t="s">
        <v>338</v>
      </c>
      <c r="AF1385" s="16" t="s">
        <v>338</v>
      </c>
      <c r="AG1385" s="25">
        <f ca="1" t="shared" si="164"/>
        <v>1.18888888898073</v>
      </c>
      <c r="AH1385" s="25" t="str">
        <f t="shared" si="165"/>
        <v>是</v>
      </c>
      <c r="AI1385" s="26" t="str">
        <f ca="1" t="shared" si="166"/>
        <v>是</v>
      </c>
      <c r="AJ1385" s="27" t="str">
        <f ca="1" t="shared" si="167"/>
        <v>是</v>
      </c>
      <c r="AK1385" s="28" t="s">
        <v>69</v>
      </c>
      <c r="AL1385" s="28"/>
      <c r="AM1385" s="28"/>
    </row>
    <row r="1386" spans="1:39">
      <c r="A1386" s="22" t="str">
        <f t="shared" si="162"/>
        <v>合肥经开大学城网点</v>
      </c>
      <c r="B1386" s="22" t="str">
        <f>VLOOKUP(R1386,区域划分!A:B,2,0)</f>
        <v>合肥南</v>
      </c>
      <c r="C1386" t="str">
        <f t="shared" si="163"/>
        <v>2020-11-07</v>
      </c>
      <c r="D1386" s="16" t="s">
        <v>12825</v>
      </c>
      <c r="E1386" s="16" t="s">
        <v>12826</v>
      </c>
      <c r="F1386" s="16" t="s">
        <v>433</v>
      </c>
      <c r="G1386" s="16" t="s">
        <v>456</v>
      </c>
      <c r="H1386" s="16" t="s">
        <v>457</v>
      </c>
      <c r="I1386" s="16" t="s">
        <v>436</v>
      </c>
      <c r="J1386" s="16" t="s">
        <v>742</v>
      </c>
      <c r="K1386" s="16" t="s">
        <v>8533</v>
      </c>
      <c r="L1386" s="16" t="s">
        <v>12827</v>
      </c>
      <c r="M1386" s="16" t="s">
        <v>12828</v>
      </c>
      <c r="N1386" s="16" t="s">
        <v>478</v>
      </c>
      <c r="O1386" s="16" t="s">
        <v>479</v>
      </c>
      <c r="P1386" s="16" t="s">
        <v>12829</v>
      </c>
      <c r="Q1386" s="16" t="s">
        <v>12830</v>
      </c>
      <c r="R1386" s="16" t="s">
        <v>7</v>
      </c>
      <c r="S1386" s="16" t="s">
        <v>3414</v>
      </c>
      <c r="T1386" s="16" t="s">
        <v>12831</v>
      </c>
      <c r="U1386" s="16" t="s">
        <v>447</v>
      </c>
      <c r="V1386" s="16" t="s">
        <v>12832</v>
      </c>
      <c r="W1386" s="16" t="s">
        <v>12829</v>
      </c>
      <c r="X1386" s="16" t="s">
        <v>449</v>
      </c>
      <c r="Y1386" s="16" t="s">
        <v>450</v>
      </c>
      <c r="Z1386" s="16" t="s">
        <v>451</v>
      </c>
      <c r="AA1386" s="16" t="s">
        <v>12833</v>
      </c>
      <c r="AB1386" s="16" t="s">
        <v>3414</v>
      </c>
      <c r="AC1386" s="16" t="s">
        <v>7</v>
      </c>
      <c r="AD1386" s="16" t="s">
        <v>453</v>
      </c>
      <c r="AE1386" s="16" t="s">
        <v>338</v>
      </c>
      <c r="AF1386" s="16" t="s">
        <v>338</v>
      </c>
      <c r="AG1386" s="25">
        <f ca="1" t="shared" si="164"/>
        <v>1.35444444429595</v>
      </c>
      <c r="AH1386" s="25" t="str">
        <f t="shared" si="165"/>
        <v>是</v>
      </c>
      <c r="AI1386" s="26" t="str">
        <f ca="1" t="shared" si="166"/>
        <v>是</v>
      </c>
      <c r="AJ1386" s="27" t="str">
        <f ca="1" t="shared" si="167"/>
        <v>是</v>
      </c>
      <c r="AK1386" s="28" t="s">
        <v>69</v>
      </c>
      <c r="AL1386" s="28"/>
      <c r="AM1386" s="28"/>
    </row>
    <row r="1387" spans="1:39">
      <c r="A1387" s="22" t="str">
        <f t="shared" si="162"/>
        <v>阜阳颍州青云网点</v>
      </c>
      <c r="B1387" s="22" t="str">
        <f>VLOOKUP(R1387,区域划分!A:B,2,0)</f>
        <v>阜阳</v>
      </c>
      <c r="C1387" t="str">
        <f t="shared" si="163"/>
        <v>2020-11-07</v>
      </c>
      <c r="D1387" s="16" t="s">
        <v>12834</v>
      </c>
      <c r="E1387" s="16" t="s">
        <v>12835</v>
      </c>
      <c r="F1387" s="16" t="s">
        <v>433</v>
      </c>
      <c r="G1387" s="16" t="s">
        <v>471</v>
      </c>
      <c r="H1387" s="16" t="s">
        <v>472</v>
      </c>
      <c r="I1387" s="16" t="s">
        <v>436</v>
      </c>
      <c r="J1387" s="16" t="s">
        <v>1220</v>
      </c>
      <c r="K1387" s="16" t="s">
        <v>1221</v>
      </c>
      <c r="L1387" s="16" t="s">
        <v>12836</v>
      </c>
      <c r="M1387" s="16" t="s">
        <v>12837</v>
      </c>
      <c r="N1387" s="16" t="s">
        <v>478</v>
      </c>
      <c r="O1387" s="16" t="s">
        <v>442</v>
      </c>
      <c r="P1387" s="16" t="s">
        <v>12838</v>
      </c>
      <c r="Q1387" s="16" t="s">
        <v>12839</v>
      </c>
      <c r="R1387" s="16" t="s">
        <v>136</v>
      </c>
      <c r="S1387" s="16" t="s">
        <v>8475</v>
      </c>
      <c r="T1387" s="16" t="s">
        <v>12840</v>
      </c>
      <c r="U1387" s="16" t="s">
        <v>447</v>
      </c>
      <c r="V1387" s="16" t="s">
        <v>12841</v>
      </c>
      <c r="W1387" s="16" t="s">
        <v>12838</v>
      </c>
      <c r="X1387" s="16" t="s">
        <v>449</v>
      </c>
      <c r="Y1387" s="16" t="s">
        <v>450</v>
      </c>
      <c r="Z1387" s="16" t="s">
        <v>451</v>
      </c>
      <c r="AA1387" s="16" t="s">
        <v>12842</v>
      </c>
      <c r="AB1387" s="16" t="s">
        <v>8475</v>
      </c>
      <c r="AC1387" s="16" t="s">
        <v>136</v>
      </c>
      <c r="AD1387" s="16" t="s">
        <v>453</v>
      </c>
      <c r="AE1387" s="16" t="s">
        <v>338</v>
      </c>
      <c r="AF1387" s="16" t="s">
        <v>338</v>
      </c>
      <c r="AG1387" s="25">
        <f ca="1" t="shared" si="164"/>
        <v>7.84388888895046</v>
      </c>
      <c r="AH1387" s="25" t="str">
        <f t="shared" si="165"/>
        <v>是</v>
      </c>
      <c r="AI1387" s="26" t="str">
        <f ca="1" t="shared" si="166"/>
        <v>是</v>
      </c>
      <c r="AJ1387" s="27" t="str">
        <f ca="1" t="shared" si="167"/>
        <v>是</v>
      </c>
      <c r="AK1387" s="28" t="s">
        <v>69</v>
      </c>
      <c r="AL1387" s="28"/>
      <c r="AM1387" s="28"/>
    </row>
    <row r="1388" spans="1:39">
      <c r="A1388" s="22" t="str">
        <f t="shared" si="162"/>
        <v>合肥撮镇龙塘网点</v>
      </c>
      <c r="B1388" s="22" t="str">
        <f>VLOOKUP(R1388,区域划分!A:B,2,0)</f>
        <v>肥东</v>
      </c>
      <c r="C1388" t="str">
        <f t="shared" si="163"/>
        <v>2020-11-07</v>
      </c>
      <c r="D1388" s="16" t="s">
        <v>12843</v>
      </c>
      <c r="E1388" s="16" t="s">
        <v>12844</v>
      </c>
      <c r="F1388" s="16" t="s">
        <v>433</v>
      </c>
      <c r="G1388" s="16" t="s">
        <v>456</v>
      </c>
      <c r="H1388" s="16" t="s">
        <v>457</v>
      </c>
      <c r="I1388" s="16" t="s">
        <v>436</v>
      </c>
      <c r="J1388" s="16" t="s">
        <v>12845</v>
      </c>
      <c r="K1388" s="16" t="s">
        <v>12846</v>
      </c>
      <c r="L1388" s="16" t="s">
        <v>12847</v>
      </c>
      <c r="M1388" s="16" t="s">
        <v>12848</v>
      </c>
      <c r="N1388" s="16" t="s">
        <v>478</v>
      </c>
      <c r="O1388" s="16" t="s">
        <v>479</v>
      </c>
      <c r="P1388" s="16" t="s">
        <v>12849</v>
      </c>
      <c r="Q1388" s="16" t="s">
        <v>12850</v>
      </c>
      <c r="R1388" s="16" t="s">
        <v>67</v>
      </c>
      <c r="S1388" s="16" t="s">
        <v>7886</v>
      </c>
      <c r="T1388" s="16" t="s">
        <v>12851</v>
      </c>
      <c r="U1388" s="16" t="s">
        <v>447</v>
      </c>
      <c r="V1388" s="16" t="s">
        <v>12852</v>
      </c>
      <c r="W1388" s="16" t="s">
        <v>12849</v>
      </c>
      <c r="X1388" s="16" t="s">
        <v>449</v>
      </c>
      <c r="Y1388" s="16" t="s">
        <v>450</v>
      </c>
      <c r="Z1388" s="16" t="s">
        <v>451</v>
      </c>
      <c r="AA1388" s="16" t="s">
        <v>12853</v>
      </c>
      <c r="AB1388" s="16" t="s">
        <v>7886</v>
      </c>
      <c r="AC1388" s="16" t="s">
        <v>67</v>
      </c>
      <c r="AD1388" s="16" t="s">
        <v>453</v>
      </c>
      <c r="AE1388" s="16" t="s">
        <v>338</v>
      </c>
      <c r="AF1388" s="16" t="s">
        <v>338</v>
      </c>
      <c r="AG1388" s="25">
        <f ca="1" t="shared" si="164"/>
        <v>3.2769444443984</v>
      </c>
      <c r="AH1388" s="25" t="str">
        <f t="shared" si="165"/>
        <v>是</v>
      </c>
      <c r="AI1388" s="26" t="str">
        <f ca="1" t="shared" si="166"/>
        <v>是</v>
      </c>
      <c r="AJ1388" s="27" t="str">
        <f ca="1" t="shared" si="167"/>
        <v>是</v>
      </c>
      <c r="AK1388" s="28" t="s">
        <v>69</v>
      </c>
      <c r="AL1388" s="28"/>
      <c r="AM1388" s="28"/>
    </row>
    <row r="1389" spans="1:39">
      <c r="A1389" s="22" t="str">
        <f t="shared" si="162"/>
        <v>合肥瑶海南网点</v>
      </c>
      <c r="B1389" s="22" t="str">
        <f>VLOOKUP(R1389,区域划分!A:B,2,0)</f>
        <v>合肥北</v>
      </c>
      <c r="C1389" t="str">
        <f t="shared" si="163"/>
        <v>2020-11-07</v>
      </c>
      <c r="D1389" s="16" t="s">
        <v>12854</v>
      </c>
      <c r="E1389" s="16" t="s">
        <v>12855</v>
      </c>
      <c r="F1389" s="16" t="s">
        <v>433</v>
      </c>
      <c r="G1389" s="16" t="s">
        <v>532</v>
      </c>
      <c r="H1389" s="16" t="s">
        <v>533</v>
      </c>
      <c r="I1389" s="16" t="s">
        <v>436</v>
      </c>
      <c r="J1389" s="16" t="s">
        <v>12856</v>
      </c>
      <c r="K1389" s="16" t="s">
        <v>12857</v>
      </c>
      <c r="L1389" s="16" t="s">
        <v>12858</v>
      </c>
      <c r="M1389" s="16" t="s">
        <v>12859</v>
      </c>
      <c r="N1389" s="16" t="s">
        <v>441</v>
      </c>
      <c r="O1389" s="16" t="s">
        <v>442</v>
      </c>
      <c r="P1389" s="16" t="s">
        <v>12860</v>
      </c>
      <c r="Q1389" s="16" t="s">
        <v>12861</v>
      </c>
      <c r="R1389" s="16" t="s">
        <v>173</v>
      </c>
      <c r="S1389" s="16" t="s">
        <v>12862</v>
      </c>
      <c r="T1389" s="16" t="s">
        <v>12863</v>
      </c>
      <c r="U1389" s="16" t="s">
        <v>447</v>
      </c>
      <c r="V1389" s="16" t="s">
        <v>12864</v>
      </c>
      <c r="W1389" s="16" t="s">
        <v>12860</v>
      </c>
      <c r="X1389" s="16" t="s">
        <v>449</v>
      </c>
      <c r="Y1389" s="16" t="s">
        <v>450</v>
      </c>
      <c r="Z1389" s="16" t="s">
        <v>451</v>
      </c>
      <c r="AA1389" s="16" t="s">
        <v>12865</v>
      </c>
      <c r="AB1389" s="16" t="s">
        <v>12862</v>
      </c>
      <c r="AC1389" s="16" t="s">
        <v>173</v>
      </c>
      <c r="AD1389" s="16" t="s">
        <v>453</v>
      </c>
      <c r="AE1389" s="16" t="s">
        <v>338</v>
      </c>
      <c r="AF1389" s="16" t="s">
        <v>338</v>
      </c>
      <c r="AG1389" s="25">
        <f ca="1" t="shared" si="164"/>
        <v>1.7233333333279</v>
      </c>
      <c r="AH1389" s="25" t="str">
        <f t="shared" si="165"/>
        <v>是</v>
      </c>
      <c r="AI1389" s="26" t="str">
        <f ca="1" t="shared" si="166"/>
        <v>是</v>
      </c>
      <c r="AJ1389" s="27" t="str">
        <f ca="1" t="shared" si="167"/>
        <v>是</v>
      </c>
      <c r="AK1389" s="28" t="s">
        <v>69</v>
      </c>
      <c r="AL1389" s="28"/>
      <c r="AM1389" s="28"/>
    </row>
    <row r="1390" spans="1:39">
      <c r="A1390" s="22" t="str">
        <f t="shared" si="162"/>
        <v>合肥经开大学城网点</v>
      </c>
      <c r="B1390" s="22" t="str">
        <f>VLOOKUP(R1390,区域划分!A:B,2,0)</f>
        <v>合肥南</v>
      </c>
      <c r="C1390" t="str">
        <f t="shared" si="163"/>
        <v>2020-11-07</v>
      </c>
      <c r="D1390" s="16" t="s">
        <v>12866</v>
      </c>
      <c r="E1390" s="16" t="s">
        <v>12867</v>
      </c>
      <c r="F1390" s="16" t="s">
        <v>433</v>
      </c>
      <c r="G1390" s="16" t="s">
        <v>532</v>
      </c>
      <c r="H1390" s="16" t="s">
        <v>533</v>
      </c>
      <c r="I1390" s="16" t="s">
        <v>473</v>
      </c>
      <c r="J1390" s="16" t="s">
        <v>474</v>
      </c>
      <c r="K1390" s="16" t="s">
        <v>12868</v>
      </c>
      <c r="L1390" s="16" t="s">
        <v>12869</v>
      </c>
      <c r="M1390" s="16" t="s">
        <v>12870</v>
      </c>
      <c r="N1390" s="16" t="s">
        <v>478</v>
      </c>
      <c r="O1390" s="16" t="s">
        <v>479</v>
      </c>
      <c r="P1390" s="16" t="s">
        <v>12871</v>
      </c>
      <c r="Q1390" s="16" t="s">
        <v>12872</v>
      </c>
      <c r="R1390" s="16" t="s">
        <v>7</v>
      </c>
      <c r="S1390" s="16" t="s">
        <v>3414</v>
      </c>
      <c r="T1390" s="16" t="s">
        <v>12873</v>
      </c>
      <c r="U1390" s="16" t="s">
        <v>447</v>
      </c>
      <c r="V1390" s="16" t="s">
        <v>12874</v>
      </c>
      <c r="W1390" s="16" t="s">
        <v>12871</v>
      </c>
      <c r="X1390" s="16" t="s">
        <v>449</v>
      </c>
      <c r="Y1390" s="16" t="s">
        <v>450</v>
      </c>
      <c r="Z1390" s="16" t="s">
        <v>451</v>
      </c>
      <c r="AA1390" s="16" t="s">
        <v>12875</v>
      </c>
      <c r="AB1390" s="16" t="s">
        <v>3414</v>
      </c>
      <c r="AC1390" s="16" t="s">
        <v>7</v>
      </c>
      <c r="AD1390" s="16" t="s">
        <v>453</v>
      </c>
      <c r="AE1390" s="16" t="s">
        <v>338</v>
      </c>
      <c r="AF1390" s="16" t="s">
        <v>338</v>
      </c>
      <c r="AG1390" s="25">
        <f ca="1" t="shared" si="164"/>
        <v>1.70944444433553</v>
      </c>
      <c r="AH1390" s="25" t="str">
        <f t="shared" si="165"/>
        <v>是</v>
      </c>
      <c r="AI1390" s="26" t="str">
        <f ca="1" t="shared" si="166"/>
        <v>是</v>
      </c>
      <c r="AJ1390" s="27" t="str">
        <f ca="1" t="shared" si="167"/>
        <v>是</v>
      </c>
      <c r="AK1390" s="28" t="s">
        <v>69</v>
      </c>
      <c r="AL1390" s="28"/>
      <c r="AM1390" s="28"/>
    </row>
    <row r="1391" spans="1:39">
      <c r="A1391" s="22" t="str">
        <f t="shared" si="162"/>
        <v>合肥经开大学城网点</v>
      </c>
      <c r="B1391" s="22" t="str">
        <f>VLOOKUP(R1391,区域划分!A:B,2,0)</f>
        <v>合肥南</v>
      </c>
      <c r="C1391" t="str">
        <f t="shared" si="163"/>
        <v>2020-11-07</v>
      </c>
      <c r="D1391" s="16" t="s">
        <v>12876</v>
      </c>
      <c r="E1391" s="16" t="s">
        <v>12877</v>
      </c>
      <c r="F1391" s="16" t="s">
        <v>433</v>
      </c>
      <c r="G1391" s="16" t="s">
        <v>456</v>
      </c>
      <c r="H1391" s="16" t="s">
        <v>457</v>
      </c>
      <c r="I1391" s="16" t="s">
        <v>436</v>
      </c>
      <c r="J1391" s="16" t="s">
        <v>12878</v>
      </c>
      <c r="K1391" s="16" t="s">
        <v>12879</v>
      </c>
      <c r="L1391" s="16" t="s">
        <v>12880</v>
      </c>
      <c r="M1391" s="16" t="s">
        <v>12881</v>
      </c>
      <c r="N1391" s="16" t="s">
        <v>478</v>
      </c>
      <c r="O1391" s="16" t="s">
        <v>442</v>
      </c>
      <c r="P1391" s="16" t="s">
        <v>12882</v>
      </c>
      <c r="Q1391" s="16" t="s">
        <v>12883</v>
      </c>
      <c r="R1391" s="16" t="s">
        <v>7</v>
      </c>
      <c r="S1391" s="16" t="s">
        <v>3414</v>
      </c>
      <c r="T1391" s="16" t="s">
        <v>12884</v>
      </c>
      <c r="U1391" s="16" t="s">
        <v>447</v>
      </c>
      <c r="V1391" s="16" t="s">
        <v>12885</v>
      </c>
      <c r="W1391" s="16" t="s">
        <v>12882</v>
      </c>
      <c r="X1391" s="16" t="s">
        <v>449</v>
      </c>
      <c r="Y1391" s="16" t="s">
        <v>450</v>
      </c>
      <c r="Z1391" s="16" t="s">
        <v>451</v>
      </c>
      <c r="AA1391" s="16" t="s">
        <v>12886</v>
      </c>
      <c r="AB1391" s="16" t="s">
        <v>3414</v>
      </c>
      <c r="AC1391" s="16" t="s">
        <v>7</v>
      </c>
      <c r="AD1391" s="16" t="s">
        <v>453</v>
      </c>
      <c r="AE1391" s="16" t="s">
        <v>338</v>
      </c>
      <c r="AF1391" s="16" t="s">
        <v>338</v>
      </c>
      <c r="AG1391" s="25">
        <f ca="1" t="shared" si="164"/>
        <v>1.14527777780313</v>
      </c>
      <c r="AH1391" s="25" t="str">
        <f t="shared" si="165"/>
        <v>是</v>
      </c>
      <c r="AI1391" s="26" t="str">
        <f ca="1" t="shared" si="166"/>
        <v>是</v>
      </c>
      <c r="AJ1391" s="27" t="str">
        <f ca="1" t="shared" si="167"/>
        <v>是</v>
      </c>
      <c r="AK1391" s="28" t="s">
        <v>69</v>
      </c>
      <c r="AL1391" s="28"/>
      <c r="AM1391" s="28"/>
    </row>
    <row r="1392" spans="1:39">
      <c r="A1392" s="22" t="str">
        <f t="shared" si="162"/>
        <v>合肥包河三里庵网点</v>
      </c>
      <c r="B1392" s="22" t="str">
        <f>VLOOKUP(R1392,区域划分!A:B,2,0)</f>
        <v>合肥南</v>
      </c>
      <c r="C1392" t="str">
        <f t="shared" si="163"/>
        <v>2020-11-07</v>
      </c>
      <c r="D1392" s="16" t="s">
        <v>12887</v>
      </c>
      <c r="E1392" s="16" t="s">
        <v>12888</v>
      </c>
      <c r="F1392" s="16" t="s">
        <v>433</v>
      </c>
      <c r="G1392" s="16" t="s">
        <v>456</v>
      </c>
      <c r="H1392" s="16" t="s">
        <v>457</v>
      </c>
      <c r="I1392" s="16" t="s">
        <v>436</v>
      </c>
      <c r="J1392" s="16" t="s">
        <v>12889</v>
      </c>
      <c r="K1392" s="16" t="s">
        <v>12890</v>
      </c>
      <c r="L1392" s="16" t="s">
        <v>12891</v>
      </c>
      <c r="M1392" s="16" t="s">
        <v>3521</v>
      </c>
      <c r="N1392" s="16" t="s">
        <v>441</v>
      </c>
      <c r="O1392" s="16" t="s">
        <v>442</v>
      </c>
      <c r="P1392" s="16" t="s">
        <v>3521</v>
      </c>
      <c r="Q1392" s="16" t="s">
        <v>12892</v>
      </c>
      <c r="R1392" s="16" t="s">
        <v>13</v>
      </c>
      <c r="S1392" s="16" t="s">
        <v>606</v>
      </c>
      <c r="T1392" s="16" t="s">
        <v>607</v>
      </c>
      <c r="U1392" s="16" t="s">
        <v>466</v>
      </c>
      <c r="V1392" s="16" t="s">
        <v>4363</v>
      </c>
      <c r="W1392" s="16" t="s">
        <v>3521</v>
      </c>
      <c r="X1392" s="16" t="s">
        <v>449</v>
      </c>
      <c r="Y1392" s="16" t="s">
        <v>450</v>
      </c>
      <c r="Z1392" s="16" t="s">
        <v>451</v>
      </c>
      <c r="AA1392" s="16" t="s">
        <v>12893</v>
      </c>
      <c r="AB1392" s="16" t="s">
        <v>606</v>
      </c>
      <c r="AC1392" s="16" t="s">
        <v>13</v>
      </c>
      <c r="AD1392" s="16" t="s">
        <v>453</v>
      </c>
      <c r="AE1392" s="16" t="s">
        <v>13</v>
      </c>
      <c r="AF1392" s="16" t="s">
        <v>338</v>
      </c>
      <c r="AG1392" s="25">
        <f ca="1" t="shared" si="164"/>
        <v>23.7597222221084</v>
      </c>
      <c r="AH1392" s="25" t="str">
        <f t="shared" si="165"/>
        <v>是</v>
      </c>
      <c r="AI1392" s="26" t="str">
        <f ca="1" t="shared" si="166"/>
        <v>是</v>
      </c>
      <c r="AJ1392" s="27" t="str">
        <f ca="1" t="shared" si="167"/>
        <v>是</v>
      </c>
      <c r="AK1392" s="28"/>
      <c r="AL1392" s="28" t="s">
        <v>71</v>
      </c>
      <c r="AM1392" s="28"/>
    </row>
    <row r="1393" spans="1:39">
      <c r="A1393" s="22" t="str">
        <f t="shared" si="162"/>
        <v>合肥长丰北城网点</v>
      </c>
      <c r="B1393" s="22" t="str">
        <f>VLOOKUP(R1393,区域划分!A:B,2,0)</f>
        <v>合肥北</v>
      </c>
      <c r="C1393" t="str">
        <f t="shared" si="163"/>
        <v>2020-11-07</v>
      </c>
      <c r="D1393" s="16" t="s">
        <v>12894</v>
      </c>
      <c r="E1393" s="16" t="s">
        <v>12895</v>
      </c>
      <c r="F1393" s="16" t="s">
        <v>835</v>
      </c>
      <c r="G1393" s="16" t="s">
        <v>456</v>
      </c>
      <c r="H1393" s="16" t="s">
        <v>457</v>
      </c>
      <c r="I1393" s="16" t="s">
        <v>473</v>
      </c>
      <c r="J1393" s="16" t="s">
        <v>836</v>
      </c>
      <c r="K1393" s="16" t="s">
        <v>12896</v>
      </c>
      <c r="L1393" s="16" t="s">
        <v>12897</v>
      </c>
      <c r="M1393" s="16" t="s">
        <v>12898</v>
      </c>
      <c r="N1393" s="16" t="s">
        <v>478</v>
      </c>
      <c r="O1393" s="16" t="s">
        <v>479</v>
      </c>
      <c r="P1393" s="16" t="s">
        <v>12899</v>
      </c>
      <c r="Q1393" s="16" t="s">
        <v>12900</v>
      </c>
      <c r="R1393" s="16" t="s">
        <v>21</v>
      </c>
      <c r="S1393" s="16" t="s">
        <v>606</v>
      </c>
      <c r="T1393" s="16" t="s">
        <v>1216</v>
      </c>
      <c r="U1393" s="16" t="s">
        <v>466</v>
      </c>
      <c r="V1393" s="16" t="s">
        <v>12901</v>
      </c>
      <c r="W1393" s="16" t="s">
        <v>12899</v>
      </c>
      <c r="X1393" s="16" t="s">
        <v>449</v>
      </c>
      <c r="Y1393" s="16" t="s">
        <v>450</v>
      </c>
      <c r="Z1393" s="16" t="s">
        <v>451</v>
      </c>
      <c r="AA1393" s="16" t="s">
        <v>12902</v>
      </c>
      <c r="AB1393" s="16" t="s">
        <v>606</v>
      </c>
      <c r="AC1393" s="16" t="s">
        <v>21</v>
      </c>
      <c r="AD1393" s="16" t="s">
        <v>865</v>
      </c>
      <c r="AE1393" s="16" t="s">
        <v>21</v>
      </c>
      <c r="AF1393" s="16" t="s">
        <v>338</v>
      </c>
      <c r="AG1393" s="25">
        <f ca="1" t="shared" si="164"/>
        <v>23.780833333265</v>
      </c>
      <c r="AH1393" s="25" t="str">
        <f t="shared" si="165"/>
        <v>是</v>
      </c>
      <c r="AI1393" s="26" t="str">
        <f ca="1" t="shared" si="166"/>
        <v>是</v>
      </c>
      <c r="AJ1393" s="27" t="str">
        <f ca="1" t="shared" si="167"/>
        <v>是</v>
      </c>
      <c r="AK1393" s="28"/>
      <c r="AL1393" s="28" t="s">
        <v>71</v>
      </c>
      <c r="AM1393" s="28"/>
    </row>
    <row r="1394" spans="1:39">
      <c r="A1394" s="22" t="str">
        <f t="shared" si="162"/>
        <v>合肥经开大学城网点</v>
      </c>
      <c r="B1394" s="22" t="str">
        <f>VLOOKUP(R1394,区域划分!A:B,2,0)</f>
        <v>合肥南</v>
      </c>
      <c r="C1394" t="str">
        <f t="shared" si="163"/>
        <v>2020-11-07</v>
      </c>
      <c r="D1394" s="16" t="s">
        <v>12903</v>
      </c>
      <c r="E1394" s="16" t="s">
        <v>11388</v>
      </c>
      <c r="F1394" s="16" t="s">
        <v>433</v>
      </c>
      <c r="G1394" s="16" t="s">
        <v>471</v>
      </c>
      <c r="H1394" s="16" t="s">
        <v>472</v>
      </c>
      <c r="I1394" s="16" t="s">
        <v>473</v>
      </c>
      <c r="J1394" s="16" t="s">
        <v>3744</v>
      </c>
      <c r="K1394" s="16" t="s">
        <v>11389</v>
      </c>
      <c r="L1394" s="16" t="s">
        <v>12904</v>
      </c>
      <c r="M1394" s="16" t="s">
        <v>11391</v>
      </c>
      <c r="N1394" s="16" t="s">
        <v>441</v>
      </c>
      <c r="O1394" s="16" t="s">
        <v>442</v>
      </c>
      <c r="P1394" s="16" t="s">
        <v>11392</v>
      </c>
      <c r="Q1394" s="16" t="s">
        <v>11393</v>
      </c>
      <c r="R1394" s="16" t="s">
        <v>7</v>
      </c>
      <c r="S1394" s="16" t="s">
        <v>606</v>
      </c>
      <c r="T1394" s="16" t="s">
        <v>9497</v>
      </c>
      <c r="U1394" s="16" t="s">
        <v>466</v>
      </c>
      <c r="V1394" s="16" t="s">
        <v>11394</v>
      </c>
      <c r="W1394" s="16" t="s">
        <v>11392</v>
      </c>
      <c r="X1394" s="16" t="s">
        <v>449</v>
      </c>
      <c r="Y1394" s="16" t="s">
        <v>450</v>
      </c>
      <c r="Z1394" s="16" t="s">
        <v>451</v>
      </c>
      <c r="AA1394" s="16" t="s">
        <v>12905</v>
      </c>
      <c r="AB1394" s="16" t="s">
        <v>606</v>
      </c>
      <c r="AC1394" s="16" t="s">
        <v>7</v>
      </c>
      <c r="AD1394" s="16" t="s">
        <v>453</v>
      </c>
      <c r="AE1394" s="16" t="s">
        <v>7</v>
      </c>
      <c r="AF1394" s="16" t="s">
        <v>338</v>
      </c>
      <c r="AG1394" s="25">
        <f ca="1" t="shared" si="164"/>
        <v>23.795833333279</v>
      </c>
      <c r="AH1394" s="25" t="str">
        <f t="shared" si="165"/>
        <v>是</v>
      </c>
      <c r="AI1394" s="26" t="str">
        <f ca="1" t="shared" si="166"/>
        <v>是</v>
      </c>
      <c r="AJ1394" s="27" t="str">
        <f ca="1" t="shared" si="167"/>
        <v>是</v>
      </c>
      <c r="AK1394" s="28" t="s">
        <v>69</v>
      </c>
      <c r="AL1394" s="28" t="s">
        <v>71</v>
      </c>
      <c r="AM1394" s="28"/>
    </row>
    <row r="1395" spans="1:39">
      <c r="A1395" s="22" t="str">
        <f t="shared" si="162"/>
        <v>合肥包河三里庵网点</v>
      </c>
      <c r="B1395" s="22" t="str">
        <f>VLOOKUP(R1395,区域划分!A:B,2,0)</f>
        <v>合肥南</v>
      </c>
      <c r="C1395" t="str">
        <f t="shared" si="163"/>
        <v>2020-11-07</v>
      </c>
      <c r="D1395" s="16" t="s">
        <v>12906</v>
      </c>
      <c r="E1395" s="16" t="s">
        <v>12907</v>
      </c>
      <c r="F1395" s="16" t="s">
        <v>433</v>
      </c>
      <c r="G1395" s="16" t="s">
        <v>471</v>
      </c>
      <c r="H1395" s="16" t="s">
        <v>472</v>
      </c>
      <c r="I1395" s="16" t="s">
        <v>473</v>
      </c>
      <c r="J1395" s="16" t="s">
        <v>5937</v>
      </c>
      <c r="K1395" s="16" t="s">
        <v>5938</v>
      </c>
      <c r="L1395" s="16" t="s">
        <v>12908</v>
      </c>
      <c r="M1395" s="16" t="s">
        <v>5939</v>
      </c>
      <c r="N1395" s="16" t="s">
        <v>1509</v>
      </c>
      <c r="O1395" s="16" t="s">
        <v>479</v>
      </c>
      <c r="P1395" s="16" t="s">
        <v>5940</v>
      </c>
      <c r="Q1395" s="16" t="s">
        <v>6053</v>
      </c>
      <c r="R1395" s="16" t="s">
        <v>13</v>
      </c>
      <c r="S1395" s="16" t="s">
        <v>606</v>
      </c>
      <c r="T1395" s="16" t="s">
        <v>607</v>
      </c>
      <c r="U1395" s="16" t="s">
        <v>466</v>
      </c>
      <c r="V1395" s="16" t="s">
        <v>5942</v>
      </c>
      <c r="W1395" s="16" t="s">
        <v>5940</v>
      </c>
      <c r="X1395" s="16" t="s">
        <v>449</v>
      </c>
      <c r="Y1395" s="16" t="s">
        <v>450</v>
      </c>
      <c r="Z1395" s="16" t="s">
        <v>451</v>
      </c>
      <c r="AA1395" s="16" t="s">
        <v>12909</v>
      </c>
      <c r="AB1395" s="16" t="s">
        <v>606</v>
      </c>
      <c r="AC1395" s="16" t="s">
        <v>13</v>
      </c>
      <c r="AD1395" s="16" t="s">
        <v>453</v>
      </c>
      <c r="AE1395" s="16" t="s">
        <v>13</v>
      </c>
      <c r="AF1395" s="16" t="s">
        <v>338</v>
      </c>
      <c r="AG1395" s="25">
        <f ca="1" t="shared" si="164"/>
        <v>23.8047222221503</v>
      </c>
      <c r="AH1395" s="25" t="str">
        <f t="shared" si="165"/>
        <v>是</v>
      </c>
      <c r="AI1395" s="26" t="str">
        <f ca="1" t="shared" si="166"/>
        <v>是</v>
      </c>
      <c r="AJ1395" s="27" t="str">
        <f ca="1" t="shared" si="167"/>
        <v>是</v>
      </c>
      <c r="AK1395" s="28"/>
      <c r="AL1395" s="28" t="s">
        <v>71</v>
      </c>
      <c r="AM1395" s="28"/>
    </row>
    <row r="1396" spans="1:39">
      <c r="A1396" s="22" t="str">
        <f t="shared" si="162"/>
        <v>合肥经开大学城网点</v>
      </c>
      <c r="B1396" s="22" t="str">
        <f>VLOOKUP(R1396,区域划分!A:B,2,0)</f>
        <v>合肥南</v>
      </c>
      <c r="C1396" t="str">
        <f t="shared" si="163"/>
        <v>2020-11-07</v>
      </c>
      <c r="D1396" s="16" t="s">
        <v>12910</v>
      </c>
      <c r="E1396" s="16" t="s">
        <v>12911</v>
      </c>
      <c r="F1396" s="16" t="s">
        <v>433</v>
      </c>
      <c r="G1396" s="16" t="s">
        <v>434</v>
      </c>
      <c r="H1396" s="16" t="s">
        <v>2446</v>
      </c>
      <c r="I1396" s="16" t="s">
        <v>436</v>
      </c>
      <c r="J1396" s="16" t="s">
        <v>10791</v>
      </c>
      <c r="K1396" s="16" t="s">
        <v>12912</v>
      </c>
      <c r="L1396" s="16" t="s">
        <v>12913</v>
      </c>
      <c r="M1396" s="16" t="s">
        <v>12914</v>
      </c>
      <c r="N1396" s="16" t="s">
        <v>478</v>
      </c>
      <c r="O1396" s="16" t="s">
        <v>442</v>
      </c>
      <c r="P1396" s="16" t="s">
        <v>12915</v>
      </c>
      <c r="Q1396" s="16" t="s">
        <v>12916</v>
      </c>
      <c r="R1396" s="16" t="s">
        <v>7</v>
      </c>
      <c r="S1396" s="16" t="s">
        <v>3414</v>
      </c>
      <c r="T1396" s="16" t="s">
        <v>12917</v>
      </c>
      <c r="U1396" s="16" t="s">
        <v>447</v>
      </c>
      <c r="V1396" s="16" t="s">
        <v>12918</v>
      </c>
      <c r="W1396" s="16" t="s">
        <v>12915</v>
      </c>
      <c r="X1396" s="16" t="s">
        <v>449</v>
      </c>
      <c r="Y1396" s="16" t="s">
        <v>450</v>
      </c>
      <c r="Z1396" s="16" t="s">
        <v>451</v>
      </c>
      <c r="AA1396" s="16" t="s">
        <v>12919</v>
      </c>
      <c r="AB1396" s="16" t="s">
        <v>3414</v>
      </c>
      <c r="AC1396" s="16" t="s">
        <v>7</v>
      </c>
      <c r="AD1396" s="16" t="s">
        <v>453</v>
      </c>
      <c r="AE1396" s="16" t="s">
        <v>338</v>
      </c>
      <c r="AF1396" s="16" t="s">
        <v>338</v>
      </c>
      <c r="AG1396" s="25">
        <f ca="1" t="shared" si="164"/>
        <v>1.15638888871763</v>
      </c>
      <c r="AH1396" s="25" t="str">
        <f t="shared" si="165"/>
        <v>是</v>
      </c>
      <c r="AI1396" s="26" t="str">
        <f ca="1" t="shared" si="166"/>
        <v>是</v>
      </c>
      <c r="AJ1396" s="27" t="str">
        <f ca="1" t="shared" si="167"/>
        <v>是</v>
      </c>
      <c r="AK1396" s="28" t="s">
        <v>69</v>
      </c>
      <c r="AL1396" s="28"/>
      <c r="AM1396" s="28"/>
    </row>
    <row r="1397" spans="1:39">
      <c r="A1397" s="22" t="str">
        <f t="shared" si="162"/>
        <v>合肥经开大学城网点</v>
      </c>
      <c r="B1397" s="22" t="str">
        <f>VLOOKUP(R1397,区域划分!A:B,2,0)</f>
        <v>合肥南</v>
      </c>
      <c r="C1397" t="str">
        <f t="shared" si="163"/>
        <v>2020-11-07</v>
      </c>
      <c r="D1397" s="16" t="s">
        <v>12920</v>
      </c>
      <c r="E1397" s="16" t="s">
        <v>12921</v>
      </c>
      <c r="F1397" s="16" t="s">
        <v>433</v>
      </c>
      <c r="G1397" s="16" t="s">
        <v>471</v>
      </c>
      <c r="H1397" s="16" t="s">
        <v>472</v>
      </c>
      <c r="I1397" s="16" t="s">
        <v>473</v>
      </c>
      <c r="J1397" s="16" t="s">
        <v>4976</v>
      </c>
      <c r="K1397" s="16" t="s">
        <v>12922</v>
      </c>
      <c r="L1397" s="16" t="s">
        <v>12923</v>
      </c>
      <c r="M1397" s="16" t="s">
        <v>12924</v>
      </c>
      <c r="N1397" s="16" t="s">
        <v>478</v>
      </c>
      <c r="O1397" s="16" t="s">
        <v>442</v>
      </c>
      <c r="P1397" s="16" t="s">
        <v>12925</v>
      </c>
      <c r="Q1397" s="16" t="s">
        <v>12926</v>
      </c>
      <c r="R1397" s="16" t="s">
        <v>7</v>
      </c>
      <c r="S1397" s="16" t="s">
        <v>606</v>
      </c>
      <c r="T1397" s="16" t="s">
        <v>9497</v>
      </c>
      <c r="U1397" s="16" t="s">
        <v>466</v>
      </c>
      <c r="V1397" s="16" t="s">
        <v>12927</v>
      </c>
      <c r="W1397" s="16" t="s">
        <v>12925</v>
      </c>
      <c r="X1397" s="16" t="s">
        <v>449</v>
      </c>
      <c r="Y1397" s="16" t="s">
        <v>450</v>
      </c>
      <c r="Z1397" s="16" t="s">
        <v>451</v>
      </c>
      <c r="AA1397" s="16" t="s">
        <v>12928</v>
      </c>
      <c r="AB1397" s="16" t="s">
        <v>606</v>
      </c>
      <c r="AC1397" s="16" t="s">
        <v>7</v>
      </c>
      <c r="AD1397" s="16" t="s">
        <v>453</v>
      </c>
      <c r="AE1397" s="16" t="s">
        <v>7</v>
      </c>
      <c r="AF1397" s="16" t="s">
        <v>338</v>
      </c>
      <c r="AG1397" s="25">
        <f ca="1" t="shared" si="164"/>
        <v>23.7819444444613</v>
      </c>
      <c r="AH1397" s="25" t="str">
        <f t="shared" si="165"/>
        <v>是</v>
      </c>
      <c r="AI1397" s="26" t="str">
        <f ca="1" t="shared" si="166"/>
        <v>是</v>
      </c>
      <c r="AJ1397" s="27" t="str">
        <f ca="1" t="shared" si="167"/>
        <v>是</v>
      </c>
      <c r="AK1397" s="28" t="s">
        <v>69</v>
      </c>
      <c r="AL1397" s="28" t="s">
        <v>71</v>
      </c>
      <c r="AM1397" s="28"/>
    </row>
    <row r="1398" spans="1:39">
      <c r="A1398" s="22" t="str">
        <f t="shared" si="162"/>
        <v>池州贵池站前网点</v>
      </c>
      <c r="B1398" s="22" t="str">
        <f>VLOOKUP(R1398,区域划分!A:B,2,0)</f>
        <v>池州</v>
      </c>
      <c r="C1398" t="str">
        <f t="shared" si="163"/>
        <v>2020-11-07</v>
      </c>
      <c r="D1398" s="16" t="s">
        <v>12929</v>
      </c>
      <c r="E1398" s="16" t="s">
        <v>12930</v>
      </c>
      <c r="F1398" s="16" t="s">
        <v>835</v>
      </c>
      <c r="G1398" s="16" t="s">
        <v>532</v>
      </c>
      <c r="H1398" s="16" t="s">
        <v>1112</v>
      </c>
      <c r="I1398" s="16" t="s">
        <v>473</v>
      </c>
      <c r="J1398" s="16" t="s">
        <v>836</v>
      </c>
      <c r="K1398" s="16" t="s">
        <v>12931</v>
      </c>
      <c r="L1398" s="16" t="s">
        <v>12932</v>
      </c>
      <c r="M1398" s="16" t="s">
        <v>12933</v>
      </c>
      <c r="N1398" s="16" t="s">
        <v>441</v>
      </c>
      <c r="O1398" s="16" t="s">
        <v>442</v>
      </c>
      <c r="P1398" s="16" t="s">
        <v>12934</v>
      </c>
      <c r="Q1398" s="16" t="s">
        <v>12935</v>
      </c>
      <c r="R1398" s="16" t="s">
        <v>86</v>
      </c>
      <c r="S1398" s="16" t="s">
        <v>6544</v>
      </c>
      <c r="T1398" s="16" t="s">
        <v>12936</v>
      </c>
      <c r="U1398" s="16" t="s">
        <v>447</v>
      </c>
      <c r="V1398" s="16" t="s">
        <v>12937</v>
      </c>
      <c r="W1398" s="16" t="s">
        <v>12934</v>
      </c>
      <c r="X1398" s="16" t="s">
        <v>449</v>
      </c>
      <c r="Y1398" s="16" t="s">
        <v>450</v>
      </c>
      <c r="Z1398" s="16" t="s">
        <v>451</v>
      </c>
      <c r="AA1398" s="16" t="s">
        <v>12938</v>
      </c>
      <c r="AB1398" s="16" t="s">
        <v>6544</v>
      </c>
      <c r="AC1398" s="16" t="s">
        <v>86</v>
      </c>
      <c r="AD1398" s="16" t="s">
        <v>865</v>
      </c>
      <c r="AE1398" s="16" t="s">
        <v>338</v>
      </c>
      <c r="AF1398" s="16" t="s">
        <v>338</v>
      </c>
      <c r="AG1398" s="25">
        <f ca="1" t="shared" si="164"/>
        <v>2.2488888889784</v>
      </c>
      <c r="AH1398" s="25" t="str">
        <f t="shared" si="165"/>
        <v>是</v>
      </c>
      <c r="AI1398" s="26" t="str">
        <f ca="1" t="shared" si="166"/>
        <v>是</v>
      </c>
      <c r="AJ1398" s="27" t="str">
        <f ca="1" t="shared" si="167"/>
        <v>是</v>
      </c>
      <c r="AK1398" s="28" t="s">
        <v>69</v>
      </c>
      <c r="AL1398" s="28"/>
      <c r="AM1398" s="28"/>
    </row>
    <row r="1399" spans="1:39">
      <c r="A1399" s="22" t="str">
        <f t="shared" si="162"/>
        <v>黄山祁门网点</v>
      </c>
      <c r="B1399" s="22" t="str">
        <f>VLOOKUP(R1399,区域划分!A:B,2,0)</f>
        <v>黄山</v>
      </c>
      <c r="C1399" t="str">
        <f t="shared" si="163"/>
        <v>2020-11-07</v>
      </c>
      <c r="D1399" s="16" t="s">
        <v>12939</v>
      </c>
      <c r="E1399" s="16" t="s">
        <v>12940</v>
      </c>
      <c r="F1399" s="16" t="s">
        <v>433</v>
      </c>
      <c r="G1399" s="16" t="s">
        <v>456</v>
      </c>
      <c r="H1399" s="16" t="s">
        <v>457</v>
      </c>
      <c r="I1399" s="16" t="s">
        <v>473</v>
      </c>
      <c r="J1399" s="16" t="s">
        <v>1212</v>
      </c>
      <c r="K1399" s="16" t="s">
        <v>9310</v>
      </c>
      <c r="L1399" s="16" t="s">
        <v>12941</v>
      </c>
      <c r="M1399" s="16" t="s">
        <v>12942</v>
      </c>
      <c r="N1399" s="16" t="s">
        <v>441</v>
      </c>
      <c r="O1399" s="16" t="s">
        <v>442</v>
      </c>
      <c r="P1399" s="16" t="s">
        <v>12943</v>
      </c>
      <c r="Q1399" s="16" t="s">
        <v>12944</v>
      </c>
      <c r="R1399" s="16" t="s">
        <v>68</v>
      </c>
      <c r="S1399" s="16" t="s">
        <v>7918</v>
      </c>
      <c r="T1399" s="16" t="s">
        <v>12945</v>
      </c>
      <c r="U1399" s="16" t="s">
        <v>447</v>
      </c>
      <c r="V1399" s="16" t="s">
        <v>12946</v>
      </c>
      <c r="W1399" s="16" t="s">
        <v>12943</v>
      </c>
      <c r="X1399" s="16" t="s">
        <v>449</v>
      </c>
      <c r="Y1399" s="16" t="s">
        <v>450</v>
      </c>
      <c r="Z1399" s="16" t="s">
        <v>451</v>
      </c>
      <c r="AA1399" s="16" t="s">
        <v>12947</v>
      </c>
      <c r="AB1399" s="16" t="s">
        <v>7918</v>
      </c>
      <c r="AC1399" s="16" t="s">
        <v>68</v>
      </c>
      <c r="AD1399" s="16" t="s">
        <v>453</v>
      </c>
      <c r="AE1399" s="16" t="s">
        <v>338</v>
      </c>
      <c r="AF1399" s="16" t="s">
        <v>338</v>
      </c>
      <c r="AG1399" s="25">
        <f ca="1" t="shared" si="164"/>
        <v>5.66111111117061</v>
      </c>
      <c r="AH1399" s="25" t="str">
        <f t="shared" si="165"/>
        <v>是</v>
      </c>
      <c r="AI1399" s="26" t="str">
        <f ca="1" t="shared" si="166"/>
        <v>是</v>
      </c>
      <c r="AJ1399" s="27" t="str">
        <f ca="1" t="shared" si="167"/>
        <v>是</v>
      </c>
      <c r="AK1399" s="28" t="s">
        <v>69</v>
      </c>
      <c r="AL1399" s="28"/>
      <c r="AM1399" s="28"/>
    </row>
    <row r="1400" spans="1:39">
      <c r="A1400" s="22" t="str">
        <f t="shared" si="162"/>
        <v>合肥经开大学城网点</v>
      </c>
      <c r="B1400" s="22" t="str">
        <f>VLOOKUP(R1400,区域划分!A:B,2,0)</f>
        <v>合肥南</v>
      </c>
      <c r="C1400" t="str">
        <f t="shared" si="163"/>
        <v>2020-11-07</v>
      </c>
      <c r="D1400" s="16" t="s">
        <v>12948</v>
      </c>
      <c r="E1400" s="16" t="s">
        <v>12949</v>
      </c>
      <c r="F1400" s="16" t="s">
        <v>835</v>
      </c>
      <c r="G1400" s="16" t="s">
        <v>471</v>
      </c>
      <c r="H1400" s="16" t="s">
        <v>472</v>
      </c>
      <c r="I1400" s="16" t="s">
        <v>473</v>
      </c>
      <c r="J1400" s="16" t="s">
        <v>836</v>
      </c>
      <c r="K1400" s="16" t="s">
        <v>12950</v>
      </c>
      <c r="L1400" s="16" t="s">
        <v>12951</v>
      </c>
      <c r="M1400" s="16" t="s">
        <v>668</v>
      </c>
      <c r="N1400" s="16" t="s">
        <v>478</v>
      </c>
      <c r="O1400" s="16" t="s">
        <v>479</v>
      </c>
      <c r="P1400" s="16" t="s">
        <v>12952</v>
      </c>
      <c r="Q1400" s="16" t="s">
        <v>12953</v>
      </c>
      <c r="R1400" s="16" t="s">
        <v>7</v>
      </c>
      <c r="S1400" s="16" t="s">
        <v>606</v>
      </c>
      <c r="T1400" s="16" t="s">
        <v>12954</v>
      </c>
      <c r="U1400" s="16" t="s">
        <v>466</v>
      </c>
      <c r="V1400" s="16" t="s">
        <v>2007</v>
      </c>
      <c r="W1400" s="16" t="s">
        <v>12952</v>
      </c>
      <c r="X1400" s="16" t="s">
        <v>449</v>
      </c>
      <c r="Y1400" s="16" t="s">
        <v>450</v>
      </c>
      <c r="Z1400" s="16" t="s">
        <v>451</v>
      </c>
      <c r="AA1400" s="16" t="s">
        <v>12955</v>
      </c>
      <c r="AB1400" s="16" t="s">
        <v>606</v>
      </c>
      <c r="AC1400" s="16" t="s">
        <v>7</v>
      </c>
      <c r="AD1400" s="16" t="s">
        <v>453</v>
      </c>
      <c r="AE1400" s="16" t="s">
        <v>7</v>
      </c>
      <c r="AF1400" s="16" t="s">
        <v>338</v>
      </c>
      <c r="AG1400" s="25">
        <f ca="1" t="shared" si="164"/>
        <v>23.8333333333139</v>
      </c>
      <c r="AH1400" s="25" t="str">
        <f t="shared" si="165"/>
        <v>是</v>
      </c>
      <c r="AI1400" s="26" t="str">
        <f ca="1" t="shared" si="166"/>
        <v>是</v>
      </c>
      <c r="AJ1400" s="27" t="str">
        <f ca="1" t="shared" si="167"/>
        <v>是</v>
      </c>
      <c r="AK1400" s="28" t="s">
        <v>69</v>
      </c>
      <c r="AL1400" s="28" t="s">
        <v>71</v>
      </c>
      <c r="AM1400" s="28"/>
    </row>
    <row r="1401" spans="1:39">
      <c r="A1401" s="22" t="str">
        <f t="shared" si="162"/>
        <v>合肥经开大学城网点</v>
      </c>
      <c r="B1401" s="22" t="str">
        <f>VLOOKUP(R1401,区域划分!A:B,2,0)</f>
        <v>合肥南</v>
      </c>
      <c r="C1401" t="str">
        <f t="shared" si="163"/>
        <v>2020-11-07</v>
      </c>
      <c r="D1401" s="16" t="s">
        <v>12956</v>
      </c>
      <c r="E1401" s="16" t="s">
        <v>12957</v>
      </c>
      <c r="F1401" s="16" t="s">
        <v>433</v>
      </c>
      <c r="G1401" s="16" t="s">
        <v>456</v>
      </c>
      <c r="H1401" s="16" t="s">
        <v>753</v>
      </c>
      <c r="I1401" s="16" t="s">
        <v>473</v>
      </c>
      <c r="J1401" s="16" t="s">
        <v>2793</v>
      </c>
      <c r="K1401" s="16" t="s">
        <v>12958</v>
      </c>
      <c r="L1401" s="16" t="s">
        <v>12959</v>
      </c>
      <c r="M1401" s="16" t="s">
        <v>537</v>
      </c>
      <c r="N1401" s="16" t="s">
        <v>441</v>
      </c>
      <c r="O1401" s="16" t="s">
        <v>442</v>
      </c>
      <c r="P1401" s="16" t="s">
        <v>537</v>
      </c>
      <c r="Q1401" s="16" t="s">
        <v>12960</v>
      </c>
      <c r="R1401" s="16" t="s">
        <v>7</v>
      </c>
      <c r="S1401" s="16" t="s">
        <v>606</v>
      </c>
      <c r="T1401" s="16" t="s">
        <v>9497</v>
      </c>
      <c r="U1401" s="16" t="s">
        <v>466</v>
      </c>
      <c r="V1401" s="16" t="s">
        <v>541</v>
      </c>
      <c r="W1401" s="16" t="s">
        <v>537</v>
      </c>
      <c r="X1401" s="16" t="s">
        <v>449</v>
      </c>
      <c r="Y1401" s="16" t="s">
        <v>450</v>
      </c>
      <c r="Z1401" s="16" t="s">
        <v>451</v>
      </c>
      <c r="AA1401" s="16" t="s">
        <v>12961</v>
      </c>
      <c r="AB1401" s="16" t="s">
        <v>606</v>
      </c>
      <c r="AC1401" s="16" t="s">
        <v>7</v>
      </c>
      <c r="AD1401" s="16" t="s">
        <v>453</v>
      </c>
      <c r="AE1401" s="16" t="s">
        <v>7</v>
      </c>
      <c r="AF1401" s="16" t="s">
        <v>338</v>
      </c>
      <c r="AG1401" s="25">
        <f ca="1" t="shared" si="164"/>
        <v>23.8566666666884</v>
      </c>
      <c r="AH1401" s="25" t="str">
        <f t="shared" si="165"/>
        <v>是</v>
      </c>
      <c r="AI1401" s="26" t="str">
        <f ca="1" t="shared" si="166"/>
        <v>是</v>
      </c>
      <c r="AJ1401" s="27" t="str">
        <f ca="1" t="shared" si="167"/>
        <v>是</v>
      </c>
      <c r="AK1401" s="28" t="s">
        <v>69</v>
      </c>
      <c r="AL1401" s="28" t="s">
        <v>71</v>
      </c>
      <c r="AM1401" s="28"/>
    </row>
    <row r="1402" spans="1:39">
      <c r="A1402" s="22" t="str">
        <f t="shared" si="162"/>
        <v>黄山祁门网点</v>
      </c>
      <c r="B1402" s="22" t="str">
        <f>VLOOKUP(R1402,区域划分!A:B,2,0)</f>
        <v>黄山</v>
      </c>
      <c r="C1402" t="str">
        <f t="shared" si="163"/>
        <v>2020-11-07</v>
      </c>
      <c r="D1402" s="16" t="s">
        <v>12962</v>
      </c>
      <c r="E1402" s="16" t="s">
        <v>12963</v>
      </c>
      <c r="F1402" s="16" t="s">
        <v>433</v>
      </c>
      <c r="G1402" s="16" t="s">
        <v>456</v>
      </c>
      <c r="H1402" s="16" t="s">
        <v>457</v>
      </c>
      <c r="I1402" s="16" t="s">
        <v>473</v>
      </c>
      <c r="J1402" s="16" t="s">
        <v>3517</v>
      </c>
      <c r="K1402" s="16" t="s">
        <v>4536</v>
      </c>
      <c r="L1402" s="16" t="s">
        <v>12964</v>
      </c>
      <c r="M1402" s="16" t="s">
        <v>12965</v>
      </c>
      <c r="N1402" s="16" t="s">
        <v>478</v>
      </c>
      <c r="O1402" s="16" t="s">
        <v>479</v>
      </c>
      <c r="P1402" s="16" t="s">
        <v>12966</v>
      </c>
      <c r="Q1402" s="16" t="s">
        <v>12967</v>
      </c>
      <c r="R1402" s="16" t="s">
        <v>68</v>
      </c>
      <c r="S1402" s="16" t="s">
        <v>7918</v>
      </c>
      <c r="T1402" s="16" t="s">
        <v>12968</v>
      </c>
      <c r="U1402" s="16" t="s">
        <v>447</v>
      </c>
      <c r="V1402" s="16" t="s">
        <v>12969</v>
      </c>
      <c r="W1402" s="16" t="s">
        <v>12966</v>
      </c>
      <c r="X1402" s="16" t="s">
        <v>449</v>
      </c>
      <c r="Y1402" s="16" t="s">
        <v>450</v>
      </c>
      <c r="Z1402" s="16" t="s">
        <v>451</v>
      </c>
      <c r="AA1402" s="16" t="s">
        <v>12970</v>
      </c>
      <c r="AB1402" s="16" t="s">
        <v>7918</v>
      </c>
      <c r="AC1402" s="16" t="s">
        <v>68</v>
      </c>
      <c r="AD1402" s="16" t="s">
        <v>453</v>
      </c>
      <c r="AE1402" s="16" t="s">
        <v>338</v>
      </c>
      <c r="AF1402" s="16" t="s">
        <v>338</v>
      </c>
      <c r="AG1402" s="25">
        <f ca="1" t="shared" si="164"/>
        <v>7.22222222224809</v>
      </c>
      <c r="AH1402" s="25" t="str">
        <f t="shared" si="165"/>
        <v>是</v>
      </c>
      <c r="AI1402" s="26" t="str">
        <f ca="1" t="shared" si="166"/>
        <v>是</v>
      </c>
      <c r="AJ1402" s="27" t="str">
        <f ca="1" t="shared" si="167"/>
        <v>是</v>
      </c>
      <c r="AK1402" s="28" t="s">
        <v>69</v>
      </c>
      <c r="AL1402" s="28"/>
      <c r="AM1402" s="28"/>
    </row>
    <row r="1403" spans="1:39">
      <c r="A1403" s="22" t="str">
        <f t="shared" si="162"/>
        <v>合肥经开大学城网点</v>
      </c>
      <c r="B1403" s="22" t="str">
        <f>VLOOKUP(R1403,区域划分!A:B,2,0)</f>
        <v>合肥南</v>
      </c>
      <c r="C1403" t="str">
        <f t="shared" si="163"/>
        <v>2020-11-07</v>
      </c>
      <c r="D1403" s="16" t="s">
        <v>12971</v>
      </c>
      <c r="E1403" s="16" t="s">
        <v>12972</v>
      </c>
      <c r="F1403" s="16" t="s">
        <v>433</v>
      </c>
      <c r="G1403" s="16" t="s">
        <v>456</v>
      </c>
      <c r="H1403" s="16" t="s">
        <v>457</v>
      </c>
      <c r="I1403" s="16" t="s">
        <v>473</v>
      </c>
      <c r="J1403" s="16" t="s">
        <v>4486</v>
      </c>
      <c r="K1403" s="16" t="s">
        <v>12973</v>
      </c>
      <c r="L1403" s="16" t="s">
        <v>12974</v>
      </c>
      <c r="M1403" s="16" t="s">
        <v>12975</v>
      </c>
      <c r="N1403" s="16" t="s">
        <v>441</v>
      </c>
      <c r="O1403" s="16" t="s">
        <v>442</v>
      </c>
      <c r="P1403" s="16" t="s">
        <v>12976</v>
      </c>
      <c r="Q1403" s="16" t="s">
        <v>12977</v>
      </c>
      <c r="R1403" s="16" t="s">
        <v>7</v>
      </c>
      <c r="S1403" s="16" t="s">
        <v>606</v>
      </c>
      <c r="T1403" s="16" t="s">
        <v>9497</v>
      </c>
      <c r="U1403" s="16" t="s">
        <v>466</v>
      </c>
      <c r="V1403" s="16" t="s">
        <v>12978</v>
      </c>
      <c r="W1403" s="16" t="s">
        <v>12976</v>
      </c>
      <c r="X1403" s="16" t="s">
        <v>449</v>
      </c>
      <c r="Y1403" s="16" t="s">
        <v>450</v>
      </c>
      <c r="Z1403" s="16" t="s">
        <v>451</v>
      </c>
      <c r="AA1403" s="16" t="s">
        <v>12979</v>
      </c>
      <c r="AB1403" s="16" t="s">
        <v>606</v>
      </c>
      <c r="AC1403" s="16" t="s">
        <v>7</v>
      </c>
      <c r="AD1403" s="16" t="s">
        <v>453</v>
      </c>
      <c r="AE1403" s="16" t="s">
        <v>7</v>
      </c>
      <c r="AF1403" s="16" t="s">
        <v>338</v>
      </c>
      <c r="AG1403" s="25">
        <f ca="1" t="shared" si="164"/>
        <v>23.7722222222365</v>
      </c>
      <c r="AH1403" s="25" t="str">
        <f t="shared" si="165"/>
        <v>是</v>
      </c>
      <c r="AI1403" s="26" t="str">
        <f ca="1" t="shared" si="166"/>
        <v>是</v>
      </c>
      <c r="AJ1403" s="27" t="str">
        <f ca="1" t="shared" si="167"/>
        <v>是</v>
      </c>
      <c r="AK1403" s="28" t="s">
        <v>69</v>
      </c>
      <c r="AL1403" s="28" t="s">
        <v>71</v>
      </c>
      <c r="AM1403" s="28"/>
    </row>
    <row r="1404" spans="1:39">
      <c r="A1404" s="22" t="str">
        <f t="shared" si="162"/>
        <v>合肥长丰水湖镇网点</v>
      </c>
      <c r="B1404" s="22" t="str">
        <f>VLOOKUP(R1404,区域划分!A:B,2,0)</f>
        <v>合肥北</v>
      </c>
      <c r="C1404" t="str">
        <f t="shared" si="163"/>
        <v>2020-11-07</v>
      </c>
      <c r="D1404" s="16" t="s">
        <v>12980</v>
      </c>
      <c r="E1404" s="16" t="s">
        <v>12530</v>
      </c>
      <c r="F1404" s="16" t="s">
        <v>433</v>
      </c>
      <c r="G1404" s="16" t="s">
        <v>471</v>
      </c>
      <c r="H1404" s="16" t="s">
        <v>472</v>
      </c>
      <c r="I1404" s="16" t="s">
        <v>436</v>
      </c>
      <c r="J1404" s="16" t="s">
        <v>10791</v>
      </c>
      <c r="K1404" s="16" t="s">
        <v>10792</v>
      </c>
      <c r="L1404" s="16" t="s">
        <v>12981</v>
      </c>
      <c r="M1404" s="16" t="s">
        <v>12982</v>
      </c>
      <c r="N1404" s="16" t="s">
        <v>441</v>
      </c>
      <c r="O1404" s="16" t="s">
        <v>442</v>
      </c>
      <c r="P1404" s="16" t="s">
        <v>12983</v>
      </c>
      <c r="Q1404" s="16" t="s">
        <v>12532</v>
      </c>
      <c r="R1404" s="16" t="s">
        <v>15</v>
      </c>
      <c r="S1404" s="16" t="s">
        <v>829</v>
      </c>
      <c r="T1404" s="16" t="s">
        <v>12984</v>
      </c>
      <c r="U1404" s="16" t="s">
        <v>447</v>
      </c>
      <c r="V1404" s="16" t="s">
        <v>12985</v>
      </c>
      <c r="W1404" s="16" t="s">
        <v>12983</v>
      </c>
      <c r="X1404" s="16" t="s">
        <v>449</v>
      </c>
      <c r="Y1404" s="16" t="s">
        <v>450</v>
      </c>
      <c r="Z1404" s="16" t="s">
        <v>451</v>
      </c>
      <c r="AA1404" s="16" t="s">
        <v>12986</v>
      </c>
      <c r="AB1404" s="16" t="s">
        <v>829</v>
      </c>
      <c r="AC1404" s="16" t="s">
        <v>15</v>
      </c>
      <c r="AD1404" s="16" t="s">
        <v>453</v>
      </c>
      <c r="AE1404" s="16" t="s">
        <v>338</v>
      </c>
      <c r="AF1404" s="16" t="s">
        <v>338</v>
      </c>
      <c r="AG1404" s="25">
        <f ca="1" t="shared" si="164"/>
        <v>8.22694444446824</v>
      </c>
      <c r="AH1404" s="25" t="str">
        <f t="shared" si="165"/>
        <v>是</v>
      </c>
      <c r="AI1404" s="26" t="str">
        <f ca="1" t="shared" si="166"/>
        <v>是</v>
      </c>
      <c r="AJ1404" s="27" t="str">
        <f ca="1" t="shared" si="167"/>
        <v>是</v>
      </c>
      <c r="AK1404" s="28" t="s">
        <v>69</v>
      </c>
      <c r="AL1404" s="28"/>
      <c r="AM1404" s="28"/>
    </row>
    <row r="1405" spans="1:39">
      <c r="A1405" s="22" t="str">
        <f t="shared" si="162"/>
        <v>合肥长丰水湖镇网点</v>
      </c>
      <c r="B1405" s="22" t="str">
        <f>VLOOKUP(R1405,区域划分!A:B,2,0)</f>
        <v>合肥北</v>
      </c>
      <c r="C1405" t="str">
        <f t="shared" si="163"/>
        <v>2020-11-07</v>
      </c>
      <c r="D1405" s="16" t="s">
        <v>12987</v>
      </c>
      <c r="E1405" s="16" t="s">
        <v>12988</v>
      </c>
      <c r="F1405" s="16" t="s">
        <v>433</v>
      </c>
      <c r="G1405" s="16" t="s">
        <v>532</v>
      </c>
      <c r="H1405" s="16" t="s">
        <v>533</v>
      </c>
      <c r="I1405" s="16" t="s">
        <v>436</v>
      </c>
      <c r="J1405" s="16" t="s">
        <v>1329</v>
      </c>
      <c r="K1405" s="16" t="s">
        <v>1330</v>
      </c>
      <c r="L1405" s="16" t="s">
        <v>12989</v>
      </c>
      <c r="M1405" s="16" t="s">
        <v>12990</v>
      </c>
      <c r="N1405" s="16" t="s">
        <v>441</v>
      </c>
      <c r="O1405" s="16" t="s">
        <v>442</v>
      </c>
      <c r="P1405" s="16" t="s">
        <v>12991</v>
      </c>
      <c r="Q1405" s="16" t="s">
        <v>9818</v>
      </c>
      <c r="R1405" s="16" t="s">
        <v>15</v>
      </c>
      <c r="S1405" s="16" t="s">
        <v>829</v>
      </c>
      <c r="T1405" s="16" t="s">
        <v>12992</v>
      </c>
      <c r="U1405" s="16" t="s">
        <v>447</v>
      </c>
      <c r="V1405" s="16" t="s">
        <v>12993</v>
      </c>
      <c r="W1405" s="16" t="s">
        <v>12991</v>
      </c>
      <c r="X1405" s="16" t="s">
        <v>449</v>
      </c>
      <c r="Y1405" s="16" t="s">
        <v>450</v>
      </c>
      <c r="Z1405" s="16" t="s">
        <v>451</v>
      </c>
      <c r="AA1405" s="16" t="s">
        <v>12994</v>
      </c>
      <c r="AB1405" s="16" t="s">
        <v>829</v>
      </c>
      <c r="AC1405" s="16" t="s">
        <v>15</v>
      </c>
      <c r="AD1405" s="16" t="s">
        <v>453</v>
      </c>
      <c r="AE1405" s="16" t="s">
        <v>15</v>
      </c>
      <c r="AF1405" s="16" t="s">
        <v>338</v>
      </c>
      <c r="AG1405" s="25">
        <f ca="1" t="shared" si="164"/>
        <v>1.92083333339542</v>
      </c>
      <c r="AH1405" s="25" t="str">
        <f t="shared" si="165"/>
        <v>是</v>
      </c>
      <c r="AI1405" s="26" t="str">
        <f ca="1" t="shared" si="166"/>
        <v>是</v>
      </c>
      <c r="AJ1405" s="27" t="str">
        <f ca="1" t="shared" si="167"/>
        <v>是</v>
      </c>
      <c r="AK1405" s="28" t="s">
        <v>69</v>
      </c>
      <c r="AL1405" s="28"/>
      <c r="AM1405" s="28"/>
    </row>
    <row r="1406" spans="1:39">
      <c r="A1406" s="22" t="str">
        <f t="shared" si="162"/>
        <v>黄山屯溪网点</v>
      </c>
      <c r="B1406" s="22" t="str">
        <f>VLOOKUP(R1406,区域划分!A:B,2,0)</f>
        <v>黄山</v>
      </c>
      <c r="C1406" t="str">
        <f t="shared" si="163"/>
        <v>2020-11-07</v>
      </c>
      <c r="D1406" s="16" t="s">
        <v>12995</v>
      </c>
      <c r="E1406" s="16" t="s">
        <v>12996</v>
      </c>
      <c r="F1406" s="16" t="s">
        <v>835</v>
      </c>
      <c r="G1406" s="16" t="s">
        <v>471</v>
      </c>
      <c r="H1406" s="16" t="s">
        <v>472</v>
      </c>
      <c r="I1406" s="16" t="s">
        <v>473</v>
      </c>
      <c r="J1406" s="16" t="s">
        <v>836</v>
      </c>
      <c r="K1406" s="16" t="s">
        <v>12997</v>
      </c>
      <c r="L1406" s="16" t="s">
        <v>12998</v>
      </c>
      <c r="M1406" s="16" t="s">
        <v>12999</v>
      </c>
      <c r="N1406" s="16" t="s">
        <v>478</v>
      </c>
      <c r="O1406" s="16" t="s">
        <v>442</v>
      </c>
      <c r="P1406" s="16" t="s">
        <v>13000</v>
      </c>
      <c r="Q1406" s="16" t="s">
        <v>13001</v>
      </c>
      <c r="R1406" s="16" t="s">
        <v>29</v>
      </c>
      <c r="S1406" s="16" t="s">
        <v>3569</v>
      </c>
      <c r="T1406" s="16" t="s">
        <v>13002</v>
      </c>
      <c r="U1406" s="16" t="s">
        <v>447</v>
      </c>
      <c r="V1406" s="16" t="s">
        <v>13003</v>
      </c>
      <c r="W1406" s="16" t="s">
        <v>13000</v>
      </c>
      <c r="X1406" s="16" t="s">
        <v>449</v>
      </c>
      <c r="Y1406" s="16" t="s">
        <v>450</v>
      </c>
      <c r="Z1406" s="16" t="s">
        <v>451</v>
      </c>
      <c r="AA1406" s="16" t="s">
        <v>13004</v>
      </c>
      <c r="AB1406" s="16" t="s">
        <v>3569</v>
      </c>
      <c r="AC1406" s="16" t="s">
        <v>29</v>
      </c>
      <c r="AD1406" s="16" t="s">
        <v>865</v>
      </c>
      <c r="AE1406" s="16" t="s">
        <v>338</v>
      </c>
      <c r="AF1406" s="16" t="s">
        <v>338</v>
      </c>
      <c r="AG1406" s="25">
        <f ca="1" t="shared" si="164"/>
        <v>1.5088888888713</v>
      </c>
      <c r="AH1406" s="25" t="str">
        <f t="shared" si="165"/>
        <v>是</v>
      </c>
      <c r="AI1406" s="26" t="str">
        <f ca="1" t="shared" si="166"/>
        <v>是</v>
      </c>
      <c r="AJ1406" s="27" t="str">
        <f ca="1" t="shared" si="167"/>
        <v>是</v>
      </c>
      <c r="AK1406" s="28" t="s">
        <v>69</v>
      </c>
      <c r="AL1406" s="28"/>
      <c r="AM1406" s="28"/>
    </row>
    <row r="1407" spans="1:39">
      <c r="A1407" s="22" t="str">
        <f t="shared" si="162"/>
        <v>合肥经开大学城网点</v>
      </c>
      <c r="B1407" s="22" t="str">
        <f>VLOOKUP(R1407,区域划分!A:B,2,0)</f>
        <v>合肥南</v>
      </c>
      <c r="C1407" t="str">
        <f t="shared" si="163"/>
        <v>2020-11-07</v>
      </c>
      <c r="D1407" s="16" t="s">
        <v>13005</v>
      </c>
      <c r="E1407" s="16" t="s">
        <v>13006</v>
      </c>
      <c r="F1407" s="16" t="s">
        <v>433</v>
      </c>
      <c r="G1407" s="16" t="s">
        <v>471</v>
      </c>
      <c r="H1407" s="16" t="s">
        <v>472</v>
      </c>
      <c r="I1407" s="16" t="s">
        <v>436</v>
      </c>
      <c r="J1407" s="16" t="s">
        <v>320</v>
      </c>
      <c r="K1407" s="16" t="s">
        <v>13007</v>
      </c>
      <c r="L1407" s="16" t="s">
        <v>13008</v>
      </c>
      <c r="M1407" s="16" t="s">
        <v>13009</v>
      </c>
      <c r="N1407" s="16" t="s">
        <v>441</v>
      </c>
      <c r="O1407" s="16" t="s">
        <v>442</v>
      </c>
      <c r="P1407" s="16" t="s">
        <v>13010</v>
      </c>
      <c r="Q1407" s="16" t="s">
        <v>13011</v>
      </c>
      <c r="R1407" s="16" t="s">
        <v>7</v>
      </c>
      <c r="S1407" s="16" t="s">
        <v>3414</v>
      </c>
      <c r="T1407" s="16" t="s">
        <v>13012</v>
      </c>
      <c r="U1407" s="16" t="s">
        <v>447</v>
      </c>
      <c r="V1407" s="16" t="s">
        <v>13013</v>
      </c>
      <c r="W1407" s="16" t="s">
        <v>13010</v>
      </c>
      <c r="X1407" s="16" t="s">
        <v>449</v>
      </c>
      <c r="Y1407" s="16" t="s">
        <v>450</v>
      </c>
      <c r="Z1407" s="16" t="s">
        <v>451</v>
      </c>
      <c r="AA1407" s="16" t="s">
        <v>13014</v>
      </c>
      <c r="AB1407" s="16" t="s">
        <v>3414</v>
      </c>
      <c r="AC1407" s="16" t="s">
        <v>7</v>
      </c>
      <c r="AD1407" s="16" t="s">
        <v>453</v>
      </c>
      <c r="AE1407" s="16" t="s">
        <v>338</v>
      </c>
      <c r="AF1407" s="16" t="s">
        <v>338</v>
      </c>
      <c r="AG1407" s="25">
        <f ca="1" t="shared" si="164"/>
        <v>1.28472222218988</v>
      </c>
      <c r="AH1407" s="25" t="str">
        <f t="shared" si="165"/>
        <v>是</v>
      </c>
      <c r="AI1407" s="26" t="str">
        <f ca="1" t="shared" si="166"/>
        <v>是</v>
      </c>
      <c r="AJ1407" s="27" t="str">
        <f ca="1" t="shared" si="167"/>
        <v>是</v>
      </c>
      <c r="AK1407" s="28" t="s">
        <v>69</v>
      </c>
      <c r="AL1407" s="28"/>
      <c r="AM1407" s="28"/>
    </row>
    <row r="1408" spans="1:39">
      <c r="A1408" s="22" t="str">
        <f t="shared" si="162"/>
        <v>六安舒城网点</v>
      </c>
      <c r="B1408" s="22" t="str">
        <f>VLOOKUP(R1408,区域划分!A:B,2,0)</f>
        <v>六安</v>
      </c>
      <c r="C1408" t="str">
        <f t="shared" si="163"/>
        <v>2020-11-07</v>
      </c>
      <c r="D1408" s="16" t="s">
        <v>13015</v>
      </c>
      <c r="E1408" s="16" t="s">
        <v>13016</v>
      </c>
      <c r="F1408" s="16" t="s">
        <v>433</v>
      </c>
      <c r="G1408" s="16" t="s">
        <v>471</v>
      </c>
      <c r="H1408" s="16" t="s">
        <v>472</v>
      </c>
      <c r="I1408" s="16" t="s">
        <v>473</v>
      </c>
      <c r="J1408" s="16" t="s">
        <v>3609</v>
      </c>
      <c r="K1408" s="16" t="s">
        <v>7467</v>
      </c>
      <c r="L1408" s="16" t="s">
        <v>13017</v>
      </c>
      <c r="M1408" s="16" t="s">
        <v>537</v>
      </c>
      <c r="N1408" s="16" t="s">
        <v>1509</v>
      </c>
      <c r="O1408" s="16" t="s">
        <v>442</v>
      </c>
      <c r="P1408" s="16" t="s">
        <v>537</v>
      </c>
      <c r="Q1408" s="16" t="s">
        <v>13018</v>
      </c>
      <c r="R1408" s="16" t="s">
        <v>172</v>
      </c>
      <c r="S1408" s="16" t="s">
        <v>13019</v>
      </c>
      <c r="T1408" s="16" t="s">
        <v>13020</v>
      </c>
      <c r="U1408" s="16" t="s">
        <v>447</v>
      </c>
      <c r="V1408" s="16" t="s">
        <v>541</v>
      </c>
      <c r="W1408" s="16" t="s">
        <v>537</v>
      </c>
      <c r="X1408" s="16" t="s">
        <v>449</v>
      </c>
      <c r="Y1408" s="16" t="s">
        <v>450</v>
      </c>
      <c r="Z1408" s="16" t="s">
        <v>451</v>
      </c>
      <c r="AA1408" s="16" t="s">
        <v>13021</v>
      </c>
      <c r="AB1408" s="16" t="s">
        <v>13019</v>
      </c>
      <c r="AC1408" s="16" t="s">
        <v>172</v>
      </c>
      <c r="AD1408" s="16" t="s">
        <v>453</v>
      </c>
      <c r="AE1408" s="16" t="s">
        <v>172</v>
      </c>
      <c r="AF1408" s="16" t="s">
        <v>338</v>
      </c>
      <c r="AG1408" s="25">
        <f ca="1" t="shared" si="164"/>
        <v>3.29833333322313</v>
      </c>
      <c r="AH1408" s="25" t="str">
        <f t="shared" si="165"/>
        <v>是</v>
      </c>
      <c r="AI1408" s="26" t="str">
        <f ca="1" t="shared" si="166"/>
        <v>是</v>
      </c>
      <c r="AJ1408" s="27" t="str">
        <f ca="1" t="shared" si="167"/>
        <v>是</v>
      </c>
      <c r="AK1408" s="28" t="s">
        <v>69</v>
      </c>
      <c r="AL1408" s="28"/>
      <c r="AM1408" s="28"/>
    </row>
    <row r="1409" spans="1:39">
      <c r="A1409" s="22" t="str">
        <f t="shared" si="162"/>
        <v>黄山屯溪网点</v>
      </c>
      <c r="B1409" s="22" t="str">
        <f>VLOOKUP(R1409,区域划分!A:B,2,0)</f>
        <v>黄山</v>
      </c>
      <c r="C1409" t="str">
        <f t="shared" si="163"/>
        <v>2020-11-07</v>
      </c>
      <c r="D1409" s="16" t="s">
        <v>13022</v>
      </c>
      <c r="E1409" s="16" t="s">
        <v>13023</v>
      </c>
      <c r="F1409" s="16" t="s">
        <v>835</v>
      </c>
      <c r="G1409" s="16" t="s">
        <v>471</v>
      </c>
      <c r="H1409" s="16" t="s">
        <v>472</v>
      </c>
      <c r="I1409" s="16" t="s">
        <v>473</v>
      </c>
      <c r="J1409" s="16" t="s">
        <v>836</v>
      </c>
      <c r="K1409" s="16" t="s">
        <v>1031</v>
      </c>
      <c r="L1409" s="16" t="s">
        <v>13024</v>
      </c>
      <c r="M1409" s="16" t="s">
        <v>13025</v>
      </c>
      <c r="N1409" s="16" t="s">
        <v>478</v>
      </c>
      <c r="O1409" s="16" t="s">
        <v>479</v>
      </c>
      <c r="P1409" s="16" t="s">
        <v>13026</v>
      </c>
      <c r="Q1409" s="16" t="s">
        <v>13027</v>
      </c>
      <c r="R1409" s="16" t="s">
        <v>29</v>
      </c>
      <c r="S1409" s="16" t="s">
        <v>3569</v>
      </c>
      <c r="T1409" s="16" t="s">
        <v>13028</v>
      </c>
      <c r="U1409" s="16" t="s">
        <v>447</v>
      </c>
      <c r="V1409" s="16" t="s">
        <v>13029</v>
      </c>
      <c r="W1409" s="16" t="s">
        <v>13026</v>
      </c>
      <c r="X1409" s="16" t="s">
        <v>449</v>
      </c>
      <c r="Y1409" s="16" t="s">
        <v>450</v>
      </c>
      <c r="Z1409" s="16" t="s">
        <v>451</v>
      </c>
      <c r="AA1409" s="16" t="s">
        <v>13030</v>
      </c>
      <c r="AB1409" s="16" t="s">
        <v>3569</v>
      </c>
      <c r="AC1409" s="16" t="s">
        <v>29</v>
      </c>
      <c r="AD1409" s="16" t="s">
        <v>453</v>
      </c>
      <c r="AE1409" s="16" t="s">
        <v>338</v>
      </c>
      <c r="AF1409" s="16" t="s">
        <v>338</v>
      </c>
      <c r="AG1409" s="25">
        <f ca="1" t="shared" si="164"/>
        <v>1.4372222222155</v>
      </c>
      <c r="AH1409" s="25" t="str">
        <f t="shared" si="165"/>
        <v>是</v>
      </c>
      <c r="AI1409" s="26" t="str">
        <f ca="1" t="shared" si="166"/>
        <v>是</v>
      </c>
      <c r="AJ1409" s="27" t="str">
        <f ca="1" t="shared" si="167"/>
        <v>是</v>
      </c>
      <c r="AK1409" s="28" t="s">
        <v>69</v>
      </c>
      <c r="AL1409" s="28"/>
      <c r="AM1409" s="28"/>
    </row>
    <row r="1410" spans="1:39">
      <c r="A1410" s="22" t="str">
        <f t="shared" si="162"/>
        <v>合肥肥东人民路网点</v>
      </c>
      <c r="B1410" s="22" t="str">
        <f>VLOOKUP(R1410,区域划分!A:B,2,0)</f>
        <v>肥东</v>
      </c>
      <c r="C1410" t="str">
        <f t="shared" si="163"/>
        <v>2020-11-07</v>
      </c>
      <c r="D1410" s="16" t="s">
        <v>13031</v>
      </c>
      <c r="E1410" s="16" t="s">
        <v>13032</v>
      </c>
      <c r="F1410" s="16" t="s">
        <v>433</v>
      </c>
      <c r="G1410" s="16" t="s">
        <v>471</v>
      </c>
      <c r="H1410" s="16" t="s">
        <v>472</v>
      </c>
      <c r="I1410" s="16" t="s">
        <v>473</v>
      </c>
      <c r="J1410" s="16" t="s">
        <v>999</v>
      </c>
      <c r="K1410" s="16" t="s">
        <v>13033</v>
      </c>
      <c r="L1410" s="16" t="s">
        <v>13034</v>
      </c>
      <c r="M1410" s="16" t="s">
        <v>13035</v>
      </c>
      <c r="N1410" s="16" t="s">
        <v>478</v>
      </c>
      <c r="O1410" s="16" t="s">
        <v>442</v>
      </c>
      <c r="P1410" s="16" t="s">
        <v>13036</v>
      </c>
      <c r="Q1410" s="16" t="s">
        <v>13037</v>
      </c>
      <c r="R1410" s="16" t="s">
        <v>23</v>
      </c>
      <c r="S1410" s="16" t="s">
        <v>606</v>
      </c>
      <c r="T1410" s="16" t="s">
        <v>727</v>
      </c>
      <c r="U1410" s="16" t="s">
        <v>466</v>
      </c>
      <c r="V1410" s="16" t="s">
        <v>13038</v>
      </c>
      <c r="W1410" s="16" t="s">
        <v>13036</v>
      </c>
      <c r="X1410" s="16" t="s">
        <v>449</v>
      </c>
      <c r="Y1410" s="16" t="s">
        <v>450</v>
      </c>
      <c r="Z1410" s="16" t="s">
        <v>451</v>
      </c>
      <c r="AA1410" s="16" t="s">
        <v>13039</v>
      </c>
      <c r="AB1410" s="16" t="s">
        <v>606</v>
      </c>
      <c r="AC1410" s="16" t="s">
        <v>23</v>
      </c>
      <c r="AD1410" s="16" t="s">
        <v>453</v>
      </c>
      <c r="AE1410" s="16" t="s">
        <v>23</v>
      </c>
      <c r="AF1410" s="16" t="s">
        <v>338</v>
      </c>
      <c r="AG1410" s="25">
        <f ca="1" t="shared" si="164"/>
        <v>23.7369444444194</v>
      </c>
      <c r="AH1410" s="25" t="str">
        <f t="shared" si="165"/>
        <v>是</v>
      </c>
      <c r="AI1410" s="26" t="str">
        <f ca="1" t="shared" si="166"/>
        <v>是</v>
      </c>
      <c r="AJ1410" s="27" t="str">
        <f ca="1" t="shared" si="167"/>
        <v>是</v>
      </c>
      <c r="AK1410" s="28"/>
      <c r="AL1410" s="28" t="s">
        <v>71</v>
      </c>
      <c r="AM1410" s="28"/>
    </row>
    <row r="1411" spans="1:39">
      <c r="A1411" s="22" t="str">
        <f t="shared" si="162"/>
        <v>合肥经开大学城网点</v>
      </c>
      <c r="B1411" s="22" t="str">
        <f>VLOOKUP(R1411,区域划分!A:B,2,0)</f>
        <v>合肥南</v>
      </c>
      <c r="C1411" t="str">
        <f t="shared" si="163"/>
        <v>2020-11-07</v>
      </c>
      <c r="D1411" s="16" t="s">
        <v>13040</v>
      </c>
      <c r="E1411" s="16" t="s">
        <v>13041</v>
      </c>
      <c r="F1411" s="16" t="s">
        <v>433</v>
      </c>
      <c r="G1411" s="16" t="s">
        <v>471</v>
      </c>
      <c r="H1411" s="16" t="s">
        <v>472</v>
      </c>
      <c r="I1411" s="16" t="s">
        <v>473</v>
      </c>
      <c r="J1411" s="16" t="s">
        <v>634</v>
      </c>
      <c r="K1411" s="16" t="s">
        <v>13042</v>
      </c>
      <c r="L1411" s="16" t="s">
        <v>13043</v>
      </c>
      <c r="M1411" s="16" t="s">
        <v>1023</v>
      </c>
      <c r="N1411" s="16" t="s">
        <v>478</v>
      </c>
      <c r="O1411" s="16" t="s">
        <v>479</v>
      </c>
      <c r="P1411" s="16" t="s">
        <v>13044</v>
      </c>
      <c r="Q1411" s="16" t="s">
        <v>13045</v>
      </c>
      <c r="R1411" s="16" t="s">
        <v>7</v>
      </c>
      <c r="S1411" s="16" t="s">
        <v>3414</v>
      </c>
      <c r="T1411" s="16" t="s">
        <v>13046</v>
      </c>
      <c r="U1411" s="16" t="s">
        <v>447</v>
      </c>
      <c r="V1411" s="16" t="s">
        <v>1027</v>
      </c>
      <c r="W1411" s="16" t="s">
        <v>13044</v>
      </c>
      <c r="X1411" s="16" t="s">
        <v>449</v>
      </c>
      <c r="Y1411" s="16" t="s">
        <v>450</v>
      </c>
      <c r="Z1411" s="16" t="s">
        <v>451</v>
      </c>
      <c r="AA1411" s="16" t="s">
        <v>13047</v>
      </c>
      <c r="AB1411" s="16" t="s">
        <v>3414</v>
      </c>
      <c r="AC1411" s="16" t="s">
        <v>7</v>
      </c>
      <c r="AD1411" s="16" t="s">
        <v>453</v>
      </c>
      <c r="AE1411" s="16" t="s">
        <v>338</v>
      </c>
      <c r="AF1411" s="16" t="s">
        <v>338</v>
      </c>
      <c r="AG1411" s="25">
        <f ca="1" t="shared" si="164"/>
        <v>1.41444444435183</v>
      </c>
      <c r="AH1411" s="25" t="str">
        <f t="shared" si="165"/>
        <v>是</v>
      </c>
      <c r="AI1411" s="26" t="str">
        <f ca="1" t="shared" si="166"/>
        <v>是</v>
      </c>
      <c r="AJ1411" s="27" t="str">
        <f ca="1" t="shared" si="167"/>
        <v>是</v>
      </c>
      <c r="AK1411" s="28" t="s">
        <v>69</v>
      </c>
      <c r="AL1411" s="28"/>
      <c r="AM1411" s="28"/>
    </row>
    <row r="1412" spans="1:39">
      <c r="A1412" s="22" t="str">
        <f t="shared" si="162"/>
        <v>合肥肥东吾悦网点</v>
      </c>
      <c r="B1412" s="22" t="str">
        <f>VLOOKUP(R1412,区域划分!A:B,2,0)</f>
        <v>肥东</v>
      </c>
      <c r="C1412" t="str">
        <f t="shared" si="163"/>
        <v>2020-11-07</v>
      </c>
      <c r="D1412" s="16" t="s">
        <v>13048</v>
      </c>
      <c r="E1412" s="16" t="s">
        <v>13049</v>
      </c>
      <c r="F1412" s="16" t="s">
        <v>433</v>
      </c>
      <c r="G1412" s="16" t="s">
        <v>456</v>
      </c>
      <c r="H1412" s="16" t="s">
        <v>457</v>
      </c>
      <c r="I1412" s="16" t="s">
        <v>436</v>
      </c>
      <c r="J1412" s="16" t="s">
        <v>1531</v>
      </c>
      <c r="K1412" s="16" t="s">
        <v>13050</v>
      </c>
      <c r="L1412" s="16" t="s">
        <v>13051</v>
      </c>
      <c r="M1412" s="16" t="s">
        <v>13052</v>
      </c>
      <c r="N1412" s="16" t="s">
        <v>441</v>
      </c>
      <c r="O1412" s="16" t="s">
        <v>442</v>
      </c>
      <c r="P1412" s="16" t="s">
        <v>13053</v>
      </c>
      <c r="Q1412" s="16" t="s">
        <v>13054</v>
      </c>
      <c r="R1412" s="16" t="s">
        <v>11</v>
      </c>
      <c r="S1412" s="16" t="s">
        <v>606</v>
      </c>
      <c r="T1412" s="16" t="s">
        <v>727</v>
      </c>
      <c r="U1412" s="16" t="s">
        <v>466</v>
      </c>
      <c r="V1412" s="16" t="s">
        <v>13055</v>
      </c>
      <c r="W1412" s="16" t="s">
        <v>13053</v>
      </c>
      <c r="X1412" s="16" t="s">
        <v>449</v>
      </c>
      <c r="Y1412" s="16" t="s">
        <v>450</v>
      </c>
      <c r="Z1412" s="16" t="s">
        <v>451</v>
      </c>
      <c r="AA1412" s="16" t="s">
        <v>13056</v>
      </c>
      <c r="AB1412" s="16" t="s">
        <v>606</v>
      </c>
      <c r="AC1412" s="16" t="s">
        <v>11</v>
      </c>
      <c r="AD1412" s="16" t="s">
        <v>453</v>
      </c>
      <c r="AE1412" s="16" t="s">
        <v>11</v>
      </c>
      <c r="AF1412" s="16" t="s">
        <v>338</v>
      </c>
      <c r="AG1412" s="25">
        <f ca="1" t="shared" si="164"/>
        <v>23.6927777779056</v>
      </c>
      <c r="AH1412" s="25" t="str">
        <f t="shared" si="165"/>
        <v>是</v>
      </c>
      <c r="AI1412" s="26" t="str">
        <f ca="1" t="shared" si="166"/>
        <v>是</v>
      </c>
      <c r="AJ1412" s="27" t="str">
        <f ca="1" t="shared" si="167"/>
        <v>是</v>
      </c>
      <c r="AK1412" s="28"/>
      <c r="AL1412" s="28" t="s">
        <v>71</v>
      </c>
      <c r="AM1412" s="28"/>
    </row>
    <row r="1413" spans="1:39">
      <c r="A1413" s="22" t="str">
        <f t="shared" si="162"/>
        <v>合肥长丰水湖镇网点</v>
      </c>
      <c r="B1413" s="22" t="str">
        <f>VLOOKUP(R1413,区域划分!A:B,2,0)</f>
        <v>合肥北</v>
      </c>
      <c r="C1413" t="str">
        <f t="shared" si="163"/>
        <v>2020-11-07</v>
      </c>
      <c r="D1413" s="16" t="s">
        <v>13057</v>
      </c>
      <c r="E1413" s="16" t="s">
        <v>13058</v>
      </c>
      <c r="F1413" s="16" t="s">
        <v>433</v>
      </c>
      <c r="G1413" s="16" t="s">
        <v>471</v>
      </c>
      <c r="H1413" s="16" t="s">
        <v>472</v>
      </c>
      <c r="I1413" s="16" t="s">
        <v>473</v>
      </c>
      <c r="J1413" s="16" t="s">
        <v>9782</v>
      </c>
      <c r="K1413" s="16" t="s">
        <v>13059</v>
      </c>
      <c r="L1413" s="16" t="s">
        <v>13060</v>
      </c>
      <c r="M1413" s="16" t="s">
        <v>13061</v>
      </c>
      <c r="N1413" s="16" t="s">
        <v>441</v>
      </c>
      <c r="O1413" s="16" t="s">
        <v>442</v>
      </c>
      <c r="P1413" s="16" t="s">
        <v>13062</v>
      </c>
      <c r="Q1413" s="16" t="s">
        <v>13063</v>
      </c>
      <c r="R1413" s="16" t="s">
        <v>15</v>
      </c>
      <c r="S1413" s="16" t="s">
        <v>829</v>
      </c>
      <c r="T1413" s="16" t="s">
        <v>13064</v>
      </c>
      <c r="U1413" s="16" t="s">
        <v>447</v>
      </c>
      <c r="V1413" s="16" t="s">
        <v>13065</v>
      </c>
      <c r="W1413" s="16" t="s">
        <v>13062</v>
      </c>
      <c r="X1413" s="16" t="s">
        <v>449</v>
      </c>
      <c r="Y1413" s="16" t="s">
        <v>450</v>
      </c>
      <c r="Z1413" s="16" t="s">
        <v>451</v>
      </c>
      <c r="AA1413" s="16" t="s">
        <v>13066</v>
      </c>
      <c r="AB1413" s="16" t="s">
        <v>829</v>
      </c>
      <c r="AC1413" s="16" t="s">
        <v>15</v>
      </c>
      <c r="AD1413" s="16" t="s">
        <v>453</v>
      </c>
      <c r="AE1413" s="16" t="s">
        <v>338</v>
      </c>
      <c r="AF1413" s="16" t="s">
        <v>338</v>
      </c>
      <c r="AG1413" s="25">
        <f ca="1" t="shared" si="164"/>
        <v>8.3938888888224</v>
      </c>
      <c r="AH1413" s="25" t="str">
        <f t="shared" si="165"/>
        <v>是</v>
      </c>
      <c r="AI1413" s="26" t="str">
        <f ca="1" t="shared" si="166"/>
        <v>是</v>
      </c>
      <c r="AJ1413" s="27" t="str">
        <f ca="1" t="shared" si="167"/>
        <v>是</v>
      </c>
      <c r="AK1413" s="28" t="s">
        <v>69</v>
      </c>
      <c r="AL1413" s="28"/>
      <c r="AM1413" s="28"/>
    </row>
    <row r="1414" spans="1:39">
      <c r="A1414" s="22" t="str">
        <f t="shared" si="162"/>
        <v>合肥经开大学城网点</v>
      </c>
      <c r="B1414" s="22" t="str">
        <f>VLOOKUP(R1414,区域划分!A:B,2,0)</f>
        <v>合肥南</v>
      </c>
      <c r="C1414" t="str">
        <f t="shared" si="163"/>
        <v>2020-11-07</v>
      </c>
      <c r="D1414" s="16" t="s">
        <v>13067</v>
      </c>
      <c r="E1414" s="16" t="s">
        <v>13068</v>
      </c>
      <c r="F1414" s="16" t="s">
        <v>835</v>
      </c>
      <c r="G1414" s="16" t="s">
        <v>456</v>
      </c>
      <c r="H1414" s="16" t="s">
        <v>457</v>
      </c>
      <c r="I1414" s="16" t="s">
        <v>436</v>
      </c>
      <c r="J1414" s="16" t="s">
        <v>836</v>
      </c>
      <c r="K1414" s="16" t="s">
        <v>13069</v>
      </c>
      <c r="L1414" s="16" t="s">
        <v>13070</v>
      </c>
      <c r="M1414" s="16" t="s">
        <v>13071</v>
      </c>
      <c r="N1414" s="16" t="s">
        <v>478</v>
      </c>
      <c r="O1414" s="16" t="s">
        <v>442</v>
      </c>
      <c r="P1414" s="16" t="s">
        <v>13072</v>
      </c>
      <c r="Q1414" s="16" t="s">
        <v>13073</v>
      </c>
      <c r="R1414" s="16" t="s">
        <v>7</v>
      </c>
      <c r="S1414" s="16" t="s">
        <v>606</v>
      </c>
      <c r="T1414" s="16" t="s">
        <v>13074</v>
      </c>
      <c r="U1414" s="16" t="s">
        <v>466</v>
      </c>
      <c r="V1414" s="16" t="s">
        <v>13075</v>
      </c>
      <c r="W1414" s="16" t="s">
        <v>13072</v>
      </c>
      <c r="X1414" s="16" t="s">
        <v>449</v>
      </c>
      <c r="Y1414" s="16" t="s">
        <v>450</v>
      </c>
      <c r="Z1414" s="16" t="s">
        <v>451</v>
      </c>
      <c r="AA1414" s="16" t="s">
        <v>13076</v>
      </c>
      <c r="AB1414" s="16" t="s">
        <v>606</v>
      </c>
      <c r="AC1414" s="16" t="s">
        <v>7</v>
      </c>
      <c r="AD1414" s="16" t="s">
        <v>865</v>
      </c>
      <c r="AE1414" s="16" t="s">
        <v>7</v>
      </c>
      <c r="AF1414" s="16" t="s">
        <v>338</v>
      </c>
      <c r="AG1414" s="25">
        <f ca="1" t="shared" si="164"/>
        <v>23.5666666666511</v>
      </c>
      <c r="AH1414" s="25" t="str">
        <f t="shared" si="165"/>
        <v>是</v>
      </c>
      <c r="AI1414" s="26" t="str">
        <f ca="1" t="shared" si="166"/>
        <v>是</v>
      </c>
      <c r="AJ1414" s="27" t="str">
        <f ca="1" t="shared" si="167"/>
        <v>是</v>
      </c>
      <c r="AK1414" s="28"/>
      <c r="AL1414" s="28" t="s">
        <v>71</v>
      </c>
      <c r="AM1414" s="28"/>
    </row>
    <row r="1415" spans="1:39">
      <c r="A1415" s="22" t="str">
        <f t="shared" si="162"/>
        <v>合肥经开大学城网点</v>
      </c>
      <c r="B1415" s="22" t="str">
        <f>VLOOKUP(R1415,区域划分!A:B,2,0)</f>
        <v>合肥南</v>
      </c>
      <c r="C1415" t="str">
        <f t="shared" si="163"/>
        <v>2020-11-07</v>
      </c>
      <c r="D1415" s="16" t="s">
        <v>13077</v>
      </c>
      <c r="E1415" s="16" t="s">
        <v>13078</v>
      </c>
      <c r="F1415" s="16" t="s">
        <v>835</v>
      </c>
      <c r="G1415" s="16" t="s">
        <v>471</v>
      </c>
      <c r="H1415" s="16" t="s">
        <v>599</v>
      </c>
      <c r="I1415" s="16" t="s">
        <v>436</v>
      </c>
      <c r="J1415" s="16" t="s">
        <v>836</v>
      </c>
      <c r="K1415" s="16" t="s">
        <v>6803</v>
      </c>
      <c r="L1415" s="16" t="s">
        <v>13079</v>
      </c>
      <c r="M1415" s="16" t="s">
        <v>13080</v>
      </c>
      <c r="N1415" s="16" t="s">
        <v>478</v>
      </c>
      <c r="O1415" s="16" t="s">
        <v>479</v>
      </c>
      <c r="P1415" s="16" t="s">
        <v>13081</v>
      </c>
      <c r="Q1415" s="16" t="s">
        <v>13082</v>
      </c>
      <c r="R1415" s="16" t="s">
        <v>7</v>
      </c>
      <c r="S1415" s="16" t="s">
        <v>606</v>
      </c>
      <c r="T1415" s="16" t="s">
        <v>13083</v>
      </c>
      <c r="U1415" s="16" t="s">
        <v>466</v>
      </c>
      <c r="V1415" s="16" t="s">
        <v>13084</v>
      </c>
      <c r="W1415" s="16" t="s">
        <v>13081</v>
      </c>
      <c r="X1415" s="16" t="s">
        <v>449</v>
      </c>
      <c r="Y1415" s="16" t="s">
        <v>450</v>
      </c>
      <c r="Z1415" s="16" t="s">
        <v>451</v>
      </c>
      <c r="AA1415" s="16" t="s">
        <v>13085</v>
      </c>
      <c r="AB1415" s="16" t="s">
        <v>606</v>
      </c>
      <c r="AC1415" s="16" t="s">
        <v>7</v>
      </c>
      <c r="AD1415" s="16" t="s">
        <v>865</v>
      </c>
      <c r="AE1415" s="16" t="s">
        <v>7</v>
      </c>
      <c r="AF1415" s="16" t="s">
        <v>338</v>
      </c>
      <c r="AG1415" s="25">
        <f ca="1" t="shared" si="164"/>
        <v>23.5897222221829</v>
      </c>
      <c r="AH1415" s="25" t="str">
        <f t="shared" si="165"/>
        <v>是</v>
      </c>
      <c r="AI1415" s="26" t="str">
        <f ca="1" t="shared" si="166"/>
        <v>是</v>
      </c>
      <c r="AJ1415" s="27" t="str">
        <f ca="1" t="shared" si="167"/>
        <v>是</v>
      </c>
      <c r="AK1415" s="28"/>
      <c r="AL1415" s="28" t="s">
        <v>71</v>
      </c>
      <c r="AM1415" s="28"/>
    </row>
    <row r="1416" spans="1:39">
      <c r="A1416" s="22" t="str">
        <f t="shared" si="162"/>
        <v>合肥长丰北城网点</v>
      </c>
      <c r="B1416" s="22" t="str">
        <f>VLOOKUP(R1416,区域划分!A:B,2,0)</f>
        <v>合肥北</v>
      </c>
      <c r="C1416" t="str">
        <f t="shared" si="163"/>
        <v>2020-11-07</v>
      </c>
      <c r="D1416" s="16" t="s">
        <v>13086</v>
      </c>
      <c r="E1416" s="16" t="s">
        <v>13087</v>
      </c>
      <c r="F1416" s="16" t="s">
        <v>433</v>
      </c>
      <c r="G1416" s="16" t="s">
        <v>456</v>
      </c>
      <c r="H1416" s="16" t="s">
        <v>457</v>
      </c>
      <c r="I1416" s="16" t="s">
        <v>436</v>
      </c>
      <c r="J1416" s="16" t="s">
        <v>2536</v>
      </c>
      <c r="K1416" s="16" t="s">
        <v>2537</v>
      </c>
      <c r="L1416" s="16" t="s">
        <v>13088</v>
      </c>
      <c r="M1416" s="16" t="s">
        <v>12898</v>
      </c>
      <c r="N1416" s="16" t="s">
        <v>441</v>
      </c>
      <c r="O1416" s="16" t="s">
        <v>442</v>
      </c>
      <c r="P1416" s="16" t="s">
        <v>12899</v>
      </c>
      <c r="Q1416" s="16" t="s">
        <v>13089</v>
      </c>
      <c r="R1416" s="16" t="s">
        <v>21</v>
      </c>
      <c r="S1416" s="16" t="s">
        <v>482</v>
      </c>
      <c r="T1416" s="16" t="s">
        <v>13090</v>
      </c>
      <c r="U1416" s="16" t="s">
        <v>447</v>
      </c>
      <c r="V1416" s="16" t="s">
        <v>13091</v>
      </c>
      <c r="W1416" s="16" t="s">
        <v>12899</v>
      </c>
      <c r="X1416" s="16" t="s">
        <v>449</v>
      </c>
      <c r="Y1416" s="16" t="s">
        <v>450</v>
      </c>
      <c r="Z1416" s="16" t="s">
        <v>451</v>
      </c>
      <c r="AA1416" s="16" t="s">
        <v>13092</v>
      </c>
      <c r="AB1416" s="16" t="s">
        <v>482</v>
      </c>
      <c r="AC1416" s="16" t="s">
        <v>21</v>
      </c>
      <c r="AD1416" s="16" t="s">
        <v>453</v>
      </c>
      <c r="AE1416" s="16" t="s">
        <v>338</v>
      </c>
      <c r="AF1416" s="16" t="s">
        <v>338</v>
      </c>
      <c r="AG1416" s="25">
        <f ca="1" t="shared" si="164"/>
        <v>1.12194444442866</v>
      </c>
      <c r="AH1416" s="25" t="str">
        <f t="shared" si="165"/>
        <v>是</v>
      </c>
      <c r="AI1416" s="26" t="str">
        <f ca="1" t="shared" si="166"/>
        <v>是</v>
      </c>
      <c r="AJ1416" s="27" t="str">
        <f ca="1" t="shared" si="167"/>
        <v>是</v>
      </c>
      <c r="AK1416" s="28" t="s">
        <v>69</v>
      </c>
      <c r="AL1416" s="28"/>
      <c r="AM1416" s="28"/>
    </row>
    <row r="1417" spans="1:39">
      <c r="A1417" s="22" t="str">
        <f t="shared" ref="A1417:A1480" si="168">R1417</f>
        <v>合肥经开大学城网点</v>
      </c>
      <c r="B1417" s="22" t="str">
        <f>VLOOKUP(R1417,区域划分!A:B,2,0)</f>
        <v>合肥南</v>
      </c>
      <c r="C1417" t="str">
        <f t="shared" ref="C1417:C1480" si="169">MID(L1417,1,10)</f>
        <v>2020-11-07</v>
      </c>
      <c r="D1417" s="16" t="s">
        <v>13093</v>
      </c>
      <c r="E1417" s="16" t="s">
        <v>13094</v>
      </c>
      <c r="F1417" s="16" t="s">
        <v>433</v>
      </c>
      <c r="G1417" s="16" t="s">
        <v>532</v>
      </c>
      <c r="H1417" s="16" t="s">
        <v>1112</v>
      </c>
      <c r="I1417" s="16" t="s">
        <v>436</v>
      </c>
      <c r="J1417" s="16" t="s">
        <v>13095</v>
      </c>
      <c r="K1417" s="16" t="s">
        <v>13096</v>
      </c>
      <c r="L1417" s="16" t="s">
        <v>13097</v>
      </c>
      <c r="M1417" s="16" t="s">
        <v>13098</v>
      </c>
      <c r="N1417" s="16" t="s">
        <v>478</v>
      </c>
      <c r="O1417" s="16" t="s">
        <v>442</v>
      </c>
      <c r="P1417" s="16" t="s">
        <v>13099</v>
      </c>
      <c r="Q1417" s="16" t="s">
        <v>800</v>
      </c>
      <c r="R1417" s="16" t="s">
        <v>7</v>
      </c>
      <c r="S1417" s="16" t="s">
        <v>606</v>
      </c>
      <c r="T1417" s="16" t="s">
        <v>9497</v>
      </c>
      <c r="U1417" s="16" t="s">
        <v>466</v>
      </c>
      <c r="V1417" s="16" t="s">
        <v>13100</v>
      </c>
      <c r="W1417" s="16" t="s">
        <v>13099</v>
      </c>
      <c r="X1417" s="16" t="s">
        <v>449</v>
      </c>
      <c r="Y1417" s="16" t="s">
        <v>450</v>
      </c>
      <c r="Z1417" s="16" t="s">
        <v>451</v>
      </c>
      <c r="AA1417" s="16" t="s">
        <v>13101</v>
      </c>
      <c r="AB1417" s="16" t="s">
        <v>606</v>
      </c>
      <c r="AC1417" s="16" t="s">
        <v>7</v>
      </c>
      <c r="AD1417" s="16" t="s">
        <v>453</v>
      </c>
      <c r="AE1417" s="16" t="s">
        <v>7</v>
      </c>
      <c r="AF1417" s="16" t="s">
        <v>338</v>
      </c>
      <c r="AG1417" s="25">
        <f ca="1" t="shared" ref="AG1417:AG1480" si="170">IF(X1417="已关闭",(AA1417-L1417)*24,(NOW()-L1417)*24)</f>
        <v>23.782222222304</v>
      </c>
      <c r="AH1417" s="25" t="str">
        <f t="shared" ref="AH1417:AH1480" si="171">IF(AND(Y1417="及时响应",Z1417="否"),"是","否")</f>
        <v>是</v>
      </c>
      <c r="AI1417" s="26" t="str">
        <f ca="1" t="shared" ref="AI1417:AI1480" si="172">IF(AG1417&gt;24,"否","是")</f>
        <v>是</v>
      </c>
      <c r="AJ1417" s="27" t="str">
        <f ca="1" t="shared" ref="AJ1417:AJ1480" si="173">IF(AND(AH1417="是",AI1417="是"),"是","否")</f>
        <v>是</v>
      </c>
      <c r="AK1417" s="28" t="s">
        <v>69</v>
      </c>
      <c r="AL1417" s="28" t="s">
        <v>71</v>
      </c>
      <c r="AM1417" s="28"/>
    </row>
    <row r="1418" spans="1:39">
      <c r="A1418" s="22" t="str">
        <f t="shared" si="168"/>
        <v>合肥肥东人民路网点</v>
      </c>
      <c r="B1418" s="22" t="str">
        <f>VLOOKUP(R1418,区域划分!A:B,2,0)</f>
        <v>肥东</v>
      </c>
      <c r="C1418" t="str">
        <f t="shared" si="169"/>
        <v>2020-11-07</v>
      </c>
      <c r="D1418" s="16" t="s">
        <v>13102</v>
      </c>
      <c r="E1418" s="16" t="s">
        <v>13103</v>
      </c>
      <c r="F1418" s="16" t="s">
        <v>835</v>
      </c>
      <c r="G1418" s="16" t="s">
        <v>471</v>
      </c>
      <c r="H1418" s="16" t="s">
        <v>472</v>
      </c>
      <c r="I1418" s="16" t="s">
        <v>473</v>
      </c>
      <c r="J1418" s="16" t="s">
        <v>836</v>
      </c>
      <c r="K1418" s="16" t="s">
        <v>13104</v>
      </c>
      <c r="L1418" s="16" t="s">
        <v>13105</v>
      </c>
      <c r="M1418" s="16" t="s">
        <v>13106</v>
      </c>
      <c r="N1418" s="16" t="s">
        <v>441</v>
      </c>
      <c r="O1418" s="16" t="s">
        <v>442</v>
      </c>
      <c r="P1418" s="16" t="s">
        <v>13107</v>
      </c>
      <c r="Q1418" s="16" t="s">
        <v>13108</v>
      </c>
      <c r="R1418" s="16" t="s">
        <v>23</v>
      </c>
      <c r="S1418" s="16" t="s">
        <v>606</v>
      </c>
      <c r="T1418" s="16" t="s">
        <v>13109</v>
      </c>
      <c r="U1418" s="16" t="s">
        <v>466</v>
      </c>
      <c r="V1418" s="16" t="s">
        <v>13110</v>
      </c>
      <c r="W1418" s="16" t="s">
        <v>13107</v>
      </c>
      <c r="X1418" s="16" t="s">
        <v>449</v>
      </c>
      <c r="Y1418" s="16" t="s">
        <v>450</v>
      </c>
      <c r="Z1418" s="16" t="s">
        <v>451</v>
      </c>
      <c r="AA1418" s="16" t="s">
        <v>13111</v>
      </c>
      <c r="AB1418" s="16" t="s">
        <v>606</v>
      </c>
      <c r="AC1418" s="16" t="s">
        <v>23</v>
      </c>
      <c r="AD1418" s="16" t="s">
        <v>865</v>
      </c>
      <c r="AE1418" s="16" t="s">
        <v>23</v>
      </c>
      <c r="AF1418" s="16" t="s">
        <v>338</v>
      </c>
      <c r="AG1418" s="25">
        <f ca="1" t="shared" si="170"/>
        <v>23.8905555556412</v>
      </c>
      <c r="AH1418" s="25" t="str">
        <f t="shared" si="171"/>
        <v>是</v>
      </c>
      <c r="AI1418" s="26" t="str">
        <f ca="1" t="shared" si="172"/>
        <v>是</v>
      </c>
      <c r="AJ1418" s="27" t="str">
        <f ca="1" t="shared" si="173"/>
        <v>是</v>
      </c>
      <c r="AK1418" s="28"/>
      <c r="AL1418" s="28" t="s">
        <v>71</v>
      </c>
      <c r="AM1418" s="28"/>
    </row>
    <row r="1419" spans="1:39">
      <c r="A1419" s="22" t="str">
        <f t="shared" si="168"/>
        <v>合肥高新天鹅湖网点</v>
      </c>
      <c r="B1419" s="22" t="str">
        <f>VLOOKUP(R1419,区域划分!A:B,2,0)</f>
        <v>合肥南</v>
      </c>
      <c r="C1419" t="str">
        <f t="shared" si="169"/>
        <v>2020-11-07</v>
      </c>
      <c r="D1419" s="16" t="s">
        <v>13112</v>
      </c>
      <c r="E1419" s="16" t="s">
        <v>13113</v>
      </c>
      <c r="F1419" s="16" t="s">
        <v>433</v>
      </c>
      <c r="G1419" s="16" t="s">
        <v>456</v>
      </c>
      <c r="H1419" s="16" t="s">
        <v>457</v>
      </c>
      <c r="I1419" s="16" t="s">
        <v>436</v>
      </c>
      <c r="J1419" s="16" t="s">
        <v>1413</v>
      </c>
      <c r="K1419" s="16" t="s">
        <v>13114</v>
      </c>
      <c r="L1419" s="16" t="s">
        <v>13115</v>
      </c>
      <c r="M1419" s="16" t="s">
        <v>13116</v>
      </c>
      <c r="N1419" s="16" t="s">
        <v>441</v>
      </c>
      <c r="O1419" s="16" t="s">
        <v>442</v>
      </c>
      <c r="P1419" s="16" t="s">
        <v>13117</v>
      </c>
      <c r="Q1419" s="16" t="s">
        <v>13118</v>
      </c>
      <c r="R1419" s="16" t="s">
        <v>17</v>
      </c>
      <c r="S1419" s="16" t="s">
        <v>593</v>
      </c>
      <c r="T1419" s="16" t="s">
        <v>13119</v>
      </c>
      <c r="U1419" s="16" t="s">
        <v>447</v>
      </c>
      <c r="V1419" s="16" t="s">
        <v>13120</v>
      </c>
      <c r="W1419" s="16" t="s">
        <v>13117</v>
      </c>
      <c r="X1419" s="16" t="s">
        <v>449</v>
      </c>
      <c r="Y1419" s="16" t="s">
        <v>450</v>
      </c>
      <c r="Z1419" s="16" t="s">
        <v>451</v>
      </c>
      <c r="AA1419" s="16" t="s">
        <v>13121</v>
      </c>
      <c r="AB1419" s="16" t="s">
        <v>593</v>
      </c>
      <c r="AC1419" s="16" t="s">
        <v>17</v>
      </c>
      <c r="AD1419" s="16" t="s">
        <v>453</v>
      </c>
      <c r="AE1419" s="16" t="s">
        <v>338</v>
      </c>
      <c r="AF1419" s="16" t="s">
        <v>338</v>
      </c>
      <c r="AG1419" s="25">
        <f ca="1" t="shared" si="170"/>
        <v>1.48138888890389</v>
      </c>
      <c r="AH1419" s="25" t="str">
        <f t="shared" si="171"/>
        <v>是</v>
      </c>
      <c r="AI1419" s="26" t="str">
        <f ca="1" t="shared" si="172"/>
        <v>是</v>
      </c>
      <c r="AJ1419" s="27" t="str">
        <f ca="1" t="shared" si="173"/>
        <v>是</v>
      </c>
      <c r="AK1419" s="28" t="s">
        <v>69</v>
      </c>
      <c r="AL1419" s="28"/>
      <c r="AM1419" s="28"/>
    </row>
    <row r="1420" spans="1:39">
      <c r="A1420" s="22" t="str">
        <f t="shared" si="168"/>
        <v>合肥经开大学城网点</v>
      </c>
      <c r="B1420" s="22" t="str">
        <f>VLOOKUP(R1420,区域划分!A:B,2,0)</f>
        <v>合肥南</v>
      </c>
      <c r="C1420" t="str">
        <f t="shared" si="169"/>
        <v>2020-11-07</v>
      </c>
      <c r="D1420" s="16" t="s">
        <v>13122</v>
      </c>
      <c r="E1420" s="16" t="s">
        <v>13123</v>
      </c>
      <c r="F1420" s="16" t="s">
        <v>433</v>
      </c>
      <c r="G1420" s="16" t="s">
        <v>532</v>
      </c>
      <c r="H1420" s="16" t="s">
        <v>533</v>
      </c>
      <c r="I1420" s="16" t="s">
        <v>436</v>
      </c>
      <c r="J1420" s="16" t="s">
        <v>13124</v>
      </c>
      <c r="K1420" s="16" t="s">
        <v>13125</v>
      </c>
      <c r="L1420" s="16" t="s">
        <v>13126</v>
      </c>
      <c r="M1420" s="16" t="s">
        <v>13127</v>
      </c>
      <c r="N1420" s="16" t="s">
        <v>441</v>
      </c>
      <c r="O1420" s="16" t="s">
        <v>442</v>
      </c>
      <c r="P1420" s="16" t="s">
        <v>13128</v>
      </c>
      <c r="Q1420" s="16" t="s">
        <v>13129</v>
      </c>
      <c r="R1420" s="16" t="s">
        <v>7</v>
      </c>
      <c r="S1420" s="16" t="s">
        <v>606</v>
      </c>
      <c r="T1420" s="16" t="s">
        <v>13130</v>
      </c>
      <c r="U1420" s="16" t="s">
        <v>466</v>
      </c>
      <c r="V1420" s="16" t="s">
        <v>13131</v>
      </c>
      <c r="W1420" s="16" t="s">
        <v>13128</v>
      </c>
      <c r="X1420" s="16" t="s">
        <v>449</v>
      </c>
      <c r="Y1420" s="16" t="s">
        <v>450</v>
      </c>
      <c r="Z1420" s="16" t="s">
        <v>451</v>
      </c>
      <c r="AA1420" s="16" t="s">
        <v>13132</v>
      </c>
      <c r="AB1420" s="16" t="s">
        <v>606</v>
      </c>
      <c r="AC1420" s="16" t="s">
        <v>7</v>
      </c>
      <c r="AD1420" s="16" t="s">
        <v>453</v>
      </c>
      <c r="AE1420" s="16" t="s">
        <v>7</v>
      </c>
      <c r="AF1420" s="16" t="s">
        <v>338</v>
      </c>
      <c r="AG1420" s="25">
        <f ca="1" t="shared" si="170"/>
        <v>23.7922222221969</v>
      </c>
      <c r="AH1420" s="25" t="str">
        <f t="shared" si="171"/>
        <v>是</v>
      </c>
      <c r="AI1420" s="26" t="str">
        <f ca="1" t="shared" si="172"/>
        <v>是</v>
      </c>
      <c r="AJ1420" s="27" t="str">
        <f ca="1" t="shared" si="173"/>
        <v>是</v>
      </c>
      <c r="AK1420" s="28"/>
      <c r="AL1420" s="28" t="s">
        <v>71</v>
      </c>
      <c r="AM1420" s="28"/>
    </row>
    <row r="1421" spans="1:39">
      <c r="A1421" s="22" t="str">
        <f t="shared" si="168"/>
        <v>合肥长丰水湖镇网点</v>
      </c>
      <c r="B1421" s="22" t="str">
        <f>VLOOKUP(R1421,区域划分!A:B,2,0)</f>
        <v>合肥北</v>
      </c>
      <c r="C1421" t="str">
        <f t="shared" si="169"/>
        <v>2020-11-07</v>
      </c>
      <c r="D1421" s="16" t="s">
        <v>13133</v>
      </c>
      <c r="E1421" s="16" t="s">
        <v>13134</v>
      </c>
      <c r="F1421" s="16" t="s">
        <v>433</v>
      </c>
      <c r="G1421" s="16" t="s">
        <v>471</v>
      </c>
      <c r="H1421" s="16" t="s">
        <v>472</v>
      </c>
      <c r="I1421" s="16" t="s">
        <v>473</v>
      </c>
      <c r="J1421" s="16" t="s">
        <v>13135</v>
      </c>
      <c r="K1421" s="16" t="s">
        <v>13136</v>
      </c>
      <c r="L1421" s="16" t="s">
        <v>13137</v>
      </c>
      <c r="M1421" s="16" t="s">
        <v>537</v>
      </c>
      <c r="N1421" s="16" t="s">
        <v>441</v>
      </c>
      <c r="O1421" s="16" t="s">
        <v>442</v>
      </c>
      <c r="P1421" s="16" t="s">
        <v>8122</v>
      </c>
      <c r="Q1421" s="16" t="s">
        <v>13138</v>
      </c>
      <c r="R1421" s="16" t="s">
        <v>15</v>
      </c>
      <c r="S1421" s="16" t="s">
        <v>829</v>
      </c>
      <c r="T1421" s="16" t="s">
        <v>13139</v>
      </c>
      <c r="U1421" s="16" t="s">
        <v>447</v>
      </c>
      <c r="V1421" s="16" t="s">
        <v>541</v>
      </c>
      <c r="W1421" s="16" t="s">
        <v>8122</v>
      </c>
      <c r="X1421" s="16" t="s">
        <v>449</v>
      </c>
      <c r="Y1421" s="16" t="s">
        <v>450</v>
      </c>
      <c r="Z1421" s="16" t="s">
        <v>451</v>
      </c>
      <c r="AA1421" s="16" t="s">
        <v>13140</v>
      </c>
      <c r="AB1421" s="16" t="s">
        <v>829</v>
      </c>
      <c r="AC1421" s="16" t="s">
        <v>15</v>
      </c>
      <c r="AD1421" s="16" t="s">
        <v>453</v>
      </c>
      <c r="AE1421" s="16" t="s">
        <v>338</v>
      </c>
      <c r="AF1421" s="16" t="s">
        <v>338</v>
      </c>
      <c r="AG1421" s="25">
        <f ca="1" t="shared" si="170"/>
        <v>8.19444444455439</v>
      </c>
      <c r="AH1421" s="25" t="str">
        <f t="shared" si="171"/>
        <v>是</v>
      </c>
      <c r="AI1421" s="26" t="str">
        <f ca="1" t="shared" si="172"/>
        <v>是</v>
      </c>
      <c r="AJ1421" s="27" t="str">
        <f ca="1" t="shared" si="173"/>
        <v>是</v>
      </c>
      <c r="AK1421" s="28" t="s">
        <v>69</v>
      </c>
      <c r="AL1421" s="28"/>
      <c r="AM1421" s="28"/>
    </row>
    <row r="1422" spans="1:39">
      <c r="A1422" s="22" t="str">
        <f t="shared" si="168"/>
        <v>六安霍邱网点</v>
      </c>
      <c r="B1422" s="22" t="str">
        <f>VLOOKUP(R1422,区域划分!A:B,2,0)</f>
        <v>六安</v>
      </c>
      <c r="C1422" t="str">
        <f t="shared" si="169"/>
        <v>2020-11-07</v>
      </c>
      <c r="D1422" s="16" t="s">
        <v>13141</v>
      </c>
      <c r="E1422" s="16" t="s">
        <v>13142</v>
      </c>
      <c r="F1422" s="16" t="s">
        <v>433</v>
      </c>
      <c r="G1422" s="16" t="s">
        <v>471</v>
      </c>
      <c r="H1422" s="16" t="s">
        <v>472</v>
      </c>
      <c r="I1422" s="16" t="s">
        <v>436</v>
      </c>
      <c r="J1422" s="16" t="s">
        <v>2933</v>
      </c>
      <c r="K1422" s="16" t="s">
        <v>13143</v>
      </c>
      <c r="L1422" s="16" t="s">
        <v>13144</v>
      </c>
      <c r="M1422" s="16" t="s">
        <v>13145</v>
      </c>
      <c r="N1422" s="16" t="s">
        <v>441</v>
      </c>
      <c r="O1422" s="16" t="s">
        <v>442</v>
      </c>
      <c r="P1422" s="16" t="s">
        <v>13146</v>
      </c>
      <c r="Q1422" s="16" t="s">
        <v>13147</v>
      </c>
      <c r="R1422" s="16" t="s">
        <v>109</v>
      </c>
      <c r="S1422" s="16" t="s">
        <v>606</v>
      </c>
      <c r="T1422" s="16" t="s">
        <v>13148</v>
      </c>
      <c r="U1422" s="16" t="s">
        <v>466</v>
      </c>
      <c r="V1422" s="16" t="s">
        <v>13149</v>
      </c>
      <c r="W1422" s="16" t="s">
        <v>13146</v>
      </c>
      <c r="X1422" s="16" t="s">
        <v>449</v>
      </c>
      <c r="Y1422" s="16" t="s">
        <v>450</v>
      </c>
      <c r="Z1422" s="16" t="s">
        <v>451</v>
      </c>
      <c r="AA1422" s="16" t="s">
        <v>13150</v>
      </c>
      <c r="AB1422" s="16" t="s">
        <v>606</v>
      </c>
      <c r="AC1422" s="16" t="s">
        <v>109</v>
      </c>
      <c r="AD1422" s="16" t="s">
        <v>453</v>
      </c>
      <c r="AE1422" s="16" t="s">
        <v>109</v>
      </c>
      <c r="AF1422" s="16" t="s">
        <v>338</v>
      </c>
      <c r="AG1422" s="25">
        <f ca="1" t="shared" si="170"/>
        <v>23.7869444444077</v>
      </c>
      <c r="AH1422" s="25" t="str">
        <f t="shared" si="171"/>
        <v>是</v>
      </c>
      <c r="AI1422" s="26" t="str">
        <f ca="1" t="shared" si="172"/>
        <v>是</v>
      </c>
      <c r="AJ1422" s="27" t="str">
        <f ca="1" t="shared" si="173"/>
        <v>是</v>
      </c>
      <c r="AK1422" s="28"/>
      <c r="AL1422" s="28" t="s">
        <v>71</v>
      </c>
      <c r="AM1422" s="28"/>
    </row>
    <row r="1423" spans="1:39">
      <c r="A1423" s="22" t="str">
        <f t="shared" si="168"/>
        <v>六安裕安网点</v>
      </c>
      <c r="B1423" s="22" t="str">
        <f>VLOOKUP(R1423,区域划分!A:B,2,0)</f>
        <v>六安</v>
      </c>
      <c r="C1423" t="str">
        <f t="shared" si="169"/>
        <v>2020-11-07</v>
      </c>
      <c r="D1423" s="16" t="s">
        <v>13151</v>
      </c>
      <c r="E1423" s="16" t="s">
        <v>13152</v>
      </c>
      <c r="F1423" s="16" t="s">
        <v>433</v>
      </c>
      <c r="G1423" s="16" t="s">
        <v>532</v>
      </c>
      <c r="H1423" s="16" t="s">
        <v>533</v>
      </c>
      <c r="I1423" s="16" t="s">
        <v>473</v>
      </c>
      <c r="J1423" s="16" t="s">
        <v>5188</v>
      </c>
      <c r="K1423" s="16" t="s">
        <v>13153</v>
      </c>
      <c r="L1423" s="16" t="s">
        <v>13154</v>
      </c>
      <c r="M1423" s="16" t="s">
        <v>963</v>
      </c>
      <c r="N1423" s="16" t="s">
        <v>441</v>
      </c>
      <c r="O1423" s="16" t="s">
        <v>442</v>
      </c>
      <c r="P1423" s="16" t="s">
        <v>13155</v>
      </c>
      <c r="Q1423" s="16" t="s">
        <v>13156</v>
      </c>
      <c r="R1423" s="16" t="s">
        <v>171</v>
      </c>
      <c r="S1423" s="16" t="s">
        <v>13157</v>
      </c>
      <c r="T1423" s="16" t="s">
        <v>13158</v>
      </c>
      <c r="U1423" s="16" t="s">
        <v>447</v>
      </c>
      <c r="V1423" s="16" t="s">
        <v>967</v>
      </c>
      <c r="W1423" s="16" t="s">
        <v>13155</v>
      </c>
      <c r="X1423" s="16" t="s">
        <v>449</v>
      </c>
      <c r="Y1423" s="16" t="s">
        <v>450</v>
      </c>
      <c r="Z1423" s="16" t="s">
        <v>451</v>
      </c>
      <c r="AA1423" s="16" t="s">
        <v>13159</v>
      </c>
      <c r="AB1423" s="16" t="s">
        <v>13157</v>
      </c>
      <c r="AC1423" s="16" t="s">
        <v>171</v>
      </c>
      <c r="AD1423" s="16" t="s">
        <v>453</v>
      </c>
      <c r="AE1423" s="16" t="s">
        <v>338</v>
      </c>
      <c r="AF1423" s="16" t="s">
        <v>338</v>
      </c>
      <c r="AG1423" s="25">
        <f ca="1" t="shared" si="170"/>
        <v>0.933611111075152</v>
      </c>
      <c r="AH1423" s="25" t="str">
        <f t="shared" si="171"/>
        <v>是</v>
      </c>
      <c r="AI1423" s="26" t="str">
        <f ca="1" t="shared" si="172"/>
        <v>是</v>
      </c>
      <c r="AJ1423" s="27" t="str">
        <f ca="1" t="shared" si="173"/>
        <v>是</v>
      </c>
      <c r="AK1423" s="28" t="s">
        <v>69</v>
      </c>
      <c r="AL1423" s="28"/>
      <c r="AM1423" s="28"/>
    </row>
    <row r="1424" spans="1:39">
      <c r="A1424" s="22" t="str">
        <f t="shared" si="168"/>
        <v>合肥肥东吾悦网点</v>
      </c>
      <c r="B1424" s="22" t="str">
        <f>VLOOKUP(R1424,区域划分!A:B,2,0)</f>
        <v>肥东</v>
      </c>
      <c r="C1424" t="str">
        <f t="shared" si="169"/>
        <v>2020-11-07</v>
      </c>
      <c r="D1424" s="16" t="s">
        <v>13160</v>
      </c>
      <c r="E1424" s="16" t="s">
        <v>13161</v>
      </c>
      <c r="F1424" s="16" t="s">
        <v>433</v>
      </c>
      <c r="G1424" s="16" t="s">
        <v>532</v>
      </c>
      <c r="H1424" s="16" t="s">
        <v>533</v>
      </c>
      <c r="I1424" s="16" t="s">
        <v>473</v>
      </c>
      <c r="J1424" s="16" t="s">
        <v>577</v>
      </c>
      <c r="K1424" s="16" t="s">
        <v>578</v>
      </c>
      <c r="L1424" s="16" t="s">
        <v>13162</v>
      </c>
      <c r="M1424" s="16" t="s">
        <v>580</v>
      </c>
      <c r="N1424" s="16" t="s">
        <v>441</v>
      </c>
      <c r="O1424" s="16" t="s">
        <v>442</v>
      </c>
      <c r="P1424" s="16" t="s">
        <v>13163</v>
      </c>
      <c r="Q1424" s="16" t="s">
        <v>13164</v>
      </c>
      <c r="R1424" s="16" t="s">
        <v>11</v>
      </c>
      <c r="S1424" s="16" t="s">
        <v>606</v>
      </c>
      <c r="T1424" s="16" t="s">
        <v>727</v>
      </c>
      <c r="U1424" s="16" t="s">
        <v>466</v>
      </c>
      <c r="V1424" s="16" t="s">
        <v>583</v>
      </c>
      <c r="W1424" s="16" t="s">
        <v>13163</v>
      </c>
      <c r="X1424" s="16" t="s">
        <v>449</v>
      </c>
      <c r="Y1424" s="16" t="s">
        <v>450</v>
      </c>
      <c r="Z1424" s="16" t="s">
        <v>451</v>
      </c>
      <c r="AA1424" s="16" t="s">
        <v>13165</v>
      </c>
      <c r="AB1424" s="16" t="s">
        <v>606</v>
      </c>
      <c r="AC1424" s="16" t="s">
        <v>11</v>
      </c>
      <c r="AD1424" s="16" t="s">
        <v>453</v>
      </c>
      <c r="AE1424" s="16" t="s">
        <v>11</v>
      </c>
      <c r="AF1424" s="16" t="s">
        <v>338</v>
      </c>
      <c r="AG1424" s="25">
        <f ca="1" t="shared" si="170"/>
        <v>23.8674999999348</v>
      </c>
      <c r="AH1424" s="25" t="str">
        <f t="shared" si="171"/>
        <v>是</v>
      </c>
      <c r="AI1424" s="26" t="str">
        <f ca="1" t="shared" si="172"/>
        <v>是</v>
      </c>
      <c r="AJ1424" s="27" t="str">
        <f ca="1" t="shared" si="173"/>
        <v>是</v>
      </c>
      <c r="AK1424" s="28"/>
      <c r="AL1424" s="28" t="s">
        <v>71</v>
      </c>
      <c r="AM1424" s="28"/>
    </row>
    <row r="1425" spans="1:39">
      <c r="A1425" s="22" t="str">
        <f t="shared" si="168"/>
        <v>合肥瑶海三十头网点</v>
      </c>
      <c r="B1425" s="22" t="str">
        <f>VLOOKUP(R1425,区域划分!A:B,2,0)</f>
        <v>合肥北</v>
      </c>
      <c r="C1425" t="str">
        <f t="shared" si="169"/>
        <v>2020-11-07</v>
      </c>
      <c r="D1425" s="16" t="s">
        <v>13166</v>
      </c>
      <c r="E1425" s="16" t="s">
        <v>13167</v>
      </c>
      <c r="F1425" s="16" t="s">
        <v>433</v>
      </c>
      <c r="G1425" s="16" t="s">
        <v>532</v>
      </c>
      <c r="H1425" s="16" t="s">
        <v>533</v>
      </c>
      <c r="I1425" s="16" t="s">
        <v>436</v>
      </c>
      <c r="J1425" s="16" t="s">
        <v>1797</v>
      </c>
      <c r="K1425" s="16" t="s">
        <v>13168</v>
      </c>
      <c r="L1425" s="16" t="s">
        <v>13169</v>
      </c>
      <c r="M1425" s="16" t="s">
        <v>13170</v>
      </c>
      <c r="N1425" s="16" t="s">
        <v>441</v>
      </c>
      <c r="O1425" s="16" t="s">
        <v>442</v>
      </c>
      <c r="P1425" s="16" t="s">
        <v>13171</v>
      </c>
      <c r="Q1425" s="16" t="s">
        <v>13172</v>
      </c>
      <c r="R1425" s="16" t="s">
        <v>45</v>
      </c>
      <c r="S1425" s="16" t="s">
        <v>2598</v>
      </c>
      <c r="T1425" s="16" t="s">
        <v>13173</v>
      </c>
      <c r="U1425" s="16" t="s">
        <v>447</v>
      </c>
      <c r="V1425" s="16" t="s">
        <v>13174</v>
      </c>
      <c r="W1425" s="16" t="s">
        <v>13171</v>
      </c>
      <c r="X1425" s="16" t="s">
        <v>449</v>
      </c>
      <c r="Y1425" s="16" t="s">
        <v>450</v>
      </c>
      <c r="Z1425" s="16" t="s">
        <v>451</v>
      </c>
      <c r="AA1425" s="16" t="s">
        <v>13175</v>
      </c>
      <c r="AB1425" s="16" t="s">
        <v>2598</v>
      </c>
      <c r="AC1425" s="16" t="s">
        <v>45</v>
      </c>
      <c r="AD1425" s="16" t="s">
        <v>453</v>
      </c>
      <c r="AE1425" s="16" t="s">
        <v>338</v>
      </c>
      <c r="AF1425" s="16" t="s">
        <v>338</v>
      </c>
      <c r="AG1425" s="25">
        <f ca="1" t="shared" si="170"/>
        <v>2.65277777781012</v>
      </c>
      <c r="AH1425" s="25" t="str">
        <f t="shared" si="171"/>
        <v>是</v>
      </c>
      <c r="AI1425" s="26" t="str">
        <f ca="1" t="shared" si="172"/>
        <v>是</v>
      </c>
      <c r="AJ1425" s="27" t="str">
        <f ca="1" t="shared" si="173"/>
        <v>是</v>
      </c>
      <c r="AK1425" s="28" t="s">
        <v>69</v>
      </c>
      <c r="AL1425" s="28"/>
      <c r="AM1425" s="28"/>
    </row>
    <row r="1426" spans="1:39">
      <c r="A1426" s="22" t="str">
        <f t="shared" si="168"/>
        <v>合肥高新天鹅湖网点</v>
      </c>
      <c r="B1426" s="22" t="str">
        <f>VLOOKUP(R1426,区域划分!A:B,2,0)</f>
        <v>合肥南</v>
      </c>
      <c r="C1426" t="str">
        <f t="shared" si="169"/>
        <v>2020-11-07</v>
      </c>
      <c r="D1426" s="16" t="s">
        <v>13176</v>
      </c>
      <c r="E1426" s="16" t="s">
        <v>13177</v>
      </c>
      <c r="F1426" s="16" t="s">
        <v>433</v>
      </c>
      <c r="G1426" s="16" t="s">
        <v>471</v>
      </c>
      <c r="H1426" s="16" t="s">
        <v>599</v>
      </c>
      <c r="I1426" s="16" t="s">
        <v>473</v>
      </c>
      <c r="J1426" s="16" t="s">
        <v>13178</v>
      </c>
      <c r="K1426" s="16" t="s">
        <v>13179</v>
      </c>
      <c r="L1426" s="16" t="s">
        <v>13180</v>
      </c>
      <c r="M1426" s="16" t="s">
        <v>13181</v>
      </c>
      <c r="N1426" s="16" t="s">
        <v>478</v>
      </c>
      <c r="O1426" s="16" t="s">
        <v>442</v>
      </c>
      <c r="P1426" s="16" t="s">
        <v>13182</v>
      </c>
      <c r="Q1426" s="16" t="s">
        <v>13183</v>
      </c>
      <c r="R1426" s="16" t="s">
        <v>17</v>
      </c>
      <c r="S1426" s="16" t="s">
        <v>593</v>
      </c>
      <c r="T1426" s="16" t="s">
        <v>13184</v>
      </c>
      <c r="U1426" s="16" t="s">
        <v>447</v>
      </c>
      <c r="V1426" s="16" t="s">
        <v>13185</v>
      </c>
      <c r="W1426" s="16" t="s">
        <v>13182</v>
      </c>
      <c r="X1426" s="16" t="s">
        <v>449</v>
      </c>
      <c r="Y1426" s="16" t="s">
        <v>450</v>
      </c>
      <c r="Z1426" s="16" t="s">
        <v>451</v>
      </c>
      <c r="AA1426" s="16" t="s">
        <v>13186</v>
      </c>
      <c r="AB1426" s="16" t="s">
        <v>593</v>
      </c>
      <c r="AC1426" s="16" t="s">
        <v>17</v>
      </c>
      <c r="AD1426" s="16" t="s">
        <v>453</v>
      </c>
      <c r="AE1426" s="16" t="s">
        <v>338</v>
      </c>
      <c r="AF1426" s="16" t="s">
        <v>338</v>
      </c>
      <c r="AG1426" s="25">
        <f ca="1" t="shared" si="170"/>
        <v>9.62027777783806</v>
      </c>
      <c r="AH1426" s="25" t="str">
        <f t="shared" si="171"/>
        <v>是</v>
      </c>
      <c r="AI1426" s="26" t="str">
        <f ca="1" t="shared" si="172"/>
        <v>是</v>
      </c>
      <c r="AJ1426" s="27" t="str">
        <f ca="1" t="shared" si="173"/>
        <v>是</v>
      </c>
      <c r="AK1426" s="28" t="s">
        <v>69</v>
      </c>
      <c r="AL1426" s="28"/>
      <c r="AM1426" s="28"/>
    </row>
    <row r="1427" spans="1:39">
      <c r="A1427" s="22" t="str">
        <f t="shared" si="168"/>
        <v>合肥肥东人民路网点</v>
      </c>
      <c r="B1427" s="22" t="str">
        <f>VLOOKUP(R1427,区域划分!A:B,2,0)</f>
        <v>肥东</v>
      </c>
      <c r="C1427" t="str">
        <f t="shared" si="169"/>
        <v>2020-11-07</v>
      </c>
      <c r="D1427" s="16" t="s">
        <v>13187</v>
      </c>
      <c r="E1427" s="16" t="s">
        <v>13188</v>
      </c>
      <c r="F1427" s="16" t="s">
        <v>433</v>
      </c>
      <c r="G1427" s="16" t="s">
        <v>471</v>
      </c>
      <c r="H1427" s="16" t="s">
        <v>472</v>
      </c>
      <c r="I1427" s="16" t="s">
        <v>473</v>
      </c>
      <c r="J1427" s="16" t="s">
        <v>13189</v>
      </c>
      <c r="K1427" s="16" t="s">
        <v>13190</v>
      </c>
      <c r="L1427" s="16" t="s">
        <v>13191</v>
      </c>
      <c r="M1427" s="16" t="s">
        <v>13192</v>
      </c>
      <c r="N1427" s="16" t="s">
        <v>441</v>
      </c>
      <c r="O1427" s="16" t="s">
        <v>442</v>
      </c>
      <c r="P1427" s="16" t="s">
        <v>13193</v>
      </c>
      <c r="Q1427" s="16" t="s">
        <v>13194</v>
      </c>
      <c r="R1427" s="16" t="s">
        <v>23</v>
      </c>
      <c r="S1427" s="16" t="s">
        <v>606</v>
      </c>
      <c r="T1427" s="16" t="s">
        <v>727</v>
      </c>
      <c r="U1427" s="16" t="s">
        <v>466</v>
      </c>
      <c r="V1427" s="16" t="s">
        <v>13195</v>
      </c>
      <c r="W1427" s="16" t="s">
        <v>13193</v>
      </c>
      <c r="X1427" s="16" t="s">
        <v>449</v>
      </c>
      <c r="Y1427" s="16" t="s">
        <v>450</v>
      </c>
      <c r="Z1427" s="16" t="s">
        <v>451</v>
      </c>
      <c r="AA1427" s="16" t="s">
        <v>13196</v>
      </c>
      <c r="AB1427" s="16" t="s">
        <v>606</v>
      </c>
      <c r="AC1427" s="16" t="s">
        <v>23</v>
      </c>
      <c r="AD1427" s="16" t="s">
        <v>453</v>
      </c>
      <c r="AE1427" s="16" t="s">
        <v>23</v>
      </c>
      <c r="AF1427" s="16" t="s">
        <v>338</v>
      </c>
      <c r="AG1427" s="25">
        <f ca="1" t="shared" si="170"/>
        <v>23.8338888889994</v>
      </c>
      <c r="AH1427" s="25" t="str">
        <f t="shared" si="171"/>
        <v>是</v>
      </c>
      <c r="AI1427" s="26" t="str">
        <f ca="1" t="shared" si="172"/>
        <v>是</v>
      </c>
      <c r="AJ1427" s="27" t="str">
        <f ca="1" t="shared" si="173"/>
        <v>是</v>
      </c>
      <c r="AK1427" s="28"/>
      <c r="AL1427" s="28" t="s">
        <v>71</v>
      </c>
      <c r="AM1427" s="28"/>
    </row>
    <row r="1428" spans="1:39">
      <c r="A1428" s="22" t="str">
        <f t="shared" si="168"/>
        <v>合肥高新天鹅湖网点</v>
      </c>
      <c r="B1428" s="22" t="str">
        <f>VLOOKUP(R1428,区域划分!A:B,2,0)</f>
        <v>合肥南</v>
      </c>
      <c r="C1428" t="str">
        <f t="shared" si="169"/>
        <v>2020-11-07</v>
      </c>
      <c r="D1428" s="16" t="s">
        <v>13197</v>
      </c>
      <c r="E1428" s="16" t="s">
        <v>13198</v>
      </c>
      <c r="F1428" s="16" t="s">
        <v>433</v>
      </c>
      <c r="G1428" s="16" t="s">
        <v>456</v>
      </c>
      <c r="H1428" s="16" t="s">
        <v>457</v>
      </c>
      <c r="I1428" s="16" t="s">
        <v>436</v>
      </c>
      <c r="J1428" s="16" t="s">
        <v>898</v>
      </c>
      <c r="K1428" s="16" t="s">
        <v>1836</v>
      </c>
      <c r="L1428" s="16" t="s">
        <v>13199</v>
      </c>
      <c r="M1428" s="16" t="s">
        <v>13200</v>
      </c>
      <c r="N1428" s="16" t="s">
        <v>478</v>
      </c>
      <c r="O1428" s="16" t="s">
        <v>479</v>
      </c>
      <c r="P1428" s="16" t="s">
        <v>13201</v>
      </c>
      <c r="Q1428" s="16" t="s">
        <v>13202</v>
      </c>
      <c r="R1428" s="16" t="s">
        <v>17</v>
      </c>
      <c r="S1428" s="16" t="s">
        <v>593</v>
      </c>
      <c r="T1428" s="16" t="s">
        <v>13203</v>
      </c>
      <c r="U1428" s="16" t="s">
        <v>447</v>
      </c>
      <c r="V1428" s="16" t="s">
        <v>13204</v>
      </c>
      <c r="W1428" s="16" t="s">
        <v>13201</v>
      </c>
      <c r="X1428" s="16" t="s">
        <v>449</v>
      </c>
      <c r="Y1428" s="16" t="s">
        <v>450</v>
      </c>
      <c r="Z1428" s="16" t="s">
        <v>451</v>
      </c>
      <c r="AA1428" s="16" t="s">
        <v>13205</v>
      </c>
      <c r="AB1428" s="16" t="s">
        <v>593</v>
      </c>
      <c r="AC1428" s="16" t="s">
        <v>17</v>
      </c>
      <c r="AD1428" s="16" t="s">
        <v>453</v>
      </c>
      <c r="AE1428" s="16" t="s">
        <v>338</v>
      </c>
      <c r="AF1428" s="16" t="s">
        <v>338</v>
      </c>
      <c r="AG1428" s="25">
        <f ca="1" t="shared" si="170"/>
        <v>9.63333333330229</v>
      </c>
      <c r="AH1428" s="25" t="str">
        <f t="shared" si="171"/>
        <v>是</v>
      </c>
      <c r="AI1428" s="26" t="str">
        <f ca="1" t="shared" si="172"/>
        <v>是</v>
      </c>
      <c r="AJ1428" s="27" t="str">
        <f ca="1" t="shared" si="173"/>
        <v>是</v>
      </c>
      <c r="AK1428" s="28" t="s">
        <v>69</v>
      </c>
      <c r="AL1428" s="28"/>
      <c r="AM1428" s="28"/>
    </row>
    <row r="1429" spans="1:39">
      <c r="A1429" s="22" t="str">
        <f t="shared" si="168"/>
        <v>淮南潘集网点</v>
      </c>
      <c r="B1429" s="22" t="str">
        <f>VLOOKUP(R1429,区域划分!A:B,2,0)</f>
        <v>淮南</v>
      </c>
      <c r="C1429" t="str">
        <f t="shared" si="169"/>
        <v>2020-11-07</v>
      </c>
      <c r="D1429" s="16" t="s">
        <v>13206</v>
      </c>
      <c r="E1429" s="16" t="s">
        <v>13207</v>
      </c>
      <c r="F1429" s="16" t="s">
        <v>433</v>
      </c>
      <c r="G1429" s="16" t="s">
        <v>471</v>
      </c>
      <c r="H1429" s="16" t="s">
        <v>472</v>
      </c>
      <c r="I1429" s="16" t="s">
        <v>436</v>
      </c>
      <c r="J1429" s="16" t="s">
        <v>4956</v>
      </c>
      <c r="K1429" s="16" t="s">
        <v>13208</v>
      </c>
      <c r="L1429" s="16" t="s">
        <v>13209</v>
      </c>
      <c r="M1429" s="16" t="s">
        <v>13210</v>
      </c>
      <c r="N1429" s="16" t="s">
        <v>478</v>
      </c>
      <c r="O1429" s="16" t="s">
        <v>442</v>
      </c>
      <c r="P1429" s="16" t="s">
        <v>13211</v>
      </c>
      <c r="Q1429" s="16" t="s">
        <v>13212</v>
      </c>
      <c r="R1429" s="16" t="s">
        <v>47</v>
      </c>
      <c r="S1429" s="16" t="s">
        <v>8279</v>
      </c>
      <c r="T1429" s="16" t="s">
        <v>13213</v>
      </c>
      <c r="U1429" s="16" t="s">
        <v>447</v>
      </c>
      <c r="V1429" s="16" t="s">
        <v>13214</v>
      </c>
      <c r="W1429" s="16" t="s">
        <v>13211</v>
      </c>
      <c r="X1429" s="16" t="s">
        <v>449</v>
      </c>
      <c r="Y1429" s="16" t="s">
        <v>450</v>
      </c>
      <c r="Z1429" s="16" t="s">
        <v>451</v>
      </c>
      <c r="AA1429" s="16" t="s">
        <v>13215</v>
      </c>
      <c r="AB1429" s="16" t="s">
        <v>8279</v>
      </c>
      <c r="AC1429" s="16" t="s">
        <v>47</v>
      </c>
      <c r="AD1429" s="16" t="s">
        <v>453</v>
      </c>
      <c r="AE1429" s="16" t="s">
        <v>338</v>
      </c>
      <c r="AF1429" s="16" t="s">
        <v>338</v>
      </c>
      <c r="AG1429" s="25">
        <f ca="1" t="shared" si="170"/>
        <v>5.76138888881542</v>
      </c>
      <c r="AH1429" s="25" t="str">
        <f t="shared" si="171"/>
        <v>是</v>
      </c>
      <c r="AI1429" s="26" t="str">
        <f ca="1" t="shared" si="172"/>
        <v>是</v>
      </c>
      <c r="AJ1429" s="27" t="str">
        <f ca="1" t="shared" si="173"/>
        <v>是</v>
      </c>
      <c r="AK1429" s="28" t="s">
        <v>69</v>
      </c>
      <c r="AL1429" s="28"/>
      <c r="AM1429" s="28"/>
    </row>
    <row r="1430" spans="1:39">
      <c r="A1430" s="22" t="str">
        <f t="shared" si="168"/>
        <v>合肥肥东人民路网点</v>
      </c>
      <c r="B1430" s="22" t="str">
        <f>VLOOKUP(R1430,区域划分!A:B,2,0)</f>
        <v>肥东</v>
      </c>
      <c r="C1430" t="str">
        <f t="shared" si="169"/>
        <v>2020-11-07</v>
      </c>
      <c r="D1430" s="16" t="s">
        <v>13216</v>
      </c>
      <c r="E1430" s="16" t="s">
        <v>13217</v>
      </c>
      <c r="F1430" s="16" t="s">
        <v>433</v>
      </c>
      <c r="G1430" s="16" t="s">
        <v>471</v>
      </c>
      <c r="H1430" s="16" t="s">
        <v>472</v>
      </c>
      <c r="I1430" s="16" t="s">
        <v>436</v>
      </c>
      <c r="J1430" s="16" t="s">
        <v>7646</v>
      </c>
      <c r="K1430" s="16" t="s">
        <v>7647</v>
      </c>
      <c r="L1430" s="16" t="s">
        <v>13218</v>
      </c>
      <c r="M1430" s="16" t="s">
        <v>537</v>
      </c>
      <c r="N1430" s="16" t="s">
        <v>478</v>
      </c>
      <c r="O1430" s="16" t="s">
        <v>442</v>
      </c>
      <c r="P1430" s="16" t="s">
        <v>537</v>
      </c>
      <c r="Q1430" s="16" t="s">
        <v>13219</v>
      </c>
      <c r="R1430" s="16" t="s">
        <v>23</v>
      </c>
      <c r="S1430" s="16" t="s">
        <v>606</v>
      </c>
      <c r="T1430" s="16" t="s">
        <v>727</v>
      </c>
      <c r="U1430" s="16" t="s">
        <v>466</v>
      </c>
      <c r="V1430" s="16" t="s">
        <v>541</v>
      </c>
      <c r="W1430" s="16" t="s">
        <v>537</v>
      </c>
      <c r="X1430" s="16" t="s">
        <v>449</v>
      </c>
      <c r="Y1430" s="16" t="s">
        <v>450</v>
      </c>
      <c r="Z1430" s="16" t="s">
        <v>451</v>
      </c>
      <c r="AA1430" s="16" t="s">
        <v>13220</v>
      </c>
      <c r="AB1430" s="16" t="s">
        <v>606</v>
      </c>
      <c r="AC1430" s="16" t="s">
        <v>23</v>
      </c>
      <c r="AD1430" s="16" t="s">
        <v>453</v>
      </c>
      <c r="AE1430" s="16" t="s">
        <v>23</v>
      </c>
      <c r="AF1430" s="16" t="s">
        <v>338</v>
      </c>
      <c r="AG1430" s="25">
        <f ca="1" t="shared" si="170"/>
        <v>23.5983333332115</v>
      </c>
      <c r="AH1430" s="25" t="str">
        <f t="shared" si="171"/>
        <v>是</v>
      </c>
      <c r="AI1430" s="26" t="str">
        <f ca="1" t="shared" si="172"/>
        <v>是</v>
      </c>
      <c r="AJ1430" s="27" t="str">
        <f ca="1" t="shared" si="173"/>
        <v>是</v>
      </c>
      <c r="AK1430" s="28"/>
      <c r="AL1430" s="28" t="s">
        <v>71</v>
      </c>
      <c r="AM1430" s="28"/>
    </row>
    <row r="1431" spans="1:39">
      <c r="A1431" s="22" t="str">
        <f t="shared" si="168"/>
        <v>合肥高新网点</v>
      </c>
      <c r="B1431" s="22" t="str">
        <f>VLOOKUP(R1431,区域划分!A:B,2,0)</f>
        <v>合肥南</v>
      </c>
      <c r="C1431" t="str">
        <f t="shared" si="169"/>
        <v>2020-11-07</v>
      </c>
      <c r="D1431" s="16" t="s">
        <v>13221</v>
      </c>
      <c r="E1431" s="16" t="s">
        <v>13222</v>
      </c>
      <c r="F1431" s="16" t="s">
        <v>433</v>
      </c>
      <c r="G1431" s="16" t="s">
        <v>471</v>
      </c>
      <c r="H1431" s="16" t="s">
        <v>472</v>
      </c>
      <c r="I1431" s="16" t="s">
        <v>473</v>
      </c>
      <c r="J1431" s="16" t="s">
        <v>7873</v>
      </c>
      <c r="K1431" s="16" t="s">
        <v>13223</v>
      </c>
      <c r="L1431" s="16" t="s">
        <v>13224</v>
      </c>
      <c r="M1431" s="16" t="s">
        <v>13225</v>
      </c>
      <c r="N1431" s="16" t="s">
        <v>478</v>
      </c>
      <c r="O1431" s="16" t="s">
        <v>442</v>
      </c>
      <c r="P1431" s="16" t="s">
        <v>13225</v>
      </c>
      <c r="Q1431" s="16" t="s">
        <v>13226</v>
      </c>
      <c r="R1431" s="16" t="s">
        <v>80</v>
      </c>
      <c r="S1431" s="16" t="s">
        <v>12610</v>
      </c>
      <c r="T1431" s="16" t="s">
        <v>13227</v>
      </c>
      <c r="U1431" s="16" t="s">
        <v>447</v>
      </c>
      <c r="V1431" s="16" t="s">
        <v>13228</v>
      </c>
      <c r="W1431" s="16" t="s">
        <v>13225</v>
      </c>
      <c r="X1431" s="16" t="s">
        <v>449</v>
      </c>
      <c r="Y1431" s="16" t="s">
        <v>450</v>
      </c>
      <c r="Z1431" s="16" t="s">
        <v>451</v>
      </c>
      <c r="AA1431" s="16" t="s">
        <v>13229</v>
      </c>
      <c r="AB1431" s="16" t="s">
        <v>12610</v>
      </c>
      <c r="AC1431" s="16" t="s">
        <v>80</v>
      </c>
      <c r="AD1431" s="16" t="s">
        <v>453</v>
      </c>
      <c r="AE1431" s="16" t="s">
        <v>338</v>
      </c>
      <c r="AF1431" s="16" t="s">
        <v>338</v>
      </c>
      <c r="AG1431" s="25">
        <f ca="1" t="shared" si="170"/>
        <v>4.70055555546423</v>
      </c>
      <c r="AH1431" s="25" t="str">
        <f t="shared" si="171"/>
        <v>是</v>
      </c>
      <c r="AI1431" s="26" t="str">
        <f ca="1" t="shared" si="172"/>
        <v>是</v>
      </c>
      <c r="AJ1431" s="27" t="str">
        <f ca="1" t="shared" si="173"/>
        <v>是</v>
      </c>
      <c r="AK1431" s="28" t="s">
        <v>69</v>
      </c>
      <c r="AL1431" s="28"/>
      <c r="AM1431" s="28"/>
    </row>
    <row r="1432" spans="1:39">
      <c r="A1432" s="22" t="str">
        <f t="shared" si="168"/>
        <v>合肥高新网点</v>
      </c>
      <c r="B1432" s="22" t="str">
        <f>VLOOKUP(R1432,区域划分!A:B,2,0)</f>
        <v>合肥南</v>
      </c>
      <c r="C1432" t="str">
        <f t="shared" si="169"/>
        <v>2020-11-07</v>
      </c>
      <c r="D1432" s="16" t="s">
        <v>13230</v>
      </c>
      <c r="E1432" s="16" t="s">
        <v>13231</v>
      </c>
      <c r="F1432" s="16" t="s">
        <v>433</v>
      </c>
      <c r="G1432" s="16" t="s">
        <v>471</v>
      </c>
      <c r="H1432" s="16" t="s">
        <v>472</v>
      </c>
      <c r="I1432" s="16" t="s">
        <v>473</v>
      </c>
      <c r="J1432" s="16" t="s">
        <v>7873</v>
      </c>
      <c r="K1432" s="16" t="s">
        <v>13223</v>
      </c>
      <c r="L1432" s="16" t="s">
        <v>13232</v>
      </c>
      <c r="M1432" s="16" t="s">
        <v>13233</v>
      </c>
      <c r="N1432" s="16" t="s">
        <v>478</v>
      </c>
      <c r="O1432" s="16" t="s">
        <v>442</v>
      </c>
      <c r="P1432" s="16" t="s">
        <v>13233</v>
      </c>
      <c r="Q1432" s="16" t="s">
        <v>13234</v>
      </c>
      <c r="R1432" s="16" t="s">
        <v>80</v>
      </c>
      <c r="S1432" s="16" t="s">
        <v>12610</v>
      </c>
      <c r="T1432" s="16" t="s">
        <v>13235</v>
      </c>
      <c r="U1432" s="16" t="s">
        <v>447</v>
      </c>
      <c r="V1432" s="16" t="s">
        <v>13236</v>
      </c>
      <c r="W1432" s="16" t="s">
        <v>13233</v>
      </c>
      <c r="X1432" s="16" t="s">
        <v>449</v>
      </c>
      <c r="Y1432" s="16" t="s">
        <v>450</v>
      </c>
      <c r="Z1432" s="16" t="s">
        <v>451</v>
      </c>
      <c r="AA1432" s="16" t="s">
        <v>13237</v>
      </c>
      <c r="AB1432" s="16" t="s">
        <v>12610</v>
      </c>
      <c r="AC1432" s="16" t="s">
        <v>80</v>
      </c>
      <c r="AD1432" s="16" t="s">
        <v>453</v>
      </c>
      <c r="AE1432" s="16" t="s">
        <v>338</v>
      </c>
      <c r="AF1432" s="16" t="s">
        <v>338</v>
      </c>
      <c r="AG1432" s="25">
        <f ca="1" t="shared" si="170"/>
        <v>6.53749999991851</v>
      </c>
      <c r="AH1432" s="25" t="str">
        <f t="shared" si="171"/>
        <v>是</v>
      </c>
      <c r="AI1432" s="26" t="str">
        <f ca="1" t="shared" si="172"/>
        <v>是</v>
      </c>
      <c r="AJ1432" s="27" t="str">
        <f ca="1" t="shared" si="173"/>
        <v>是</v>
      </c>
      <c r="AK1432" s="28" t="s">
        <v>69</v>
      </c>
      <c r="AL1432" s="28"/>
      <c r="AM1432" s="28"/>
    </row>
    <row r="1433" spans="1:39">
      <c r="A1433" s="22" t="str">
        <f t="shared" si="168"/>
        <v>淮南潘集网点</v>
      </c>
      <c r="B1433" s="22" t="str">
        <f>VLOOKUP(R1433,区域划分!A:B,2,0)</f>
        <v>淮南</v>
      </c>
      <c r="C1433" t="str">
        <f t="shared" si="169"/>
        <v>2020-11-07</v>
      </c>
      <c r="D1433" s="16" t="s">
        <v>13238</v>
      </c>
      <c r="E1433" s="16" t="s">
        <v>13239</v>
      </c>
      <c r="F1433" s="16" t="s">
        <v>433</v>
      </c>
      <c r="G1433" s="16" t="s">
        <v>532</v>
      </c>
      <c r="H1433" s="16" t="s">
        <v>533</v>
      </c>
      <c r="I1433" s="16" t="s">
        <v>473</v>
      </c>
      <c r="J1433" s="16" t="s">
        <v>577</v>
      </c>
      <c r="K1433" s="16" t="s">
        <v>578</v>
      </c>
      <c r="L1433" s="16" t="s">
        <v>13240</v>
      </c>
      <c r="M1433" s="16" t="s">
        <v>580</v>
      </c>
      <c r="N1433" s="16" t="s">
        <v>441</v>
      </c>
      <c r="O1433" s="16" t="s">
        <v>442</v>
      </c>
      <c r="P1433" s="16" t="s">
        <v>13241</v>
      </c>
      <c r="Q1433" s="16" t="s">
        <v>13242</v>
      </c>
      <c r="R1433" s="16" t="s">
        <v>47</v>
      </c>
      <c r="S1433" s="16" t="s">
        <v>8279</v>
      </c>
      <c r="T1433" s="16" t="s">
        <v>13243</v>
      </c>
      <c r="U1433" s="16" t="s">
        <v>447</v>
      </c>
      <c r="V1433" s="16" t="s">
        <v>583</v>
      </c>
      <c r="W1433" s="16" t="s">
        <v>13241</v>
      </c>
      <c r="X1433" s="16" t="s">
        <v>449</v>
      </c>
      <c r="Y1433" s="16" t="s">
        <v>450</v>
      </c>
      <c r="Z1433" s="16" t="s">
        <v>451</v>
      </c>
      <c r="AA1433" s="16" t="s">
        <v>13244</v>
      </c>
      <c r="AB1433" s="16" t="s">
        <v>8279</v>
      </c>
      <c r="AC1433" s="16" t="s">
        <v>47</v>
      </c>
      <c r="AD1433" s="16" t="s">
        <v>453</v>
      </c>
      <c r="AE1433" s="16" t="s">
        <v>338</v>
      </c>
      <c r="AF1433" s="16" t="s">
        <v>338</v>
      </c>
      <c r="AG1433" s="25">
        <f ca="1" t="shared" si="170"/>
        <v>8.53166666667676</v>
      </c>
      <c r="AH1433" s="25" t="str">
        <f t="shared" si="171"/>
        <v>是</v>
      </c>
      <c r="AI1433" s="26" t="str">
        <f ca="1" t="shared" si="172"/>
        <v>是</v>
      </c>
      <c r="AJ1433" s="27" t="str">
        <f ca="1" t="shared" si="173"/>
        <v>是</v>
      </c>
      <c r="AK1433" s="28" t="s">
        <v>69</v>
      </c>
      <c r="AL1433" s="28"/>
      <c r="AM1433" s="28"/>
    </row>
    <row r="1434" spans="1:39">
      <c r="A1434" s="22" t="str">
        <f t="shared" si="168"/>
        <v>六安霍山网点</v>
      </c>
      <c r="B1434" s="22" t="str">
        <f>VLOOKUP(R1434,区域划分!A:B,2,0)</f>
        <v>六安</v>
      </c>
      <c r="C1434" t="str">
        <f t="shared" si="169"/>
        <v>2020-11-07</v>
      </c>
      <c r="D1434" s="16" t="s">
        <v>13245</v>
      </c>
      <c r="E1434" s="16" t="s">
        <v>13246</v>
      </c>
      <c r="F1434" s="16" t="s">
        <v>433</v>
      </c>
      <c r="G1434" s="16" t="s">
        <v>456</v>
      </c>
      <c r="H1434" s="16" t="s">
        <v>457</v>
      </c>
      <c r="I1434" s="16" t="s">
        <v>473</v>
      </c>
      <c r="J1434" s="16" t="s">
        <v>600</v>
      </c>
      <c r="K1434" s="16" t="s">
        <v>5061</v>
      </c>
      <c r="L1434" s="16" t="s">
        <v>13247</v>
      </c>
      <c r="M1434" s="16" t="s">
        <v>13248</v>
      </c>
      <c r="N1434" s="16" t="s">
        <v>478</v>
      </c>
      <c r="O1434" s="16" t="s">
        <v>442</v>
      </c>
      <c r="P1434" s="16" t="s">
        <v>13249</v>
      </c>
      <c r="Q1434" s="16" t="s">
        <v>13250</v>
      </c>
      <c r="R1434" s="16" t="s">
        <v>168</v>
      </c>
      <c r="S1434" s="16" t="s">
        <v>13251</v>
      </c>
      <c r="T1434" s="16" t="s">
        <v>13252</v>
      </c>
      <c r="U1434" s="16" t="s">
        <v>447</v>
      </c>
      <c r="V1434" s="16" t="s">
        <v>13253</v>
      </c>
      <c r="W1434" s="16" t="s">
        <v>13249</v>
      </c>
      <c r="X1434" s="16" t="s">
        <v>449</v>
      </c>
      <c r="Y1434" s="16" t="s">
        <v>450</v>
      </c>
      <c r="Z1434" s="16" t="s">
        <v>451</v>
      </c>
      <c r="AA1434" s="16" t="s">
        <v>13254</v>
      </c>
      <c r="AB1434" s="16" t="s">
        <v>13251</v>
      </c>
      <c r="AC1434" s="16" t="s">
        <v>168</v>
      </c>
      <c r="AD1434" s="16" t="s">
        <v>453</v>
      </c>
      <c r="AE1434" s="16" t="s">
        <v>338</v>
      </c>
      <c r="AF1434" s="16" t="s">
        <v>338</v>
      </c>
      <c r="AG1434" s="25">
        <f ca="1" t="shared" si="170"/>
        <v>5.26000000006752</v>
      </c>
      <c r="AH1434" s="25" t="str">
        <f t="shared" si="171"/>
        <v>是</v>
      </c>
      <c r="AI1434" s="26" t="str">
        <f ca="1" t="shared" si="172"/>
        <v>是</v>
      </c>
      <c r="AJ1434" s="27" t="str">
        <f ca="1" t="shared" si="173"/>
        <v>是</v>
      </c>
      <c r="AK1434" s="28" t="s">
        <v>69</v>
      </c>
      <c r="AL1434" s="28"/>
      <c r="AM1434" s="28"/>
    </row>
    <row r="1435" spans="1:39">
      <c r="A1435" s="22" t="str">
        <f t="shared" si="168"/>
        <v>合肥肥东吾悦网点</v>
      </c>
      <c r="B1435" s="22" t="str">
        <f>VLOOKUP(R1435,区域划分!A:B,2,0)</f>
        <v>肥东</v>
      </c>
      <c r="C1435" t="str">
        <f t="shared" si="169"/>
        <v>2020-11-07</v>
      </c>
      <c r="D1435" s="16" t="s">
        <v>13255</v>
      </c>
      <c r="E1435" s="16" t="s">
        <v>13256</v>
      </c>
      <c r="F1435" s="16" t="s">
        <v>433</v>
      </c>
      <c r="G1435" s="16" t="s">
        <v>532</v>
      </c>
      <c r="H1435" s="16" t="s">
        <v>533</v>
      </c>
      <c r="I1435" s="16" t="s">
        <v>473</v>
      </c>
      <c r="J1435" s="16" t="s">
        <v>1979</v>
      </c>
      <c r="K1435" s="16" t="s">
        <v>13257</v>
      </c>
      <c r="L1435" s="16" t="s">
        <v>13258</v>
      </c>
      <c r="M1435" s="16" t="s">
        <v>537</v>
      </c>
      <c r="N1435" s="16" t="s">
        <v>441</v>
      </c>
      <c r="O1435" s="16" t="s">
        <v>442</v>
      </c>
      <c r="P1435" s="16" t="s">
        <v>537</v>
      </c>
      <c r="Q1435" s="16" t="s">
        <v>13259</v>
      </c>
      <c r="R1435" s="16" t="s">
        <v>11</v>
      </c>
      <c r="S1435" s="16" t="s">
        <v>606</v>
      </c>
      <c r="T1435" s="16" t="s">
        <v>727</v>
      </c>
      <c r="U1435" s="16" t="s">
        <v>466</v>
      </c>
      <c r="V1435" s="16" t="s">
        <v>541</v>
      </c>
      <c r="W1435" s="16" t="s">
        <v>537</v>
      </c>
      <c r="X1435" s="16" t="s">
        <v>449</v>
      </c>
      <c r="Y1435" s="16" t="s">
        <v>450</v>
      </c>
      <c r="Z1435" s="16" t="s">
        <v>451</v>
      </c>
      <c r="AA1435" s="16" t="s">
        <v>13260</v>
      </c>
      <c r="AB1435" s="16" t="s">
        <v>606</v>
      </c>
      <c r="AC1435" s="16" t="s">
        <v>11</v>
      </c>
      <c r="AD1435" s="16" t="s">
        <v>453</v>
      </c>
      <c r="AE1435" s="16" t="s">
        <v>11</v>
      </c>
      <c r="AF1435" s="16" t="s">
        <v>338</v>
      </c>
      <c r="AG1435" s="25">
        <f ca="1" t="shared" si="170"/>
        <v>23.3008333333419</v>
      </c>
      <c r="AH1435" s="25" t="str">
        <f t="shared" si="171"/>
        <v>是</v>
      </c>
      <c r="AI1435" s="26" t="str">
        <f ca="1" t="shared" si="172"/>
        <v>是</v>
      </c>
      <c r="AJ1435" s="27" t="str">
        <f ca="1" t="shared" si="173"/>
        <v>是</v>
      </c>
      <c r="AK1435" s="28"/>
      <c r="AL1435" s="28" t="s">
        <v>71</v>
      </c>
      <c r="AM1435" s="28"/>
    </row>
    <row r="1436" spans="1:39">
      <c r="A1436" s="22" t="str">
        <f t="shared" si="168"/>
        <v>淮南凤台网点</v>
      </c>
      <c r="B1436" s="22" t="str">
        <f>VLOOKUP(R1436,区域划分!A:B,2,0)</f>
        <v>凤台</v>
      </c>
      <c r="C1436" t="str">
        <f t="shared" si="169"/>
        <v>2020-11-07</v>
      </c>
      <c r="D1436" s="16" t="s">
        <v>13261</v>
      </c>
      <c r="E1436" s="16" t="s">
        <v>13262</v>
      </c>
      <c r="F1436" s="16" t="s">
        <v>433</v>
      </c>
      <c r="G1436" s="16" t="s">
        <v>456</v>
      </c>
      <c r="H1436" s="16" t="s">
        <v>753</v>
      </c>
      <c r="I1436" s="16" t="s">
        <v>473</v>
      </c>
      <c r="J1436" s="16" t="s">
        <v>13263</v>
      </c>
      <c r="K1436" s="16" t="s">
        <v>13264</v>
      </c>
      <c r="L1436" s="16" t="s">
        <v>13265</v>
      </c>
      <c r="M1436" s="16" t="s">
        <v>13266</v>
      </c>
      <c r="N1436" s="16" t="s">
        <v>441</v>
      </c>
      <c r="O1436" s="16" t="s">
        <v>442</v>
      </c>
      <c r="P1436" s="16" t="s">
        <v>13266</v>
      </c>
      <c r="Q1436" s="16" t="s">
        <v>13267</v>
      </c>
      <c r="R1436" s="16" t="s">
        <v>41</v>
      </c>
      <c r="S1436" s="16" t="s">
        <v>1707</v>
      </c>
      <c r="T1436" s="16" t="s">
        <v>13268</v>
      </c>
      <c r="U1436" s="16" t="s">
        <v>447</v>
      </c>
      <c r="V1436" s="16" t="s">
        <v>13269</v>
      </c>
      <c r="W1436" s="16" t="s">
        <v>13266</v>
      </c>
      <c r="X1436" s="16" t="s">
        <v>449</v>
      </c>
      <c r="Y1436" s="16" t="s">
        <v>450</v>
      </c>
      <c r="Z1436" s="16" t="s">
        <v>451</v>
      </c>
      <c r="AA1436" s="16" t="s">
        <v>13270</v>
      </c>
      <c r="AB1436" s="16" t="s">
        <v>1707</v>
      </c>
      <c r="AC1436" s="16" t="s">
        <v>41</v>
      </c>
      <c r="AD1436" s="16" t="s">
        <v>453</v>
      </c>
      <c r="AE1436" s="16" t="s">
        <v>338</v>
      </c>
      <c r="AF1436" s="16" t="s">
        <v>338</v>
      </c>
      <c r="AG1436" s="25">
        <f ca="1" t="shared" si="170"/>
        <v>4.9819444444729</v>
      </c>
      <c r="AH1436" s="25" t="str">
        <f t="shared" si="171"/>
        <v>是</v>
      </c>
      <c r="AI1436" s="26" t="str">
        <f ca="1" t="shared" si="172"/>
        <v>是</v>
      </c>
      <c r="AJ1436" s="27" t="str">
        <f ca="1" t="shared" si="173"/>
        <v>是</v>
      </c>
      <c r="AK1436" s="28" t="s">
        <v>69</v>
      </c>
      <c r="AL1436" s="28"/>
      <c r="AM1436" s="28"/>
    </row>
    <row r="1437" spans="1:39">
      <c r="A1437" s="22" t="str">
        <f t="shared" si="168"/>
        <v>合肥经开大学城网点</v>
      </c>
      <c r="B1437" s="22" t="str">
        <f>VLOOKUP(R1437,区域划分!A:B,2,0)</f>
        <v>合肥南</v>
      </c>
      <c r="C1437" t="str">
        <f t="shared" si="169"/>
        <v>2020-11-07</v>
      </c>
      <c r="D1437" s="16" t="s">
        <v>13271</v>
      </c>
      <c r="E1437" s="16" t="s">
        <v>13272</v>
      </c>
      <c r="F1437" s="16" t="s">
        <v>433</v>
      </c>
      <c r="G1437" s="16" t="s">
        <v>456</v>
      </c>
      <c r="H1437" s="16" t="s">
        <v>457</v>
      </c>
      <c r="I1437" s="16" t="s">
        <v>473</v>
      </c>
      <c r="J1437" s="16" t="s">
        <v>1350</v>
      </c>
      <c r="K1437" s="16" t="s">
        <v>8460</v>
      </c>
      <c r="L1437" s="16" t="s">
        <v>13273</v>
      </c>
      <c r="M1437" s="16" t="s">
        <v>13274</v>
      </c>
      <c r="N1437" s="16" t="s">
        <v>478</v>
      </c>
      <c r="O1437" s="16" t="s">
        <v>442</v>
      </c>
      <c r="P1437" s="16" t="s">
        <v>13275</v>
      </c>
      <c r="Q1437" s="16" t="s">
        <v>13276</v>
      </c>
      <c r="R1437" s="16" t="s">
        <v>7</v>
      </c>
      <c r="S1437" s="16" t="s">
        <v>606</v>
      </c>
      <c r="T1437" s="16" t="s">
        <v>13130</v>
      </c>
      <c r="U1437" s="16" t="s">
        <v>466</v>
      </c>
      <c r="V1437" s="16" t="s">
        <v>13277</v>
      </c>
      <c r="W1437" s="16" t="s">
        <v>13275</v>
      </c>
      <c r="X1437" s="16" t="s">
        <v>449</v>
      </c>
      <c r="Y1437" s="16" t="s">
        <v>450</v>
      </c>
      <c r="Z1437" s="16" t="s">
        <v>451</v>
      </c>
      <c r="AA1437" s="16" t="s">
        <v>13278</v>
      </c>
      <c r="AB1437" s="16" t="s">
        <v>606</v>
      </c>
      <c r="AC1437" s="16" t="s">
        <v>7</v>
      </c>
      <c r="AD1437" s="16" t="s">
        <v>453</v>
      </c>
      <c r="AE1437" s="16" t="s">
        <v>7</v>
      </c>
      <c r="AF1437" s="16" t="s">
        <v>338</v>
      </c>
      <c r="AG1437" s="25">
        <f ca="1" t="shared" si="170"/>
        <v>23.8058333333465</v>
      </c>
      <c r="AH1437" s="25" t="str">
        <f t="shared" si="171"/>
        <v>是</v>
      </c>
      <c r="AI1437" s="26" t="str">
        <f ca="1" t="shared" si="172"/>
        <v>是</v>
      </c>
      <c r="AJ1437" s="27" t="str">
        <f ca="1" t="shared" si="173"/>
        <v>是</v>
      </c>
      <c r="AK1437" s="28" t="s">
        <v>69</v>
      </c>
      <c r="AL1437" s="28" t="s">
        <v>71</v>
      </c>
      <c r="AM1437" s="28"/>
    </row>
    <row r="1438" spans="1:39">
      <c r="A1438" s="22" t="str">
        <f t="shared" si="168"/>
        <v>合肥经开大学城网点</v>
      </c>
      <c r="B1438" s="22" t="str">
        <f>VLOOKUP(R1438,区域划分!A:B,2,0)</f>
        <v>合肥南</v>
      </c>
      <c r="C1438" t="str">
        <f t="shared" si="169"/>
        <v>2020-11-07</v>
      </c>
      <c r="D1438" s="16" t="s">
        <v>13279</v>
      </c>
      <c r="E1438" s="16" t="s">
        <v>13280</v>
      </c>
      <c r="F1438" s="16" t="s">
        <v>433</v>
      </c>
      <c r="G1438" s="16" t="s">
        <v>456</v>
      </c>
      <c r="H1438" s="16" t="s">
        <v>457</v>
      </c>
      <c r="I1438" s="16" t="s">
        <v>473</v>
      </c>
      <c r="J1438" s="16" t="s">
        <v>1232</v>
      </c>
      <c r="K1438" s="16" t="s">
        <v>1233</v>
      </c>
      <c r="L1438" s="16" t="s">
        <v>13281</v>
      </c>
      <c r="M1438" s="16" t="s">
        <v>13282</v>
      </c>
      <c r="N1438" s="16" t="s">
        <v>478</v>
      </c>
      <c r="O1438" s="16" t="s">
        <v>442</v>
      </c>
      <c r="P1438" s="16" t="s">
        <v>13283</v>
      </c>
      <c r="Q1438" s="16" t="s">
        <v>13284</v>
      </c>
      <c r="R1438" s="16" t="s">
        <v>7</v>
      </c>
      <c r="S1438" s="16" t="s">
        <v>606</v>
      </c>
      <c r="T1438" s="16" t="s">
        <v>13130</v>
      </c>
      <c r="U1438" s="16" t="s">
        <v>466</v>
      </c>
      <c r="V1438" s="16" t="s">
        <v>13285</v>
      </c>
      <c r="W1438" s="16" t="s">
        <v>13283</v>
      </c>
      <c r="X1438" s="16" t="s">
        <v>449</v>
      </c>
      <c r="Y1438" s="16" t="s">
        <v>450</v>
      </c>
      <c r="Z1438" s="16" t="s">
        <v>451</v>
      </c>
      <c r="AA1438" s="16" t="s">
        <v>13286</v>
      </c>
      <c r="AB1438" s="16" t="s">
        <v>606</v>
      </c>
      <c r="AC1438" s="16" t="s">
        <v>7</v>
      </c>
      <c r="AD1438" s="16" t="s">
        <v>453</v>
      </c>
      <c r="AE1438" s="16" t="s">
        <v>7</v>
      </c>
      <c r="AF1438" s="16" t="s">
        <v>338</v>
      </c>
      <c r="AG1438" s="25">
        <f ca="1" t="shared" si="170"/>
        <v>23.7363888889086</v>
      </c>
      <c r="AH1438" s="25" t="str">
        <f t="shared" si="171"/>
        <v>是</v>
      </c>
      <c r="AI1438" s="26" t="str">
        <f ca="1" t="shared" si="172"/>
        <v>是</v>
      </c>
      <c r="AJ1438" s="27" t="str">
        <f ca="1" t="shared" si="173"/>
        <v>是</v>
      </c>
      <c r="AK1438" s="28" t="s">
        <v>69</v>
      </c>
      <c r="AL1438" s="28" t="s">
        <v>71</v>
      </c>
      <c r="AM1438" s="28"/>
    </row>
    <row r="1439" spans="1:39">
      <c r="A1439" s="22" t="str">
        <f t="shared" si="168"/>
        <v>安庆岳西网点</v>
      </c>
      <c r="B1439" s="22" t="str">
        <f>VLOOKUP(R1439,区域划分!A:B,2,0)</f>
        <v>安庆</v>
      </c>
      <c r="C1439" t="str">
        <f t="shared" si="169"/>
        <v>2020-11-07</v>
      </c>
      <c r="D1439" s="16" t="s">
        <v>13287</v>
      </c>
      <c r="E1439" s="16" t="s">
        <v>13288</v>
      </c>
      <c r="F1439" s="16" t="s">
        <v>433</v>
      </c>
      <c r="G1439" s="16" t="s">
        <v>456</v>
      </c>
      <c r="H1439" s="16" t="s">
        <v>457</v>
      </c>
      <c r="I1439" s="16" t="s">
        <v>473</v>
      </c>
      <c r="J1439" s="16" t="s">
        <v>1051</v>
      </c>
      <c r="K1439" s="16" t="s">
        <v>4351</v>
      </c>
      <c r="L1439" s="16" t="s">
        <v>13289</v>
      </c>
      <c r="M1439" s="16" t="s">
        <v>13290</v>
      </c>
      <c r="N1439" s="16" t="s">
        <v>478</v>
      </c>
      <c r="O1439" s="16" t="s">
        <v>442</v>
      </c>
      <c r="P1439" s="16" t="s">
        <v>13291</v>
      </c>
      <c r="Q1439" s="16" t="s">
        <v>13292</v>
      </c>
      <c r="R1439" s="16" t="s">
        <v>51</v>
      </c>
      <c r="S1439" s="16" t="s">
        <v>7759</v>
      </c>
      <c r="T1439" s="16" t="s">
        <v>13293</v>
      </c>
      <c r="U1439" s="16" t="s">
        <v>447</v>
      </c>
      <c r="V1439" s="16" t="s">
        <v>13294</v>
      </c>
      <c r="W1439" s="16" t="s">
        <v>13291</v>
      </c>
      <c r="X1439" s="16" t="s">
        <v>449</v>
      </c>
      <c r="Y1439" s="16" t="s">
        <v>450</v>
      </c>
      <c r="Z1439" s="16" t="s">
        <v>451</v>
      </c>
      <c r="AA1439" s="16" t="s">
        <v>13295</v>
      </c>
      <c r="AB1439" s="16" t="s">
        <v>7759</v>
      </c>
      <c r="AC1439" s="16" t="s">
        <v>51</v>
      </c>
      <c r="AD1439" s="16" t="s">
        <v>453</v>
      </c>
      <c r="AE1439" s="16" t="s">
        <v>338</v>
      </c>
      <c r="AF1439" s="16" t="s">
        <v>338</v>
      </c>
      <c r="AG1439" s="25">
        <f ca="1" t="shared" si="170"/>
        <v>19.4836111111217</v>
      </c>
      <c r="AH1439" s="25" t="str">
        <f t="shared" si="171"/>
        <v>是</v>
      </c>
      <c r="AI1439" s="26" t="str">
        <f ca="1" t="shared" si="172"/>
        <v>是</v>
      </c>
      <c r="AJ1439" s="27" t="str">
        <f ca="1" t="shared" si="173"/>
        <v>是</v>
      </c>
      <c r="AK1439" s="28" t="s">
        <v>69</v>
      </c>
      <c r="AL1439" s="28"/>
      <c r="AM1439" s="28"/>
    </row>
    <row r="1440" spans="1:39">
      <c r="A1440" s="22" t="str">
        <f t="shared" si="168"/>
        <v>合肥经开大学城网点</v>
      </c>
      <c r="B1440" s="22" t="str">
        <f>VLOOKUP(R1440,区域划分!A:B,2,0)</f>
        <v>合肥南</v>
      </c>
      <c r="C1440" t="str">
        <f t="shared" si="169"/>
        <v>2020-11-07</v>
      </c>
      <c r="D1440" s="16" t="s">
        <v>13296</v>
      </c>
      <c r="E1440" s="16" t="s">
        <v>13297</v>
      </c>
      <c r="F1440" s="16" t="s">
        <v>433</v>
      </c>
      <c r="G1440" s="16" t="s">
        <v>532</v>
      </c>
      <c r="H1440" s="16" t="s">
        <v>533</v>
      </c>
      <c r="I1440" s="16" t="s">
        <v>436</v>
      </c>
      <c r="J1440" s="16" t="s">
        <v>764</v>
      </c>
      <c r="K1440" s="16" t="s">
        <v>9193</v>
      </c>
      <c r="L1440" s="16" t="s">
        <v>13298</v>
      </c>
      <c r="M1440" s="16" t="s">
        <v>13299</v>
      </c>
      <c r="N1440" s="16" t="s">
        <v>441</v>
      </c>
      <c r="O1440" s="16" t="s">
        <v>442</v>
      </c>
      <c r="P1440" s="16" t="s">
        <v>13300</v>
      </c>
      <c r="Q1440" s="16" t="s">
        <v>933</v>
      </c>
      <c r="R1440" s="16" t="s">
        <v>7</v>
      </c>
      <c r="S1440" s="16" t="s">
        <v>606</v>
      </c>
      <c r="T1440" s="16" t="s">
        <v>13130</v>
      </c>
      <c r="U1440" s="16" t="s">
        <v>466</v>
      </c>
      <c r="V1440" s="16" t="s">
        <v>13301</v>
      </c>
      <c r="W1440" s="16" t="s">
        <v>13300</v>
      </c>
      <c r="X1440" s="16" t="s">
        <v>449</v>
      </c>
      <c r="Y1440" s="16" t="s">
        <v>450</v>
      </c>
      <c r="Z1440" s="16" t="s">
        <v>451</v>
      </c>
      <c r="AA1440" s="16" t="s">
        <v>13302</v>
      </c>
      <c r="AB1440" s="16" t="s">
        <v>606</v>
      </c>
      <c r="AC1440" s="16" t="s">
        <v>7</v>
      </c>
      <c r="AD1440" s="16" t="s">
        <v>453</v>
      </c>
      <c r="AE1440" s="16" t="s">
        <v>7</v>
      </c>
      <c r="AF1440" s="16" t="s">
        <v>338</v>
      </c>
      <c r="AG1440" s="25">
        <f ca="1" t="shared" si="170"/>
        <v>23.3713888889761</v>
      </c>
      <c r="AH1440" s="25" t="str">
        <f t="shared" si="171"/>
        <v>是</v>
      </c>
      <c r="AI1440" s="26" t="str">
        <f ca="1" t="shared" si="172"/>
        <v>是</v>
      </c>
      <c r="AJ1440" s="27" t="str">
        <f ca="1" t="shared" si="173"/>
        <v>是</v>
      </c>
      <c r="AK1440" s="28" t="s">
        <v>69</v>
      </c>
      <c r="AL1440" s="28" t="s">
        <v>71</v>
      </c>
      <c r="AM1440" s="28"/>
    </row>
    <row r="1441" spans="1:39">
      <c r="A1441" s="22" t="str">
        <f t="shared" si="168"/>
        <v>安庆岳西网点</v>
      </c>
      <c r="B1441" s="22" t="str">
        <f>VLOOKUP(R1441,区域划分!A:B,2,0)</f>
        <v>安庆</v>
      </c>
      <c r="C1441" t="str">
        <f t="shared" si="169"/>
        <v>2020-11-07</v>
      </c>
      <c r="D1441" s="16" t="s">
        <v>13303</v>
      </c>
      <c r="E1441" s="16" t="s">
        <v>13304</v>
      </c>
      <c r="F1441" s="16" t="s">
        <v>433</v>
      </c>
      <c r="G1441" s="16" t="s">
        <v>456</v>
      </c>
      <c r="H1441" s="16" t="s">
        <v>457</v>
      </c>
      <c r="I1441" s="16" t="s">
        <v>436</v>
      </c>
      <c r="J1441" s="16" t="s">
        <v>1452</v>
      </c>
      <c r="K1441" s="16" t="s">
        <v>13305</v>
      </c>
      <c r="L1441" s="16" t="s">
        <v>13306</v>
      </c>
      <c r="M1441" s="16" t="s">
        <v>537</v>
      </c>
      <c r="N1441" s="16" t="s">
        <v>441</v>
      </c>
      <c r="O1441" s="16" t="s">
        <v>442</v>
      </c>
      <c r="P1441" s="16" t="s">
        <v>537</v>
      </c>
      <c r="Q1441" s="16" t="s">
        <v>13307</v>
      </c>
      <c r="R1441" s="16" t="s">
        <v>51</v>
      </c>
      <c r="S1441" s="16" t="s">
        <v>7759</v>
      </c>
      <c r="T1441" s="16" t="s">
        <v>13308</v>
      </c>
      <c r="U1441" s="16" t="s">
        <v>447</v>
      </c>
      <c r="V1441" s="16" t="s">
        <v>541</v>
      </c>
      <c r="W1441" s="16" t="s">
        <v>537</v>
      </c>
      <c r="X1441" s="16" t="s">
        <v>449</v>
      </c>
      <c r="Y1441" s="16" t="s">
        <v>450</v>
      </c>
      <c r="Z1441" s="16" t="s">
        <v>451</v>
      </c>
      <c r="AA1441" s="16" t="s">
        <v>13309</v>
      </c>
      <c r="AB1441" s="16" t="s">
        <v>7759</v>
      </c>
      <c r="AC1441" s="16" t="s">
        <v>51</v>
      </c>
      <c r="AD1441" s="16" t="s">
        <v>453</v>
      </c>
      <c r="AE1441" s="16" t="s">
        <v>338</v>
      </c>
      <c r="AF1441" s="16" t="s">
        <v>338</v>
      </c>
      <c r="AG1441" s="25">
        <f ca="1" t="shared" si="170"/>
        <v>19.4588888888829</v>
      </c>
      <c r="AH1441" s="25" t="str">
        <f t="shared" si="171"/>
        <v>是</v>
      </c>
      <c r="AI1441" s="26" t="str">
        <f ca="1" t="shared" si="172"/>
        <v>是</v>
      </c>
      <c r="AJ1441" s="27" t="str">
        <f ca="1" t="shared" si="173"/>
        <v>是</v>
      </c>
      <c r="AK1441" s="28" t="s">
        <v>69</v>
      </c>
      <c r="AL1441" s="28"/>
      <c r="AM1441" s="28"/>
    </row>
    <row r="1442" spans="1:39">
      <c r="A1442" s="22" t="str">
        <f t="shared" si="168"/>
        <v>合肥高新天鹅湖网点</v>
      </c>
      <c r="B1442" s="22" t="str">
        <f>VLOOKUP(R1442,区域划分!A:B,2,0)</f>
        <v>合肥南</v>
      </c>
      <c r="C1442" t="str">
        <f t="shared" si="169"/>
        <v>2020-11-07</v>
      </c>
      <c r="D1442" s="16" t="s">
        <v>13310</v>
      </c>
      <c r="E1442" s="16" t="s">
        <v>13311</v>
      </c>
      <c r="F1442" s="16" t="s">
        <v>433</v>
      </c>
      <c r="G1442" s="16" t="s">
        <v>471</v>
      </c>
      <c r="H1442" s="16" t="s">
        <v>472</v>
      </c>
      <c r="I1442" s="16" t="s">
        <v>473</v>
      </c>
      <c r="J1442" s="16" t="s">
        <v>13312</v>
      </c>
      <c r="K1442" s="16" t="s">
        <v>13313</v>
      </c>
      <c r="L1442" s="16" t="s">
        <v>13314</v>
      </c>
      <c r="M1442" s="16" t="s">
        <v>13315</v>
      </c>
      <c r="N1442" s="16" t="s">
        <v>478</v>
      </c>
      <c r="O1442" s="16" t="s">
        <v>442</v>
      </c>
      <c r="P1442" s="16" t="s">
        <v>13316</v>
      </c>
      <c r="Q1442" s="16" t="s">
        <v>13317</v>
      </c>
      <c r="R1442" s="16" t="s">
        <v>17</v>
      </c>
      <c r="S1442" s="16" t="s">
        <v>593</v>
      </c>
      <c r="T1442" s="16" t="s">
        <v>13318</v>
      </c>
      <c r="U1442" s="16" t="s">
        <v>447</v>
      </c>
      <c r="V1442" s="16" t="s">
        <v>13319</v>
      </c>
      <c r="W1442" s="16" t="s">
        <v>13316</v>
      </c>
      <c r="X1442" s="16" t="s">
        <v>449</v>
      </c>
      <c r="Y1442" s="16" t="s">
        <v>450</v>
      </c>
      <c r="Z1442" s="16" t="s">
        <v>451</v>
      </c>
      <c r="AA1442" s="16" t="s">
        <v>13320</v>
      </c>
      <c r="AB1442" s="16" t="s">
        <v>593</v>
      </c>
      <c r="AC1442" s="16" t="s">
        <v>17</v>
      </c>
      <c r="AD1442" s="16" t="s">
        <v>453</v>
      </c>
      <c r="AE1442" s="16" t="s">
        <v>338</v>
      </c>
      <c r="AF1442" s="16" t="s">
        <v>338</v>
      </c>
      <c r="AG1442" s="25">
        <f ca="1" t="shared" si="170"/>
        <v>7.81055555550847</v>
      </c>
      <c r="AH1442" s="25" t="str">
        <f t="shared" si="171"/>
        <v>是</v>
      </c>
      <c r="AI1442" s="26" t="str">
        <f ca="1" t="shared" si="172"/>
        <v>是</v>
      </c>
      <c r="AJ1442" s="27" t="str">
        <f ca="1" t="shared" si="173"/>
        <v>是</v>
      </c>
      <c r="AK1442" s="28" t="s">
        <v>69</v>
      </c>
      <c r="AL1442" s="28"/>
      <c r="AM1442" s="28"/>
    </row>
    <row r="1443" spans="1:39">
      <c r="A1443" s="22" t="str">
        <f t="shared" si="168"/>
        <v>安庆岳西网点</v>
      </c>
      <c r="B1443" s="22" t="str">
        <f>VLOOKUP(R1443,区域划分!A:B,2,0)</f>
        <v>安庆</v>
      </c>
      <c r="C1443" t="str">
        <f t="shared" si="169"/>
        <v>2020-11-07</v>
      </c>
      <c r="D1443" s="16" t="s">
        <v>13321</v>
      </c>
      <c r="E1443" s="16" t="s">
        <v>13322</v>
      </c>
      <c r="F1443" s="16" t="s">
        <v>433</v>
      </c>
      <c r="G1443" s="16" t="s">
        <v>471</v>
      </c>
      <c r="H1443" s="16" t="s">
        <v>472</v>
      </c>
      <c r="I1443" s="16" t="s">
        <v>473</v>
      </c>
      <c r="J1443" s="16" t="s">
        <v>13323</v>
      </c>
      <c r="K1443" s="16" t="s">
        <v>13324</v>
      </c>
      <c r="L1443" s="16" t="s">
        <v>13325</v>
      </c>
      <c r="M1443" s="16" t="s">
        <v>13326</v>
      </c>
      <c r="N1443" s="16" t="s">
        <v>478</v>
      </c>
      <c r="O1443" s="16" t="s">
        <v>442</v>
      </c>
      <c r="P1443" s="16" t="s">
        <v>13327</v>
      </c>
      <c r="Q1443" s="16" t="s">
        <v>13328</v>
      </c>
      <c r="R1443" s="16" t="s">
        <v>51</v>
      </c>
      <c r="S1443" s="16" t="s">
        <v>7759</v>
      </c>
      <c r="T1443" s="16" t="s">
        <v>13329</v>
      </c>
      <c r="U1443" s="16" t="s">
        <v>447</v>
      </c>
      <c r="V1443" s="16" t="s">
        <v>13330</v>
      </c>
      <c r="W1443" s="16" t="s">
        <v>13327</v>
      </c>
      <c r="X1443" s="16" t="s">
        <v>449</v>
      </c>
      <c r="Y1443" s="16" t="s">
        <v>450</v>
      </c>
      <c r="Z1443" s="16" t="s">
        <v>451</v>
      </c>
      <c r="AA1443" s="16" t="s">
        <v>13331</v>
      </c>
      <c r="AB1443" s="16" t="s">
        <v>7759</v>
      </c>
      <c r="AC1443" s="16" t="s">
        <v>51</v>
      </c>
      <c r="AD1443" s="16" t="s">
        <v>453</v>
      </c>
      <c r="AE1443" s="16" t="s">
        <v>338</v>
      </c>
      <c r="AF1443" s="16" t="s">
        <v>338</v>
      </c>
      <c r="AG1443" s="25">
        <f ca="1" t="shared" si="170"/>
        <v>1.07499999983702</v>
      </c>
      <c r="AH1443" s="25" t="str">
        <f t="shared" si="171"/>
        <v>是</v>
      </c>
      <c r="AI1443" s="26" t="str">
        <f ca="1" t="shared" si="172"/>
        <v>是</v>
      </c>
      <c r="AJ1443" s="27" t="str">
        <f ca="1" t="shared" si="173"/>
        <v>是</v>
      </c>
      <c r="AK1443" s="28" t="s">
        <v>69</v>
      </c>
      <c r="AL1443" s="28"/>
      <c r="AM1443" s="28"/>
    </row>
    <row r="1444" spans="1:39">
      <c r="A1444" s="22" t="str">
        <f t="shared" si="168"/>
        <v>六安霍邱户胡镇网点</v>
      </c>
      <c r="B1444" s="22" t="str">
        <f>VLOOKUP(R1444,区域划分!A:B,2,0)</f>
        <v>六安</v>
      </c>
      <c r="C1444" t="str">
        <f t="shared" si="169"/>
        <v>2020-11-07</v>
      </c>
      <c r="D1444" s="16" t="s">
        <v>13332</v>
      </c>
      <c r="E1444" s="16" t="s">
        <v>13333</v>
      </c>
      <c r="F1444" s="16" t="s">
        <v>433</v>
      </c>
      <c r="G1444" s="16" t="s">
        <v>532</v>
      </c>
      <c r="H1444" s="16" t="s">
        <v>533</v>
      </c>
      <c r="I1444" s="16" t="s">
        <v>473</v>
      </c>
      <c r="J1444" s="16" t="s">
        <v>1901</v>
      </c>
      <c r="K1444" s="16" t="s">
        <v>5199</v>
      </c>
      <c r="L1444" s="16" t="s">
        <v>13334</v>
      </c>
      <c r="M1444" s="16" t="s">
        <v>13335</v>
      </c>
      <c r="N1444" s="16" t="s">
        <v>478</v>
      </c>
      <c r="O1444" s="16" t="s">
        <v>442</v>
      </c>
      <c r="P1444" s="16" t="s">
        <v>13336</v>
      </c>
      <c r="Q1444" s="16" t="s">
        <v>13337</v>
      </c>
      <c r="R1444" s="16" t="s">
        <v>74</v>
      </c>
      <c r="S1444" s="16" t="s">
        <v>560</v>
      </c>
      <c r="T1444" s="16" t="s">
        <v>13338</v>
      </c>
      <c r="U1444" s="16" t="s">
        <v>447</v>
      </c>
      <c r="V1444" s="16" t="s">
        <v>13339</v>
      </c>
      <c r="W1444" s="16" t="s">
        <v>13336</v>
      </c>
      <c r="X1444" s="16" t="s">
        <v>449</v>
      </c>
      <c r="Y1444" s="16" t="s">
        <v>450</v>
      </c>
      <c r="Z1444" s="16" t="s">
        <v>451</v>
      </c>
      <c r="AA1444" s="16" t="s">
        <v>13340</v>
      </c>
      <c r="AB1444" s="16" t="s">
        <v>560</v>
      </c>
      <c r="AC1444" s="16" t="s">
        <v>74</v>
      </c>
      <c r="AD1444" s="16" t="s">
        <v>453</v>
      </c>
      <c r="AE1444" s="16" t="s">
        <v>338</v>
      </c>
      <c r="AF1444" s="16" t="s">
        <v>338</v>
      </c>
      <c r="AG1444" s="25">
        <f ca="1" t="shared" si="170"/>
        <v>2.64277777774259</v>
      </c>
      <c r="AH1444" s="25" t="str">
        <f t="shared" si="171"/>
        <v>是</v>
      </c>
      <c r="AI1444" s="26" t="str">
        <f ca="1" t="shared" si="172"/>
        <v>是</v>
      </c>
      <c r="AJ1444" s="27" t="str">
        <f ca="1" t="shared" si="173"/>
        <v>是</v>
      </c>
      <c r="AK1444" s="28" t="s">
        <v>69</v>
      </c>
      <c r="AL1444" s="28"/>
      <c r="AM1444" s="28"/>
    </row>
    <row r="1445" spans="1:39">
      <c r="A1445" s="22" t="str">
        <f t="shared" si="168"/>
        <v>合肥长丰北城网点</v>
      </c>
      <c r="B1445" s="22" t="str">
        <f>VLOOKUP(R1445,区域划分!A:B,2,0)</f>
        <v>合肥北</v>
      </c>
      <c r="C1445" t="str">
        <f t="shared" si="169"/>
        <v>2020-11-07</v>
      </c>
      <c r="D1445" s="16" t="s">
        <v>13341</v>
      </c>
      <c r="E1445" s="16" t="s">
        <v>13342</v>
      </c>
      <c r="F1445" s="16" t="s">
        <v>433</v>
      </c>
      <c r="G1445" s="16" t="s">
        <v>471</v>
      </c>
      <c r="H1445" s="16" t="s">
        <v>472</v>
      </c>
      <c r="I1445" s="16" t="s">
        <v>473</v>
      </c>
      <c r="J1445" s="16" t="s">
        <v>2316</v>
      </c>
      <c r="K1445" s="16" t="s">
        <v>13343</v>
      </c>
      <c r="L1445" s="16" t="s">
        <v>13344</v>
      </c>
      <c r="M1445" s="16" t="s">
        <v>13345</v>
      </c>
      <c r="N1445" s="16" t="s">
        <v>441</v>
      </c>
      <c r="O1445" s="16" t="s">
        <v>479</v>
      </c>
      <c r="P1445" s="16" t="s">
        <v>13346</v>
      </c>
      <c r="Q1445" s="16" t="s">
        <v>13347</v>
      </c>
      <c r="R1445" s="16" t="s">
        <v>21</v>
      </c>
      <c r="S1445" s="16" t="s">
        <v>482</v>
      </c>
      <c r="T1445" s="16" t="s">
        <v>13348</v>
      </c>
      <c r="U1445" s="16" t="s">
        <v>447</v>
      </c>
      <c r="V1445" s="16" t="s">
        <v>13349</v>
      </c>
      <c r="W1445" s="16" t="s">
        <v>13346</v>
      </c>
      <c r="X1445" s="16" t="s">
        <v>449</v>
      </c>
      <c r="Y1445" s="16" t="s">
        <v>450</v>
      </c>
      <c r="Z1445" s="16" t="s">
        <v>451</v>
      </c>
      <c r="AA1445" s="16" t="s">
        <v>13350</v>
      </c>
      <c r="AB1445" s="16" t="s">
        <v>482</v>
      </c>
      <c r="AC1445" s="16" t="s">
        <v>21</v>
      </c>
      <c r="AD1445" s="16" t="s">
        <v>453</v>
      </c>
      <c r="AE1445" s="16" t="s">
        <v>338</v>
      </c>
      <c r="AF1445" s="16" t="s">
        <v>338</v>
      </c>
      <c r="AG1445" s="25">
        <f ca="1" t="shared" si="170"/>
        <v>0.986111111124046</v>
      </c>
      <c r="AH1445" s="25" t="str">
        <f t="shared" si="171"/>
        <v>是</v>
      </c>
      <c r="AI1445" s="26" t="str">
        <f ca="1" t="shared" si="172"/>
        <v>是</v>
      </c>
      <c r="AJ1445" s="27" t="str">
        <f ca="1" t="shared" si="173"/>
        <v>是</v>
      </c>
      <c r="AK1445" s="28" t="s">
        <v>69</v>
      </c>
      <c r="AL1445" s="28"/>
      <c r="AM1445" s="28"/>
    </row>
    <row r="1446" spans="1:39">
      <c r="A1446" s="22" t="str">
        <f t="shared" si="168"/>
        <v>合肥经开大学城网点</v>
      </c>
      <c r="B1446" s="22" t="str">
        <f>VLOOKUP(R1446,区域划分!A:B,2,0)</f>
        <v>合肥南</v>
      </c>
      <c r="C1446" t="str">
        <f t="shared" si="169"/>
        <v>2020-11-07</v>
      </c>
      <c r="D1446" s="16" t="s">
        <v>13351</v>
      </c>
      <c r="E1446" s="16" t="s">
        <v>13352</v>
      </c>
      <c r="F1446" s="16" t="s">
        <v>433</v>
      </c>
      <c r="G1446" s="16" t="s">
        <v>471</v>
      </c>
      <c r="H1446" s="16" t="s">
        <v>472</v>
      </c>
      <c r="I1446" s="16" t="s">
        <v>473</v>
      </c>
      <c r="J1446" s="16" t="s">
        <v>13353</v>
      </c>
      <c r="K1446" s="16" t="s">
        <v>13354</v>
      </c>
      <c r="L1446" s="16" t="s">
        <v>13355</v>
      </c>
      <c r="M1446" s="16" t="s">
        <v>13356</v>
      </c>
      <c r="N1446" s="16" t="s">
        <v>441</v>
      </c>
      <c r="O1446" s="16" t="s">
        <v>442</v>
      </c>
      <c r="P1446" s="16" t="s">
        <v>13357</v>
      </c>
      <c r="Q1446" s="16" t="s">
        <v>13358</v>
      </c>
      <c r="R1446" s="16" t="s">
        <v>7</v>
      </c>
      <c r="S1446" s="16" t="s">
        <v>606</v>
      </c>
      <c r="T1446" s="16" t="s">
        <v>13130</v>
      </c>
      <c r="U1446" s="16" t="s">
        <v>466</v>
      </c>
      <c r="V1446" s="16" t="s">
        <v>13359</v>
      </c>
      <c r="W1446" s="16" t="s">
        <v>13357</v>
      </c>
      <c r="X1446" s="16" t="s">
        <v>449</v>
      </c>
      <c r="Y1446" s="16" t="s">
        <v>450</v>
      </c>
      <c r="Z1446" s="16" t="s">
        <v>451</v>
      </c>
      <c r="AA1446" s="16" t="s">
        <v>13360</v>
      </c>
      <c r="AB1446" s="16" t="s">
        <v>606</v>
      </c>
      <c r="AC1446" s="16" t="s">
        <v>7</v>
      </c>
      <c r="AD1446" s="16" t="s">
        <v>453</v>
      </c>
      <c r="AE1446" s="16" t="s">
        <v>7</v>
      </c>
      <c r="AF1446" s="16" t="s">
        <v>338</v>
      </c>
      <c r="AG1446" s="25">
        <f ca="1" t="shared" si="170"/>
        <v>23.2538888889248</v>
      </c>
      <c r="AH1446" s="25" t="str">
        <f t="shared" si="171"/>
        <v>是</v>
      </c>
      <c r="AI1446" s="26" t="str">
        <f ca="1" t="shared" si="172"/>
        <v>是</v>
      </c>
      <c r="AJ1446" s="27" t="str">
        <f ca="1" t="shared" si="173"/>
        <v>是</v>
      </c>
      <c r="AK1446" s="28" t="s">
        <v>69</v>
      </c>
      <c r="AL1446" s="28" t="s">
        <v>71</v>
      </c>
      <c r="AM1446" s="28"/>
    </row>
    <row r="1447" spans="1:39">
      <c r="A1447" s="22" t="str">
        <f t="shared" si="168"/>
        <v>合肥经开大学城网点</v>
      </c>
      <c r="B1447" s="22" t="str">
        <f>VLOOKUP(R1447,区域划分!A:B,2,0)</f>
        <v>合肥南</v>
      </c>
      <c r="C1447" t="str">
        <f t="shared" si="169"/>
        <v>2020-11-07</v>
      </c>
      <c r="D1447" s="16" t="s">
        <v>13361</v>
      </c>
      <c r="E1447" s="16" t="s">
        <v>13362</v>
      </c>
      <c r="F1447" s="16" t="s">
        <v>433</v>
      </c>
      <c r="G1447" s="16" t="s">
        <v>471</v>
      </c>
      <c r="H1447" s="16" t="s">
        <v>472</v>
      </c>
      <c r="I1447" s="16" t="s">
        <v>436</v>
      </c>
      <c r="J1447" s="16" t="s">
        <v>13363</v>
      </c>
      <c r="K1447" s="16" t="s">
        <v>13364</v>
      </c>
      <c r="L1447" s="16" t="s">
        <v>13365</v>
      </c>
      <c r="M1447" s="16" t="s">
        <v>842</v>
      </c>
      <c r="N1447" s="16" t="s">
        <v>478</v>
      </c>
      <c r="O1447" s="16" t="s">
        <v>442</v>
      </c>
      <c r="P1447" s="16" t="s">
        <v>13366</v>
      </c>
      <c r="Q1447" s="16" t="s">
        <v>13367</v>
      </c>
      <c r="R1447" s="16" t="s">
        <v>7</v>
      </c>
      <c r="S1447" s="16" t="s">
        <v>606</v>
      </c>
      <c r="T1447" s="16" t="s">
        <v>13130</v>
      </c>
      <c r="U1447" s="16" t="s">
        <v>466</v>
      </c>
      <c r="V1447" s="16" t="s">
        <v>13368</v>
      </c>
      <c r="W1447" s="16" t="s">
        <v>13366</v>
      </c>
      <c r="X1447" s="16" t="s">
        <v>449</v>
      </c>
      <c r="Y1447" s="16" t="s">
        <v>450</v>
      </c>
      <c r="Z1447" s="16" t="s">
        <v>451</v>
      </c>
      <c r="AA1447" s="16" t="s">
        <v>13369</v>
      </c>
      <c r="AB1447" s="16" t="s">
        <v>606</v>
      </c>
      <c r="AC1447" s="16" t="s">
        <v>7</v>
      </c>
      <c r="AD1447" s="16" t="s">
        <v>453</v>
      </c>
      <c r="AE1447" s="16" t="s">
        <v>7</v>
      </c>
      <c r="AF1447" s="16" t="s">
        <v>338</v>
      </c>
      <c r="AG1447" s="25">
        <f ca="1" t="shared" si="170"/>
        <v>23.4605555555318</v>
      </c>
      <c r="AH1447" s="25" t="str">
        <f t="shared" si="171"/>
        <v>是</v>
      </c>
      <c r="AI1447" s="26" t="str">
        <f ca="1" t="shared" si="172"/>
        <v>是</v>
      </c>
      <c r="AJ1447" s="27" t="str">
        <f ca="1" t="shared" si="173"/>
        <v>是</v>
      </c>
      <c r="AK1447" s="28" t="s">
        <v>69</v>
      </c>
      <c r="AL1447" s="28" t="s">
        <v>71</v>
      </c>
      <c r="AM1447" s="28"/>
    </row>
    <row r="1448" spans="1:39">
      <c r="A1448" s="22" t="str">
        <f t="shared" si="168"/>
        <v>合肥经开大学城网点</v>
      </c>
      <c r="B1448" s="22" t="str">
        <f>VLOOKUP(R1448,区域划分!A:B,2,0)</f>
        <v>合肥南</v>
      </c>
      <c r="C1448" t="str">
        <f t="shared" si="169"/>
        <v>2020-11-07</v>
      </c>
      <c r="D1448" s="16" t="s">
        <v>13370</v>
      </c>
      <c r="E1448" s="16" t="s">
        <v>13371</v>
      </c>
      <c r="F1448" s="16" t="s">
        <v>433</v>
      </c>
      <c r="G1448" s="16" t="s">
        <v>456</v>
      </c>
      <c r="H1448" s="16" t="s">
        <v>457</v>
      </c>
      <c r="I1448" s="16" t="s">
        <v>473</v>
      </c>
      <c r="J1448" s="16" t="s">
        <v>634</v>
      </c>
      <c r="K1448" s="16" t="s">
        <v>13372</v>
      </c>
      <c r="L1448" s="16" t="s">
        <v>13373</v>
      </c>
      <c r="M1448" s="16" t="s">
        <v>13374</v>
      </c>
      <c r="N1448" s="16" t="s">
        <v>441</v>
      </c>
      <c r="O1448" s="16" t="s">
        <v>442</v>
      </c>
      <c r="P1448" s="16" t="s">
        <v>13375</v>
      </c>
      <c r="Q1448" s="16" t="s">
        <v>13376</v>
      </c>
      <c r="R1448" s="16" t="s">
        <v>7</v>
      </c>
      <c r="S1448" s="16" t="s">
        <v>606</v>
      </c>
      <c r="T1448" s="16" t="s">
        <v>13377</v>
      </c>
      <c r="U1448" s="16" t="s">
        <v>466</v>
      </c>
      <c r="V1448" s="16" t="s">
        <v>13378</v>
      </c>
      <c r="W1448" s="16" t="s">
        <v>13375</v>
      </c>
      <c r="X1448" s="16" t="s">
        <v>449</v>
      </c>
      <c r="Y1448" s="16" t="s">
        <v>450</v>
      </c>
      <c r="Z1448" s="16" t="s">
        <v>451</v>
      </c>
      <c r="AA1448" s="16" t="s">
        <v>13379</v>
      </c>
      <c r="AB1448" s="16" t="s">
        <v>606</v>
      </c>
      <c r="AC1448" s="16" t="s">
        <v>7</v>
      </c>
      <c r="AD1448" s="16" t="s">
        <v>453</v>
      </c>
      <c r="AE1448" s="16" t="s">
        <v>7</v>
      </c>
      <c r="AF1448" s="16" t="s">
        <v>338</v>
      </c>
      <c r="AG1448" s="25">
        <f ca="1" t="shared" si="170"/>
        <v>23.5452777778264</v>
      </c>
      <c r="AH1448" s="25" t="str">
        <f t="shared" si="171"/>
        <v>是</v>
      </c>
      <c r="AI1448" s="26" t="str">
        <f ca="1" t="shared" si="172"/>
        <v>是</v>
      </c>
      <c r="AJ1448" s="27" t="str">
        <f ca="1" t="shared" si="173"/>
        <v>是</v>
      </c>
      <c r="AK1448" s="28" t="s">
        <v>69</v>
      </c>
      <c r="AL1448" s="28" t="s">
        <v>71</v>
      </c>
      <c r="AM1448" s="28"/>
    </row>
    <row r="1449" spans="1:39">
      <c r="A1449" s="22" t="str">
        <f t="shared" si="168"/>
        <v>合肥经开网点</v>
      </c>
      <c r="B1449" s="22" t="str">
        <f>VLOOKUP(R1449,区域划分!A:B,2,0)</f>
        <v>合肥南</v>
      </c>
      <c r="C1449" t="str">
        <f t="shared" si="169"/>
        <v>2020-11-07</v>
      </c>
      <c r="D1449" s="16" t="s">
        <v>13380</v>
      </c>
      <c r="E1449" s="16" t="s">
        <v>13381</v>
      </c>
      <c r="F1449" s="16" t="s">
        <v>433</v>
      </c>
      <c r="G1449" s="16" t="s">
        <v>532</v>
      </c>
      <c r="H1449" s="16" t="s">
        <v>533</v>
      </c>
      <c r="I1449" s="16" t="s">
        <v>473</v>
      </c>
      <c r="J1449" s="16" t="s">
        <v>1586</v>
      </c>
      <c r="K1449" s="16" t="s">
        <v>13382</v>
      </c>
      <c r="L1449" s="16" t="s">
        <v>13383</v>
      </c>
      <c r="M1449" s="16" t="s">
        <v>13384</v>
      </c>
      <c r="N1449" s="16" t="s">
        <v>478</v>
      </c>
      <c r="O1449" s="16" t="s">
        <v>479</v>
      </c>
      <c r="P1449" s="16" t="s">
        <v>13385</v>
      </c>
      <c r="Q1449" s="16" t="s">
        <v>13386</v>
      </c>
      <c r="R1449" s="16" t="s">
        <v>9</v>
      </c>
      <c r="S1449" s="16" t="s">
        <v>2273</v>
      </c>
      <c r="T1449" s="16" t="s">
        <v>13387</v>
      </c>
      <c r="U1449" s="16" t="s">
        <v>447</v>
      </c>
      <c r="V1449" s="16" t="s">
        <v>13388</v>
      </c>
      <c r="W1449" s="16" t="s">
        <v>13385</v>
      </c>
      <c r="X1449" s="16" t="s">
        <v>449</v>
      </c>
      <c r="Y1449" s="16" t="s">
        <v>450</v>
      </c>
      <c r="Z1449" s="16" t="s">
        <v>451</v>
      </c>
      <c r="AA1449" s="16" t="s">
        <v>13389</v>
      </c>
      <c r="AB1449" s="16" t="s">
        <v>2273</v>
      </c>
      <c r="AC1449" s="16" t="s">
        <v>9</v>
      </c>
      <c r="AD1449" s="16" t="s">
        <v>453</v>
      </c>
      <c r="AE1449" s="16" t="s">
        <v>9</v>
      </c>
      <c r="AF1449" s="16" t="s">
        <v>338</v>
      </c>
      <c r="AG1449" s="25">
        <f ca="1" t="shared" si="170"/>
        <v>20.5491666667513</v>
      </c>
      <c r="AH1449" s="25" t="str">
        <f t="shared" si="171"/>
        <v>是</v>
      </c>
      <c r="AI1449" s="26" t="str">
        <f ca="1" t="shared" si="172"/>
        <v>是</v>
      </c>
      <c r="AJ1449" s="27" t="str">
        <f ca="1" t="shared" si="173"/>
        <v>是</v>
      </c>
      <c r="AK1449" s="28" t="s">
        <v>69</v>
      </c>
      <c r="AL1449" s="28"/>
      <c r="AM1449" s="28"/>
    </row>
    <row r="1450" spans="1:39">
      <c r="A1450" s="22" t="str">
        <f t="shared" si="168"/>
        <v>合肥长丰水湖镇网点</v>
      </c>
      <c r="B1450" s="22" t="str">
        <f>VLOOKUP(R1450,区域划分!A:B,2,0)</f>
        <v>合肥北</v>
      </c>
      <c r="C1450" t="str">
        <f t="shared" si="169"/>
        <v>2020-11-07</v>
      </c>
      <c r="D1450" s="16" t="s">
        <v>13390</v>
      </c>
      <c r="E1450" s="16" t="s">
        <v>11969</v>
      </c>
      <c r="F1450" s="16" t="s">
        <v>433</v>
      </c>
      <c r="G1450" s="16" t="s">
        <v>471</v>
      </c>
      <c r="H1450" s="16" t="s">
        <v>472</v>
      </c>
      <c r="I1450" s="16" t="s">
        <v>473</v>
      </c>
      <c r="J1450" s="16" t="s">
        <v>600</v>
      </c>
      <c r="K1450" s="16" t="s">
        <v>2620</v>
      </c>
      <c r="L1450" s="16" t="s">
        <v>13391</v>
      </c>
      <c r="M1450" s="16" t="s">
        <v>13392</v>
      </c>
      <c r="N1450" s="16" t="s">
        <v>478</v>
      </c>
      <c r="O1450" s="16" t="s">
        <v>442</v>
      </c>
      <c r="P1450" s="16" t="s">
        <v>13393</v>
      </c>
      <c r="Q1450" s="16" t="s">
        <v>11973</v>
      </c>
      <c r="R1450" s="16" t="s">
        <v>15</v>
      </c>
      <c r="S1450" s="16" t="s">
        <v>829</v>
      </c>
      <c r="T1450" s="16" t="s">
        <v>13394</v>
      </c>
      <c r="U1450" s="16" t="s">
        <v>447</v>
      </c>
      <c r="V1450" s="16" t="s">
        <v>13395</v>
      </c>
      <c r="W1450" s="16" t="s">
        <v>13393</v>
      </c>
      <c r="X1450" s="16" t="s">
        <v>449</v>
      </c>
      <c r="Y1450" s="16" t="s">
        <v>450</v>
      </c>
      <c r="Z1450" s="16" t="s">
        <v>451</v>
      </c>
      <c r="AA1450" s="16" t="s">
        <v>13396</v>
      </c>
      <c r="AB1450" s="16" t="s">
        <v>829</v>
      </c>
      <c r="AC1450" s="16" t="s">
        <v>15</v>
      </c>
      <c r="AD1450" s="16" t="s">
        <v>453</v>
      </c>
      <c r="AE1450" s="16" t="s">
        <v>338</v>
      </c>
      <c r="AF1450" s="16" t="s">
        <v>338</v>
      </c>
      <c r="AG1450" s="25">
        <f ca="1" t="shared" si="170"/>
        <v>2.54055555554805</v>
      </c>
      <c r="AH1450" s="25" t="str">
        <f t="shared" si="171"/>
        <v>是</v>
      </c>
      <c r="AI1450" s="26" t="str">
        <f ca="1" t="shared" si="172"/>
        <v>是</v>
      </c>
      <c r="AJ1450" s="27" t="str">
        <f ca="1" t="shared" si="173"/>
        <v>是</v>
      </c>
      <c r="AK1450" s="28" t="s">
        <v>69</v>
      </c>
      <c r="AL1450" s="28"/>
      <c r="AM1450" s="28"/>
    </row>
    <row r="1451" spans="1:39">
      <c r="A1451" s="22" t="str">
        <f t="shared" si="168"/>
        <v>合肥长丰北城网点</v>
      </c>
      <c r="B1451" s="22" t="str">
        <f>VLOOKUP(R1451,区域划分!A:B,2,0)</f>
        <v>合肥北</v>
      </c>
      <c r="C1451" t="str">
        <f t="shared" si="169"/>
        <v>2020-11-07</v>
      </c>
      <c r="D1451" s="16" t="s">
        <v>13397</v>
      </c>
      <c r="E1451" s="16" t="s">
        <v>10559</v>
      </c>
      <c r="F1451" s="16" t="s">
        <v>433</v>
      </c>
      <c r="G1451" s="16" t="s">
        <v>471</v>
      </c>
      <c r="H1451" s="16" t="s">
        <v>472</v>
      </c>
      <c r="I1451" s="16" t="s">
        <v>473</v>
      </c>
      <c r="J1451" s="16" t="s">
        <v>7715</v>
      </c>
      <c r="K1451" s="16" t="s">
        <v>7716</v>
      </c>
      <c r="L1451" s="16" t="s">
        <v>13398</v>
      </c>
      <c r="M1451" s="16" t="s">
        <v>3668</v>
      </c>
      <c r="N1451" s="16" t="s">
        <v>441</v>
      </c>
      <c r="O1451" s="16" t="s">
        <v>442</v>
      </c>
      <c r="P1451" s="16" t="s">
        <v>10561</v>
      </c>
      <c r="Q1451" s="16" t="s">
        <v>10562</v>
      </c>
      <c r="R1451" s="16" t="s">
        <v>21</v>
      </c>
      <c r="S1451" s="16" t="s">
        <v>606</v>
      </c>
      <c r="T1451" s="16" t="s">
        <v>1216</v>
      </c>
      <c r="U1451" s="16" t="s">
        <v>466</v>
      </c>
      <c r="V1451" s="16" t="s">
        <v>10564</v>
      </c>
      <c r="W1451" s="16" t="s">
        <v>10561</v>
      </c>
      <c r="X1451" s="16" t="s">
        <v>449</v>
      </c>
      <c r="Y1451" s="16" t="s">
        <v>450</v>
      </c>
      <c r="Z1451" s="16" t="s">
        <v>451</v>
      </c>
      <c r="AA1451" s="16" t="s">
        <v>13399</v>
      </c>
      <c r="AB1451" s="16" t="s">
        <v>606</v>
      </c>
      <c r="AC1451" s="16" t="s">
        <v>21</v>
      </c>
      <c r="AD1451" s="16" t="s">
        <v>453</v>
      </c>
      <c r="AE1451" s="16" t="s">
        <v>21</v>
      </c>
      <c r="AF1451" s="16" t="s">
        <v>338</v>
      </c>
      <c r="AG1451" s="25">
        <f ca="1" t="shared" si="170"/>
        <v>23.7711111110402</v>
      </c>
      <c r="AH1451" s="25" t="str">
        <f t="shared" si="171"/>
        <v>是</v>
      </c>
      <c r="AI1451" s="26" t="str">
        <f ca="1" t="shared" si="172"/>
        <v>是</v>
      </c>
      <c r="AJ1451" s="27" t="str">
        <f ca="1" t="shared" si="173"/>
        <v>是</v>
      </c>
      <c r="AK1451" s="28"/>
      <c r="AL1451" s="28" t="s">
        <v>71</v>
      </c>
      <c r="AM1451" s="28"/>
    </row>
    <row r="1452" spans="1:39">
      <c r="A1452" s="22" t="str">
        <f t="shared" si="168"/>
        <v>蚌埠怀远新城网点</v>
      </c>
      <c r="B1452" s="22" t="str">
        <f>VLOOKUP(R1452,区域划分!A:B,2,0)</f>
        <v>蚌埠</v>
      </c>
      <c r="C1452" t="str">
        <f t="shared" si="169"/>
        <v>2020-11-07</v>
      </c>
      <c r="D1452" s="16" t="s">
        <v>13400</v>
      </c>
      <c r="E1452" s="16" t="s">
        <v>13401</v>
      </c>
      <c r="F1452" s="16" t="s">
        <v>433</v>
      </c>
      <c r="G1452" s="16" t="s">
        <v>434</v>
      </c>
      <c r="H1452" s="16" t="s">
        <v>2446</v>
      </c>
      <c r="I1452" s="16" t="s">
        <v>473</v>
      </c>
      <c r="J1452" s="16" t="s">
        <v>9394</v>
      </c>
      <c r="K1452" s="16" t="s">
        <v>9395</v>
      </c>
      <c r="L1452" s="16" t="s">
        <v>13402</v>
      </c>
      <c r="M1452" s="16" t="s">
        <v>13403</v>
      </c>
      <c r="N1452" s="16" t="s">
        <v>478</v>
      </c>
      <c r="O1452" s="16" t="s">
        <v>442</v>
      </c>
      <c r="P1452" s="16" t="s">
        <v>13403</v>
      </c>
      <c r="Q1452" s="16" t="s">
        <v>13404</v>
      </c>
      <c r="R1452" s="16" t="s">
        <v>169</v>
      </c>
      <c r="S1452" s="16" t="s">
        <v>606</v>
      </c>
      <c r="T1452" s="16" t="s">
        <v>13405</v>
      </c>
      <c r="U1452" s="16" t="s">
        <v>466</v>
      </c>
      <c r="V1452" s="16" t="s">
        <v>13406</v>
      </c>
      <c r="W1452" s="16" t="s">
        <v>13403</v>
      </c>
      <c r="X1452" s="16" t="s">
        <v>449</v>
      </c>
      <c r="Y1452" s="16" t="s">
        <v>450</v>
      </c>
      <c r="Z1452" s="16" t="s">
        <v>451</v>
      </c>
      <c r="AA1452" s="16" t="s">
        <v>13407</v>
      </c>
      <c r="AB1452" s="16" t="s">
        <v>606</v>
      </c>
      <c r="AC1452" s="16" t="s">
        <v>169</v>
      </c>
      <c r="AD1452" s="16" t="s">
        <v>453</v>
      </c>
      <c r="AE1452" s="16" t="s">
        <v>169</v>
      </c>
      <c r="AF1452" s="16" t="s">
        <v>338</v>
      </c>
      <c r="AG1452" s="25">
        <f ca="1" t="shared" si="170"/>
        <v>23.7508333334117</v>
      </c>
      <c r="AH1452" s="25" t="str">
        <f t="shared" si="171"/>
        <v>是</v>
      </c>
      <c r="AI1452" s="26" t="str">
        <f ca="1" t="shared" si="172"/>
        <v>是</v>
      </c>
      <c r="AJ1452" s="27" t="str">
        <f ca="1" t="shared" si="173"/>
        <v>是</v>
      </c>
      <c r="AK1452" s="28"/>
      <c r="AL1452" s="28" t="s">
        <v>71</v>
      </c>
      <c r="AM1452" s="28"/>
    </row>
    <row r="1453" spans="1:39">
      <c r="A1453" s="22" t="str">
        <f t="shared" si="168"/>
        <v>合肥包河三里庵网点</v>
      </c>
      <c r="B1453" s="22" t="str">
        <f>VLOOKUP(R1453,区域划分!A:B,2,0)</f>
        <v>合肥南</v>
      </c>
      <c r="C1453" t="str">
        <f t="shared" si="169"/>
        <v>2020-11-07</v>
      </c>
      <c r="D1453" s="16" t="s">
        <v>13408</v>
      </c>
      <c r="E1453" s="16" t="s">
        <v>13409</v>
      </c>
      <c r="F1453" s="16" t="s">
        <v>433</v>
      </c>
      <c r="G1453" s="16" t="s">
        <v>456</v>
      </c>
      <c r="H1453" s="16" t="s">
        <v>457</v>
      </c>
      <c r="I1453" s="16" t="s">
        <v>436</v>
      </c>
      <c r="J1453" s="16" t="s">
        <v>13410</v>
      </c>
      <c r="K1453" s="16" t="s">
        <v>13411</v>
      </c>
      <c r="L1453" s="16" t="s">
        <v>13412</v>
      </c>
      <c r="M1453" s="16" t="s">
        <v>13413</v>
      </c>
      <c r="N1453" s="16" t="s">
        <v>478</v>
      </c>
      <c r="O1453" s="16" t="s">
        <v>442</v>
      </c>
      <c r="P1453" s="16" t="s">
        <v>13414</v>
      </c>
      <c r="Q1453" s="16" t="s">
        <v>13415</v>
      </c>
      <c r="R1453" s="16" t="s">
        <v>13</v>
      </c>
      <c r="S1453" s="16" t="s">
        <v>606</v>
      </c>
      <c r="T1453" s="16" t="s">
        <v>607</v>
      </c>
      <c r="U1453" s="16" t="s">
        <v>466</v>
      </c>
      <c r="V1453" s="16" t="s">
        <v>13416</v>
      </c>
      <c r="W1453" s="16" t="s">
        <v>13414</v>
      </c>
      <c r="X1453" s="16" t="s">
        <v>449</v>
      </c>
      <c r="Y1453" s="16" t="s">
        <v>450</v>
      </c>
      <c r="Z1453" s="16" t="s">
        <v>451</v>
      </c>
      <c r="AA1453" s="16" t="s">
        <v>13417</v>
      </c>
      <c r="AB1453" s="16" t="s">
        <v>606</v>
      </c>
      <c r="AC1453" s="16" t="s">
        <v>13</v>
      </c>
      <c r="AD1453" s="16" t="s">
        <v>453</v>
      </c>
      <c r="AE1453" s="16" t="s">
        <v>13</v>
      </c>
      <c r="AF1453" s="16" t="s">
        <v>338</v>
      </c>
      <c r="AG1453" s="25">
        <f ca="1" t="shared" si="170"/>
        <v>23.5919444445753</v>
      </c>
      <c r="AH1453" s="25" t="str">
        <f t="shared" si="171"/>
        <v>是</v>
      </c>
      <c r="AI1453" s="26" t="str">
        <f ca="1" t="shared" si="172"/>
        <v>是</v>
      </c>
      <c r="AJ1453" s="27" t="str">
        <f ca="1" t="shared" si="173"/>
        <v>是</v>
      </c>
      <c r="AK1453" s="28"/>
      <c r="AL1453" s="28" t="s">
        <v>71</v>
      </c>
      <c r="AM1453" s="28"/>
    </row>
    <row r="1454" spans="1:39">
      <c r="A1454" s="22" t="str">
        <f t="shared" si="168"/>
        <v>亳州利辛城北网点</v>
      </c>
      <c r="B1454" s="22" t="str">
        <f>VLOOKUP(R1454,区域划分!A:B,2,0)</f>
        <v>亳州</v>
      </c>
      <c r="C1454" t="str">
        <f t="shared" si="169"/>
        <v>2020-11-07</v>
      </c>
      <c r="D1454" s="16" t="s">
        <v>13418</v>
      </c>
      <c r="E1454" s="16" t="s">
        <v>13419</v>
      </c>
      <c r="F1454" s="16" t="s">
        <v>433</v>
      </c>
      <c r="G1454" s="16" t="s">
        <v>532</v>
      </c>
      <c r="H1454" s="16" t="s">
        <v>533</v>
      </c>
      <c r="I1454" s="16" t="s">
        <v>473</v>
      </c>
      <c r="J1454" s="16" t="s">
        <v>13420</v>
      </c>
      <c r="K1454" s="16" t="s">
        <v>13421</v>
      </c>
      <c r="L1454" s="16" t="s">
        <v>13422</v>
      </c>
      <c r="M1454" s="16" t="s">
        <v>13423</v>
      </c>
      <c r="N1454" s="16" t="s">
        <v>441</v>
      </c>
      <c r="O1454" s="16" t="s">
        <v>442</v>
      </c>
      <c r="P1454" s="16" t="s">
        <v>13423</v>
      </c>
      <c r="Q1454" s="16" t="s">
        <v>13424</v>
      </c>
      <c r="R1454" s="16" t="s">
        <v>92</v>
      </c>
      <c r="S1454" s="16" t="s">
        <v>10605</v>
      </c>
      <c r="T1454" s="16" t="s">
        <v>13425</v>
      </c>
      <c r="U1454" s="16" t="s">
        <v>447</v>
      </c>
      <c r="V1454" s="16" t="s">
        <v>13426</v>
      </c>
      <c r="W1454" s="16" t="s">
        <v>13423</v>
      </c>
      <c r="X1454" s="16" t="s">
        <v>449</v>
      </c>
      <c r="Y1454" s="16" t="s">
        <v>450</v>
      </c>
      <c r="Z1454" s="16" t="s">
        <v>451</v>
      </c>
      <c r="AA1454" s="16" t="s">
        <v>13427</v>
      </c>
      <c r="AB1454" s="16" t="s">
        <v>10605</v>
      </c>
      <c r="AC1454" s="16" t="s">
        <v>92</v>
      </c>
      <c r="AD1454" s="16" t="s">
        <v>453</v>
      </c>
      <c r="AE1454" s="16" t="s">
        <v>338</v>
      </c>
      <c r="AF1454" s="16" t="s">
        <v>338</v>
      </c>
      <c r="AG1454" s="25">
        <f ca="1" t="shared" si="170"/>
        <v>19.2405555556761</v>
      </c>
      <c r="AH1454" s="25" t="str">
        <f t="shared" si="171"/>
        <v>是</v>
      </c>
      <c r="AI1454" s="26" t="str">
        <f ca="1" t="shared" si="172"/>
        <v>是</v>
      </c>
      <c r="AJ1454" s="27" t="str">
        <f ca="1" t="shared" si="173"/>
        <v>是</v>
      </c>
      <c r="AK1454" s="28" t="s">
        <v>69</v>
      </c>
      <c r="AL1454" s="28"/>
      <c r="AM1454" s="28"/>
    </row>
    <row r="1455" spans="1:39">
      <c r="A1455" s="22" t="str">
        <f t="shared" si="168"/>
        <v>合肥经开大学城网点</v>
      </c>
      <c r="B1455" s="22" t="str">
        <f>VLOOKUP(R1455,区域划分!A:B,2,0)</f>
        <v>合肥南</v>
      </c>
      <c r="C1455" t="str">
        <f t="shared" si="169"/>
        <v>2020-11-07</v>
      </c>
      <c r="D1455" s="16" t="s">
        <v>13428</v>
      </c>
      <c r="E1455" s="16" t="s">
        <v>13429</v>
      </c>
      <c r="F1455" s="16" t="s">
        <v>433</v>
      </c>
      <c r="G1455" s="16" t="s">
        <v>471</v>
      </c>
      <c r="H1455" s="16" t="s">
        <v>599</v>
      </c>
      <c r="I1455" s="16" t="s">
        <v>436</v>
      </c>
      <c r="J1455" s="16" t="s">
        <v>2402</v>
      </c>
      <c r="K1455" s="16" t="s">
        <v>2784</v>
      </c>
      <c r="L1455" s="16" t="s">
        <v>13430</v>
      </c>
      <c r="M1455" s="16" t="s">
        <v>13431</v>
      </c>
      <c r="N1455" s="16" t="s">
        <v>441</v>
      </c>
      <c r="O1455" s="16" t="s">
        <v>442</v>
      </c>
      <c r="P1455" s="16" t="s">
        <v>13432</v>
      </c>
      <c r="Q1455" s="16" t="s">
        <v>13433</v>
      </c>
      <c r="R1455" s="16" t="s">
        <v>7</v>
      </c>
      <c r="S1455" s="16" t="s">
        <v>606</v>
      </c>
      <c r="T1455" s="16" t="s">
        <v>13130</v>
      </c>
      <c r="U1455" s="16" t="s">
        <v>466</v>
      </c>
      <c r="V1455" s="16" t="s">
        <v>13434</v>
      </c>
      <c r="W1455" s="16" t="s">
        <v>13432</v>
      </c>
      <c r="X1455" s="16" t="s">
        <v>449</v>
      </c>
      <c r="Y1455" s="16" t="s">
        <v>450</v>
      </c>
      <c r="Z1455" s="16" t="s">
        <v>451</v>
      </c>
      <c r="AA1455" s="16" t="s">
        <v>13435</v>
      </c>
      <c r="AB1455" s="16" t="s">
        <v>606</v>
      </c>
      <c r="AC1455" s="16" t="s">
        <v>7</v>
      </c>
      <c r="AD1455" s="16" t="s">
        <v>453</v>
      </c>
      <c r="AE1455" s="16" t="s">
        <v>7</v>
      </c>
      <c r="AF1455" s="16" t="s">
        <v>338</v>
      </c>
      <c r="AG1455" s="25">
        <f ca="1" t="shared" si="170"/>
        <v>23.4733333333279</v>
      </c>
      <c r="AH1455" s="25" t="str">
        <f t="shared" si="171"/>
        <v>是</v>
      </c>
      <c r="AI1455" s="26" t="str">
        <f ca="1" t="shared" si="172"/>
        <v>是</v>
      </c>
      <c r="AJ1455" s="27" t="str">
        <f ca="1" t="shared" si="173"/>
        <v>是</v>
      </c>
      <c r="AK1455" s="28" t="s">
        <v>69</v>
      </c>
      <c r="AL1455" s="28" t="s">
        <v>71</v>
      </c>
      <c r="AM1455" s="28"/>
    </row>
    <row r="1456" spans="1:39">
      <c r="A1456" s="22" t="str">
        <f t="shared" si="168"/>
        <v>宣城宣州孙埠水东网点</v>
      </c>
      <c r="B1456" s="22" t="str">
        <f>VLOOKUP(R1456,区域划分!A:B,2,0)</f>
        <v>宣城</v>
      </c>
      <c r="C1456" t="str">
        <f t="shared" si="169"/>
        <v>2020-11-07</v>
      </c>
      <c r="D1456" s="16" t="s">
        <v>13436</v>
      </c>
      <c r="E1456" s="16" t="s">
        <v>13437</v>
      </c>
      <c r="F1456" s="16" t="s">
        <v>433</v>
      </c>
      <c r="G1456" s="16" t="s">
        <v>471</v>
      </c>
      <c r="H1456" s="16" t="s">
        <v>472</v>
      </c>
      <c r="I1456" s="16" t="s">
        <v>473</v>
      </c>
      <c r="J1456" s="16" t="s">
        <v>5017</v>
      </c>
      <c r="K1456" s="16" t="s">
        <v>13438</v>
      </c>
      <c r="L1456" s="16" t="s">
        <v>13439</v>
      </c>
      <c r="M1456" s="16" t="s">
        <v>13440</v>
      </c>
      <c r="N1456" s="16" t="s">
        <v>441</v>
      </c>
      <c r="O1456" s="16" t="s">
        <v>442</v>
      </c>
      <c r="P1456" s="16" t="s">
        <v>13441</v>
      </c>
      <c r="Q1456" s="16" t="s">
        <v>13442</v>
      </c>
      <c r="R1456" s="16" t="s">
        <v>87</v>
      </c>
      <c r="S1456" s="16" t="s">
        <v>11053</v>
      </c>
      <c r="T1456" s="16" t="s">
        <v>13443</v>
      </c>
      <c r="U1456" s="16" t="s">
        <v>447</v>
      </c>
      <c r="V1456" s="16" t="s">
        <v>13444</v>
      </c>
      <c r="W1456" s="16" t="s">
        <v>13441</v>
      </c>
      <c r="X1456" s="16" t="s">
        <v>449</v>
      </c>
      <c r="Y1456" s="16" t="s">
        <v>450</v>
      </c>
      <c r="Z1456" s="16" t="s">
        <v>451</v>
      </c>
      <c r="AA1456" s="16" t="s">
        <v>13445</v>
      </c>
      <c r="AB1456" s="16" t="s">
        <v>11053</v>
      </c>
      <c r="AC1456" s="16" t="s">
        <v>87</v>
      </c>
      <c r="AD1456" s="16" t="s">
        <v>453</v>
      </c>
      <c r="AE1456" s="16" t="s">
        <v>338</v>
      </c>
      <c r="AF1456" s="16" t="s">
        <v>338</v>
      </c>
      <c r="AG1456" s="25">
        <f ca="1" t="shared" si="170"/>
        <v>23.7266666666837</v>
      </c>
      <c r="AH1456" s="25" t="str">
        <f t="shared" si="171"/>
        <v>是</v>
      </c>
      <c r="AI1456" s="26" t="str">
        <f ca="1" t="shared" si="172"/>
        <v>是</v>
      </c>
      <c r="AJ1456" s="27" t="str">
        <f ca="1" t="shared" si="173"/>
        <v>是</v>
      </c>
      <c r="AK1456" s="28" t="s">
        <v>69</v>
      </c>
      <c r="AL1456" s="28"/>
      <c r="AM1456" s="28"/>
    </row>
    <row r="1457" spans="1:39">
      <c r="A1457" s="22" t="str">
        <f t="shared" si="168"/>
        <v>合肥长丰水湖镇网点</v>
      </c>
      <c r="B1457" s="22" t="str">
        <f>VLOOKUP(R1457,区域划分!A:B,2,0)</f>
        <v>合肥北</v>
      </c>
      <c r="C1457" t="str">
        <f t="shared" si="169"/>
        <v>2020-11-07</v>
      </c>
      <c r="D1457" s="16" t="s">
        <v>13446</v>
      </c>
      <c r="E1457" s="16" t="s">
        <v>13447</v>
      </c>
      <c r="F1457" s="16" t="s">
        <v>433</v>
      </c>
      <c r="G1457" s="16" t="s">
        <v>471</v>
      </c>
      <c r="H1457" s="16" t="s">
        <v>472</v>
      </c>
      <c r="I1457" s="16" t="s">
        <v>436</v>
      </c>
      <c r="J1457" s="16" t="s">
        <v>13448</v>
      </c>
      <c r="K1457" s="16" t="s">
        <v>13449</v>
      </c>
      <c r="L1457" s="16" t="s">
        <v>13450</v>
      </c>
      <c r="M1457" s="16" t="s">
        <v>13451</v>
      </c>
      <c r="N1457" s="16" t="s">
        <v>478</v>
      </c>
      <c r="O1457" s="16" t="s">
        <v>442</v>
      </c>
      <c r="P1457" s="16" t="s">
        <v>13452</v>
      </c>
      <c r="Q1457" s="16" t="s">
        <v>13453</v>
      </c>
      <c r="R1457" s="16" t="s">
        <v>15</v>
      </c>
      <c r="S1457" s="16" t="s">
        <v>829</v>
      </c>
      <c r="T1457" s="16" t="s">
        <v>13454</v>
      </c>
      <c r="U1457" s="16" t="s">
        <v>447</v>
      </c>
      <c r="V1457" s="16" t="s">
        <v>13455</v>
      </c>
      <c r="W1457" s="16" t="s">
        <v>13452</v>
      </c>
      <c r="X1457" s="16" t="s">
        <v>449</v>
      </c>
      <c r="Y1457" s="16" t="s">
        <v>450</v>
      </c>
      <c r="Z1457" s="16" t="s">
        <v>451</v>
      </c>
      <c r="AA1457" s="16" t="s">
        <v>13456</v>
      </c>
      <c r="AB1457" s="16" t="s">
        <v>829</v>
      </c>
      <c r="AC1457" s="16" t="s">
        <v>15</v>
      </c>
      <c r="AD1457" s="16" t="s">
        <v>453</v>
      </c>
      <c r="AE1457" s="16" t="s">
        <v>338</v>
      </c>
      <c r="AF1457" s="16" t="s">
        <v>338</v>
      </c>
      <c r="AG1457" s="25">
        <f ca="1" t="shared" si="170"/>
        <v>4.56555555551313</v>
      </c>
      <c r="AH1457" s="25" t="str">
        <f t="shared" si="171"/>
        <v>是</v>
      </c>
      <c r="AI1457" s="26" t="str">
        <f ca="1" t="shared" si="172"/>
        <v>是</v>
      </c>
      <c r="AJ1457" s="27" t="str">
        <f ca="1" t="shared" si="173"/>
        <v>是</v>
      </c>
      <c r="AK1457" s="28" t="s">
        <v>69</v>
      </c>
      <c r="AL1457" s="28"/>
      <c r="AM1457" s="28"/>
    </row>
    <row r="1458" spans="1:39">
      <c r="A1458" s="22" t="str">
        <f t="shared" si="168"/>
        <v>合肥经开大学城网点</v>
      </c>
      <c r="B1458" s="22" t="str">
        <f>VLOOKUP(R1458,区域划分!A:B,2,0)</f>
        <v>合肥南</v>
      </c>
      <c r="C1458" t="str">
        <f t="shared" si="169"/>
        <v>2020-11-07</v>
      </c>
      <c r="D1458" s="16" t="s">
        <v>13457</v>
      </c>
      <c r="E1458" s="16" t="s">
        <v>13458</v>
      </c>
      <c r="F1458" s="16" t="s">
        <v>433</v>
      </c>
      <c r="G1458" s="16" t="s">
        <v>532</v>
      </c>
      <c r="H1458" s="16" t="s">
        <v>533</v>
      </c>
      <c r="I1458" s="16" t="s">
        <v>473</v>
      </c>
      <c r="J1458" s="16" t="s">
        <v>600</v>
      </c>
      <c r="K1458" s="16" t="s">
        <v>11786</v>
      </c>
      <c r="L1458" s="16" t="s">
        <v>13459</v>
      </c>
      <c r="M1458" s="16" t="s">
        <v>537</v>
      </c>
      <c r="N1458" s="16" t="s">
        <v>478</v>
      </c>
      <c r="O1458" s="16" t="s">
        <v>442</v>
      </c>
      <c r="P1458" s="16" t="s">
        <v>537</v>
      </c>
      <c r="Q1458" s="16" t="s">
        <v>13460</v>
      </c>
      <c r="R1458" s="16" t="s">
        <v>7</v>
      </c>
      <c r="S1458" s="16" t="s">
        <v>606</v>
      </c>
      <c r="T1458" s="16" t="s">
        <v>13130</v>
      </c>
      <c r="U1458" s="16" t="s">
        <v>466</v>
      </c>
      <c r="V1458" s="16" t="s">
        <v>541</v>
      </c>
      <c r="W1458" s="16" t="s">
        <v>537</v>
      </c>
      <c r="X1458" s="16" t="s">
        <v>449</v>
      </c>
      <c r="Y1458" s="16" t="s">
        <v>450</v>
      </c>
      <c r="Z1458" s="16" t="s">
        <v>451</v>
      </c>
      <c r="AA1458" s="16" t="s">
        <v>13461</v>
      </c>
      <c r="AB1458" s="16" t="s">
        <v>606</v>
      </c>
      <c r="AC1458" s="16" t="s">
        <v>7</v>
      </c>
      <c r="AD1458" s="16" t="s">
        <v>453</v>
      </c>
      <c r="AE1458" s="16" t="s">
        <v>7</v>
      </c>
      <c r="AF1458" s="16" t="s">
        <v>338</v>
      </c>
      <c r="AG1458" s="25">
        <f ca="1" t="shared" si="170"/>
        <v>23.7005555555806</v>
      </c>
      <c r="AH1458" s="25" t="str">
        <f t="shared" si="171"/>
        <v>是</v>
      </c>
      <c r="AI1458" s="26" t="str">
        <f ca="1" t="shared" si="172"/>
        <v>是</v>
      </c>
      <c r="AJ1458" s="27" t="str">
        <f ca="1" t="shared" si="173"/>
        <v>是</v>
      </c>
      <c r="AK1458" s="28" t="s">
        <v>69</v>
      </c>
      <c r="AL1458" s="28" t="s">
        <v>71</v>
      </c>
      <c r="AM1458" s="28"/>
    </row>
    <row r="1459" spans="1:39">
      <c r="A1459" s="22" t="str">
        <f t="shared" si="168"/>
        <v>合肥经开大学城网点</v>
      </c>
      <c r="B1459" s="22" t="str">
        <f>VLOOKUP(R1459,区域划分!A:B,2,0)</f>
        <v>合肥南</v>
      </c>
      <c r="C1459" t="str">
        <f t="shared" si="169"/>
        <v>2020-11-07</v>
      </c>
      <c r="D1459" s="16" t="s">
        <v>13462</v>
      </c>
      <c r="E1459" s="16" t="s">
        <v>13463</v>
      </c>
      <c r="F1459" s="16" t="s">
        <v>835</v>
      </c>
      <c r="G1459" s="16" t="s">
        <v>471</v>
      </c>
      <c r="H1459" s="16" t="s">
        <v>472</v>
      </c>
      <c r="I1459" s="16" t="s">
        <v>473</v>
      </c>
      <c r="J1459" s="16" t="s">
        <v>836</v>
      </c>
      <c r="K1459" s="16" t="s">
        <v>13464</v>
      </c>
      <c r="L1459" s="16" t="s">
        <v>13465</v>
      </c>
      <c r="M1459" s="16" t="s">
        <v>13466</v>
      </c>
      <c r="N1459" s="16" t="s">
        <v>478</v>
      </c>
      <c r="O1459" s="16" t="s">
        <v>442</v>
      </c>
      <c r="P1459" s="16" t="s">
        <v>13467</v>
      </c>
      <c r="Q1459" s="16" t="s">
        <v>13468</v>
      </c>
      <c r="R1459" s="16" t="s">
        <v>7</v>
      </c>
      <c r="S1459" s="16" t="s">
        <v>606</v>
      </c>
      <c r="T1459" s="16" t="s">
        <v>13469</v>
      </c>
      <c r="U1459" s="16" t="s">
        <v>466</v>
      </c>
      <c r="V1459" s="16" t="s">
        <v>13470</v>
      </c>
      <c r="W1459" s="16" t="s">
        <v>13467</v>
      </c>
      <c r="X1459" s="16" t="s">
        <v>449</v>
      </c>
      <c r="Y1459" s="16" t="s">
        <v>450</v>
      </c>
      <c r="Z1459" s="16" t="s">
        <v>451</v>
      </c>
      <c r="AA1459" s="16" t="s">
        <v>13471</v>
      </c>
      <c r="AB1459" s="16" t="s">
        <v>606</v>
      </c>
      <c r="AC1459" s="16" t="s">
        <v>7</v>
      </c>
      <c r="AD1459" s="16" t="s">
        <v>865</v>
      </c>
      <c r="AE1459" s="16" t="s">
        <v>7</v>
      </c>
      <c r="AF1459" s="16" t="s">
        <v>338</v>
      </c>
      <c r="AG1459" s="25">
        <f ca="1" t="shared" si="170"/>
        <v>23.7238888887805</v>
      </c>
      <c r="AH1459" s="25" t="str">
        <f t="shared" si="171"/>
        <v>是</v>
      </c>
      <c r="AI1459" s="26" t="str">
        <f ca="1" t="shared" si="172"/>
        <v>是</v>
      </c>
      <c r="AJ1459" s="27" t="str">
        <f ca="1" t="shared" si="173"/>
        <v>是</v>
      </c>
      <c r="AK1459" s="28"/>
      <c r="AL1459" s="28" t="s">
        <v>71</v>
      </c>
      <c r="AM1459" s="28"/>
    </row>
    <row r="1460" spans="1:39">
      <c r="A1460" s="22" t="str">
        <f t="shared" si="168"/>
        <v>合肥长丰水湖镇网点</v>
      </c>
      <c r="B1460" s="22" t="str">
        <f>VLOOKUP(R1460,区域划分!A:B,2,0)</f>
        <v>合肥北</v>
      </c>
      <c r="C1460" t="str">
        <f t="shared" si="169"/>
        <v>2020-11-07</v>
      </c>
      <c r="D1460" s="16" t="s">
        <v>13472</v>
      </c>
      <c r="E1460" s="16" t="s">
        <v>13473</v>
      </c>
      <c r="F1460" s="16" t="s">
        <v>433</v>
      </c>
      <c r="G1460" s="16" t="s">
        <v>434</v>
      </c>
      <c r="H1460" s="16" t="s">
        <v>435</v>
      </c>
      <c r="I1460" s="16" t="s">
        <v>473</v>
      </c>
      <c r="J1460" s="16" t="s">
        <v>2629</v>
      </c>
      <c r="K1460" s="16" t="s">
        <v>9055</v>
      </c>
      <c r="L1460" s="16" t="s">
        <v>13474</v>
      </c>
      <c r="M1460" s="16" t="s">
        <v>537</v>
      </c>
      <c r="N1460" s="16" t="s">
        <v>441</v>
      </c>
      <c r="O1460" s="16" t="s">
        <v>442</v>
      </c>
      <c r="P1460" s="16" t="s">
        <v>537</v>
      </c>
      <c r="Q1460" s="16" t="s">
        <v>13475</v>
      </c>
      <c r="R1460" s="16" t="s">
        <v>15</v>
      </c>
      <c r="S1460" s="16" t="s">
        <v>829</v>
      </c>
      <c r="T1460" s="16" t="s">
        <v>13476</v>
      </c>
      <c r="U1460" s="16" t="s">
        <v>447</v>
      </c>
      <c r="V1460" s="16" t="s">
        <v>541</v>
      </c>
      <c r="W1460" s="16" t="s">
        <v>537</v>
      </c>
      <c r="X1460" s="16" t="s">
        <v>449</v>
      </c>
      <c r="Y1460" s="16" t="s">
        <v>450</v>
      </c>
      <c r="Z1460" s="16" t="s">
        <v>451</v>
      </c>
      <c r="AA1460" s="16" t="s">
        <v>13477</v>
      </c>
      <c r="AB1460" s="16" t="s">
        <v>829</v>
      </c>
      <c r="AC1460" s="16" t="s">
        <v>15</v>
      </c>
      <c r="AD1460" s="16" t="s">
        <v>453</v>
      </c>
      <c r="AE1460" s="16" t="s">
        <v>338</v>
      </c>
      <c r="AF1460" s="16" t="s">
        <v>338</v>
      </c>
      <c r="AG1460" s="25">
        <f ca="1" t="shared" si="170"/>
        <v>5.30805555550614</v>
      </c>
      <c r="AH1460" s="25" t="str">
        <f t="shared" si="171"/>
        <v>是</v>
      </c>
      <c r="AI1460" s="26" t="str">
        <f ca="1" t="shared" si="172"/>
        <v>是</v>
      </c>
      <c r="AJ1460" s="27" t="str">
        <f ca="1" t="shared" si="173"/>
        <v>是</v>
      </c>
      <c r="AK1460" s="28" t="s">
        <v>69</v>
      </c>
      <c r="AL1460" s="28"/>
      <c r="AM1460" s="28"/>
    </row>
    <row r="1461" spans="1:39">
      <c r="A1461" s="22" t="str">
        <f t="shared" si="168"/>
        <v>合肥经开网点</v>
      </c>
      <c r="B1461" s="22" t="str">
        <f>VLOOKUP(R1461,区域划分!A:B,2,0)</f>
        <v>合肥南</v>
      </c>
      <c r="C1461" t="str">
        <f t="shared" si="169"/>
        <v>2020-11-07</v>
      </c>
      <c r="D1461" s="16" t="s">
        <v>13478</v>
      </c>
      <c r="E1461" s="16" t="s">
        <v>13479</v>
      </c>
      <c r="F1461" s="16" t="s">
        <v>433</v>
      </c>
      <c r="G1461" s="16" t="s">
        <v>456</v>
      </c>
      <c r="H1461" s="16" t="s">
        <v>457</v>
      </c>
      <c r="I1461" s="16" t="s">
        <v>473</v>
      </c>
      <c r="J1461" s="16" t="s">
        <v>1093</v>
      </c>
      <c r="K1461" s="16" t="s">
        <v>4687</v>
      </c>
      <c r="L1461" s="16" t="s">
        <v>13480</v>
      </c>
      <c r="M1461" s="16" t="s">
        <v>13481</v>
      </c>
      <c r="N1461" s="16" t="s">
        <v>478</v>
      </c>
      <c r="O1461" s="16" t="s">
        <v>442</v>
      </c>
      <c r="P1461" s="16" t="s">
        <v>13482</v>
      </c>
      <c r="Q1461" s="16" t="s">
        <v>13483</v>
      </c>
      <c r="R1461" s="16" t="s">
        <v>9</v>
      </c>
      <c r="S1461" s="16" t="s">
        <v>2273</v>
      </c>
      <c r="T1461" s="16" t="s">
        <v>13484</v>
      </c>
      <c r="U1461" s="16" t="s">
        <v>447</v>
      </c>
      <c r="V1461" s="16" t="s">
        <v>13485</v>
      </c>
      <c r="W1461" s="16" t="s">
        <v>13482</v>
      </c>
      <c r="X1461" s="16" t="s">
        <v>449</v>
      </c>
      <c r="Y1461" s="16" t="s">
        <v>450</v>
      </c>
      <c r="Z1461" s="16" t="s">
        <v>451</v>
      </c>
      <c r="AA1461" s="16" t="s">
        <v>13486</v>
      </c>
      <c r="AB1461" s="16" t="s">
        <v>2273</v>
      </c>
      <c r="AC1461" s="16" t="s">
        <v>9</v>
      </c>
      <c r="AD1461" s="16" t="s">
        <v>453</v>
      </c>
      <c r="AE1461" s="16" t="s">
        <v>9</v>
      </c>
      <c r="AF1461" s="16" t="s">
        <v>338</v>
      </c>
      <c r="AG1461" s="25">
        <f ca="1" t="shared" si="170"/>
        <v>19.8250000000116</v>
      </c>
      <c r="AH1461" s="25" t="str">
        <f t="shared" si="171"/>
        <v>是</v>
      </c>
      <c r="AI1461" s="26" t="str">
        <f ca="1" t="shared" si="172"/>
        <v>是</v>
      </c>
      <c r="AJ1461" s="27" t="str">
        <f ca="1" t="shared" si="173"/>
        <v>是</v>
      </c>
      <c r="AK1461" s="28" t="s">
        <v>69</v>
      </c>
      <c r="AL1461" s="28"/>
      <c r="AM1461" s="28"/>
    </row>
    <row r="1462" spans="1:39">
      <c r="A1462" s="22" t="str">
        <f t="shared" si="168"/>
        <v>六安裕安小义乌网点</v>
      </c>
      <c r="B1462" s="22" t="str">
        <f>VLOOKUP(R1462,区域划分!A:B,2,0)</f>
        <v>六安</v>
      </c>
      <c r="C1462" t="str">
        <f t="shared" si="169"/>
        <v>2020-11-07</v>
      </c>
      <c r="D1462" s="16" t="s">
        <v>13487</v>
      </c>
      <c r="E1462" s="16" t="s">
        <v>13488</v>
      </c>
      <c r="F1462" s="16" t="s">
        <v>433</v>
      </c>
      <c r="G1462" s="16" t="s">
        <v>532</v>
      </c>
      <c r="H1462" s="16" t="s">
        <v>1112</v>
      </c>
      <c r="I1462" s="16" t="s">
        <v>473</v>
      </c>
      <c r="J1462" s="16" t="s">
        <v>100</v>
      </c>
      <c r="K1462" s="16" t="s">
        <v>9016</v>
      </c>
      <c r="L1462" s="16" t="s">
        <v>13489</v>
      </c>
      <c r="M1462" s="16" t="s">
        <v>537</v>
      </c>
      <c r="N1462" s="16" t="s">
        <v>441</v>
      </c>
      <c r="O1462" s="16" t="s">
        <v>479</v>
      </c>
      <c r="P1462" s="16" t="s">
        <v>13490</v>
      </c>
      <c r="Q1462" s="16" t="s">
        <v>13491</v>
      </c>
      <c r="R1462" s="16" t="s">
        <v>100</v>
      </c>
      <c r="S1462" s="16" t="s">
        <v>9016</v>
      </c>
      <c r="T1462" s="16" t="s">
        <v>13492</v>
      </c>
      <c r="U1462" s="16" t="s">
        <v>447</v>
      </c>
      <c r="V1462" s="16" t="s">
        <v>12743</v>
      </c>
      <c r="W1462" s="16" t="s">
        <v>13490</v>
      </c>
      <c r="X1462" s="16" t="s">
        <v>449</v>
      </c>
      <c r="Y1462" s="16" t="s">
        <v>450</v>
      </c>
      <c r="Z1462" s="16" t="s">
        <v>451</v>
      </c>
      <c r="AA1462" s="16" t="s">
        <v>13493</v>
      </c>
      <c r="AB1462" s="16" t="s">
        <v>9016</v>
      </c>
      <c r="AC1462" s="16" t="s">
        <v>13494</v>
      </c>
      <c r="AD1462" s="16" t="s">
        <v>453</v>
      </c>
      <c r="AE1462" s="16" t="s">
        <v>338</v>
      </c>
      <c r="AF1462" s="16" t="s">
        <v>338</v>
      </c>
      <c r="AG1462" s="25">
        <f ca="1" t="shared" si="170"/>
        <v>0.949722222285345</v>
      </c>
      <c r="AH1462" s="25" t="str">
        <f t="shared" si="171"/>
        <v>是</v>
      </c>
      <c r="AI1462" s="26" t="str">
        <f ca="1" t="shared" si="172"/>
        <v>是</v>
      </c>
      <c r="AJ1462" s="27" t="str">
        <f ca="1" t="shared" si="173"/>
        <v>是</v>
      </c>
      <c r="AK1462" s="28" t="s">
        <v>69</v>
      </c>
      <c r="AL1462" s="28"/>
      <c r="AM1462" s="28"/>
    </row>
    <row r="1463" spans="1:39">
      <c r="A1463" s="22" t="str">
        <f t="shared" si="168"/>
        <v>合肥经开大学城网点</v>
      </c>
      <c r="B1463" s="22" t="str">
        <f>VLOOKUP(R1463,区域划分!A:B,2,0)</f>
        <v>合肥南</v>
      </c>
      <c r="C1463" t="str">
        <f t="shared" si="169"/>
        <v>2020-11-07</v>
      </c>
      <c r="D1463" s="16" t="s">
        <v>13495</v>
      </c>
      <c r="E1463" s="16" t="s">
        <v>13496</v>
      </c>
      <c r="F1463" s="16" t="s">
        <v>433</v>
      </c>
      <c r="G1463" s="16" t="s">
        <v>3420</v>
      </c>
      <c r="H1463" s="16" t="s">
        <v>3421</v>
      </c>
      <c r="I1463" s="16" t="s">
        <v>436</v>
      </c>
      <c r="J1463" s="16" t="s">
        <v>1413</v>
      </c>
      <c r="K1463" s="16" t="s">
        <v>1414</v>
      </c>
      <c r="L1463" s="16" t="s">
        <v>13497</v>
      </c>
      <c r="M1463" s="16" t="s">
        <v>13498</v>
      </c>
      <c r="N1463" s="16" t="s">
        <v>441</v>
      </c>
      <c r="O1463" s="16" t="s">
        <v>442</v>
      </c>
      <c r="P1463" s="16" t="s">
        <v>13499</v>
      </c>
      <c r="Q1463" s="16" t="s">
        <v>3107</v>
      </c>
      <c r="R1463" s="16" t="s">
        <v>7</v>
      </c>
      <c r="S1463" s="16" t="s">
        <v>606</v>
      </c>
      <c r="T1463" s="16" t="s">
        <v>13130</v>
      </c>
      <c r="U1463" s="16" t="s">
        <v>466</v>
      </c>
      <c r="V1463" s="16" t="s">
        <v>13500</v>
      </c>
      <c r="W1463" s="16" t="s">
        <v>13499</v>
      </c>
      <c r="X1463" s="16" t="s">
        <v>449</v>
      </c>
      <c r="Y1463" s="16" t="s">
        <v>450</v>
      </c>
      <c r="Z1463" s="16" t="s">
        <v>451</v>
      </c>
      <c r="AA1463" s="16" t="s">
        <v>13501</v>
      </c>
      <c r="AB1463" s="16" t="s">
        <v>606</v>
      </c>
      <c r="AC1463" s="16" t="s">
        <v>7</v>
      </c>
      <c r="AD1463" s="16" t="s">
        <v>453</v>
      </c>
      <c r="AE1463" s="16" t="s">
        <v>7</v>
      </c>
      <c r="AF1463" s="16" t="s">
        <v>338</v>
      </c>
      <c r="AG1463" s="25">
        <f ca="1" t="shared" si="170"/>
        <v>23.587222222297</v>
      </c>
      <c r="AH1463" s="25" t="str">
        <f t="shared" si="171"/>
        <v>是</v>
      </c>
      <c r="AI1463" s="26" t="str">
        <f ca="1" t="shared" si="172"/>
        <v>是</v>
      </c>
      <c r="AJ1463" s="27" t="str">
        <f ca="1" t="shared" si="173"/>
        <v>是</v>
      </c>
      <c r="AK1463" s="28" t="s">
        <v>69</v>
      </c>
      <c r="AL1463" s="28" t="s">
        <v>71</v>
      </c>
      <c r="AM1463" s="28"/>
    </row>
    <row r="1464" spans="1:39">
      <c r="A1464" s="22" t="str">
        <f t="shared" si="168"/>
        <v>合肥包河葛大店网点</v>
      </c>
      <c r="B1464" s="22" t="str">
        <f>VLOOKUP(R1464,区域划分!A:B,2,0)</f>
        <v>合肥南</v>
      </c>
      <c r="C1464" t="str">
        <f t="shared" si="169"/>
        <v>2020-11-07</v>
      </c>
      <c r="D1464" s="16" t="s">
        <v>13502</v>
      </c>
      <c r="E1464" s="16" t="s">
        <v>13503</v>
      </c>
      <c r="F1464" s="16" t="s">
        <v>433</v>
      </c>
      <c r="G1464" s="16" t="s">
        <v>434</v>
      </c>
      <c r="H1464" s="16" t="s">
        <v>435</v>
      </c>
      <c r="I1464" s="16" t="s">
        <v>473</v>
      </c>
      <c r="J1464" s="16" t="s">
        <v>600</v>
      </c>
      <c r="K1464" s="16" t="s">
        <v>10270</v>
      </c>
      <c r="L1464" s="16" t="s">
        <v>13504</v>
      </c>
      <c r="M1464" s="16" t="s">
        <v>13505</v>
      </c>
      <c r="N1464" s="16" t="s">
        <v>441</v>
      </c>
      <c r="O1464" s="16" t="s">
        <v>442</v>
      </c>
      <c r="P1464" s="16" t="s">
        <v>13506</v>
      </c>
      <c r="Q1464" s="16" t="s">
        <v>13507</v>
      </c>
      <c r="R1464" s="16" t="s">
        <v>39</v>
      </c>
      <c r="S1464" s="16" t="s">
        <v>606</v>
      </c>
      <c r="T1464" s="16" t="s">
        <v>13508</v>
      </c>
      <c r="U1464" s="16" t="s">
        <v>466</v>
      </c>
      <c r="V1464" s="16" t="s">
        <v>13509</v>
      </c>
      <c r="W1464" s="16" t="s">
        <v>13506</v>
      </c>
      <c r="X1464" s="16" t="s">
        <v>449</v>
      </c>
      <c r="Y1464" s="16" t="s">
        <v>450</v>
      </c>
      <c r="Z1464" s="16" t="s">
        <v>451</v>
      </c>
      <c r="AA1464" s="16" t="s">
        <v>13510</v>
      </c>
      <c r="AB1464" s="16" t="s">
        <v>606</v>
      </c>
      <c r="AC1464" s="16" t="s">
        <v>39</v>
      </c>
      <c r="AD1464" s="16" t="s">
        <v>453</v>
      </c>
      <c r="AE1464" s="16" t="s">
        <v>39</v>
      </c>
      <c r="AF1464" s="16" t="s">
        <v>338</v>
      </c>
      <c r="AG1464" s="25">
        <f ca="1" t="shared" si="170"/>
        <v>23.779166666558</v>
      </c>
      <c r="AH1464" s="25" t="str">
        <f t="shared" si="171"/>
        <v>是</v>
      </c>
      <c r="AI1464" s="26" t="str">
        <f ca="1" t="shared" si="172"/>
        <v>是</v>
      </c>
      <c r="AJ1464" s="27" t="str">
        <f ca="1" t="shared" si="173"/>
        <v>是</v>
      </c>
      <c r="AK1464" s="28"/>
      <c r="AL1464" s="28" t="s">
        <v>71</v>
      </c>
      <c r="AM1464" s="28"/>
    </row>
    <row r="1465" spans="1:39">
      <c r="A1465" s="22" t="str">
        <f t="shared" si="168"/>
        <v>宣城宣州城东网点</v>
      </c>
      <c r="B1465" s="22" t="str">
        <f>VLOOKUP(R1465,区域划分!A:B,2,0)</f>
        <v>宣城</v>
      </c>
      <c r="C1465" t="str">
        <f t="shared" si="169"/>
        <v>2020-11-07</v>
      </c>
      <c r="D1465" s="16" t="s">
        <v>13511</v>
      </c>
      <c r="E1465" s="16" t="s">
        <v>11749</v>
      </c>
      <c r="F1465" s="16" t="s">
        <v>433</v>
      </c>
      <c r="G1465" s="16" t="s">
        <v>456</v>
      </c>
      <c r="H1465" s="16" t="s">
        <v>457</v>
      </c>
      <c r="I1465" s="16" t="s">
        <v>436</v>
      </c>
      <c r="J1465" s="16" t="s">
        <v>1540</v>
      </c>
      <c r="K1465" s="16" t="s">
        <v>2210</v>
      </c>
      <c r="L1465" s="16" t="s">
        <v>13512</v>
      </c>
      <c r="M1465" s="16" t="s">
        <v>11751</v>
      </c>
      <c r="N1465" s="16" t="s">
        <v>1509</v>
      </c>
      <c r="O1465" s="16" t="s">
        <v>479</v>
      </c>
      <c r="P1465" s="16" t="s">
        <v>11752</v>
      </c>
      <c r="Q1465" s="16" t="s">
        <v>11753</v>
      </c>
      <c r="R1465" s="16" t="s">
        <v>53</v>
      </c>
      <c r="S1465" s="16" t="s">
        <v>606</v>
      </c>
      <c r="T1465" s="16" t="s">
        <v>790</v>
      </c>
      <c r="U1465" s="16" t="s">
        <v>466</v>
      </c>
      <c r="V1465" s="16" t="s">
        <v>13513</v>
      </c>
      <c r="W1465" s="16" t="s">
        <v>11752</v>
      </c>
      <c r="X1465" s="16" t="s">
        <v>449</v>
      </c>
      <c r="Y1465" s="16" t="s">
        <v>450</v>
      </c>
      <c r="Z1465" s="16" t="s">
        <v>451</v>
      </c>
      <c r="AA1465" s="16" t="s">
        <v>13514</v>
      </c>
      <c r="AB1465" s="16" t="s">
        <v>606</v>
      </c>
      <c r="AC1465" s="16" t="s">
        <v>53</v>
      </c>
      <c r="AD1465" s="16" t="s">
        <v>453</v>
      </c>
      <c r="AE1465" s="16" t="s">
        <v>53</v>
      </c>
      <c r="AF1465" s="16" t="s">
        <v>338</v>
      </c>
      <c r="AG1465" s="25">
        <f ca="1" t="shared" si="170"/>
        <v>23.7183333333232</v>
      </c>
      <c r="AH1465" s="25" t="str">
        <f t="shared" si="171"/>
        <v>是</v>
      </c>
      <c r="AI1465" s="26" t="str">
        <f ca="1" t="shared" si="172"/>
        <v>是</v>
      </c>
      <c r="AJ1465" s="27" t="str">
        <f ca="1" t="shared" si="173"/>
        <v>是</v>
      </c>
      <c r="AK1465" s="28"/>
      <c r="AL1465" s="28" t="s">
        <v>71</v>
      </c>
      <c r="AM1465" s="28"/>
    </row>
    <row r="1466" spans="1:39">
      <c r="A1466" s="22" t="str">
        <f t="shared" si="168"/>
        <v>合肥经开网点</v>
      </c>
      <c r="B1466" s="22" t="str">
        <f>VLOOKUP(R1466,区域划分!A:B,2,0)</f>
        <v>合肥南</v>
      </c>
      <c r="C1466" t="str">
        <f t="shared" si="169"/>
        <v>2020-11-07</v>
      </c>
      <c r="D1466" s="16" t="s">
        <v>13515</v>
      </c>
      <c r="E1466" s="16" t="s">
        <v>13516</v>
      </c>
      <c r="F1466" s="16" t="s">
        <v>433</v>
      </c>
      <c r="G1466" s="16" t="s">
        <v>434</v>
      </c>
      <c r="H1466" s="16" t="s">
        <v>435</v>
      </c>
      <c r="I1466" s="16" t="s">
        <v>473</v>
      </c>
      <c r="J1466" s="16" t="s">
        <v>5402</v>
      </c>
      <c r="K1466" s="16" t="s">
        <v>5403</v>
      </c>
      <c r="L1466" s="16" t="s">
        <v>13517</v>
      </c>
      <c r="M1466" s="16" t="s">
        <v>13518</v>
      </c>
      <c r="N1466" s="16" t="s">
        <v>478</v>
      </c>
      <c r="O1466" s="16" t="s">
        <v>442</v>
      </c>
      <c r="P1466" s="16" t="s">
        <v>13519</v>
      </c>
      <c r="Q1466" s="16" t="s">
        <v>13520</v>
      </c>
      <c r="R1466" s="16" t="s">
        <v>9</v>
      </c>
      <c r="S1466" s="16" t="s">
        <v>2273</v>
      </c>
      <c r="T1466" s="16" t="s">
        <v>13521</v>
      </c>
      <c r="U1466" s="16" t="s">
        <v>447</v>
      </c>
      <c r="V1466" s="16" t="s">
        <v>13522</v>
      </c>
      <c r="W1466" s="16" t="s">
        <v>13519</v>
      </c>
      <c r="X1466" s="16" t="s">
        <v>449</v>
      </c>
      <c r="Y1466" s="16" t="s">
        <v>450</v>
      </c>
      <c r="Z1466" s="16" t="s">
        <v>451</v>
      </c>
      <c r="AA1466" s="16" t="s">
        <v>13523</v>
      </c>
      <c r="AB1466" s="16" t="s">
        <v>2273</v>
      </c>
      <c r="AC1466" s="16" t="s">
        <v>9</v>
      </c>
      <c r="AD1466" s="16" t="s">
        <v>453</v>
      </c>
      <c r="AE1466" s="16" t="s">
        <v>9</v>
      </c>
      <c r="AF1466" s="16" t="s">
        <v>338</v>
      </c>
      <c r="AG1466" s="25">
        <f ca="1" t="shared" si="170"/>
        <v>19.6436111111543</v>
      </c>
      <c r="AH1466" s="25" t="str">
        <f t="shared" si="171"/>
        <v>是</v>
      </c>
      <c r="AI1466" s="26" t="str">
        <f ca="1" t="shared" si="172"/>
        <v>是</v>
      </c>
      <c r="AJ1466" s="27" t="str">
        <f ca="1" t="shared" si="173"/>
        <v>是</v>
      </c>
      <c r="AK1466" s="28" t="s">
        <v>69</v>
      </c>
      <c r="AL1466" s="28"/>
      <c r="AM1466" s="28"/>
    </row>
    <row r="1467" spans="1:39">
      <c r="A1467" s="22" t="str">
        <f t="shared" si="168"/>
        <v>合肥高新天鹅湖网点</v>
      </c>
      <c r="B1467" s="22" t="str">
        <f>VLOOKUP(R1467,区域划分!A:B,2,0)</f>
        <v>合肥南</v>
      </c>
      <c r="C1467" t="str">
        <f t="shared" si="169"/>
        <v>2020-11-07</v>
      </c>
      <c r="D1467" s="16" t="s">
        <v>13524</v>
      </c>
      <c r="E1467" s="16" t="s">
        <v>13525</v>
      </c>
      <c r="F1467" s="16" t="s">
        <v>433</v>
      </c>
      <c r="G1467" s="16" t="s">
        <v>456</v>
      </c>
      <c r="H1467" s="16" t="s">
        <v>457</v>
      </c>
      <c r="I1467" s="16" t="s">
        <v>473</v>
      </c>
      <c r="J1467" s="16" t="s">
        <v>4697</v>
      </c>
      <c r="K1467" s="16" t="s">
        <v>13526</v>
      </c>
      <c r="L1467" s="16" t="s">
        <v>13527</v>
      </c>
      <c r="M1467" s="16" t="s">
        <v>13528</v>
      </c>
      <c r="N1467" s="16" t="s">
        <v>478</v>
      </c>
      <c r="O1467" s="16" t="s">
        <v>442</v>
      </c>
      <c r="P1467" s="16" t="s">
        <v>13529</v>
      </c>
      <c r="Q1467" s="16" t="s">
        <v>13530</v>
      </c>
      <c r="R1467" s="16" t="s">
        <v>17</v>
      </c>
      <c r="S1467" s="16" t="s">
        <v>593</v>
      </c>
      <c r="T1467" s="16" t="s">
        <v>13531</v>
      </c>
      <c r="U1467" s="16" t="s">
        <v>447</v>
      </c>
      <c r="V1467" s="16" t="s">
        <v>13532</v>
      </c>
      <c r="W1467" s="16" t="s">
        <v>13529</v>
      </c>
      <c r="X1467" s="16" t="s">
        <v>449</v>
      </c>
      <c r="Y1467" s="16" t="s">
        <v>450</v>
      </c>
      <c r="Z1467" s="16" t="s">
        <v>451</v>
      </c>
      <c r="AA1467" s="16" t="s">
        <v>13533</v>
      </c>
      <c r="AB1467" s="16" t="s">
        <v>593</v>
      </c>
      <c r="AC1467" s="16" t="s">
        <v>17</v>
      </c>
      <c r="AD1467" s="16" t="s">
        <v>453</v>
      </c>
      <c r="AE1467" s="16" t="s">
        <v>338</v>
      </c>
      <c r="AF1467" s="16" t="s">
        <v>338</v>
      </c>
      <c r="AG1467" s="25">
        <f ca="1" t="shared" si="170"/>
        <v>5.98361111112172</v>
      </c>
      <c r="AH1467" s="25" t="str">
        <f t="shared" si="171"/>
        <v>是</v>
      </c>
      <c r="AI1467" s="26" t="str">
        <f ca="1" t="shared" si="172"/>
        <v>是</v>
      </c>
      <c r="AJ1467" s="27" t="str">
        <f ca="1" t="shared" si="173"/>
        <v>是</v>
      </c>
      <c r="AK1467" s="28" t="s">
        <v>69</v>
      </c>
      <c r="AL1467" s="28"/>
      <c r="AM1467" s="28"/>
    </row>
    <row r="1468" spans="1:39">
      <c r="A1468" s="22" t="str">
        <f t="shared" si="168"/>
        <v>合肥肥东吾悦网点</v>
      </c>
      <c r="B1468" s="22" t="str">
        <f>VLOOKUP(R1468,区域划分!A:B,2,0)</f>
        <v>肥东</v>
      </c>
      <c r="C1468" t="str">
        <f t="shared" si="169"/>
        <v>2020-11-07</v>
      </c>
      <c r="D1468" s="16" t="s">
        <v>13534</v>
      </c>
      <c r="E1468" s="16" t="s">
        <v>13535</v>
      </c>
      <c r="F1468" s="16" t="s">
        <v>433</v>
      </c>
      <c r="G1468" s="16" t="s">
        <v>532</v>
      </c>
      <c r="H1468" s="16" t="s">
        <v>533</v>
      </c>
      <c r="I1468" s="16" t="s">
        <v>473</v>
      </c>
      <c r="J1468" s="16" t="s">
        <v>7873</v>
      </c>
      <c r="K1468" s="16" t="s">
        <v>11078</v>
      </c>
      <c r="L1468" s="16" t="s">
        <v>13536</v>
      </c>
      <c r="M1468" s="16" t="s">
        <v>537</v>
      </c>
      <c r="N1468" s="16" t="s">
        <v>478</v>
      </c>
      <c r="O1468" s="16" t="s">
        <v>442</v>
      </c>
      <c r="P1468" s="16" t="s">
        <v>13537</v>
      </c>
      <c r="Q1468" s="16" t="s">
        <v>13538</v>
      </c>
      <c r="R1468" s="16" t="s">
        <v>11</v>
      </c>
      <c r="S1468" s="16" t="s">
        <v>4406</v>
      </c>
      <c r="T1468" s="16" t="s">
        <v>13539</v>
      </c>
      <c r="U1468" s="16" t="s">
        <v>447</v>
      </c>
      <c r="V1468" s="16" t="s">
        <v>541</v>
      </c>
      <c r="W1468" s="16" t="s">
        <v>13537</v>
      </c>
      <c r="X1468" s="16" t="s">
        <v>449</v>
      </c>
      <c r="Y1468" s="16" t="s">
        <v>450</v>
      </c>
      <c r="Z1468" s="16" t="s">
        <v>451</v>
      </c>
      <c r="AA1468" s="16" t="s">
        <v>13540</v>
      </c>
      <c r="AB1468" s="16" t="s">
        <v>4406</v>
      </c>
      <c r="AC1468" s="16" t="s">
        <v>11</v>
      </c>
      <c r="AD1468" s="16" t="s">
        <v>453</v>
      </c>
      <c r="AE1468" s="16" t="s">
        <v>338</v>
      </c>
      <c r="AF1468" s="16" t="s">
        <v>338</v>
      </c>
      <c r="AG1468" s="25">
        <f ca="1" t="shared" si="170"/>
        <v>1.04083333339076</v>
      </c>
      <c r="AH1468" s="25" t="str">
        <f t="shared" si="171"/>
        <v>是</v>
      </c>
      <c r="AI1468" s="26" t="str">
        <f ca="1" t="shared" si="172"/>
        <v>是</v>
      </c>
      <c r="AJ1468" s="27" t="str">
        <f ca="1" t="shared" si="173"/>
        <v>是</v>
      </c>
      <c r="AK1468" s="28" t="s">
        <v>69</v>
      </c>
      <c r="AL1468" s="28"/>
      <c r="AM1468" s="28"/>
    </row>
    <row r="1469" spans="1:39">
      <c r="A1469" s="22" t="str">
        <f t="shared" si="168"/>
        <v>合肥包河网点</v>
      </c>
      <c r="B1469" s="22" t="str">
        <f>VLOOKUP(R1469,区域划分!A:B,2,0)</f>
        <v>合肥南</v>
      </c>
      <c r="C1469" t="str">
        <f t="shared" si="169"/>
        <v>2020-11-07</v>
      </c>
      <c r="D1469" s="16" t="s">
        <v>13541</v>
      </c>
      <c r="E1469" s="16" t="s">
        <v>13542</v>
      </c>
      <c r="F1469" s="16" t="s">
        <v>433</v>
      </c>
      <c r="G1469" s="16" t="s">
        <v>532</v>
      </c>
      <c r="H1469" s="16" t="s">
        <v>533</v>
      </c>
      <c r="I1469" s="16" t="s">
        <v>436</v>
      </c>
      <c r="J1469" s="16" t="s">
        <v>13543</v>
      </c>
      <c r="K1469" s="16" t="s">
        <v>13544</v>
      </c>
      <c r="L1469" s="16" t="s">
        <v>13545</v>
      </c>
      <c r="M1469" s="16" t="s">
        <v>13546</v>
      </c>
      <c r="N1469" s="16" t="s">
        <v>478</v>
      </c>
      <c r="O1469" s="16" t="s">
        <v>442</v>
      </c>
      <c r="P1469" s="16" t="s">
        <v>13547</v>
      </c>
      <c r="Q1469" s="16" t="s">
        <v>13548</v>
      </c>
      <c r="R1469" s="16" t="s">
        <v>81</v>
      </c>
      <c r="S1469" s="16" t="s">
        <v>606</v>
      </c>
      <c r="T1469" s="16" t="s">
        <v>1335</v>
      </c>
      <c r="U1469" s="16" t="s">
        <v>466</v>
      </c>
      <c r="V1469" s="16" t="s">
        <v>13549</v>
      </c>
      <c r="W1469" s="16" t="s">
        <v>13547</v>
      </c>
      <c r="X1469" s="16" t="s">
        <v>449</v>
      </c>
      <c r="Y1469" s="16" t="s">
        <v>450</v>
      </c>
      <c r="Z1469" s="16" t="s">
        <v>451</v>
      </c>
      <c r="AA1469" s="16" t="s">
        <v>13550</v>
      </c>
      <c r="AB1469" s="16" t="s">
        <v>606</v>
      </c>
      <c r="AC1469" s="16" t="s">
        <v>81</v>
      </c>
      <c r="AD1469" s="16" t="s">
        <v>453</v>
      </c>
      <c r="AE1469" s="16" t="s">
        <v>81</v>
      </c>
      <c r="AF1469" s="16" t="s">
        <v>338</v>
      </c>
      <c r="AG1469" s="25">
        <f ca="1" t="shared" si="170"/>
        <v>23.8058333333465</v>
      </c>
      <c r="AH1469" s="25" t="str">
        <f t="shared" si="171"/>
        <v>是</v>
      </c>
      <c r="AI1469" s="26" t="str">
        <f ca="1" t="shared" si="172"/>
        <v>是</v>
      </c>
      <c r="AJ1469" s="27" t="str">
        <f ca="1" t="shared" si="173"/>
        <v>是</v>
      </c>
      <c r="AK1469" s="28" t="s">
        <v>69</v>
      </c>
      <c r="AL1469" s="28" t="s">
        <v>71</v>
      </c>
      <c r="AM1469" s="28"/>
    </row>
    <row r="1470" spans="1:39">
      <c r="A1470" s="22" t="str">
        <f t="shared" si="168"/>
        <v>合肥经开网点</v>
      </c>
      <c r="B1470" s="22" t="str">
        <f>VLOOKUP(R1470,区域划分!A:B,2,0)</f>
        <v>合肥南</v>
      </c>
      <c r="C1470" t="str">
        <f t="shared" si="169"/>
        <v>2020-11-07</v>
      </c>
      <c r="D1470" s="16" t="s">
        <v>13551</v>
      </c>
      <c r="E1470" s="16" t="s">
        <v>13552</v>
      </c>
      <c r="F1470" s="16" t="s">
        <v>433</v>
      </c>
      <c r="G1470" s="16" t="s">
        <v>434</v>
      </c>
      <c r="H1470" s="16" t="s">
        <v>1765</v>
      </c>
      <c r="I1470" s="16" t="s">
        <v>436</v>
      </c>
      <c r="J1470" s="16" t="s">
        <v>805</v>
      </c>
      <c r="K1470" s="16" t="s">
        <v>3289</v>
      </c>
      <c r="L1470" s="16" t="s">
        <v>13553</v>
      </c>
      <c r="M1470" s="16" t="s">
        <v>13554</v>
      </c>
      <c r="N1470" s="16" t="s">
        <v>478</v>
      </c>
      <c r="O1470" s="16" t="s">
        <v>442</v>
      </c>
      <c r="P1470" s="16" t="s">
        <v>13555</v>
      </c>
      <c r="Q1470" s="16" t="s">
        <v>13556</v>
      </c>
      <c r="R1470" s="16" t="s">
        <v>9</v>
      </c>
      <c r="S1470" s="16" t="s">
        <v>2273</v>
      </c>
      <c r="T1470" s="16" t="s">
        <v>13557</v>
      </c>
      <c r="U1470" s="16" t="s">
        <v>447</v>
      </c>
      <c r="V1470" s="16" t="s">
        <v>13558</v>
      </c>
      <c r="W1470" s="16" t="s">
        <v>13555</v>
      </c>
      <c r="X1470" s="16" t="s">
        <v>449</v>
      </c>
      <c r="Y1470" s="16" t="s">
        <v>450</v>
      </c>
      <c r="Z1470" s="16" t="s">
        <v>451</v>
      </c>
      <c r="AA1470" s="16" t="s">
        <v>13559</v>
      </c>
      <c r="AB1470" s="16" t="s">
        <v>2273</v>
      </c>
      <c r="AC1470" s="16" t="s">
        <v>9</v>
      </c>
      <c r="AD1470" s="16" t="s">
        <v>453</v>
      </c>
      <c r="AE1470" s="16" t="s">
        <v>9</v>
      </c>
      <c r="AF1470" s="16" t="s">
        <v>338</v>
      </c>
      <c r="AG1470" s="25">
        <f ca="1" t="shared" si="170"/>
        <v>19.2902777778218</v>
      </c>
      <c r="AH1470" s="25" t="str">
        <f t="shared" si="171"/>
        <v>是</v>
      </c>
      <c r="AI1470" s="26" t="str">
        <f ca="1" t="shared" si="172"/>
        <v>是</v>
      </c>
      <c r="AJ1470" s="27" t="str">
        <f ca="1" t="shared" si="173"/>
        <v>是</v>
      </c>
      <c r="AK1470" s="28" t="s">
        <v>69</v>
      </c>
      <c r="AL1470" s="28"/>
      <c r="AM1470" s="28"/>
    </row>
    <row r="1471" spans="1:39">
      <c r="A1471" s="22" t="str">
        <f t="shared" si="168"/>
        <v>合肥肥东人民路网点</v>
      </c>
      <c r="B1471" s="22" t="str">
        <f>VLOOKUP(R1471,区域划分!A:B,2,0)</f>
        <v>肥东</v>
      </c>
      <c r="C1471" t="str">
        <f t="shared" si="169"/>
        <v>2020-11-07</v>
      </c>
      <c r="D1471" s="16" t="s">
        <v>13560</v>
      </c>
      <c r="E1471" s="16" t="s">
        <v>13561</v>
      </c>
      <c r="F1471" s="16" t="s">
        <v>433</v>
      </c>
      <c r="G1471" s="16" t="s">
        <v>456</v>
      </c>
      <c r="H1471" s="16" t="s">
        <v>457</v>
      </c>
      <c r="I1471" s="16" t="s">
        <v>436</v>
      </c>
      <c r="J1471" s="16" t="s">
        <v>7068</v>
      </c>
      <c r="K1471" s="16" t="s">
        <v>7077</v>
      </c>
      <c r="L1471" s="16" t="s">
        <v>13562</v>
      </c>
      <c r="M1471" s="16" t="s">
        <v>7079</v>
      </c>
      <c r="N1471" s="16" t="s">
        <v>478</v>
      </c>
      <c r="O1471" s="16" t="s">
        <v>479</v>
      </c>
      <c r="P1471" s="16" t="s">
        <v>7080</v>
      </c>
      <c r="Q1471" s="16" t="s">
        <v>13563</v>
      </c>
      <c r="R1471" s="16" t="s">
        <v>23</v>
      </c>
      <c r="S1471" s="16" t="s">
        <v>606</v>
      </c>
      <c r="T1471" s="16" t="s">
        <v>727</v>
      </c>
      <c r="U1471" s="16" t="s">
        <v>466</v>
      </c>
      <c r="V1471" s="16" t="s">
        <v>9306</v>
      </c>
      <c r="W1471" s="16" t="s">
        <v>7080</v>
      </c>
      <c r="X1471" s="16" t="s">
        <v>449</v>
      </c>
      <c r="Y1471" s="16" t="s">
        <v>450</v>
      </c>
      <c r="Z1471" s="16" t="s">
        <v>451</v>
      </c>
      <c r="AA1471" s="16" t="s">
        <v>13564</v>
      </c>
      <c r="AB1471" s="16" t="s">
        <v>606</v>
      </c>
      <c r="AC1471" s="16" t="s">
        <v>23</v>
      </c>
      <c r="AD1471" s="16" t="s">
        <v>453</v>
      </c>
      <c r="AE1471" s="16" t="s">
        <v>23</v>
      </c>
      <c r="AF1471" s="16" t="s">
        <v>338</v>
      </c>
      <c r="AG1471" s="25">
        <f ca="1" t="shared" si="170"/>
        <v>23.594722222304</v>
      </c>
      <c r="AH1471" s="25" t="str">
        <f t="shared" si="171"/>
        <v>是</v>
      </c>
      <c r="AI1471" s="26" t="str">
        <f ca="1" t="shared" si="172"/>
        <v>是</v>
      </c>
      <c r="AJ1471" s="27" t="str">
        <f ca="1" t="shared" si="173"/>
        <v>是</v>
      </c>
      <c r="AK1471" s="28"/>
      <c r="AL1471" s="28" t="s">
        <v>71</v>
      </c>
      <c r="AM1471" s="28"/>
    </row>
    <row r="1472" spans="1:39">
      <c r="A1472" s="22" t="str">
        <f t="shared" si="168"/>
        <v>合肥长丰北城网点</v>
      </c>
      <c r="B1472" s="22" t="str">
        <f>VLOOKUP(R1472,区域划分!A:B,2,0)</f>
        <v>合肥北</v>
      </c>
      <c r="C1472" t="str">
        <f t="shared" si="169"/>
        <v>2020-11-07</v>
      </c>
      <c r="D1472" s="16" t="s">
        <v>13565</v>
      </c>
      <c r="E1472" s="16" t="s">
        <v>13566</v>
      </c>
      <c r="F1472" s="16" t="s">
        <v>433</v>
      </c>
      <c r="G1472" s="16" t="s">
        <v>471</v>
      </c>
      <c r="H1472" s="16" t="s">
        <v>472</v>
      </c>
      <c r="I1472" s="16" t="s">
        <v>473</v>
      </c>
      <c r="J1472" s="16" t="s">
        <v>13567</v>
      </c>
      <c r="K1472" s="16" t="s">
        <v>13568</v>
      </c>
      <c r="L1472" s="16" t="s">
        <v>13569</v>
      </c>
      <c r="M1472" s="16" t="s">
        <v>13570</v>
      </c>
      <c r="N1472" s="16" t="s">
        <v>441</v>
      </c>
      <c r="O1472" s="16" t="s">
        <v>442</v>
      </c>
      <c r="P1472" s="16" t="s">
        <v>13571</v>
      </c>
      <c r="Q1472" s="16" t="s">
        <v>13572</v>
      </c>
      <c r="R1472" s="16" t="s">
        <v>21</v>
      </c>
      <c r="S1472" s="16" t="s">
        <v>482</v>
      </c>
      <c r="T1472" s="16" t="s">
        <v>13573</v>
      </c>
      <c r="U1472" s="16" t="s">
        <v>447</v>
      </c>
      <c r="V1472" s="16" t="s">
        <v>13574</v>
      </c>
      <c r="W1472" s="16" t="s">
        <v>13571</v>
      </c>
      <c r="X1472" s="16" t="s">
        <v>449</v>
      </c>
      <c r="Y1472" s="16" t="s">
        <v>450</v>
      </c>
      <c r="Z1472" s="16" t="s">
        <v>451</v>
      </c>
      <c r="AA1472" s="16" t="s">
        <v>13575</v>
      </c>
      <c r="AB1472" s="16" t="s">
        <v>482</v>
      </c>
      <c r="AC1472" s="16" t="s">
        <v>21</v>
      </c>
      <c r="AD1472" s="16" t="s">
        <v>453</v>
      </c>
      <c r="AE1472" s="16" t="s">
        <v>338</v>
      </c>
      <c r="AF1472" s="16" t="s">
        <v>338</v>
      </c>
      <c r="AG1472" s="25">
        <f ca="1" t="shared" si="170"/>
        <v>21.8327777777449</v>
      </c>
      <c r="AH1472" s="25" t="str">
        <f t="shared" si="171"/>
        <v>是</v>
      </c>
      <c r="AI1472" s="26" t="str">
        <f ca="1" t="shared" si="172"/>
        <v>是</v>
      </c>
      <c r="AJ1472" s="27" t="str">
        <f ca="1" t="shared" si="173"/>
        <v>是</v>
      </c>
      <c r="AK1472" s="28" t="s">
        <v>69</v>
      </c>
      <c r="AL1472" s="28"/>
      <c r="AM1472" s="28"/>
    </row>
    <row r="1473" spans="1:39">
      <c r="A1473" s="22" t="str">
        <f t="shared" si="168"/>
        <v>合肥经开大学城网点</v>
      </c>
      <c r="B1473" s="22" t="str">
        <f>VLOOKUP(R1473,区域划分!A:B,2,0)</f>
        <v>合肥南</v>
      </c>
      <c r="C1473" t="str">
        <f t="shared" si="169"/>
        <v>2020-11-07</v>
      </c>
      <c r="D1473" s="16" t="s">
        <v>13576</v>
      </c>
      <c r="E1473" s="16" t="s">
        <v>13577</v>
      </c>
      <c r="F1473" s="16" t="s">
        <v>835</v>
      </c>
      <c r="G1473" s="16" t="s">
        <v>471</v>
      </c>
      <c r="H1473" s="16" t="s">
        <v>599</v>
      </c>
      <c r="I1473" s="16" t="s">
        <v>436</v>
      </c>
      <c r="J1473" s="16" t="s">
        <v>836</v>
      </c>
      <c r="K1473" s="16" t="s">
        <v>13578</v>
      </c>
      <c r="L1473" s="16" t="s">
        <v>13579</v>
      </c>
      <c r="M1473" s="16" t="s">
        <v>13580</v>
      </c>
      <c r="N1473" s="16" t="s">
        <v>441</v>
      </c>
      <c r="O1473" s="16" t="s">
        <v>442</v>
      </c>
      <c r="P1473" s="16" t="s">
        <v>13581</v>
      </c>
      <c r="Q1473" s="16" t="s">
        <v>13582</v>
      </c>
      <c r="R1473" s="16" t="s">
        <v>7</v>
      </c>
      <c r="S1473" s="16" t="s">
        <v>606</v>
      </c>
      <c r="T1473" s="16" t="s">
        <v>13583</v>
      </c>
      <c r="U1473" s="16" t="s">
        <v>466</v>
      </c>
      <c r="V1473" s="16" t="s">
        <v>13584</v>
      </c>
      <c r="W1473" s="16" t="s">
        <v>13581</v>
      </c>
      <c r="X1473" s="16" t="s">
        <v>449</v>
      </c>
      <c r="Y1473" s="16" t="s">
        <v>450</v>
      </c>
      <c r="Z1473" s="16" t="s">
        <v>451</v>
      </c>
      <c r="AA1473" s="16" t="s">
        <v>13585</v>
      </c>
      <c r="AB1473" s="16" t="s">
        <v>606</v>
      </c>
      <c r="AC1473" s="16" t="s">
        <v>7</v>
      </c>
      <c r="AD1473" s="16" t="s">
        <v>865</v>
      </c>
      <c r="AE1473" s="16" t="s">
        <v>7</v>
      </c>
      <c r="AF1473" s="16" t="s">
        <v>338</v>
      </c>
      <c r="AG1473" s="25">
        <f ca="1" t="shared" si="170"/>
        <v>23.5299999999697</v>
      </c>
      <c r="AH1473" s="25" t="str">
        <f t="shared" si="171"/>
        <v>是</v>
      </c>
      <c r="AI1473" s="26" t="str">
        <f ca="1" t="shared" si="172"/>
        <v>是</v>
      </c>
      <c r="AJ1473" s="27" t="str">
        <f ca="1" t="shared" si="173"/>
        <v>是</v>
      </c>
      <c r="AK1473" s="28"/>
      <c r="AL1473" s="28" t="s">
        <v>71</v>
      </c>
      <c r="AM1473" s="28"/>
    </row>
    <row r="1474" spans="1:39">
      <c r="A1474" s="22" t="str">
        <f t="shared" si="168"/>
        <v>合肥高新天鹅湖网点</v>
      </c>
      <c r="B1474" s="22" t="str">
        <f>VLOOKUP(R1474,区域划分!A:B,2,0)</f>
        <v>合肥南</v>
      </c>
      <c r="C1474" t="str">
        <f t="shared" si="169"/>
        <v>2020-11-07</v>
      </c>
      <c r="D1474" s="16" t="s">
        <v>13586</v>
      </c>
      <c r="E1474" s="16" t="s">
        <v>13587</v>
      </c>
      <c r="F1474" s="16" t="s">
        <v>433</v>
      </c>
      <c r="G1474" s="16" t="s">
        <v>456</v>
      </c>
      <c r="H1474" s="16" t="s">
        <v>457</v>
      </c>
      <c r="I1474" s="16" t="s">
        <v>473</v>
      </c>
      <c r="J1474" s="16" t="s">
        <v>3517</v>
      </c>
      <c r="K1474" s="16" t="s">
        <v>3755</v>
      </c>
      <c r="L1474" s="16" t="s">
        <v>13588</v>
      </c>
      <c r="M1474" s="16" t="s">
        <v>13589</v>
      </c>
      <c r="N1474" s="16" t="s">
        <v>441</v>
      </c>
      <c r="O1474" s="16" t="s">
        <v>442</v>
      </c>
      <c r="P1474" s="16" t="s">
        <v>13590</v>
      </c>
      <c r="Q1474" s="16" t="s">
        <v>13591</v>
      </c>
      <c r="R1474" s="16" t="s">
        <v>17</v>
      </c>
      <c r="S1474" s="16" t="s">
        <v>593</v>
      </c>
      <c r="T1474" s="16" t="s">
        <v>13592</v>
      </c>
      <c r="U1474" s="16" t="s">
        <v>447</v>
      </c>
      <c r="V1474" s="16" t="s">
        <v>13593</v>
      </c>
      <c r="W1474" s="16" t="s">
        <v>13590</v>
      </c>
      <c r="X1474" s="16" t="s">
        <v>449</v>
      </c>
      <c r="Y1474" s="16" t="s">
        <v>450</v>
      </c>
      <c r="Z1474" s="16" t="s">
        <v>451</v>
      </c>
      <c r="AA1474" s="16" t="s">
        <v>13594</v>
      </c>
      <c r="AB1474" s="16" t="s">
        <v>593</v>
      </c>
      <c r="AC1474" s="16" t="s">
        <v>17</v>
      </c>
      <c r="AD1474" s="16" t="s">
        <v>453</v>
      </c>
      <c r="AE1474" s="16" t="s">
        <v>338</v>
      </c>
      <c r="AF1474" s="16" t="s">
        <v>338</v>
      </c>
      <c r="AG1474" s="25">
        <f ca="1" t="shared" si="170"/>
        <v>5.3127777777845</v>
      </c>
      <c r="AH1474" s="25" t="str">
        <f t="shared" si="171"/>
        <v>是</v>
      </c>
      <c r="AI1474" s="26" t="str">
        <f ca="1" t="shared" si="172"/>
        <v>是</v>
      </c>
      <c r="AJ1474" s="27" t="str">
        <f ca="1" t="shared" si="173"/>
        <v>是</v>
      </c>
      <c r="AK1474" s="28" t="s">
        <v>69</v>
      </c>
      <c r="AL1474" s="28"/>
      <c r="AM1474" s="28"/>
    </row>
    <row r="1475" spans="1:39">
      <c r="A1475" s="22" t="str">
        <f t="shared" si="168"/>
        <v>合肥经开大学城网点</v>
      </c>
      <c r="B1475" s="22" t="str">
        <f>VLOOKUP(R1475,区域划分!A:B,2,0)</f>
        <v>合肥南</v>
      </c>
      <c r="C1475" t="str">
        <f t="shared" si="169"/>
        <v>2020-11-07</v>
      </c>
      <c r="D1475" s="16" t="s">
        <v>13595</v>
      </c>
      <c r="E1475" s="16" t="s">
        <v>13596</v>
      </c>
      <c r="F1475" s="16" t="s">
        <v>433</v>
      </c>
      <c r="G1475" s="16" t="s">
        <v>471</v>
      </c>
      <c r="H1475" s="16" t="s">
        <v>472</v>
      </c>
      <c r="I1475" s="16" t="s">
        <v>473</v>
      </c>
      <c r="J1475" s="16" t="s">
        <v>12461</v>
      </c>
      <c r="K1475" s="16" t="s">
        <v>13597</v>
      </c>
      <c r="L1475" s="16" t="s">
        <v>13598</v>
      </c>
      <c r="M1475" s="16" t="s">
        <v>13599</v>
      </c>
      <c r="N1475" s="16" t="s">
        <v>441</v>
      </c>
      <c r="O1475" s="16" t="s">
        <v>442</v>
      </c>
      <c r="P1475" s="16" t="s">
        <v>13600</v>
      </c>
      <c r="Q1475" s="16" t="s">
        <v>5137</v>
      </c>
      <c r="R1475" s="16" t="s">
        <v>7</v>
      </c>
      <c r="S1475" s="16" t="s">
        <v>606</v>
      </c>
      <c r="T1475" s="16" t="s">
        <v>13130</v>
      </c>
      <c r="U1475" s="16" t="s">
        <v>466</v>
      </c>
      <c r="V1475" s="16" t="s">
        <v>13601</v>
      </c>
      <c r="W1475" s="16" t="s">
        <v>13602</v>
      </c>
      <c r="X1475" s="16" t="s">
        <v>449</v>
      </c>
      <c r="Y1475" s="16" t="s">
        <v>450</v>
      </c>
      <c r="Z1475" s="16" t="s">
        <v>451</v>
      </c>
      <c r="AA1475" s="16" t="s">
        <v>13603</v>
      </c>
      <c r="AB1475" s="16" t="s">
        <v>606</v>
      </c>
      <c r="AC1475" s="16" t="s">
        <v>7</v>
      </c>
      <c r="AD1475" s="16" t="s">
        <v>453</v>
      </c>
      <c r="AE1475" s="16" t="s">
        <v>7</v>
      </c>
      <c r="AF1475" s="16" t="s">
        <v>338</v>
      </c>
      <c r="AG1475" s="25">
        <f ca="1" t="shared" si="170"/>
        <v>23.9177777779405</v>
      </c>
      <c r="AH1475" s="25" t="str">
        <f t="shared" si="171"/>
        <v>是</v>
      </c>
      <c r="AI1475" s="26" t="str">
        <f ca="1" t="shared" si="172"/>
        <v>是</v>
      </c>
      <c r="AJ1475" s="27" t="str">
        <f ca="1" t="shared" si="173"/>
        <v>是</v>
      </c>
      <c r="AK1475" s="28" t="s">
        <v>69</v>
      </c>
      <c r="AL1475" s="28" t="s">
        <v>71</v>
      </c>
      <c r="AM1475" s="28"/>
    </row>
    <row r="1476" spans="1:39">
      <c r="A1476" s="22" t="str">
        <f t="shared" si="168"/>
        <v>合肥经开网点</v>
      </c>
      <c r="B1476" s="22" t="str">
        <f>VLOOKUP(R1476,区域划分!A:B,2,0)</f>
        <v>合肥南</v>
      </c>
      <c r="C1476" t="str">
        <f t="shared" si="169"/>
        <v>2020-11-07</v>
      </c>
      <c r="D1476" s="16" t="s">
        <v>13604</v>
      </c>
      <c r="E1476" s="16" t="s">
        <v>13605</v>
      </c>
      <c r="F1476" s="16" t="s">
        <v>433</v>
      </c>
      <c r="G1476" s="16" t="s">
        <v>532</v>
      </c>
      <c r="H1476" s="16" t="s">
        <v>533</v>
      </c>
      <c r="I1476" s="16" t="s">
        <v>436</v>
      </c>
      <c r="J1476" s="16" t="s">
        <v>4288</v>
      </c>
      <c r="K1476" s="16" t="s">
        <v>9359</v>
      </c>
      <c r="L1476" s="16" t="s">
        <v>13606</v>
      </c>
      <c r="M1476" s="16" t="s">
        <v>537</v>
      </c>
      <c r="N1476" s="16" t="s">
        <v>441</v>
      </c>
      <c r="O1476" s="16" t="s">
        <v>442</v>
      </c>
      <c r="P1476" s="16" t="s">
        <v>537</v>
      </c>
      <c r="Q1476" s="16" t="s">
        <v>13607</v>
      </c>
      <c r="R1476" s="16" t="s">
        <v>9</v>
      </c>
      <c r="S1476" s="16" t="s">
        <v>2273</v>
      </c>
      <c r="T1476" s="16" t="s">
        <v>13608</v>
      </c>
      <c r="U1476" s="16" t="s">
        <v>447</v>
      </c>
      <c r="V1476" s="16" t="s">
        <v>541</v>
      </c>
      <c r="W1476" s="16" t="s">
        <v>537</v>
      </c>
      <c r="X1476" s="16" t="s">
        <v>449</v>
      </c>
      <c r="Y1476" s="16" t="s">
        <v>450</v>
      </c>
      <c r="Z1476" s="16" t="s">
        <v>451</v>
      </c>
      <c r="AA1476" s="16" t="s">
        <v>13609</v>
      </c>
      <c r="AB1476" s="16" t="s">
        <v>2273</v>
      </c>
      <c r="AC1476" s="16" t="s">
        <v>9</v>
      </c>
      <c r="AD1476" s="16" t="s">
        <v>453</v>
      </c>
      <c r="AE1476" s="16" t="s">
        <v>9</v>
      </c>
      <c r="AF1476" s="16" t="s">
        <v>338</v>
      </c>
      <c r="AG1476" s="25">
        <f ca="1" t="shared" si="170"/>
        <v>18.1244444445474</v>
      </c>
      <c r="AH1476" s="25" t="str">
        <f t="shared" si="171"/>
        <v>是</v>
      </c>
      <c r="AI1476" s="26" t="str">
        <f ca="1" t="shared" si="172"/>
        <v>是</v>
      </c>
      <c r="AJ1476" s="27" t="str">
        <f ca="1" t="shared" si="173"/>
        <v>是</v>
      </c>
      <c r="AK1476" s="28" t="s">
        <v>69</v>
      </c>
      <c r="AL1476" s="28"/>
      <c r="AM1476" s="28"/>
    </row>
    <row r="1477" spans="1:39">
      <c r="A1477" s="22" t="str">
        <f t="shared" si="168"/>
        <v>合肥经开网点</v>
      </c>
      <c r="B1477" s="22" t="str">
        <f>VLOOKUP(R1477,区域划分!A:B,2,0)</f>
        <v>合肥南</v>
      </c>
      <c r="C1477" t="str">
        <f t="shared" si="169"/>
        <v>2020-11-07</v>
      </c>
      <c r="D1477" s="16" t="s">
        <v>13610</v>
      </c>
      <c r="E1477" s="16" t="s">
        <v>13611</v>
      </c>
      <c r="F1477" s="16" t="s">
        <v>433</v>
      </c>
      <c r="G1477" s="16" t="s">
        <v>456</v>
      </c>
      <c r="H1477" s="16" t="s">
        <v>457</v>
      </c>
      <c r="I1477" s="16" t="s">
        <v>473</v>
      </c>
      <c r="J1477" s="16" t="s">
        <v>634</v>
      </c>
      <c r="K1477" s="16" t="s">
        <v>1021</v>
      </c>
      <c r="L1477" s="16" t="s">
        <v>13612</v>
      </c>
      <c r="M1477" s="16" t="s">
        <v>668</v>
      </c>
      <c r="N1477" s="16" t="s">
        <v>478</v>
      </c>
      <c r="O1477" s="16" t="s">
        <v>479</v>
      </c>
      <c r="P1477" s="16" t="s">
        <v>13613</v>
      </c>
      <c r="Q1477" s="16" t="s">
        <v>13614</v>
      </c>
      <c r="R1477" s="16" t="s">
        <v>9</v>
      </c>
      <c r="S1477" s="16" t="s">
        <v>2273</v>
      </c>
      <c r="T1477" s="16" t="s">
        <v>13615</v>
      </c>
      <c r="U1477" s="16" t="s">
        <v>447</v>
      </c>
      <c r="V1477" s="16" t="s">
        <v>2007</v>
      </c>
      <c r="W1477" s="16" t="s">
        <v>13613</v>
      </c>
      <c r="X1477" s="16" t="s">
        <v>449</v>
      </c>
      <c r="Y1477" s="16" t="s">
        <v>450</v>
      </c>
      <c r="Z1477" s="16" t="s">
        <v>451</v>
      </c>
      <c r="AA1477" s="16" t="s">
        <v>13616</v>
      </c>
      <c r="AB1477" s="16" t="s">
        <v>2273</v>
      </c>
      <c r="AC1477" s="16" t="s">
        <v>9</v>
      </c>
      <c r="AD1477" s="16" t="s">
        <v>453</v>
      </c>
      <c r="AE1477" s="16" t="s">
        <v>9</v>
      </c>
      <c r="AF1477" s="16" t="s">
        <v>338</v>
      </c>
      <c r="AG1477" s="25">
        <f ca="1" t="shared" si="170"/>
        <v>22.4269444443053</v>
      </c>
      <c r="AH1477" s="25" t="str">
        <f t="shared" si="171"/>
        <v>是</v>
      </c>
      <c r="AI1477" s="26" t="str">
        <f ca="1" t="shared" si="172"/>
        <v>是</v>
      </c>
      <c r="AJ1477" s="27" t="str">
        <f ca="1" t="shared" si="173"/>
        <v>是</v>
      </c>
      <c r="AK1477" s="28" t="s">
        <v>69</v>
      </c>
      <c r="AL1477" s="28"/>
      <c r="AM1477" s="28"/>
    </row>
    <row r="1478" spans="1:39">
      <c r="A1478" s="22" t="str">
        <f t="shared" si="168"/>
        <v>合肥包河葛大店网点</v>
      </c>
      <c r="B1478" s="22" t="str">
        <f>VLOOKUP(R1478,区域划分!A:B,2,0)</f>
        <v>合肥南</v>
      </c>
      <c r="C1478" t="str">
        <f t="shared" si="169"/>
        <v>2020-11-07</v>
      </c>
      <c r="D1478" s="16" t="s">
        <v>13617</v>
      </c>
      <c r="E1478" s="16" t="s">
        <v>13618</v>
      </c>
      <c r="F1478" s="16" t="s">
        <v>433</v>
      </c>
      <c r="G1478" s="16" t="s">
        <v>434</v>
      </c>
      <c r="H1478" s="16" t="s">
        <v>2446</v>
      </c>
      <c r="I1478" s="16" t="s">
        <v>473</v>
      </c>
      <c r="J1478" s="16" t="s">
        <v>13420</v>
      </c>
      <c r="K1478" s="16" t="s">
        <v>13421</v>
      </c>
      <c r="L1478" s="16" t="s">
        <v>13619</v>
      </c>
      <c r="M1478" s="16" t="s">
        <v>13620</v>
      </c>
      <c r="N1478" s="16" t="s">
        <v>441</v>
      </c>
      <c r="O1478" s="16" t="s">
        <v>442</v>
      </c>
      <c r="P1478" s="16" t="s">
        <v>13620</v>
      </c>
      <c r="Q1478" s="16" t="s">
        <v>13621</v>
      </c>
      <c r="R1478" s="16" t="s">
        <v>39</v>
      </c>
      <c r="S1478" s="16" t="s">
        <v>606</v>
      </c>
      <c r="T1478" s="16" t="s">
        <v>13622</v>
      </c>
      <c r="U1478" s="16" t="s">
        <v>466</v>
      </c>
      <c r="V1478" s="16" t="s">
        <v>13623</v>
      </c>
      <c r="W1478" s="16" t="s">
        <v>13620</v>
      </c>
      <c r="X1478" s="16" t="s">
        <v>449</v>
      </c>
      <c r="Y1478" s="16" t="s">
        <v>450</v>
      </c>
      <c r="Z1478" s="16" t="s">
        <v>451</v>
      </c>
      <c r="AA1478" s="16" t="s">
        <v>13624</v>
      </c>
      <c r="AB1478" s="16" t="s">
        <v>606</v>
      </c>
      <c r="AC1478" s="16" t="s">
        <v>39</v>
      </c>
      <c r="AD1478" s="16" t="s">
        <v>453</v>
      </c>
      <c r="AE1478" s="16" t="s">
        <v>39</v>
      </c>
      <c r="AF1478" s="16" t="s">
        <v>338</v>
      </c>
      <c r="AG1478" s="25">
        <f ca="1" t="shared" si="170"/>
        <v>23.5972222221899</v>
      </c>
      <c r="AH1478" s="25" t="str">
        <f t="shared" si="171"/>
        <v>是</v>
      </c>
      <c r="AI1478" s="26" t="str">
        <f ca="1" t="shared" si="172"/>
        <v>是</v>
      </c>
      <c r="AJ1478" s="27" t="str">
        <f ca="1" t="shared" si="173"/>
        <v>是</v>
      </c>
      <c r="AK1478" s="28"/>
      <c r="AL1478" s="28" t="s">
        <v>71</v>
      </c>
      <c r="AM1478" s="28"/>
    </row>
    <row r="1479" spans="1:39">
      <c r="A1479" s="22" t="str">
        <f t="shared" si="168"/>
        <v>合肥高新天鹅湖网点</v>
      </c>
      <c r="B1479" s="22" t="str">
        <f>VLOOKUP(R1479,区域划分!A:B,2,0)</f>
        <v>合肥南</v>
      </c>
      <c r="C1479" t="str">
        <f t="shared" si="169"/>
        <v>2020-11-07</v>
      </c>
      <c r="D1479" s="16" t="s">
        <v>13625</v>
      </c>
      <c r="E1479" s="16" t="s">
        <v>13626</v>
      </c>
      <c r="F1479" s="16" t="s">
        <v>433</v>
      </c>
      <c r="G1479" s="16" t="s">
        <v>532</v>
      </c>
      <c r="H1479" s="16" t="s">
        <v>533</v>
      </c>
      <c r="I1479" s="16" t="s">
        <v>473</v>
      </c>
      <c r="J1479" s="16" t="s">
        <v>846</v>
      </c>
      <c r="K1479" s="16" t="s">
        <v>11477</v>
      </c>
      <c r="L1479" s="16" t="s">
        <v>13627</v>
      </c>
      <c r="M1479" s="16" t="s">
        <v>13628</v>
      </c>
      <c r="N1479" s="16" t="s">
        <v>441</v>
      </c>
      <c r="O1479" s="16" t="s">
        <v>442</v>
      </c>
      <c r="P1479" s="16" t="s">
        <v>13629</v>
      </c>
      <c r="Q1479" s="16" t="s">
        <v>13630</v>
      </c>
      <c r="R1479" s="16" t="s">
        <v>17</v>
      </c>
      <c r="S1479" s="16" t="s">
        <v>593</v>
      </c>
      <c r="T1479" s="16" t="s">
        <v>13631</v>
      </c>
      <c r="U1479" s="16" t="s">
        <v>447</v>
      </c>
      <c r="V1479" s="16" t="s">
        <v>13632</v>
      </c>
      <c r="W1479" s="16" t="s">
        <v>13629</v>
      </c>
      <c r="X1479" s="16" t="s">
        <v>449</v>
      </c>
      <c r="Y1479" s="16" t="s">
        <v>450</v>
      </c>
      <c r="Z1479" s="16" t="s">
        <v>451</v>
      </c>
      <c r="AA1479" s="16" t="s">
        <v>13633</v>
      </c>
      <c r="AB1479" s="16" t="s">
        <v>593</v>
      </c>
      <c r="AC1479" s="16" t="s">
        <v>17</v>
      </c>
      <c r="AD1479" s="16" t="s">
        <v>453</v>
      </c>
      <c r="AE1479" s="16" t="s">
        <v>338</v>
      </c>
      <c r="AF1479" s="16" t="s">
        <v>338</v>
      </c>
      <c r="AG1479" s="25">
        <f ca="1" t="shared" si="170"/>
        <v>4.94305555557366</v>
      </c>
      <c r="AH1479" s="25" t="str">
        <f t="shared" si="171"/>
        <v>是</v>
      </c>
      <c r="AI1479" s="26" t="str">
        <f ca="1" t="shared" si="172"/>
        <v>是</v>
      </c>
      <c r="AJ1479" s="27" t="str">
        <f ca="1" t="shared" si="173"/>
        <v>是</v>
      </c>
      <c r="AK1479" s="28" t="s">
        <v>69</v>
      </c>
      <c r="AL1479" s="28"/>
      <c r="AM1479" s="28"/>
    </row>
    <row r="1480" spans="1:39">
      <c r="A1480" s="22" t="str">
        <f t="shared" si="168"/>
        <v>合肥经开网点</v>
      </c>
      <c r="B1480" s="22" t="str">
        <f>VLOOKUP(R1480,区域划分!A:B,2,0)</f>
        <v>合肥南</v>
      </c>
      <c r="C1480" t="str">
        <f t="shared" si="169"/>
        <v>2020-11-07</v>
      </c>
      <c r="D1480" s="16" t="s">
        <v>13634</v>
      </c>
      <c r="E1480" s="16" t="s">
        <v>13635</v>
      </c>
      <c r="F1480" s="16" t="s">
        <v>433</v>
      </c>
      <c r="G1480" s="16" t="s">
        <v>471</v>
      </c>
      <c r="H1480" s="16" t="s">
        <v>599</v>
      </c>
      <c r="I1480" s="16" t="s">
        <v>473</v>
      </c>
      <c r="J1480" s="16" t="s">
        <v>348</v>
      </c>
      <c r="K1480" s="16" t="s">
        <v>13636</v>
      </c>
      <c r="L1480" s="16" t="s">
        <v>13637</v>
      </c>
      <c r="M1480" s="16" t="s">
        <v>13638</v>
      </c>
      <c r="N1480" s="16" t="s">
        <v>478</v>
      </c>
      <c r="O1480" s="16" t="s">
        <v>442</v>
      </c>
      <c r="P1480" s="16" t="s">
        <v>13639</v>
      </c>
      <c r="Q1480" s="16" t="s">
        <v>13640</v>
      </c>
      <c r="R1480" s="16" t="s">
        <v>9</v>
      </c>
      <c r="S1480" s="16" t="s">
        <v>2273</v>
      </c>
      <c r="T1480" s="16" t="s">
        <v>13641</v>
      </c>
      <c r="U1480" s="16" t="s">
        <v>447</v>
      </c>
      <c r="V1480" s="16" t="s">
        <v>13642</v>
      </c>
      <c r="W1480" s="16" t="s">
        <v>13639</v>
      </c>
      <c r="X1480" s="16" t="s">
        <v>449</v>
      </c>
      <c r="Y1480" s="16" t="s">
        <v>450</v>
      </c>
      <c r="Z1480" s="16" t="s">
        <v>451</v>
      </c>
      <c r="AA1480" s="16" t="s">
        <v>13643</v>
      </c>
      <c r="AB1480" s="16" t="s">
        <v>2273</v>
      </c>
      <c r="AC1480" s="16" t="s">
        <v>9</v>
      </c>
      <c r="AD1480" s="16" t="s">
        <v>453</v>
      </c>
      <c r="AE1480" s="16" t="s">
        <v>9</v>
      </c>
      <c r="AF1480" s="16" t="s">
        <v>338</v>
      </c>
      <c r="AG1480" s="25">
        <f ca="1" t="shared" si="170"/>
        <v>18.5583333332324</v>
      </c>
      <c r="AH1480" s="25" t="str">
        <f t="shared" si="171"/>
        <v>是</v>
      </c>
      <c r="AI1480" s="26" t="str">
        <f ca="1" t="shared" si="172"/>
        <v>是</v>
      </c>
      <c r="AJ1480" s="27" t="str">
        <f ca="1" t="shared" si="173"/>
        <v>是</v>
      </c>
      <c r="AK1480" s="28" t="s">
        <v>69</v>
      </c>
      <c r="AL1480" s="28"/>
      <c r="AM1480" s="28"/>
    </row>
    <row r="1481" spans="1:39">
      <c r="A1481" s="22" t="str">
        <f t="shared" ref="A1481:A1544" si="174">R1481</f>
        <v>合肥经开大学城网点</v>
      </c>
      <c r="B1481" s="22" t="str">
        <f>VLOOKUP(R1481,区域划分!A:B,2,0)</f>
        <v>合肥南</v>
      </c>
      <c r="C1481" t="str">
        <f t="shared" ref="C1481:C1544" si="175">MID(L1481,1,10)</f>
        <v>2020-11-07</v>
      </c>
      <c r="D1481" s="16" t="s">
        <v>13644</v>
      </c>
      <c r="E1481" s="16" t="s">
        <v>13645</v>
      </c>
      <c r="F1481" s="16" t="s">
        <v>433</v>
      </c>
      <c r="G1481" s="16" t="s">
        <v>456</v>
      </c>
      <c r="H1481" s="16" t="s">
        <v>753</v>
      </c>
      <c r="I1481" s="16" t="s">
        <v>473</v>
      </c>
      <c r="J1481" s="16" t="s">
        <v>8891</v>
      </c>
      <c r="K1481" s="16" t="s">
        <v>10028</v>
      </c>
      <c r="L1481" s="16" t="s">
        <v>13646</v>
      </c>
      <c r="M1481" s="16" t="s">
        <v>13647</v>
      </c>
      <c r="N1481" s="16" t="s">
        <v>441</v>
      </c>
      <c r="O1481" s="16" t="s">
        <v>442</v>
      </c>
      <c r="P1481" s="16" t="s">
        <v>13648</v>
      </c>
      <c r="Q1481" s="16" t="s">
        <v>13649</v>
      </c>
      <c r="R1481" s="16" t="s">
        <v>7</v>
      </c>
      <c r="S1481" s="16" t="s">
        <v>606</v>
      </c>
      <c r="T1481" s="16" t="s">
        <v>13130</v>
      </c>
      <c r="U1481" s="16" t="s">
        <v>466</v>
      </c>
      <c r="V1481" s="16" t="s">
        <v>13650</v>
      </c>
      <c r="W1481" s="16" t="s">
        <v>13648</v>
      </c>
      <c r="X1481" s="16" t="s">
        <v>449</v>
      </c>
      <c r="Y1481" s="16" t="s">
        <v>450</v>
      </c>
      <c r="Z1481" s="16" t="s">
        <v>451</v>
      </c>
      <c r="AA1481" s="16" t="s">
        <v>13651</v>
      </c>
      <c r="AB1481" s="16" t="s">
        <v>606</v>
      </c>
      <c r="AC1481" s="16" t="s">
        <v>7</v>
      </c>
      <c r="AD1481" s="16" t="s">
        <v>453</v>
      </c>
      <c r="AE1481" s="16" t="s">
        <v>7</v>
      </c>
      <c r="AF1481" s="16" t="s">
        <v>338</v>
      </c>
      <c r="AG1481" s="25">
        <f ca="1" t="shared" ref="AG1481:AG1544" si="176">IF(X1481="已关闭",(AA1481-L1481)*24,(NOW()-L1481)*24)</f>
        <v>23.8108333334676</v>
      </c>
      <c r="AH1481" s="25" t="str">
        <f t="shared" ref="AH1481:AH1544" si="177">IF(AND(Y1481="及时响应",Z1481="否"),"是","否")</f>
        <v>是</v>
      </c>
      <c r="AI1481" s="26" t="str">
        <f ca="1" t="shared" ref="AI1481:AI1544" si="178">IF(AG1481&gt;24,"否","是")</f>
        <v>是</v>
      </c>
      <c r="AJ1481" s="27" t="str">
        <f ca="1" t="shared" ref="AJ1481:AJ1544" si="179">IF(AND(AH1481="是",AI1481="是"),"是","否")</f>
        <v>是</v>
      </c>
      <c r="AK1481" s="28" t="s">
        <v>69</v>
      </c>
      <c r="AL1481" s="28" t="s">
        <v>71</v>
      </c>
      <c r="AM1481" s="28"/>
    </row>
    <row r="1482" spans="1:39">
      <c r="A1482" s="22" t="str">
        <f t="shared" si="174"/>
        <v>合肥肥东人民路网点</v>
      </c>
      <c r="B1482" s="22" t="str">
        <f>VLOOKUP(R1482,区域划分!A:B,2,0)</f>
        <v>肥东</v>
      </c>
      <c r="C1482" t="str">
        <f t="shared" si="175"/>
        <v>2020-11-07</v>
      </c>
      <c r="D1482" s="16" t="s">
        <v>13652</v>
      </c>
      <c r="E1482" s="16" t="s">
        <v>13653</v>
      </c>
      <c r="F1482" s="16" t="s">
        <v>433</v>
      </c>
      <c r="G1482" s="16" t="s">
        <v>471</v>
      </c>
      <c r="H1482" s="16" t="s">
        <v>472</v>
      </c>
      <c r="I1482" s="16" t="s">
        <v>436</v>
      </c>
      <c r="J1482" s="16" t="s">
        <v>1212</v>
      </c>
      <c r="K1482" s="16" t="s">
        <v>1826</v>
      </c>
      <c r="L1482" s="16" t="s">
        <v>13654</v>
      </c>
      <c r="M1482" s="16" t="s">
        <v>13655</v>
      </c>
      <c r="N1482" s="16" t="s">
        <v>478</v>
      </c>
      <c r="O1482" s="16" t="s">
        <v>479</v>
      </c>
      <c r="P1482" s="16" t="s">
        <v>13656</v>
      </c>
      <c r="Q1482" s="16" t="s">
        <v>13657</v>
      </c>
      <c r="R1482" s="16" t="s">
        <v>23</v>
      </c>
      <c r="S1482" s="16" t="s">
        <v>2174</v>
      </c>
      <c r="T1482" s="16" t="s">
        <v>13658</v>
      </c>
      <c r="U1482" s="16" t="s">
        <v>447</v>
      </c>
      <c r="V1482" s="16" t="s">
        <v>13659</v>
      </c>
      <c r="W1482" s="16" t="s">
        <v>13656</v>
      </c>
      <c r="X1482" s="16" t="s">
        <v>449</v>
      </c>
      <c r="Y1482" s="16" t="s">
        <v>450</v>
      </c>
      <c r="Z1482" s="16" t="s">
        <v>451</v>
      </c>
      <c r="AA1482" s="16" t="s">
        <v>13660</v>
      </c>
      <c r="AB1482" s="16" t="s">
        <v>2174</v>
      </c>
      <c r="AC1482" s="16" t="s">
        <v>23</v>
      </c>
      <c r="AD1482" s="16" t="s">
        <v>453</v>
      </c>
      <c r="AE1482" s="16" t="s">
        <v>338</v>
      </c>
      <c r="AF1482" s="16" t="s">
        <v>338</v>
      </c>
      <c r="AG1482" s="25">
        <f ca="1" t="shared" si="176"/>
        <v>1.19027777784504</v>
      </c>
      <c r="AH1482" s="25" t="str">
        <f t="shared" si="177"/>
        <v>是</v>
      </c>
      <c r="AI1482" s="26" t="str">
        <f ca="1" t="shared" si="178"/>
        <v>是</v>
      </c>
      <c r="AJ1482" s="27" t="str">
        <f ca="1" t="shared" si="179"/>
        <v>是</v>
      </c>
      <c r="AK1482" s="28" t="s">
        <v>69</v>
      </c>
      <c r="AL1482" s="28"/>
      <c r="AM1482" s="28"/>
    </row>
    <row r="1483" spans="1:39">
      <c r="A1483" s="22" t="str">
        <f t="shared" si="174"/>
        <v>合肥经开大学城网点</v>
      </c>
      <c r="B1483" s="22" t="str">
        <f>VLOOKUP(R1483,区域划分!A:B,2,0)</f>
        <v>合肥南</v>
      </c>
      <c r="C1483" t="str">
        <f t="shared" si="175"/>
        <v>2020-11-07</v>
      </c>
      <c r="D1483" s="16" t="s">
        <v>13661</v>
      </c>
      <c r="E1483" s="16" t="s">
        <v>13662</v>
      </c>
      <c r="F1483" s="16" t="s">
        <v>433</v>
      </c>
      <c r="G1483" s="16" t="s">
        <v>434</v>
      </c>
      <c r="H1483" s="16" t="s">
        <v>2446</v>
      </c>
      <c r="I1483" s="16" t="s">
        <v>473</v>
      </c>
      <c r="J1483" s="16" t="s">
        <v>13663</v>
      </c>
      <c r="K1483" s="16" t="s">
        <v>13664</v>
      </c>
      <c r="L1483" s="16" t="s">
        <v>13665</v>
      </c>
      <c r="M1483" s="16" t="s">
        <v>13666</v>
      </c>
      <c r="N1483" s="16" t="s">
        <v>441</v>
      </c>
      <c r="O1483" s="16" t="s">
        <v>442</v>
      </c>
      <c r="P1483" s="16" t="s">
        <v>13666</v>
      </c>
      <c r="Q1483" s="16" t="s">
        <v>13667</v>
      </c>
      <c r="R1483" s="16" t="s">
        <v>7</v>
      </c>
      <c r="S1483" s="16" t="s">
        <v>606</v>
      </c>
      <c r="T1483" s="16" t="s">
        <v>13130</v>
      </c>
      <c r="U1483" s="16" t="s">
        <v>466</v>
      </c>
      <c r="V1483" s="16" t="s">
        <v>13668</v>
      </c>
      <c r="W1483" s="16" t="s">
        <v>13666</v>
      </c>
      <c r="X1483" s="16" t="s">
        <v>449</v>
      </c>
      <c r="Y1483" s="16" t="s">
        <v>450</v>
      </c>
      <c r="Z1483" s="16" t="s">
        <v>451</v>
      </c>
      <c r="AA1483" s="16" t="s">
        <v>13669</v>
      </c>
      <c r="AB1483" s="16" t="s">
        <v>606</v>
      </c>
      <c r="AC1483" s="16" t="s">
        <v>7</v>
      </c>
      <c r="AD1483" s="16" t="s">
        <v>453</v>
      </c>
      <c r="AE1483" s="16" t="s">
        <v>7</v>
      </c>
      <c r="AF1483" s="16" t="s">
        <v>338</v>
      </c>
      <c r="AG1483" s="25">
        <f ca="1" t="shared" si="176"/>
        <v>23.6002777777612</v>
      </c>
      <c r="AH1483" s="25" t="str">
        <f t="shared" si="177"/>
        <v>是</v>
      </c>
      <c r="AI1483" s="26" t="str">
        <f ca="1" t="shared" si="178"/>
        <v>是</v>
      </c>
      <c r="AJ1483" s="27" t="str">
        <f ca="1" t="shared" si="179"/>
        <v>是</v>
      </c>
      <c r="AK1483" s="28" t="s">
        <v>69</v>
      </c>
      <c r="AL1483" s="28" t="s">
        <v>71</v>
      </c>
      <c r="AM1483" s="28"/>
    </row>
    <row r="1484" spans="1:39">
      <c r="A1484" s="22" t="str">
        <f t="shared" si="174"/>
        <v>合肥经开大学城网点</v>
      </c>
      <c r="B1484" s="22" t="str">
        <f>VLOOKUP(R1484,区域划分!A:B,2,0)</f>
        <v>合肥南</v>
      </c>
      <c r="C1484" t="str">
        <f t="shared" si="175"/>
        <v>2020-11-07</v>
      </c>
      <c r="D1484" s="16" t="s">
        <v>13670</v>
      </c>
      <c r="E1484" s="16" t="s">
        <v>13671</v>
      </c>
      <c r="F1484" s="16" t="s">
        <v>433</v>
      </c>
      <c r="G1484" s="16" t="s">
        <v>434</v>
      </c>
      <c r="H1484" s="16" t="s">
        <v>1765</v>
      </c>
      <c r="I1484" s="16" t="s">
        <v>436</v>
      </c>
      <c r="J1484" s="16" t="s">
        <v>13672</v>
      </c>
      <c r="K1484" s="16" t="s">
        <v>13673</v>
      </c>
      <c r="L1484" s="16" t="s">
        <v>13674</v>
      </c>
      <c r="M1484" s="16" t="s">
        <v>13675</v>
      </c>
      <c r="N1484" s="16" t="s">
        <v>441</v>
      </c>
      <c r="O1484" s="16" t="s">
        <v>479</v>
      </c>
      <c r="P1484" s="16" t="s">
        <v>13676</v>
      </c>
      <c r="Q1484" s="16" t="s">
        <v>13677</v>
      </c>
      <c r="R1484" s="16" t="s">
        <v>7</v>
      </c>
      <c r="S1484" s="16" t="s">
        <v>606</v>
      </c>
      <c r="T1484" s="16" t="s">
        <v>13130</v>
      </c>
      <c r="U1484" s="16" t="s">
        <v>466</v>
      </c>
      <c r="V1484" s="16" t="s">
        <v>13678</v>
      </c>
      <c r="W1484" s="16" t="s">
        <v>13676</v>
      </c>
      <c r="X1484" s="16" t="s">
        <v>449</v>
      </c>
      <c r="Y1484" s="16" t="s">
        <v>450</v>
      </c>
      <c r="Z1484" s="16" t="s">
        <v>451</v>
      </c>
      <c r="AA1484" s="16" t="s">
        <v>13679</v>
      </c>
      <c r="AB1484" s="16" t="s">
        <v>606</v>
      </c>
      <c r="AC1484" s="16" t="s">
        <v>7</v>
      </c>
      <c r="AD1484" s="16" t="s">
        <v>453</v>
      </c>
      <c r="AE1484" s="16" t="s">
        <v>7</v>
      </c>
      <c r="AF1484" s="16" t="s">
        <v>338</v>
      </c>
      <c r="AG1484" s="25">
        <f ca="1" t="shared" si="176"/>
        <v>23.7616666666581</v>
      </c>
      <c r="AH1484" s="25" t="str">
        <f t="shared" si="177"/>
        <v>是</v>
      </c>
      <c r="AI1484" s="26" t="str">
        <f ca="1" t="shared" si="178"/>
        <v>是</v>
      </c>
      <c r="AJ1484" s="27" t="str">
        <f ca="1" t="shared" si="179"/>
        <v>是</v>
      </c>
      <c r="AK1484" s="28"/>
      <c r="AL1484" s="28" t="s">
        <v>71</v>
      </c>
      <c r="AM1484" s="28"/>
    </row>
    <row r="1485" spans="1:39">
      <c r="A1485" s="22" t="str">
        <f t="shared" si="174"/>
        <v>合肥经开大学城网点</v>
      </c>
      <c r="B1485" s="22" t="str">
        <f>VLOOKUP(R1485,区域划分!A:B,2,0)</f>
        <v>合肥南</v>
      </c>
      <c r="C1485" t="str">
        <f t="shared" si="175"/>
        <v>2020-11-07</v>
      </c>
      <c r="D1485" s="16" t="s">
        <v>13680</v>
      </c>
      <c r="E1485" s="16" t="s">
        <v>13681</v>
      </c>
      <c r="F1485" s="16" t="s">
        <v>433</v>
      </c>
      <c r="G1485" s="16" t="s">
        <v>471</v>
      </c>
      <c r="H1485" s="16" t="s">
        <v>472</v>
      </c>
      <c r="I1485" s="16" t="s">
        <v>473</v>
      </c>
      <c r="J1485" s="16" t="s">
        <v>6414</v>
      </c>
      <c r="K1485" s="16" t="s">
        <v>6415</v>
      </c>
      <c r="L1485" s="16" t="s">
        <v>13682</v>
      </c>
      <c r="M1485" s="16" t="s">
        <v>537</v>
      </c>
      <c r="N1485" s="16" t="s">
        <v>441</v>
      </c>
      <c r="O1485" s="16" t="s">
        <v>442</v>
      </c>
      <c r="P1485" s="16" t="s">
        <v>537</v>
      </c>
      <c r="Q1485" s="16" t="s">
        <v>13683</v>
      </c>
      <c r="R1485" s="16" t="s">
        <v>7</v>
      </c>
      <c r="S1485" s="16" t="s">
        <v>606</v>
      </c>
      <c r="T1485" s="16" t="s">
        <v>13130</v>
      </c>
      <c r="U1485" s="16" t="s">
        <v>466</v>
      </c>
      <c r="V1485" s="16" t="s">
        <v>541</v>
      </c>
      <c r="W1485" s="16" t="s">
        <v>537</v>
      </c>
      <c r="X1485" s="16" t="s">
        <v>449</v>
      </c>
      <c r="Y1485" s="16" t="s">
        <v>450</v>
      </c>
      <c r="Z1485" s="16" t="s">
        <v>451</v>
      </c>
      <c r="AA1485" s="16" t="s">
        <v>13684</v>
      </c>
      <c r="AB1485" s="16" t="s">
        <v>606</v>
      </c>
      <c r="AC1485" s="16" t="s">
        <v>7</v>
      </c>
      <c r="AD1485" s="16" t="s">
        <v>453</v>
      </c>
      <c r="AE1485" s="16" t="s">
        <v>7</v>
      </c>
      <c r="AF1485" s="16" t="s">
        <v>338</v>
      </c>
      <c r="AG1485" s="25">
        <f ca="1" t="shared" si="176"/>
        <v>23.7641666667187</v>
      </c>
      <c r="AH1485" s="25" t="str">
        <f t="shared" si="177"/>
        <v>是</v>
      </c>
      <c r="AI1485" s="26" t="str">
        <f ca="1" t="shared" si="178"/>
        <v>是</v>
      </c>
      <c r="AJ1485" s="27" t="str">
        <f ca="1" t="shared" si="179"/>
        <v>是</v>
      </c>
      <c r="AK1485" s="28" t="s">
        <v>69</v>
      </c>
      <c r="AL1485" s="28" t="s">
        <v>71</v>
      </c>
      <c r="AM1485" s="28"/>
    </row>
    <row r="1486" spans="1:39">
      <c r="A1486" s="22" t="str">
        <f t="shared" si="174"/>
        <v>合肥经开大学城网点</v>
      </c>
      <c r="B1486" s="22" t="str">
        <f>VLOOKUP(R1486,区域划分!A:B,2,0)</f>
        <v>合肥南</v>
      </c>
      <c r="C1486" t="str">
        <f t="shared" si="175"/>
        <v>2020-11-07</v>
      </c>
      <c r="D1486" s="16" t="s">
        <v>13685</v>
      </c>
      <c r="E1486" s="16" t="s">
        <v>13686</v>
      </c>
      <c r="F1486" s="16" t="s">
        <v>433</v>
      </c>
      <c r="G1486" s="16" t="s">
        <v>471</v>
      </c>
      <c r="H1486" s="16" t="s">
        <v>472</v>
      </c>
      <c r="I1486" s="16" t="s">
        <v>436</v>
      </c>
      <c r="J1486" s="16" t="s">
        <v>1220</v>
      </c>
      <c r="K1486" s="16" t="s">
        <v>1221</v>
      </c>
      <c r="L1486" s="16" t="s">
        <v>13687</v>
      </c>
      <c r="M1486" s="16" t="s">
        <v>13688</v>
      </c>
      <c r="N1486" s="16" t="s">
        <v>478</v>
      </c>
      <c r="O1486" s="16" t="s">
        <v>442</v>
      </c>
      <c r="P1486" s="16" t="s">
        <v>13689</v>
      </c>
      <c r="Q1486" s="16" t="s">
        <v>8866</v>
      </c>
      <c r="R1486" s="16" t="s">
        <v>7</v>
      </c>
      <c r="S1486" s="16" t="s">
        <v>606</v>
      </c>
      <c r="T1486" s="16" t="s">
        <v>13130</v>
      </c>
      <c r="U1486" s="16" t="s">
        <v>466</v>
      </c>
      <c r="V1486" s="16" t="s">
        <v>13690</v>
      </c>
      <c r="W1486" s="16" t="s">
        <v>13689</v>
      </c>
      <c r="X1486" s="16" t="s">
        <v>449</v>
      </c>
      <c r="Y1486" s="16" t="s">
        <v>450</v>
      </c>
      <c r="Z1486" s="16" t="s">
        <v>451</v>
      </c>
      <c r="AA1486" s="16" t="s">
        <v>13691</v>
      </c>
      <c r="AB1486" s="16" t="s">
        <v>606</v>
      </c>
      <c r="AC1486" s="16" t="s">
        <v>7</v>
      </c>
      <c r="AD1486" s="16" t="s">
        <v>453</v>
      </c>
      <c r="AE1486" s="16" t="s">
        <v>7</v>
      </c>
      <c r="AF1486" s="16" t="s">
        <v>338</v>
      </c>
      <c r="AG1486" s="25">
        <f ca="1" t="shared" si="176"/>
        <v>23.668611111003</v>
      </c>
      <c r="AH1486" s="25" t="str">
        <f t="shared" si="177"/>
        <v>是</v>
      </c>
      <c r="AI1486" s="26" t="str">
        <f ca="1" t="shared" si="178"/>
        <v>是</v>
      </c>
      <c r="AJ1486" s="27" t="str">
        <f ca="1" t="shared" si="179"/>
        <v>是</v>
      </c>
      <c r="AK1486" s="28" t="s">
        <v>69</v>
      </c>
      <c r="AL1486" s="28" t="s">
        <v>71</v>
      </c>
      <c r="AM1486" s="28"/>
    </row>
    <row r="1487" spans="1:39">
      <c r="A1487" s="22" t="str">
        <f t="shared" si="174"/>
        <v>合肥包河葛大店网点</v>
      </c>
      <c r="B1487" s="22" t="str">
        <f>VLOOKUP(R1487,区域划分!A:B,2,0)</f>
        <v>合肥南</v>
      </c>
      <c r="C1487" t="str">
        <f t="shared" si="175"/>
        <v>2020-11-07</v>
      </c>
      <c r="D1487" s="16" t="s">
        <v>13692</v>
      </c>
      <c r="E1487" s="16" t="s">
        <v>13693</v>
      </c>
      <c r="F1487" s="16" t="s">
        <v>433</v>
      </c>
      <c r="G1487" s="16" t="s">
        <v>532</v>
      </c>
      <c r="H1487" s="16" t="s">
        <v>533</v>
      </c>
      <c r="I1487" s="16" t="s">
        <v>473</v>
      </c>
      <c r="J1487" s="16" t="s">
        <v>1531</v>
      </c>
      <c r="K1487" s="16" t="s">
        <v>13694</v>
      </c>
      <c r="L1487" s="16" t="s">
        <v>13695</v>
      </c>
      <c r="M1487" s="16" t="s">
        <v>13696</v>
      </c>
      <c r="N1487" s="16" t="s">
        <v>441</v>
      </c>
      <c r="O1487" s="16" t="s">
        <v>442</v>
      </c>
      <c r="P1487" s="16" t="s">
        <v>13697</v>
      </c>
      <c r="Q1487" s="16" t="s">
        <v>13698</v>
      </c>
      <c r="R1487" s="16" t="s">
        <v>39</v>
      </c>
      <c r="S1487" s="16" t="s">
        <v>606</v>
      </c>
      <c r="T1487" s="16" t="s">
        <v>13622</v>
      </c>
      <c r="U1487" s="16" t="s">
        <v>466</v>
      </c>
      <c r="V1487" s="16" t="s">
        <v>13699</v>
      </c>
      <c r="W1487" s="16" t="s">
        <v>13697</v>
      </c>
      <c r="X1487" s="16" t="s">
        <v>449</v>
      </c>
      <c r="Y1487" s="16" t="s">
        <v>450</v>
      </c>
      <c r="Z1487" s="16" t="s">
        <v>451</v>
      </c>
      <c r="AA1487" s="16" t="s">
        <v>13700</v>
      </c>
      <c r="AB1487" s="16" t="s">
        <v>606</v>
      </c>
      <c r="AC1487" s="16" t="s">
        <v>39</v>
      </c>
      <c r="AD1487" s="16" t="s">
        <v>453</v>
      </c>
      <c r="AE1487" s="16" t="s">
        <v>39</v>
      </c>
      <c r="AF1487" s="16" t="s">
        <v>338</v>
      </c>
      <c r="AG1487" s="25">
        <f ca="1" t="shared" si="176"/>
        <v>23.6697222221992</v>
      </c>
      <c r="AH1487" s="25" t="str">
        <f t="shared" si="177"/>
        <v>是</v>
      </c>
      <c r="AI1487" s="26" t="str">
        <f ca="1" t="shared" si="178"/>
        <v>是</v>
      </c>
      <c r="AJ1487" s="27" t="str">
        <f ca="1" t="shared" si="179"/>
        <v>是</v>
      </c>
      <c r="AK1487" s="28"/>
      <c r="AL1487" s="28" t="s">
        <v>71</v>
      </c>
      <c r="AM1487" s="28"/>
    </row>
    <row r="1488" spans="1:39">
      <c r="A1488" s="22" t="str">
        <f t="shared" si="174"/>
        <v>合肥肥东人民路网点</v>
      </c>
      <c r="B1488" s="22" t="str">
        <f>VLOOKUP(R1488,区域划分!A:B,2,0)</f>
        <v>肥东</v>
      </c>
      <c r="C1488" t="str">
        <f t="shared" si="175"/>
        <v>2020-11-07</v>
      </c>
      <c r="D1488" s="16" t="s">
        <v>13701</v>
      </c>
      <c r="E1488" s="16" t="s">
        <v>13702</v>
      </c>
      <c r="F1488" s="16" t="s">
        <v>433</v>
      </c>
      <c r="G1488" s="16" t="s">
        <v>456</v>
      </c>
      <c r="H1488" s="16" t="s">
        <v>457</v>
      </c>
      <c r="I1488" s="16" t="s">
        <v>473</v>
      </c>
      <c r="J1488" s="16" t="s">
        <v>500</v>
      </c>
      <c r="K1488" s="16" t="s">
        <v>13703</v>
      </c>
      <c r="L1488" s="16" t="s">
        <v>13704</v>
      </c>
      <c r="M1488" s="16" t="s">
        <v>13705</v>
      </c>
      <c r="N1488" s="16" t="s">
        <v>478</v>
      </c>
      <c r="O1488" s="16" t="s">
        <v>442</v>
      </c>
      <c r="P1488" s="16" t="s">
        <v>13706</v>
      </c>
      <c r="Q1488" s="16" t="s">
        <v>13707</v>
      </c>
      <c r="R1488" s="16" t="s">
        <v>23</v>
      </c>
      <c r="S1488" s="16" t="s">
        <v>606</v>
      </c>
      <c r="T1488" s="16" t="s">
        <v>727</v>
      </c>
      <c r="U1488" s="16" t="s">
        <v>466</v>
      </c>
      <c r="V1488" s="16" t="s">
        <v>13708</v>
      </c>
      <c r="W1488" s="16" t="s">
        <v>13706</v>
      </c>
      <c r="X1488" s="16" t="s">
        <v>449</v>
      </c>
      <c r="Y1488" s="16" t="s">
        <v>450</v>
      </c>
      <c r="Z1488" s="16" t="s">
        <v>451</v>
      </c>
      <c r="AA1488" s="16" t="s">
        <v>13709</v>
      </c>
      <c r="AB1488" s="16" t="s">
        <v>606</v>
      </c>
      <c r="AC1488" s="16" t="s">
        <v>23</v>
      </c>
      <c r="AD1488" s="16" t="s">
        <v>453</v>
      </c>
      <c r="AE1488" s="16" t="s">
        <v>23</v>
      </c>
      <c r="AF1488" s="16" t="s">
        <v>338</v>
      </c>
      <c r="AG1488" s="25">
        <f ca="1" t="shared" si="176"/>
        <v>23.6458333333139</v>
      </c>
      <c r="AH1488" s="25" t="str">
        <f t="shared" si="177"/>
        <v>是</v>
      </c>
      <c r="AI1488" s="26" t="str">
        <f ca="1" t="shared" si="178"/>
        <v>是</v>
      </c>
      <c r="AJ1488" s="27" t="str">
        <f ca="1" t="shared" si="179"/>
        <v>是</v>
      </c>
      <c r="AK1488" s="28"/>
      <c r="AL1488" s="28" t="s">
        <v>71</v>
      </c>
      <c r="AM1488" s="28"/>
    </row>
    <row r="1489" spans="1:39">
      <c r="A1489" s="22" t="str">
        <f t="shared" si="174"/>
        <v>六安金安城北网点</v>
      </c>
      <c r="B1489" s="22" t="str">
        <f>VLOOKUP(R1489,区域划分!A:B,2,0)</f>
        <v>六安</v>
      </c>
      <c r="C1489" t="str">
        <f t="shared" si="175"/>
        <v>2020-11-07</v>
      </c>
      <c r="D1489" s="16" t="s">
        <v>13710</v>
      </c>
      <c r="E1489" s="16" t="s">
        <v>13711</v>
      </c>
      <c r="F1489" s="16" t="s">
        <v>433</v>
      </c>
      <c r="G1489" s="16" t="s">
        <v>471</v>
      </c>
      <c r="H1489" s="16" t="s">
        <v>599</v>
      </c>
      <c r="I1489" s="16" t="s">
        <v>436</v>
      </c>
      <c r="J1489" s="16" t="s">
        <v>1766</v>
      </c>
      <c r="K1489" s="16" t="s">
        <v>13712</v>
      </c>
      <c r="L1489" s="16" t="s">
        <v>13713</v>
      </c>
      <c r="M1489" s="16" t="s">
        <v>13714</v>
      </c>
      <c r="N1489" s="16" t="s">
        <v>478</v>
      </c>
      <c r="O1489" s="16" t="s">
        <v>479</v>
      </c>
      <c r="P1489" s="16" t="s">
        <v>13715</v>
      </c>
      <c r="Q1489" s="16" t="s">
        <v>13716</v>
      </c>
      <c r="R1489" s="16" t="s">
        <v>110</v>
      </c>
      <c r="S1489" s="16" t="s">
        <v>606</v>
      </c>
      <c r="T1489" s="16" t="s">
        <v>13717</v>
      </c>
      <c r="U1489" s="16" t="s">
        <v>466</v>
      </c>
      <c r="V1489" s="16" t="s">
        <v>13718</v>
      </c>
      <c r="W1489" s="16" t="s">
        <v>13715</v>
      </c>
      <c r="X1489" s="16" t="s">
        <v>449</v>
      </c>
      <c r="Y1489" s="16" t="s">
        <v>450</v>
      </c>
      <c r="Z1489" s="16" t="s">
        <v>451</v>
      </c>
      <c r="AA1489" s="16" t="s">
        <v>13719</v>
      </c>
      <c r="AB1489" s="16" t="s">
        <v>606</v>
      </c>
      <c r="AC1489" s="16" t="s">
        <v>110</v>
      </c>
      <c r="AD1489" s="16" t="s">
        <v>453</v>
      </c>
      <c r="AE1489" s="16" t="s">
        <v>110</v>
      </c>
      <c r="AF1489" s="16" t="s">
        <v>338</v>
      </c>
      <c r="AG1489" s="25">
        <f ca="1" t="shared" si="176"/>
        <v>23.7450000001118</v>
      </c>
      <c r="AH1489" s="25" t="str">
        <f t="shared" si="177"/>
        <v>是</v>
      </c>
      <c r="AI1489" s="26" t="str">
        <f ca="1" t="shared" si="178"/>
        <v>是</v>
      </c>
      <c r="AJ1489" s="27" t="str">
        <f ca="1" t="shared" si="179"/>
        <v>是</v>
      </c>
      <c r="AK1489" s="28"/>
      <c r="AL1489" s="28" t="s">
        <v>71</v>
      </c>
      <c r="AM1489" s="28"/>
    </row>
    <row r="1490" spans="1:39">
      <c r="A1490" s="22" t="str">
        <f t="shared" si="174"/>
        <v>合肥经开大学城网点</v>
      </c>
      <c r="B1490" s="22" t="str">
        <f>VLOOKUP(R1490,区域划分!A:B,2,0)</f>
        <v>合肥南</v>
      </c>
      <c r="C1490" t="str">
        <f t="shared" si="175"/>
        <v>2020-11-07</v>
      </c>
      <c r="D1490" s="16" t="s">
        <v>13720</v>
      </c>
      <c r="E1490" s="16" t="s">
        <v>13721</v>
      </c>
      <c r="F1490" s="16" t="s">
        <v>835</v>
      </c>
      <c r="G1490" s="16" t="s">
        <v>456</v>
      </c>
      <c r="H1490" s="16" t="s">
        <v>457</v>
      </c>
      <c r="I1490" s="16" t="s">
        <v>473</v>
      </c>
      <c r="J1490" s="16" t="s">
        <v>836</v>
      </c>
      <c r="K1490" s="16" t="s">
        <v>1143</v>
      </c>
      <c r="L1490" s="16" t="s">
        <v>13722</v>
      </c>
      <c r="M1490" s="16" t="s">
        <v>13723</v>
      </c>
      <c r="N1490" s="16" t="s">
        <v>441</v>
      </c>
      <c r="O1490" s="16" t="s">
        <v>479</v>
      </c>
      <c r="P1490" s="16" t="s">
        <v>13724</v>
      </c>
      <c r="Q1490" s="16" t="s">
        <v>11189</v>
      </c>
      <c r="R1490" s="16" t="s">
        <v>7</v>
      </c>
      <c r="S1490" s="16" t="s">
        <v>606</v>
      </c>
      <c r="T1490" s="16" t="s">
        <v>13725</v>
      </c>
      <c r="U1490" s="16" t="s">
        <v>466</v>
      </c>
      <c r="V1490" s="16" t="s">
        <v>3589</v>
      </c>
      <c r="W1490" s="16" t="s">
        <v>13726</v>
      </c>
      <c r="X1490" s="16" t="s">
        <v>449</v>
      </c>
      <c r="Y1490" s="16" t="s">
        <v>450</v>
      </c>
      <c r="Z1490" s="16" t="s">
        <v>451</v>
      </c>
      <c r="AA1490" s="16" t="s">
        <v>13727</v>
      </c>
      <c r="AB1490" s="16" t="s">
        <v>606</v>
      </c>
      <c r="AC1490" s="16" t="s">
        <v>7</v>
      </c>
      <c r="AD1490" s="16" t="s">
        <v>453</v>
      </c>
      <c r="AE1490" s="16" t="s">
        <v>7</v>
      </c>
      <c r="AF1490" s="16" t="s">
        <v>338</v>
      </c>
      <c r="AG1490" s="25">
        <f ca="1" t="shared" si="176"/>
        <v>23.76722222229</v>
      </c>
      <c r="AH1490" s="25" t="str">
        <f t="shared" si="177"/>
        <v>是</v>
      </c>
      <c r="AI1490" s="26" t="str">
        <f ca="1" t="shared" si="178"/>
        <v>是</v>
      </c>
      <c r="AJ1490" s="27" t="str">
        <f ca="1" t="shared" si="179"/>
        <v>是</v>
      </c>
      <c r="AK1490" s="28" t="s">
        <v>69</v>
      </c>
      <c r="AL1490" s="28" t="s">
        <v>71</v>
      </c>
      <c r="AM1490" s="28"/>
    </row>
    <row r="1491" spans="1:39">
      <c r="A1491" s="22" t="str">
        <f t="shared" si="174"/>
        <v>合肥南集散点</v>
      </c>
      <c r="B1491" s="22" t="str">
        <f>VLOOKUP(R1491,区域划分!A:B,2,0)</f>
        <v>合肥南</v>
      </c>
      <c r="C1491" t="str">
        <f t="shared" si="175"/>
        <v>2020-11-07</v>
      </c>
      <c r="D1491" s="16" t="s">
        <v>13728</v>
      </c>
      <c r="E1491" s="16" t="s">
        <v>13729</v>
      </c>
      <c r="F1491" s="16" t="s">
        <v>433</v>
      </c>
      <c r="G1491" s="16" t="s">
        <v>532</v>
      </c>
      <c r="H1491" s="16" t="s">
        <v>533</v>
      </c>
      <c r="I1491" s="16" t="s">
        <v>473</v>
      </c>
      <c r="J1491" s="16" t="s">
        <v>3249</v>
      </c>
      <c r="K1491" s="16" t="s">
        <v>4412</v>
      </c>
      <c r="L1491" s="16" t="s">
        <v>13730</v>
      </c>
      <c r="M1491" s="16" t="s">
        <v>13731</v>
      </c>
      <c r="N1491" s="16" t="s">
        <v>478</v>
      </c>
      <c r="O1491" s="16" t="s">
        <v>479</v>
      </c>
      <c r="P1491" s="16" t="s">
        <v>13732</v>
      </c>
      <c r="Q1491" s="16" t="s">
        <v>13733</v>
      </c>
      <c r="R1491" s="16" t="s">
        <v>111</v>
      </c>
      <c r="S1491" s="16" t="s">
        <v>606</v>
      </c>
      <c r="T1491" s="16" t="s">
        <v>1749</v>
      </c>
      <c r="U1491" s="16" t="s">
        <v>466</v>
      </c>
      <c r="V1491" s="16" t="s">
        <v>13734</v>
      </c>
      <c r="W1491" s="16" t="s">
        <v>13732</v>
      </c>
      <c r="X1491" s="16" t="s">
        <v>449</v>
      </c>
      <c r="Y1491" s="16" t="s">
        <v>450</v>
      </c>
      <c r="Z1491" s="16" t="s">
        <v>451</v>
      </c>
      <c r="AA1491" s="16" t="s">
        <v>13735</v>
      </c>
      <c r="AB1491" s="16" t="s">
        <v>606</v>
      </c>
      <c r="AC1491" s="16" t="s">
        <v>111</v>
      </c>
      <c r="AD1491" s="16" t="s">
        <v>453</v>
      </c>
      <c r="AE1491" s="16" t="s">
        <v>111</v>
      </c>
      <c r="AF1491" s="16" t="s">
        <v>338</v>
      </c>
      <c r="AG1491" s="25">
        <f ca="1" t="shared" si="176"/>
        <v>23.7816666666185</v>
      </c>
      <c r="AH1491" s="25" t="str">
        <f t="shared" si="177"/>
        <v>是</v>
      </c>
      <c r="AI1491" s="26" t="str">
        <f ca="1" t="shared" si="178"/>
        <v>是</v>
      </c>
      <c r="AJ1491" s="27" t="str">
        <f ca="1" t="shared" si="179"/>
        <v>是</v>
      </c>
      <c r="AK1491" s="28"/>
      <c r="AL1491" s="28" t="s">
        <v>71</v>
      </c>
      <c r="AM1491" s="28"/>
    </row>
    <row r="1492" spans="1:39">
      <c r="A1492" s="22" t="str">
        <f t="shared" si="174"/>
        <v>合肥经开大学城网点</v>
      </c>
      <c r="B1492" s="22" t="str">
        <f>VLOOKUP(R1492,区域划分!A:B,2,0)</f>
        <v>合肥南</v>
      </c>
      <c r="C1492" t="str">
        <f t="shared" si="175"/>
        <v>2020-11-07</v>
      </c>
      <c r="D1492" s="16" t="s">
        <v>13736</v>
      </c>
      <c r="E1492" s="16" t="s">
        <v>11642</v>
      </c>
      <c r="F1492" s="16" t="s">
        <v>433</v>
      </c>
      <c r="G1492" s="16" t="s">
        <v>471</v>
      </c>
      <c r="H1492" s="16" t="s">
        <v>472</v>
      </c>
      <c r="I1492" s="16" t="s">
        <v>473</v>
      </c>
      <c r="J1492" s="16" t="s">
        <v>13737</v>
      </c>
      <c r="K1492" s="16" t="s">
        <v>13738</v>
      </c>
      <c r="L1492" s="16" t="s">
        <v>13739</v>
      </c>
      <c r="M1492" s="16" t="s">
        <v>11645</v>
      </c>
      <c r="N1492" s="16" t="s">
        <v>441</v>
      </c>
      <c r="O1492" s="16" t="s">
        <v>442</v>
      </c>
      <c r="P1492" s="16" t="s">
        <v>11646</v>
      </c>
      <c r="Q1492" s="16" t="s">
        <v>11647</v>
      </c>
      <c r="R1492" s="16" t="s">
        <v>7</v>
      </c>
      <c r="S1492" s="16" t="s">
        <v>606</v>
      </c>
      <c r="T1492" s="16" t="s">
        <v>3178</v>
      </c>
      <c r="U1492" s="16" t="s">
        <v>466</v>
      </c>
      <c r="V1492" s="16" t="s">
        <v>11649</v>
      </c>
      <c r="W1492" s="16" t="s">
        <v>11646</v>
      </c>
      <c r="X1492" s="16" t="s">
        <v>449</v>
      </c>
      <c r="Y1492" s="16" t="s">
        <v>450</v>
      </c>
      <c r="Z1492" s="16" t="s">
        <v>451</v>
      </c>
      <c r="AA1492" s="16" t="s">
        <v>13740</v>
      </c>
      <c r="AB1492" s="16" t="s">
        <v>606</v>
      </c>
      <c r="AC1492" s="16" t="s">
        <v>7</v>
      </c>
      <c r="AD1492" s="16" t="s">
        <v>453</v>
      </c>
      <c r="AE1492" s="16" t="s">
        <v>7</v>
      </c>
      <c r="AF1492" s="16" t="s">
        <v>338</v>
      </c>
      <c r="AG1492" s="25">
        <f ca="1" t="shared" si="176"/>
        <v>23.7633333333652</v>
      </c>
      <c r="AH1492" s="25" t="str">
        <f t="shared" si="177"/>
        <v>是</v>
      </c>
      <c r="AI1492" s="26" t="str">
        <f ca="1" t="shared" si="178"/>
        <v>是</v>
      </c>
      <c r="AJ1492" s="27" t="str">
        <f ca="1" t="shared" si="179"/>
        <v>是</v>
      </c>
      <c r="AK1492" s="28" t="s">
        <v>69</v>
      </c>
      <c r="AL1492" s="28" t="s">
        <v>71</v>
      </c>
      <c r="AM1492" s="28"/>
    </row>
    <row r="1493" spans="1:39">
      <c r="A1493" s="22" t="str">
        <f t="shared" si="174"/>
        <v>合肥经开大学城网点</v>
      </c>
      <c r="B1493" s="22" t="str">
        <f>VLOOKUP(R1493,区域划分!A:B,2,0)</f>
        <v>合肥南</v>
      </c>
      <c r="C1493" t="str">
        <f t="shared" si="175"/>
        <v>2020-11-07</v>
      </c>
      <c r="D1493" s="16" t="s">
        <v>13741</v>
      </c>
      <c r="E1493" s="16" t="s">
        <v>13742</v>
      </c>
      <c r="F1493" s="16" t="s">
        <v>433</v>
      </c>
      <c r="G1493" s="16" t="s">
        <v>456</v>
      </c>
      <c r="H1493" s="16" t="s">
        <v>457</v>
      </c>
      <c r="I1493" s="16" t="s">
        <v>473</v>
      </c>
      <c r="J1493" s="16" t="s">
        <v>1607</v>
      </c>
      <c r="K1493" s="16" t="s">
        <v>13743</v>
      </c>
      <c r="L1493" s="16" t="s">
        <v>13744</v>
      </c>
      <c r="M1493" s="16" t="s">
        <v>13745</v>
      </c>
      <c r="N1493" s="16" t="s">
        <v>441</v>
      </c>
      <c r="O1493" s="16" t="s">
        <v>442</v>
      </c>
      <c r="P1493" s="16" t="s">
        <v>13746</v>
      </c>
      <c r="Q1493" s="16" t="s">
        <v>13747</v>
      </c>
      <c r="R1493" s="16" t="s">
        <v>7</v>
      </c>
      <c r="S1493" s="16" t="s">
        <v>606</v>
      </c>
      <c r="T1493" s="16" t="s">
        <v>13130</v>
      </c>
      <c r="U1493" s="16" t="s">
        <v>466</v>
      </c>
      <c r="V1493" s="16" t="s">
        <v>13748</v>
      </c>
      <c r="W1493" s="16" t="s">
        <v>13746</v>
      </c>
      <c r="X1493" s="16" t="s">
        <v>449</v>
      </c>
      <c r="Y1493" s="16" t="s">
        <v>450</v>
      </c>
      <c r="Z1493" s="16" t="s">
        <v>451</v>
      </c>
      <c r="AA1493" s="16" t="s">
        <v>13749</v>
      </c>
      <c r="AB1493" s="16" t="s">
        <v>606</v>
      </c>
      <c r="AC1493" s="16" t="s">
        <v>7</v>
      </c>
      <c r="AD1493" s="16" t="s">
        <v>453</v>
      </c>
      <c r="AE1493" s="16" t="s">
        <v>7</v>
      </c>
      <c r="AF1493" s="16" t="s">
        <v>338</v>
      </c>
      <c r="AG1493" s="25">
        <f ca="1" t="shared" si="176"/>
        <v>23.6847222222132</v>
      </c>
      <c r="AH1493" s="25" t="str">
        <f t="shared" si="177"/>
        <v>是</v>
      </c>
      <c r="AI1493" s="26" t="str">
        <f ca="1" t="shared" si="178"/>
        <v>是</v>
      </c>
      <c r="AJ1493" s="27" t="str">
        <f ca="1" t="shared" si="179"/>
        <v>是</v>
      </c>
      <c r="AK1493" s="28" t="s">
        <v>69</v>
      </c>
      <c r="AL1493" s="28" t="s">
        <v>71</v>
      </c>
      <c r="AM1493" s="28"/>
    </row>
    <row r="1494" spans="1:39">
      <c r="A1494" s="22" t="str">
        <f t="shared" si="174"/>
        <v>合肥经开大学城网点</v>
      </c>
      <c r="B1494" s="22" t="str">
        <f>VLOOKUP(R1494,区域划分!A:B,2,0)</f>
        <v>合肥南</v>
      </c>
      <c r="C1494" t="str">
        <f t="shared" si="175"/>
        <v>2020-11-07</v>
      </c>
      <c r="D1494" s="16" t="s">
        <v>13750</v>
      </c>
      <c r="E1494" s="16" t="s">
        <v>13751</v>
      </c>
      <c r="F1494" s="16" t="s">
        <v>433</v>
      </c>
      <c r="G1494" s="16" t="s">
        <v>532</v>
      </c>
      <c r="H1494" s="16" t="s">
        <v>533</v>
      </c>
      <c r="I1494" s="16" t="s">
        <v>473</v>
      </c>
      <c r="J1494" s="16" t="s">
        <v>13752</v>
      </c>
      <c r="K1494" s="16" t="s">
        <v>13753</v>
      </c>
      <c r="L1494" s="16" t="s">
        <v>13754</v>
      </c>
      <c r="M1494" s="16" t="s">
        <v>13755</v>
      </c>
      <c r="N1494" s="16" t="s">
        <v>441</v>
      </c>
      <c r="O1494" s="16" t="s">
        <v>442</v>
      </c>
      <c r="P1494" s="16" t="s">
        <v>13755</v>
      </c>
      <c r="Q1494" s="16" t="s">
        <v>13756</v>
      </c>
      <c r="R1494" s="16" t="s">
        <v>7</v>
      </c>
      <c r="S1494" s="16" t="s">
        <v>606</v>
      </c>
      <c r="T1494" s="16" t="s">
        <v>13130</v>
      </c>
      <c r="U1494" s="16" t="s">
        <v>466</v>
      </c>
      <c r="V1494" s="16" t="s">
        <v>13757</v>
      </c>
      <c r="W1494" s="16" t="s">
        <v>13755</v>
      </c>
      <c r="X1494" s="16" t="s">
        <v>449</v>
      </c>
      <c r="Y1494" s="16" t="s">
        <v>450</v>
      </c>
      <c r="Z1494" s="16" t="s">
        <v>451</v>
      </c>
      <c r="AA1494" s="16" t="s">
        <v>13758</v>
      </c>
      <c r="AB1494" s="16" t="s">
        <v>606</v>
      </c>
      <c r="AC1494" s="16" t="s">
        <v>7</v>
      </c>
      <c r="AD1494" s="16" t="s">
        <v>453</v>
      </c>
      <c r="AE1494" s="16" t="s">
        <v>7</v>
      </c>
      <c r="AF1494" s="16" t="s">
        <v>338</v>
      </c>
      <c r="AG1494" s="25">
        <f ca="1" t="shared" si="176"/>
        <v>23.6900000000023</v>
      </c>
      <c r="AH1494" s="25" t="str">
        <f t="shared" si="177"/>
        <v>是</v>
      </c>
      <c r="AI1494" s="26" t="str">
        <f ca="1" t="shared" si="178"/>
        <v>是</v>
      </c>
      <c r="AJ1494" s="27" t="str">
        <f ca="1" t="shared" si="179"/>
        <v>是</v>
      </c>
      <c r="AK1494" s="28" t="s">
        <v>69</v>
      </c>
      <c r="AL1494" s="28" t="s">
        <v>71</v>
      </c>
      <c r="AM1494" s="28"/>
    </row>
    <row r="1495" spans="1:39">
      <c r="A1495" s="22" t="str">
        <f t="shared" si="174"/>
        <v>合肥瑶海三十头网点</v>
      </c>
      <c r="B1495" s="22" t="str">
        <f>VLOOKUP(R1495,区域划分!A:B,2,0)</f>
        <v>合肥北</v>
      </c>
      <c r="C1495" t="str">
        <f t="shared" si="175"/>
        <v>2020-11-07</v>
      </c>
      <c r="D1495" s="16" t="s">
        <v>13759</v>
      </c>
      <c r="E1495" s="16" t="s">
        <v>13760</v>
      </c>
      <c r="F1495" s="16" t="s">
        <v>433</v>
      </c>
      <c r="G1495" s="16" t="s">
        <v>456</v>
      </c>
      <c r="H1495" s="16" t="s">
        <v>457</v>
      </c>
      <c r="I1495" s="16" t="s">
        <v>436</v>
      </c>
      <c r="J1495" s="16" t="s">
        <v>13761</v>
      </c>
      <c r="K1495" s="16" t="s">
        <v>13762</v>
      </c>
      <c r="L1495" s="16" t="s">
        <v>13763</v>
      </c>
      <c r="M1495" s="16" t="s">
        <v>13764</v>
      </c>
      <c r="N1495" s="16" t="s">
        <v>478</v>
      </c>
      <c r="O1495" s="16" t="s">
        <v>442</v>
      </c>
      <c r="P1495" s="16" t="s">
        <v>13765</v>
      </c>
      <c r="Q1495" s="16" t="s">
        <v>13766</v>
      </c>
      <c r="R1495" s="16" t="s">
        <v>45</v>
      </c>
      <c r="S1495" s="16" t="s">
        <v>606</v>
      </c>
      <c r="T1495" s="16" t="s">
        <v>13767</v>
      </c>
      <c r="U1495" s="16" t="s">
        <v>466</v>
      </c>
      <c r="V1495" s="16" t="s">
        <v>13768</v>
      </c>
      <c r="W1495" s="16" t="s">
        <v>13765</v>
      </c>
      <c r="X1495" s="16" t="s">
        <v>449</v>
      </c>
      <c r="Y1495" s="16" t="s">
        <v>450</v>
      </c>
      <c r="Z1495" s="16" t="s">
        <v>451</v>
      </c>
      <c r="AA1495" s="16" t="s">
        <v>13769</v>
      </c>
      <c r="AB1495" s="16" t="s">
        <v>606</v>
      </c>
      <c r="AC1495" s="16" t="s">
        <v>45</v>
      </c>
      <c r="AD1495" s="16" t="s">
        <v>453</v>
      </c>
      <c r="AE1495" s="16" t="s">
        <v>45</v>
      </c>
      <c r="AF1495" s="16" t="s">
        <v>338</v>
      </c>
      <c r="AG1495" s="25">
        <f ca="1" t="shared" si="176"/>
        <v>23.7630555555224</v>
      </c>
      <c r="AH1495" s="25" t="str">
        <f t="shared" si="177"/>
        <v>是</v>
      </c>
      <c r="AI1495" s="26" t="str">
        <f ca="1" t="shared" si="178"/>
        <v>是</v>
      </c>
      <c r="AJ1495" s="27" t="str">
        <f ca="1" t="shared" si="179"/>
        <v>是</v>
      </c>
      <c r="AK1495" s="28" t="s">
        <v>69</v>
      </c>
      <c r="AL1495" s="28" t="s">
        <v>71</v>
      </c>
      <c r="AM1495" s="28"/>
    </row>
    <row r="1496" spans="1:39">
      <c r="A1496" s="22" t="str">
        <f t="shared" si="174"/>
        <v>安庆岳西网点</v>
      </c>
      <c r="B1496" s="22" t="str">
        <f>VLOOKUP(R1496,区域划分!A:B,2,0)</f>
        <v>安庆</v>
      </c>
      <c r="C1496" t="str">
        <f t="shared" si="175"/>
        <v>2020-11-07</v>
      </c>
      <c r="D1496" s="16" t="s">
        <v>13770</v>
      </c>
      <c r="E1496" s="16" t="s">
        <v>13771</v>
      </c>
      <c r="F1496" s="16" t="s">
        <v>433</v>
      </c>
      <c r="G1496" s="16" t="s">
        <v>471</v>
      </c>
      <c r="H1496" s="16" t="s">
        <v>472</v>
      </c>
      <c r="I1496" s="16" t="s">
        <v>473</v>
      </c>
      <c r="J1496" s="16" t="s">
        <v>4966</v>
      </c>
      <c r="K1496" s="16" t="s">
        <v>13772</v>
      </c>
      <c r="L1496" s="16" t="s">
        <v>13773</v>
      </c>
      <c r="M1496" s="16" t="s">
        <v>13774</v>
      </c>
      <c r="N1496" s="16" t="s">
        <v>478</v>
      </c>
      <c r="O1496" s="16" t="s">
        <v>442</v>
      </c>
      <c r="P1496" s="16" t="s">
        <v>13775</v>
      </c>
      <c r="Q1496" s="16" t="s">
        <v>13776</v>
      </c>
      <c r="R1496" s="16" t="s">
        <v>51</v>
      </c>
      <c r="S1496" s="16" t="s">
        <v>7759</v>
      </c>
      <c r="T1496" s="16" t="s">
        <v>13777</v>
      </c>
      <c r="U1496" s="16" t="s">
        <v>447</v>
      </c>
      <c r="V1496" s="16" t="s">
        <v>13778</v>
      </c>
      <c r="W1496" s="16" t="s">
        <v>13775</v>
      </c>
      <c r="X1496" s="16" t="s">
        <v>449</v>
      </c>
      <c r="Y1496" s="16" t="s">
        <v>450</v>
      </c>
      <c r="Z1496" s="16" t="s">
        <v>451</v>
      </c>
      <c r="AA1496" s="16" t="s">
        <v>13779</v>
      </c>
      <c r="AB1496" s="16" t="s">
        <v>7759</v>
      </c>
      <c r="AC1496" s="16" t="s">
        <v>51</v>
      </c>
      <c r="AD1496" s="16" t="s">
        <v>453</v>
      </c>
      <c r="AE1496" s="16" t="s">
        <v>338</v>
      </c>
      <c r="AF1496" s="16" t="s">
        <v>338</v>
      </c>
      <c r="AG1496" s="25">
        <f ca="1" t="shared" si="176"/>
        <v>21.6894444444333</v>
      </c>
      <c r="AH1496" s="25" t="str">
        <f t="shared" si="177"/>
        <v>是</v>
      </c>
      <c r="AI1496" s="26" t="str">
        <f ca="1" t="shared" si="178"/>
        <v>是</v>
      </c>
      <c r="AJ1496" s="27" t="str">
        <f ca="1" t="shared" si="179"/>
        <v>是</v>
      </c>
      <c r="AK1496" s="28" t="s">
        <v>69</v>
      </c>
      <c r="AL1496" s="28"/>
      <c r="AM1496" s="28"/>
    </row>
    <row r="1497" spans="1:39">
      <c r="A1497" s="22" t="str">
        <f t="shared" si="174"/>
        <v>合肥长丰水湖镇网点</v>
      </c>
      <c r="B1497" s="22" t="str">
        <f>VLOOKUP(R1497,区域划分!A:B,2,0)</f>
        <v>合肥北</v>
      </c>
      <c r="C1497" t="str">
        <f t="shared" si="175"/>
        <v>2020-11-07</v>
      </c>
      <c r="D1497" s="16" t="s">
        <v>13780</v>
      </c>
      <c r="E1497" s="16" t="s">
        <v>13781</v>
      </c>
      <c r="F1497" s="16" t="s">
        <v>433</v>
      </c>
      <c r="G1497" s="16" t="s">
        <v>471</v>
      </c>
      <c r="H1497" s="16" t="s">
        <v>472</v>
      </c>
      <c r="I1497" s="16" t="s">
        <v>436</v>
      </c>
      <c r="J1497" s="16" t="s">
        <v>13782</v>
      </c>
      <c r="K1497" s="16" t="s">
        <v>13783</v>
      </c>
      <c r="L1497" s="16" t="s">
        <v>13784</v>
      </c>
      <c r="M1497" s="16" t="s">
        <v>13785</v>
      </c>
      <c r="N1497" s="16" t="s">
        <v>478</v>
      </c>
      <c r="O1497" s="16" t="s">
        <v>479</v>
      </c>
      <c r="P1497" s="16" t="s">
        <v>13786</v>
      </c>
      <c r="Q1497" s="16" t="s">
        <v>13787</v>
      </c>
      <c r="R1497" s="16" t="s">
        <v>15</v>
      </c>
      <c r="S1497" s="16" t="s">
        <v>829</v>
      </c>
      <c r="T1497" s="16" t="s">
        <v>13788</v>
      </c>
      <c r="U1497" s="16" t="s">
        <v>447</v>
      </c>
      <c r="V1497" s="16" t="s">
        <v>13789</v>
      </c>
      <c r="W1497" s="16" t="s">
        <v>13786</v>
      </c>
      <c r="X1497" s="16" t="s">
        <v>449</v>
      </c>
      <c r="Y1497" s="16" t="s">
        <v>450</v>
      </c>
      <c r="Z1497" s="16" t="s">
        <v>451</v>
      </c>
      <c r="AA1497" s="16" t="s">
        <v>13790</v>
      </c>
      <c r="AB1497" s="16" t="s">
        <v>829</v>
      </c>
      <c r="AC1497" s="16" t="s">
        <v>15</v>
      </c>
      <c r="AD1497" s="16" t="s">
        <v>453</v>
      </c>
      <c r="AE1497" s="16" t="s">
        <v>338</v>
      </c>
      <c r="AF1497" s="16" t="s">
        <v>338</v>
      </c>
      <c r="AG1497" s="25">
        <f ca="1" t="shared" si="176"/>
        <v>2.02361111110076</v>
      </c>
      <c r="AH1497" s="25" t="str">
        <f t="shared" si="177"/>
        <v>是</v>
      </c>
      <c r="AI1497" s="26" t="str">
        <f ca="1" t="shared" si="178"/>
        <v>是</v>
      </c>
      <c r="AJ1497" s="27" t="str">
        <f ca="1" t="shared" si="179"/>
        <v>是</v>
      </c>
      <c r="AK1497" s="28" t="s">
        <v>69</v>
      </c>
      <c r="AL1497" s="28"/>
      <c r="AM1497" s="28"/>
    </row>
    <row r="1498" spans="1:39">
      <c r="A1498" s="22" t="str">
        <f t="shared" si="174"/>
        <v>六安霍邱高塘镇网点</v>
      </c>
      <c r="B1498" s="22" t="str">
        <f>VLOOKUP(R1498,区域划分!A:B,2,0)</f>
        <v>六安</v>
      </c>
      <c r="C1498" t="str">
        <f t="shared" si="175"/>
        <v>2020-11-07</v>
      </c>
      <c r="D1498" s="16" t="s">
        <v>13791</v>
      </c>
      <c r="E1498" s="16" t="s">
        <v>13792</v>
      </c>
      <c r="F1498" s="16" t="s">
        <v>433</v>
      </c>
      <c r="G1498" s="16" t="s">
        <v>471</v>
      </c>
      <c r="H1498" s="16" t="s">
        <v>472</v>
      </c>
      <c r="I1498" s="16" t="s">
        <v>436</v>
      </c>
      <c r="J1498" s="16" t="s">
        <v>7325</v>
      </c>
      <c r="K1498" s="16" t="s">
        <v>13793</v>
      </c>
      <c r="L1498" s="16" t="s">
        <v>13794</v>
      </c>
      <c r="M1498" s="16" t="s">
        <v>13795</v>
      </c>
      <c r="N1498" s="16" t="s">
        <v>441</v>
      </c>
      <c r="O1498" s="16" t="s">
        <v>442</v>
      </c>
      <c r="P1498" s="16" t="s">
        <v>13796</v>
      </c>
      <c r="Q1498" s="16" t="s">
        <v>13797</v>
      </c>
      <c r="R1498" s="16" t="s">
        <v>63</v>
      </c>
      <c r="S1498" s="16" t="s">
        <v>606</v>
      </c>
      <c r="T1498" s="16" t="s">
        <v>13798</v>
      </c>
      <c r="U1498" s="16" t="s">
        <v>466</v>
      </c>
      <c r="V1498" s="16" t="s">
        <v>13799</v>
      </c>
      <c r="W1498" s="16" t="s">
        <v>13796</v>
      </c>
      <c r="X1498" s="16" t="s">
        <v>449</v>
      </c>
      <c r="Y1498" s="16" t="s">
        <v>450</v>
      </c>
      <c r="Z1498" s="16" t="s">
        <v>451</v>
      </c>
      <c r="AA1498" s="16" t="s">
        <v>13800</v>
      </c>
      <c r="AB1498" s="16" t="s">
        <v>606</v>
      </c>
      <c r="AC1498" s="16" t="s">
        <v>63</v>
      </c>
      <c r="AD1498" s="16" t="s">
        <v>453</v>
      </c>
      <c r="AE1498" s="16" t="s">
        <v>63</v>
      </c>
      <c r="AF1498" s="16" t="s">
        <v>338</v>
      </c>
      <c r="AG1498" s="25">
        <f ca="1" t="shared" si="176"/>
        <v>23.7194444445195</v>
      </c>
      <c r="AH1498" s="25" t="str">
        <f t="shared" si="177"/>
        <v>是</v>
      </c>
      <c r="AI1498" s="26" t="str">
        <f ca="1" t="shared" si="178"/>
        <v>是</v>
      </c>
      <c r="AJ1498" s="27" t="str">
        <f ca="1" t="shared" si="179"/>
        <v>是</v>
      </c>
      <c r="AK1498" s="28" t="s">
        <v>69</v>
      </c>
      <c r="AL1498" s="28" t="s">
        <v>71</v>
      </c>
      <c r="AM1498" s="28"/>
    </row>
    <row r="1499" spans="1:39">
      <c r="A1499" s="22" t="str">
        <f t="shared" si="174"/>
        <v>池州贵池开发区网点</v>
      </c>
      <c r="B1499" s="22" t="str">
        <f>VLOOKUP(R1499,区域划分!A:B,2,0)</f>
        <v>池州</v>
      </c>
      <c r="C1499" t="str">
        <f t="shared" si="175"/>
        <v>2020-11-07</v>
      </c>
      <c r="D1499" s="16" t="s">
        <v>13801</v>
      </c>
      <c r="E1499" s="16" t="s">
        <v>13802</v>
      </c>
      <c r="F1499" s="16" t="s">
        <v>433</v>
      </c>
      <c r="G1499" s="16" t="s">
        <v>471</v>
      </c>
      <c r="H1499" s="16" t="s">
        <v>472</v>
      </c>
      <c r="I1499" s="16" t="s">
        <v>473</v>
      </c>
      <c r="J1499" s="16" t="s">
        <v>13803</v>
      </c>
      <c r="K1499" s="16" t="s">
        <v>13804</v>
      </c>
      <c r="L1499" s="16" t="s">
        <v>13805</v>
      </c>
      <c r="M1499" s="16" t="s">
        <v>13806</v>
      </c>
      <c r="N1499" s="16" t="s">
        <v>441</v>
      </c>
      <c r="O1499" s="16" t="s">
        <v>442</v>
      </c>
      <c r="P1499" s="16" t="s">
        <v>13807</v>
      </c>
      <c r="Q1499" s="16" t="s">
        <v>13808</v>
      </c>
      <c r="R1499" s="16" t="s">
        <v>43</v>
      </c>
      <c r="S1499" s="16" t="s">
        <v>606</v>
      </c>
      <c r="T1499" s="16" t="s">
        <v>3375</v>
      </c>
      <c r="U1499" s="16" t="s">
        <v>466</v>
      </c>
      <c r="V1499" s="16" t="s">
        <v>13809</v>
      </c>
      <c r="W1499" s="16" t="s">
        <v>13807</v>
      </c>
      <c r="X1499" s="16" t="s">
        <v>449</v>
      </c>
      <c r="Y1499" s="16" t="s">
        <v>450</v>
      </c>
      <c r="Z1499" s="16" t="s">
        <v>451</v>
      </c>
      <c r="AA1499" s="16" t="s">
        <v>13810</v>
      </c>
      <c r="AB1499" s="16" t="s">
        <v>606</v>
      </c>
      <c r="AC1499" s="16" t="s">
        <v>43</v>
      </c>
      <c r="AD1499" s="16" t="s">
        <v>453</v>
      </c>
      <c r="AE1499" s="16" t="s">
        <v>43</v>
      </c>
      <c r="AF1499" s="16" t="s">
        <v>338</v>
      </c>
      <c r="AG1499" s="25">
        <f ca="1" t="shared" si="176"/>
        <v>23.7322222223156</v>
      </c>
      <c r="AH1499" s="25" t="str">
        <f t="shared" si="177"/>
        <v>是</v>
      </c>
      <c r="AI1499" s="26" t="str">
        <f ca="1" t="shared" si="178"/>
        <v>是</v>
      </c>
      <c r="AJ1499" s="27" t="str">
        <f ca="1" t="shared" si="179"/>
        <v>是</v>
      </c>
      <c r="AK1499" s="28"/>
      <c r="AL1499" s="28" t="s">
        <v>71</v>
      </c>
      <c r="AM1499" s="28"/>
    </row>
    <row r="1500" spans="1:39">
      <c r="A1500" s="22" t="str">
        <f t="shared" si="174"/>
        <v>安庆岳西网点</v>
      </c>
      <c r="B1500" s="22" t="str">
        <f>VLOOKUP(R1500,区域划分!A:B,2,0)</f>
        <v>安庆</v>
      </c>
      <c r="C1500" t="str">
        <f t="shared" si="175"/>
        <v>2020-11-07</v>
      </c>
      <c r="D1500" s="16" t="s">
        <v>13811</v>
      </c>
      <c r="E1500" s="16" t="s">
        <v>13812</v>
      </c>
      <c r="F1500" s="16" t="s">
        <v>433</v>
      </c>
      <c r="G1500" s="16" t="s">
        <v>456</v>
      </c>
      <c r="H1500" s="16" t="s">
        <v>457</v>
      </c>
      <c r="I1500" s="16" t="s">
        <v>473</v>
      </c>
      <c r="J1500" s="16" t="s">
        <v>2228</v>
      </c>
      <c r="K1500" s="16" t="s">
        <v>13813</v>
      </c>
      <c r="L1500" s="16" t="s">
        <v>13814</v>
      </c>
      <c r="M1500" s="16" t="s">
        <v>13815</v>
      </c>
      <c r="N1500" s="16" t="s">
        <v>478</v>
      </c>
      <c r="O1500" s="16" t="s">
        <v>442</v>
      </c>
      <c r="P1500" s="16" t="s">
        <v>13816</v>
      </c>
      <c r="Q1500" s="16" t="s">
        <v>13817</v>
      </c>
      <c r="R1500" s="16" t="s">
        <v>51</v>
      </c>
      <c r="S1500" s="16" t="s">
        <v>7759</v>
      </c>
      <c r="T1500" s="16" t="s">
        <v>13818</v>
      </c>
      <c r="U1500" s="16" t="s">
        <v>447</v>
      </c>
      <c r="V1500" s="16" t="s">
        <v>13819</v>
      </c>
      <c r="W1500" s="16" t="s">
        <v>13816</v>
      </c>
      <c r="X1500" s="16" t="s">
        <v>449</v>
      </c>
      <c r="Y1500" s="16" t="s">
        <v>450</v>
      </c>
      <c r="Z1500" s="16" t="s">
        <v>451</v>
      </c>
      <c r="AA1500" s="16" t="s">
        <v>13820</v>
      </c>
      <c r="AB1500" s="16" t="s">
        <v>7759</v>
      </c>
      <c r="AC1500" s="16" t="s">
        <v>51</v>
      </c>
      <c r="AD1500" s="16" t="s">
        <v>453</v>
      </c>
      <c r="AE1500" s="16" t="s">
        <v>338</v>
      </c>
      <c r="AF1500" s="16" t="s">
        <v>338</v>
      </c>
      <c r="AG1500" s="25">
        <f ca="1" t="shared" si="176"/>
        <v>22.8419444444007</v>
      </c>
      <c r="AH1500" s="25" t="str">
        <f t="shared" si="177"/>
        <v>是</v>
      </c>
      <c r="AI1500" s="26" t="str">
        <f ca="1" t="shared" si="178"/>
        <v>是</v>
      </c>
      <c r="AJ1500" s="27" t="str">
        <f ca="1" t="shared" si="179"/>
        <v>是</v>
      </c>
      <c r="AK1500" s="28" t="s">
        <v>69</v>
      </c>
      <c r="AL1500" s="28"/>
      <c r="AM1500" s="28"/>
    </row>
    <row r="1501" spans="1:39">
      <c r="A1501" s="22" t="str">
        <f t="shared" si="174"/>
        <v>合肥经开大学城网点</v>
      </c>
      <c r="B1501" s="22" t="str">
        <f>VLOOKUP(R1501,区域划分!A:B,2,0)</f>
        <v>合肥南</v>
      </c>
      <c r="C1501" t="str">
        <f t="shared" si="175"/>
        <v>2020-11-07</v>
      </c>
      <c r="D1501" s="16" t="s">
        <v>13821</v>
      </c>
      <c r="E1501" s="16" t="s">
        <v>13822</v>
      </c>
      <c r="F1501" s="16" t="s">
        <v>433</v>
      </c>
      <c r="G1501" s="16" t="s">
        <v>471</v>
      </c>
      <c r="H1501" s="16" t="s">
        <v>472</v>
      </c>
      <c r="I1501" s="16" t="s">
        <v>473</v>
      </c>
      <c r="J1501" s="16" t="s">
        <v>577</v>
      </c>
      <c r="K1501" s="16" t="s">
        <v>8481</v>
      </c>
      <c r="L1501" s="16" t="s">
        <v>13823</v>
      </c>
      <c r="M1501" s="16" t="s">
        <v>537</v>
      </c>
      <c r="N1501" s="16" t="s">
        <v>478</v>
      </c>
      <c r="O1501" s="16" t="s">
        <v>442</v>
      </c>
      <c r="P1501" s="16" t="s">
        <v>537</v>
      </c>
      <c r="Q1501" s="16" t="s">
        <v>13824</v>
      </c>
      <c r="R1501" s="16" t="s">
        <v>7</v>
      </c>
      <c r="S1501" s="16" t="s">
        <v>606</v>
      </c>
      <c r="T1501" s="16" t="s">
        <v>2154</v>
      </c>
      <c r="U1501" s="16" t="s">
        <v>466</v>
      </c>
      <c r="V1501" s="16" t="s">
        <v>541</v>
      </c>
      <c r="W1501" s="16" t="s">
        <v>537</v>
      </c>
      <c r="X1501" s="16" t="s">
        <v>449</v>
      </c>
      <c r="Y1501" s="16" t="s">
        <v>450</v>
      </c>
      <c r="Z1501" s="16" t="s">
        <v>451</v>
      </c>
      <c r="AA1501" s="16" t="s">
        <v>13825</v>
      </c>
      <c r="AB1501" s="16" t="s">
        <v>606</v>
      </c>
      <c r="AC1501" s="16" t="s">
        <v>2157</v>
      </c>
      <c r="AD1501" s="16" t="s">
        <v>453</v>
      </c>
      <c r="AE1501" s="16" t="s">
        <v>7</v>
      </c>
      <c r="AF1501" s="16" t="s">
        <v>338</v>
      </c>
      <c r="AG1501" s="25">
        <f ca="1" t="shared" si="176"/>
        <v>23.6150000001071</v>
      </c>
      <c r="AH1501" s="25" t="str">
        <f t="shared" si="177"/>
        <v>是</v>
      </c>
      <c r="AI1501" s="26" t="str">
        <f ca="1" t="shared" si="178"/>
        <v>是</v>
      </c>
      <c r="AJ1501" s="27" t="str">
        <f ca="1" t="shared" si="179"/>
        <v>是</v>
      </c>
      <c r="AK1501" s="28" t="s">
        <v>69</v>
      </c>
      <c r="AL1501" s="28" t="s">
        <v>71</v>
      </c>
      <c r="AM1501" s="28"/>
    </row>
    <row r="1502" spans="1:39">
      <c r="A1502" s="22" t="str">
        <f t="shared" si="174"/>
        <v>合肥长丰水湖镇网点</v>
      </c>
      <c r="B1502" s="22" t="str">
        <f>VLOOKUP(R1502,区域划分!A:B,2,0)</f>
        <v>合肥北</v>
      </c>
      <c r="C1502" t="str">
        <f t="shared" si="175"/>
        <v>2020-11-07</v>
      </c>
      <c r="D1502" s="16" t="s">
        <v>13826</v>
      </c>
      <c r="E1502" s="16" t="s">
        <v>13827</v>
      </c>
      <c r="F1502" s="16" t="s">
        <v>433</v>
      </c>
      <c r="G1502" s="16" t="s">
        <v>471</v>
      </c>
      <c r="H1502" s="16" t="s">
        <v>472</v>
      </c>
      <c r="I1502" s="16" t="s">
        <v>436</v>
      </c>
      <c r="J1502" s="16" t="s">
        <v>5995</v>
      </c>
      <c r="K1502" s="16" t="s">
        <v>5996</v>
      </c>
      <c r="L1502" s="16" t="s">
        <v>13828</v>
      </c>
      <c r="M1502" s="16" t="s">
        <v>13829</v>
      </c>
      <c r="N1502" s="16" t="s">
        <v>478</v>
      </c>
      <c r="O1502" s="16" t="s">
        <v>442</v>
      </c>
      <c r="P1502" s="16" t="s">
        <v>13830</v>
      </c>
      <c r="Q1502" s="16" t="s">
        <v>13831</v>
      </c>
      <c r="R1502" s="16" t="s">
        <v>15</v>
      </c>
      <c r="S1502" s="16" t="s">
        <v>829</v>
      </c>
      <c r="T1502" s="16" t="s">
        <v>13832</v>
      </c>
      <c r="U1502" s="16" t="s">
        <v>447</v>
      </c>
      <c r="V1502" s="16" t="s">
        <v>13833</v>
      </c>
      <c r="W1502" s="16" t="s">
        <v>13830</v>
      </c>
      <c r="X1502" s="16" t="s">
        <v>449</v>
      </c>
      <c r="Y1502" s="16" t="s">
        <v>450</v>
      </c>
      <c r="Z1502" s="16" t="s">
        <v>451</v>
      </c>
      <c r="AA1502" s="16" t="s">
        <v>13834</v>
      </c>
      <c r="AB1502" s="16" t="s">
        <v>829</v>
      </c>
      <c r="AC1502" s="16" t="s">
        <v>15</v>
      </c>
      <c r="AD1502" s="16" t="s">
        <v>453</v>
      </c>
      <c r="AE1502" s="16" t="s">
        <v>338</v>
      </c>
      <c r="AF1502" s="16" t="s">
        <v>338</v>
      </c>
      <c r="AG1502" s="25">
        <f ca="1" t="shared" si="176"/>
        <v>2.17694444447989</v>
      </c>
      <c r="AH1502" s="25" t="str">
        <f t="shared" si="177"/>
        <v>是</v>
      </c>
      <c r="AI1502" s="26" t="str">
        <f ca="1" t="shared" si="178"/>
        <v>是</v>
      </c>
      <c r="AJ1502" s="27" t="str">
        <f ca="1" t="shared" si="179"/>
        <v>是</v>
      </c>
      <c r="AK1502" s="28" t="s">
        <v>69</v>
      </c>
      <c r="AL1502" s="28"/>
      <c r="AM1502" s="28"/>
    </row>
    <row r="1503" spans="1:39">
      <c r="A1503" s="22" t="str">
        <f t="shared" si="174"/>
        <v>淮南谢家集网点</v>
      </c>
      <c r="B1503" s="22" t="str">
        <f>VLOOKUP(R1503,区域划分!A:B,2,0)</f>
        <v>淮南</v>
      </c>
      <c r="C1503" t="str">
        <f t="shared" si="175"/>
        <v>2020-11-07</v>
      </c>
      <c r="D1503" s="16" t="s">
        <v>13835</v>
      </c>
      <c r="E1503" s="16" t="s">
        <v>13836</v>
      </c>
      <c r="F1503" s="16" t="s">
        <v>433</v>
      </c>
      <c r="G1503" s="16" t="s">
        <v>456</v>
      </c>
      <c r="H1503" s="16" t="s">
        <v>457</v>
      </c>
      <c r="I1503" s="16" t="s">
        <v>436</v>
      </c>
      <c r="J1503" s="16" t="s">
        <v>1540</v>
      </c>
      <c r="K1503" s="16" t="s">
        <v>13837</v>
      </c>
      <c r="L1503" s="16" t="s">
        <v>13838</v>
      </c>
      <c r="M1503" s="16" t="s">
        <v>13839</v>
      </c>
      <c r="N1503" s="16" t="s">
        <v>478</v>
      </c>
      <c r="O1503" s="16" t="s">
        <v>479</v>
      </c>
      <c r="P1503" s="16" t="s">
        <v>13840</v>
      </c>
      <c r="Q1503" s="16" t="s">
        <v>13841</v>
      </c>
      <c r="R1503" s="16" t="s">
        <v>140</v>
      </c>
      <c r="S1503" s="16" t="s">
        <v>13842</v>
      </c>
      <c r="T1503" s="16" t="s">
        <v>13843</v>
      </c>
      <c r="U1503" s="16" t="s">
        <v>447</v>
      </c>
      <c r="V1503" s="16" t="s">
        <v>13844</v>
      </c>
      <c r="W1503" s="16" t="s">
        <v>13840</v>
      </c>
      <c r="X1503" s="16" t="s">
        <v>449</v>
      </c>
      <c r="Y1503" s="16" t="s">
        <v>450</v>
      </c>
      <c r="Z1503" s="16" t="s">
        <v>451</v>
      </c>
      <c r="AA1503" s="16" t="s">
        <v>13845</v>
      </c>
      <c r="AB1503" s="16" t="s">
        <v>13842</v>
      </c>
      <c r="AC1503" s="16" t="s">
        <v>140</v>
      </c>
      <c r="AD1503" s="16" t="s">
        <v>453</v>
      </c>
      <c r="AE1503" s="16" t="s">
        <v>338</v>
      </c>
      <c r="AF1503" s="16" t="s">
        <v>338</v>
      </c>
      <c r="AG1503" s="25">
        <f ca="1" t="shared" si="176"/>
        <v>1.85166666662553</v>
      </c>
      <c r="AH1503" s="25" t="str">
        <f t="shared" si="177"/>
        <v>是</v>
      </c>
      <c r="AI1503" s="26" t="str">
        <f ca="1" t="shared" si="178"/>
        <v>是</v>
      </c>
      <c r="AJ1503" s="27" t="str">
        <f ca="1" t="shared" si="179"/>
        <v>是</v>
      </c>
      <c r="AK1503" s="28" t="s">
        <v>69</v>
      </c>
      <c r="AL1503" s="28"/>
      <c r="AM1503" s="28"/>
    </row>
    <row r="1504" spans="1:39">
      <c r="A1504" s="22" t="str">
        <f t="shared" si="174"/>
        <v>合肥高新天鹅湖网点</v>
      </c>
      <c r="B1504" s="22" t="str">
        <f>VLOOKUP(R1504,区域划分!A:B,2,0)</f>
        <v>合肥南</v>
      </c>
      <c r="C1504" t="str">
        <f t="shared" si="175"/>
        <v>2020-11-07</v>
      </c>
      <c r="D1504" s="16" t="s">
        <v>13846</v>
      </c>
      <c r="E1504" s="16" t="s">
        <v>7897</v>
      </c>
      <c r="F1504" s="16" t="s">
        <v>433</v>
      </c>
      <c r="G1504" s="16" t="s">
        <v>471</v>
      </c>
      <c r="H1504" s="16" t="s">
        <v>472</v>
      </c>
      <c r="I1504" s="16" t="s">
        <v>473</v>
      </c>
      <c r="J1504" s="16" t="s">
        <v>4182</v>
      </c>
      <c r="K1504" s="16" t="s">
        <v>13847</v>
      </c>
      <c r="L1504" s="16" t="s">
        <v>13848</v>
      </c>
      <c r="M1504" s="16" t="s">
        <v>7899</v>
      </c>
      <c r="N1504" s="16" t="s">
        <v>478</v>
      </c>
      <c r="O1504" s="16" t="s">
        <v>442</v>
      </c>
      <c r="P1504" s="16" t="s">
        <v>7900</v>
      </c>
      <c r="Q1504" s="16" t="s">
        <v>7901</v>
      </c>
      <c r="R1504" s="16" t="s">
        <v>17</v>
      </c>
      <c r="S1504" s="16" t="s">
        <v>593</v>
      </c>
      <c r="T1504" s="16" t="s">
        <v>13849</v>
      </c>
      <c r="U1504" s="16" t="s">
        <v>447</v>
      </c>
      <c r="V1504" s="16" t="s">
        <v>7903</v>
      </c>
      <c r="W1504" s="16" t="s">
        <v>7900</v>
      </c>
      <c r="X1504" s="16" t="s">
        <v>449</v>
      </c>
      <c r="Y1504" s="16" t="s">
        <v>450</v>
      </c>
      <c r="Z1504" s="16" t="s">
        <v>451</v>
      </c>
      <c r="AA1504" s="16" t="s">
        <v>13850</v>
      </c>
      <c r="AB1504" s="16" t="s">
        <v>593</v>
      </c>
      <c r="AC1504" s="16" t="s">
        <v>17</v>
      </c>
      <c r="AD1504" s="16" t="s">
        <v>453</v>
      </c>
      <c r="AE1504" s="16" t="s">
        <v>338</v>
      </c>
      <c r="AF1504" s="16" t="s">
        <v>338</v>
      </c>
      <c r="AG1504" s="25">
        <f ca="1" t="shared" si="176"/>
        <v>3.42750000004889</v>
      </c>
      <c r="AH1504" s="25" t="str">
        <f t="shared" si="177"/>
        <v>是</v>
      </c>
      <c r="AI1504" s="26" t="str">
        <f ca="1" t="shared" si="178"/>
        <v>是</v>
      </c>
      <c r="AJ1504" s="27" t="str">
        <f ca="1" t="shared" si="179"/>
        <v>是</v>
      </c>
      <c r="AK1504" s="28" t="s">
        <v>69</v>
      </c>
      <c r="AL1504" s="28"/>
      <c r="AM1504" s="28"/>
    </row>
    <row r="1505" spans="1:39">
      <c r="A1505" s="22" t="str">
        <f t="shared" si="174"/>
        <v>合肥高新天鹅湖网点</v>
      </c>
      <c r="B1505" s="22" t="str">
        <f>VLOOKUP(R1505,区域划分!A:B,2,0)</f>
        <v>合肥南</v>
      </c>
      <c r="C1505" t="str">
        <f t="shared" si="175"/>
        <v>2020-11-07</v>
      </c>
      <c r="D1505" s="16" t="s">
        <v>13851</v>
      </c>
      <c r="E1505" s="16" t="s">
        <v>13852</v>
      </c>
      <c r="F1505" s="16" t="s">
        <v>433</v>
      </c>
      <c r="G1505" s="16" t="s">
        <v>471</v>
      </c>
      <c r="H1505" s="16" t="s">
        <v>472</v>
      </c>
      <c r="I1505" s="16" t="s">
        <v>436</v>
      </c>
      <c r="J1505" s="16" t="s">
        <v>13853</v>
      </c>
      <c r="K1505" s="16" t="s">
        <v>13854</v>
      </c>
      <c r="L1505" s="16" t="s">
        <v>13855</v>
      </c>
      <c r="M1505" s="16" t="s">
        <v>13856</v>
      </c>
      <c r="N1505" s="16" t="s">
        <v>478</v>
      </c>
      <c r="O1505" s="16" t="s">
        <v>442</v>
      </c>
      <c r="P1505" s="16" t="s">
        <v>13857</v>
      </c>
      <c r="Q1505" s="16" t="s">
        <v>13858</v>
      </c>
      <c r="R1505" s="16" t="s">
        <v>17</v>
      </c>
      <c r="S1505" s="16" t="s">
        <v>593</v>
      </c>
      <c r="T1505" s="16" t="s">
        <v>13859</v>
      </c>
      <c r="U1505" s="16" t="s">
        <v>447</v>
      </c>
      <c r="V1505" s="16" t="s">
        <v>13860</v>
      </c>
      <c r="W1505" s="16" t="s">
        <v>13857</v>
      </c>
      <c r="X1505" s="16" t="s">
        <v>449</v>
      </c>
      <c r="Y1505" s="16" t="s">
        <v>450</v>
      </c>
      <c r="Z1505" s="16" t="s">
        <v>451</v>
      </c>
      <c r="AA1505" s="16" t="s">
        <v>13861</v>
      </c>
      <c r="AB1505" s="16" t="s">
        <v>593</v>
      </c>
      <c r="AC1505" s="16" t="s">
        <v>17</v>
      </c>
      <c r="AD1505" s="16" t="s">
        <v>453</v>
      </c>
      <c r="AE1505" s="16" t="s">
        <v>338</v>
      </c>
      <c r="AF1505" s="16" t="s">
        <v>338</v>
      </c>
      <c r="AG1505" s="25">
        <f ca="1" t="shared" si="176"/>
        <v>3.74583333340706</v>
      </c>
      <c r="AH1505" s="25" t="str">
        <f t="shared" si="177"/>
        <v>是</v>
      </c>
      <c r="AI1505" s="26" t="str">
        <f ca="1" t="shared" si="178"/>
        <v>是</v>
      </c>
      <c r="AJ1505" s="27" t="str">
        <f ca="1" t="shared" si="179"/>
        <v>是</v>
      </c>
      <c r="AK1505" s="28" t="s">
        <v>69</v>
      </c>
      <c r="AL1505" s="28"/>
      <c r="AM1505" s="28"/>
    </row>
    <row r="1506" spans="1:39">
      <c r="A1506" s="22" t="str">
        <f t="shared" si="174"/>
        <v>合肥肥东人民路网点</v>
      </c>
      <c r="B1506" s="22" t="str">
        <f>VLOOKUP(R1506,区域划分!A:B,2,0)</f>
        <v>肥东</v>
      </c>
      <c r="C1506" t="str">
        <f t="shared" si="175"/>
        <v>2020-11-07</v>
      </c>
      <c r="D1506" s="16" t="s">
        <v>13862</v>
      </c>
      <c r="E1506" s="16" t="s">
        <v>13863</v>
      </c>
      <c r="F1506" s="16" t="s">
        <v>433</v>
      </c>
      <c r="G1506" s="16" t="s">
        <v>434</v>
      </c>
      <c r="H1506" s="16" t="s">
        <v>1765</v>
      </c>
      <c r="I1506" s="16" t="s">
        <v>436</v>
      </c>
      <c r="J1506" s="16" t="s">
        <v>805</v>
      </c>
      <c r="K1506" s="16" t="s">
        <v>3289</v>
      </c>
      <c r="L1506" s="16" t="s">
        <v>13864</v>
      </c>
      <c r="M1506" s="16" t="s">
        <v>2270</v>
      </c>
      <c r="N1506" s="16" t="s">
        <v>478</v>
      </c>
      <c r="O1506" s="16" t="s">
        <v>442</v>
      </c>
      <c r="P1506" s="16" t="s">
        <v>13865</v>
      </c>
      <c r="Q1506" s="16" t="s">
        <v>13866</v>
      </c>
      <c r="R1506" s="16" t="s">
        <v>23</v>
      </c>
      <c r="S1506" s="16" t="s">
        <v>4176</v>
      </c>
      <c r="T1506" s="16" t="s">
        <v>13867</v>
      </c>
      <c r="U1506" s="16" t="s">
        <v>466</v>
      </c>
      <c r="V1506" s="16" t="s">
        <v>6654</v>
      </c>
      <c r="W1506" s="16" t="s">
        <v>13865</v>
      </c>
      <c r="X1506" s="16" t="s">
        <v>449</v>
      </c>
      <c r="Y1506" s="16" t="s">
        <v>450</v>
      </c>
      <c r="Z1506" s="16" t="s">
        <v>451</v>
      </c>
      <c r="AA1506" s="16" t="s">
        <v>13868</v>
      </c>
      <c r="AB1506" s="16" t="s">
        <v>4176</v>
      </c>
      <c r="AC1506" s="16" t="s">
        <v>186</v>
      </c>
      <c r="AD1506" s="16" t="s">
        <v>453</v>
      </c>
      <c r="AE1506" s="16" t="s">
        <v>23</v>
      </c>
      <c r="AF1506" s="16" t="s">
        <v>338</v>
      </c>
      <c r="AG1506" s="25">
        <f ca="1" t="shared" si="176"/>
        <v>23.5366666667978</v>
      </c>
      <c r="AH1506" s="25" t="str">
        <f t="shared" si="177"/>
        <v>是</v>
      </c>
      <c r="AI1506" s="26" t="str">
        <f ca="1" t="shared" si="178"/>
        <v>是</v>
      </c>
      <c r="AJ1506" s="27" t="str">
        <f ca="1" t="shared" si="179"/>
        <v>是</v>
      </c>
      <c r="AK1506" s="28" t="s">
        <v>69</v>
      </c>
      <c r="AL1506" s="28" t="s">
        <v>71</v>
      </c>
      <c r="AM1506" s="28"/>
    </row>
    <row r="1507" spans="1:39">
      <c r="A1507" s="22" t="str">
        <f t="shared" si="174"/>
        <v>安庆岳西网点</v>
      </c>
      <c r="B1507" s="22" t="str">
        <f>VLOOKUP(R1507,区域划分!A:B,2,0)</f>
        <v>安庆</v>
      </c>
      <c r="C1507" t="str">
        <f t="shared" si="175"/>
        <v>2020-11-07</v>
      </c>
      <c r="D1507" s="16" t="s">
        <v>13869</v>
      </c>
      <c r="E1507" s="16" t="s">
        <v>13870</v>
      </c>
      <c r="F1507" s="16" t="s">
        <v>433</v>
      </c>
      <c r="G1507" s="16" t="s">
        <v>532</v>
      </c>
      <c r="H1507" s="16" t="s">
        <v>1112</v>
      </c>
      <c r="I1507" s="16" t="s">
        <v>473</v>
      </c>
      <c r="J1507" s="16" t="s">
        <v>13871</v>
      </c>
      <c r="K1507" s="16" t="s">
        <v>13872</v>
      </c>
      <c r="L1507" s="16" t="s">
        <v>13873</v>
      </c>
      <c r="M1507" s="16" t="s">
        <v>537</v>
      </c>
      <c r="N1507" s="16" t="s">
        <v>441</v>
      </c>
      <c r="O1507" s="16" t="s">
        <v>442</v>
      </c>
      <c r="P1507" s="16" t="s">
        <v>537</v>
      </c>
      <c r="Q1507" s="16" t="s">
        <v>13874</v>
      </c>
      <c r="R1507" s="16" t="s">
        <v>51</v>
      </c>
      <c r="S1507" s="16" t="s">
        <v>7759</v>
      </c>
      <c r="T1507" s="16" t="s">
        <v>13875</v>
      </c>
      <c r="U1507" s="16" t="s">
        <v>447</v>
      </c>
      <c r="V1507" s="16" t="s">
        <v>541</v>
      </c>
      <c r="W1507" s="16" t="s">
        <v>537</v>
      </c>
      <c r="X1507" s="16" t="s">
        <v>449</v>
      </c>
      <c r="Y1507" s="16" t="s">
        <v>450</v>
      </c>
      <c r="Z1507" s="16" t="s">
        <v>451</v>
      </c>
      <c r="AA1507" s="16" t="s">
        <v>13876</v>
      </c>
      <c r="AB1507" s="16" t="s">
        <v>7759</v>
      </c>
      <c r="AC1507" s="16" t="s">
        <v>51</v>
      </c>
      <c r="AD1507" s="16" t="s">
        <v>453</v>
      </c>
      <c r="AE1507" s="16" t="s">
        <v>338</v>
      </c>
      <c r="AF1507" s="16" t="s">
        <v>338</v>
      </c>
      <c r="AG1507" s="25">
        <f ca="1" t="shared" si="176"/>
        <v>21.4177777778241</v>
      </c>
      <c r="AH1507" s="25" t="str">
        <f t="shared" si="177"/>
        <v>是</v>
      </c>
      <c r="AI1507" s="26" t="str">
        <f ca="1" t="shared" si="178"/>
        <v>是</v>
      </c>
      <c r="AJ1507" s="27" t="str">
        <f ca="1" t="shared" si="179"/>
        <v>是</v>
      </c>
      <c r="AK1507" s="28" t="s">
        <v>69</v>
      </c>
      <c r="AL1507" s="28"/>
      <c r="AM1507" s="28"/>
    </row>
    <row r="1508" spans="1:39">
      <c r="A1508" s="22" t="str">
        <f t="shared" si="174"/>
        <v>滁州天长网点</v>
      </c>
      <c r="B1508" s="22" t="str">
        <f>VLOOKUP(R1508,区域划分!A:B,2,0)</f>
        <v>滁州</v>
      </c>
      <c r="C1508" t="str">
        <f t="shared" si="175"/>
        <v>2020-11-07</v>
      </c>
      <c r="D1508" s="16" t="s">
        <v>13877</v>
      </c>
      <c r="E1508" s="16" t="s">
        <v>13878</v>
      </c>
      <c r="F1508" s="16" t="s">
        <v>433</v>
      </c>
      <c r="G1508" s="16" t="s">
        <v>456</v>
      </c>
      <c r="H1508" s="16" t="s">
        <v>457</v>
      </c>
      <c r="I1508" s="16" t="s">
        <v>473</v>
      </c>
      <c r="J1508" s="16" t="s">
        <v>4640</v>
      </c>
      <c r="K1508" s="16" t="s">
        <v>4641</v>
      </c>
      <c r="L1508" s="16" t="s">
        <v>13879</v>
      </c>
      <c r="M1508" s="16" t="s">
        <v>537</v>
      </c>
      <c r="N1508" s="16" t="s">
        <v>441</v>
      </c>
      <c r="O1508" s="16" t="s">
        <v>442</v>
      </c>
      <c r="P1508" s="16" t="s">
        <v>537</v>
      </c>
      <c r="Q1508" s="16" t="s">
        <v>13880</v>
      </c>
      <c r="R1508" s="16" t="s">
        <v>98</v>
      </c>
      <c r="S1508" s="16" t="s">
        <v>606</v>
      </c>
      <c r="T1508" s="16" t="s">
        <v>13881</v>
      </c>
      <c r="U1508" s="16" t="s">
        <v>466</v>
      </c>
      <c r="V1508" s="16" t="s">
        <v>13882</v>
      </c>
      <c r="W1508" s="16" t="s">
        <v>13883</v>
      </c>
      <c r="X1508" s="16" t="s">
        <v>449</v>
      </c>
      <c r="Y1508" s="16" t="s">
        <v>450</v>
      </c>
      <c r="Z1508" s="16" t="s">
        <v>451</v>
      </c>
      <c r="AA1508" s="16" t="s">
        <v>13884</v>
      </c>
      <c r="AB1508" s="16" t="s">
        <v>606</v>
      </c>
      <c r="AC1508" s="16" t="s">
        <v>98</v>
      </c>
      <c r="AD1508" s="16" t="s">
        <v>453</v>
      </c>
      <c r="AE1508" s="16" t="s">
        <v>98</v>
      </c>
      <c r="AF1508" s="16" t="s">
        <v>338</v>
      </c>
      <c r="AG1508" s="25">
        <f ca="1" t="shared" si="176"/>
        <v>23.823333333421</v>
      </c>
      <c r="AH1508" s="25" t="str">
        <f t="shared" si="177"/>
        <v>是</v>
      </c>
      <c r="AI1508" s="26" t="str">
        <f ca="1" t="shared" si="178"/>
        <v>是</v>
      </c>
      <c r="AJ1508" s="27" t="str">
        <f ca="1" t="shared" si="179"/>
        <v>是</v>
      </c>
      <c r="AK1508" s="28"/>
      <c r="AL1508" s="28" t="s">
        <v>71</v>
      </c>
      <c r="AM1508" s="28"/>
    </row>
    <row r="1509" spans="1:39">
      <c r="A1509" s="22" t="str">
        <f t="shared" si="174"/>
        <v>合肥经开大学城网点</v>
      </c>
      <c r="B1509" s="22" t="str">
        <f>VLOOKUP(R1509,区域划分!A:B,2,0)</f>
        <v>合肥南</v>
      </c>
      <c r="C1509" t="str">
        <f t="shared" si="175"/>
        <v>2020-11-07</v>
      </c>
      <c r="D1509" s="16" t="s">
        <v>13885</v>
      </c>
      <c r="E1509" s="16" t="s">
        <v>11758</v>
      </c>
      <c r="F1509" s="16" t="s">
        <v>433</v>
      </c>
      <c r="G1509" s="16" t="s">
        <v>471</v>
      </c>
      <c r="H1509" s="16" t="s">
        <v>472</v>
      </c>
      <c r="I1509" s="16" t="s">
        <v>473</v>
      </c>
      <c r="J1509" s="16" t="s">
        <v>13886</v>
      </c>
      <c r="K1509" s="16" t="s">
        <v>13887</v>
      </c>
      <c r="L1509" s="16" t="s">
        <v>13888</v>
      </c>
      <c r="M1509" s="16" t="s">
        <v>537</v>
      </c>
      <c r="N1509" s="16" t="s">
        <v>441</v>
      </c>
      <c r="O1509" s="16" t="s">
        <v>442</v>
      </c>
      <c r="P1509" s="16" t="s">
        <v>537</v>
      </c>
      <c r="Q1509" s="16" t="s">
        <v>11762</v>
      </c>
      <c r="R1509" s="16" t="s">
        <v>7</v>
      </c>
      <c r="S1509" s="16" t="s">
        <v>4176</v>
      </c>
      <c r="T1509" s="16" t="s">
        <v>7255</v>
      </c>
      <c r="U1509" s="16" t="s">
        <v>466</v>
      </c>
      <c r="V1509" s="16" t="s">
        <v>541</v>
      </c>
      <c r="W1509" s="16" t="s">
        <v>537</v>
      </c>
      <c r="X1509" s="16" t="s">
        <v>449</v>
      </c>
      <c r="Y1509" s="16" t="s">
        <v>450</v>
      </c>
      <c r="Z1509" s="16" t="s">
        <v>451</v>
      </c>
      <c r="AA1509" s="16" t="s">
        <v>13889</v>
      </c>
      <c r="AB1509" s="16" t="s">
        <v>4176</v>
      </c>
      <c r="AC1509" s="16" t="s">
        <v>7</v>
      </c>
      <c r="AD1509" s="16" t="s">
        <v>453</v>
      </c>
      <c r="AE1509" s="16" t="s">
        <v>7</v>
      </c>
      <c r="AF1509" s="16" t="s">
        <v>338</v>
      </c>
      <c r="AG1509" s="25">
        <f ca="1" t="shared" si="176"/>
        <v>23.4949999999953</v>
      </c>
      <c r="AH1509" s="25" t="str">
        <f t="shared" si="177"/>
        <v>是</v>
      </c>
      <c r="AI1509" s="26" t="str">
        <f ca="1" t="shared" si="178"/>
        <v>是</v>
      </c>
      <c r="AJ1509" s="27" t="str">
        <f ca="1" t="shared" si="179"/>
        <v>是</v>
      </c>
      <c r="AK1509" s="28" t="s">
        <v>69</v>
      </c>
      <c r="AL1509" s="28" t="s">
        <v>71</v>
      </c>
      <c r="AM1509" s="28"/>
    </row>
    <row r="1510" spans="1:39">
      <c r="A1510" s="22" t="str">
        <f t="shared" si="174"/>
        <v>黄山屯溪网点</v>
      </c>
      <c r="B1510" s="22" t="str">
        <f>VLOOKUP(R1510,区域划分!A:B,2,0)</f>
        <v>黄山</v>
      </c>
      <c r="C1510" t="str">
        <f t="shared" si="175"/>
        <v>2020-11-07</v>
      </c>
      <c r="D1510" s="16" t="s">
        <v>13890</v>
      </c>
      <c r="E1510" s="16" t="s">
        <v>13891</v>
      </c>
      <c r="F1510" s="16" t="s">
        <v>433</v>
      </c>
      <c r="G1510" s="16" t="s">
        <v>471</v>
      </c>
      <c r="H1510" s="16" t="s">
        <v>472</v>
      </c>
      <c r="I1510" s="16" t="s">
        <v>436</v>
      </c>
      <c r="J1510" s="16" t="s">
        <v>13892</v>
      </c>
      <c r="K1510" s="16" t="s">
        <v>13893</v>
      </c>
      <c r="L1510" s="16" t="s">
        <v>13894</v>
      </c>
      <c r="M1510" s="16" t="s">
        <v>13895</v>
      </c>
      <c r="N1510" s="16" t="s">
        <v>478</v>
      </c>
      <c r="O1510" s="16" t="s">
        <v>442</v>
      </c>
      <c r="P1510" s="16" t="s">
        <v>13896</v>
      </c>
      <c r="Q1510" s="16" t="s">
        <v>13897</v>
      </c>
      <c r="R1510" s="16" t="s">
        <v>29</v>
      </c>
      <c r="S1510" s="16" t="s">
        <v>3569</v>
      </c>
      <c r="T1510" s="16" t="s">
        <v>13898</v>
      </c>
      <c r="U1510" s="16" t="s">
        <v>447</v>
      </c>
      <c r="V1510" s="16" t="s">
        <v>13899</v>
      </c>
      <c r="W1510" s="16" t="s">
        <v>13896</v>
      </c>
      <c r="X1510" s="16" t="s">
        <v>449</v>
      </c>
      <c r="Y1510" s="16" t="s">
        <v>450</v>
      </c>
      <c r="Z1510" s="16" t="s">
        <v>451</v>
      </c>
      <c r="AA1510" s="16" t="s">
        <v>13900</v>
      </c>
      <c r="AB1510" s="16" t="s">
        <v>3569</v>
      </c>
      <c r="AC1510" s="16" t="s">
        <v>29</v>
      </c>
      <c r="AD1510" s="16" t="s">
        <v>453</v>
      </c>
      <c r="AE1510" s="16" t="s">
        <v>338</v>
      </c>
      <c r="AF1510" s="16" t="s">
        <v>338</v>
      </c>
      <c r="AG1510" s="25">
        <f ca="1" t="shared" si="176"/>
        <v>1.39833333331626</v>
      </c>
      <c r="AH1510" s="25" t="str">
        <f t="shared" si="177"/>
        <v>是</v>
      </c>
      <c r="AI1510" s="26" t="str">
        <f ca="1" t="shared" si="178"/>
        <v>是</v>
      </c>
      <c r="AJ1510" s="27" t="str">
        <f ca="1" t="shared" si="179"/>
        <v>是</v>
      </c>
      <c r="AK1510" s="28" t="s">
        <v>69</v>
      </c>
      <c r="AL1510" s="28"/>
      <c r="AM1510" s="28"/>
    </row>
    <row r="1511" spans="1:39">
      <c r="A1511" s="22" t="str">
        <f t="shared" si="174"/>
        <v>合肥长丰北城网点</v>
      </c>
      <c r="B1511" s="22" t="str">
        <f>VLOOKUP(R1511,区域划分!A:B,2,0)</f>
        <v>合肥北</v>
      </c>
      <c r="C1511" t="str">
        <f t="shared" si="175"/>
        <v>2020-11-07</v>
      </c>
      <c r="D1511" s="16" t="s">
        <v>13901</v>
      </c>
      <c r="E1511" s="16" t="s">
        <v>13902</v>
      </c>
      <c r="F1511" s="16" t="s">
        <v>433</v>
      </c>
      <c r="G1511" s="16" t="s">
        <v>456</v>
      </c>
      <c r="H1511" s="16" t="s">
        <v>457</v>
      </c>
      <c r="I1511" s="16" t="s">
        <v>436</v>
      </c>
      <c r="J1511" s="16" t="s">
        <v>1892</v>
      </c>
      <c r="K1511" s="16" t="s">
        <v>13903</v>
      </c>
      <c r="L1511" s="16" t="s">
        <v>13904</v>
      </c>
      <c r="M1511" s="16" t="s">
        <v>13905</v>
      </c>
      <c r="N1511" s="16" t="s">
        <v>478</v>
      </c>
      <c r="O1511" s="16" t="s">
        <v>442</v>
      </c>
      <c r="P1511" s="16" t="s">
        <v>13906</v>
      </c>
      <c r="Q1511" s="16" t="s">
        <v>13907</v>
      </c>
      <c r="R1511" s="16" t="s">
        <v>21</v>
      </c>
      <c r="S1511" s="16" t="s">
        <v>482</v>
      </c>
      <c r="T1511" s="16" t="s">
        <v>13908</v>
      </c>
      <c r="U1511" s="16" t="s">
        <v>447</v>
      </c>
      <c r="V1511" s="16" t="s">
        <v>13909</v>
      </c>
      <c r="W1511" s="16" t="s">
        <v>13906</v>
      </c>
      <c r="X1511" s="16" t="s">
        <v>449</v>
      </c>
      <c r="Y1511" s="16" t="s">
        <v>450</v>
      </c>
      <c r="Z1511" s="16" t="s">
        <v>451</v>
      </c>
      <c r="AA1511" s="16" t="s">
        <v>13910</v>
      </c>
      <c r="AB1511" s="16" t="s">
        <v>482</v>
      </c>
      <c r="AC1511" s="16" t="s">
        <v>21</v>
      </c>
      <c r="AD1511" s="16" t="s">
        <v>453</v>
      </c>
      <c r="AE1511" s="16" t="s">
        <v>338</v>
      </c>
      <c r="AF1511" s="16" t="s">
        <v>338</v>
      </c>
      <c r="AG1511" s="25">
        <f ca="1" t="shared" si="176"/>
        <v>19.3113888889784</v>
      </c>
      <c r="AH1511" s="25" t="str">
        <f t="shared" si="177"/>
        <v>是</v>
      </c>
      <c r="AI1511" s="26" t="str">
        <f ca="1" t="shared" si="178"/>
        <v>是</v>
      </c>
      <c r="AJ1511" s="27" t="str">
        <f ca="1" t="shared" si="179"/>
        <v>是</v>
      </c>
      <c r="AK1511" s="28" t="s">
        <v>69</v>
      </c>
      <c r="AL1511" s="28"/>
      <c r="AM1511" s="28"/>
    </row>
    <row r="1512" spans="1:39">
      <c r="A1512" s="22" t="str">
        <f t="shared" si="174"/>
        <v>合肥肥东人民路网点</v>
      </c>
      <c r="B1512" s="22" t="str">
        <f>VLOOKUP(R1512,区域划分!A:B,2,0)</f>
        <v>肥东</v>
      </c>
      <c r="C1512" t="str">
        <f t="shared" si="175"/>
        <v>2020-11-07</v>
      </c>
      <c r="D1512" s="16" t="s">
        <v>13911</v>
      </c>
      <c r="E1512" s="16" t="s">
        <v>13912</v>
      </c>
      <c r="F1512" s="16" t="s">
        <v>433</v>
      </c>
      <c r="G1512" s="16" t="s">
        <v>471</v>
      </c>
      <c r="H1512" s="16" t="s">
        <v>472</v>
      </c>
      <c r="I1512" s="16" t="s">
        <v>436</v>
      </c>
      <c r="J1512" s="16" t="s">
        <v>7325</v>
      </c>
      <c r="K1512" s="16" t="s">
        <v>13913</v>
      </c>
      <c r="L1512" s="16" t="s">
        <v>13914</v>
      </c>
      <c r="M1512" s="16" t="s">
        <v>3521</v>
      </c>
      <c r="N1512" s="16" t="s">
        <v>441</v>
      </c>
      <c r="O1512" s="16" t="s">
        <v>442</v>
      </c>
      <c r="P1512" s="16" t="s">
        <v>3521</v>
      </c>
      <c r="Q1512" s="16" t="s">
        <v>13915</v>
      </c>
      <c r="R1512" s="16" t="s">
        <v>23</v>
      </c>
      <c r="S1512" s="16" t="s">
        <v>2174</v>
      </c>
      <c r="T1512" s="16" t="s">
        <v>13916</v>
      </c>
      <c r="U1512" s="16" t="s">
        <v>447</v>
      </c>
      <c r="V1512" s="16" t="s">
        <v>4363</v>
      </c>
      <c r="W1512" s="16" t="s">
        <v>3521</v>
      </c>
      <c r="X1512" s="16" t="s">
        <v>449</v>
      </c>
      <c r="Y1512" s="16" t="s">
        <v>450</v>
      </c>
      <c r="Z1512" s="16" t="s">
        <v>451</v>
      </c>
      <c r="AA1512" s="16" t="s">
        <v>13917</v>
      </c>
      <c r="AB1512" s="16" t="s">
        <v>2174</v>
      </c>
      <c r="AC1512" s="16" t="s">
        <v>23</v>
      </c>
      <c r="AD1512" s="16" t="s">
        <v>453</v>
      </c>
      <c r="AE1512" s="16" t="s">
        <v>338</v>
      </c>
      <c r="AF1512" s="16" t="s">
        <v>338</v>
      </c>
      <c r="AG1512" s="25">
        <f ca="1" t="shared" si="176"/>
        <v>21.6161111110705</v>
      </c>
      <c r="AH1512" s="25" t="str">
        <f t="shared" si="177"/>
        <v>是</v>
      </c>
      <c r="AI1512" s="26" t="str">
        <f ca="1" t="shared" si="178"/>
        <v>是</v>
      </c>
      <c r="AJ1512" s="27" t="str">
        <f ca="1" t="shared" si="179"/>
        <v>是</v>
      </c>
      <c r="AK1512" s="28" t="s">
        <v>69</v>
      </c>
      <c r="AL1512" s="28"/>
      <c r="AM1512" s="28"/>
    </row>
    <row r="1513" spans="1:39">
      <c r="A1513" s="22" t="str">
        <f t="shared" si="174"/>
        <v>六安霍邱周集镇网点</v>
      </c>
      <c r="B1513" s="22" t="str">
        <f>VLOOKUP(R1513,区域划分!A:B,2,0)</f>
        <v>六安</v>
      </c>
      <c r="C1513" t="str">
        <f t="shared" si="175"/>
        <v>2020-11-07</v>
      </c>
      <c r="D1513" s="16" t="s">
        <v>13918</v>
      </c>
      <c r="E1513" s="16" t="s">
        <v>13919</v>
      </c>
      <c r="F1513" s="16" t="s">
        <v>433</v>
      </c>
      <c r="G1513" s="16" t="s">
        <v>456</v>
      </c>
      <c r="H1513" s="16" t="s">
        <v>457</v>
      </c>
      <c r="I1513" s="16" t="s">
        <v>473</v>
      </c>
      <c r="J1513" s="16" t="s">
        <v>1607</v>
      </c>
      <c r="K1513" s="16" t="s">
        <v>1788</v>
      </c>
      <c r="L1513" s="16" t="s">
        <v>13920</v>
      </c>
      <c r="M1513" s="16" t="s">
        <v>13921</v>
      </c>
      <c r="N1513" s="16" t="s">
        <v>478</v>
      </c>
      <c r="O1513" s="16" t="s">
        <v>442</v>
      </c>
      <c r="P1513" s="16" t="s">
        <v>13922</v>
      </c>
      <c r="Q1513" s="16" t="s">
        <v>11125</v>
      </c>
      <c r="R1513" s="16" t="s">
        <v>33</v>
      </c>
      <c r="S1513" s="16" t="s">
        <v>7361</v>
      </c>
      <c r="T1513" s="16" t="s">
        <v>13923</v>
      </c>
      <c r="U1513" s="16" t="s">
        <v>447</v>
      </c>
      <c r="V1513" s="16" t="s">
        <v>13924</v>
      </c>
      <c r="W1513" s="16" t="s">
        <v>13922</v>
      </c>
      <c r="X1513" s="16" t="s">
        <v>449</v>
      </c>
      <c r="Y1513" s="16" t="s">
        <v>450</v>
      </c>
      <c r="Z1513" s="16" t="s">
        <v>451</v>
      </c>
      <c r="AA1513" s="16" t="s">
        <v>13925</v>
      </c>
      <c r="AB1513" s="16" t="s">
        <v>7361</v>
      </c>
      <c r="AC1513" s="16" t="s">
        <v>33</v>
      </c>
      <c r="AD1513" s="16" t="s">
        <v>453</v>
      </c>
      <c r="AE1513" s="16" t="s">
        <v>338</v>
      </c>
      <c r="AF1513" s="16" t="s">
        <v>338</v>
      </c>
      <c r="AG1513" s="25">
        <f ca="1" t="shared" si="176"/>
        <v>18.2975000000442</v>
      </c>
      <c r="AH1513" s="25" t="str">
        <f t="shared" si="177"/>
        <v>是</v>
      </c>
      <c r="AI1513" s="26" t="str">
        <f ca="1" t="shared" si="178"/>
        <v>是</v>
      </c>
      <c r="AJ1513" s="27" t="str">
        <f ca="1" t="shared" si="179"/>
        <v>是</v>
      </c>
      <c r="AK1513" s="28" t="s">
        <v>69</v>
      </c>
      <c r="AL1513" s="28"/>
      <c r="AM1513" s="28"/>
    </row>
    <row r="1514" spans="1:39">
      <c r="A1514" s="22" t="str">
        <f t="shared" si="174"/>
        <v>合肥经开大学城网点</v>
      </c>
      <c r="B1514" s="22" t="str">
        <f>VLOOKUP(R1514,区域划分!A:B,2,0)</f>
        <v>合肥南</v>
      </c>
      <c r="C1514" t="str">
        <f t="shared" si="175"/>
        <v>2020-11-07</v>
      </c>
      <c r="D1514" s="16" t="s">
        <v>13926</v>
      </c>
      <c r="E1514" s="16" t="s">
        <v>13927</v>
      </c>
      <c r="F1514" s="16" t="s">
        <v>433</v>
      </c>
      <c r="G1514" s="16" t="s">
        <v>532</v>
      </c>
      <c r="H1514" s="16" t="s">
        <v>533</v>
      </c>
      <c r="I1514" s="16" t="s">
        <v>473</v>
      </c>
      <c r="J1514" s="16" t="s">
        <v>13928</v>
      </c>
      <c r="K1514" s="16" t="s">
        <v>13929</v>
      </c>
      <c r="L1514" s="16" t="s">
        <v>13930</v>
      </c>
      <c r="M1514" s="16" t="s">
        <v>13931</v>
      </c>
      <c r="N1514" s="16" t="s">
        <v>478</v>
      </c>
      <c r="O1514" s="16" t="s">
        <v>442</v>
      </c>
      <c r="P1514" s="16" t="s">
        <v>13932</v>
      </c>
      <c r="Q1514" s="16" t="s">
        <v>13933</v>
      </c>
      <c r="R1514" s="16" t="s">
        <v>7</v>
      </c>
      <c r="S1514" s="16" t="s">
        <v>4176</v>
      </c>
      <c r="T1514" s="16" t="s">
        <v>11639</v>
      </c>
      <c r="U1514" s="16" t="s">
        <v>466</v>
      </c>
      <c r="V1514" s="16" t="s">
        <v>13934</v>
      </c>
      <c r="W1514" s="16" t="s">
        <v>13932</v>
      </c>
      <c r="X1514" s="16" t="s">
        <v>449</v>
      </c>
      <c r="Y1514" s="16" t="s">
        <v>450</v>
      </c>
      <c r="Z1514" s="16" t="s">
        <v>451</v>
      </c>
      <c r="AA1514" s="16" t="s">
        <v>13935</v>
      </c>
      <c r="AB1514" s="16" t="s">
        <v>4176</v>
      </c>
      <c r="AC1514" s="16" t="s">
        <v>7</v>
      </c>
      <c r="AD1514" s="16" t="s">
        <v>453</v>
      </c>
      <c r="AE1514" s="16" t="s">
        <v>7</v>
      </c>
      <c r="AF1514" s="16" t="s">
        <v>338</v>
      </c>
      <c r="AG1514" s="25">
        <f ca="1" t="shared" si="176"/>
        <v>23.3308333333698</v>
      </c>
      <c r="AH1514" s="25" t="str">
        <f t="shared" si="177"/>
        <v>是</v>
      </c>
      <c r="AI1514" s="26" t="str">
        <f ca="1" t="shared" si="178"/>
        <v>是</v>
      </c>
      <c r="AJ1514" s="27" t="str">
        <f ca="1" t="shared" si="179"/>
        <v>是</v>
      </c>
      <c r="AK1514" s="28" t="s">
        <v>69</v>
      </c>
      <c r="AL1514" s="28" t="s">
        <v>71</v>
      </c>
      <c r="AM1514" s="28"/>
    </row>
    <row r="1515" spans="1:39">
      <c r="A1515" s="22" t="str">
        <f t="shared" si="174"/>
        <v>合肥高新天鹅湖网点</v>
      </c>
      <c r="B1515" s="22" t="str">
        <f>VLOOKUP(R1515,区域划分!A:B,2,0)</f>
        <v>合肥南</v>
      </c>
      <c r="C1515" t="str">
        <f t="shared" si="175"/>
        <v>2020-11-07</v>
      </c>
      <c r="D1515" s="16" t="s">
        <v>13936</v>
      </c>
      <c r="E1515" s="16" t="s">
        <v>13937</v>
      </c>
      <c r="F1515" s="16" t="s">
        <v>433</v>
      </c>
      <c r="G1515" s="16" t="s">
        <v>532</v>
      </c>
      <c r="H1515" s="16" t="s">
        <v>533</v>
      </c>
      <c r="I1515" s="16" t="s">
        <v>436</v>
      </c>
      <c r="J1515" s="16" t="s">
        <v>13938</v>
      </c>
      <c r="K1515" s="16" t="s">
        <v>13939</v>
      </c>
      <c r="L1515" s="16" t="s">
        <v>13940</v>
      </c>
      <c r="M1515" s="16" t="s">
        <v>13941</v>
      </c>
      <c r="N1515" s="16" t="s">
        <v>478</v>
      </c>
      <c r="O1515" s="16" t="s">
        <v>442</v>
      </c>
      <c r="P1515" s="16" t="s">
        <v>13942</v>
      </c>
      <c r="Q1515" s="16" t="s">
        <v>13943</v>
      </c>
      <c r="R1515" s="16" t="s">
        <v>17</v>
      </c>
      <c r="S1515" s="16" t="s">
        <v>593</v>
      </c>
      <c r="T1515" s="16" t="s">
        <v>13944</v>
      </c>
      <c r="U1515" s="16" t="s">
        <v>447</v>
      </c>
      <c r="V1515" s="16" t="s">
        <v>13945</v>
      </c>
      <c r="W1515" s="16" t="s">
        <v>13942</v>
      </c>
      <c r="X1515" s="16" t="s">
        <v>449</v>
      </c>
      <c r="Y1515" s="16" t="s">
        <v>450</v>
      </c>
      <c r="Z1515" s="16" t="s">
        <v>451</v>
      </c>
      <c r="AA1515" s="16" t="s">
        <v>13946</v>
      </c>
      <c r="AB1515" s="16" t="s">
        <v>593</v>
      </c>
      <c r="AC1515" s="16" t="s">
        <v>17</v>
      </c>
      <c r="AD1515" s="16" t="s">
        <v>453</v>
      </c>
      <c r="AE1515" s="16" t="s">
        <v>338</v>
      </c>
      <c r="AF1515" s="16" t="s">
        <v>338</v>
      </c>
      <c r="AG1515" s="25">
        <f ca="1" t="shared" si="176"/>
        <v>3.32194444444031</v>
      </c>
      <c r="AH1515" s="25" t="str">
        <f t="shared" si="177"/>
        <v>是</v>
      </c>
      <c r="AI1515" s="26" t="str">
        <f ca="1" t="shared" si="178"/>
        <v>是</v>
      </c>
      <c r="AJ1515" s="27" t="str">
        <f ca="1" t="shared" si="179"/>
        <v>是</v>
      </c>
      <c r="AK1515" s="28" t="s">
        <v>69</v>
      </c>
      <c r="AL1515" s="28"/>
      <c r="AM1515" s="28"/>
    </row>
    <row r="1516" spans="1:39">
      <c r="A1516" s="22" t="str">
        <f t="shared" si="174"/>
        <v>六安霍邱周集镇网点</v>
      </c>
      <c r="B1516" s="22" t="str">
        <f>VLOOKUP(R1516,区域划分!A:B,2,0)</f>
        <v>六安</v>
      </c>
      <c r="C1516" t="str">
        <f t="shared" si="175"/>
        <v>2020-11-07</v>
      </c>
      <c r="D1516" s="16" t="s">
        <v>13947</v>
      </c>
      <c r="E1516" s="16" t="s">
        <v>13948</v>
      </c>
      <c r="F1516" s="16" t="s">
        <v>433</v>
      </c>
      <c r="G1516" s="16" t="s">
        <v>456</v>
      </c>
      <c r="H1516" s="16" t="s">
        <v>457</v>
      </c>
      <c r="I1516" s="16" t="s">
        <v>473</v>
      </c>
      <c r="J1516" s="16" t="s">
        <v>7646</v>
      </c>
      <c r="K1516" s="16" t="s">
        <v>7647</v>
      </c>
      <c r="L1516" s="16" t="s">
        <v>13949</v>
      </c>
      <c r="M1516" s="16" t="s">
        <v>537</v>
      </c>
      <c r="N1516" s="16" t="s">
        <v>441</v>
      </c>
      <c r="O1516" s="16" t="s">
        <v>442</v>
      </c>
      <c r="P1516" s="16" t="s">
        <v>537</v>
      </c>
      <c r="Q1516" s="16" t="s">
        <v>13950</v>
      </c>
      <c r="R1516" s="16" t="s">
        <v>33</v>
      </c>
      <c r="S1516" s="16" t="s">
        <v>11582</v>
      </c>
      <c r="T1516" s="16" t="s">
        <v>13951</v>
      </c>
      <c r="U1516" s="16" t="s">
        <v>466</v>
      </c>
      <c r="V1516" s="16" t="s">
        <v>541</v>
      </c>
      <c r="W1516" s="16" t="s">
        <v>537</v>
      </c>
      <c r="X1516" s="16" t="s">
        <v>449</v>
      </c>
      <c r="Y1516" s="16" t="s">
        <v>450</v>
      </c>
      <c r="Z1516" s="16" t="s">
        <v>451</v>
      </c>
      <c r="AA1516" s="16" t="s">
        <v>13952</v>
      </c>
      <c r="AB1516" s="16" t="s">
        <v>11582</v>
      </c>
      <c r="AC1516" s="16" t="s">
        <v>33</v>
      </c>
      <c r="AD1516" s="16" t="s">
        <v>453</v>
      </c>
      <c r="AE1516" s="16" t="s">
        <v>33</v>
      </c>
      <c r="AF1516" s="16" t="s">
        <v>338</v>
      </c>
      <c r="AG1516" s="25">
        <f ca="1" t="shared" si="176"/>
        <v>23.8908333333093</v>
      </c>
      <c r="AH1516" s="25" t="str">
        <f t="shared" si="177"/>
        <v>是</v>
      </c>
      <c r="AI1516" s="26" t="str">
        <f ca="1" t="shared" si="178"/>
        <v>是</v>
      </c>
      <c r="AJ1516" s="27" t="str">
        <f ca="1" t="shared" si="179"/>
        <v>是</v>
      </c>
      <c r="AK1516" s="28" t="s">
        <v>69</v>
      </c>
      <c r="AL1516" s="28" t="s">
        <v>71</v>
      </c>
      <c r="AM1516" s="28"/>
    </row>
    <row r="1517" spans="1:39">
      <c r="A1517" s="22" t="str">
        <f t="shared" si="174"/>
        <v>徽州集散点</v>
      </c>
      <c r="B1517" s="22" t="str">
        <f>VLOOKUP(R1517,区域划分!A:B,2,0)</f>
        <v>黄山</v>
      </c>
      <c r="C1517" t="str">
        <f t="shared" si="175"/>
        <v>2020-11-07</v>
      </c>
      <c r="D1517" s="16" t="s">
        <v>13953</v>
      </c>
      <c r="E1517" s="16" t="s">
        <v>13954</v>
      </c>
      <c r="F1517" s="16" t="s">
        <v>433</v>
      </c>
      <c r="G1517" s="16" t="s">
        <v>471</v>
      </c>
      <c r="H1517" s="16" t="s">
        <v>472</v>
      </c>
      <c r="I1517" s="16" t="s">
        <v>473</v>
      </c>
      <c r="J1517" s="16" t="s">
        <v>645</v>
      </c>
      <c r="K1517" s="16" t="s">
        <v>646</v>
      </c>
      <c r="L1517" s="16" t="s">
        <v>13955</v>
      </c>
      <c r="M1517" s="16" t="s">
        <v>13956</v>
      </c>
      <c r="N1517" s="16" t="s">
        <v>441</v>
      </c>
      <c r="O1517" s="16" t="s">
        <v>442</v>
      </c>
      <c r="P1517" s="16" t="s">
        <v>13957</v>
      </c>
      <c r="Q1517" s="16" t="s">
        <v>13958</v>
      </c>
      <c r="R1517" s="16" t="s">
        <v>137</v>
      </c>
      <c r="S1517" s="16" t="s">
        <v>11582</v>
      </c>
      <c r="T1517" s="16" t="s">
        <v>13959</v>
      </c>
      <c r="U1517" s="16" t="s">
        <v>466</v>
      </c>
      <c r="V1517" s="16" t="s">
        <v>13960</v>
      </c>
      <c r="W1517" s="16" t="s">
        <v>13957</v>
      </c>
      <c r="X1517" s="16" t="s">
        <v>449</v>
      </c>
      <c r="Y1517" s="16" t="s">
        <v>450</v>
      </c>
      <c r="Z1517" s="16" t="s">
        <v>451</v>
      </c>
      <c r="AA1517" s="16" t="s">
        <v>13961</v>
      </c>
      <c r="AB1517" s="16" t="s">
        <v>11582</v>
      </c>
      <c r="AC1517" s="16" t="s">
        <v>137</v>
      </c>
      <c r="AD1517" s="16" t="s">
        <v>453</v>
      </c>
      <c r="AE1517" s="16" t="s">
        <v>137</v>
      </c>
      <c r="AF1517" s="16" t="s">
        <v>338</v>
      </c>
      <c r="AG1517" s="25">
        <f ca="1" t="shared" si="176"/>
        <v>23.9097222222481</v>
      </c>
      <c r="AH1517" s="25" t="str">
        <f t="shared" si="177"/>
        <v>是</v>
      </c>
      <c r="AI1517" s="26" t="str">
        <f ca="1" t="shared" si="178"/>
        <v>是</v>
      </c>
      <c r="AJ1517" s="27" t="str">
        <f ca="1" t="shared" si="179"/>
        <v>是</v>
      </c>
      <c r="AK1517" s="28"/>
      <c r="AL1517" s="28" t="s">
        <v>71</v>
      </c>
      <c r="AM1517" s="28"/>
    </row>
    <row r="1518" spans="1:39">
      <c r="A1518" s="22" t="str">
        <f t="shared" si="174"/>
        <v>安庆望江网点</v>
      </c>
      <c r="B1518" s="22" t="str">
        <f>VLOOKUP(R1518,区域划分!A:B,2,0)</f>
        <v>安庆</v>
      </c>
      <c r="C1518" t="str">
        <f t="shared" si="175"/>
        <v>2020-11-07</v>
      </c>
      <c r="D1518" s="16" t="s">
        <v>13962</v>
      </c>
      <c r="E1518" s="16" t="s">
        <v>13963</v>
      </c>
      <c r="F1518" s="16" t="s">
        <v>433</v>
      </c>
      <c r="G1518" s="16" t="s">
        <v>471</v>
      </c>
      <c r="H1518" s="16" t="s">
        <v>472</v>
      </c>
      <c r="I1518" s="16" t="s">
        <v>473</v>
      </c>
      <c r="J1518" s="16" t="s">
        <v>6350</v>
      </c>
      <c r="K1518" s="16" t="s">
        <v>6351</v>
      </c>
      <c r="L1518" s="16" t="s">
        <v>13964</v>
      </c>
      <c r="M1518" s="16" t="s">
        <v>537</v>
      </c>
      <c r="N1518" s="16" t="s">
        <v>441</v>
      </c>
      <c r="O1518" s="16" t="s">
        <v>442</v>
      </c>
      <c r="P1518" s="16" t="s">
        <v>537</v>
      </c>
      <c r="Q1518" s="16" t="s">
        <v>13965</v>
      </c>
      <c r="R1518" s="16" t="s">
        <v>170</v>
      </c>
      <c r="S1518" s="16" t="s">
        <v>13966</v>
      </c>
      <c r="T1518" s="16" t="s">
        <v>13967</v>
      </c>
      <c r="U1518" s="16" t="s">
        <v>447</v>
      </c>
      <c r="V1518" s="16" t="s">
        <v>541</v>
      </c>
      <c r="W1518" s="16" t="s">
        <v>537</v>
      </c>
      <c r="X1518" s="16" t="s">
        <v>449</v>
      </c>
      <c r="Y1518" s="16" t="s">
        <v>450</v>
      </c>
      <c r="Z1518" s="16" t="s">
        <v>451</v>
      </c>
      <c r="AA1518" s="16" t="s">
        <v>13968</v>
      </c>
      <c r="AB1518" s="16" t="s">
        <v>13966</v>
      </c>
      <c r="AC1518" s="16" t="s">
        <v>170</v>
      </c>
      <c r="AD1518" s="16" t="s">
        <v>453</v>
      </c>
      <c r="AE1518" s="16" t="s">
        <v>338</v>
      </c>
      <c r="AF1518" s="16" t="s">
        <v>338</v>
      </c>
      <c r="AG1518" s="25">
        <f ca="1" t="shared" si="176"/>
        <v>17.1936111110263</v>
      </c>
      <c r="AH1518" s="25" t="str">
        <f t="shared" si="177"/>
        <v>是</v>
      </c>
      <c r="AI1518" s="26" t="str">
        <f ca="1" t="shared" si="178"/>
        <v>是</v>
      </c>
      <c r="AJ1518" s="27" t="str">
        <f ca="1" t="shared" si="179"/>
        <v>是</v>
      </c>
      <c r="AK1518" s="28" t="s">
        <v>69</v>
      </c>
      <c r="AL1518" s="28"/>
      <c r="AM1518" s="28"/>
    </row>
    <row r="1519" spans="1:39">
      <c r="A1519" s="22" t="str">
        <f t="shared" si="174"/>
        <v>合肥肥西桥北网点</v>
      </c>
      <c r="B1519" s="22" t="str">
        <f>VLOOKUP(R1519,区域划分!A:B,2,0)</f>
        <v>肥西</v>
      </c>
      <c r="C1519" t="str">
        <f t="shared" si="175"/>
        <v>2020-11-07</v>
      </c>
      <c r="D1519" s="16" t="s">
        <v>13969</v>
      </c>
      <c r="E1519" s="16" t="s">
        <v>13970</v>
      </c>
      <c r="F1519" s="16" t="s">
        <v>433</v>
      </c>
      <c r="G1519" s="16" t="s">
        <v>456</v>
      </c>
      <c r="H1519" s="16" t="s">
        <v>457</v>
      </c>
      <c r="I1519" s="16" t="s">
        <v>473</v>
      </c>
      <c r="J1519" s="16" t="s">
        <v>6481</v>
      </c>
      <c r="K1519" s="16" t="s">
        <v>5564</v>
      </c>
      <c r="L1519" s="16" t="s">
        <v>13971</v>
      </c>
      <c r="M1519" s="16" t="s">
        <v>13972</v>
      </c>
      <c r="N1519" s="16" t="s">
        <v>441</v>
      </c>
      <c r="O1519" s="16" t="s">
        <v>442</v>
      </c>
      <c r="P1519" s="16" t="s">
        <v>13973</v>
      </c>
      <c r="Q1519" s="16" t="s">
        <v>13974</v>
      </c>
      <c r="R1519" s="16" t="s">
        <v>142</v>
      </c>
      <c r="S1519" s="16" t="s">
        <v>13975</v>
      </c>
      <c r="T1519" s="16" t="s">
        <v>13976</v>
      </c>
      <c r="U1519" s="16" t="s">
        <v>447</v>
      </c>
      <c r="V1519" s="16" t="s">
        <v>13977</v>
      </c>
      <c r="W1519" s="16" t="s">
        <v>13973</v>
      </c>
      <c r="X1519" s="16" t="s">
        <v>449</v>
      </c>
      <c r="Y1519" s="16" t="s">
        <v>450</v>
      </c>
      <c r="Z1519" s="16" t="s">
        <v>451</v>
      </c>
      <c r="AA1519" s="16" t="s">
        <v>13978</v>
      </c>
      <c r="AB1519" s="16" t="s">
        <v>13975</v>
      </c>
      <c r="AC1519" s="16" t="s">
        <v>142</v>
      </c>
      <c r="AD1519" s="16" t="s">
        <v>453</v>
      </c>
      <c r="AE1519" s="16" t="s">
        <v>338</v>
      </c>
      <c r="AF1519" s="16" t="s">
        <v>338</v>
      </c>
      <c r="AG1519" s="25">
        <f ca="1" t="shared" si="176"/>
        <v>1.0455555554945</v>
      </c>
      <c r="AH1519" s="25" t="str">
        <f t="shared" si="177"/>
        <v>是</v>
      </c>
      <c r="AI1519" s="26" t="str">
        <f ca="1" t="shared" si="178"/>
        <v>是</v>
      </c>
      <c r="AJ1519" s="27" t="str">
        <f ca="1" t="shared" si="179"/>
        <v>是</v>
      </c>
      <c r="AK1519" s="28" t="s">
        <v>69</v>
      </c>
      <c r="AL1519" s="28"/>
      <c r="AM1519" s="28"/>
    </row>
    <row r="1520" spans="1:39">
      <c r="A1520" s="22" t="str">
        <f t="shared" si="174"/>
        <v>合肥长丰北城网点</v>
      </c>
      <c r="B1520" s="22" t="str">
        <f>VLOOKUP(R1520,区域划分!A:B,2,0)</f>
        <v>合肥北</v>
      </c>
      <c r="C1520" t="str">
        <f t="shared" si="175"/>
        <v>2020-11-07</v>
      </c>
      <c r="D1520" s="16" t="s">
        <v>13979</v>
      </c>
      <c r="E1520" s="16" t="s">
        <v>13980</v>
      </c>
      <c r="F1520" s="16" t="s">
        <v>835</v>
      </c>
      <c r="G1520" s="16" t="s">
        <v>471</v>
      </c>
      <c r="H1520" s="16" t="s">
        <v>599</v>
      </c>
      <c r="I1520" s="16" t="s">
        <v>436</v>
      </c>
      <c r="J1520" s="16" t="s">
        <v>836</v>
      </c>
      <c r="K1520" s="16" t="s">
        <v>8470</v>
      </c>
      <c r="L1520" s="16" t="s">
        <v>13981</v>
      </c>
      <c r="M1520" s="16" t="s">
        <v>13982</v>
      </c>
      <c r="N1520" s="16" t="s">
        <v>478</v>
      </c>
      <c r="O1520" s="16" t="s">
        <v>442</v>
      </c>
      <c r="P1520" s="16" t="s">
        <v>13983</v>
      </c>
      <c r="Q1520" s="16" t="s">
        <v>13984</v>
      </c>
      <c r="R1520" s="16" t="s">
        <v>21</v>
      </c>
      <c r="S1520" s="16" t="s">
        <v>482</v>
      </c>
      <c r="T1520" s="16" t="s">
        <v>13985</v>
      </c>
      <c r="U1520" s="16" t="s">
        <v>447</v>
      </c>
      <c r="V1520" s="16" t="s">
        <v>13986</v>
      </c>
      <c r="W1520" s="16" t="s">
        <v>13983</v>
      </c>
      <c r="X1520" s="16" t="s">
        <v>449</v>
      </c>
      <c r="Y1520" s="16" t="s">
        <v>450</v>
      </c>
      <c r="Z1520" s="16" t="s">
        <v>451</v>
      </c>
      <c r="AA1520" s="16" t="s">
        <v>13987</v>
      </c>
      <c r="AB1520" s="16" t="s">
        <v>482</v>
      </c>
      <c r="AC1520" s="16" t="s">
        <v>21</v>
      </c>
      <c r="AD1520" s="16" t="s">
        <v>865</v>
      </c>
      <c r="AE1520" s="16" t="s">
        <v>338</v>
      </c>
      <c r="AF1520" s="16" t="s">
        <v>338</v>
      </c>
      <c r="AG1520" s="25">
        <f ca="1" t="shared" si="176"/>
        <v>17.7072222222341</v>
      </c>
      <c r="AH1520" s="25" t="str">
        <f t="shared" si="177"/>
        <v>是</v>
      </c>
      <c r="AI1520" s="26" t="str">
        <f ca="1" t="shared" si="178"/>
        <v>是</v>
      </c>
      <c r="AJ1520" s="27" t="str">
        <f ca="1" t="shared" si="179"/>
        <v>是</v>
      </c>
      <c r="AK1520" s="28" t="s">
        <v>69</v>
      </c>
      <c r="AL1520" s="28"/>
      <c r="AM1520" s="28"/>
    </row>
    <row r="1521" spans="1:39">
      <c r="A1521" s="22" t="str">
        <f t="shared" si="174"/>
        <v>黄山屯溪网点</v>
      </c>
      <c r="B1521" s="22" t="str">
        <f>VLOOKUP(R1521,区域划分!A:B,2,0)</f>
        <v>黄山</v>
      </c>
      <c r="C1521" t="str">
        <f t="shared" si="175"/>
        <v>2020-11-07</v>
      </c>
      <c r="D1521" s="16" t="s">
        <v>13988</v>
      </c>
      <c r="E1521" s="16" t="s">
        <v>13989</v>
      </c>
      <c r="F1521" s="16" t="s">
        <v>835</v>
      </c>
      <c r="G1521" s="16" t="s">
        <v>471</v>
      </c>
      <c r="H1521" s="16" t="s">
        <v>599</v>
      </c>
      <c r="I1521" s="16" t="s">
        <v>473</v>
      </c>
      <c r="J1521" s="16" t="s">
        <v>836</v>
      </c>
      <c r="K1521" s="16" t="s">
        <v>13990</v>
      </c>
      <c r="L1521" s="16" t="s">
        <v>13991</v>
      </c>
      <c r="M1521" s="16" t="s">
        <v>13992</v>
      </c>
      <c r="N1521" s="16" t="s">
        <v>441</v>
      </c>
      <c r="O1521" s="16" t="s">
        <v>442</v>
      </c>
      <c r="P1521" s="16" t="s">
        <v>13993</v>
      </c>
      <c r="Q1521" s="16" t="s">
        <v>13994</v>
      </c>
      <c r="R1521" s="16" t="s">
        <v>29</v>
      </c>
      <c r="S1521" s="16" t="s">
        <v>3569</v>
      </c>
      <c r="T1521" s="16" t="s">
        <v>13995</v>
      </c>
      <c r="U1521" s="16" t="s">
        <v>447</v>
      </c>
      <c r="V1521" s="16" t="s">
        <v>13996</v>
      </c>
      <c r="W1521" s="16" t="s">
        <v>13993</v>
      </c>
      <c r="X1521" s="16" t="s">
        <v>449</v>
      </c>
      <c r="Y1521" s="16" t="s">
        <v>450</v>
      </c>
      <c r="Z1521" s="16" t="s">
        <v>451</v>
      </c>
      <c r="AA1521" s="16" t="s">
        <v>13997</v>
      </c>
      <c r="AB1521" s="16" t="s">
        <v>3569</v>
      </c>
      <c r="AC1521" s="16" t="s">
        <v>29</v>
      </c>
      <c r="AD1521" s="16" t="s">
        <v>865</v>
      </c>
      <c r="AE1521" s="16" t="s">
        <v>338</v>
      </c>
      <c r="AF1521" s="16" t="s">
        <v>338</v>
      </c>
      <c r="AG1521" s="25">
        <f ca="1" t="shared" si="176"/>
        <v>18.382500000007</v>
      </c>
      <c r="AH1521" s="25" t="str">
        <f t="shared" si="177"/>
        <v>是</v>
      </c>
      <c r="AI1521" s="26" t="str">
        <f ca="1" t="shared" si="178"/>
        <v>是</v>
      </c>
      <c r="AJ1521" s="27" t="str">
        <f ca="1" t="shared" si="179"/>
        <v>是</v>
      </c>
      <c r="AK1521" s="28" t="s">
        <v>69</v>
      </c>
      <c r="AL1521" s="28"/>
      <c r="AM1521" s="28"/>
    </row>
    <row r="1522" spans="1:39">
      <c r="A1522" s="22" t="str">
        <f t="shared" si="174"/>
        <v>合肥经开大学城网点</v>
      </c>
      <c r="B1522" s="22" t="str">
        <f>VLOOKUP(R1522,区域划分!A:B,2,0)</f>
        <v>合肥南</v>
      </c>
      <c r="C1522" t="str">
        <f t="shared" si="175"/>
        <v>2020-11-07</v>
      </c>
      <c r="D1522" s="16" t="s">
        <v>13998</v>
      </c>
      <c r="E1522" s="16" t="s">
        <v>13999</v>
      </c>
      <c r="F1522" s="16" t="s">
        <v>433</v>
      </c>
      <c r="G1522" s="16" t="s">
        <v>471</v>
      </c>
      <c r="H1522" s="16" t="s">
        <v>472</v>
      </c>
      <c r="I1522" s="16" t="s">
        <v>473</v>
      </c>
      <c r="J1522" s="16" t="s">
        <v>11268</v>
      </c>
      <c r="K1522" s="16" t="s">
        <v>14000</v>
      </c>
      <c r="L1522" s="16" t="s">
        <v>14001</v>
      </c>
      <c r="M1522" s="16" t="s">
        <v>703</v>
      </c>
      <c r="N1522" s="16" t="s">
        <v>441</v>
      </c>
      <c r="O1522" s="16" t="s">
        <v>442</v>
      </c>
      <c r="P1522" s="16" t="s">
        <v>11271</v>
      </c>
      <c r="Q1522" s="16" t="s">
        <v>14002</v>
      </c>
      <c r="R1522" s="16" t="s">
        <v>7</v>
      </c>
      <c r="S1522" s="16" t="s">
        <v>4176</v>
      </c>
      <c r="T1522" s="16" t="s">
        <v>11639</v>
      </c>
      <c r="U1522" s="16" t="s">
        <v>466</v>
      </c>
      <c r="V1522" s="16" t="s">
        <v>4747</v>
      </c>
      <c r="W1522" s="16" t="s">
        <v>14003</v>
      </c>
      <c r="X1522" s="16" t="s">
        <v>449</v>
      </c>
      <c r="Y1522" s="16" t="s">
        <v>450</v>
      </c>
      <c r="Z1522" s="16" t="s">
        <v>451</v>
      </c>
      <c r="AA1522" s="16" t="s">
        <v>14004</v>
      </c>
      <c r="AB1522" s="16" t="s">
        <v>4176</v>
      </c>
      <c r="AC1522" s="16" t="s">
        <v>7</v>
      </c>
      <c r="AD1522" s="16" t="s">
        <v>453</v>
      </c>
      <c r="AE1522" s="16" t="s">
        <v>7</v>
      </c>
      <c r="AF1522" s="16" t="s">
        <v>338</v>
      </c>
      <c r="AG1522" s="25">
        <f ca="1" t="shared" si="176"/>
        <v>22.97194444458</v>
      </c>
      <c r="AH1522" s="25" t="str">
        <f t="shared" si="177"/>
        <v>是</v>
      </c>
      <c r="AI1522" s="26" t="str">
        <f ca="1" t="shared" si="178"/>
        <v>是</v>
      </c>
      <c r="AJ1522" s="27" t="str">
        <f ca="1" t="shared" si="179"/>
        <v>是</v>
      </c>
      <c r="AK1522" s="28" t="s">
        <v>69</v>
      </c>
      <c r="AL1522" s="28"/>
      <c r="AM1522" s="28"/>
    </row>
    <row r="1523" spans="1:39">
      <c r="A1523" s="22" t="str">
        <f t="shared" si="174"/>
        <v>池州贵池开发区网点</v>
      </c>
      <c r="B1523" s="22" t="str">
        <f>VLOOKUP(R1523,区域划分!A:B,2,0)</f>
        <v>池州</v>
      </c>
      <c r="C1523" t="str">
        <f t="shared" si="175"/>
        <v>2020-11-07</v>
      </c>
      <c r="D1523" s="16" t="s">
        <v>14005</v>
      </c>
      <c r="E1523" s="16" t="s">
        <v>14006</v>
      </c>
      <c r="F1523" s="16" t="s">
        <v>433</v>
      </c>
      <c r="G1523" s="16" t="s">
        <v>434</v>
      </c>
      <c r="H1523" s="16" t="s">
        <v>435</v>
      </c>
      <c r="I1523" s="16" t="s">
        <v>473</v>
      </c>
      <c r="J1523" s="16" t="s">
        <v>5883</v>
      </c>
      <c r="K1523" s="16" t="s">
        <v>5884</v>
      </c>
      <c r="L1523" s="16" t="s">
        <v>14007</v>
      </c>
      <c r="M1523" s="16" t="s">
        <v>14008</v>
      </c>
      <c r="N1523" s="16" t="s">
        <v>478</v>
      </c>
      <c r="O1523" s="16" t="s">
        <v>442</v>
      </c>
      <c r="P1523" s="16" t="s">
        <v>14009</v>
      </c>
      <c r="Q1523" s="16" t="s">
        <v>14010</v>
      </c>
      <c r="R1523" s="16" t="s">
        <v>43</v>
      </c>
      <c r="S1523" s="16" t="s">
        <v>3661</v>
      </c>
      <c r="T1523" s="16" t="s">
        <v>14011</v>
      </c>
      <c r="U1523" s="16" t="s">
        <v>447</v>
      </c>
      <c r="V1523" s="16" t="s">
        <v>14012</v>
      </c>
      <c r="W1523" s="16" t="s">
        <v>14009</v>
      </c>
      <c r="X1523" s="16" t="s">
        <v>449</v>
      </c>
      <c r="Y1523" s="16" t="s">
        <v>450</v>
      </c>
      <c r="Z1523" s="16" t="s">
        <v>451</v>
      </c>
      <c r="AA1523" s="16" t="s">
        <v>14013</v>
      </c>
      <c r="AB1523" s="16" t="s">
        <v>3661</v>
      </c>
      <c r="AC1523" s="16" t="s">
        <v>43</v>
      </c>
      <c r="AD1523" s="16" t="s">
        <v>453</v>
      </c>
      <c r="AE1523" s="16" t="s">
        <v>338</v>
      </c>
      <c r="AF1523" s="16" t="s">
        <v>338</v>
      </c>
      <c r="AG1523" s="25">
        <f ca="1" t="shared" si="176"/>
        <v>21.4286111110705</v>
      </c>
      <c r="AH1523" s="25" t="str">
        <f t="shared" si="177"/>
        <v>是</v>
      </c>
      <c r="AI1523" s="26" t="str">
        <f ca="1" t="shared" si="178"/>
        <v>是</v>
      </c>
      <c r="AJ1523" s="27" t="str">
        <f ca="1" t="shared" si="179"/>
        <v>是</v>
      </c>
      <c r="AK1523" s="28" t="s">
        <v>69</v>
      </c>
      <c r="AL1523" s="28"/>
      <c r="AM1523" s="28"/>
    </row>
    <row r="1524" spans="1:39">
      <c r="A1524" s="22" t="str">
        <f t="shared" si="174"/>
        <v>合肥经开大学城网点</v>
      </c>
      <c r="B1524" s="22" t="str">
        <f>VLOOKUP(R1524,区域划分!A:B,2,0)</f>
        <v>合肥南</v>
      </c>
      <c r="C1524" t="str">
        <f t="shared" si="175"/>
        <v>2020-11-07</v>
      </c>
      <c r="D1524" s="16" t="s">
        <v>14014</v>
      </c>
      <c r="E1524" s="16" t="s">
        <v>14015</v>
      </c>
      <c r="F1524" s="16" t="s">
        <v>433</v>
      </c>
      <c r="G1524" s="16" t="s">
        <v>471</v>
      </c>
      <c r="H1524" s="16" t="s">
        <v>472</v>
      </c>
      <c r="I1524" s="16" t="s">
        <v>436</v>
      </c>
      <c r="J1524" s="16" t="s">
        <v>14016</v>
      </c>
      <c r="K1524" s="16" t="s">
        <v>14017</v>
      </c>
      <c r="L1524" s="16" t="s">
        <v>14018</v>
      </c>
      <c r="M1524" s="16" t="s">
        <v>14019</v>
      </c>
      <c r="N1524" s="16" t="s">
        <v>478</v>
      </c>
      <c r="O1524" s="16" t="s">
        <v>442</v>
      </c>
      <c r="P1524" s="16" t="s">
        <v>14020</v>
      </c>
      <c r="Q1524" s="16" t="s">
        <v>14021</v>
      </c>
      <c r="R1524" s="16" t="s">
        <v>7</v>
      </c>
      <c r="S1524" s="16" t="s">
        <v>4176</v>
      </c>
      <c r="T1524" s="16" t="s">
        <v>11639</v>
      </c>
      <c r="U1524" s="16" t="s">
        <v>466</v>
      </c>
      <c r="V1524" s="16" t="s">
        <v>14022</v>
      </c>
      <c r="W1524" s="16" t="s">
        <v>14020</v>
      </c>
      <c r="X1524" s="16" t="s">
        <v>449</v>
      </c>
      <c r="Y1524" s="16" t="s">
        <v>450</v>
      </c>
      <c r="Z1524" s="16" t="s">
        <v>451</v>
      </c>
      <c r="AA1524" s="16" t="s">
        <v>14023</v>
      </c>
      <c r="AB1524" s="16" t="s">
        <v>4176</v>
      </c>
      <c r="AC1524" s="16" t="s">
        <v>7</v>
      </c>
      <c r="AD1524" s="16" t="s">
        <v>453</v>
      </c>
      <c r="AE1524" s="16" t="s">
        <v>7</v>
      </c>
      <c r="AF1524" s="16" t="s">
        <v>338</v>
      </c>
      <c r="AG1524" s="25">
        <f ca="1" t="shared" si="176"/>
        <v>22.9050000000279</v>
      </c>
      <c r="AH1524" s="25" t="str">
        <f t="shared" si="177"/>
        <v>是</v>
      </c>
      <c r="AI1524" s="26" t="str">
        <f ca="1" t="shared" si="178"/>
        <v>是</v>
      </c>
      <c r="AJ1524" s="27" t="str">
        <f ca="1" t="shared" si="179"/>
        <v>是</v>
      </c>
      <c r="AK1524" s="28" t="s">
        <v>69</v>
      </c>
      <c r="AL1524" s="28"/>
      <c r="AM1524" s="28"/>
    </row>
    <row r="1525" spans="1:39">
      <c r="A1525" s="22" t="str">
        <f t="shared" si="174"/>
        <v>合肥撮镇龙塘网点</v>
      </c>
      <c r="B1525" s="22" t="str">
        <f>VLOOKUP(R1525,区域划分!A:B,2,0)</f>
        <v>肥东</v>
      </c>
      <c r="C1525" t="str">
        <f t="shared" si="175"/>
        <v>2020-11-07</v>
      </c>
      <c r="D1525" s="16" t="s">
        <v>14024</v>
      </c>
      <c r="E1525" s="16" t="s">
        <v>14025</v>
      </c>
      <c r="F1525" s="16" t="s">
        <v>433</v>
      </c>
      <c r="G1525" s="16" t="s">
        <v>532</v>
      </c>
      <c r="H1525" s="16" t="s">
        <v>533</v>
      </c>
      <c r="I1525" s="16" t="s">
        <v>473</v>
      </c>
      <c r="J1525" s="16" t="s">
        <v>3946</v>
      </c>
      <c r="K1525" s="16" t="s">
        <v>6738</v>
      </c>
      <c r="L1525" s="16" t="s">
        <v>14026</v>
      </c>
      <c r="M1525" s="16" t="s">
        <v>14027</v>
      </c>
      <c r="N1525" s="16" t="s">
        <v>478</v>
      </c>
      <c r="O1525" s="16" t="s">
        <v>442</v>
      </c>
      <c r="P1525" s="16" t="s">
        <v>14028</v>
      </c>
      <c r="Q1525" s="16" t="s">
        <v>14029</v>
      </c>
      <c r="R1525" s="16" t="s">
        <v>67</v>
      </c>
      <c r="S1525" s="16" t="s">
        <v>7886</v>
      </c>
      <c r="T1525" s="16" t="s">
        <v>14030</v>
      </c>
      <c r="U1525" s="16" t="s">
        <v>447</v>
      </c>
      <c r="V1525" s="16" t="s">
        <v>14031</v>
      </c>
      <c r="W1525" s="16" t="s">
        <v>14028</v>
      </c>
      <c r="X1525" s="16" t="s">
        <v>449</v>
      </c>
      <c r="Y1525" s="16" t="s">
        <v>450</v>
      </c>
      <c r="Z1525" s="16" t="s">
        <v>451</v>
      </c>
      <c r="AA1525" s="16" t="s">
        <v>14032</v>
      </c>
      <c r="AB1525" s="16" t="s">
        <v>7886</v>
      </c>
      <c r="AC1525" s="16" t="s">
        <v>67</v>
      </c>
      <c r="AD1525" s="16" t="s">
        <v>453</v>
      </c>
      <c r="AE1525" s="16" t="s">
        <v>338</v>
      </c>
      <c r="AF1525" s="16" t="s">
        <v>338</v>
      </c>
      <c r="AG1525" s="25">
        <f ca="1" t="shared" si="176"/>
        <v>1.96777777763782</v>
      </c>
      <c r="AH1525" s="25" t="str">
        <f t="shared" si="177"/>
        <v>是</v>
      </c>
      <c r="AI1525" s="26" t="str">
        <f ca="1" t="shared" si="178"/>
        <v>是</v>
      </c>
      <c r="AJ1525" s="27" t="str">
        <f ca="1" t="shared" si="179"/>
        <v>是</v>
      </c>
      <c r="AK1525" s="28" t="s">
        <v>69</v>
      </c>
      <c r="AL1525" s="28"/>
      <c r="AM1525" s="28"/>
    </row>
    <row r="1526" spans="1:39">
      <c r="A1526" s="22" t="str">
        <f t="shared" si="174"/>
        <v>合肥撮镇龙塘网点</v>
      </c>
      <c r="B1526" s="22" t="str">
        <f>VLOOKUP(R1526,区域划分!A:B,2,0)</f>
        <v>肥东</v>
      </c>
      <c r="C1526" t="str">
        <f t="shared" si="175"/>
        <v>2020-11-07</v>
      </c>
      <c r="D1526" s="16" t="s">
        <v>14033</v>
      </c>
      <c r="E1526" s="16" t="s">
        <v>14034</v>
      </c>
      <c r="F1526" s="16" t="s">
        <v>433</v>
      </c>
      <c r="G1526" s="16" t="s">
        <v>532</v>
      </c>
      <c r="H1526" s="16" t="s">
        <v>533</v>
      </c>
      <c r="I1526" s="16" t="s">
        <v>473</v>
      </c>
      <c r="J1526" s="16" t="s">
        <v>954</v>
      </c>
      <c r="K1526" s="16" t="s">
        <v>14035</v>
      </c>
      <c r="L1526" s="16" t="s">
        <v>14036</v>
      </c>
      <c r="M1526" s="16" t="s">
        <v>537</v>
      </c>
      <c r="N1526" s="16" t="s">
        <v>441</v>
      </c>
      <c r="O1526" s="16" t="s">
        <v>442</v>
      </c>
      <c r="P1526" s="16" t="s">
        <v>537</v>
      </c>
      <c r="Q1526" s="16" t="s">
        <v>14037</v>
      </c>
      <c r="R1526" s="16" t="s">
        <v>67</v>
      </c>
      <c r="S1526" s="16" t="s">
        <v>7886</v>
      </c>
      <c r="T1526" s="16" t="s">
        <v>14038</v>
      </c>
      <c r="U1526" s="16" t="s">
        <v>447</v>
      </c>
      <c r="V1526" s="16" t="s">
        <v>541</v>
      </c>
      <c r="W1526" s="16" t="s">
        <v>537</v>
      </c>
      <c r="X1526" s="16" t="s">
        <v>449</v>
      </c>
      <c r="Y1526" s="16" t="s">
        <v>450</v>
      </c>
      <c r="Z1526" s="16" t="s">
        <v>451</v>
      </c>
      <c r="AA1526" s="16" t="s">
        <v>14039</v>
      </c>
      <c r="AB1526" s="16" t="s">
        <v>7886</v>
      </c>
      <c r="AC1526" s="16" t="s">
        <v>67</v>
      </c>
      <c r="AD1526" s="16" t="s">
        <v>453</v>
      </c>
      <c r="AE1526" s="16" t="s">
        <v>338</v>
      </c>
      <c r="AF1526" s="16" t="s">
        <v>338</v>
      </c>
      <c r="AG1526" s="25">
        <f ca="1" t="shared" si="176"/>
        <v>14.7541666666511</v>
      </c>
      <c r="AH1526" s="25" t="str">
        <f t="shared" si="177"/>
        <v>是</v>
      </c>
      <c r="AI1526" s="26" t="str">
        <f ca="1" t="shared" si="178"/>
        <v>是</v>
      </c>
      <c r="AJ1526" s="27" t="str">
        <f ca="1" t="shared" si="179"/>
        <v>是</v>
      </c>
      <c r="AK1526" s="28" t="s">
        <v>69</v>
      </c>
      <c r="AL1526" s="28"/>
      <c r="AM1526" s="28"/>
    </row>
    <row r="1527" spans="1:39">
      <c r="A1527" s="22" t="str">
        <f t="shared" si="174"/>
        <v>合肥肥东吾悦网点</v>
      </c>
      <c r="B1527" s="22" t="str">
        <f>VLOOKUP(R1527,区域划分!A:B,2,0)</f>
        <v>肥东</v>
      </c>
      <c r="C1527" t="str">
        <f t="shared" si="175"/>
        <v>2020-11-07</v>
      </c>
      <c r="D1527" s="16" t="s">
        <v>14040</v>
      </c>
      <c r="E1527" s="16" t="s">
        <v>14041</v>
      </c>
      <c r="F1527" s="16" t="s">
        <v>433</v>
      </c>
      <c r="G1527" s="16" t="s">
        <v>471</v>
      </c>
      <c r="H1527" s="16" t="s">
        <v>472</v>
      </c>
      <c r="I1527" s="16" t="s">
        <v>473</v>
      </c>
      <c r="J1527" s="16" t="s">
        <v>13871</v>
      </c>
      <c r="K1527" s="16" t="s">
        <v>13872</v>
      </c>
      <c r="L1527" s="16" t="s">
        <v>14042</v>
      </c>
      <c r="M1527" s="16" t="s">
        <v>537</v>
      </c>
      <c r="N1527" s="16" t="s">
        <v>441</v>
      </c>
      <c r="O1527" s="16" t="s">
        <v>442</v>
      </c>
      <c r="P1527" s="16" t="s">
        <v>537</v>
      </c>
      <c r="Q1527" s="16" t="s">
        <v>14043</v>
      </c>
      <c r="R1527" s="16" t="s">
        <v>11</v>
      </c>
      <c r="S1527" s="16" t="s">
        <v>4406</v>
      </c>
      <c r="T1527" s="16" t="s">
        <v>14044</v>
      </c>
      <c r="U1527" s="16" t="s">
        <v>447</v>
      </c>
      <c r="V1527" s="16" t="s">
        <v>541</v>
      </c>
      <c r="W1527" s="16" t="s">
        <v>537</v>
      </c>
      <c r="X1527" s="16" t="s">
        <v>449</v>
      </c>
      <c r="Y1527" s="16" t="s">
        <v>450</v>
      </c>
      <c r="Z1527" s="16" t="s">
        <v>451</v>
      </c>
      <c r="AA1527" s="16" t="s">
        <v>14045</v>
      </c>
      <c r="AB1527" s="16" t="s">
        <v>4406</v>
      </c>
      <c r="AC1527" s="16" t="s">
        <v>11</v>
      </c>
      <c r="AD1527" s="16" t="s">
        <v>453</v>
      </c>
      <c r="AE1527" s="16" t="s">
        <v>338</v>
      </c>
      <c r="AF1527" s="16" t="s">
        <v>338</v>
      </c>
      <c r="AG1527" s="25">
        <f ca="1" t="shared" si="176"/>
        <v>1.30944444442866</v>
      </c>
      <c r="AH1527" s="25" t="str">
        <f t="shared" si="177"/>
        <v>是</v>
      </c>
      <c r="AI1527" s="26" t="str">
        <f ca="1" t="shared" si="178"/>
        <v>是</v>
      </c>
      <c r="AJ1527" s="27" t="str">
        <f ca="1" t="shared" si="179"/>
        <v>是</v>
      </c>
      <c r="AK1527" s="28" t="s">
        <v>69</v>
      </c>
      <c r="AL1527" s="28"/>
      <c r="AM1527" s="28"/>
    </row>
    <row r="1528" spans="1:39">
      <c r="A1528" s="22" t="str">
        <f t="shared" si="174"/>
        <v>合肥肥西桥南网点</v>
      </c>
      <c r="B1528" s="22" t="str">
        <f>VLOOKUP(R1528,区域划分!A:B,2,0)</f>
        <v>肥西</v>
      </c>
      <c r="C1528" t="str">
        <f t="shared" si="175"/>
        <v>2020-11-07</v>
      </c>
      <c r="D1528" s="16" t="s">
        <v>14046</v>
      </c>
      <c r="E1528" s="16" t="s">
        <v>14047</v>
      </c>
      <c r="F1528" s="16" t="s">
        <v>835</v>
      </c>
      <c r="G1528" s="16" t="s">
        <v>456</v>
      </c>
      <c r="H1528" s="16" t="s">
        <v>457</v>
      </c>
      <c r="I1528" s="16" t="s">
        <v>473</v>
      </c>
      <c r="J1528" s="16" t="s">
        <v>836</v>
      </c>
      <c r="K1528" s="16" t="s">
        <v>14048</v>
      </c>
      <c r="L1528" s="16" t="s">
        <v>14049</v>
      </c>
      <c r="M1528" s="16" t="s">
        <v>668</v>
      </c>
      <c r="N1528" s="16" t="s">
        <v>478</v>
      </c>
      <c r="O1528" s="16" t="s">
        <v>442</v>
      </c>
      <c r="P1528" s="16" t="s">
        <v>14050</v>
      </c>
      <c r="Q1528" s="16" t="s">
        <v>14051</v>
      </c>
      <c r="R1528" s="16" t="s">
        <v>61</v>
      </c>
      <c r="S1528" s="16" t="s">
        <v>2341</v>
      </c>
      <c r="T1528" s="16" t="s">
        <v>14052</v>
      </c>
      <c r="U1528" s="16" t="s">
        <v>447</v>
      </c>
      <c r="V1528" s="16" t="s">
        <v>671</v>
      </c>
      <c r="W1528" s="16" t="s">
        <v>14050</v>
      </c>
      <c r="X1528" s="16" t="s">
        <v>449</v>
      </c>
      <c r="Y1528" s="16" t="s">
        <v>450</v>
      </c>
      <c r="Z1528" s="16" t="s">
        <v>451</v>
      </c>
      <c r="AA1528" s="16" t="s">
        <v>14053</v>
      </c>
      <c r="AB1528" s="16" t="s">
        <v>2341</v>
      </c>
      <c r="AC1528" s="16" t="s">
        <v>61</v>
      </c>
      <c r="AD1528" s="16" t="s">
        <v>453</v>
      </c>
      <c r="AE1528" s="16" t="s">
        <v>61</v>
      </c>
      <c r="AF1528" s="16" t="s">
        <v>338</v>
      </c>
      <c r="AG1528" s="25">
        <f ca="1" t="shared" si="176"/>
        <v>23.491944444424</v>
      </c>
      <c r="AH1528" s="25" t="str">
        <f t="shared" si="177"/>
        <v>是</v>
      </c>
      <c r="AI1528" s="26" t="str">
        <f ca="1" t="shared" si="178"/>
        <v>是</v>
      </c>
      <c r="AJ1528" s="27" t="str">
        <f ca="1" t="shared" si="179"/>
        <v>是</v>
      </c>
      <c r="AK1528" s="28" t="s">
        <v>69</v>
      </c>
      <c r="AL1528" s="28"/>
      <c r="AM1528" s="28"/>
    </row>
    <row r="1529" spans="1:39">
      <c r="A1529" s="22" t="str">
        <f t="shared" si="174"/>
        <v>池州青阳网点</v>
      </c>
      <c r="B1529" s="22" t="str">
        <f>VLOOKUP(R1529,区域划分!A:B,2,0)</f>
        <v>池州</v>
      </c>
      <c r="C1529" t="str">
        <f t="shared" si="175"/>
        <v>2020-11-07</v>
      </c>
      <c r="D1529" s="16" t="s">
        <v>14054</v>
      </c>
      <c r="E1529" s="16" t="s">
        <v>14055</v>
      </c>
      <c r="F1529" s="16" t="s">
        <v>433</v>
      </c>
      <c r="G1529" s="16" t="s">
        <v>471</v>
      </c>
      <c r="H1529" s="16" t="s">
        <v>472</v>
      </c>
      <c r="I1529" s="16" t="s">
        <v>436</v>
      </c>
      <c r="J1529" s="16" t="s">
        <v>6559</v>
      </c>
      <c r="K1529" s="16" t="s">
        <v>11441</v>
      </c>
      <c r="L1529" s="16" t="s">
        <v>14056</v>
      </c>
      <c r="M1529" s="16" t="s">
        <v>537</v>
      </c>
      <c r="N1529" s="16" t="s">
        <v>441</v>
      </c>
      <c r="O1529" s="16" t="s">
        <v>442</v>
      </c>
      <c r="P1529" s="16" t="s">
        <v>537</v>
      </c>
      <c r="Q1529" s="16" t="s">
        <v>14057</v>
      </c>
      <c r="R1529" s="16" t="s">
        <v>25</v>
      </c>
      <c r="S1529" s="16" t="s">
        <v>8594</v>
      </c>
      <c r="T1529" s="16" t="s">
        <v>14058</v>
      </c>
      <c r="U1529" s="16" t="s">
        <v>447</v>
      </c>
      <c r="V1529" s="16" t="s">
        <v>541</v>
      </c>
      <c r="W1529" s="16" t="s">
        <v>537</v>
      </c>
      <c r="X1529" s="16" t="s">
        <v>449</v>
      </c>
      <c r="Y1529" s="16" t="s">
        <v>450</v>
      </c>
      <c r="Z1529" s="16" t="s">
        <v>451</v>
      </c>
      <c r="AA1529" s="16" t="s">
        <v>14059</v>
      </c>
      <c r="AB1529" s="16" t="s">
        <v>8594</v>
      </c>
      <c r="AC1529" s="16" t="s">
        <v>25</v>
      </c>
      <c r="AD1529" s="16" t="s">
        <v>453</v>
      </c>
      <c r="AE1529" s="16" t="s">
        <v>338</v>
      </c>
      <c r="AF1529" s="16" t="s">
        <v>338</v>
      </c>
      <c r="AG1529" s="25">
        <f ca="1" t="shared" si="176"/>
        <v>15.7547222221037</v>
      </c>
      <c r="AH1529" s="25" t="str">
        <f t="shared" si="177"/>
        <v>是</v>
      </c>
      <c r="AI1529" s="26" t="str">
        <f ca="1" t="shared" si="178"/>
        <v>是</v>
      </c>
      <c r="AJ1529" s="27" t="str">
        <f ca="1" t="shared" si="179"/>
        <v>是</v>
      </c>
      <c r="AK1529" s="28" t="s">
        <v>69</v>
      </c>
      <c r="AL1529" s="28"/>
      <c r="AM1529" s="28"/>
    </row>
    <row r="1530" spans="1:39">
      <c r="A1530" s="22" t="str">
        <f t="shared" si="174"/>
        <v>合肥肥西鑫辰网点</v>
      </c>
      <c r="B1530" s="22" t="str">
        <f>VLOOKUP(R1530,区域划分!A:B,2,0)</f>
        <v>肥西</v>
      </c>
      <c r="C1530" t="str">
        <f t="shared" si="175"/>
        <v>2020-11-07</v>
      </c>
      <c r="D1530" s="16" t="s">
        <v>14060</v>
      </c>
      <c r="E1530" s="16" t="s">
        <v>14061</v>
      </c>
      <c r="F1530" s="16" t="s">
        <v>433</v>
      </c>
      <c r="G1530" s="16" t="s">
        <v>471</v>
      </c>
      <c r="H1530" s="16" t="s">
        <v>472</v>
      </c>
      <c r="I1530" s="16" t="s">
        <v>473</v>
      </c>
      <c r="J1530" s="16" t="s">
        <v>3627</v>
      </c>
      <c r="K1530" s="16" t="s">
        <v>3628</v>
      </c>
      <c r="L1530" s="16" t="s">
        <v>14062</v>
      </c>
      <c r="M1530" s="16" t="s">
        <v>14063</v>
      </c>
      <c r="N1530" s="16" t="s">
        <v>478</v>
      </c>
      <c r="O1530" s="16" t="s">
        <v>479</v>
      </c>
      <c r="P1530" s="16" t="s">
        <v>14064</v>
      </c>
      <c r="Q1530" s="16" t="s">
        <v>14065</v>
      </c>
      <c r="R1530" s="16" t="s">
        <v>75</v>
      </c>
      <c r="S1530" s="16" t="s">
        <v>8745</v>
      </c>
      <c r="T1530" s="16" t="s">
        <v>14066</v>
      </c>
      <c r="U1530" s="16" t="s">
        <v>447</v>
      </c>
      <c r="V1530" s="16" t="s">
        <v>14067</v>
      </c>
      <c r="W1530" s="16" t="s">
        <v>14064</v>
      </c>
      <c r="X1530" s="16" t="s">
        <v>449</v>
      </c>
      <c r="Y1530" s="16" t="s">
        <v>450</v>
      </c>
      <c r="Z1530" s="16" t="s">
        <v>451</v>
      </c>
      <c r="AA1530" s="16" t="s">
        <v>14068</v>
      </c>
      <c r="AB1530" s="16" t="s">
        <v>8745</v>
      </c>
      <c r="AC1530" s="16" t="s">
        <v>75</v>
      </c>
      <c r="AD1530" s="16" t="s">
        <v>453</v>
      </c>
      <c r="AE1530" s="16" t="s">
        <v>338</v>
      </c>
      <c r="AF1530" s="16" t="s">
        <v>338</v>
      </c>
      <c r="AG1530" s="25">
        <f ca="1" t="shared" si="176"/>
        <v>15.3455555556575</v>
      </c>
      <c r="AH1530" s="25" t="str">
        <f t="shared" si="177"/>
        <v>是</v>
      </c>
      <c r="AI1530" s="26" t="str">
        <f ca="1" t="shared" si="178"/>
        <v>是</v>
      </c>
      <c r="AJ1530" s="27" t="str">
        <f ca="1" t="shared" si="179"/>
        <v>是</v>
      </c>
      <c r="AK1530" s="28" t="s">
        <v>69</v>
      </c>
      <c r="AL1530" s="28"/>
      <c r="AM1530" s="28"/>
    </row>
    <row r="1531" spans="1:39">
      <c r="A1531" s="22" t="str">
        <f t="shared" si="174"/>
        <v>合肥经开大学城网点</v>
      </c>
      <c r="B1531" s="22" t="str">
        <f>VLOOKUP(R1531,区域划分!A:B,2,0)</f>
        <v>合肥南</v>
      </c>
      <c r="C1531" t="str">
        <f t="shared" si="175"/>
        <v>2020-11-07</v>
      </c>
      <c r="D1531" s="16" t="s">
        <v>14069</v>
      </c>
      <c r="E1531" s="16" t="s">
        <v>14070</v>
      </c>
      <c r="F1531" s="16" t="s">
        <v>433</v>
      </c>
      <c r="G1531" s="16" t="s">
        <v>456</v>
      </c>
      <c r="H1531" s="16" t="s">
        <v>457</v>
      </c>
      <c r="I1531" s="16" t="s">
        <v>436</v>
      </c>
      <c r="J1531" s="16" t="s">
        <v>14071</v>
      </c>
      <c r="K1531" s="16" t="s">
        <v>14072</v>
      </c>
      <c r="L1531" s="16" t="s">
        <v>14073</v>
      </c>
      <c r="M1531" s="16" t="s">
        <v>14074</v>
      </c>
      <c r="N1531" s="16" t="s">
        <v>478</v>
      </c>
      <c r="O1531" s="16" t="s">
        <v>442</v>
      </c>
      <c r="P1531" s="16" t="s">
        <v>14075</v>
      </c>
      <c r="Q1531" s="16" t="s">
        <v>14076</v>
      </c>
      <c r="R1531" s="16" t="s">
        <v>7</v>
      </c>
      <c r="S1531" s="16" t="s">
        <v>11582</v>
      </c>
      <c r="T1531" s="16" t="s">
        <v>11639</v>
      </c>
      <c r="U1531" s="16" t="s">
        <v>466</v>
      </c>
      <c r="V1531" s="16" t="s">
        <v>14077</v>
      </c>
      <c r="W1531" s="16" t="s">
        <v>14075</v>
      </c>
      <c r="X1531" s="16" t="s">
        <v>449</v>
      </c>
      <c r="Y1531" s="16" t="s">
        <v>450</v>
      </c>
      <c r="Z1531" s="16" t="s">
        <v>451</v>
      </c>
      <c r="AA1531" s="16" t="s">
        <v>14078</v>
      </c>
      <c r="AB1531" s="16" t="s">
        <v>11582</v>
      </c>
      <c r="AC1531" s="16" t="s">
        <v>7</v>
      </c>
      <c r="AD1531" s="16" t="s">
        <v>453</v>
      </c>
      <c r="AE1531" s="16" t="s">
        <v>7</v>
      </c>
      <c r="AF1531" s="16" t="s">
        <v>338</v>
      </c>
      <c r="AG1531" s="25">
        <f ca="1" t="shared" si="176"/>
        <v>23.7358333333977</v>
      </c>
      <c r="AH1531" s="25" t="str">
        <f t="shared" si="177"/>
        <v>是</v>
      </c>
      <c r="AI1531" s="26" t="str">
        <f ca="1" t="shared" si="178"/>
        <v>是</v>
      </c>
      <c r="AJ1531" s="27" t="str">
        <f ca="1" t="shared" si="179"/>
        <v>是</v>
      </c>
      <c r="AK1531" s="28" t="s">
        <v>69</v>
      </c>
      <c r="AL1531" s="28" t="s">
        <v>71</v>
      </c>
      <c r="AM1531" s="28"/>
    </row>
    <row r="1532" spans="1:39">
      <c r="A1532" s="22" t="str">
        <f t="shared" si="174"/>
        <v>徽州集散点</v>
      </c>
      <c r="B1532" s="22" t="str">
        <f>VLOOKUP(R1532,区域划分!A:B,2,0)</f>
        <v>黄山</v>
      </c>
      <c r="C1532" t="str">
        <f t="shared" si="175"/>
        <v>2020-11-07</v>
      </c>
      <c r="D1532" s="16" t="s">
        <v>14079</v>
      </c>
      <c r="E1532" s="16" t="s">
        <v>14080</v>
      </c>
      <c r="F1532" s="16" t="s">
        <v>433</v>
      </c>
      <c r="G1532" s="16" t="s">
        <v>532</v>
      </c>
      <c r="H1532" s="16" t="s">
        <v>533</v>
      </c>
      <c r="I1532" s="16" t="s">
        <v>436</v>
      </c>
      <c r="J1532" s="16" t="s">
        <v>1515</v>
      </c>
      <c r="K1532" s="16" t="s">
        <v>14081</v>
      </c>
      <c r="L1532" s="16" t="s">
        <v>14082</v>
      </c>
      <c r="M1532" s="16" t="s">
        <v>14083</v>
      </c>
      <c r="N1532" s="16" t="s">
        <v>478</v>
      </c>
      <c r="O1532" s="16" t="s">
        <v>442</v>
      </c>
      <c r="P1532" s="16" t="s">
        <v>14084</v>
      </c>
      <c r="Q1532" s="16" t="s">
        <v>14085</v>
      </c>
      <c r="R1532" s="16" t="s">
        <v>137</v>
      </c>
      <c r="S1532" s="16" t="s">
        <v>11582</v>
      </c>
      <c r="T1532" s="16" t="s">
        <v>14086</v>
      </c>
      <c r="U1532" s="16" t="s">
        <v>466</v>
      </c>
      <c r="V1532" s="16" t="s">
        <v>14087</v>
      </c>
      <c r="W1532" s="16" t="s">
        <v>14084</v>
      </c>
      <c r="X1532" s="16" t="s">
        <v>449</v>
      </c>
      <c r="Y1532" s="16" t="s">
        <v>450</v>
      </c>
      <c r="Z1532" s="16" t="s">
        <v>451</v>
      </c>
      <c r="AA1532" s="16" t="s">
        <v>14088</v>
      </c>
      <c r="AB1532" s="16" t="s">
        <v>11582</v>
      </c>
      <c r="AC1532" s="16" t="s">
        <v>14089</v>
      </c>
      <c r="AD1532" s="16" t="s">
        <v>453</v>
      </c>
      <c r="AE1532" s="16" t="s">
        <v>137</v>
      </c>
      <c r="AF1532" s="16" t="s">
        <v>338</v>
      </c>
      <c r="AG1532" s="25">
        <f ca="1" t="shared" si="176"/>
        <v>23.7075000000768</v>
      </c>
      <c r="AH1532" s="25" t="str">
        <f t="shared" si="177"/>
        <v>是</v>
      </c>
      <c r="AI1532" s="26" t="str">
        <f ca="1" t="shared" si="178"/>
        <v>是</v>
      </c>
      <c r="AJ1532" s="27" t="str">
        <f ca="1" t="shared" si="179"/>
        <v>是</v>
      </c>
      <c r="AK1532" s="28"/>
      <c r="AL1532" s="28" t="s">
        <v>71</v>
      </c>
      <c r="AM1532" s="28"/>
    </row>
    <row r="1533" spans="1:39">
      <c r="A1533" s="22" t="str">
        <f t="shared" si="174"/>
        <v>合肥包河南站网点</v>
      </c>
      <c r="B1533" s="22" t="str">
        <f>VLOOKUP(R1533,区域划分!A:B,2,0)</f>
        <v>合肥南</v>
      </c>
      <c r="C1533" t="str">
        <f t="shared" si="175"/>
        <v>2020-11-07</v>
      </c>
      <c r="D1533" s="16" t="s">
        <v>14090</v>
      </c>
      <c r="E1533" s="16" t="s">
        <v>14091</v>
      </c>
      <c r="F1533" s="16" t="s">
        <v>433</v>
      </c>
      <c r="G1533" s="16" t="s">
        <v>456</v>
      </c>
      <c r="H1533" s="16" t="s">
        <v>457</v>
      </c>
      <c r="I1533" s="16" t="s">
        <v>473</v>
      </c>
      <c r="J1533" s="16" t="s">
        <v>14092</v>
      </c>
      <c r="K1533" s="16" t="s">
        <v>14093</v>
      </c>
      <c r="L1533" s="16" t="s">
        <v>14094</v>
      </c>
      <c r="M1533" s="16" t="s">
        <v>14095</v>
      </c>
      <c r="N1533" s="16" t="s">
        <v>478</v>
      </c>
      <c r="O1533" s="16" t="s">
        <v>479</v>
      </c>
      <c r="P1533" s="16" t="s">
        <v>14096</v>
      </c>
      <c r="Q1533" s="16" t="s">
        <v>14097</v>
      </c>
      <c r="R1533" s="16" t="s">
        <v>79</v>
      </c>
      <c r="S1533" s="16" t="s">
        <v>14098</v>
      </c>
      <c r="T1533" s="16" t="s">
        <v>14099</v>
      </c>
      <c r="U1533" s="16" t="s">
        <v>447</v>
      </c>
      <c r="V1533" s="16" t="s">
        <v>14100</v>
      </c>
      <c r="W1533" s="16" t="s">
        <v>14096</v>
      </c>
      <c r="X1533" s="16" t="s">
        <v>449</v>
      </c>
      <c r="Y1533" s="16" t="s">
        <v>450</v>
      </c>
      <c r="Z1533" s="16" t="s">
        <v>451</v>
      </c>
      <c r="AA1533" s="16" t="s">
        <v>14101</v>
      </c>
      <c r="AB1533" s="16" t="s">
        <v>14098</v>
      </c>
      <c r="AC1533" s="16" t="s">
        <v>79</v>
      </c>
      <c r="AD1533" s="16" t="s">
        <v>453</v>
      </c>
      <c r="AE1533" s="16" t="s">
        <v>338</v>
      </c>
      <c r="AF1533" s="16" t="s">
        <v>338</v>
      </c>
      <c r="AG1533" s="25">
        <f ca="1" t="shared" si="176"/>
        <v>16.5244444445707</v>
      </c>
      <c r="AH1533" s="25" t="str">
        <f t="shared" si="177"/>
        <v>是</v>
      </c>
      <c r="AI1533" s="26" t="str">
        <f ca="1" t="shared" si="178"/>
        <v>是</v>
      </c>
      <c r="AJ1533" s="27" t="str">
        <f ca="1" t="shared" si="179"/>
        <v>是</v>
      </c>
      <c r="AK1533" s="28" t="s">
        <v>69</v>
      </c>
      <c r="AL1533" s="28"/>
      <c r="AM1533" s="28"/>
    </row>
    <row r="1534" spans="1:39">
      <c r="A1534" s="22" t="str">
        <f t="shared" si="174"/>
        <v>合肥蜀山通合网点</v>
      </c>
      <c r="B1534" s="22" t="str">
        <f>VLOOKUP(R1534,区域划分!A:B,2,0)</f>
        <v>合肥南</v>
      </c>
      <c r="C1534" t="str">
        <f t="shared" si="175"/>
        <v>2020-11-07</v>
      </c>
      <c r="D1534" s="16" t="s">
        <v>14102</v>
      </c>
      <c r="E1534" s="16" t="s">
        <v>14103</v>
      </c>
      <c r="F1534" s="16" t="s">
        <v>433</v>
      </c>
      <c r="G1534" s="16" t="s">
        <v>532</v>
      </c>
      <c r="H1534" s="16" t="s">
        <v>533</v>
      </c>
      <c r="I1534" s="16" t="s">
        <v>473</v>
      </c>
      <c r="J1534" s="16" t="s">
        <v>1232</v>
      </c>
      <c r="K1534" s="16" t="s">
        <v>2547</v>
      </c>
      <c r="L1534" s="16" t="s">
        <v>14104</v>
      </c>
      <c r="M1534" s="16" t="s">
        <v>14105</v>
      </c>
      <c r="N1534" s="16" t="s">
        <v>441</v>
      </c>
      <c r="O1534" s="16" t="s">
        <v>442</v>
      </c>
      <c r="P1534" s="16" t="s">
        <v>14106</v>
      </c>
      <c r="Q1534" s="16" t="s">
        <v>14107</v>
      </c>
      <c r="R1534" s="16" t="s">
        <v>66</v>
      </c>
      <c r="S1534" s="16" t="s">
        <v>14108</v>
      </c>
      <c r="T1534" s="16" t="s">
        <v>14109</v>
      </c>
      <c r="U1534" s="16" t="s">
        <v>447</v>
      </c>
      <c r="V1534" s="16" t="s">
        <v>14110</v>
      </c>
      <c r="W1534" s="16" t="s">
        <v>14106</v>
      </c>
      <c r="X1534" s="16" t="s">
        <v>449</v>
      </c>
      <c r="Y1534" s="16" t="s">
        <v>450</v>
      </c>
      <c r="Z1534" s="16" t="s">
        <v>451</v>
      </c>
      <c r="AA1534" s="16" t="s">
        <v>14111</v>
      </c>
      <c r="AB1534" s="16" t="s">
        <v>14108</v>
      </c>
      <c r="AC1534" s="16" t="s">
        <v>66</v>
      </c>
      <c r="AD1534" s="16" t="s">
        <v>453</v>
      </c>
      <c r="AE1534" s="16" t="s">
        <v>338</v>
      </c>
      <c r="AF1534" s="16" t="s">
        <v>338</v>
      </c>
      <c r="AG1534" s="25">
        <f ca="1" t="shared" si="176"/>
        <v>15.1836111110752</v>
      </c>
      <c r="AH1534" s="25" t="str">
        <f t="shared" si="177"/>
        <v>是</v>
      </c>
      <c r="AI1534" s="26" t="str">
        <f ca="1" t="shared" si="178"/>
        <v>是</v>
      </c>
      <c r="AJ1534" s="27" t="str">
        <f ca="1" t="shared" si="179"/>
        <v>是</v>
      </c>
      <c r="AK1534" s="28" t="s">
        <v>69</v>
      </c>
      <c r="AL1534" s="28"/>
      <c r="AM1534" s="28"/>
    </row>
    <row r="1535" spans="1:39">
      <c r="A1535" s="22" t="str">
        <f t="shared" si="174"/>
        <v>合肥包河三里庵网点</v>
      </c>
      <c r="B1535" s="22" t="str">
        <f>VLOOKUP(R1535,区域划分!A:B,2,0)</f>
        <v>合肥南</v>
      </c>
      <c r="C1535" t="str">
        <f t="shared" si="175"/>
        <v>2020-11-07</v>
      </c>
      <c r="D1535" s="16" t="s">
        <v>14112</v>
      </c>
      <c r="E1535" s="16" t="s">
        <v>14113</v>
      </c>
      <c r="F1535" s="16" t="s">
        <v>433</v>
      </c>
      <c r="G1535" s="16" t="s">
        <v>532</v>
      </c>
      <c r="H1535" s="16" t="s">
        <v>533</v>
      </c>
      <c r="I1535" s="16" t="s">
        <v>436</v>
      </c>
      <c r="J1535" s="16" t="s">
        <v>6843</v>
      </c>
      <c r="K1535" s="16" t="s">
        <v>14114</v>
      </c>
      <c r="L1535" s="16" t="s">
        <v>14115</v>
      </c>
      <c r="M1535" s="16" t="s">
        <v>537</v>
      </c>
      <c r="N1535" s="16" t="s">
        <v>441</v>
      </c>
      <c r="O1535" s="16" t="s">
        <v>479</v>
      </c>
      <c r="P1535" s="16" t="s">
        <v>537</v>
      </c>
      <c r="Q1535" s="16" t="s">
        <v>14116</v>
      </c>
      <c r="R1535" s="16" t="s">
        <v>13</v>
      </c>
      <c r="S1535" s="16" t="s">
        <v>445</v>
      </c>
      <c r="T1535" s="16" t="s">
        <v>14117</v>
      </c>
      <c r="U1535" s="16" t="s">
        <v>447</v>
      </c>
      <c r="V1535" s="16" t="s">
        <v>12743</v>
      </c>
      <c r="W1535" s="16" t="s">
        <v>537</v>
      </c>
      <c r="X1535" s="16" t="s">
        <v>449</v>
      </c>
      <c r="Y1535" s="16" t="s">
        <v>450</v>
      </c>
      <c r="Z1535" s="16" t="s">
        <v>451</v>
      </c>
      <c r="AA1535" s="16" t="s">
        <v>14118</v>
      </c>
      <c r="AB1535" s="16" t="s">
        <v>445</v>
      </c>
      <c r="AC1535" s="16" t="s">
        <v>13</v>
      </c>
      <c r="AD1535" s="16" t="s">
        <v>453</v>
      </c>
      <c r="AE1535" s="16" t="s">
        <v>338</v>
      </c>
      <c r="AF1535" s="16" t="s">
        <v>338</v>
      </c>
      <c r="AG1535" s="25">
        <f ca="1" t="shared" si="176"/>
        <v>14.1138888890273</v>
      </c>
      <c r="AH1535" s="25" t="str">
        <f t="shared" si="177"/>
        <v>是</v>
      </c>
      <c r="AI1535" s="26" t="str">
        <f ca="1" t="shared" si="178"/>
        <v>是</v>
      </c>
      <c r="AJ1535" s="27" t="str">
        <f ca="1" t="shared" si="179"/>
        <v>是</v>
      </c>
      <c r="AK1535" s="28" t="s">
        <v>69</v>
      </c>
      <c r="AL1535" s="28"/>
      <c r="AM1535" s="28"/>
    </row>
    <row r="1536" spans="1:39">
      <c r="A1536" s="22" t="str">
        <f t="shared" si="174"/>
        <v>六安霍邱高塘镇网点</v>
      </c>
      <c r="B1536" s="22" t="str">
        <f>VLOOKUP(R1536,区域划分!A:B,2,0)</f>
        <v>六安</v>
      </c>
      <c r="C1536" t="str">
        <f t="shared" si="175"/>
        <v>2020-11-07</v>
      </c>
      <c r="D1536" s="16" t="s">
        <v>14119</v>
      </c>
      <c r="E1536" s="16" t="s">
        <v>14120</v>
      </c>
      <c r="F1536" s="16" t="s">
        <v>433</v>
      </c>
      <c r="G1536" s="16" t="s">
        <v>471</v>
      </c>
      <c r="H1536" s="16" t="s">
        <v>472</v>
      </c>
      <c r="I1536" s="16" t="s">
        <v>436</v>
      </c>
      <c r="J1536" s="16" t="s">
        <v>237</v>
      </c>
      <c r="K1536" s="16" t="s">
        <v>14121</v>
      </c>
      <c r="L1536" s="16" t="s">
        <v>14122</v>
      </c>
      <c r="M1536" s="16" t="s">
        <v>14123</v>
      </c>
      <c r="N1536" s="16" t="s">
        <v>441</v>
      </c>
      <c r="O1536" s="16" t="s">
        <v>442</v>
      </c>
      <c r="P1536" s="16" t="s">
        <v>14124</v>
      </c>
      <c r="Q1536" s="16" t="s">
        <v>14125</v>
      </c>
      <c r="R1536" s="16" t="s">
        <v>63</v>
      </c>
      <c r="S1536" s="16" t="s">
        <v>11582</v>
      </c>
      <c r="T1536" s="16" t="s">
        <v>14126</v>
      </c>
      <c r="U1536" s="16" t="s">
        <v>466</v>
      </c>
      <c r="V1536" s="16" t="s">
        <v>14127</v>
      </c>
      <c r="W1536" s="16" t="s">
        <v>14124</v>
      </c>
      <c r="X1536" s="16" t="s">
        <v>449</v>
      </c>
      <c r="Y1536" s="16" t="s">
        <v>450</v>
      </c>
      <c r="Z1536" s="16" t="s">
        <v>451</v>
      </c>
      <c r="AA1536" s="16" t="s">
        <v>14128</v>
      </c>
      <c r="AB1536" s="16" t="s">
        <v>11582</v>
      </c>
      <c r="AC1536" s="16" t="s">
        <v>63</v>
      </c>
      <c r="AD1536" s="16" t="s">
        <v>453</v>
      </c>
      <c r="AE1536" s="16" t="s">
        <v>63</v>
      </c>
      <c r="AF1536" s="16" t="s">
        <v>338</v>
      </c>
      <c r="AG1536" s="25">
        <f ca="1" t="shared" si="176"/>
        <v>23.5913888888899</v>
      </c>
      <c r="AH1536" s="25" t="str">
        <f t="shared" si="177"/>
        <v>是</v>
      </c>
      <c r="AI1536" s="26" t="str">
        <f ca="1" t="shared" si="178"/>
        <v>是</v>
      </c>
      <c r="AJ1536" s="27" t="str">
        <f ca="1" t="shared" si="179"/>
        <v>是</v>
      </c>
      <c r="AK1536" s="28" t="s">
        <v>69</v>
      </c>
      <c r="AL1536" s="28" t="s">
        <v>71</v>
      </c>
      <c r="AM1536" s="28"/>
    </row>
    <row r="1537" spans="1:39">
      <c r="A1537" s="22" t="str">
        <f t="shared" si="174"/>
        <v>合肥包河葛大店网点</v>
      </c>
      <c r="B1537" s="22" t="str">
        <f>VLOOKUP(R1537,区域划分!A:B,2,0)</f>
        <v>合肥南</v>
      </c>
      <c r="C1537" t="str">
        <f t="shared" si="175"/>
        <v>2020-11-07</v>
      </c>
      <c r="D1537" s="16" t="s">
        <v>14129</v>
      </c>
      <c r="E1537" s="16" t="s">
        <v>14130</v>
      </c>
      <c r="F1537" s="16" t="s">
        <v>433</v>
      </c>
      <c r="G1537" s="16" t="s">
        <v>456</v>
      </c>
      <c r="H1537" s="16" t="s">
        <v>457</v>
      </c>
      <c r="I1537" s="16" t="s">
        <v>436</v>
      </c>
      <c r="J1537" s="16" t="s">
        <v>6191</v>
      </c>
      <c r="K1537" s="16" t="s">
        <v>7518</v>
      </c>
      <c r="L1537" s="16" t="s">
        <v>14131</v>
      </c>
      <c r="M1537" s="16" t="s">
        <v>14132</v>
      </c>
      <c r="N1537" s="16" t="s">
        <v>478</v>
      </c>
      <c r="O1537" s="16" t="s">
        <v>479</v>
      </c>
      <c r="P1537" s="16" t="s">
        <v>14133</v>
      </c>
      <c r="Q1537" s="16" t="s">
        <v>14134</v>
      </c>
      <c r="R1537" s="16" t="s">
        <v>39</v>
      </c>
      <c r="S1537" s="16" t="s">
        <v>11582</v>
      </c>
      <c r="T1537" s="16" t="s">
        <v>14135</v>
      </c>
      <c r="U1537" s="16" t="s">
        <v>466</v>
      </c>
      <c r="V1537" s="16" t="s">
        <v>14136</v>
      </c>
      <c r="W1537" s="16" t="s">
        <v>14133</v>
      </c>
      <c r="X1537" s="16" t="s">
        <v>449</v>
      </c>
      <c r="Y1537" s="16" t="s">
        <v>450</v>
      </c>
      <c r="Z1537" s="16" t="s">
        <v>451</v>
      </c>
      <c r="AA1537" s="16" t="s">
        <v>14137</v>
      </c>
      <c r="AB1537" s="16" t="s">
        <v>11582</v>
      </c>
      <c r="AC1537" s="16" t="s">
        <v>39</v>
      </c>
      <c r="AD1537" s="16" t="s">
        <v>453</v>
      </c>
      <c r="AE1537" s="16" t="s">
        <v>39</v>
      </c>
      <c r="AF1537" s="16" t="s">
        <v>338</v>
      </c>
      <c r="AG1537" s="25">
        <f ca="1" t="shared" si="176"/>
        <v>23.7000000000698</v>
      </c>
      <c r="AH1537" s="25" t="str">
        <f t="shared" si="177"/>
        <v>是</v>
      </c>
      <c r="AI1537" s="26" t="str">
        <f ca="1" t="shared" si="178"/>
        <v>是</v>
      </c>
      <c r="AJ1537" s="27" t="str">
        <f ca="1" t="shared" si="179"/>
        <v>是</v>
      </c>
      <c r="AK1537" s="28"/>
      <c r="AL1537" s="28" t="s">
        <v>71</v>
      </c>
      <c r="AM1537" s="28"/>
    </row>
    <row r="1538" spans="1:39">
      <c r="A1538" s="22" t="str">
        <f t="shared" si="174"/>
        <v>合肥长丰北城网点</v>
      </c>
      <c r="B1538" s="22" t="str">
        <f>VLOOKUP(R1538,区域划分!A:B,2,0)</f>
        <v>合肥北</v>
      </c>
      <c r="C1538" t="str">
        <f t="shared" si="175"/>
        <v>2020-11-07</v>
      </c>
      <c r="D1538" s="16" t="s">
        <v>14138</v>
      </c>
      <c r="E1538" s="16" t="s">
        <v>14139</v>
      </c>
      <c r="F1538" s="16" t="s">
        <v>433</v>
      </c>
      <c r="G1538" s="16" t="s">
        <v>471</v>
      </c>
      <c r="H1538" s="16" t="s">
        <v>472</v>
      </c>
      <c r="I1538" s="16" t="s">
        <v>473</v>
      </c>
      <c r="J1538" s="16" t="s">
        <v>1733</v>
      </c>
      <c r="K1538" s="16" t="s">
        <v>14140</v>
      </c>
      <c r="L1538" s="16" t="s">
        <v>14141</v>
      </c>
      <c r="M1538" s="16" t="s">
        <v>14142</v>
      </c>
      <c r="N1538" s="16" t="s">
        <v>441</v>
      </c>
      <c r="O1538" s="16" t="s">
        <v>442</v>
      </c>
      <c r="P1538" s="16" t="s">
        <v>14143</v>
      </c>
      <c r="Q1538" s="16" t="s">
        <v>14144</v>
      </c>
      <c r="R1538" s="16" t="s">
        <v>21</v>
      </c>
      <c r="S1538" s="16" t="s">
        <v>482</v>
      </c>
      <c r="T1538" s="16" t="s">
        <v>14145</v>
      </c>
      <c r="U1538" s="16" t="s">
        <v>447</v>
      </c>
      <c r="V1538" s="16" t="s">
        <v>14146</v>
      </c>
      <c r="W1538" s="16" t="s">
        <v>14143</v>
      </c>
      <c r="X1538" s="16" t="s">
        <v>449</v>
      </c>
      <c r="Y1538" s="16" t="s">
        <v>450</v>
      </c>
      <c r="Z1538" s="16" t="s">
        <v>451</v>
      </c>
      <c r="AA1538" s="16" t="s">
        <v>14147</v>
      </c>
      <c r="AB1538" s="16" t="s">
        <v>482</v>
      </c>
      <c r="AC1538" s="16" t="s">
        <v>21</v>
      </c>
      <c r="AD1538" s="16" t="s">
        <v>453</v>
      </c>
      <c r="AE1538" s="16" t="s">
        <v>338</v>
      </c>
      <c r="AF1538" s="16" t="s">
        <v>338</v>
      </c>
      <c r="AG1538" s="25">
        <f ca="1" t="shared" si="176"/>
        <v>17.9616666666116</v>
      </c>
      <c r="AH1538" s="25" t="str">
        <f t="shared" si="177"/>
        <v>是</v>
      </c>
      <c r="AI1538" s="26" t="str">
        <f ca="1" t="shared" si="178"/>
        <v>是</v>
      </c>
      <c r="AJ1538" s="27" t="str">
        <f ca="1" t="shared" si="179"/>
        <v>是</v>
      </c>
      <c r="AK1538" s="28" t="s">
        <v>69</v>
      </c>
      <c r="AL1538" s="28"/>
      <c r="AM1538" s="28"/>
    </row>
    <row r="1539" spans="1:39">
      <c r="A1539" s="22" t="str">
        <f t="shared" si="174"/>
        <v>合肥肥东吾悦网点</v>
      </c>
      <c r="B1539" s="22" t="str">
        <f>VLOOKUP(R1539,区域划分!A:B,2,0)</f>
        <v>肥东</v>
      </c>
      <c r="C1539" t="str">
        <f t="shared" si="175"/>
        <v>2020-11-07</v>
      </c>
      <c r="D1539" s="16" t="s">
        <v>14148</v>
      </c>
      <c r="E1539" s="16" t="s">
        <v>14149</v>
      </c>
      <c r="F1539" s="16" t="s">
        <v>433</v>
      </c>
      <c r="G1539" s="16" t="s">
        <v>471</v>
      </c>
      <c r="H1539" s="16" t="s">
        <v>472</v>
      </c>
      <c r="I1539" s="16" t="s">
        <v>473</v>
      </c>
      <c r="J1539" s="16" t="s">
        <v>3219</v>
      </c>
      <c r="K1539" s="16" t="s">
        <v>3220</v>
      </c>
      <c r="L1539" s="16" t="s">
        <v>14150</v>
      </c>
      <c r="M1539" s="16" t="s">
        <v>14151</v>
      </c>
      <c r="N1539" s="16" t="s">
        <v>478</v>
      </c>
      <c r="O1539" s="16" t="s">
        <v>442</v>
      </c>
      <c r="P1539" s="16" t="s">
        <v>14152</v>
      </c>
      <c r="Q1539" s="16" t="s">
        <v>14153</v>
      </c>
      <c r="R1539" s="16" t="s">
        <v>11</v>
      </c>
      <c r="S1539" s="16" t="s">
        <v>4406</v>
      </c>
      <c r="T1539" s="16" t="s">
        <v>14154</v>
      </c>
      <c r="U1539" s="16" t="s">
        <v>447</v>
      </c>
      <c r="V1539" s="16" t="s">
        <v>14155</v>
      </c>
      <c r="W1539" s="16" t="s">
        <v>14152</v>
      </c>
      <c r="X1539" s="16" t="s">
        <v>449</v>
      </c>
      <c r="Y1539" s="16" t="s">
        <v>450</v>
      </c>
      <c r="Z1539" s="16" t="s">
        <v>451</v>
      </c>
      <c r="AA1539" s="16" t="s">
        <v>14156</v>
      </c>
      <c r="AB1539" s="16" t="s">
        <v>4406</v>
      </c>
      <c r="AC1539" s="16" t="s">
        <v>11</v>
      </c>
      <c r="AD1539" s="16" t="s">
        <v>453</v>
      </c>
      <c r="AE1539" s="16" t="s">
        <v>338</v>
      </c>
      <c r="AF1539" s="16" t="s">
        <v>338</v>
      </c>
      <c r="AG1539" s="25">
        <f ca="1" t="shared" si="176"/>
        <v>15.3194444445544</v>
      </c>
      <c r="AH1539" s="25" t="str">
        <f t="shared" si="177"/>
        <v>是</v>
      </c>
      <c r="AI1539" s="26" t="str">
        <f ca="1" t="shared" si="178"/>
        <v>是</v>
      </c>
      <c r="AJ1539" s="27" t="str">
        <f ca="1" t="shared" si="179"/>
        <v>是</v>
      </c>
      <c r="AK1539" s="28" t="s">
        <v>69</v>
      </c>
      <c r="AL1539" s="28"/>
      <c r="AM1539" s="28"/>
    </row>
    <row r="1540" spans="1:39">
      <c r="A1540" s="22" t="str">
        <f t="shared" si="174"/>
        <v>合肥包河合工大网点</v>
      </c>
      <c r="B1540" s="22" t="str">
        <f>VLOOKUP(R1540,区域划分!A:B,2,0)</f>
        <v>合肥南</v>
      </c>
      <c r="C1540" t="str">
        <f t="shared" si="175"/>
        <v>2020-11-07</v>
      </c>
      <c r="D1540" s="16" t="s">
        <v>14157</v>
      </c>
      <c r="E1540" s="16" t="s">
        <v>14158</v>
      </c>
      <c r="F1540" s="16" t="s">
        <v>433</v>
      </c>
      <c r="G1540" s="16" t="s">
        <v>532</v>
      </c>
      <c r="H1540" s="16" t="s">
        <v>533</v>
      </c>
      <c r="I1540" s="16" t="s">
        <v>436</v>
      </c>
      <c r="J1540" s="16" t="s">
        <v>2933</v>
      </c>
      <c r="K1540" s="16" t="s">
        <v>14159</v>
      </c>
      <c r="L1540" s="16" t="s">
        <v>14160</v>
      </c>
      <c r="M1540" s="16" t="s">
        <v>14161</v>
      </c>
      <c r="N1540" s="16" t="s">
        <v>478</v>
      </c>
      <c r="O1540" s="16" t="s">
        <v>479</v>
      </c>
      <c r="P1540" s="16" t="s">
        <v>14162</v>
      </c>
      <c r="Q1540" s="16" t="s">
        <v>14163</v>
      </c>
      <c r="R1540" s="16" t="s">
        <v>76</v>
      </c>
      <c r="S1540" s="16" t="s">
        <v>11582</v>
      </c>
      <c r="T1540" s="16" t="s">
        <v>14164</v>
      </c>
      <c r="U1540" s="16" t="s">
        <v>466</v>
      </c>
      <c r="V1540" s="16" t="s">
        <v>14165</v>
      </c>
      <c r="W1540" s="16" t="s">
        <v>14162</v>
      </c>
      <c r="X1540" s="16" t="s">
        <v>449</v>
      </c>
      <c r="Y1540" s="16" t="s">
        <v>450</v>
      </c>
      <c r="Z1540" s="16" t="s">
        <v>451</v>
      </c>
      <c r="AA1540" s="16" t="s">
        <v>14166</v>
      </c>
      <c r="AB1540" s="16" t="s">
        <v>11582</v>
      </c>
      <c r="AC1540" s="16" t="s">
        <v>76</v>
      </c>
      <c r="AD1540" s="16" t="s">
        <v>453</v>
      </c>
      <c r="AE1540" s="16" t="s">
        <v>76</v>
      </c>
      <c r="AF1540" s="16" t="s">
        <v>338</v>
      </c>
      <c r="AG1540" s="25">
        <f ca="1" t="shared" si="176"/>
        <v>23.7149999999092</v>
      </c>
      <c r="AH1540" s="25" t="str">
        <f t="shared" si="177"/>
        <v>是</v>
      </c>
      <c r="AI1540" s="26" t="str">
        <f ca="1" t="shared" si="178"/>
        <v>是</v>
      </c>
      <c r="AJ1540" s="27" t="str">
        <f ca="1" t="shared" si="179"/>
        <v>是</v>
      </c>
      <c r="AK1540" s="28"/>
      <c r="AL1540" s="28" t="s">
        <v>71</v>
      </c>
      <c r="AM1540" s="28"/>
    </row>
    <row r="1541" spans="1:39">
      <c r="A1541" s="22" t="str">
        <f t="shared" si="174"/>
        <v>合肥经开大学城网点</v>
      </c>
      <c r="B1541" s="22" t="str">
        <f>VLOOKUP(R1541,区域划分!A:B,2,0)</f>
        <v>合肥南</v>
      </c>
      <c r="C1541" t="str">
        <f t="shared" si="175"/>
        <v>2020-11-07</v>
      </c>
      <c r="D1541" s="16" t="s">
        <v>14167</v>
      </c>
      <c r="E1541" s="16" t="s">
        <v>14168</v>
      </c>
      <c r="F1541" s="16" t="s">
        <v>835</v>
      </c>
      <c r="G1541" s="16" t="s">
        <v>471</v>
      </c>
      <c r="H1541" s="16" t="s">
        <v>599</v>
      </c>
      <c r="I1541" s="16" t="s">
        <v>473</v>
      </c>
      <c r="J1541" s="16" t="s">
        <v>836</v>
      </c>
      <c r="K1541" s="16" t="s">
        <v>1031</v>
      </c>
      <c r="L1541" s="16" t="s">
        <v>14169</v>
      </c>
      <c r="M1541" s="16" t="s">
        <v>5730</v>
      </c>
      <c r="N1541" s="16" t="s">
        <v>478</v>
      </c>
      <c r="O1541" s="16" t="s">
        <v>479</v>
      </c>
      <c r="P1541" s="16" t="s">
        <v>14170</v>
      </c>
      <c r="Q1541" s="16" t="s">
        <v>14171</v>
      </c>
      <c r="R1541" s="16" t="s">
        <v>7</v>
      </c>
      <c r="S1541" s="16" t="s">
        <v>11582</v>
      </c>
      <c r="T1541" s="16" t="s">
        <v>14172</v>
      </c>
      <c r="U1541" s="16" t="s">
        <v>466</v>
      </c>
      <c r="V1541" s="16" t="s">
        <v>14173</v>
      </c>
      <c r="W1541" s="16" t="s">
        <v>14170</v>
      </c>
      <c r="X1541" s="16" t="s">
        <v>449</v>
      </c>
      <c r="Y1541" s="16" t="s">
        <v>450</v>
      </c>
      <c r="Z1541" s="16" t="s">
        <v>451</v>
      </c>
      <c r="AA1541" s="16" t="s">
        <v>14174</v>
      </c>
      <c r="AB1541" s="16" t="s">
        <v>11582</v>
      </c>
      <c r="AC1541" s="16" t="s">
        <v>7</v>
      </c>
      <c r="AD1541" s="16" t="s">
        <v>453</v>
      </c>
      <c r="AE1541" s="16" t="s">
        <v>7</v>
      </c>
      <c r="AF1541" s="16" t="s">
        <v>338</v>
      </c>
      <c r="AG1541" s="25">
        <f ca="1" t="shared" si="176"/>
        <v>23.7872222222504</v>
      </c>
      <c r="AH1541" s="25" t="str">
        <f t="shared" si="177"/>
        <v>是</v>
      </c>
      <c r="AI1541" s="26" t="str">
        <f ca="1" t="shared" si="178"/>
        <v>是</v>
      </c>
      <c r="AJ1541" s="27" t="str">
        <f ca="1" t="shared" si="179"/>
        <v>是</v>
      </c>
      <c r="AK1541" s="28" t="s">
        <v>69</v>
      </c>
      <c r="AL1541" s="28" t="s">
        <v>71</v>
      </c>
      <c r="AM1541" s="28"/>
    </row>
    <row r="1542" spans="1:39">
      <c r="A1542" s="22" t="str">
        <f t="shared" si="174"/>
        <v>滁州天长网点</v>
      </c>
      <c r="B1542" s="22" t="str">
        <f>VLOOKUP(R1542,区域划分!A:B,2,0)</f>
        <v>滁州</v>
      </c>
      <c r="C1542" t="str">
        <f t="shared" si="175"/>
        <v>2020-11-07</v>
      </c>
      <c r="D1542" s="16" t="s">
        <v>14175</v>
      </c>
      <c r="E1542" s="16" t="s">
        <v>14176</v>
      </c>
      <c r="F1542" s="16" t="s">
        <v>433</v>
      </c>
      <c r="G1542" s="16" t="s">
        <v>532</v>
      </c>
      <c r="H1542" s="16" t="s">
        <v>1112</v>
      </c>
      <c r="I1542" s="16" t="s">
        <v>473</v>
      </c>
      <c r="J1542" s="16" t="s">
        <v>98</v>
      </c>
      <c r="K1542" s="16" t="s">
        <v>14177</v>
      </c>
      <c r="L1542" s="16" t="s">
        <v>14178</v>
      </c>
      <c r="M1542" s="16" t="s">
        <v>14179</v>
      </c>
      <c r="N1542" s="16" t="s">
        <v>478</v>
      </c>
      <c r="O1542" s="16" t="s">
        <v>442</v>
      </c>
      <c r="P1542" s="16" t="s">
        <v>14180</v>
      </c>
      <c r="Q1542" s="16" t="s">
        <v>14181</v>
      </c>
      <c r="R1542" s="16" t="s">
        <v>98</v>
      </c>
      <c r="S1542" s="16" t="s">
        <v>14182</v>
      </c>
      <c r="T1542" s="16" t="s">
        <v>14183</v>
      </c>
      <c r="U1542" s="16" t="s">
        <v>447</v>
      </c>
      <c r="V1542" s="16" t="s">
        <v>14184</v>
      </c>
      <c r="W1542" s="16" t="s">
        <v>14180</v>
      </c>
      <c r="X1542" s="16" t="s">
        <v>449</v>
      </c>
      <c r="Y1542" s="16" t="s">
        <v>450</v>
      </c>
      <c r="Z1542" s="16" t="s">
        <v>451</v>
      </c>
      <c r="AA1542" s="16" t="s">
        <v>14185</v>
      </c>
      <c r="AB1542" s="16" t="s">
        <v>14182</v>
      </c>
      <c r="AC1542" s="16" t="s">
        <v>98</v>
      </c>
      <c r="AD1542" s="16" t="s">
        <v>453</v>
      </c>
      <c r="AE1542" s="16" t="s">
        <v>338</v>
      </c>
      <c r="AF1542" s="16" t="s">
        <v>338</v>
      </c>
      <c r="AG1542" s="25">
        <f ca="1" t="shared" si="176"/>
        <v>22.1625000000349</v>
      </c>
      <c r="AH1542" s="25" t="str">
        <f t="shared" si="177"/>
        <v>是</v>
      </c>
      <c r="AI1542" s="26" t="str">
        <f ca="1" t="shared" si="178"/>
        <v>是</v>
      </c>
      <c r="AJ1542" s="27" t="str">
        <f ca="1" t="shared" si="179"/>
        <v>是</v>
      </c>
      <c r="AK1542" s="28" t="s">
        <v>69</v>
      </c>
      <c r="AL1542" s="28"/>
      <c r="AM1542" s="28"/>
    </row>
    <row r="1543" spans="1:39">
      <c r="A1543" s="22" t="str">
        <f t="shared" si="174"/>
        <v>合肥经开大学城网点</v>
      </c>
      <c r="B1543" s="22" t="str">
        <f>VLOOKUP(R1543,区域划分!A:B,2,0)</f>
        <v>合肥南</v>
      </c>
      <c r="C1543" t="str">
        <f t="shared" si="175"/>
        <v>2020-11-07</v>
      </c>
      <c r="D1543" s="16" t="s">
        <v>14186</v>
      </c>
      <c r="E1543" s="16" t="s">
        <v>14187</v>
      </c>
      <c r="F1543" s="16" t="s">
        <v>835</v>
      </c>
      <c r="G1543" s="16" t="s">
        <v>456</v>
      </c>
      <c r="H1543" s="16" t="s">
        <v>753</v>
      </c>
      <c r="I1543" s="16" t="s">
        <v>436</v>
      </c>
      <c r="J1543" s="16" t="s">
        <v>836</v>
      </c>
      <c r="K1543" s="16" t="s">
        <v>8470</v>
      </c>
      <c r="L1543" s="16" t="s">
        <v>14188</v>
      </c>
      <c r="M1543" s="16" t="s">
        <v>14189</v>
      </c>
      <c r="N1543" s="16" t="s">
        <v>478</v>
      </c>
      <c r="O1543" s="16" t="s">
        <v>442</v>
      </c>
      <c r="P1543" s="16" t="s">
        <v>14190</v>
      </c>
      <c r="Q1543" s="16" t="s">
        <v>14191</v>
      </c>
      <c r="R1543" s="16" t="s">
        <v>7</v>
      </c>
      <c r="S1543" s="16" t="s">
        <v>11582</v>
      </c>
      <c r="T1543" s="16" t="s">
        <v>14192</v>
      </c>
      <c r="U1543" s="16" t="s">
        <v>466</v>
      </c>
      <c r="V1543" s="16" t="s">
        <v>14193</v>
      </c>
      <c r="W1543" s="16" t="s">
        <v>14190</v>
      </c>
      <c r="X1543" s="16" t="s">
        <v>449</v>
      </c>
      <c r="Y1543" s="16" t="s">
        <v>450</v>
      </c>
      <c r="Z1543" s="16" t="s">
        <v>451</v>
      </c>
      <c r="AA1543" s="16" t="s">
        <v>14194</v>
      </c>
      <c r="AB1543" s="16" t="s">
        <v>11582</v>
      </c>
      <c r="AC1543" s="16" t="s">
        <v>7</v>
      </c>
      <c r="AD1543" s="16" t="s">
        <v>865</v>
      </c>
      <c r="AE1543" s="16" t="s">
        <v>7</v>
      </c>
      <c r="AF1543" s="16" t="s">
        <v>338</v>
      </c>
      <c r="AG1543" s="25">
        <f ca="1" t="shared" si="176"/>
        <v>23.6208333332324</v>
      </c>
      <c r="AH1543" s="25" t="str">
        <f t="shared" si="177"/>
        <v>是</v>
      </c>
      <c r="AI1543" s="26" t="str">
        <f ca="1" t="shared" si="178"/>
        <v>是</v>
      </c>
      <c r="AJ1543" s="27" t="str">
        <f ca="1" t="shared" si="179"/>
        <v>是</v>
      </c>
      <c r="AK1543" s="28" t="s">
        <v>69</v>
      </c>
      <c r="AL1543" s="28" t="s">
        <v>71</v>
      </c>
      <c r="AM1543" s="28"/>
    </row>
    <row r="1544" spans="1:39">
      <c r="A1544" s="22" t="str">
        <f t="shared" si="174"/>
        <v>滁州天长网点</v>
      </c>
      <c r="B1544" s="22" t="str">
        <f>VLOOKUP(R1544,区域划分!A:B,2,0)</f>
        <v>滁州</v>
      </c>
      <c r="C1544" t="str">
        <f t="shared" si="175"/>
        <v>2020-11-07</v>
      </c>
      <c r="D1544" s="16" t="s">
        <v>14195</v>
      </c>
      <c r="E1544" s="16" t="s">
        <v>14196</v>
      </c>
      <c r="F1544" s="16" t="s">
        <v>433</v>
      </c>
      <c r="G1544" s="16" t="s">
        <v>456</v>
      </c>
      <c r="H1544" s="16" t="s">
        <v>457</v>
      </c>
      <c r="I1544" s="16" t="s">
        <v>436</v>
      </c>
      <c r="J1544" s="16" t="s">
        <v>9118</v>
      </c>
      <c r="K1544" s="16" t="s">
        <v>14197</v>
      </c>
      <c r="L1544" s="16" t="s">
        <v>14198</v>
      </c>
      <c r="M1544" s="16" t="s">
        <v>14199</v>
      </c>
      <c r="N1544" s="16" t="s">
        <v>478</v>
      </c>
      <c r="O1544" s="16" t="s">
        <v>442</v>
      </c>
      <c r="P1544" s="16" t="s">
        <v>14200</v>
      </c>
      <c r="Q1544" s="16" t="s">
        <v>14201</v>
      </c>
      <c r="R1544" s="16" t="s">
        <v>98</v>
      </c>
      <c r="S1544" s="16" t="s">
        <v>14182</v>
      </c>
      <c r="T1544" s="16" t="s">
        <v>14202</v>
      </c>
      <c r="U1544" s="16" t="s">
        <v>447</v>
      </c>
      <c r="V1544" s="16" t="s">
        <v>14203</v>
      </c>
      <c r="W1544" s="16" t="s">
        <v>14200</v>
      </c>
      <c r="X1544" s="16" t="s">
        <v>449</v>
      </c>
      <c r="Y1544" s="16" t="s">
        <v>450</v>
      </c>
      <c r="Z1544" s="16" t="s">
        <v>451</v>
      </c>
      <c r="AA1544" s="16" t="s">
        <v>14204</v>
      </c>
      <c r="AB1544" s="16" t="s">
        <v>14182</v>
      </c>
      <c r="AC1544" s="16" t="s">
        <v>98</v>
      </c>
      <c r="AD1544" s="16" t="s">
        <v>453</v>
      </c>
      <c r="AE1544" s="16" t="s">
        <v>338</v>
      </c>
      <c r="AF1544" s="16" t="s">
        <v>338</v>
      </c>
      <c r="AG1544" s="25">
        <f ca="1" t="shared" si="176"/>
        <v>22.2755555554759</v>
      </c>
      <c r="AH1544" s="25" t="str">
        <f t="shared" si="177"/>
        <v>是</v>
      </c>
      <c r="AI1544" s="26" t="str">
        <f ca="1" t="shared" si="178"/>
        <v>是</v>
      </c>
      <c r="AJ1544" s="27" t="str">
        <f ca="1" t="shared" si="179"/>
        <v>是</v>
      </c>
      <c r="AK1544" s="28" t="s">
        <v>69</v>
      </c>
      <c r="AL1544" s="28"/>
      <c r="AM1544" s="28"/>
    </row>
    <row r="1545" spans="1:39">
      <c r="A1545" s="22" t="str">
        <f t="shared" ref="A1545:A1558" si="180">R1545</f>
        <v>合肥经开大学城网点</v>
      </c>
      <c r="B1545" s="22" t="str">
        <f>VLOOKUP(R1545,区域划分!A:B,2,0)</f>
        <v>合肥南</v>
      </c>
      <c r="C1545" t="str">
        <f t="shared" ref="C1545:C1558" si="181">MID(L1545,1,10)</f>
        <v>2020-11-07</v>
      </c>
      <c r="D1545" s="16" t="s">
        <v>14205</v>
      </c>
      <c r="E1545" s="16" t="s">
        <v>14206</v>
      </c>
      <c r="F1545" s="16" t="s">
        <v>433</v>
      </c>
      <c r="G1545" s="16" t="s">
        <v>456</v>
      </c>
      <c r="H1545" s="16" t="s">
        <v>457</v>
      </c>
      <c r="I1545" s="16" t="s">
        <v>473</v>
      </c>
      <c r="J1545" s="16" t="s">
        <v>14207</v>
      </c>
      <c r="K1545" s="16" t="s">
        <v>14208</v>
      </c>
      <c r="L1545" s="16" t="s">
        <v>14209</v>
      </c>
      <c r="M1545" s="16" t="s">
        <v>14210</v>
      </c>
      <c r="N1545" s="16" t="s">
        <v>478</v>
      </c>
      <c r="O1545" s="16" t="s">
        <v>442</v>
      </c>
      <c r="P1545" s="16" t="s">
        <v>14211</v>
      </c>
      <c r="Q1545" s="16" t="s">
        <v>6442</v>
      </c>
      <c r="R1545" s="16" t="s">
        <v>7</v>
      </c>
      <c r="S1545" s="16" t="s">
        <v>11582</v>
      </c>
      <c r="T1545" s="16" t="s">
        <v>11639</v>
      </c>
      <c r="U1545" s="16" t="s">
        <v>466</v>
      </c>
      <c r="V1545" s="16" t="s">
        <v>14212</v>
      </c>
      <c r="W1545" s="16" t="s">
        <v>14211</v>
      </c>
      <c r="X1545" s="16" t="s">
        <v>449</v>
      </c>
      <c r="Y1545" s="16" t="s">
        <v>450</v>
      </c>
      <c r="Z1545" s="16" t="s">
        <v>451</v>
      </c>
      <c r="AA1545" s="16" t="s">
        <v>14213</v>
      </c>
      <c r="AB1545" s="16" t="s">
        <v>11582</v>
      </c>
      <c r="AC1545" s="16" t="s">
        <v>7</v>
      </c>
      <c r="AD1545" s="16" t="s">
        <v>453</v>
      </c>
      <c r="AE1545" s="16" t="s">
        <v>7</v>
      </c>
      <c r="AF1545" s="16" t="s">
        <v>338</v>
      </c>
      <c r="AG1545" s="25">
        <f ca="1" t="shared" ref="AG1545:AG1558" si="182">IF(X1545="已关闭",(AA1545-L1545)*24,(NOW()-L1545)*24)</f>
        <v>23.4277777777752</v>
      </c>
      <c r="AH1545" s="25" t="str">
        <f t="shared" ref="AH1545:AH1558" si="183">IF(AND(Y1545="及时响应",Z1545="否"),"是","否")</f>
        <v>是</v>
      </c>
      <c r="AI1545" s="26" t="str">
        <f ca="1" t="shared" ref="AI1545:AI1558" si="184">IF(AG1545&gt;24,"否","是")</f>
        <v>是</v>
      </c>
      <c r="AJ1545" s="27" t="str">
        <f ca="1" t="shared" ref="AJ1545:AJ1558" si="185">IF(AND(AH1545="是",AI1545="是"),"是","否")</f>
        <v>是</v>
      </c>
      <c r="AK1545" s="28" t="s">
        <v>69</v>
      </c>
      <c r="AL1545" s="28" t="s">
        <v>71</v>
      </c>
      <c r="AM1545" s="28"/>
    </row>
    <row r="1546" spans="1:39">
      <c r="A1546" s="22" t="str">
        <f t="shared" si="180"/>
        <v>贵池集散点</v>
      </c>
      <c r="B1546" s="22" t="str">
        <f>VLOOKUP(R1546,区域划分!A:B,2,0)</f>
        <v>池州</v>
      </c>
      <c r="C1546" t="str">
        <f t="shared" si="181"/>
        <v>2020-11-07</v>
      </c>
      <c r="D1546" s="16" t="s">
        <v>14214</v>
      </c>
      <c r="E1546" s="16" t="s">
        <v>14215</v>
      </c>
      <c r="F1546" s="16" t="s">
        <v>433</v>
      </c>
      <c r="G1546" s="16" t="s">
        <v>434</v>
      </c>
      <c r="H1546" s="16" t="s">
        <v>435</v>
      </c>
      <c r="I1546" s="16" t="s">
        <v>436</v>
      </c>
      <c r="J1546" s="16" t="s">
        <v>10472</v>
      </c>
      <c r="K1546" s="16" t="s">
        <v>12545</v>
      </c>
      <c r="L1546" s="16" t="s">
        <v>14216</v>
      </c>
      <c r="M1546" s="16" t="s">
        <v>12547</v>
      </c>
      <c r="N1546" s="16" t="s">
        <v>441</v>
      </c>
      <c r="O1546" s="16" t="s">
        <v>442</v>
      </c>
      <c r="P1546" s="16" t="s">
        <v>537</v>
      </c>
      <c r="Q1546" s="16" t="s">
        <v>14217</v>
      </c>
      <c r="R1546" s="16" t="s">
        <v>84</v>
      </c>
      <c r="S1546" s="16" t="s">
        <v>11582</v>
      </c>
      <c r="T1546" s="16" t="s">
        <v>14218</v>
      </c>
      <c r="U1546" s="16" t="s">
        <v>466</v>
      </c>
      <c r="V1546" s="16" t="s">
        <v>12548</v>
      </c>
      <c r="W1546" s="16" t="s">
        <v>537</v>
      </c>
      <c r="X1546" s="16" t="s">
        <v>449</v>
      </c>
      <c r="Y1546" s="16" t="s">
        <v>450</v>
      </c>
      <c r="Z1546" s="16" t="s">
        <v>451</v>
      </c>
      <c r="AA1546" s="16" t="s">
        <v>14219</v>
      </c>
      <c r="AB1546" s="16" t="s">
        <v>11582</v>
      </c>
      <c r="AC1546" s="16" t="s">
        <v>43</v>
      </c>
      <c r="AD1546" s="16" t="s">
        <v>453</v>
      </c>
      <c r="AE1546" s="16" t="s">
        <v>84</v>
      </c>
      <c r="AF1546" s="16" t="s">
        <v>338</v>
      </c>
      <c r="AG1546" s="25">
        <f ca="1" t="shared" si="182"/>
        <v>23.2658333333675</v>
      </c>
      <c r="AH1546" s="25" t="str">
        <f t="shared" si="183"/>
        <v>是</v>
      </c>
      <c r="AI1546" s="26" t="str">
        <f ca="1" t="shared" si="184"/>
        <v>是</v>
      </c>
      <c r="AJ1546" s="27" t="str">
        <f ca="1" t="shared" si="185"/>
        <v>是</v>
      </c>
      <c r="AK1546" s="28"/>
      <c r="AL1546" s="28" t="s">
        <v>71</v>
      </c>
      <c r="AM1546" s="28"/>
    </row>
    <row r="1547" spans="1:39">
      <c r="A1547" s="22" t="str">
        <f t="shared" si="180"/>
        <v>滁州天长网点</v>
      </c>
      <c r="B1547" s="22" t="str">
        <f>VLOOKUP(R1547,区域划分!A:B,2,0)</f>
        <v>滁州</v>
      </c>
      <c r="C1547" t="str">
        <f t="shared" si="181"/>
        <v>2020-11-07</v>
      </c>
      <c r="D1547" s="16" t="s">
        <v>14220</v>
      </c>
      <c r="E1547" s="16" t="s">
        <v>14221</v>
      </c>
      <c r="F1547" s="16" t="s">
        <v>433</v>
      </c>
      <c r="G1547" s="16" t="s">
        <v>471</v>
      </c>
      <c r="H1547" s="16" t="s">
        <v>472</v>
      </c>
      <c r="I1547" s="16" t="s">
        <v>473</v>
      </c>
      <c r="J1547" s="16" t="s">
        <v>14222</v>
      </c>
      <c r="K1547" s="16" t="s">
        <v>14223</v>
      </c>
      <c r="L1547" s="16" t="s">
        <v>14224</v>
      </c>
      <c r="M1547" s="16" t="s">
        <v>14225</v>
      </c>
      <c r="N1547" s="16" t="s">
        <v>441</v>
      </c>
      <c r="O1547" s="16" t="s">
        <v>442</v>
      </c>
      <c r="P1547" s="16" t="s">
        <v>14226</v>
      </c>
      <c r="Q1547" s="16" t="s">
        <v>14227</v>
      </c>
      <c r="R1547" s="16" t="s">
        <v>98</v>
      </c>
      <c r="S1547" s="16" t="s">
        <v>14182</v>
      </c>
      <c r="T1547" s="16" t="s">
        <v>14228</v>
      </c>
      <c r="U1547" s="16" t="s">
        <v>447</v>
      </c>
      <c r="V1547" s="16" t="s">
        <v>14229</v>
      </c>
      <c r="W1547" s="16" t="s">
        <v>14226</v>
      </c>
      <c r="X1547" s="16" t="s">
        <v>449</v>
      </c>
      <c r="Y1547" s="16" t="s">
        <v>450</v>
      </c>
      <c r="Z1547" s="16" t="s">
        <v>451</v>
      </c>
      <c r="AA1547" s="16" t="s">
        <v>14230</v>
      </c>
      <c r="AB1547" s="16" t="s">
        <v>14182</v>
      </c>
      <c r="AC1547" s="16" t="s">
        <v>98</v>
      </c>
      <c r="AD1547" s="16" t="s">
        <v>453</v>
      </c>
      <c r="AE1547" s="16" t="s">
        <v>338</v>
      </c>
      <c r="AF1547" s="16" t="s">
        <v>338</v>
      </c>
      <c r="AG1547" s="25">
        <f ca="1" t="shared" si="182"/>
        <v>20.3794444444939</v>
      </c>
      <c r="AH1547" s="25" t="str">
        <f t="shared" si="183"/>
        <v>是</v>
      </c>
      <c r="AI1547" s="26" t="str">
        <f ca="1" t="shared" si="184"/>
        <v>是</v>
      </c>
      <c r="AJ1547" s="27" t="str">
        <f ca="1" t="shared" si="185"/>
        <v>是</v>
      </c>
      <c r="AK1547" s="28" t="s">
        <v>69</v>
      </c>
      <c r="AL1547" s="28"/>
      <c r="AM1547" s="28"/>
    </row>
    <row r="1548" spans="1:39">
      <c r="A1548" s="22" t="str">
        <f t="shared" si="180"/>
        <v>合肥经开大学城网点</v>
      </c>
      <c r="B1548" s="22" t="str">
        <f>VLOOKUP(R1548,区域划分!A:B,2,0)</f>
        <v>合肥南</v>
      </c>
      <c r="C1548" t="str">
        <f t="shared" si="181"/>
        <v>2020-11-07</v>
      </c>
      <c r="D1548" s="16" t="s">
        <v>14231</v>
      </c>
      <c r="E1548" s="16" t="s">
        <v>14232</v>
      </c>
      <c r="F1548" s="16" t="s">
        <v>433</v>
      </c>
      <c r="G1548" s="16" t="s">
        <v>471</v>
      </c>
      <c r="H1548" s="16" t="s">
        <v>472</v>
      </c>
      <c r="I1548" s="16" t="s">
        <v>473</v>
      </c>
      <c r="J1548" s="16" t="s">
        <v>3008</v>
      </c>
      <c r="K1548" s="16" t="s">
        <v>14233</v>
      </c>
      <c r="L1548" s="16" t="s">
        <v>14234</v>
      </c>
      <c r="M1548" s="16" t="s">
        <v>14235</v>
      </c>
      <c r="N1548" s="16" t="s">
        <v>441</v>
      </c>
      <c r="O1548" s="16" t="s">
        <v>442</v>
      </c>
      <c r="P1548" s="16" t="s">
        <v>14236</v>
      </c>
      <c r="Q1548" s="16" t="s">
        <v>800</v>
      </c>
      <c r="R1548" s="16" t="s">
        <v>7</v>
      </c>
      <c r="S1548" s="16" t="s">
        <v>11582</v>
      </c>
      <c r="T1548" s="16" t="s">
        <v>14237</v>
      </c>
      <c r="U1548" s="16" t="s">
        <v>466</v>
      </c>
      <c r="V1548" s="16" t="s">
        <v>14238</v>
      </c>
      <c r="W1548" s="16" t="s">
        <v>14236</v>
      </c>
      <c r="X1548" s="16" t="s">
        <v>449</v>
      </c>
      <c r="Y1548" s="16" t="s">
        <v>450</v>
      </c>
      <c r="Z1548" s="16" t="s">
        <v>451</v>
      </c>
      <c r="AA1548" s="16" t="s">
        <v>14239</v>
      </c>
      <c r="AB1548" s="16" t="s">
        <v>11582</v>
      </c>
      <c r="AC1548" s="16" t="s">
        <v>7</v>
      </c>
      <c r="AD1548" s="16" t="s">
        <v>453</v>
      </c>
      <c r="AE1548" s="16" t="s">
        <v>7</v>
      </c>
      <c r="AF1548" s="16" t="s">
        <v>338</v>
      </c>
      <c r="AG1548" s="25">
        <f ca="1" t="shared" si="182"/>
        <v>22.0561111110728</v>
      </c>
      <c r="AH1548" s="25" t="str">
        <f t="shared" si="183"/>
        <v>是</v>
      </c>
      <c r="AI1548" s="26" t="str">
        <f ca="1" t="shared" si="184"/>
        <v>是</v>
      </c>
      <c r="AJ1548" s="27" t="str">
        <f ca="1" t="shared" si="185"/>
        <v>是</v>
      </c>
      <c r="AK1548" s="28" t="s">
        <v>69</v>
      </c>
      <c r="AL1548" s="28"/>
      <c r="AM1548" s="28"/>
    </row>
    <row r="1549" spans="1:39">
      <c r="A1549" s="22" t="str">
        <f t="shared" si="180"/>
        <v>合肥经开网点</v>
      </c>
      <c r="B1549" s="22" t="str">
        <f>VLOOKUP(R1549,区域划分!A:B,2,0)</f>
        <v>合肥南</v>
      </c>
      <c r="C1549" t="str">
        <f t="shared" si="181"/>
        <v>2020-11-07</v>
      </c>
      <c r="D1549" s="16" t="s">
        <v>14240</v>
      </c>
      <c r="E1549" s="16" t="s">
        <v>14241</v>
      </c>
      <c r="F1549" s="16" t="s">
        <v>835</v>
      </c>
      <c r="G1549" s="16" t="s">
        <v>471</v>
      </c>
      <c r="H1549" s="16" t="s">
        <v>472</v>
      </c>
      <c r="I1549" s="16" t="s">
        <v>473</v>
      </c>
      <c r="J1549" s="16" t="s">
        <v>836</v>
      </c>
      <c r="K1549" s="16" t="s">
        <v>14048</v>
      </c>
      <c r="L1549" s="16" t="s">
        <v>14242</v>
      </c>
      <c r="M1549" s="16" t="s">
        <v>12749</v>
      </c>
      <c r="N1549" s="16" t="s">
        <v>478</v>
      </c>
      <c r="O1549" s="16" t="s">
        <v>479</v>
      </c>
      <c r="P1549" s="16" t="s">
        <v>14243</v>
      </c>
      <c r="Q1549" s="16" t="s">
        <v>14244</v>
      </c>
      <c r="R1549" s="16" t="s">
        <v>9</v>
      </c>
      <c r="S1549" s="16" t="s">
        <v>606</v>
      </c>
      <c r="T1549" s="16" t="s">
        <v>14245</v>
      </c>
      <c r="U1549" s="16" t="s">
        <v>466</v>
      </c>
      <c r="V1549" s="16" t="s">
        <v>14246</v>
      </c>
      <c r="W1549" s="16" t="s">
        <v>14243</v>
      </c>
      <c r="X1549" s="16" t="s">
        <v>449</v>
      </c>
      <c r="Y1549" s="16" t="s">
        <v>450</v>
      </c>
      <c r="Z1549" s="16" t="s">
        <v>451</v>
      </c>
      <c r="AA1549" s="16" t="s">
        <v>14247</v>
      </c>
      <c r="AB1549" s="16" t="s">
        <v>606</v>
      </c>
      <c r="AC1549" s="16" t="s">
        <v>9</v>
      </c>
      <c r="AD1549" s="16" t="s">
        <v>453</v>
      </c>
      <c r="AE1549" s="16" t="s">
        <v>9</v>
      </c>
      <c r="AF1549" s="16" t="s">
        <v>338</v>
      </c>
      <c r="AG1549" s="25">
        <f ca="1" t="shared" si="182"/>
        <v>23.9119444444659</v>
      </c>
      <c r="AH1549" s="25" t="str">
        <f t="shared" si="183"/>
        <v>是</v>
      </c>
      <c r="AI1549" s="26" t="str">
        <f ca="1" t="shared" si="184"/>
        <v>是</v>
      </c>
      <c r="AJ1549" s="27" t="str">
        <f ca="1" t="shared" si="185"/>
        <v>是</v>
      </c>
      <c r="AK1549" s="28"/>
      <c r="AL1549" s="28" t="s">
        <v>71</v>
      </c>
      <c r="AM1549" s="28"/>
    </row>
    <row r="1550" spans="1:39">
      <c r="A1550" s="22" t="str">
        <f t="shared" si="180"/>
        <v>合肥经开大学城网点</v>
      </c>
      <c r="B1550" s="22" t="str">
        <f>VLOOKUP(R1550,区域划分!A:B,2,0)</f>
        <v>合肥南</v>
      </c>
      <c r="C1550" t="str">
        <f t="shared" si="181"/>
        <v>2020-11-07</v>
      </c>
      <c r="D1550" s="16" t="s">
        <v>14248</v>
      </c>
      <c r="E1550" s="16" t="s">
        <v>14249</v>
      </c>
      <c r="F1550" s="16" t="s">
        <v>433</v>
      </c>
      <c r="G1550" s="16" t="s">
        <v>456</v>
      </c>
      <c r="H1550" s="16" t="s">
        <v>457</v>
      </c>
      <c r="I1550" s="16" t="s">
        <v>473</v>
      </c>
      <c r="J1550" s="16" t="s">
        <v>1329</v>
      </c>
      <c r="K1550" s="16" t="s">
        <v>3458</v>
      </c>
      <c r="L1550" s="16" t="s">
        <v>14250</v>
      </c>
      <c r="M1550" s="16" t="s">
        <v>14251</v>
      </c>
      <c r="N1550" s="16" t="s">
        <v>478</v>
      </c>
      <c r="O1550" s="16" t="s">
        <v>479</v>
      </c>
      <c r="P1550" s="16" t="s">
        <v>14252</v>
      </c>
      <c r="Q1550" s="16" t="s">
        <v>14253</v>
      </c>
      <c r="R1550" s="16" t="s">
        <v>7</v>
      </c>
      <c r="S1550" s="16" t="s">
        <v>3414</v>
      </c>
      <c r="T1550" s="16" t="s">
        <v>14254</v>
      </c>
      <c r="U1550" s="16" t="s">
        <v>447</v>
      </c>
      <c r="V1550" s="16" t="s">
        <v>14255</v>
      </c>
      <c r="W1550" s="16" t="s">
        <v>14252</v>
      </c>
      <c r="X1550" s="16" t="s">
        <v>449</v>
      </c>
      <c r="Y1550" s="16" t="s">
        <v>450</v>
      </c>
      <c r="Z1550" s="16" t="s">
        <v>451</v>
      </c>
      <c r="AA1550" s="16" t="s">
        <v>14256</v>
      </c>
      <c r="AB1550" s="16" t="s">
        <v>3414</v>
      </c>
      <c r="AC1550" s="16" t="s">
        <v>7</v>
      </c>
      <c r="AD1550" s="16" t="s">
        <v>453</v>
      </c>
      <c r="AE1550" s="16" t="s">
        <v>338</v>
      </c>
      <c r="AF1550" s="16" t="s">
        <v>338</v>
      </c>
      <c r="AG1550" s="25">
        <f ca="1" t="shared" si="182"/>
        <v>1.21638888877351</v>
      </c>
      <c r="AH1550" s="25" t="str">
        <f t="shared" si="183"/>
        <v>是</v>
      </c>
      <c r="AI1550" s="26" t="str">
        <f ca="1" t="shared" si="184"/>
        <v>是</v>
      </c>
      <c r="AJ1550" s="27" t="str">
        <f ca="1" t="shared" si="185"/>
        <v>是</v>
      </c>
      <c r="AK1550" s="28" t="s">
        <v>69</v>
      </c>
      <c r="AL1550" s="28"/>
      <c r="AM1550" s="28"/>
    </row>
    <row r="1551" spans="1:39">
      <c r="A1551" s="22" t="str">
        <f t="shared" si="180"/>
        <v>合肥经开大学城网点</v>
      </c>
      <c r="B1551" s="22" t="str">
        <f>VLOOKUP(R1551,区域划分!A:B,2,0)</f>
        <v>合肥南</v>
      </c>
      <c r="C1551" t="str">
        <f t="shared" si="181"/>
        <v>2020-11-07</v>
      </c>
      <c r="D1551" s="16" t="s">
        <v>14257</v>
      </c>
      <c r="E1551" s="16" t="s">
        <v>14258</v>
      </c>
      <c r="F1551" s="16" t="s">
        <v>433</v>
      </c>
      <c r="G1551" s="16" t="s">
        <v>434</v>
      </c>
      <c r="H1551" s="16" t="s">
        <v>2446</v>
      </c>
      <c r="I1551" s="16" t="s">
        <v>436</v>
      </c>
      <c r="J1551" s="16" t="s">
        <v>4545</v>
      </c>
      <c r="K1551" s="16" t="s">
        <v>4546</v>
      </c>
      <c r="L1551" s="16" t="s">
        <v>14259</v>
      </c>
      <c r="M1551" s="16" t="s">
        <v>14260</v>
      </c>
      <c r="N1551" s="16" t="s">
        <v>478</v>
      </c>
      <c r="O1551" s="16" t="s">
        <v>442</v>
      </c>
      <c r="P1551" s="16" t="s">
        <v>14261</v>
      </c>
      <c r="Q1551" s="16" t="s">
        <v>14262</v>
      </c>
      <c r="R1551" s="16" t="s">
        <v>7</v>
      </c>
      <c r="S1551" s="16" t="s">
        <v>606</v>
      </c>
      <c r="T1551" s="16" t="s">
        <v>13130</v>
      </c>
      <c r="U1551" s="16" t="s">
        <v>466</v>
      </c>
      <c r="V1551" s="16" t="s">
        <v>14263</v>
      </c>
      <c r="W1551" s="16" t="s">
        <v>14261</v>
      </c>
      <c r="X1551" s="16" t="s">
        <v>449</v>
      </c>
      <c r="Y1551" s="16" t="s">
        <v>450</v>
      </c>
      <c r="Z1551" s="16" t="s">
        <v>451</v>
      </c>
      <c r="AA1551" s="16" t="s">
        <v>14264</v>
      </c>
      <c r="AB1551" s="16" t="s">
        <v>606</v>
      </c>
      <c r="AC1551" s="16" t="s">
        <v>7</v>
      </c>
      <c r="AD1551" s="16" t="s">
        <v>453</v>
      </c>
      <c r="AE1551" s="16" t="s">
        <v>7</v>
      </c>
      <c r="AF1551" s="16" t="s">
        <v>338</v>
      </c>
      <c r="AG1551" s="25">
        <f ca="1" t="shared" si="182"/>
        <v>23.6580555555993</v>
      </c>
      <c r="AH1551" s="25" t="str">
        <f t="shared" si="183"/>
        <v>是</v>
      </c>
      <c r="AI1551" s="26" t="str">
        <f ca="1" t="shared" si="184"/>
        <v>是</v>
      </c>
      <c r="AJ1551" s="27" t="str">
        <f ca="1" t="shared" si="185"/>
        <v>是</v>
      </c>
      <c r="AK1551" s="28" t="s">
        <v>69</v>
      </c>
      <c r="AL1551" s="28" t="s">
        <v>71</v>
      </c>
      <c r="AM1551" s="28"/>
    </row>
    <row r="1552" spans="1:39">
      <c r="A1552" s="22" t="str">
        <f t="shared" si="180"/>
        <v>合肥经开大学城网点</v>
      </c>
      <c r="B1552" s="22" t="str">
        <f>VLOOKUP(R1552,区域划分!A:B,2,0)</f>
        <v>合肥南</v>
      </c>
      <c r="C1552" t="str">
        <f t="shared" si="181"/>
        <v>2020-11-07</v>
      </c>
      <c r="D1552" s="16" t="s">
        <v>14265</v>
      </c>
      <c r="E1552" s="16" t="s">
        <v>14249</v>
      </c>
      <c r="F1552" s="16" t="s">
        <v>433</v>
      </c>
      <c r="G1552" s="16" t="s">
        <v>456</v>
      </c>
      <c r="H1552" s="16" t="s">
        <v>457</v>
      </c>
      <c r="I1552" s="16" t="s">
        <v>473</v>
      </c>
      <c r="J1552" s="16" t="s">
        <v>1329</v>
      </c>
      <c r="K1552" s="16" t="s">
        <v>14266</v>
      </c>
      <c r="L1552" s="16" t="s">
        <v>14267</v>
      </c>
      <c r="M1552" s="16" t="s">
        <v>14268</v>
      </c>
      <c r="N1552" s="16" t="s">
        <v>478</v>
      </c>
      <c r="O1552" s="16" t="s">
        <v>479</v>
      </c>
      <c r="P1552" s="16" t="s">
        <v>14252</v>
      </c>
      <c r="Q1552" s="16" t="s">
        <v>14253</v>
      </c>
      <c r="R1552" s="16" t="s">
        <v>7</v>
      </c>
      <c r="S1552" s="16" t="s">
        <v>606</v>
      </c>
      <c r="T1552" s="16" t="s">
        <v>3178</v>
      </c>
      <c r="U1552" s="16" t="s">
        <v>466</v>
      </c>
      <c r="V1552" s="16" t="s">
        <v>14269</v>
      </c>
      <c r="W1552" s="16" t="s">
        <v>14252</v>
      </c>
      <c r="X1552" s="16" t="s">
        <v>449</v>
      </c>
      <c r="Y1552" s="16" t="s">
        <v>450</v>
      </c>
      <c r="Z1552" s="16" t="s">
        <v>451</v>
      </c>
      <c r="AA1552" s="16" t="s">
        <v>14270</v>
      </c>
      <c r="AB1552" s="16" t="s">
        <v>606</v>
      </c>
      <c r="AC1552" s="16" t="s">
        <v>7</v>
      </c>
      <c r="AD1552" s="16" t="s">
        <v>453</v>
      </c>
      <c r="AE1552" s="16" t="s">
        <v>7</v>
      </c>
      <c r="AF1552" s="16" t="s">
        <v>338</v>
      </c>
      <c r="AG1552" s="25">
        <f ca="1" t="shared" si="182"/>
        <v>23.6186111110146</v>
      </c>
      <c r="AH1552" s="25" t="str">
        <f t="shared" si="183"/>
        <v>是</v>
      </c>
      <c r="AI1552" s="26" t="str">
        <f ca="1" t="shared" si="184"/>
        <v>是</v>
      </c>
      <c r="AJ1552" s="27" t="str">
        <f ca="1" t="shared" si="185"/>
        <v>是</v>
      </c>
      <c r="AK1552" s="28" t="s">
        <v>69</v>
      </c>
      <c r="AL1552" s="28" t="s">
        <v>71</v>
      </c>
      <c r="AM1552" s="28"/>
    </row>
    <row r="1553" spans="1:39">
      <c r="A1553" s="22" t="str">
        <f t="shared" si="180"/>
        <v>合肥经开大学城网点</v>
      </c>
      <c r="B1553" s="22" t="str">
        <f>VLOOKUP(R1553,区域划分!A:B,2,0)</f>
        <v>合肥南</v>
      </c>
      <c r="C1553" t="str">
        <f t="shared" si="181"/>
        <v>2020-11-07</v>
      </c>
      <c r="D1553" s="16" t="s">
        <v>14271</v>
      </c>
      <c r="E1553" s="16" t="s">
        <v>14272</v>
      </c>
      <c r="F1553" s="16" t="s">
        <v>433</v>
      </c>
      <c r="G1553" s="16" t="s">
        <v>471</v>
      </c>
      <c r="H1553" s="16" t="s">
        <v>472</v>
      </c>
      <c r="I1553" s="16" t="s">
        <v>436</v>
      </c>
      <c r="J1553" s="16" t="s">
        <v>14273</v>
      </c>
      <c r="K1553" s="16" t="s">
        <v>14274</v>
      </c>
      <c r="L1553" s="16" t="s">
        <v>14275</v>
      </c>
      <c r="M1553" s="16" t="s">
        <v>14276</v>
      </c>
      <c r="N1553" s="16" t="s">
        <v>441</v>
      </c>
      <c r="O1553" s="16" t="s">
        <v>442</v>
      </c>
      <c r="P1553" s="16" t="s">
        <v>14277</v>
      </c>
      <c r="Q1553" s="16" t="s">
        <v>4246</v>
      </c>
      <c r="R1553" s="16" t="s">
        <v>7</v>
      </c>
      <c r="S1553" s="16" t="s">
        <v>606</v>
      </c>
      <c r="T1553" s="16" t="s">
        <v>13130</v>
      </c>
      <c r="U1553" s="16" t="s">
        <v>466</v>
      </c>
      <c r="V1553" s="16" t="s">
        <v>14278</v>
      </c>
      <c r="W1553" s="16" t="s">
        <v>14277</v>
      </c>
      <c r="X1553" s="16" t="s">
        <v>449</v>
      </c>
      <c r="Y1553" s="16" t="s">
        <v>450</v>
      </c>
      <c r="Z1553" s="16" t="s">
        <v>451</v>
      </c>
      <c r="AA1553" s="16" t="s">
        <v>14279</v>
      </c>
      <c r="AB1553" s="16" t="s">
        <v>606</v>
      </c>
      <c r="AC1553" s="16" t="s">
        <v>7</v>
      </c>
      <c r="AD1553" s="16" t="s">
        <v>453</v>
      </c>
      <c r="AE1553" s="16" t="s">
        <v>7</v>
      </c>
      <c r="AF1553" s="16" t="s">
        <v>338</v>
      </c>
      <c r="AG1553" s="25">
        <f ca="1" t="shared" si="182"/>
        <v>23.7316666666302</v>
      </c>
      <c r="AH1553" s="25" t="str">
        <f t="shared" si="183"/>
        <v>是</v>
      </c>
      <c r="AI1553" s="26" t="str">
        <f ca="1" t="shared" si="184"/>
        <v>是</v>
      </c>
      <c r="AJ1553" s="27" t="str">
        <f ca="1" t="shared" si="185"/>
        <v>是</v>
      </c>
      <c r="AK1553" s="28" t="s">
        <v>69</v>
      </c>
      <c r="AL1553" s="28" t="s">
        <v>71</v>
      </c>
      <c r="AM1553" s="28"/>
    </row>
    <row r="1554" spans="1:39">
      <c r="A1554" s="22" t="str">
        <f t="shared" si="180"/>
        <v>合肥蜀山大溪地网点</v>
      </c>
      <c r="B1554" s="22" t="str">
        <f>VLOOKUP(R1554,区域划分!A:B,2,0)</f>
        <v>合肥南</v>
      </c>
      <c r="C1554" t="str">
        <f t="shared" si="181"/>
        <v>2020-11-07</v>
      </c>
      <c r="D1554" s="16" t="s">
        <v>14280</v>
      </c>
      <c r="E1554" s="16" t="s">
        <v>14281</v>
      </c>
      <c r="F1554" s="16" t="s">
        <v>433</v>
      </c>
      <c r="G1554" s="16" t="s">
        <v>532</v>
      </c>
      <c r="H1554" s="16" t="s">
        <v>533</v>
      </c>
      <c r="I1554" s="16" t="s">
        <v>436</v>
      </c>
      <c r="J1554" s="16" t="s">
        <v>3183</v>
      </c>
      <c r="K1554" s="16" t="s">
        <v>14282</v>
      </c>
      <c r="L1554" s="16" t="s">
        <v>14283</v>
      </c>
      <c r="M1554" s="16" t="s">
        <v>14284</v>
      </c>
      <c r="N1554" s="16" t="s">
        <v>441</v>
      </c>
      <c r="O1554" s="16" t="s">
        <v>442</v>
      </c>
      <c r="P1554" s="16" t="s">
        <v>14285</v>
      </c>
      <c r="Q1554" s="16" t="s">
        <v>14286</v>
      </c>
      <c r="R1554" s="16" t="s">
        <v>90</v>
      </c>
      <c r="S1554" s="16" t="s">
        <v>12016</v>
      </c>
      <c r="T1554" s="16" t="s">
        <v>14287</v>
      </c>
      <c r="U1554" s="16" t="s">
        <v>447</v>
      </c>
      <c r="V1554" s="16" t="s">
        <v>14288</v>
      </c>
      <c r="W1554" s="16" t="s">
        <v>14285</v>
      </c>
      <c r="X1554" s="16" t="s">
        <v>449</v>
      </c>
      <c r="Y1554" s="16" t="s">
        <v>450</v>
      </c>
      <c r="Z1554" s="16" t="s">
        <v>451</v>
      </c>
      <c r="AA1554" s="16" t="s">
        <v>14289</v>
      </c>
      <c r="AB1554" s="16" t="s">
        <v>12016</v>
      </c>
      <c r="AC1554" s="16" t="s">
        <v>90</v>
      </c>
      <c r="AD1554" s="16" t="s">
        <v>453</v>
      </c>
      <c r="AE1554" s="16" t="s">
        <v>338</v>
      </c>
      <c r="AF1554" s="16" t="s">
        <v>338</v>
      </c>
      <c r="AG1554" s="25">
        <f ca="1" t="shared" si="182"/>
        <v>17.5583333332906</v>
      </c>
      <c r="AH1554" s="25" t="str">
        <f t="shared" si="183"/>
        <v>是</v>
      </c>
      <c r="AI1554" s="26" t="str">
        <f ca="1" t="shared" si="184"/>
        <v>是</v>
      </c>
      <c r="AJ1554" s="27" t="str">
        <f ca="1" t="shared" si="185"/>
        <v>是</v>
      </c>
      <c r="AK1554" s="28" t="s">
        <v>69</v>
      </c>
      <c r="AL1554" s="28"/>
      <c r="AM1554" s="28"/>
    </row>
    <row r="1555" spans="1:39">
      <c r="A1555" s="22" t="str">
        <f t="shared" si="180"/>
        <v>合肥经开大学城网点</v>
      </c>
      <c r="B1555" s="22" t="str">
        <f>VLOOKUP(R1555,区域划分!A:B,2,0)</f>
        <v>合肥南</v>
      </c>
      <c r="C1555" t="str">
        <f t="shared" si="181"/>
        <v>2020-11-07</v>
      </c>
      <c r="D1555" s="16" t="s">
        <v>14290</v>
      </c>
      <c r="E1555" s="16" t="s">
        <v>11669</v>
      </c>
      <c r="F1555" s="16" t="s">
        <v>433</v>
      </c>
      <c r="G1555" s="16" t="s">
        <v>532</v>
      </c>
      <c r="H1555" s="16" t="s">
        <v>533</v>
      </c>
      <c r="I1555" s="16" t="s">
        <v>436</v>
      </c>
      <c r="J1555" s="16" t="s">
        <v>3869</v>
      </c>
      <c r="K1555" s="16" t="s">
        <v>14291</v>
      </c>
      <c r="L1555" s="16" t="s">
        <v>14292</v>
      </c>
      <c r="M1555" s="16" t="s">
        <v>14293</v>
      </c>
      <c r="N1555" s="16" t="s">
        <v>441</v>
      </c>
      <c r="O1555" s="16" t="s">
        <v>442</v>
      </c>
      <c r="P1555" s="16" t="s">
        <v>14294</v>
      </c>
      <c r="Q1555" s="16" t="s">
        <v>11672</v>
      </c>
      <c r="R1555" s="16" t="s">
        <v>7</v>
      </c>
      <c r="S1555" s="16" t="s">
        <v>4176</v>
      </c>
      <c r="T1555" s="16" t="s">
        <v>7255</v>
      </c>
      <c r="U1555" s="16" t="s">
        <v>466</v>
      </c>
      <c r="V1555" s="16" t="s">
        <v>14295</v>
      </c>
      <c r="W1555" s="16" t="s">
        <v>14294</v>
      </c>
      <c r="X1555" s="16" t="s">
        <v>449</v>
      </c>
      <c r="Y1555" s="16" t="s">
        <v>450</v>
      </c>
      <c r="Z1555" s="16" t="s">
        <v>451</v>
      </c>
      <c r="AA1555" s="16" t="s">
        <v>14296</v>
      </c>
      <c r="AB1555" s="16" t="s">
        <v>4176</v>
      </c>
      <c r="AC1555" s="16" t="s">
        <v>7</v>
      </c>
      <c r="AD1555" s="16" t="s">
        <v>453</v>
      </c>
      <c r="AE1555" s="16" t="s">
        <v>7</v>
      </c>
      <c r="AF1555" s="16" t="s">
        <v>338</v>
      </c>
      <c r="AG1555" s="25">
        <f ca="1" t="shared" si="182"/>
        <v>23.1219444443705</v>
      </c>
      <c r="AH1555" s="25" t="str">
        <f t="shared" si="183"/>
        <v>是</v>
      </c>
      <c r="AI1555" s="26" t="str">
        <f ca="1" t="shared" si="184"/>
        <v>是</v>
      </c>
      <c r="AJ1555" s="27" t="str">
        <f ca="1" t="shared" si="185"/>
        <v>是</v>
      </c>
      <c r="AK1555" s="28" t="s">
        <v>69</v>
      </c>
      <c r="AL1555" s="28" t="s">
        <v>71</v>
      </c>
      <c r="AM1555" s="28"/>
    </row>
    <row r="1556" spans="1:39">
      <c r="A1556" s="22" t="str">
        <f t="shared" si="180"/>
        <v>合肥经开大学城网点</v>
      </c>
      <c r="B1556" s="22" t="str">
        <f>VLOOKUP(R1556,区域划分!A:B,2,0)</f>
        <v>合肥南</v>
      </c>
      <c r="C1556" t="str">
        <f t="shared" si="181"/>
        <v>2020-11-07</v>
      </c>
      <c r="D1556" s="16" t="s">
        <v>14297</v>
      </c>
      <c r="E1556" s="16" t="s">
        <v>14272</v>
      </c>
      <c r="F1556" s="16" t="s">
        <v>433</v>
      </c>
      <c r="G1556" s="16" t="s">
        <v>456</v>
      </c>
      <c r="H1556" s="16" t="s">
        <v>457</v>
      </c>
      <c r="I1556" s="16" t="s">
        <v>436</v>
      </c>
      <c r="J1556" s="16" t="s">
        <v>14273</v>
      </c>
      <c r="K1556" s="16" t="s">
        <v>14274</v>
      </c>
      <c r="L1556" s="16" t="s">
        <v>14298</v>
      </c>
      <c r="M1556" s="16" t="s">
        <v>14276</v>
      </c>
      <c r="N1556" s="16" t="s">
        <v>441</v>
      </c>
      <c r="O1556" s="16" t="s">
        <v>442</v>
      </c>
      <c r="P1556" s="16" t="s">
        <v>14277</v>
      </c>
      <c r="Q1556" s="16" t="s">
        <v>4246</v>
      </c>
      <c r="R1556" s="16" t="s">
        <v>7</v>
      </c>
      <c r="S1556" s="16" t="s">
        <v>11582</v>
      </c>
      <c r="T1556" s="16" t="s">
        <v>11639</v>
      </c>
      <c r="U1556" s="16" t="s">
        <v>466</v>
      </c>
      <c r="V1556" s="16" t="s">
        <v>14278</v>
      </c>
      <c r="W1556" s="16" t="s">
        <v>14277</v>
      </c>
      <c r="X1556" s="16" t="s">
        <v>449</v>
      </c>
      <c r="Y1556" s="16" t="s">
        <v>450</v>
      </c>
      <c r="Z1556" s="16" t="s">
        <v>451</v>
      </c>
      <c r="AA1556" s="16" t="s">
        <v>14299</v>
      </c>
      <c r="AB1556" s="16" t="s">
        <v>11582</v>
      </c>
      <c r="AC1556" s="16" t="s">
        <v>7</v>
      </c>
      <c r="AD1556" s="16" t="s">
        <v>453</v>
      </c>
      <c r="AE1556" s="16" t="s">
        <v>7</v>
      </c>
      <c r="AF1556" s="16" t="s">
        <v>338</v>
      </c>
      <c r="AG1556" s="25">
        <f ca="1" t="shared" si="182"/>
        <v>23.6636111110565</v>
      </c>
      <c r="AH1556" s="25" t="str">
        <f t="shared" si="183"/>
        <v>是</v>
      </c>
      <c r="AI1556" s="26" t="str">
        <f ca="1" t="shared" si="184"/>
        <v>是</v>
      </c>
      <c r="AJ1556" s="27" t="str">
        <f ca="1" t="shared" si="185"/>
        <v>是</v>
      </c>
      <c r="AK1556" s="28" t="s">
        <v>69</v>
      </c>
      <c r="AL1556" s="28" t="s">
        <v>71</v>
      </c>
      <c r="AM1556" s="28"/>
    </row>
    <row r="1557" spans="1:39">
      <c r="A1557" s="22" t="str">
        <f t="shared" si="180"/>
        <v>合肥肥东吾悦网点</v>
      </c>
      <c r="B1557" s="22" t="str">
        <f>VLOOKUP(R1557,区域划分!A:B,2,0)</f>
        <v>肥东</v>
      </c>
      <c r="C1557" t="str">
        <f t="shared" si="181"/>
        <v>2020-11-07</v>
      </c>
      <c r="D1557" s="16" t="s">
        <v>14300</v>
      </c>
      <c r="E1557" s="16" t="s">
        <v>14301</v>
      </c>
      <c r="F1557" s="16" t="s">
        <v>433</v>
      </c>
      <c r="G1557" s="16" t="s">
        <v>471</v>
      </c>
      <c r="H1557" s="16" t="s">
        <v>472</v>
      </c>
      <c r="I1557" s="16" t="s">
        <v>473</v>
      </c>
      <c r="J1557" s="16" t="s">
        <v>14302</v>
      </c>
      <c r="K1557" s="16" t="s">
        <v>14303</v>
      </c>
      <c r="L1557" s="16" t="s">
        <v>14304</v>
      </c>
      <c r="M1557" s="16" t="s">
        <v>14305</v>
      </c>
      <c r="N1557" s="16" t="s">
        <v>441</v>
      </c>
      <c r="O1557" s="16" t="s">
        <v>442</v>
      </c>
      <c r="P1557" s="16" t="s">
        <v>14306</v>
      </c>
      <c r="Q1557" s="16" t="s">
        <v>14307</v>
      </c>
      <c r="R1557" s="16" t="s">
        <v>11</v>
      </c>
      <c r="S1557" s="16" t="s">
        <v>4406</v>
      </c>
      <c r="T1557" s="16" t="s">
        <v>14308</v>
      </c>
      <c r="U1557" s="16" t="s">
        <v>447</v>
      </c>
      <c r="V1557" s="16" t="s">
        <v>14309</v>
      </c>
      <c r="W1557" s="16" t="s">
        <v>14306</v>
      </c>
      <c r="X1557" s="16" t="s">
        <v>449</v>
      </c>
      <c r="Y1557" s="16" t="s">
        <v>450</v>
      </c>
      <c r="Z1557" s="16" t="s">
        <v>451</v>
      </c>
      <c r="AA1557" s="16" t="s">
        <v>14310</v>
      </c>
      <c r="AB1557" s="16" t="s">
        <v>4406</v>
      </c>
      <c r="AC1557" s="16" t="s">
        <v>11</v>
      </c>
      <c r="AD1557" s="16" t="s">
        <v>453</v>
      </c>
      <c r="AE1557" s="16" t="s">
        <v>338</v>
      </c>
      <c r="AF1557" s="16" t="s">
        <v>338</v>
      </c>
      <c r="AG1557" s="25">
        <f ca="1" t="shared" si="182"/>
        <v>15.2199999999139</v>
      </c>
      <c r="AH1557" s="25" t="str">
        <f t="shared" si="183"/>
        <v>是</v>
      </c>
      <c r="AI1557" s="26" t="str">
        <f ca="1" t="shared" si="184"/>
        <v>是</v>
      </c>
      <c r="AJ1557" s="27" t="str">
        <f ca="1" t="shared" si="185"/>
        <v>是</v>
      </c>
      <c r="AK1557" s="28" t="s">
        <v>69</v>
      </c>
      <c r="AL1557" s="28"/>
      <c r="AM1557" s="28"/>
    </row>
    <row r="1558" spans="1:39">
      <c r="A1558" s="22" t="str">
        <f t="shared" si="180"/>
        <v>合肥肥东吾悦网点</v>
      </c>
      <c r="B1558" s="22" t="str">
        <f>VLOOKUP(R1558,区域划分!A:B,2,0)</f>
        <v>肥东</v>
      </c>
      <c r="C1558" t="str">
        <f t="shared" si="181"/>
        <v>2020-11-07</v>
      </c>
      <c r="D1558" s="16" t="s">
        <v>14311</v>
      </c>
      <c r="E1558" s="16" t="s">
        <v>14312</v>
      </c>
      <c r="F1558" s="16" t="s">
        <v>433</v>
      </c>
      <c r="G1558" s="16" t="s">
        <v>532</v>
      </c>
      <c r="H1558" s="16" t="s">
        <v>533</v>
      </c>
      <c r="I1558" s="16" t="s">
        <v>473</v>
      </c>
      <c r="J1558" s="16" t="s">
        <v>1979</v>
      </c>
      <c r="K1558" s="16" t="s">
        <v>14313</v>
      </c>
      <c r="L1558" s="16" t="s">
        <v>14314</v>
      </c>
      <c r="M1558" s="16" t="s">
        <v>537</v>
      </c>
      <c r="N1558" s="16" t="s">
        <v>441</v>
      </c>
      <c r="O1558" s="16" t="s">
        <v>442</v>
      </c>
      <c r="P1558" s="16" t="s">
        <v>537</v>
      </c>
      <c r="Q1558" s="16" t="s">
        <v>14315</v>
      </c>
      <c r="R1558" s="16" t="s">
        <v>11</v>
      </c>
      <c r="S1558" s="16" t="s">
        <v>4406</v>
      </c>
      <c r="T1558" s="16" t="s">
        <v>14316</v>
      </c>
      <c r="U1558" s="16" t="s">
        <v>447</v>
      </c>
      <c r="V1558" s="16" t="s">
        <v>541</v>
      </c>
      <c r="W1558" s="16" t="s">
        <v>537</v>
      </c>
      <c r="X1558" s="16" t="s">
        <v>449</v>
      </c>
      <c r="Y1558" s="16" t="s">
        <v>450</v>
      </c>
      <c r="Z1558" s="16" t="s">
        <v>451</v>
      </c>
      <c r="AA1558" s="16" t="s">
        <v>14317</v>
      </c>
      <c r="AB1558" s="16" t="s">
        <v>4406</v>
      </c>
      <c r="AC1558" s="16" t="s">
        <v>11</v>
      </c>
      <c r="AD1558" s="16" t="s">
        <v>453</v>
      </c>
      <c r="AE1558" s="16" t="s">
        <v>338</v>
      </c>
      <c r="AF1558" s="16" t="s">
        <v>338</v>
      </c>
      <c r="AG1558" s="25">
        <f ca="1" t="shared" si="182"/>
        <v>12.6755555556156</v>
      </c>
      <c r="AH1558" s="25" t="str">
        <f t="shared" si="183"/>
        <v>是</v>
      </c>
      <c r="AI1558" s="26" t="str">
        <f ca="1" t="shared" si="184"/>
        <v>是</v>
      </c>
      <c r="AJ1558" s="27" t="str">
        <f ca="1" t="shared" si="185"/>
        <v>是</v>
      </c>
      <c r="AK1558" s="28" t="s">
        <v>69</v>
      </c>
      <c r="AL1558" s="28"/>
      <c r="AM1558" s="28"/>
    </row>
    <row r="1559" spans="1:39">
      <c r="A1559" s="22" t="str">
        <f t="shared" ref="A1559:A1622" si="186">R1559</f>
        <v>合肥高新天鹅湖网点</v>
      </c>
      <c r="B1559" s="22" t="str">
        <f>VLOOKUP(R1559,区域划分!A:B,2,0)</f>
        <v>合肥南</v>
      </c>
      <c r="C1559" t="str">
        <f t="shared" ref="C1559:C1622" si="187">MID(L1559,1,10)</f>
        <v>2020-11-08</v>
      </c>
      <c r="D1559" s="16" t="s">
        <v>14318</v>
      </c>
      <c r="E1559" s="16" t="s">
        <v>14319</v>
      </c>
      <c r="F1559" s="16" t="s">
        <v>433</v>
      </c>
      <c r="G1559" s="16" t="s">
        <v>471</v>
      </c>
      <c r="H1559" s="16" t="s">
        <v>472</v>
      </c>
      <c r="I1559" s="16" t="s">
        <v>473</v>
      </c>
      <c r="J1559" s="16" t="s">
        <v>1575</v>
      </c>
      <c r="K1559" s="16" t="s">
        <v>2071</v>
      </c>
      <c r="L1559" s="16" t="s">
        <v>14320</v>
      </c>
      <c r="M1559" s="16" t="s">
        <v>2270</v>
      </c>
      <c r="N1559" s="16" t="s">
        <v>441</v>
      </c>
      <c r="O1559" s="16" t="s">
        <v>442</v>
      </c>
      <c r="P1559" s="16" t="s">
        <v>14321</v>
      </c>
      <c r="Q1559" s="16" t="s">
        <v>14322</v>
      </c>
      <c r="R1559" s="16" t="s">
        <v>17</v>
      </c>
      <c r="S1559" s="16" t="s">
        <v>593</v>
      </c>
      <c r="T1559" s="16" t="s">
        <v>14323</v>
      </c>
      <c r="U1559" s="16" t="s">
        <v>447</v>
      </c>
      <c r="V1559" s="16" t="s">
        <v>6654</v>
      </c>
      <c r="W1559" s="16" t="s">
        <v>14321</v>
      </c>
      <c r="X1559" s="16" t="s">
        <v>449</v>
      </c>
      <c r="Y1559" s="16" t="s">
        <v>450</v>
      </c>
      <c r="Z1559" s="16" t="s">
        <v>451</v>
      </c>
      <c r="AA1559" s="16" t="s">
        <v>14324</v>
      </c>
      <c r="AB1559" s="16" t="s">
        <v>593</v>
      </c>
      <c r="AC1559" s="16" t="s">
        <v>17</v>
      </c>
      <c r="AD1559" s="16" t="s">
        <v>453</v>
      </c>
      <c r="AE1559" s="16" t="s">
        <v>338</v>
      </c>
      <c r="AF1559" s="16" t="s">
        <v>338</v>
      </c>
      <c r="AG1559" s="25">
        <f ca="1" t="shared" ref="AG1559:AG1622" si="188">IF(X1559="已关闭",(AA1559-L1559)*24,(NOW()-L1559)*24)</f>
        <v>5.91027777775889</v>
      </c>
      <c r="AH1559" s="25" t="str">
        <f t="shared" ref="AH1559:AH1622" si="189">IF(AND(Y1559="及时响应",Z1559="否"),"是","否")</f>
        <v>是</v>
      </c>
      <c r="AI1559" s="26" t="str">
        <f ca="1" t="shared" ref="AI1559:AI1622" si="190">IF(AG1559&gt;24,"否","是")</f>
        <v>是</v>
      </c>
      <c r="AJ1559" s="27" t="str">
        <f ca="1" t="shared" ref="AJ1559:AJ1622" si="191">IF(AND(AH1559="是",AI1559="是"),"是","否")</f>
        <v>是</v>
      </c>
      <c r="AK1559" s="28" t="s">
        <v>69</v>
      </c>
      <c r="AL1559" s="28"/>
      <c r="AM1559" s="28"/>
    </row>
    <row r="1560" spans="1:39">
      <c r="A1560" s="22" t="str">
        <f t="shared" si="186"/>
        <v>合肥长丰水湖镇网点</v>
      </c>
      <c r="B1560" s="22" t="str">
        <f>VLOOKUP(R1560,区域划分!A:B,2,0)</f>
        <v>合肥北</v>
      </c>
      <c r="C1560" t="str">
        <f t="shared" si="187"/>
        <v>2020-11-08</v>
      </c>
      <c r="D1560" s="16" t="s">
        <v>14325</v>
      </c>
      <c r="E1560" s="16" t="s">
        <v>14326</v>
      </c>
      <c r="F1560" s="16" t="s">
        <v>433</v>
      </c>
      <c r="G1560" s="16" t="s">
        <v>456</v>
      </c>
      <c r="H1560" s="16" t="s">
        <v>457</v>
      </c>
      <c r="I1560" s="16" t="s">
        <v>436</v>
      </c>
      <c r="J1560" s="16" t="s">
        <v>6603</v>
      </c>
      <c r="K1560" s="16" t="s">
        <v>14327</v>
      </c>
      <c r="L1560" s="16" t="s">
        <v>14328</v>
      </c>
      <c r="M1560" s="16" t="s">
        <v>537</v>
      </c>
      <c r="N1560" s="16" t="s">
        <v>441</v>
      </c>
      <c r="O1560" s="16" t="s">
        <v>442</v>
      </c>
      <c r="P1560" s="16" t="s">
        <v>537</v>
      </c>
      <c r="Q1560" s="16" t="s">
        <v>14329</v>
      </c>
      <c r="R1560" s="16" t="s">
        <v>15</v>
      </c>
      <c r="S1560" s="16" t="s">
        <v>11582</v>
      </c>
      <c r="T1560" s="16" t="s">
        <v>14330</v>
      </c>
      <c r="U1560" s="16" t="s">
        <v>466</v>
      </c>
      <c r="V1560" s="16" t="s">
        <v>541</v>
      </c>
      <c r="W1560" s="16" t="s">
        <v>537</v>
      </c>
      <c r="X1560" s="16" t="s">
        <v>449</v>
      </c>
      <c r="Y1560" s="16" t="s">
        <v>450</v>
      </c>
      <c r="Z1560" s="16" t="s">
        <v>451</v>
      </c>
      <c r="AA1560" s="16" t="s">
        <v>14331</v>
      </c>
      <c r="AB1560" s="16" t="s">
        <v>11582</v>
      </c>
      <c r="AC1560" s="16" t="s">
        <v>15</v>
      </c>
      <c r="AD1560" s="16" t="s">
        <v>453</v>
      </c>
      <c r="AE1560" s="16" t="s">
        <v>15</v>
      </c>
      <c r="AF1560" s="16" t="s">
        <v>338</v>
      </c>
      <c r="AG1560" s="25">
        <f ca="1" t="shared" si="188"/>
        <v>11.4155555556645</v>
      </c>
      <c r="AH1560" s="25" t="str">
        <f t="shared" si="189"/>
        <v>是</v>
      </c>
      <c r="AI1560" s="26" t="str">
        <f ca="1" t="shared" si="190"/>
        <v>是</v>
      </c>
      <c r="AJ1560" s="27" t="str">
        <f ca="1" t="shared" si="191"/>
        <v>是</v>
      </c>
      <c r="AK1560" s="28" t="s">
        <v>69</v>
      </c>
      <c r="AL1560" s="28"/>
      <c r="AM1560" s="28"/>
    </row>
    <row r="1561" spans="1:39">
      <c r="A1561" s="22" t="str">
        <f t="shared" si="186"/>
        <v>六安霍邱高塘镇网点</v>
      </c>
      <c r="B1561" s="22" t="str">
        <f>VLOOKUP(R1561,区域划分!A:B,2,0)</f>
        <v>六安</v>
      </c>
      <c r="C1561" t="str">
        <f t="shared" si="187"/>
        <v>2020-11-08</v>
      </c>
      <c r="D1561" s="16" t="s">
        <v>14332</v>
      </c>
      <c r="E1561" s="16" t="s">
        <v>14333</v>
      </c>
      <c r="F1561" s="16" t="s">
        <v>433</v>
      </c>
      <c r="G1561" s="16" t="s">
        <v>3420</v>
      </c>
      <c r="H1561" s="16" t="s">
        <v>3421</v>
      </c>
      <c r="I1561" s="16" t="s">
        <v>473</v>
      </c>
      <c r="J1561" s="16" t="s">
        <v>14334</v>
      </c>
      <c r="K1561" s="16" t="s">
        <v>14335</v>
      </c>
      <c r="L1561" s="16" t="s">
        <v>14336</v>
      </c>
      <c r="M1561" s="16" t="s">
        <v>14337</v>
      </c>
      <c r="N1561" s="16" t="s">
        <v>478</v>
      </c>
      <c r="O1561" s="16" t="s">
        <v>442</v>
      </c>
      <c r="P1561" s="16" t="s">
        <v>14338</v>
      </c>
      <c r="Q1561" s="16" t="s">
        <v>14339</v>
      </c>
      <c r="R1561" s="16" t="s">
        <v>63</v>
      </c>
      <c r="S1561" s="16" t="s">
        <v>12584</v>
      </c>
      <c r="T1561" s="16" t="s">
        <v>14340</v>
      </c>
      <c r="U1561" s="16" t="s">
        <v>466</v>
      </c>
      <c r="V1561" s="16" t="s">
        <v>14341</v>
      </c>
      <c r="W1561" s="16" t="s">
        <v>14338</v>
      </c>
      <c r="X1561" s="16" t="s">
        <v>449</v>
      </c>
      <c r="Y1561" s="16" t="s">
        <v>450</v>
      </c>
      <c r="Z1561" s="16" t="s">
        <v>451</v>
      </c>
      <c r="AA1561" s="16" t="s">
        <v>14342</v>
      </c>
      <c r="AB1561" s="16" t="s">
        <v>12584</v>
      </c>
      <c r="AC1561" s="16" t="s">
        <v>63</v>
      </c>
      <c r="AD1561" s="16" t="s">
        <v>453</v>
      </c>
      <c r="AE1561" s="16" t="s">
        <v>63</v>
      </c>
      <c r="AF1561" s="16" t="s">
        <v>338</v>
      </c>
      <c r="AG1561" s="25">
        <f ca="1" t="shared" si="188"/>
        <v>11.3666666666977</v>
      </c>
      <c r="AH1561" s="25" t="str">
        <f t="shared" si="189"/>
        <v>是</v>
      </c>
      <c r="AI1561" s="26" t="str">
        <f ca="1" t="shared" si="190"/>
        <v>是</v>
      </c>
      <c r="AJ1561" s="27" t="str">
        <f ca="1" t="shared" si="191"/>
        <v>是</v>
      </c>
      <c r="AK1561" s="28" t="s">
        <v>69</v>
      </c>
      <c r="AL1561" s="28"/>
      <c r="AM1561" s="28"/>
    </row>
    <row r="1562" spans="1:39">
      <c r="A1562" s="22" t="str">
        <f t="shared" si="186"/>
        <v>合肥肥西桥北网点</v>
      </c>
      <c r="B1562" s="22" t="str">
        <f>VLOOKUP(R1562,区域划分!A:B,2,0)</f>
        <v>肥西</v>
      </c>
      <c r="C1562" t="str">
        <f t="shared" si="187"/>
        <v>2020-11-08</v>
      </c>
      <c r="D1562" s="16" t="s">
        <v>14343</v>
      </c>
      <c r="E1562" s="16" t="s">
        <v>14344</v>
      </c>
      <c r="F1562" s="16" t="s">
        <v>433</v>
      </c>
      <c r="G1562" s="16" t="s">
        <v>456</v>
      </c>
      <c r="H1562" s="16" t="s">
        <v>457</v>
      </c>
      <c r="I1562" s="16" t="s">
        <v>436</v>
      </c>
      <c r="J1562" s="16" t="s">
        <v>6603</v>
      </c>
      <c r="K1562" s="16" t="s">
        <v>14327</v>
      </c>
      <c r="L1562" s="16" t="s">
        <v>14345</v>
      </c>
      <c r="M1562" s="16" t="s">
        <v>537</v>
      </c>
      <c r="N1562" s="16" t="s">
        <v>441</v>
      </c>
      <c r="O1562" s="16" t="s">
        <v>442</v>
      </c>
      <c r="P1562" s="16" t="s">
        <v>537</v>
      </c>
      <c r="Q1562" s="16" t="s">
        <v>14346</v>
      </c>
      <c r="R1562" s="16" t="s">
        <v>142</v>
      </c>
      <c r="S1562" s="16" t="s">
        <v>13975</v>
      </c>
      <c r="T1562" s="16" t="s">
        <v>14347</v>
      </c>
      <c r="U1562" s="16" t="s">
        <v>447</v>
      </c>
      <c r="V1562" s="16" t="s">
        <v>541</v>
      </c>
      <c r="W1562" s="16" t="s">
        <v>537</v>
      </c>
      <c r="X1562" s="16" t="s">
        <v>449</v>
      </c>
      <c r="Y1562" s="16" t="s">
        <v>450</v>
      </c>
      <c r="Z1562" s="16" t="s">
        <v>451</v>
      </c>
      <c r="AA1562" s="16" t="s">
        <v>14348</v>
      </c>
      <c r="AB1562" s="16" t="s">
        <v>13975</v>
      </c>
      <c r="AC1562" s="16" t="s">
        <v>142</v>
      </c>
      <c r="AD1562" s="16" t="s">
        <v>453</v>
      </c>
      <c r="AE1562" s="16" t="s">
        <v>338</v>
      </c>
      <c r="AF1562" s="16" t="s">
        <v>338</v>
      </c>
      <c r="AG1562" s="25">
        <f ca="1" t="shared" si="188"/>
        <v>1.35083333338844</v>
      </c>
      <c r="AH1562" s="25" t="str">
        <f t="shared" si="189"/>
        <v>是</v>
      </c>
      <c r="AI1562" s="26" t="str">
        <f ca="1" t="shared" si="190"/>
        <v>是</v>
      </c>
      <c r="AJ1562" s="27" t="str">
        <f ca="1" t="shared" si="191"/>
        <v>是</v>
      </c>
      <c r="AK1562" s="28" t="s">
        <v>69</v>
      </c>
      <c r="AL1562" s="28"/>
      <c r="AM1562" s="28"/>
    </row>
    <row r="1563" spans="1:39">
      <c r="A1563" s="22" t="str">
        <f t="shared" si="186"/>
        <v>黄山屯溪网点</v>
      </c>
      <c r="B1563" s="22" t="str">
        <f>VLOOKUP(R1563,区域划分!A:B,2,0)</f>
        <v>黄山</v>
      </c>
      <c r="C1563" t="str">
        <f t="shared" si="187"/>
        <v>2020-11-08</v>
      </c>
      <c r="D1563" s="16" t="s">
        <v>14349</v>
      </c>
      <c r="E1563" s="16" t="s">
        <v>14350</v>
      </c>
      <c r="F1563" s="16" t="s">
        <v>433</v>
      </c>
      <c r="G1563" s="16" t="s">
        <v>532</v>
      </c>
      <c r="H1563" s="16" t="s">
        <v>1112</v>
      </c>
      <c r="I1563" s="16" t="s">
        <v>473</v>
      </c>
      <c r="J1563" s="16" t="s">
        <v>999</v>
      </c>
      <c r="K1563" s="16" t="s">
        <v>14351</v>
      </c>
      <c r="L1563" s="16" t="s">
        <v>14352</v>
      </c>
      <c r="M1563" s="16" t="s">
        <v>14353</v>
      </c>
      <c r="N1563" s="16" t="s">
        <v>441</v>
      </c>
      <c r="O1563" s="16" t="s">
        <v>442</v>
      </c>
      <c r="P1563" s="16" t="s">
        <v>14354</v>
      </c>
      <c r="Q1563" s="16" t="s">
        <v>14355</v>
      </c>
      <c r="R1563" s="16" t="s">
        <v>29</v>
      </c>
      <c r="S1563" s="16" t="s">
        <v>3569</v>
      </c>
      <c r="T1563" s="16" t="s">
        <v>14356</v>
      </c>
      <c r="U1563" s="16" t="s">
        <v>447</v>
      </c>
      <c r="V1563" s="16" t="s">
        <v>14357</v>
      </c>
      <c r="W1563" s="16" t="s">
        <v>14354</v>
      </c>
      <c r="X1563" s="16" t="s">
        <v>449</v>
      </c>
      <c r="Y1563" s="16" t="s">
        <v>450</v>
      </c>
      <c r="Z1563" s="16" t="s">
        <v>451</v>
      </c>
      <c r="AA1563" s="16" t="s">
        <v>14358</v>
      </c>
      <c r="AB1563" s="16" t="s">
        <v>3569</v>
      </c>
      <c r="AC1563" s="16" t="s">
        <v>29</v>
      </c>
      <c r="AD1563" s="16" t="s">
        <v>453</v>
      </c>
      <c r="AE1563" s="16" t="s">
        <v>338</v>
      </c>
      <c r="AF1563" s="16" t="s">
        <v>338</v>
      </c>
      <c r="AG1563" s="25">
        <f ca="1" t="shared" si="188"/>
        <v>1.3125</v>
      </c>
      <c r="AH1563" s="25" t="str">
        <f t="shared" si="189"/>
        <v>是</v>
      </c>
      <c r="AI1563" s="26" t="str">
        <f ca="1" t="shared" si="190"/>
        <v>是</v>
      </c>
      <c r="AJ1563" s="27" t="str">
        <f ca="1" t="shared" si="191"/>
        <v>是</v>
      </c>
      <c r="AK1563" s="28" t="s">
        <v>69</v>
      </c>
      <c r="AL1563" s="28"/>
      <c r="AM1563" s="28"/>
    </row>
    <row r="1564" spans="1:39">
      <c r="A1564" s="22" t="str">
        <f t="shared" si="186"/>
        <v>六安霍邱高塘镇网点</v>
      </c>
      <c r="B1564" s="22" t="str">
        <f>VLOOKUP(R1564,区域划分!A:B,2,0)</f>
        <v>六安</v>
      </c>
      <c r="C1564" t="str">
        <f t="shared" si="187"/>
        <v>2020-11-08</v>
      </c>
      <c r="D1564" s="16" t="s">
        <v>14359</v>
      </c>
      <c r="E1564" s="16" t="s">
        <v>14360</v>
      </c>
      <c r="F1564" s="16" t="s">
        <v>433</v>
      </c>
      <c r="G1564" s="16" t="s">
        <v>532</v>
      </c>
      <c r="H1564" s="16" t="s">
        <v>1270</v>
      </c>
      <c r="I1564" s="16" t="s">
        <v>473</v>
      </c>
      <c r="J1564" s="16" t="s">
        <v>14361</v>
      </c>
      <c r="K1564" s="16" t="s">
        <v>6777</v>
      </c>
      <c r="L1564" s="16" t="s">
        <v>14362</v>
      </c>
      <c r="M1564" s="16" t="s">
        <v>537</v>
      </c>
      <c r="N1564" s="16" t="s">
        <v>441</v>
      </c>
      <c r="O1564" s="16" t="s">
        <v>442</v>
      </c>
      <c r="P1564" s="16" t="s">
        <v>537</v>
      </c>
      <c r="Q1564" s="16" t="s">
        <v>14363</v>
      </c>
      <c r="R1564" s="16" t="s">
        <v>63</v>
      </c>
      <c r="S1564" s="16" t="s">
        <v>12584</v>
      </c>
      <c r="T1564" s="16" t="s">
        <v>14126</v>
      </c>
      <c r="U1564" s="16" t="s">
        <v>466</v>
      </c>
      <c r="V1564" s="16" t="s">
        <v>541</v>
      </c>
      <c r="W1564" s="16" t="s">
        <v>537</v>
      </c>
      <c r="X1564" s="16" t="s">
        <v>449</v>
      </c>
      <c r="Y1564" s="16" t="s">
        <v>450</v>
      </c>
      <c r="Z1564" s="16" t="s">
        <v>451</v>
      </c>
      <c r="AA1564" s="16" t="s">
        <v>14364</v>
      </c>
      <c r="AB1564" s="16" t="s">
        <v>12584</v>
      </c>
      <c r="AC1564" s="16" t="s">
        <v>63</v>
      </c>
      <c r="AD1564" s="16" t="s">
        <v>453</v>
      </c>
      <c r="AE1564" s="16" t="s">
        <v>63</v>
      </c>
      <c r="AF1564" s="16" t="s">
        <v>338</v>
      </c>
      <c r="AG1564" s="25">
        <f ca="1" t="shared" si="188"/>
        <v>11.3172222222202</v>
      </c>
      <c r="AH1564" s="25" t="str">
        <f t="shared" si="189"/>
        <v>是</v>
      </c>
      <c r="AI1564" s="26" t="str">
        <f ca="1" t="shared" si="190"/>
        <v>是</v>
      </c>
      <c r="AJ1564" s="27" t="str">
        <f ca="1" t="shared" si="191"/>
        <v>是</v>
      </c>
      <c r="AK1564" s="28" t="s">
        <v>69</v>
      </c>
      <c r="AL1564" s="28"/>
      <c r="AM1564" s="28"/>
    </row>
    <row r="1565" spans="1:39">
      <c r="A1565" s="22" t="str">
        <f t="shared" si="186"/>
        <v>合肥经开大学城网点</v>
      </c>
      <c r="B1565" s="22" t="str">
        <f>VLOOKUP(R1565,区域划分!A:B,2,0)</f>
        <v>合肥南</v>
      </c>
      <c r="C1565" t="str">
        <f t="shared" si="187"/>
        <v>2020-11-08</v>
      </c>
      <c r="D1565" s="16" t="s">
        <v>14365</v>
      </c>
      <c r="E1565" s="16" t="s">
        <v>14366</v>
      </c>
      <c r="F1565" s="16" t="s">
        <v>433</v>
      </c>
      <c r="G1565" s="16" t="s">
        <v>532</v>
      </c>
      <c r="H1565" s="16" t="s">
        <v>1270</v>
      </c>
      <c r="I1565" s="16" t="s">
        <v>436</v>
      </c>
      <c r="J1565" s="16" t="s">
        <v>14367</v>
      </c>
      <c r="K1565" s="16" t="s">
        <v>14368</v>
      </c>
      <c r="L1565" s="16" t="s">
        <v>14369</v>
      </c>
      <c r="M1565" s="16" t="s">
        <v>537</v>
      </c>
      <c r="N1565" s="16" t="s">
        <v>441</v>
      </c>
      <c r="O1565" s="16" t="s">
        <v>442</v>
      </c>
      <c r="P1565" s="16" t="s">
        <v>14370</v>
      </c>
      <c r="Q1565" s="16" t="s">
        <v>14371</v>
      </c>
      <c r="R1565" s="16" t="s">
        <v>7</v>
      </c>
      <c r="S1565" s="16" t="s">
        <v>11582</v>
      </c>
      <c r="T1565" s="16" t="s">
        <v>14372</v>
      </c>
      <c r="U1565" s="16" t="s">
        <v>466</v>
      </c>
      <c r="V1565" s="16" t="s">
        <v>541</v>
      </c>
      <c r="W1565" s="16" t="s">
        <v>14370</v>
      </c>
      <c r="X1565" s="16" t="s">
        <v>449</v>
      </c>
      <c r="Y1565" s="16" t="s">
        <v>450</v>
      </c>
      <c r="Z1565" s="16" t="s">
        <v>451</v>
      </c>
      <c r="AA1565" s="16" t="s">
        <v>14373</v>
      </c>
      <c r="AB1565" s="16" t="s">
        <v>11582</v>
      </c>
      <c r="AC1565" s="16" t="s">
        <v>7</v>
      </c>
      <c r="AD1565" s="16" t="s">
        <v>453</v>
      </c>
      <c r="AE1565" s="16" t="s">
        <v>7</v>
      </c>
      <c r="AF1565" s="16" t="s">
        <v>338</v>
      </c>
      <c r="AG1565" s="25">
        <f ca="1" t="shared" si="188"/>
        <v>11.2563888888108</v>
      </c>
      <c r="AH1565" s="25" t="str">
        <f t="shared" si="189"/>
        <v>是</v>
      </c>
      <c r="AI1565" s="26" t="str">
        <f ca="1" t="shared" si="190"/>
        <v>是</v>
      </c>
      <c r="AJ1565" s="27" t="str">
        <f ca="1" t="shared" si="191"/>
        <v>是</v>
      </c>
      <c r="AK1565" s="28" t="s">
        <v>69</v>
      </c>
      <c r="AL1565" s="28"/>
      <c r="AM1565" s="28"/>
    </row>
    <row r="1566" spans="1:39">
      <c r="A1566" s="22" t="str">
        <f t="shared" si="186"/>
        <v>合肥高新天鹅湖网点</v>
      </c>
      <c r="B1566" s="22" t="str">
        <f>VLOOKUP(R1566,区域划分!A:B,2,0)</f>
        <v>合肥南</v>
      </c>
      <c r="C1566" t="str">
        <f t="shared" si="187"/>
        <v>2020-11-08</v>
      </c>
      <c r="D1566" s="16" t="s">
        <v>14374</v>
      </c>
      <c r="E1566" s="16" t="s">
        <v>14375</v>
      </c>
      <c r="F1566" s="16" t="s">
        <v>433</v>
      </c>
      <c r="G1566" s="16" t="s">
        <v>434</v>
      </c>
      <c r="H1566" s="16" t="s">
        <v>2446</v>
      </c>
      <c r="I1566" s="16" t="s">
        <v>436</v>
      </c>
      <c r="J1566" s="16" t="s">
        <v>4251</v>
      </c>
      <c r="K1566" s="16" t="s">
        <v>4252</v>
      </c>
      <c r="L1566" s="16" t="s">
        <v>14376</v>
      </c>
      <c r="M1566" s="16" t="s">
        <v>14377</v>
      </c>
      <c r="N1566" s="16" t="s">
        <v>478</v>
      </c>
      <c r="O1566" s="16" t="s">
        <v>442</v>
      </c>
      <c r="P1566" s="16" t="s">
        <v>14378</v>
      </c>
      <c r="Q1566" s="16" t="s">
        <v>14379</v>
      </c>
      <c r="R1566" s="16" t="s">
        <v>17</v>
      </c>
      <c r="S1566" s="16" t="s">
        <v>11582</v>
      </c>
      <c r="T1566" s="16" t="s">
        <v>14380</v>
      </c>
      <c r="U1566" s="16" t="s">
        <v>466</v>
      </c>
      <c r="V1566" s="16" t="s">
        <v>14381</v>
      </c>
      <c r="W1566" s="16" t="s">
        <v>14378</v>
      </c>
      <c r="X1566" s="16" t="s">
        <v>449</v>
      </c>
      <c r="Y1566" s="16" t="s">
        <v>450</v>
      </c>
      <c r="Z1566" s="16" t="s">
        <v>451</v>
      </c>
      <c r="AA1566" s="16" t="s">
        <v>14382</v>
      </c>
      <c r="AB1566" s="16" t="s">
        <v>11582</v>
      </c>
      <c r="AC1566" s="16" t="s">
        <v>17</v>
      </c>
      <c r="AD1566" s="16" t="s">
        <v>453</v>
      </c>
      <c r="AE1566" s="16" t="s">
        <v>17</v>
      </c>
      <c r="AF1566" s="16" t="s">
        <v>338</v>
      </c>
      <c r="AG1566" s="25">
        <f ca="1" t="shared" si="188"/>
        <v>11.1172222220921</v>
      </c>
      <c r="AH1566" s="25" t="str">
        <f t="shared" si="189"/>
        <v>是</v>
      </c>
      <c r="AI1566" s="26" t="str">
        <f ca="1" t="shared" si="190"/>
        <v>是</v>
      </c>
      <c r="AJ1566" s="27" t="str">
        <f ca="1" t="shared" si="191"/>
        <v>是</v>
      </c>
      <c r="AK1566" s="28" t="s">
        <v>69</v>
      </c>
      <c r="AL1566" s="28"/>
      <c r="AM1566" s="28"/>
    </row>
    <row r="1567" spans="1:39">
      <c r="A1567" s="22" t="str">
        <f t="shared" si="186"/>
        <v>合肥经开大学城网点</v>
      </c>
      <c r="B1567" s="22" t="str">
        <f>VLOOKUP(R1567,区域划分!A:B,2,0)</f>
        <v>合肥南</v>
      </c>
      <c r="C1567" t="str">
        <f t="shared" si="187"/>
        <v>2020-11-08</v>
      </c>
      <c r="D1567" s="16" t="s">
        <v>14383</v>
      </c>
      <c r="E1567" s="16" t="s">
        <v>14384</v>
      </c>
      <c r="F1567" s="16" t="s">
        <v>433</v>
      </c>
      <c r="G1567" s="16" t="s">
        <v>532</v>
      </c>
      <c r="H1567" s="16" t="s">
        <v>2334</v>
      </c>
      <c r="I1567" s="16" t="s">
        <v>473</v>
      </c>
      <c r="J1567" s="16" t="s">
        <v>14385</v>
      </c>
      <c r="K1567" s="16" t="s">
        <v>14386</v>
      </c>
      <c r="L1567" s="16" t="s">
        <v>14387</v>
      </c>
      <c r="M1567" s="16" t="s">
        <v>537</v>
      </c>
      <c r="N1567" s="16" t="s">
        <v>441</v>
      </c>
      <c r="O1567" s="16" t="s">
        <v>442</v>
      </c>
      <c r="P1567" s="16" t="s">
        <v>537</v>
      </c>
      <c r="Q1567" s="16" t="s">
        <v>14388</v>
      </c>
      <c r="R1567" s="16" t="s">
        <v>7</v>
      </c>
      <c r="S1567" s="16" t="s">
        <v>11582</v>
      </c>
      <c r="T1567" s="16" t="s">
        <v>14389</v>
      </c>
      <c r="U1567" s="16" t="s">
        <v>466</v>
      </c>
      <c r="V1567" s="16" t="s">
        <v>541</v>
      </c>
      <c r="W1567" s="16" t="s">
        <v>537</v>
      </c>
      <c r="X1567" s="16" t="s">
        <v>449</v>
      </c>
      <c r="Y1567" s="16" t="s">
        <v>450</v>
      </c>
      <c r="Z1567" s="16" t="s">
        <v>451</v>
      </c>
      <c r="AA1567" s="16" t="s">
        <v>14390</v>
      </c>
      <c r="AB1567" s="16" t="s">
        <v>11582</v>
      </c>
      <c r="AC1567" s="16" t="s">
        <v>7</v>
      </c>
      <c r="AD1567" s="16" t="s">
        <v>453</v>
      </c>
      <c r="AE1567" s="16" t="s">
        <v>7</v>
      </c>
      <c r="AF1567" s="16" t="s">
        <v>338</v>
      </c>
      <c r="AG1567" s="25">
        <f ca="1" t="shared" si="188"/>
        <v>11.1633333333302</v>
      </c>
      <c r="AH1567" s="25" t="str">
        <f t="shared" si="189"/>
        <v>是</v>
      </c>
      <c r="AI1567" s="26" t="str">
        <f ca="1" t="shared" si="190"/>
        <v>是</v>
      </c>
      <c r="AJ1567" s="27" t="str">
        <f ca="1" t="shared" si="191"/>
        <v>是</v>
      </c>
      <c r="AK1567" s="28" t="s">
        <v>69</v>
      </c>
      <c r="AL1567" s="28"/>
      <c r="AM1567" s="28"/>
    </row>
    <row r="1568" spans="1:39">
      <c r="A1568" s="22" t="str">
        <f t="shared" si="186"/>
        <v>合肥经开大学城网点</v>
      </c>
      <c r="B1568" s="22" t="str">
        <f>VLOOKUP(R1568,区域划分!A:B,2,0)</f>
        <v>合肥南</v>
      </c>
      <c r="C1568" t="str">
        <f t="shared" si="187"/>
        <v>2020-11-08</v>
      </c>
      <c r="D1568" s="16" t="s">
        <v>14391</v>
      </c>
      <c r="E1568" s="16" t="s">
        <v>14392</v>
      </c>
      <c r="F1568" s="16" t="s">
        <v>433</v>
      </c>
      <c r="G1568" s="16" t="s">
        <v>456</v>
      </c>
      <c r="H1568" s="16" t="s">
        <v>457</v>
      </c>
      <c r="I1568" s="16" t="s">
        <v>473</v>
      </c>
      <c r="J1568" s="16" t="s">
        <v>3609</v>
      </c>
      <c r="K1568" s="16" t="s">
        <v>14393</v>
      </c>
      <c r="L1568" s="16" t="s">
        <v>14394</v>
      </c>
      <c r="M1568" s="16" t="s">
        <v>14395</v>
      </c>
      <c r="N1568" s="16" t="s">
        <v>478</v>
      </c>
      <c r="O1568" s="16" t="s">
        <v>442</v>
      </c>
      <c r="P1568" s="16" t="s">
        <v>14396</v>
      </c>
      <c r="Q1568" s="16" t="s">
        <v>933</v>
      </c>
      <c r="R1568" s="16" t="s">
        <v>7</v>
      </c>
      <c r="S1568" s="16" t="s">
        <v>3414</v>
      </c>
      <c r="T1568" s="16" t="s">
        <v>14397</v>
      </c>
      <c r="U1568" s="16" t="s">
        <v>447</v>
      </c>
      <c r="V1568" s="16" t="s">
        <v>14398</v>
      </c>
      <c r="W1568" s="16" t="s">
        <v>14396</v>
      </c>
      <c r="X1568" s="16" t="s">
        <v>449</v>
      </c>
      <c r="Y1568" s="16" t="s">
        <v>450</v>
      </c>
      <c r="Z1568" s="16" t="s">
        <v>451</v>
      </c>
      <c r="AA1568" s="16" t="s">
        <v>14399</v>
      </c>
      <c r="AB1568" s="16" t="s">
        <v>3414</v>
      </c>
      <c r="AC1568" s="16" t="s">
        <v>7</v>
      </c>
      <c r="AD1568" s="16" t="s">
        <v>453</v>
      </c>
      <c r="AE1568" s="16" t="s">
        <v>338</v>
      </c>
      <c r="AF1568" s="16" t="s">
        <v>338</v>
      </c>
      <c r="AG1568" s="25">
        <f ca="1" t="shared" si="188"/>
        <v>1.05055555544095</v>
      </c>
      <c r="AH1568" s="25" t="str">
        <f t="shared" si="189"/>
        <v>是</v>
      </c>
      <c r="AI1568" s="26" t="str">
        <f ca="1" t="shared" si="190"/>
        <v>是</v>
      </c>
      <c r="AJ1568" s="27" t="str">
        <f ca="1" t="shared" si="191"/>
        <v>是</v>
      </c>
      <c r="AK1568" s="28" t="s">
        <v>69</v>
      </c>
      <c r="AL1568" s="28"/>
      <c r="AM1568" s="28"/>
    </row>
    <row r="1569" spans="1:39">
      <c r="A1569" s="22" t="str">
        <f t="shared" si="186"/>
        <v>六安霍邱周集镇网点</v>
      </c>
      <c r="B1569" s="22" t="str">
        <f>VLOOKUP(R1569,区域划分!A:B,2,0)</f>
        <v>六安</v>
      </c>
      <c r="C1569" t="str">
        <f t="shared" si="187"/>
        <v>2020-11-08</v>
      </c>
      <c r="D1569" s="16" t="s">
        <v>14400</v>
      </c>
      <c r="E1569" s="16" t="s">
        <v>14401</v>
      </c>
      <c r="F1569" s="16" t="s">
        <v>433</v>
      </c>
      <c r="G1569" s="16" t="s">
        <v>456</v>
      </c>
      <c r="H1569" s="16" t="s">
        <v>457</v>
      </c>
      <c r="I1569" s="16" t="s">
        <v>436</v>
      </c>
      <c r="J1569" s="16" t="s">
        <v>14402</v>
      </c>
      <c r="K1569" s="16" t="s">
        <v>14403</v>
      </c>
      <c r="L1569" s="16" t="s">
        <v>14404</v>
      </c>
      <c r="M1569" s="16" t="s">
        <v>14405</v>
      </c>
      <c r="N1569" s="16" t="s">
        <v>478</v>
      </c>
      <c r="O1569" s="16" t="s">
        <v>479</v>
      </c>
      <c r="P1569" s="16" t="s">
        <v>14406</v>
      </c>
      <c r="Q1569" s="16" t="s">
        <v>14407</v>
      </c>
      <c r="R1569" s="16" t="s">
        <v>33</v>
      </c>
      <c r="S1569" s="16" t="s">
        <v>7361</v>
      </c>
      <c r="T1569" s="16" t="s">
        <v>14408</v>
      </c>
      <c r="U1569" s="16" t="s">
        <v>447</v>
      </c>
      <c r="V1569" s="16" t="s">
        <v>14409</v>
      </c>
      <c r="W1569" s="16" t="s">
        <v>14406</v>
      </c>
      <c r="X1569" s="16" t="s">
        <v>449</v>
      </c>
      <c r="Y1569" s="16" t="s">
        <v>450</v>
      </c>
      <c r="Z1569" s="16" t="s">
        <v>451</v>
      </c>
      <c r="AA1569" s="16" t="s">
        <v>14410</v>
      </c>
      <c r="AB1569" s="16" t="s">
        <v>7361</v>
      </c>
      <c r="AC1569" s="16" t="s">
        <v>33</v>
      </c>
      <c r="AD1569" s="16" t="s">
        <v>453</v>
      </c>
      <c r="AE1569" s="16" t="s">
        <v>338</v>
      </c>
      <c r="AF1569" s="16" t="s">
        <v>338</v>
      </c>
      <c r="AG1569" s="25">
        <f ca="1" t="shared" si="188"/>
        <v>2.06027777760755</v>
      </c>
      <c r="AH1569" s="25" t="str">
        <f t="shared" si="189"/>
        <v>是</v>
      </c>
      <c r="AI1569" s="26" t="str">
        <f ca="1" t="shared" si="190"/>
        <v>是</v>
      </c>
      <c r="AJ1569" s="27" t="str">
        <f ca="1" t="shared" si="191"/>
        <v>是</v>
      </c>
      <c r="AK1569" s="28" t="s">
        <v>69</v>
      </c>
      <c r="AL1569" s="28"/>
      <c r="AM1569" s="28"/>
    </row>
    <row r="1570" spans="1:39">
      <c r="A1570" s="22" t="str">
        <f t="shared" si="186"/>
        <v>合肥长丰北城网点</v>
      </c>
      <c r="B1570" s="22" t="str">
        <f>VLOOKUP(R1570,区域划分!A:B,2,0)</f>
        <v>合肥北</v>
      </c>
      <c r="C1570" t="str">
        <f t="shared" si="187"/>
        <v>2020-11-08</v>
      </c>
      <c r="D1570" s="16" t="s">
        <v>14411</v>
      </c>
      <c r="E1570" s="16" t="s">
        <v>14412</v>
      </c>
      <c r="F1570" s="16" t="s">
        <v>433</v>
      </c>
      <c r="G1570" s="16" t="s">
        <v>532</v>
      </c>
      <c r="H1570" s="16" t="s">
        <v>533</v>
      </c>
      <c r="I1570" s="16" t="s">
        <v>436</v>
      </c>
      <c r="J1570" s="16" t="s">
        <v>898</v>
      </c>
      <c r="K1570" s="16" t="s">
        <v>2290</v>
      </c>
      <c r="L1570" s="16" t="s">
        <v>14413</v>
      </c>
      <c r="M1570" s="16" t="s">
        <v>14414</v>
      </c>
      <c r="N1570" s="16" t="s">
        <v>478</v>
      </c>
      <c r="O1570" s="16" t="s">
        <v>479</v>
      </c>
      <c r="P1570" s="16" t="s">
        <v>14415</v>
      </c>
      <c r="Q1570" s="16" t="s">
        <v>810</v>
      </c>
      <c r="R1570" s="16" t="s">
        <v>21</v>
      </c>
      <c r="S1570" s="16" t="s">
        <v>482</v>
      </c>
      <c r="T1570" s="16" t="s">
        <v>14416</v>
      </c>
      <c r="U1570" s="16" t="s">
        <v>447</v>
      </c>
      <c r="V1570" s="16" t="s">
        <v>14417</v>
      </c>
      <c r="W1570" s="16" t="s">
        <v>14415</v>
      </c>
      <c r="X1570" s="16" t="s">
        <v>449</v>
      </c>
      <c r="Y1570" s="16" t="s">
        <v>450</v>
      </c>
      <c r="Z1570" s="16" t="s">
        <v>451</v>
      </c>
      <c r="AA1570" s="16" t="s">
        <v>14418</v>
      </c>
      <c r="AB1570" s="16" t="s">
        <v>482</v>
      </c>
      <c r="AC1570" s="16" t="s">
        <v>21</v>
      </c>
      <c r="AD1570" s="16" t="s">
        <v>453</v>
      </c>
      <c r="AE1570" s="16" t="s">
        <v>338</v>
      </c>
      <c r="AF1570" s="16" t="s">
        <v>338</v>
      </c>
      <c r="AG1570" s="25">
        <f ca="1" t="shared" si="188"/>
        <v>4.09194444440072</v>
      </c>
      <c r="AH1570" s="25" t="str">
        <f t="shared" si="189"/>
        <v>是</v>
      </c>
      <c r="AI1570" s="26" t="str">
        <f ca="1" t="shared" si="190"/>
        <v>是</v>
      </c>
      <c r="AJ1570" s="27" t="str">
        <f ca="1" t="shared" si="191"/>
        <v>是</v>
      </c>
      <c r="AK1570" s="28" t="s">
        <v>69</v>
      </c>
      <c r="AL1570" s="28"/>
      <c r="AM1570" s="28"/>
    </row>
    <row r="1571" spans="1:39">
      <c r="A1571" s="22" t="str">
        <f t="shared" si="186"/>
        <v>合肥撮镇龙塘网点</v>
      </c>
      <c r="B1571" s="22" t="str">
        <f>VLOOKUP(R1571,区域划分!A:B,2,0)</f>
        <v>肥东</v>
      </c>
      <c r="C1571" t="str">
        <f t="shared" si="187"/>
        <v>2020-11-08</v>
      </c>
      <c r="D1571" s="16" t="s">
        <v>14419</v>
      </c>
      <c r="E1571" s="16" t="s">
        <v>14420</v>
      </c>
      <c r="F1571" s="16" t="s">
        <v>433</v>
      </c>
      <c r="G1571" s="16" t="s">
        <v>532</v>
      </c>
      <c r="H1571" s="16" t="s">
        <v>533</v>
      </c>
      <c r="I1571" s="16" t="s">
        <v>436</v>
      </c>
      <c r="J1571" s="16" t="s">
        <v>7280</v>
      </c>
      <c r="K1571" s="16" t="s">
        <v>7281</v>
      </c>
      <c r="L1571" s="16" t="s">
        <v>14421</v>
      </c>
      <c r="M1571" s="16" t="s">
        <v>537</v>
      </c>
      <c r="N1571" s="16" t="s">
        <v>441</v>
      </c>
      <c r="O1571" s="16" t="s">
        <v>442</v>
      </c>
      <c r="P1571" s="16" t="s">
        <v>7283</v>
      </c>
      <c r="Q1571" s="16" t="s">
        <v>14422</v>
      </c>
      <c r="R1571" s="16" t="s">
        <v>67</v>
      </c>
      <c r="S1571" s="16" t="s">
        <v>7886</v>
      </c>
      <c r="T1571" s="16" t="s">
        <v>14423</v>
      </c>
      <c r="U1571" s="16" t="s">
        <v>447</v>
      </c>
      <c r="V1571" s="16" t="s">
        <v>541</v>
      </c>
      <c r="W1571" s="16" t="s">
        <v>7283</v>
      </c>
      <c r="X1571" s="16" t="s">
        <v>449</v>
      </c>
      <c r="Y1571" s="16" t="s">
        <v>450</v>
      </c>
      <c r="Z1571" s="16" t="s">
        <v>451</v>
      </c>
      <c r="AA1571" s="16" t="s">
        <v>14424</v>
      </c>
      <c r="AB1571" s="16" t="s">
        <v>7886</v>
      </c>
      <c r="AC1571" s="16" t="s">
        <v>67</v>
      </c>
      <c r="AD1571" s="16" t="s">
        <v>453</v>
      </c>
      <c r="AE1571" s="16" t="s">
        <v>338</v>
      </c>
      <c r="AF1571" s="16" t="s">
        <v>338</v>
      </c>
      <c r="AG1571" s="25">
        <f ca="1" t="shared" si="188"/>
        <v>6.52750000002561</v>
      </c>
      <c r="AH1571" s="25" t="str">
        <f t="shared" si="189"/>
        <v>是</v>
      </c>
      <c r="AI1571" s="26" t="str">
        <f ca="1" t="shared" si="190"/>
        <v>是</v>
      </c>
      <c r="AJ1571" s="27" t="str">
        <f ca="1" t="shared" si="191"/>
        <v>是</v>
      </c>
      <c r="AK1571" s="28" t="s">
        <v>69</v>
      </c>
      <c r="AL1571" s="28"/>
      <c r="AM1571" s="28"/>
    </row>
    <row r="1572" spans="1:39">
      <c r="A1572" s="22" t="str">
        <f t="shared" si="186"/>
        <v>合肥高新天鹅湖网点</v>
      </c>
      <c r="B1572" s="22" t="str">
        <f>VLOOKUP(R1572,区域划分!A:B,2,0)</f>
        <v>合肥南</v>
      </c>
      <c r="C1572" t="str">
        <f t="shared" si="187"/>
        <v>2020-11-08</v>
      </c>
      <c r="D1572" s="16" t="s">
        <v>14425</v>
      </c>
      <c r="E1572" s="16" t="s">
        <v>14426</v>
      </c>
      <c r="F1572" s="16" t="s">
        <v>433</v>
      </c>
      <c r="G1572" s="16" t="s">
        <v>471</v>
      </c>
      <c r="H1572" s="16" t="s">
        <v>472</v>
      </c>
      <c r="I1572" s="16" t="s">
        <v>473</v>
      </c>
      <c r="J1572" s="16" t="s">
        <v>1607</v>
      </c>
      <c r="K1572" s="16" t="s">
        <v>2418</v>
      </c>
      <c r="L1572" s="16" t="s">
        <v>14427</v>
      </c>
      <c r="M1572" s="16" t="s">
        <v>14428</v>
      </c>
      <c r="N1572" s="16" t="s">
        <v>478</v>
      </c>
      <c r="O1572" s="16" t="s">
        <v>442</v>
      </c>
      <c r="P1572" s="16" t="s">
        <v>14429</v>
      </c>
      <c r="Q1572" s="16" t="s">
        <v>14430</v>
      </c>
      <c r="R1572" s="16" t="s">
        <v>17</v>
      </c>
      <c r="S1572" s="16" t="s">
        <v>593</v>
      </c>
      <c r="T1572" s="16" t="s">
        <v>14431</v>
      </c>
      <c r="U1572" s="16" t="s">
        <v>447</v>
      </c>
      <c r="V1572" s="16" t="s">
        <v>14432</v>
      </c>
      <c r="W1572" s="16" t="s">
        <v>14429</v>
      </c>
      <c r="X1572" s="16" t="s">
        <v>449</v>
      </c>
      <c r="Y1572" s="16" t="s">
        <v>450</v>
      </c>
      <c r="Z1572" s="16" t="s">
        <v>451</v>
      </c>
      <c r="AA1572" s="16" t="s">
        <v>14433</v>
      </c>
      <c r="AB1572" s="16" t="s">
        <v>593</v>
      </c>
      <c r="AC1572" s="16" t="s">
        <v>17</v>
      </c>
      <c r="AD1572" s="16" t="s">
        <v>453</v>
      </c>
      <c r="AE1572" s="16" t="s">
        <v>338</v>
      </c>
      <c r="AF1572" s="16" t="s">
        <v>338</v>
      </c>
      <c r="AG1572" s="25">
        <f ca="1" t="shared" si="188"/>
        <v>11.2249999999185</v>
      </c>
      <c r="AH1572" s="25" t="str">
        <f t="shared" si="189"/>
        <v>是</v>
      </c>
      <c r="AI1572" s="26" t="str">
        <f ca="1" t="shared" si="190"/>
        <v>是</v>
      </c>
      <c r="AJ1572" s="27" t="str">
        <f ca="1" t="shared" si="191"/>
        <v>是</v>
      </c>
      <c r="AK1572" s="28" t="s">
        <v>69</v>
      </c>
      <c r="AL1572" s="28"/>
      <c r="AM1572" s="28"/>
    </row>
    <row r="1573" spans="1:39">
      <c r="A1573" s="22" t="str">
        <f t="shared" si="186"/>
        <v>合肥包河三里庵网点</v>
      </c>
      <c r="B1573" s="22" t="str">
        <f>VLOOKUP(R1573,区域划分!A:B,2,0)</f>
        <v>合肥南</v>
      </c>
      <c r="C1573" t="str">
        <f t="shared" si="187"/>
        <v>2020-11-08</v>
      </c>
      <c r="D1573" s="16" t="s">
        <v>14434</v>
      </c>
      <c r="E1573" s="16" t="s">
        <v>14435</v>
      </c>
      <c r="F1573" s="16" t="s">
        <v>433</v>
      </c>
      <c r="G1573" s="16" t="s">
        <v>456</v>
      </c>
      <c r="H1573" s="16" t="s">
        <v>457</v>
      </c>
      <c r="I1573" s="16" t="s">
        <v>436</v>
      </c>
      <c r="J1573" s="16" t="s">
        <v>14436</v>
      </c>
      <c r="K1573" s="16" t="s">
        <v>14437</v>
      </c>
      <c r="L1573" s="16" t="s">
        <v>14438</v>
      </c>
      <c r="M1573" s="16" t="s">
        <v>14439</v>
      </c>
      <c r="N1573" s="16" t="s">
        <v>441</v>
      </c>
      <c r="O1573" s="16" t="s">
        <v>442</v>
      </c>
      <c r="P1573" s="16" t="s">
        <v>14440</v>
      </c>
      <c r="Q1573" s="16" t="s">
        <v>14441</v>
      </c>
      <c r="R1573" s="16" t="s">
        <v>13</v>
      </c>
      <c r="S1573" s="16" t="s">
        <v>445</v>
      </c>
      <c r="T1573" s="16" t="s">
        <v>14442</v>
      </c>
      <c r="U1573" s="16" t="s">
        <v>447</v>
      </c>
      <c r="V1573" s="16" t="s">
        <v>14443</v>
      </c>
      <c r="W1573" s="16" t="s">
        <v>14440</v>
      </c>
      <c r="X1573" s="16" t="s">
        <v>449</v>
      </c>
      <c r="Y1573" s="16" t="s">
        <v>450</v>
      </c>
      <c r="Z1573" s="16" t="s">
        <v>451</v>
      </c>
      <c r="AA1573" s="16" t="s">
        <v>14444</v>
      </c>
      <c r="AB1573" s="16" t="s">
        <v>445</v>
      </c>
      <c r="AC1573" s="16" t="s">
        <v>13</v>
      </c>
      <c r="AD1573" s="16" t="s">
        <v>453</v>
      </c>
      <c r="AE1573" s="16" t="s">
        <v>338</v>
      </c>
      <c r="AF1573" s="16" t="s">
        <v>338</v>
      </c>
      <c r="AG1573" s="25">
        <f ca="1" t="shared" si="188"/>
        <v>1.06694444449386</v>
      </c>
      <c r="AH1573" s="25" t="str">
        <f t="shared" si="189"/>
        <v>是</v>
      </c>
      <c r="AI1573" s="26" t="str">
        <f ca="1" t="shared" si="190"/>
        <v>是</v>
      </c>
      <c r="AJ1573" s="27" t="str">
        <f ca="1" t="shared" si="191"/>
        <v>是</v>
      </c>
      <c r="AK1573" s="28" t="s">
        <v>69</v>
      </c>
      <c r="AL1573" s="28"/>
      <c r="AM1573" s="28"/>
    </row>
    <row r="1574" spans="1:39">
      <c r="A1574" s="22" t="str">
        <f t="shared" si="186"/>
        <v>合肥经开大学城网点</v>
      </c>
      <c r="B1574" s="22" t="str">
        <f>VLOOKUP(R1574,区域划分!A:B,2,0)</f>
        <v>合肥南</v>
      </c>
      <c r="C1574" t="str">
        <f t="shared" si="187"/>
        <v>2020-11-08</v>
      </c>
      <c r="D1574" s="16" t="s">
        <v>14445</v>
      </c>
      <c r="E1574" s="16" t="s">
        <v>14446</v>
      </c>
      <c r="F1574" s="16" t="s">
        <v>433</v>
      </c>
      <c r="G1574" s="16" t="s">
        <v>456</v>
      </c>
      <c r="H1574" s="16" t="s">
        <v>753</v>
      </c>
      <c r="I1574" s="16" t="s">
        <v>473</v>
      </c>
      <c r="J1574" s="16" t="s">
        <v>14447</v>
      </c>
      <c r="K1574" s="16" t="s">
        <v>14448</v>
      </c>
      <c r="L1574" s="16" t="s">
        <v>14449</v>
      </c>
      <c r="M1574" s="16" t="s">
        <v>537</v>
      </c>
      <c r="N1574" s="16" t="s">
        <v>441</v>
      </c>
      <c r="O1574" s="16" t="s">
        <v>442</v>
      </c>
      <c r="P1574" s="16" t="s">
        <v>537</v>
      </c>
      <c r="Q1574" s="16" t="s">
        <v>8866</v>
      </c>
      <c r="R1574" s="16" t="s">
        <v>7</v>
      </c>
      <c r="S1574" s="16" t="s">
        <v>4176</v>
      </c>
      <c r="T1574" s="16" t="s">
        <v>10274</v>
      </c>
      <c r="U1574" s="16" t="s">
        <v>466</v>
      </c>
      <c r="V1574" s="16" t="s">
        <v>541</v>
      </c>
      <c r="W1574" s="16" t="s">
        <v>537</v>
      </c>
      <c r="X1574" s="16" t="s">
        <v>449</v>
      </c>
      <c r="Y1574" s="16" t="s">
        <v>450</v>
      </c>
      <c r="Z1574" s="16" t="s">
        <v>451</v>
      </c>
      <c r="AA1574" s="16" t="s">
        <v>14450</v>
      </c>
      <c r="AB1574" s="16" t="s">
        <v>4176</v>
      </c>
      <c r="AC1574" s="16" t="s">
        <v>7</v>
      </c>
      <c r="AD1574" s="16" t="s">
        <v>453</v>
      </c>
      <c r="AE1574" s="16" t="s">
        <v>7</v>
      </c>
      <c r="AF1574" s="16" t="s">
        <v>338</v>
      </c>
      <c r="AG1574" s="25">
        <f ca="1" t="shared" si="188"/>
        <v>23.8052777778357</v>
      </c>
      <c r="AH1574" s="25" t="str">
        <f t="shared" si="189"/>
        <v>是</v>
      </c>
      <c r="AI1574" s="26" t="str">
        <f ca="1" t="shared" si="190"/>
        <v>是</v>
      </c>
      <c r="AJ1574" s="27" t="str">
        <f ca="1" t="shared" si="191"/>
        <v>是</v>
      </c>
      <c r="AK1574" s="28" t="s">
        <v>69</v>
      </c>
      <c r="AL1574" s="28" t="s">
        <v>71</v>
      </c>
      <c r="AM1574" s="28"/>
    </row>
    <row r="1575" spans="1:39">
      <c r="A1575" s="22" t="str">
        <f t="shared" si="186"/>
        <v>六安霍邱周集镇网点</v>
      </c>
      <c r="B1575" s="22" t="str">
        <f>VLOOKUP(R1575,区域划分!A:B,2,0)</f>
        <v>六安</v>
      </c>
      <c r="C1575" t="str">
        <f t="shared" si="187"/>
        <v>2020-11-08</v>
      </c>
      <c r="D1575" s="16" t="s">
        <v>14451</v>
      </c>
      <c r="E1575" s="16" t="s">
        <v>14452</v>
      </c>
      <c r="F1575" s="16" t="s">
        <v>433</v>
      </c>
      <c r="G1575" s="16" t="s">
        <v>532</v>
      </c>
      <c r="H1575" s="16" t="s">
        <v>533</v>
      </c>
      <c r="I1575" s="16" t="s">
        <v>473</v>
      </c>
      <c r="J1575" s="16" t="s">
        <v>14453</v>
      </c>
      <c r="K1575" s="16" t="s">
        <v>14454</v>
      </c>
      <c r="L1575" s="16" t="s">
        <v>14455</v>
      </c>
      <c r="M1575" s="16" t="s">
        <v>14456</v>
      </c>
      <c r="N1575" s="16" t="s">
        <v>441</v>
      </c>
      <c r="O1575" s="16" t="s">
        <v>442</v>
      </c>
      <c r="P1575" s="16" t="s">
        <v>14457</v>
      </c>
      <c r="Q1575" s="16" t="s">
        <v>11125</v>
      </c>
      <c r="R1575" s="16" t="s">
        <v>33</v>
      </c>
      <c r="S1575" s="16" t="s">
        <v>7361</v>
      </c>
      <c r="T1575" s="16" t="s">
        <v>14458</v>
      </c>
      <c r="U1575" s="16" t="s">
        <v>447</v>
      </c>
      <c r="V1575" s="16" t="s">
        <v>14459</v>
      </c>
      <c r="W1575" s="16" t="s">
        <v>14457</v>
      </c>
      <c r="X1575" s="16" t="s">
        <v>449</v>
      </c>
      <c r="Y1575" s="16" t="s">
        <v>450</v>
      </c>
      <c r="Z1575" s="16" t="s">
        <v>451</v>
      </c>
      <c r="AA1575" s="16" t="s">
        <v>14460</v>
      </c>
      <c r="AB1575" s="16" t="s">
        <v>7361</v>
      </c>
      <c r="AC1575" s="16" t="s">
        <v>33</v>
      </c>
      <c r="AD1575" s="16" t="s">
        <v>453</v>
      </c>
      <c r="AE1575" s="16" t="s">
        <v>338</v>
      </c>
      <c r="AF1575" s="16" t="s">
        <v>338</v>
      </c>
      <c r="AG1575" s="25">
        <f ca="1" t="shared" si="188"/>
        <v>9.04388888884569</v>
      </c>
      <c r="AH1575" s="25" t="str">
        <f t="shared" si="189"/>
        <v>是</v>
      </c>
      <c r="AI1575" s="26" t="str">
        <f ca="1" t="shared" si="190"/>
        <v>是</v>
      </c>
      <c r="AJ1575" s="27" t="str">
        <f ca="1" t="shared" si="191"/>
        <v>是</v>
      </c>
      <c r="AK1575" s="28" t="s">
        <v>69</v>
      </c>
      <c r="AL1575" s="28"/>
      <c r="AM1575" s="28"/>
    </row>
    <row r="1576" spans="1:39">
      <c r="A1576" s="22" t="str">
        <f t="shared" si="186"/>
        <v>合肥包河葛大店网点</v>
      </c>
      <c r="B1576" s="22" t="str">
        <f>VLOOKUP(R1576,区域划分!A:B,2,0)</f>
        <v>合肥南</v>
      </c>
      <c r="C1576" t="str">
        <f t="shared" si="187"/>
        <v>2020-11-08</v>
      </c>
      <c r="D1576" s="16" t="s">
        <v>14461</v>
      </c>
      <c r="E1576" s="16" t="s">
        <v>14462</v>
      </c>
      <c r="F1576" s="16" t="s">
        <v>433</v>
      </c>
      <c r="G1576" s="16" t="s">
        <v>532</v>
      </c>
      <c r="H1576" s="16" t="s">
        <v>533</v>
      </c>
      <c r="I1576" s="16" t="s">
        <v>473</v>
      </c>
      <c r="J1576" s="16" t="s">
        <v>999</v>
      </c>
      <c r="K1576" s="16" t="s">
        <v>1000</v>
      </c>
      <c r="L1576" s="16" t="s">
        <v>14463</v>
      </c>
      <c r="M1576" s="16" t="s">
        <v>14464</v>
      </c>
      <c r="N1576" s="16" t="s">
        <v>478</v>
      </c>
      <c r="O1576" s="16" t="s">
        <v>442</v>
      </c>
      <c r="P1576" s="16" t="s">
        <v>14465</v>
      </c>
      <c r="Q1576" s="16" t="s">
        <v>14466</v>
      </c>
      <c r="R1576" s="16" t="s">
        <v>39</v>
      </c>
      <c r="S1576" s="16" t="s">
        <v>4176</v>
      </c>
      <c r="T1576" s="16" t="s">
        <v>14467</v>
      </c>
      <c r="U1576" s="16" t="s">
        <v>466</v>
      </c>
      <c r="V1576" s="16" t="s">
        <v>14468</v>
      </c>
      <c r="W1576" s="16" t="s">
        <v>14465</v>
      </c>
      <c r="X1576" s="16" t="s">
        <v>449</v>
      </c>
      <c r="Y1576" s="16" t="s">
        <v>450</v>
      </c>
      <c r="Z1576" s="16" t="s">
        <v>451</v>
      </c>
      <c r="AA1576" s="16" t="s">
        <v>14469</v>
      </c>
      <c r="AB1576" s="16" t="s">
        <v>4176</v>
      </c>
      <c r="AC1576" s="16" t="s">
        <v>39</v>
      </c>
      <c r="AD1576" s="16" t="s">
        <v>453</v>
      </c>
      <c r="AE1576" s="16" t="s">
        <v>39</v>
      </c>
      <c r="AF1576" s="16" t="s">
        <v>338</v>
      </c>
      <c r="AG1576" s="25">
        <f ca="1" t="shared" si="188"/>
        <v>23.8041666666395</v>
      </c>
      <c r="AH1576" s="25" t="str">
        <f t="shared" si="189"/>
        <v>是</v>
      </c>
      <c r="AI1576" s="26" t="str">
        <f ca="1" t="shared" si="190"/>
        <v>是</v>
      </c>
      <c r="AJ1576" s="27" t="str">
        <f ca="1" t="shared" si="191"/>
        <v>是</v>
      </c>
      <c r="AK1576" s="28"/>
      <c r="AL1576" s="28" t="s">
        <v>71</v>
      </c>
      <c r="AM1576" s="28"/>
    </row>
    <row r="1577" spans="1:39">
      <c r="A1577" s="22" t="str">
        <f t="shared" si="186"/>
        <v>淮北濉溪西部乡镇网点</v>
      </c>
      <c r="B1577" s="22" t="str">
        <f>VLOOKUP(R1577,区域划分!A:B,2,0)</f>
        <v>淮北</v>
      </c>
      <c r="C1577" t="str">
        <f t="shared" si="187"/>
        <v>2020-11-08</v>
      </c>
      <c r="D1577" s="16" t="s">
        <v>14470</v>
      </c>
      <c r="E1577" s="16" t="s">
        <v>14471</v>
      </c>
      <c r="F1577" s="16" t="s">
        <v>433</v>
      </c>
      <c r="G1577" s="16" t="s">
        <v>532</v>
      </c>
      <c r="H1577" s="16" t="s">
        <v>533</v>
      </c>
      <c r="I1577" s="16" t="s">
        <v>436</v>
      </c>
      <c r="J1577" s="16" t="s">
        <v>2855</v>
      </c>
      <c r="K1577" s="16" t="s">
        <v>2856</v>
      </c>
      <c r="L1577" s="16" t="s">
        <v>14472</v>
      </c>
      <c r="M1577" s="16" t="s">
        <v>4204</v>
      </c>
      <c r="N1577" s="16" t="s">
        <v>441</v>
      </c>
      <c r="O1577" s="16" t="s">
        <v>442</v>
      </c>
      <c r="P1577" s="16" t="s">
        <v>14473</v>
      </c>
      <c r="Q1577" s="16" t="s">
        <v>14474</v>
      </c>
      <c r="R1577" s="16" t="s">
        <v>174</v>
      </c>
      <c r="S1577" s="16" t="s">
        <v>14475</v>
      </c>
      <c r="T1577" s="16" t="s">
        <v>14476</v>
      </c>
      <c r="U1577" s="16" t="s">
        <v>447</v>
      </c>
      <c r="V1577" s="16" t="s">
        <v>4207</v>
      </c>
      <c r="W1577" s="16" t="s">
        <v>14473</v>
      </c>
      <c r="X1577" s="16" t="s">
        <v>449</v>
      </c>
      <c r="Y1577" s="16" t="s">
        <v>450</v>
      </c>
      <c r="Z1577" s="16" t="s">
        <v>451</v>
      </c>
      <c r="AA1577" s="16" t="s">
        <v>14477</v>
      </c>
      <c r="AB1577" s="16" t="s">
        <v>14475</v>
      </c>
      <c r="AC1577" s="16" t="s">
        <v>174</v>
      </c>
      <c r="AD1577" s="16" t="s">
        <v>453</v>
      </c>
      <c r="AE1577" s="16" t="s">
        <v>338</v>
      </c>
      <c r="AF1577" s="16" t="s">
        <v>338</v>
      </c>
      <c r="AG1577" s="25">
        <f ca="1" t="shared" si="188"/>
        <v>8.22222222218988</v>
      </c>
      <c r="AH1577" s="25" t="str">
        <f t="shared" si="189"/>
        <v>是</v>
      </c>
      <c r="AI1577" s="26" t="str">
        <f ca="1" t="shared" si="190"/>
        <v>是</v>
      </c>
      <c r="AJ1577" s="27" t="str">
        <f ca="1" t="shared" si="191"/>
        <v>是</v>
      </c>
      <c r="AK1577" s="28" t="s">
        <v>69</v>
      </c>
      <c r="AL1577" s="28"/>
      <c r="AM1577" s="28"/>
    </row>
    <row r="1578" spans="1:39">
      <c r="A1578" s="22" t="str">
        <f t="shared" si="186"/>
        <v>亳州谯城老康美网点</v>
      </c>
      <c r="B1578" s="22" t="str">
        <f>VLOOKUP(R1578,区域划分!A:B,2,0)</f>
        <v>亳州</v>
      </c>
      <c r="C1578" t="str">
        <f t="shared" si="187"/>
        <v>2020-11-08</v>
      </c>
      <c r="D1578" s="16" t="s">
        <v>14478</v>
      </c>
      <c r="E1578" s="16" t="s">
        <v>14479</v>
      </c>
      <c r="F1578" s="16" t="s">
        <v>433</v>
      </c>
      <c r="G1578" s="16" t="s">
        <v>532</v>
      </c>
      <c r="H1578" s="16" t="s">
        <v>1112</v>
      </c>
      <c r="I1578" s="16" t="s">
        <v>473</v>
      </c>
      <c r="J1578" s="16" t="s">
        <v>175</v>
      </c>
      <c r="K1578" s="16" t="s">
        <v>14480</v>
      </c>
      <c r="L1578" s="16" t="s">
        <v>14481</v>
      </c>
      <c r="M1578" s="16" t="s">
        <v>14482</v>
      </c>
      <c r="N1578" s="16" t="s">
        <v>478</v>
      </c>
      <c r="O1578" s="16" t="s">
        <v>442</v>
      </c>
      <c r="P1578" s="16" t="s">
        <v>14483</v>
      </c>
      <c r="Q1578" s="16" t="s">
        <v>14484</v>
      </c>
      <c r="R1578" s="16" t="s">
        <v>175</v>
      </c>
      <c r="S1578" s="16" t="s">
        <v>14485</v>
      </c>
      <c r="T1578" s="16" t="s">
        <v>14486</v>
      </c>
      <c r="U1578" s="16" t="s">
        <v>447</v>
      </c>
      <c r="V1578" s="16" t="s">
        <v>14487</v>
      </c>
      <c r="W1578" s="16" t="s">
        <v>14483</v>
      </c>
      <c r="X1578" s="16" t="s">
        <v>449</v>
      </c>
      <c r="Y1578" s="16" t="s">
        <v>450</v>
      </c>
      <c r="Z1578" s="16" t="s">
        <v>451</v>
      </c>
      <c r="AA1578" s="16" t="s">
        <v>14488</v>
      </c>
      <c r="AB1578" s="16" t="s">
        <v>14485</v>
      </c>
      <c r="AC1578" s="16" t="s">
        <v>175</v>
      </c>
      <c r="AD1578" s="16" t="s">
        <v>453</v>
      </c>
      <c r="AE1578" s="16" t="s">
        <v>338</v>
      </c>
      <c r="AF1578" s="16" t="s">
        <v>338</v>
      </c>
      <c r="AG1578" s="25">
        <f ca="1" t="shared" si="188"/>
        <v>7.83999999985099</v>
      </c>
      <c r="AH1578" s="25" t="str">
        <f t="shared" si="189"/>
        <v>是</v>
      </c>
      <c r="AI1578" s="26" t="str">
        <f ca="1" t="shared" si="190"/>
        <v>是</v>
      </c>
      <c r="AJ1578" s="27" t="str">
        <f ca="1" t="shared" si="191"/>
        <v>是</v>
      </c>
      <c r="AK1578" s="28" t="s">
        <v>69</v>
      </c>
      <c r="AL1578" s="28"/>
      <c r="AM1578" s="28"/>
    </row>
    <row r="1579" spans="1:39">
      <c r="A1579" s="22" t="str">
        <f t="shared" si="186"/>
        <v>合肥包河三里庵网点</v>
      </c>
      <c r="B1579" s="22" t="str">
        <f>VLOOKUP(R1579,区域划分!A:B,2,0)</f>
        <v>合肥南</v>
      </c>
      <c r="C1579" t="str">
        <f t="shared" si="187"/>
        <v>2020-11-08</v>
      </c>
      <c r="D1579" s="16" t="s">
        <v>14489</v>
      </c>
      <c r="E1579" s="16" t="s">
        <v>14490</v>
      </c>
      <c r="F1579" s="16" t="s">
        <v>433</v>
      </c>
      <c r="G1579" s="16" t="s">
        <v>471</v>
      </c>
      <c r="H1579" s="16" t="s">
        <v>472</v>
      </c>
      <c r="I1579" s="16" t="s">
        <v>436</v>
      </c>
      <c r="J1579" s="16" t="s">
        <v>979</v>
      </c>
      <c r="K1579" s="16" t="s">
        <v>14491</v>
      </c>
      <c r="L1579" s="16" t="s">
        <v>14492</v>
      </c>
      <c r="M1579" s="16" t="s">
        <v>14493</v>
      </c>
      <c r="N1579" s="16" t="s">
        <v>441</v>
      </c>
      <c r="O1579" s="16" t="s">
        <v>442</v>
      </c>
      <c r="P1579" s="16" t="s">
        <v>14494</v>
      </c>
      <c r="Q1579" s="16" t="s">
        <v>6114</v>
      </c>
      <c r="R1579" s="16" t="s">
        <v>13</v>
      </c>
      <c r="S1579" s="16" t="s">
        <v>445</v>
      </c>
      <c r="T1579" s="16" t="s">
        <v>14495</v>
      </c>
      <c r="U1579" s="16" t="s">
        <v>447</v>
      </c>
      <c r="V1579" s="16" t="s">
        <v>14496</v>
      </c>
      <c r="W1579" s="16" t="s">
        <v>14494</v>
      </c>
      <c r="X1579" s="16" t="s">
        <v>449</v>
      </c>
      <c r="Y1579" s="16" t="s">
        <v>450</v>
      </c>
      <c r="Z1579" s="16" t="s">
        <v>451</v>
      </c>
      <c r="AA1579" s="16" t="s">
        <v>14497</v>
      </c>
      <c r="AB1579" s="16" t="s">
        <v>445</v>
      </c>
      <c r="AC1579" s="16" t="s">
        <v>13</v>
      </c>
      <c r="AD1579" s="16" t="s">
        <v>453</v>
      </c>
      <c r="AE1579" s="16" t="s">
        <v>338</v>
      </c>
      <c r="AF1579" s="16" t="s">
        <v>338</v>
      </c>
      <c r="AG1579" s="25">
        <f ca="1" t="shared" si="188"/>
        <v>1.03944444452645</v>
      </c>
      <c r="AH1579" s="25" t="str">
        <f t="shared" si="189"/>
        <v>是</v>
      </c>
      <c r="AI1579" s="26" t="str">
        <f ca="1" t="shared" si="190"/>
        <v>是</v>
      </c>
      <c r="AJ1579" s="27" t="str">
        <f ca="1" t="shared" si="191"/>
        <v>是</v>
      </c>
      <c r="AK1579" s="28" t="s">
        <v>69</v>
      </c>
      <c r="AL1579" s="28"/>
      <c r="AM1579" s="28"/>
    </row>
    <row r="1580" spans="1:39">
      <c r="A1580" s="22" t="str">
        <f t="shared" si="186"/>
        <v>合肥肥东吾悦网点</v>
      </c>
      <c r="B1580" s="22" t="str">
        <f>VLOOKUP(R1580,区域划分!A:B,2,0)</f>
        <v>肥东</v>
      </c>
      <c r="C1580" t="str">
        <f t="shared" si="187"/>
        <v>2020-11-08</v>
      </c>
      <c r="D1580" s="16" t="s">
        <v>14498</v>
      </c>
      <c r="E1580" s="16" t="s">
        <v>14499</v>
      </c>
      <c r="F1580" s="16" t="s">
        <v>433</v>
      </c>
      <c r="G1580" s="16" t="s">
        <v>532</v>
      </c>
      <c r="H1580" s="16" t="s">
        <v>533</v>
      </c>
      <c r="I1580" s="16" t="s">
        <v>473</v>
      </c>
      <c r="J1580" s="16" t="s">
        <v>14500</v>
      </c>
      <c r="K1580" s="16" t="s">
        <v>14501</v>
      </c>
      <c r="L1580" s="16" t="s">
        <v>14502</v>
      </c>
      <c r="M1580" s="16" t="s">
        <v>14503</v>
      </c>
      <c r="N1580" s="16" t="s">
        <v>478</v>
      </c>
      <c r="O1580" s="16" t="s">
        <v>442</v>
      </c>
      <c r="P1580" s="16" t="s">
        <v>14504</v>
      </c>
      <c r="Q1580" s="16" t="s">
        <v>14505</v>
      </c>
      <c r="R1580" s="16" t="s">
        <v>11</v>
      </c>
      <c r="S1580" s="16" t="s">
        <v>4406</v>
      </c>
      <c r="T1580" s="16" t="s">
        <v>14506</v>
      </c>
      <c r="U1580" s="16" t="s">
        <v>447</v>
      </c>
      <c r="V1580" s="16" t="s">
        <v>14507</v>
      </c>
      <c r="W1580" s="16" t="s">
        <v>14504</v>
      </c>
      <c r="X1580" s="16" t="s">
        <v>449</v>
      </c>
      <c r="Y1580" s="16" t="s">
        <v>450</v>
      </c>
      <c r="Z1580" s="16" t="s">
        <v>451</v>
      </c>
      <c r="AA1580" s="16" t="s">
        <v>14508</v>
      </c>
      <c r="AB1580" s="16" t="s">
        <v>4406</v>
      </c>
      <c r="AC1580" s="16" t="s">
        <v>11</v>
      </c>
      <c r="AD1580" s="16" t="s">
        <v>453</v>
      </c>
      <c r="AE1580" s="16" t="s">
        <v>338</v>
      </c>
      <c r="AF1580" s="16" t="s">
        <v>338</v>
      </c>
      <c r="AG1580" s="25">
        <f ca="1" t="shared" si="188"/>
        <v>23.4236111110076</v>
      </c>
      <c r="AH1580" s="25" t="str">
        <f t="shared" si="189"/>
        <v>是</v>
      </c>
      <c r="AI1580" s="26" t="str">
        <f ca="1" t="shared" si="190"/>
        <v>是</v>
      </c>
      <c r="AJ1580" s="27" t="str">
        <f ca="1" t="shared" si="191"/>
        <v>是</v>
      </c>
      <c r="AK1580" s="28" t="s">
        <v>69</v>
      </c>
      <c r="AL1580" s="28"/>
      <c r="AM1580" s="28"/>
    </row>
    <row r="1581" spans="1:39">
      <c r="A1581" s="22" t="str">
        <f t="shared" si="186"/>
        <v>合肥肥东吾悦网点</v>
      </c>
      <c r="B1581" s="22" t="str">
        <f>VLOOKUP(R1581,区域划分!A:B,2,0)</f>
        <v>肥东</v>
      </c>
      <c r="C1581" t="str">
        <f t="shared" si="187"/>
        <v>2020-11-08</v>
      </c>
      <c r="D1581" s="16" t="s">
        <v>14509</v>
      </c>
      <c r="E1581" s="16" t="s">
        <v>14510</v>
      </c>
      <c r="F1581" s="16" t="s">
        <v>433</v>
      </c>
      <c r="G1581" s="16" t="s">
        <v>532</v>
      </c>
      <c r="H1581" s="16" t="s">
        <v>1112</v>
      </c>
      <c r="I1581" s="16" t="s">
        <v>473</v>
      </c>
      <c r="J1581" s="16" t="s">
        <v>954</v>
      </c>
      <c r="K1581" s="16" t="s">
        <v>14511</v>
      </c>
      <c r="L1581" s="16" t="s">
        <v>14512</v>
      </c>
      <c r="M1581" s="16" t="s">
        <v>537</v>
      </c>
      <c r="N1581" s="16" t="s">
        <v>441</v>
      </c>
      <c r="O1581" s="16" t="s">
        <v>442</v>
      </c>
      <c r="P1581" s="16" t="s">
        <v>537</v>
      </c>
      <c r="Q1581" s="16" t="s">
        <v>14513</v>
      </c>
      <c r="R1581" s="16" t="s">
        <v>11</v>
      </c>
      <c r="S1581" s="16" t="s">
        <v>4406</v>
      </c>
      <c r="T1581" s="16" t="s">
        <v>14514</v>
      </c>
      <c r="U1581" s="16" t="s">
        <v>447</v>
      </c>
      <c r="V1581" s="16" t="s">
        <v>541</v>
      </c>
      <c r="W1581" s="16" t="s">
        <v>537</v>
      </c>
      <c r="X1581" s="16" t="s">
        <v>449</v>
      </c>
      <c r="Y1581" s="16" t="s">
        <v>450</v>
      </c>
      <c r="Z1581" s="16" t="s">
        <v>451</v>
      </c>
      <c r="AA1581" s="16" t="s">
        <v>14515</v>
      </c>
      <c r="AB1581" s="16" t="s">
        <v>4406</v>
      </c>
      <c r="AC1581" s="16" t="s">
        <v>11</v>
      </c>
      <c r="AD1581" s="16" t="s">
        <v>453</v>
      </c>
      <c r="AE1581" s="16" t="s">
        <v>338</v>
      </c>
      <c r="AF1581" s="16" t="s">
        <v>338</v>
      </c>
      <c r="AG1581" s="25">
        <f ca="1" t="shared" si="188"/>
        <v>23.390555555583</v>
      </c>
      <c r="AH1581" s="25" t="str">
        <f t="shared" si="189"/>
        <v>是</v>
      </c>
      <c r="AI1581" s="26" t="str">
        <f ca="1" t="shared" si="190"/>
        <v>是</v>
      </c>
      <c r="AJ1581" s="27" t="str">
        <f ca="1" t="shared" si="191"/>
        <v>是</v>
      </c>
      <c r="AK1581" s="28" t="s">
        <v>69</v>
      </c>
      <c r="AL1581" s="28"/>
      <c r="AM1581" s="28"/>
    </row>
    <row r="1582" spans="1:39">
      <c r="A1582" s="22" t="str">
        <f t="shared" si="186"/>
        <v>合肥肥东吾悦网点</v>
      </c>
      <c r="B1582" s="22" t="str">
        <f>VLOOKUP(R1582,区域划分!A:B,2,0)</f>
        <v>肥东</v>
      </c>
      <c r="C1582" t="str">
        <f t="shared" si="187"/>
        <v>2020-11-08</v>
      </c>
      <c r="D1582" s="16" t="s">
        <v>14516</v>
      </c>
      <c r="E1582" s="16" t="s">
        <v>14517</v>
      </c>
      <c r="F1582" s="16" t="s">
        <v>433</v>
      </c>
      <c r="G1582" s="16" t="s">
        <v>471</v>
      </c>
      <c r="H1582" s="16" t="s">
        <v>472</v>
      </c>
      <c r="I1582" s="16" t="s">
        <v>436</v>
      </c>
      <c r="J1582" s="16" t="s">
        <v>3497</v>
      </c>
      <c r="K1582" s="16" t="s">
        <v>14518</v>
      </c>
      <c r="L1582" s="16" t="s">
        <v>14519</v>
      </c>
      <c r="M1582" s="16" t="s">
        <v>14520</v>
      </c>
      <c r="N1582" s="16" t="s">
        <v>478</v>
      </c>
      <c r="O1582" s="16" t="s">
        <v>442</v>
      </c>
      <c r="P1582" s="16" t="s">
        <v>14521</v>
      </c>
      <c r="Q1582" s="16" t="s">
        <v>14522</v>
      </c>
      <c r="R1582" s="16" t="s">
        <v>11</v>
      </c>
      <c r="S1582" s="16" t="s">
        <v>4406</v>
      </c>
      <c r="T1582" s="16" t="s">
        <v>14523</v>
      </c>
      <c r="U1582" s="16" t="s">
        <v>447</v>
      </c>
      <c r="V1582" s="16" t="s">
        <v>14524</v>
      </c>
      <c r="W1582" s="16" t="s">
        <v>14521</v>
      </c>
      <c r="X1582" s="16" t="s">
        <v>449</v>
      </c>
      <c r="Y1582" s="16" t="s">
        <v>450</v>
      </c>
      <c r="Z1582" s="16" t="s">
        <v>451</v>
      </c>
      <c r="AA1582" s="16" t="s">
        <v>14525</v>
      </c>
      <c r="AB1582" s="16" t="s">
        <v>4406</v>
      </c>
      <c r="AC1582" s="16" t="s">
        <v>11</v>
      </c>
      <c r="AD1582" s="16" t="s">
        <v>453</v>
      </c>
      <c r="AE1582" s="16" t="s">
        <v>338</v>
      </c>
      <c r="AF1582" s="16" t="s">
        <v>338</v>
      </c>
      <c r="AG1582" s="25">
        <f ca="1" t="shared" si="188"/>
        <v>8.79027777782176</v>
      </c>
      <c r="AH1582" s="25" t="str">
        <f t="shared" si="189"/>
        <v>是</v>
      </c>
      <c r="AI1582" s="26" t="str">
        <f ca="1" t="shared" si="190"/>
        <v>是</v>
      </c>
      <c r="AJ1582" s="27" t="str">
        <f ca="1" t="shared" si="191"/>
        <v>是</v>
      </c>
      <c r="AK1582" s="28" t="s">
        <v>69</v>
      </c>
      <c r="AL1582" s="28"/>
      <c r="AM1582" s="28"/>
    </row>
    <row r="1583" spans="1:39">
      <c r="A1583" s="22" t="str">
        <f t="shared" si="186"/>
        <v>合肥长丰水湖镇网点</v>
      </c>
      <c r="B1583" s="22" t="str">
        <f>VLOOKUP(R1583,区域划分!A:B,2,0)</f>
        <v>合肥北</v>
      </c>
      <c r="C1583" t="str">
        <f t="shared" si="187"/>
        <v>2020-11-08</v>
      </c>
      <c r="D1583" s="16" t="s">
        <v>14526</v>
      </c>
      <c r="E1583" s="16" t="s">
        <v>14527</v>
      </c>
      <c r="F1583" s="16" t="s">
        <v>433</v>
      </c>
      <c r="G1583" s="16" t="s">
        <v>532</v>
      </c>
      <c r="H1583" s="16" t="s">
        <v>533</v>
      </c>
      <c r="I1583" s="16" t="s">
        <v>436</v>
      </c>
      <c r="J1583" s="16" t="s">
        <v>1360</v>
      </c>
      <c r="K1583" s="16" t="s">
        <v>1361</v>
      </c>
      <c r="L1583" s="16" t="s">
        <v>14528</v>
      </c>
      <c r="M1583" s="16" t="s">
        <v>3521</v>
      </c>
      <c r="N1583" s="16" t="s">
        <v>441</v>
      </c>
      <c r="O1583" s="16" t="s">
        <v>442</v>
      </c>
      <c r="P1583" s="16" t="s">
        <v>3521</v>
      </c>
      <c r="Q1583" s="16" t="s">
        <v>14529</v>
      </c>
      <c r="R1583" s="16" t="s">
        <v>15</v>
      </c>
      <c r="S1583" s="16" t="s">
        <v>4176</v>
      </c>
      <c r="T1583" s="16" t="s">
        <v>11428</v>
      </c>
      <c r="U1583" s="16" t="s">
        <v>466</v>
      </c>
      <c r="V1583" s="16" t="s">
        <v>4363</v>
      </c>
      <c r="W1583" s="16" t="s">
        <v>3521</v>
      </c>
      <c r="X1583" s="16" t="s">
        <v>449</v>
      </c>
      <c r="Y1583" s="16" t="s">
        <v>450</v>
      </c>
      <c r="Z1583" s="16" t="s">
        <v>451</v>
      </c>
      <c r="AA1583" s="16" t="s">
        <v>14530</v>
      </c>
      <c r="AB1583" s="16" t="s">
        <v>4176</v>
      </c>
      <c r="AC1583" s="16" t="s">
        <v>15</v>
      </c>
      <c r="AD1583" s="16" t="s">
        <v>453</v>
      </c>
      <c r="AE1583" s="16" t="s">
        <v>15</v>
      </c>
      <c r="AF1583" s="16" t="s">
        <v>338</v>
      </c>
      <c r="AG1583" s="25">
        <f ca="1" t="shared" si="188"/>
        <v>23.7880555556039</v>
      </c>
      <c r="AH1583" s="25" t="str">
        <f t="shared" si="189"/>
        <v>是</v>
      </c>
      <c r="AI1583" s="26" t="str">
        <f ca="1" t="shared" si="190"/>
        <v>是</v>
      </c>
      <c r="AJ1583" s="27" t="str">
        <f ca="1" t="shared" si="191"/>
        <v>是</v>
      </c>
      <c r="AK1583" s="28" t="s">
        <v>69</v>
      </c>
      <c r="AL1583" s="28" t="s">
        <v>71</v>
      </c>
      <c r="AM1583" s="28"/>
    </row>
    <row r="1584" spans="1:39">
      <c r="A1584" s="22" t="str">
        <f t="shared" si="186"/>
        <v>合肥肥东人民路网点</v>
      </c>
      <c r="B1584" s="22" t="str">
        <f>VLOOKUP(R1584,区域划分!A:B,2,0)</f>
        <v>肥东</v>
      </c>
      <c r="C1584" t="str">
        <f t="shared" si="187"/>
        <v>2020-11-08</v>
      </c>
      <c r="D1584" s="16" t="s">
        <v>14531</v>
      </c>
      <c r="E1584" s="16" t="s">
        <v>9043</v>
      </c>
      <c r="F1584" s="16" t="s">
        <v>433</v>
      </c>
      <c r="G1584" s="16" t="s">
        <v>434</v>
      </c>
      <c r="H1584" s="16" t="s">
        <v>435</v>
      </c>
      <c r="I1584" s="16" t="s">
        <v>473</v>
      </c>
      <c r="J1584" s="16" t="s">
        <v>3964</v>
      </c>
      <c r="K1584" s="16" t="s">
        <v>3965</v>
      </c>
      <c r="L1584" s="16" t="s">
        <v>14532</v>
      </c>
      <c r="M1584" s="16" t="s">
        <v>9045</v>
      </c>
      <c r="N1584" s="16" t="s">
        <v>441</v>
      </c>
      <c r="O1584" s="16" t="s">
        <v>442</v>
      </c>
      <c r="P1584" s="16" t="s">
        <v>9046</v>
      </c>
      <c r="Q1584" s="16" t="s">
        <v>9047</v>
      </c>
      <c r="R1584" s="16" t="s">
        <v>23</v>
      </c>
      <c r="S1584" s="16" t="s">
        <v>2174</v>
      </c>
      <c r="T1584" s="16" t="s">
        <v>14533</v>
      </c>
      <c r="U1584" s="16" t="s">
        <v>447</v>
      </c>
      <c r="V1584" s="16" t="s">
        <v>9048</v>
      </c>
      <c r="W1584" s="16" t="s">
        <v>9046</v>
      </c>
      <c r="X1584" s="16" t="s">
        <v>449</v>
      </c>
      <c r="Y1584" s="16" t="s">
        <v>450</v>
      </c>
      <c r="Z1584" s="16" t="s">
        <v>451</v>
      </c>
      <c r="AA1584" s="16" t="s">
        <v>14534</v>
      </c>
      <c r="AB1584" s="16" t="s">
        <v>2174</v>
      </c>
      <c r="AC1584" s="16" t="s">
        <v>23</v>
      </c>
      <c r="AD1584" s="16" t="s">
        <v>453</v>
      </c>
      <c r="AE1584" s="16" t="s">
        <v>338</v>
      </c>
      <c r="AF1584" s="16" t="s">
        <v>338</v>
      </c>
      <c r="AG1584" s="25">
        <f ca="1" t="shared" si="188"/>
        <v>4.36277777783107</v>
      </c>
      <c r="AH1584" s="25" t="str">
        <f t="shared" si="189"/>
        <v>是</v>
      </c>
      <c r="AI1584" s="26" t="str">
        <f ca="1" t="shared" si="190"/>
        <v>是</v>
      </c>
      <c r="AJ1584" s="27" t="str">
        <f ca="1" t="shared" si="191"/>
        <v>是</v>
      </c>
      <c r="AK1584" s="28" t="s">
        <v>69</v>
      </c>
      <c r="AL1584" s="28"/>
      <c r="AM1584" s="28"/>
    </row>
    <row r="1585" spans="1:39">
      <c r="A1585" s="22" t="str">
        <f t="shared" si="186"/>
        <v>合肥长丰北城网点</v>
      </c>
      <c r="B1585" s="22" t="str">
        <f>VLOOKUP(R1585,区域划分!A:B,2,0)</f>
        <v>合肥北</v>
      </c>
      <c r="C1585" t="str">
        <f t="shared" si="187"/>
        <v>2020-11-08</v>
      </c>
      <c r="D1585" s="16" t="s">
        <v>14535</v>
      </c>
      <c r="E1585" s="16" t="s">
        <v>14536</v>
      </c>
      <c r="F1585" s="16" t="s">
        <v>433</v>
      </c>
      <c r="G1585" s="16" t="s">
        <v>456</v>
      </c>
      <c r="H1585" s="16" t="s">
        <v>457</v>
      </c>
      <c r="I1585" s="16" t="s">
        <v>473</v>
      </c>
      <c r="J1585" s="16" t="s">
        <v>4956</v>
      </c>
      <c r="K1585" s="16" t="s">
        <v>14537</v>
      </c>
      <c r="L1585" s="16" t="s">
        <v>14538</v>
      </c>
      <c r="M1585" s="16" t="s">
        <v>14539</v>
      </c>
      <c r="N1585" s="16" t="s">
        <v>478</v>
      </c>
      <c r="O1585" s="16" t="s">
        <v>442</v>
      </c>
      <c r="P1585" s="16" t="s">
        <v>14540</v>
      </c>
      <c r="Q1585" s="16" t="s">
        <v>14541</v>
      </c>
      <c r="R1585" s="16" t="s">
        <v>21</v>
      </c>
      <c r="S1585" s="16" t="s">
        <v>482</v>
      </c>
      <c r="T1585" s="16" t="s">
        <v>14542</v>
      </c>
      <c r="U1585" s="16" t="s">
        <v>447</v>
      </c>
      <c r="V1585" s="16" t="s">
        <v>14543</v>
      </c>
      <c r="W1585" s="16" t="s">
        <v>14540</v>
      </c>
      <c r="X1585" s="16" t="s">
        <v>449</v>
      </c>
      <c r="Y1585" s="16" t="s">
        <v>450</v>
      </c>
      <c r="Z1585" s="16" t="s">
        <v>451</v>
      </c>
      <c r="AA1585" s="16" t="s">
        <v>14544</v>
      </c>
      <c r="AB1585" s="16" t="s">
        <v>482</v>
      </c>
      <c r="AC1585" s="16" t="s">
        <v>21</v>
      </c>
      <c r="AD1585" s="16" t="s">
        <v>453</v>
      </c>
      <c r="AE1585" s="16" t="s">
        <v>338</v>
      </c>
      <c r="AF1585" s="16" t="s">
        <v>338</v>
      </c>
      <c r="AG1585" s="25">
        <f ca="1" t="shared" si="188"/>
        <v>3.99833333340939</v>
      </c>
      <c r="AH1585" s="25" t="str">
        <f t="shared" si="189"/>
        <v>是</v>
      </c>
      <c r="AI1585" s="26" t="str">
        <f ca="1" t="shared" si="190"/>
        <v>是</v>
      </c>
      <c r="AJ1585" s="27" t="str">
        <f ca="1" t="shared" si="191"/>
        <v>是</v>
      </c>
      <c r="AK1585" s="28" t="s">
        <v>69</v>
      </c>
      <c r="AL1585" s="28"/>
      <c r="AM1585" s="28"/>
    </row>
    <row r="1586" spans="1:39">
      <c r="A1586" s="22" t="str">
        <f t="shared" si="186"/>
        <v>合肥长丰北城网点</v>
      </c>
      <c r="B1586" s="22" t="str">
        <f>VLOOKUP(R1586,区域划分!A:B,2,0)</f>
        <v>合肥北</v>
      </c>
      <c r="C1586" t="str">
        <f t="shared" si="187"/>
        <v>2020-11-08</v>
      </c>
      <c r="D1586" s="16" t="s">
        <v>14545</v>
      </c>
      <c r="E1586" s="16" t="s">
        <v>12817</v>
      </c>
      <c r="F1586" s="16" t="s">
        <v>433</v>
      </c>
      <c r="G1586" s="16" t="s">
        <v>456</v>
      </c>
      <c r="H1586" s="16" t="s">
        <v>457</v>
      </c>
      <c r="I1586" s="16" t="s">
        <v>473</v>
      </c>
      <c r="J1586" s="16" t="s">
        <v>1329</v>
      </c>
      <c r="K1586" s="16" t="s">
        <v>3458</v>
      </c>
      <c r="L1586" s="16" t="s">
        <v>14546</v>
      </c>
      <c r="M1586" s="16" t="s">
        <v>12819</v>
      </c>
      <c r="N1586" s="16" t="s">
        <v>478</v>
      </c>
      <c r="O1586" s="16" t="s">
        <v>479</v>
      </c>
      <c r="P1586" s="16" t="s">
        <v>12820</v>
      </c>
      <c r="Q1586" s="16" t="s">
        <v>12821</v>
      </c>
      <c r="R1586" s="16" t="s">
        <v>21</v>
      </c>
      <c r="S1586" s="16" t="s">
        <v>482</v>
      </c>
      <c r="T1586" s="16" t="s">
        <v>14547</v>
      </c>
      <c r="U1586" s="16" t="s">
        <v>447</v>
      </c>
      <c r="V1586" s="16" t="s">
        <v>12823</v>
      </c>
      <c r="W1586" s="16" t="s">
        <v>12820</v>
      </c>
      <c r="X1586" s="16" t="s">
        <v>449</v>
      </c>
      <c r="Y1586" s="16" t="s">
        <v>450</v>
      </c>
      <c r="Z1586" s="16" t="s">
        <v>451</v>
      </c>
      <c r="AA1586" s="16" t="s">
        <v>14548</v>
      </c>
      <c r="AB1586" s="16" t="s">
        <v>482</v>
      </c>
      <c r="AC1586" s="16" t="s">
        <v>21</v>
      </c>
      <c r="AD1586" s="16" t="s">
        <v>453</v>
      </c>
      <c r="AE1586" s="16" t="s">
        <v>338</v>
      </c>
      <c r="AF1586" s="16" t="s">
        <v>338</v>
      </c>
      <c r="AG1586" s="25">
        <f ca="1" t="shared" si="188"/>
        <v>3.94805555557832</v>
      </c>
      <c r="AH1586" s="25" t="str">
        <f t="shared" si="189"/>
        <v>是</v>
      </c>
      <c r="AI1586" s="26" t="str">
        <f ca="1" t="shared" si="190"/>
        <v>是</v>
      </c>
      <c r="AJ1586" s="27" t="str">
        <f ca="1" t="shared" si="191"/>
        <v>是</v>
      </c>
      <c r="AK1586" s="28" t="s">
        <v>69</v>
      </c>
      <c r="AL1586" s="28"/>
      <c r="AM1586" s="28"/>
    </row>
    <row r="1587" spans="1:39">
      <c r="A1587" s="22" t="str">
        <f t="shared" si="186"/>
        <v>合肥高新天鹅湖网点</v>
      </c>
      <c r="B1587" s="22" t="str">
        <f>VLOOKUP(R1587,区域划分!A:B,2,0)</f>
        <v>合肥南</v>
      </c>
      <c r="C1587" t="str">
        <f t="shared" si="187"/>
        <v>2020-11-08</v>
      </c>
      <c r="D1587" s="16" t="s">
        <v>14549</v>
      </c>
      <c r="E1587" s="16" t="s">
        <v>14550</v>
      </c>
      <c r="F1587" s="16" t="s">
        <v>433</v>
      </c>
      <c r="G1587" s="16" t="s">
        <v>471</v>
      </c>
      <c r="H1587" s="16" t="s">
        <v>472</v>
      </c>
      <c r="I1587" s="16" t="s">
        <v>473</v>
      </c>
      <c r="J1587" s="16" t="s">
        <v>5188</v>
      </c>
      <c r="K1587" s="16" t="s">
        <v>14551</v>
      </c>
      <c r="L1587" s="16" t="s">
        <v>14552</v>
      </c>
      <c r="M1587" s="16" t="s">
        <v>14553</v>
      </c>
      <c r="N1587" s="16" t="s">
        <v>441</v>
      </c>
      <c r="O1587" s="16" t="s">
        <v>442</v>
      </c>
      <c r="P1587" s="16" t="s">
        <v>14554</v>
      </c>
      <c r="Q1587" s="16" t="s">
        <v>14555</v>
      </c>
      <c r="R1587" s="16" t="s">
        <v>17</v>
      </c>
      <c r="S1587" s="16" t="s">
        <v>593</v>
      </c>
      <c r="T1587" s="16" t="s">
        <v>14556</v>
      </c>
      <c r="U1587" s="16" t="s">
        <v>447</v>
      </c>
      <c r="V1587" s="16" t="s">
        <v>14557</v>
      </c>
      <c r="W1587" s="16" t="s">
        <v>14554</v>
      </c>
      <c r="X1587" s="16" t="s">
        <v>449</v>
      </c>
      <c r="Y1587" s="16" t="s">
        <v>450</v>
      </c>
      <c r="Z1587" s="16" t="s">
        <v>451</v>
      </c>
      <c r="AA1587" s="16" t="s">
        <v>14558</v>
      </c>
      <c r="AB1587" s="16" t="s">
        <v>593</v>
      </c>
      <c r="AC1587" s="16" t="s">
        <v>17</v>
      </c>
      <c r="AD1587" s="16" t="s">
        <v>453</v>
      </c>
      <c r="AE1587" s="16" t="s">
        <v>338</v>
      </c>
      <c r="AF1587" s="16" t="s">
        <v>338</v>
      </c>
      <c r="AG1587" s="25">
        <f ca="1" t="shared" si="188"/>
        <v>4.3758333332953</v>
      </c>
      <c r="AH1587" s="25" t="str">
        <f t="shared" si="189"/>
        <v>是</v>
      </c>
      <c r="AI1587" s="26" t="str">
        <f ca="1" t="shared" si="190"/>
        <v>是</v>
      </c>
      <c r="AJ1587" s="27" t="str">
        <f ca="1" t="shared" si="191"/>
        <v>是</v>
      </c>
      <c r="AK1587" s="28" t="s">
        <v>69</v>
      </c>
      <c r="AL1587" s="28"/>
      <c r="AM1587" s="28"/>
    </row>
    <row r="1588" spans="1:39">
      <c r="A1588" s="22" t="str">
        <f t="shared" si="186"/>
        <v>合肥肥东人民路网点</v>
      </c>
      <c r="B1588" s="22" t="str">
        <f>VLOOKUP(R1588,区域划分!A:B,2,0)</f>
        <v>肥东</v>
      </c>
      <c r="C1588" t="str">
        <f t="shared" si="187"/>
        <v>2020-11-08</v>
      </c>
      <c r="D1588" s="16" t="s">
        <v>14559</v>
      </c>
      <c r="E1588" s="16" t="s">
        <v>14560</v>
      </c>
      <c r="F1588" s="16" t="s">
        <v>433</v>
      </c>
      <c r="G1588" s="16" t="s">
        <v>471</v>
      </c>
      <c r="H1588" s="16" t="s">
        <v>472</v>
      </c>
      <c r="I1588" s="16" t="s">
        <v>473</v>
      </c>
      <c r="J1588" s="16" t="s">
        <v>14561</v>
      </c>
      <c r="K1588" s="16" t="s">
        <v>14562</v>
      </c>
      <c r="L1588" s="16" t="s">
        <v>14563</v>
      </c>
      <c r="M1588" s="16" t="s">
        <v>537</v>
      </c>
      <c r="N1588" s="16" t="s">
        <v>441</v>
      </c>
      <c r="O1588" s="16" t="s">
        <v>442</v>
      </c>
      <c r="P1588" s="16" t="s">
        <v>14564</v>
      </c>
      <c r="Q1588" s="16" t="s">
        <v>14565</v>
      </c>
      <c r="R1588" s="16" t="s">
        <v>23</v>
      </c>
      <c r="S1588" s="16" t="s">
        <v>2174</v>
      </c>
      <c r="T1588" s="16" t="s">
        <v>14566</v>
      </c>
      <c r="U1588" s="16" t="s">
        <v>447</v>
      </c>
      <c r="V1588" s="16" t="s">
        <v>541</v>
      </c>
      <c r="W1588" s="16" t="s">
        <v>14564</v>
      </c>
      <c r="X1588" s="16" t="s">
        <v>449</v>
      </c>
      <c r="Y1588" s="16" t="s">
        <v>450</v>
      </c>
      <c r="Z1588" s="16" t="s">
        <v>451</v>
      </c>
      <c r="AA1588" s="16" t="s">
        <v>14567</v>
      </c>
      <c r="AB1588" s="16" t="s">
        <v>2174</v>
      </c>
      <c r="AC1588" s="16" t="s">
        <v>23</v>
      </c>
      <c r="AD1588" s="16" t="s">
        <v>453</v>
      </c>
      <c r="AE1588" s="16" t="s">
        <v>338</v>
      </c>
      <c r="AF1588" s="16" t="s">
        <v>338</v>
      </c>
      <c r="AG1588" s="25">
        <f ca="1" t="shared" si="188"/>
        <v>4.4725000000326</v>
      </c>
      <c r="AH1588" s="25" t="str">
        <f t="shared" si="189"/>
        <v>是</v>
      </c>
      <c r="AI1588" s="26" t="str">
        <f ca="1" t="shared" si="190"/>
        <v>是</v>
      </c>
      <c r="AJ1588" s="27" t="str">
        <f ca="1" t="shared" si="191"/>
        <v>是</v>
      </c>
      <c r="AK1588" s="28" t="s">
        <v>69</v>
      </c>
      <c r="AL1588" s="28"/>
      <c r="AM1588" s="28"/>
    </row>
    <row r="1589" spans="1:39">
      <c r="A1589" s="22" t="str">
        <f t="shared" si="186"/>
        <v>肥东集散点</v>
      </c>
      <c r="B1589" s="22" t="str">
        <f>VLOOKUP(R1589,区域划分!A:B,2,0)</f>
        <v>肥东</v>
      </c>
      <c r="C1589" t="str">
        <f t="shared" si="187"/>
        <v>2020-11-08</v>
      </c>
      <c r="D1589" s="16" t="s">
        <v>14568</v>
      </c>
      <c r="E1589" s="16" t="s">
        <v>14569</v>
      </c>
      <c r="F1589" s="16" t="s">
        <v>433</v>
      </c>
      <c r="G1589" s="16" t="s">
        <v>434</v>
      </c>
      <c r="H1589" s="16" t="s">
        <v>435</v>
      </c>
      <c r="I1589" s="16" t="s">
        <v>436</v>
      </c>
      <c r="J1589" s="16" t="s">
        <v>14570</v>
      </c>
      <c r="K1589" s="16" t="s">
        <v>14571</v>
      </c>
      <c r="L1589" s="16" t="s">
        <v>14572</v>
      </c>
      <c r="M1589" s="16" t="s">
        <v>14573</v>
      </c>
      <c r="N1589" s="16" t="s">
        <v>441</v>
      </c>
      <c r="O1589" s="16" t="s">
        <v>442</v>
      </c>
      <c r="P1589" s="16" t="s">
        <v>14574</v>
      </c>
      <c r="Q1589" s="16" t="s">
        <v>14575</v>
      </c>
      <c r="R1589" s="16" t="s">
        <v>35</v>
      </c>
      <c r="S1589" s="16" t="s">
        <v>4406</v>
      </c>
      <c r="T1589" s="16" t="s">
        <v>14576</v>
      </c>
      <c r="U1589" s="16" t="s">
        <v>447</v>
      </c>
      <c r="V1589" s="16" t="s">
        <v>14577</v>
      </c>
      <c r="W1589" s="16" t="s">
        <v>14574</v>
      </c>
      <c r="X1589" s="16" t="s">
        <v>449</v>
      </c>
      <c r="Y1589" s="16" t="s">
        <v>450</v>
      </c>
      <c r="Z1589" s="16" t="s">
        <v>451</v>
      </c>
      <c r="AA1589" s="16" t="s">
        <v>14578</v>
      </c>
      <c r="AB1589" s="16" t="s">
        <v>4406</v>
      </c>
      <c r="AC1589" s="16" t="s">
        <v>35</v>
      </c>
      <c r="AD1589" s="16" t="s">
        <v>453</v>
      </c>
      <c r="AE1589" s="16" t="s">
        <v>338</v>
      </c>
      <c r="AF1589" s="16" t="s">
        <v>338</v>
      </c>
      <c r="AG1589" s="25">
        <f ca="1" t="shared" si="188"/>
        <v>1.37750000000233</v>
      </c>
      <c r="AH1589" s="25" t="str">
        <f t="shared" si="189"/>
        <v>是</v>
      </c>
      <c r="AI1589" s="26" t="str">
        <f ca="1" t="shared" si="190"/>
        <v>是</v>
      </c>
      <c r="AJ1589" s="27" t="str">
        <f ca="1" t="shared" si="191"/>
        <v>是</v>
      </c>
      <c r="AK1589" s="28" t="s">
        <v>69</v>
      </c>
      <c r="AL1589" s="28"/>
      <c r="AM1589" s="28"/>
    </row>
    <row r="1590" spans="1:39">
      <c r="A1590" s="22" t="str">
        <f t="shared" si="186"/>
        <v>合肥经开大学城网点</v>
      </c>
      <c r="B1590" s="22" t="str">
        <f>VLOOKUP(R1590,区域划分!A:B,2,0)</f>
        <v>合肥南</v>
      </c>
      <c r="C1590" t="str">
        <f t="shared" si="187"/>
        <v>2020-11-08</v>
      </c>
      <c r="D1590" s="16" t="s">
        <v>14579</v>
      </c>
      <c r="E1590" s="16" t="s">
        <v>14580</v>
      </c>
      <c r="F1590" s="16" t="s">
        <v>433</v>
      </c>
      <c r="G1590" s="16" t="s">
        <v>456</v>
      </c>
      <c r="H1590" s="16" t="s">
        <v>457</v>
      </c>
      <c r="I1590" s="16" t="s">
        <v>473</v>
      </c>
      <c r="J1590" s="16" t="s">
        <v>10820</v>
      </c>
      <c r="K1590" s="16" t="s">
        <v>14581</v>
      </c>
      <c r="L1590" s="16" t="s">
        <v>14582</v>
      </c>
      <c r="M1590" s="16" t="s">
        <v>14583</v>
      </c>
      <c r="N1590" s="16" t="s">
        <v>478</v>
      </c>
      <c r="O1590" s="16" t="s">
        <v>442</v>
      </c>
      <c r="P1590" s="16" t="s">
        <v>14584</v>
      </c>
      <c r="Q1590" s="16" t="s">
        <v>14585</v>
      </c>
      <c r="R1590" s="16" t="s">
        <v>7</v>
      </c>
      <c r="S1590" s="16" t="s">
        <v>3414</v>
      </c>
      <c r="T1590" s="16" t="s">
        <v>14586</v>
      </c>
      <c r="U1590" s="16" t="s">
        <v>447</v>
      </c>
      <c r="V1590" s="16" t="s">
        <v>14587</v>
      </c>
      <c r="W1590" s="16" t="s">
        <v>14584</v>
      </c>
      <c r="X1590" s="16" t="s">
        <v>449</v>
      </c>
      <c r="Y1590" s="16" t="s">
        <v>450</v>
      </c>
      <c r="Z1590" s="16" t="s">
        <v>451</v>
      </c>
      <c r="AA1590" s="16" t="s">
        <v>14588</v>
      </c>
      <c r="AB1590" s="16" t="s">
        <v>3414</v>
      </c>
      <c r="AC1590" s="16" t="s">
        <v>7</v>
      </c>
      <c r="AD1590" s="16" t="s">
        <v>453</v>
      </c>
      <c r="AE1590" s="16" t="s">
        <v>338</v>
      </c>
      <c r="AF1590" s="16" t="s">
        <v>338</v>
      </c>
      <c r="AG1590" s="25">
        <f ca="1" t="shared" si="188"/>
        <v>1.89444444444962</v>
      </c>
      <c r="AH1590" s="25" t="str">
        <f t="shared" si="189"/>
        <v>是</v>
      </c>
      <c r="AI1590" s="26" t="str">
        <f ca="1" t="shared" si="190"/>
        <v>是</v>
      </c>
      <c r="AJ1590" s="27" t="str">
        <f ca="1" t="shared" si="191"/>
        <v>是</v>
      </c>
      <c r="AK1590" s="28" t="s">
        <v>69</v>
      </c>
      <c r="AL1590" s="28"/>
      <c r="AM1590" s="28"/>
    </row>
    <row r="1591" spans="1:39">
      <c r="A1591" s="22" t="str">
        <f t="shared" si="186"/>
        <v>合肥肥东吾悦网点</v>
      </c>
      <c r="B1591" s="22" t="str">
        <f>VLOOKUP(R1591,区域划分!A:B,2,0)</f>
        <v>肥东</v>
      </c>
      <c r="C1591" t="str">
        <f t="shared" si="187"/>
        <v>2020-11-08</v>
      </c>
      <c r="D1591" s="16" t="s">
        <v>14589</v>
      </c>
      <c r="E1591" s="16" t="s">
        <v>14590</v>
      </c>
      <c r="F1591" s="16" t="s">
        <v>433</v>
      </c>
      <c r="G1591" s="16" t="s">
        <v>471</v>
      </c>
      <c r="H1591" s="16" t="s">
        <v>472</v>
      </c>
      <c r="I1591" s="16" t="s">
        <v>473</v>
      </c>
      <c r="J1591" s="16" t="s">
        <v>954</v>
      </c>
      <c r="K1591" s="16" t="s">
        <v>14591</v>
      </c>
      <c r="L1591" s="16" t="s">
        <v>14592</v>
      </c>
      <c r="M1591" s="16" t="s">
        <v>537</v>
      </c>
      <c r="N1591" s="16" t="s">
        <v>441</v>
      </c>
      <c r="O1591" s="16" t="s">
        <v>442</v>
      </c>
      <c r="P1591" s="16" t="s">
        <v>537</v>
      </c>
      <c r="Q1591" s="16" t="s">
        <v>14593</v>
      </c>
      <c r="R1591" s="16" t="s">
        <v>11</v>
      </c>
      <c r="S1591" s="16" t="s">
        <v>4406</v>
      </c>
      <c r="T1591" s="16" t="s">
        <v>14594</v>
      </c>
      <c r="U1591" s="16" t="s">
        <v>447</v>
      </c>
      <c r="V1591" s="16" t="s">
        <v>541</v>
      </c>
      <c r="W1591" s="16" t="s">
        <v>537</v>
      </c>
      <c r="X1591" s="16" t="s">
        <v>449</v>
      </c>
      <c r="Y1591" s="16" t="s">
        <v>450</v>
      </c>
      <c r="Z1591" s="16" t="s">
        <v>451</v>
      </c>
      <c r="AA1591" s="16" t="s">
        <v>14595</v>
      </c>
      <c r="AB1591" s="16" t="s">
        <v>4406</v>
      </c>
      <c r="AC1591" s="16" t="s">
        <v>11</v>
      </c>
      <c r="AD1591" s="16" t="s">
        <v>453</v>
      </c>
      <c r="AE1591" s="16" t="s">
        <v>338</v>
      </c>
      <c r="AF1591" s="16" t="s">
        <v>338</v>
      </c>
      <c r="AG1591" s="25">
        <f ca="1" t="shared" si="188"/>
        <v>1.31666666659294</v>
      </c>
      <c r="AH1591" s="25" t="str">
        <f t="shared" si="189"/>
        <v>是</v>
      </c>
      <c r="AI1591" s="26" t="str">
        <f ca="1" t="shared" si="190"/>
        <v>是</v>
      </c>
      <c r="AJ1591" s="27" t="str">
        <f ca="1" t="shared" si="191"/>
        <v>是</v>
      </c>
      <c r="AK1591" s="28" t="s">
        <v>69</v>
      </c>
      <c r="AL1591" s="28"/>
      <c r="AM1591" s="28"/>
    </row>
    <row r="1592" spans="1:39">
      <c r="A1592" s="22" t="str">
        <f t="shared" si="186"/>
        <v>合肥肥东吾悦网点</v>
      </c>
      <c r="B1592" s="22" t="str">
        <f>VLOOKUP(R1592,区域划分!A:B,2,0)</f>
        <v>肥东</v>
      </c>
      <c r="C1592" t="str">
        <f t="shared" si="187"/>
        <v>2020-11-08</v>
      </c>
      <c r="D1592" s="16" t="s">
        <v>14596</v>
      </c>
      <c r="E1592" s="16" t="s">
        <v>14597</v>
      </c>
      <c r="F1592" s="16" t="s">
        <v>433</v>
      </c>
      <c r="G1592" s="16" t="s">
        <v>471</v>
      </c>
      <c r="H1592" s="16" t="s">
        <v>472</v>
      </c>
      <c r="I1592" s="16" t="s">
        <v>436</v>
      </c>
      <c r="J1592" s="16" t="s">
        <v>2582</v>
      </c>
      <c r="K1592" s="16" t="s">
        <v>14598</v>
      </c>
      <c r="L1592" s="16" t="s">
        <v>14599</v>
      </c>
      <c r="M1592" s="16" t="s">
        <v>14600</v>
      </c>
      <c r="N1592" s="16" t="s">
        <v>478</v>
      </c>
      <c r="O1592" s="16" t="s">
        <v>442</v>
      </c>
      <c r="P1592" s="16" t="s">
        <v>14601</v>
      </c>
      <c r="Q1592" s="16" t="s">
        <v>14602</v>
      </c>
      <c r="R1592" s="16" t="s">
        <v>11</v>
      </c>
      <c r="S1592" s="16" t="s">
        <v>4406</v>
      </c>
      <c r="T1592" s="16" t="s">
        <v>14603</v>
      </c>
      <c r="U1592" s="16" t="s">
        <v>447</v>
      </c>
      <c r="V1592" s="16" t="s">
        <v>14604</v>
      </c>
      <c r="W1592" s="16" t="s">
        <v>14601</v>
      </c>
      <c r="X1592" s="16" t="s">
        <v>449</v>
      </c>
      <c r="Y1592" s="16" t="s">
        <v>450</v>
      </c>
      <c r="Z1592" s="16" t="s">
        <v>451</v>
      </c>
      <c r="AA1592" s="16" t="s">
        <v>14605</v>
      </c>
      <c r="AB1592" s="16" t="s">
        <v>4406</v>
      </c>
      <c r="AC1592" s="16" t="s">
        <v>11</v>
      </c>
      <c r="AD1592" s="16" t="s">
        <v>453</v>
      </c>
      <c r="AE1592" s="16" t="s">
        <v>338</v>
      </c>
      <c r="AF1592" s="16" t="s">
        <v>338</v>
      </c>
      <c r="AG1592" s="25">
        <f ca="1" t="shared" si="188"/>
        <v>8.7755555556505</v>
      </c>
      <c r="AH1592" s="25" t="str">
        <f t="shared" si="189"/>
        <v>是</v>
      </c>
      <c r="AI1592" s="26" t="str">
        <f ca="1" t="shared" si="190"/>
        <v>是</v>
      </c>
      <c r="AJ1592" s="27" t="str">
        <f ca="1" t="shared" si="191"/>
        <v>是</v>
      </c>
      <c r="AK1592" s="28" t="s">
        <v>69</v>
      </c>
      <c r="AL1592" s="28"/>
      <c r="AM1592" s="28"/>
    </row>
    <row r="1593" spans="1:39">
      <c r="A1593" s="22" t="str">
        <f t="shared" si="186"/>
        <v>合肥肥东吾悦网点</v>
      </c>
      <c r="B1593" s="22" t="str">
        <f>VLOOKUP(R1593,区域划分!A:B,2,0)</f>
        <v>肥东</v>
      </c>
      <c r="C1593" t="str">
        <f t="shared" si="187"/>
        <v>2020-11-08</v>
      </c>
      <c r="D1593" s="16" t="s">
        <v>14606</v>
      </c>
      <c r="E1593" s="16" t="s">
        <v>14607</v>
      </c>
      <c r="F1593" s="16" t="s">
        <v>433</v>
      </c>
      <c r="G1593" s="16" t="s">
        <v>471</v>
      </c>
      <c r="H1593" s="16" t="s">
        <v>472</v>
      </c>
      <c r="I1593" s="16" t="s">
        <v>473</v>
      </c>
      <c r="J1593" s="16" t="s">
        <v>14608</v>
      </c>
      <c r="K1593" s="16" t="s">
        <v>14609</v>
      </c>
      <c r="L1593" s="16" t="s">
        <v>14610</v>
      </c>
      <c r="M1593" s="16" t="s">
        <v>14611</v>
      </c>
      <c r="N1593" s="16" t="s">
        <v>478</v>
      </c>
      <c r="O1593" s="16" t="s">
        <v>442</v>
      </c>
      <c r="P1593" s="16" t="s">
        <v>14612</v>
      </c>
      <c r="Q1593" s="16" t="s">
        <v>14613</v>
      </c>
      <c r="R1593" s="16" t="s">
        <v>11</v>
      </c>
      <c r="S1593" s="16" t="s">
        <v>4406</v>
      </c>
      <c r="T1593" s="16" t="s">
        <v>14614</v>
      </c>
      <c r="U1593" s="16" t="s">
        <v>447</v>
      </c>
      <c r="V1593" s="16" t="s">
        <v>14615</v>
      </c>
      <c r="W1593" s="16" t="s">
        <v>14612</v>
      </c>
      <c r="X1593" s="16" t="s">
        <v>449</v>
      </c>
      <c r="Y1593" s="16" t="s">
        <v>450</v>
      </c>
      <c r="Z1593" s="16" t="s">
        <v>451</v>
      </c>
      <c r="AA1593" s="16" t="s">
        <v>14616</v>
      </c>
      <c r="AB1593" s="16" t="s">
        <v>4406</v>
      </c>
      <c r="AC1593" s="16" t="s">
        <v>11</v>
      </c>
      <c r="AD1593" s="16" t="s">
        <v>453</v>
      </c>
      <c r="AE1593" s="16" t="s">
        <v>338</v>
      </c>
      <c r="AF1593" s="16" t="s">
        <v>338</v>
      </c>
      <c r="AG1593" s="25">
        <f ca="1" t="shared" si="188"/>
        <v>1.27916666655801</v>
      </c>
      <c r="AH1593" s="25" t="str">
        <f t="shared" si="189"/>
        <v>是</v>
      </c>
      <c r="AI1593" s="26" t="str">
        <f ca="1" t="shared" si="190"/>
        <v>是</v>
      </c>
      <c r="AJ1593" s="27" t="str">
        <f ca="1" t="shared" si="191"/>
        <v>是</v>
      </c>
      <c r="AK1593" s="28" t="s">
        <v>69</v>
      </c>
      <c r="AL1593" s="28"/>
      <c r="AM1593" s="28"/>
    </row>
    <row r="1594" spans="1:39">
      <c r="A1594" s="22" t="str">
        <f t="shared" si="186"/>
        <v>合肥经开大学城网点</v>
      </c>
      <c r="B1594" s="22" t="str">
        <f>VLOOKUP(R1594,区域划分!A:B,2,0)</f>
        <v>合肥南</v>
      </c>
      <c r="C1594" t="str">
        <f t="shared" si="187"/>
        <v>2020-11-08</v>
      </c>
      <c r="D1594" s="16" t="s">
        <v>14617</v>
      </c>
      <c r="E1594" s="16" t="s">
        <v>14618</v>
      </c>
      <c r="F1594" s="16" t="s">
        <v>433</v>
      </c>
      <c r="G1594" s="16" t="s">
        <v>532</v>
      </c>
      <c r="H1594" s="16" t="s">
        <v>533</v>
      </c>
      <c r="I1594" s="16" t="s">
        <v>436</v>
      </c>
      <c r="J1594" s="16" t="s">
        <v>14619</v>
      </c>
      <c r="K1594" s="16" t="s">
        <v>14620</v>
      </c>
      <c r="L1594" s="16" t="s">
        <v>14621</v>
      </c>
      <c r="M1594" s="16" t="s">
        <v>537</v>
      </c>
      <c r="N1594" s="16" t="s">
        <v>441</v>
      </c>
      <c r="O1594" s="16" t="s">
        <v>442</v>
      </c>
      <c r="P1594" s="16" t="s">
        <v>537</v>
      </c>
      <c r="Q1594" s="16" t="s">
        <v>14622</v>
      </c>
      <c r="R1594" s="16" t="s">
        <v>7</v>
      </c>
      <c r="S1594" s="16" t="s">
        <v>3414</v>
      </c>
      <c r="T1594" s="16" t="s">
        <v>14623</v>
      </c>
      <c r="U1594" s="16" t="s">
        <v>447</v>
      </c>
      <c r="V1594" s="16" t="s">
        <v>541</v>
      </c>
      <c r="W1594" s="16" t="s">
        <v>537</v>
      </c>
      <c r="X1594" s="16" t="s">
        <v>449</v>
      </c>
      <c r="Y1594" s="16" t="s">
        <v>450</v>
      </c>
      <c r="Z1594" s="16" t="s">
        <v>451</v>
      </c>
      <c r="AA1594" s="16" t="s">
        <v>14624</v>
      </c>
      <c r="AB1594" s="16" t="s">
        <v>3414</v>
      </c>
      <c r="AC1594" s="16" t="s">
        <v>7</v>
      </c>
      <c r="AD1594" s="16" t="s">
        <v>453</v>
      </c>
      <c r="AE1594" s="16" t="s">
        <v>338</v>
      </c>
      <c r="AF1594" s="16" t="s">
        <v>338</v>
      </c>
      <c r="AG1594" s="25">
        <f ca="1" t="shared" si="188"/>
        <v>1.48305555543629</v>
      </c>
      <c r="AH1594" s="25" t="str">
        <f t="shared" si="189"/>
        <v>是</v>
      </c>
      <c r="AI1594" s="26" t="str">
        <f ca="1" t="shared" si="190"/>
        <v>是</v>
      </c>
      <c r="AJ1594" s="27" t="str">
        <f ca="1" t="shared" si="191"/>
        <v>是</v>
      </c>
      <c r="AK1594" s="28" t="s">
        <v>69</v>
      </c>
      <c r="AL1594" s="28"/>
      <c r="AM1594" s="28"/>
    </row>
    <row r="1595" spans="1:39">
      <c r="A1595" s="22" t="str">
        <f t="shared" si="186"/>
        <v>宣城宣州城西网点</v>
      </c>
      <c r="B1595" s="22" t="str">
        <f>VLOOKUP(R1595,区域划分!A:B,2,0)</f>
        <v>宣城</v>
      </c>
      <c r="C1595" t="str">
        <f t="shared" si="187"/>
        <v>2020-11-08</v>
      </c>
      <c r="D1595" s="16" t="s">
        <v>14625</v>
      </c>
      <c r="E1595" s="16" t="s">
        <v>14626</v>
      </c>
      <c r="F1595" s="16" t="s">
        <v>433</v>
      </c>
      <c r="G1595" s="16" t="s">
        <v>456</v>
      </c>
      <c r="H1595" s="16" t="s">
        <v>457</v>
      </c>
      <c r="I1595" s="16" t="s">
        <v>473</v>
      </c>
      <c r="J1595" s="16" t="s">
        <v>954</v>
      </c>
      <c r="K1595" s="16" t="s">
        <v>1685</v>
      </c>
      <c r="L1595" s="16" t="s">
        <v>14627</v>
      </c>
      <c r="M1595" s="16" t="s">
        <v>537</v>
      </c>
      <c r="N1595" s="16" t="s">
        <v>441</v>
      </c>
      <c r="O1595" s="16" t="s">
        <v>442</v>
      </c>
      <c r="P1595" s="16" t="s">
        <v>537</v>
      </c>
      <c r="Q1595" s="16" t="s">
        <v>14628</v>
      </c>
      <c r="R1595" s="16" t="s">
        <v>85</v>
      </c>
      <c r="S1595" s="16" t="s">
        <v>4176</v>
      </c>
      <c r="T1595" s="16" t="s">
        <v>11754</v>
      </c>
      <c r="U1595" s="16" t="s">
        <v>466</v>
      </c>
      <c r="V1595" s="16" t="s">
        <v>541</v>
      </c>
      <c r="W1595" s="16" t="s">
        <v>537</v>
      </c>
      <c r="X1595" s="16" t="s">
        <v>449</v>
      </c>
      <c r="Y1595" s="16" t="s">
        <v>450</v>
      </c>
      <c r="Z1595" s="16" t="s">
        <v>451</v>
      </c>
      <c r="AA1595" s="16" t="s">
        <v>14629</v>
      </c>
      <c r="AB1595" s="16" t="s">
        <v>4176</v>
      </c>
      <c r="AC1595" s="16" t="s">
        <v>85</v>
      </c>
      <c r="AD1595" s="16" t="s">
        <v>453</v>
      </c>
      <c r="AE1595" s="16" t="s">
        <v>85</v>
      </c>
      <c r="AF1595" s="16" t="s">
        <v>338</v>
      </c>
      <c r="AG1595" s="25">
        <f ca="1" t="shared" si="188"/>
        <v>23.8441666665603</v>
      </c>
      <c r="AH1595" s="25" t="str">
        <f t="shared" si="189"/>
        <v>是</v>
      </c>
      <c r="AI1595" s="26" t="str">
        <f ca="1" t="shared" si="190"/>
        <v>是</v>
      </c>
      <c r="AJ1595" s="27" t="str">
        <f ca="1" t="shared" si="191"/>
        <v>是</v>
      </c>
      <c r="AK1595" s="28" t="s">
        <v>69</v>
      </c>
      <c r="AL1595" s="28" t="s">
        <v>71</v>
      </c>
      <c r="AM1595" s="28"/>
    </row>
    <row r="1596" spans="1:39">
      <c r="A1596" s="22" t="str">
        <f t="shared" si="186"/>
        <v>合肥经开大学城网点</v>
      </c>
      <c r="B1596" s="22" t="str">
        <f>VLOOKUP(R1596,区域划分!A:B,2,0)</f>
        <v>合肥南</v>
      </c>
      <c r="C1596" t="str">
        <f t="shared" si="187"/>
        <v>2020-11-08</v>
      </c>
      <c r="D1596" s="16" t="s">
        <v>14630</v>
      </c>
      <c r="E1596" s="16" t="s">
        <v>14631</v>
      </c>
      <c r="F1596" s="16" t="s">
        <v>433</v>
      </c>
      <c r="G1596" s="16" t="s">
        <v>456</v>
      </c>
      <c r="H1596" s="16" t="s">
        <v>457</v>
      </c>
      <c r="I1596" s="16" t="s">
        <v>436</v>
      </c>
      <c r="J1596" s="16" t="s">
        <v>1093</v>
      </c>
      <c r="K1596" s="16" t="s">
        <v>4476</v>
      </c>
      <c r="L1596" s="16" t="s">
        <v>14632</v>
      </c>
      <c r="M1596" s="16" t="s">
        <v>14633</v>
      </c>
      <c r="N1596" s="16" t="s">
        <v>441</v>
      </c>
      <c r="O1596" s="16" t="s">
        <v>442</v>
      </c>
      <c r="P1596" s="16" t="s">
        <v>14634</v>
      </c>
      <c r="Q1596" s="16" t="s">
        <v>14635</v>
      </c>
      <c r="R1596" s="16" t="s">
        <v>7</v>
      </c>
      <c r="S1596" s="16" t="s">
        <v>3414</v>
      </c>
      <c r="T1596" s="16" t="s">
        <v>14636</v>
      </c>
      <c r="U1596" s="16" t="s">
        <v>447</v>
      </c>
      <c r="V1596" s="16" t="s">
        <v>14637</v>
      </c>
      <c r="W1596" s="16" t="s">
        <v>14634</v>
      </c>
      <c r="X1596" s="16" t="s">
        <v>449</v>
      </c>
      <c r="Y1596" s="16" t="s">
        <v>450</v>
      </c>
      <c r="Z1596" s="16" t="s">
        <v>451</v>
      </c>
      <c r="AA1596" s="16" t="s">
        <v>14638</v>
      </c>
      <c r="AB1596" s="16" t="s">
        <v>3414</v>
      </c>
      <c r="AC1596" s="16" t="s">
        <v>7</v>
      </c>
      <c r="AD1596" s="16" t="s">
        <v>453</v>
      </c>
      <c r="AE1596" s="16" t="s">
        <v>338</v>
      </c>
      <c r="AF1596" s="16" t="s">
        <v>338</v>
      </c>
      <c r="AG1596" s="25">
        <f ca="1" t="shared" si="188"/>
        <v>1.50916666671401</v>
      </c>
      <c r="AH1596" s="25" t="str">
        <f t="shared" si="189"/>
        <v>是</v>
      </c>
      <c r="AI1596" s="26" t="str">
        <f ca="1" t="shared" si="190"/>
        <v>是</v>
      </c>
      <c r="AJ1596" s="27" t="str">
        <f ca="1" t="shared" si="191"/>
        <v>是</v>
      </c>
      <c r="AK1596" s="28" t="s">
        <v>69</v>
      </c>
      <c r="AL1596" s="28"/>
      <c r="AM1596" s="28"/>
    </row>
    <row r="1597" spans="1:39">
      <c r="A1597" s="22" t="str">
        <f t="shared" si="186"/>
        <v>宣城宣州城东网点</v>
      </c>
      <c r="B1597" s="22" t="str">
        <f>VLOOKUP(R1597,区域划分!A:B,2,0)</f>
        <v>宣城</v>
      </c>
      <c r="C1597" t="str">
        <f t="shared" si="187"/>
        <v>2020-11-08</v>
      </c>
      <c r="D1597" s="16" t="s">
        <v>14639</v>
      </c>
      <c r="E1597" s="16" t="s">
        <v>14640</v>
      </c>
      <c r="F1597" s="16" t="s">
        <v>433</v>
      </c>
      <c r="G1597" s="16" t="s">
        <v>456</v>
      </c>
      <c r="H1597" s="16" t="s">
        <v>457</v>
      </c>
      <c r="I1597" s="16" t="s">
        <v>473</v>
      </c>
      <c r="J1597" s="16" t="s">
        <v>1212</v>
      </c>
      <c r="K1597" s="16" t="s">
        <v>7508</v>
      </c>
      <c r="L1597" s="16" t="s">
        <v>14641</v>
      </c>
      <c r="M1597" s="16" t="s">
        <v>14485</v>
      </c>
      <c r="N1597" s="16" t="s">
        <v>478</v>
      </c>
      <c r="O1597" s="16" t="s">
        <v>442</v>
      </c>
      <c r="P1597" s="16" t="s">
        <v>14642</v>
      </c>
      <c r="Q1597" s="16" t="s">
        <v>14643</v>
      </c>
      <c r="R1597" s="16" t="s">
        <v>53</v>
      </c>
      <c r="S1597" s="16" t="s">
        <v>4176</v>
      </c>
      <c r="T1597" s="16" t="s">
        <v>14644</v>
      </c>
      <c r="U1597" s="16" t="s">
        <v>466</v>
      </c>
      <c r="V1597" s="16" t="s">
        <v>14645</v>
      </c>
      <c r="W1597" s="16" t="s">
        <v>14642</v>
      </c>
      <c r="X1597" s="16" t="s">
        <v>449</v>
      </c>
      <c r="Y1597" s="16" t="s">
        <v>450</v>
      </c>
      <c r="Z1597" s="16" t="s">
        <v>451</v>
      </c>
      <c r="AA1597" s="16" t="s">
        <v>14646</v>
      </c>
      <c r="AB1597" s="16" t="s">
        <v>4176</v>
      </c>
      <c r="AC1597" s="16" t="s">
        <v>53</v>
      </c>
      <c r="AD1597" s="16" t="s">
        <v>453</v>
      </c>
      <c r="AE1597" s="16" t="s">
        <v>53</v>
      </c>
      <c r="AF1597" s="16" t="s">
        <v>338</v>
      </c>
      <c r="AG1597" s="25">
        <f ca="1" t="shared" si="188"/>
        <v>23.8075000000536</v>
      </c>
      <c r="AH1597" s="25" t="str">
        <f t="shared" si="189"/>
        <v>是</v>
      </c>
      <c r="AI1597" s="26" t="str">
        <f ca="1" t="shared" si="190"/>
        <v>是</v>
      </c>
      <c r="AJ1597" s="27" t="str">
        <f ca="1" t="shared" si="191"/>
        <v>是</v>
      </c>
      <c r="AK1597" s="28"/>
      <c r="AL1597" s="28" t="s">
        <v>71</v>
      </c>
      <c r="AM1597" s="28"/>
    </row>
    <row r="1598" spans="1:39">
      <c r="A1598" s="22" t="str">
        <f t="shared" si="186"/>
        <v>合肥经开大学城网点</v>
      </c>
      <c r="B1598" s="22" t="str">
        <f>VLOOKUP(R1598,区域划分!A:B,2,0)</f>
        <v>合肥南</v>
      </c>
      <c r="C1598" t="str">
        <f t="shared" si="187"/>
        <v>2020-11-08</v>
      </c>
      <c r="D1598" s="16" t="s">
        <v>14647</v>
      </c>
      <c r="E1598" s="16" t="s">
        <v>14648</v>
      </c>
      <c r="F1598" s="16" t="s">
        <v>835</v>
      </c>
      <c r="G1598" s="16" t="s">
        <v>471</v>
      </c>
      <c r="H1598" s="16" t="s">
        <v>599</v>
      </c>
      <c r="I1598" s="16" t="s">
        <v>473</v>
      </c>
      <c r="J1598" s="16" t="s">
        <v>836</v>
      </c>
      <c r="K1598" s="16" t="s">
        <v>4804</v>
      </c>
      <c r="L1598" s="16" t="s">
        <v>14649</v>
      </c>
      <c r="M1598" s="16" t="s">
        <v>14650</v>
      </c>
      <c r="N1598" s="16" t="s">
        <v>478</v>
      </c>
      <c r="O1598" s="16" t="s">
        <v>442</v>
      </c>
      <c r="P1598" s="16" t="s">
        <v>14651</v>
      </c>
      <c r="Q1598" s="16" t="s">
        <v>14652</v>
      </c>
      <c r="R1598" s="16" t="s">
        <v>7</v>
      </c>
      <c r="S1598" s="16" t="s">
        <v>3414</v>
      </c>
      <c r="T1598" s="16" t="s">
        <v>14653</v>
      </c>
      <c r="U1598" s="16" t="s">
        <v>447</v>
      </c>
      <c r="V1598" s="16" t="s">
        <v>14654</v>
      </c>
      <c r="W1598" s="16" t="s">
        <v>14651</v>
      </c>
      <c r="X1598" s="16" t="s">
        <v>449</v>
      </c>
      <c r="Y1598" s="16" t="s">
        <v>450</v>
      </c>
      <c r="Z1598" s="16" t="s">
        <v>451</v>
      </c>
      <c r="AA1598" s="16" t="s">
        <v>14655</v>
      </c>
      <c r="AB1598" s="16" t="s">
        <v>3414</v>
      </c>
      <c r="AC1598" s="16" t="s">
        <v>7</v>
      </c>
      <c r="AD1598" s="16" t="s">
        <v>865</v>
      </c>
      <c r="AE1598" s="16" t="s">
        <v>338</v>
      </c>
      <c r="AF1598" s="16" t="s">
        <v>338</v>
      </c>
      <c r="AG1598" s="25">
        <f ca="1" t="shared" si="188"/>
        <v>1.69000000006054</v>
      </c>
      <c r="AH1598" s="25" t="str">
        <f t="shared" si="189"/>
        <v>是</v>
      </c>
      <c r="AI1598" s="26" t="str">
        <f ca="1" t="shared" si="190"/>
        <v>是</v>
      </c>
      <c r="AJ1598" s="27" t="str">
        <f ca="1" t="shared" si="191"/>
        <v>是</v>
      </c>
      <c r="AK1598" s="28" t="s">
        <v>69</v>
      </c>
      <c r="AL1598" s="28"/>
      <c r="AM1598" s="28"/>
    </row>
    <row r="1599" spans="1:39">
      <c r="A1599" s="22" t="str">
        <f t="shared" si="186"/>
        <v>亳州利辛城北网点</v>
      </c>
      <c r="B1599" s="22" t="str">
        <f>VLOOKUP(R1599,区域划分!A:B,2,0)</f>
        <v>亳州</v>
      </c>
      <c r="C1599" t="str">
        <f t="shared" si="187"/>
        <v>2020-11-08</v>
      </c>
      <c r="D1599" s="16" t="s">
        <v>14656</v>
      </c>
      <c r="E1599" s="16" t="s">
        <v>14657</v>
      </c>
      <c r="F1599" s="16" t="s">
        <v>433</v>
      </c>
      <c r="G1599" s="16" t="s">
        <v>456</v>
      </c>
      <c r="H1599" s="16" t="s">
        <v>457</v>
      </c>
      <c r="I1599" s="16" t="s">
        <v>436</v>
      </c>
      <c r="J1599" s="16" t="s">
        <v>3121</v>
      </c>
      <c r="K1599" s="16" t="s">
        <v>14658</v>
      </c>
      <c r="L1599" s="16" t="s">
        <v>14659</v>
      </c>
      <c r="M1599" s="16" t="s">
        <v>14660</v>
      </c>
      <c r="N1599" s="16" t="s">
        <v>478</v>
      </c>
      <c r="O1599" s="16" t="s">
        <v>442</v>
      </c>
      <c r="P1599" s="16" t="s">
        <v>14661</v>
      </c>
      <c r="Q1599" s="16" t="s">
        <v>14662</v>
      </c>
      <c r="R1599" s="16" t="s">
        <v>92</v>
      </c>
      <c r="S1599" s="16" t="s">
        <v>10605</v>
      </c>
      <c r="T1599" s="16" t="s">
        <v>14663</v>
      </c>
      <c r="U1599" s="16" t="s">
        <v>447</v>
      </c>
      <c r="V1599" s="16" t="s">
        <v>14664</v>
      </c>
      <c r="W1599" s="16" t="s">
        <v>14661</v>
      </c>
      <c r="X1599" s="16" t="s">
        <v>449</v>
      </c>
      <c r="Y1599" s="16" t="s">
        <v>450</v>
      </c>
      <c r="Z1599" s="16" t="s">
        <v>451</v>
      </c>
      <c r="AA1599" s="16" t="s">
        <v>14665</v>
      </c>
      <c r="AB1599" s="16" t="s">
        <v>10605</v>
      </c>
      <c r="AC1599" s="16" t="s">
        <v>92</v>
      </c>
      <c r="AD1599" s="16" t="s">
        <v>453</v>
      </c>
      <c r="AE1599" s="16" t="s">
        <v>338</v>
      </c>
      <c r="AF1599" s="16" t="s">
        <v>338</v>
      </c>
      <c r="AG1599" s="25">
        <f ca="1" t="shared" si="188"/>
        <v>7.47138888883637</v>
      </c>
      <c r="AH1599" s="25" t="str">
        <f t="shared" si="189"/>
        <v>是</v>
      </c>
      <c r="AI1599" s="26" t="str">
        <f ca="1" t="shared" si="190"/>
        <v>是</v>
      </c>
      <c r="AJ1599" s="27" t="str">
        <f ca="1" t="shared" si="191"/>
        <v>是</v>
      </c>
      <c r="AK1599" s="28" t="s">
        <v>69</v>
      </c>
      <c r="AL1599" s="28"/>
      <c r="AM1599" s="28"/>
    </row>
    <row r="1600" spans="1:39">
      <c r="A1600" s="22" t="str">
        <f t="shared" si="186"/>
        <v>池州青阳网点</v>
      </c>
      <c r="B1600" s="22" t="str">
        <f>VLOOKUP(R1600,区域划分!A:B,2,0)</f>
        <v>池州</v>
      </c>
      <c r="C1600" t="str">
        <f t="shared" si="187"/>
        <v>2020-11-08</v>
      </c>
      <c r="D1600" s="16" t="s">
        <v>14666</v>
      </c>
      <c r="E1600" s="16" t="s">
        <v>14667</v>
      </c>
      <c r="F1600" s="16" t="s">
        <v>433</v>
      </c>
      <c r="G1600" s="16" t="s">
        <v>456</v>
      </c>
      <c r="H1600" s="16" t="s">
        <v>753</v>
      </c>
      <c r="I1600" s="16" t="s">
        <v>473</v>
      </c>
      <c r="J1600" s="16" t="s">
        <v>14668</v>
      </c>
      <c r="K1600" s="16" t="s">
        <v>14669</v>
      </c>
      <c r="L1600" s="16" t="s">
        <v>14670</v>
      </c>
      <c r="M1600" s="16" t="s">
        <v>14671</v>
      </c>
      <c r="N1600" s="16" t="s">
        <v>441</v>
      </c>
      <c r="O1600" s="16" t="s">
        <v>442</v>
      </c>
      <c r="P1600" s="16" t="s">
        <v>14672</v>
      </c>
      <c r="Q1600" s="16" t="s">
        <v>14673</v>
      </c>
      <c r="R1600" s="16" t="s">
        <v>25</v>
      </c>
      <c r="S1600" s="16" t="s">
        <v>8594</v>
      </c>
      <c r="T1600" s="16" t="s">
        <v>14674</v>
      </c>
      <c r="U1600" s="16" t="s">
        <v>447</v>
      </c>
      <c r="V1600" s="16" t="s">
        <v>14675</v>
      </c>
      <c r="W1600" s="16" t="s">
        <v>14672</v>
      </c>
      <c r="X1600" s="16" t="s">
        <v>449</v>
      </c>
      <c r="Y1600" s="16" t="s">
        <v>450</v>
      </c>
      <c r="Z1600" s="16" t="s">
        <v>451</v>
      </c>
      <c r="AA1600" s="16" t="s">
        <v>14676</v>
      </c>
      <c r="AB1600" s="16" t="s">
        <v>8594</v>
      </c>
      <c r="AC1600" s="16" t="s">
        <v>25</v>
      </c>
      <c r="AD1600" s="16" t="s">
        <v>453</v>
      </c>
      <c r="AE1600" s="16" t="s">
        <v>338</v>
      </c>
      <c r="AF1600" s="16" t="s">
        <v>338</v>
      </c>
      <c r="AG1600" s="25">
        <f ca="1" t="shared" si="188"/>
        <v>7.38194444443798</v>
      </c>
      <c r="AH1600" s="25" t="str">
        <f t="shared" si="189"/>
        <v>是</v>
      </c>
      <c r="AI1600" s="26" t="str">
        <f ca="1" t="shared" si="190"/>
        <v>是</v>
      </c>
      <c r="AJ1600" s="27" t="str">
        <f ca="1" t="shared" si="191"/>
        <v>是</v>
      </c>
      <c r="AK1600" s="28" t="s">
        <v>69</v>
      </c>
      <c r="AL1600" s="28"/>
      <c r="AM1600" s="28"/>
    </row>
    <row r="1601" spans="1:39">
      <c r="A1601" s="22" t="str">
        <f t="shared" si="186"/>
        <v>合肥肥东吾悦网点</v>
      </c>
      <c r="B1601" s="22" t="str">
        <f>VLOOKUP(R1601,区域划分!A:B,2,0)</f>
        <v>肥东</v>
      </c>
      <c r="C1601" t="str">
        <f t="shared" si="187"/>
        <v>2020-11-08</v>
      </c>
      <c r="D1601" s="16" t="s">
        <v>14677</v>
      </c>
      <c r="E1601" s="16" t="s">
        <v>14678</v>
      </c>
      <c r="F1601" s="16" t="s">
        <v>433</v>
      </c>
      <c r="G1601" s="16" t="s">
        <v>471</v>
      </c>
      <c r="H1601" s="16" t="s">
        <v>472</v>
      </c>
      <c r="I1601" s="16" t="s">
        <v>473</v>
      </c>
      <c r="J1601" s="16" t="s">
        <v>7873</v>
      </c>
      <c r="K1601" s="16" t="s">
        <v>13223</v>
      </c>
      <c r="L1601" s="16" t="s">
        <v>14679</v>
      </c>
      <c r="M1601" s="16" t="s">
        <v>14680</v>
      </c>
      <c r="N1601" s="16" t="s">
        <v>478</v>
      </c>
      <c r="O1601" s="16" t="s">
        <v>442</v>
      </c>
      <c r="P1601" s="16" t="s">
        <v>14680</v>
      </c>
      <c r="Q1601" s="16" t="s">
        <v>14681</v>
      </c>
      <c r="R1601" s="16" t="s">
        <v>11</v>
      </c>
      <c r="S1601" s="16" t="s">
        <v>4406</v>
      </c>
      <c r="T1601" s="16" t="s">
        <v>14682</v>
      </c>
      <c r="U1601" s="16" t="s">
        <v>447</v>
      </c>
      <c r="V1601" s="16" t="s">
        <v>14683</v>
      </c>
      <c r="W1601" s="16" t="s">
        <v>14680</v>
      </c>
      <c r="X1601" s="16" t="s">
        <v>449</v>
      </c>
      <c r="Y1601" s="16" t="s">
        <v>450</v>
      </c>
      <c r="Z1601" s="16" t="s">
        <v>451</v>
      </c>
      <c r="AA1601" s="16" t="s">
        <v>14684</v>
      </c>
      <c r="AB1601" s="16" t="s">
        <v>4406</v>
      </c>
      <c r="AC1601" s="16" t="s">
        <v>11</v>
      </c>
      <c r="AD1601" s="16" t="s">
        <v>453</v>
      </c>
      <c r="AE1601" s="16" t="s">
        <v>338</v>
      </c>
      <c r="AF1601" s="16" t="s">
        <v>338</v>
      </c>
      <c r="AG1601" s="25">
        <f ca="1" t="shared" si="188"/>
        <v>1.14333333325339</v>
      </c>
      <c r="AH1601" s="25" t="str">
        <f t="shared" si="189"/>
        <v>是</v>
      </c>
      <c r="AI1601" s="26" t="str">
        <f ca="1" t="shared" si="190"/>
        <v>是</v>
      </c>
      <c r="AJ1601" s="27" t="str">
        <f ca="1" t="shared" si="191"/>
        <v>是</v>
      </c>
      <c r="AK1601" s="28" t="s">
        <v>69</v>
      </c>
      <c r="AL1601" s="28"/>
      <c r="AM1601" s="28"/>
    </row>
    <row r="1602" spans="1:39">
      <c r="A1602" s="22" t="str">
        <f t="shared" si="186"/>
        <v>合肥长丰水湖镇网点</v>
      </c>
      <c r="B1602" s="22" t="str">
        <f>VLOOKUP(R1602,区域划分!A:B,2,0)</f>
        <v>合肥北</v>
      </c>
      <c r="C1602" t="str">
        <f t="shared" si="187"/>
        <v>2020-11-08</v>
      </c>
      <c r="D1602" s="16" t="s">
        <v>14685</v>
      </c>
      <c r="E1602" s="16" t="s">
        <v>14686</v>
      </c>
      <c r="F1602" s="16" t="s">
        <v>433</v>
      </c>
      <c r="G1602" s="16" t="s">
        <v>456</v>
      </c>
      <c r="H1602" s="16" t="s">
        <v>457</v>
      </c>
      <c r="I1602" s="16" t="s">
        <v>473</v>
      </c>
      <c r="J1602" s="16" t="s">
        <v>554</v>
      </c>
      <c r="K1602" s="16" t="s">
        <v>14687</v>
      </c>
      <c r="L1602" s="16" t="s">
        <v>14688</v>
      </c>
      <c r="M1602" s="16" t="s">
        <v>14689</v>
      </c>
      <c r="N1602" s="16" t="s">
        <v>478</v>
      </c>
      <c r="O1602" s="16" t="s">
        <v>442</v>
      </c>
      <c r="P1602" s="16" t="s">
        <v>14690</v>
      </c>
      <c r="Q1602" s="16" t="s">
        <v>14691</v>
      </c>
      <c r="R1602" s="16" t="s">
        <v>15</v>
      </c>
      <c r="S1602" s="16" t="s">
        <v>829</v>
      </c>
      <c r="T1602" s="16" t="s">
        <v>14692</v>
      </c>
      <c r="U1602" s="16" t="s">
        <v>447</v>
      </c>
      <c r="V1602" s="16" t="s">
        <v>14693</v>
      </c>
      <c r="W1602" s="16" t="s">
        <v>14690</v>
      </c>
      <c r="X1602" s="16" t="s">
        <v>449</v>
      </c>
      <c r="Y1602" s="16" t="s">
        <v>450</v>
      </c>
      <c r="Z1602" s="16" t="s">
        <v>451</v>
      </c>
      <c r="AA1602" s="16" t="s">
        <v>14694</v>
      </c>
      <c r="AB1602" s="16" t="s">
        <v>829</v>
      </c>
      <c r="AC1602" s="16" t="s">
        <v>15</v>
      </c>
      <c r="AD1602" s="16" t="s">
        <v>453</v>
      </c>
      <c r="AE1602" s="16" t="s">
        <v>338</v>
      </c>
      <c r="AF1602" s="16" t="s">
        <v>338</v>
      </c>
      <c r="AG1602" s="25">
        <f ca="1" t="shared" si="188"/>
        <v>12.065277777845</v>
      </c>
      <c r="AH1602" s="25" t="str">
        <f t="shared" si="189"/>
        <v>是</v>
      </c>
      <c r="AI1602" s="26" t="str">
        <f ca="1" t="shared" si="190"/>
        <v>是</v>
      </c>
      <c r="AJ1602" s="27" t="str">
        <f ca="1" t="shared" si="191"/>
        <v>是</v>
      </c>
      <c r="AK1602" s="28" t="s">
        <v>69</v>
      </c>
      <c r="AL1602" s="28"/>
      <c r="AM1602" s="28"/>
    </row>
    <row r="1603" spans="1:39">
      <c r="A1603" s="22" t="str">
        <f t="shared" si="186"/>
        <v>合肥经开大学城网点</v>
      </c>
      <c r="B1603" s="22" t="str">
        <f>VLOOKUP(R1603,区域划分!A:B,2,0)</f>
        <v>合肥南</v>
      </c>
      <c r="C1603" t="str">
        <f t="shared" si="187"/>
        <v>2020-11-08</v>
      </c>
      <c r="D1603" s="16" t="s">
        <v>14695</v>
      </c>
      <c r="E1603" s="16" t="s">
        <v>14696</v>
      </c>
      <c r="F1603" s="16" t="s">
        <v>433</v>
      </c>
      <c r="G1603" s="16" t="s">
        <v>456</v>
      </c>
      <c r="H1603" s="16" t="s">
        <v>457</v>
      </c>
      <c r="I1603" s="16" t="s">
        <v>473</v>
      </c>
      <c r="J1603" s="16" t="s">
        <v>1072</v>
      </c>
      <c r="K1603" s="16" t="s">
        <v>7607</v>
      </c>
      <c r="L1603" s="16" t="s">
        <v>14697</v>
      </c>
      <c r="M1603" s="16" t="s">
        <v>14698</v>
      </c>
      <c r="N1603" s="16" t="s">
        <v>478</v>
      </c>
      <c r="O1603" s="16" t="s">
        <v>442</v>
      </c>
      <c r="P1603" s="16" t="s">
        <v>14699</v>
      </c>
      <c r="Q1603" s="16" t="s">
        <v>14700</v>
      </c>
      <c r="R1603" s="16" t="s">
        <v>7</v>
      </c>
      <c r="S1603" s="16" t="s">
        <v>4176</v>
      </c>
      <c r="T1603" s="16" t="s">
        <v>14701</v>
      </c>
      <c r="U1603" s="16" t="s">
        <v>466</v>
      </c>
      <c r="V1603" s="16" t="s">
        <v>14702</v>
      </c>
      <c r="W1603" s="16" t="s">
        <v>14699</v>
      </c>
      <c r="X1603" s="16" t="s">
        <v>449</v>
      </c>
      <c r="Y1603" s="16" t="s">
        <v>450</v>
      </c>
      <c r="Z1603" s="16" t="s">
        <v>451</v>
      </c>
      <c r="AA1603" s="16" t="s">
        <v>14703</v>
      </c>
      <c r="AB1603" s="16" t="s">
        <v>4176</v>
      </c>
      <c r="AC1603" s="16" t="s">
        <v>7</v>
      </c>
      <c r="AD1603" s="16" t="s">
        <v>453</v>
      </c>
      <c r="AE1603" s="16" t="s">
        <v>7</v>
      </c>
      <c r="AF1603" s="16" t="s">
        <v>338</v>
      </c>
      <c r="AG1603" s="25">
        <f ca="1" t="shared" si="188"/>
        <v>23.8363888888853</v>
      </c>
      <c r="AH1603" s="25" t="str">
        <f t="shared" si="189"/>
        <v>是</v>
      </c>
      <c r="AI1603" s="26" t="str">
        <f ca="1" t="shared" si="190"/>
        <v>是</v>
      </c>
      <c r="AJ1603" s="27" t="str">
        <f ca="1" t="shared" si="191"/>
        <v>是</v>
      </c>
      <c r="AK1603" s="28" t="s">
        <v>69</v>
      </c>
      <c r="AL1603" s="28" t="s">
        <v>71</v>
      </c>
      <c r="AM1603" s="28"/>
    </row>
    <row r="1604" spans="1:39">
      <c r="A1604" s="22" t="str">
        <f t="shared" si="186"/>
        <v>合肥长丰北城网点</v>
      </c>
      <c r="B1604" s="22" t="str">
        <f>VLOOKUP(R1604,区域划分!A:B,2,0)</f>
        <v>合肥北</v>
      </c>
      <c r="C1604" t="str">
        <f t="shared" si="187"/>
        <v>2020-11-08</v>
      </c>
      <c r="D1604" s="16" t="s">
        <v>14704</v>
      </c>
      <c r="E1604" s="16" t="s">
        <v>14705</v>
      </c>
      <c r="F1604" s="16" t="s">
        <v>433</v>
      </c>
      <c r="G1604" s="16" t="s">
        <v>471</v>
      </c>
      <c r="H1604" s="16" t="s">
        <v>599</v>
      </c>
      <c r="I1604" s="16" t="s">
        <v>436</v>
      </c>
      <c r="J1604" s="16" t="s">
        <v>11268</v>
      </c>
      <c r="K1604" s="16" t="s">
        <v>11269</v>
      </c>
      <c r="L1604" s="16" t="s">
        <v>14706</v>
      </c>
      <c r="M1604" s="16" t="s">
        <v>963</v>
      </c>
      <c r="N1604" s="16" t="s">
        <v>441</v>
      </c>
      <c r="O1604" s="16" t="s">
        <v>479</v>
      </c>
      <c r="P1604" s="16" t="s">
        <v>11271</v>
      </c>
      <c r="Q1604" s="16" t="s">
        <v>14707</v>
      </c>
      <c r="R1604" s="16" t="s">
        <v>21</v>
      </c>
      <c r="S1604" s="16" t="s">
        <v>482</v>
      </c>
      <c r="T1604" s="16" t="s">
        <v>14708</v>
      </c>
      <c r="U1604" s="16" t="s">
        <v>447</v>
      </c>
      <c r="V1604" s="16" t="s">
        <v>14709</v>
      </c>
      <c r="W1604" s="16" t="s">
        <v>14710</v>
      </c>
      <c r="X1604" s="16" t="s">
        <v>449</v>
      </c>
      <c r="Y1604" s="16" t="s">
        <v>450</v>
      </c>
      <c r="Z1604" s="16" t="s">
        <v>451</v>
      </c>
      <c r="AA1604" s="16" t="s">
        <v>14711</v>
      </c>
      <c r="AB1604" s="16" t="s">
        <v>482</v>
      </c>
      <c r="AC1604" s="16" t="s">
        <v>21</v>
      </c>
      <c r="AD1604" s="16" t="s">
        <v>453</v>
      </c>
      <c r="AE1604" s="16" t="s">
        <v>338</v>
      </c>
      <c r="AF1604" s="16" t="s">
        <v>338</v>
      </c>
      <c r="AG1604" s="25">
        <f ca="1" t="shared" si="188"/>
        <v>2.9361111111939</v>
      </c>
      <c r="AH1604" s="25" t="str">
        <f t="shared" si="189"/>
        <v>是</v>
      </c>
      <c r="AI1604" s="26" t="str">
        <f ca="1" t="shared" si="190"/>
        <v>是</v>
      </c>
      <c r="AJ1604" s="27" t="str">
        <f ca="1" t="shared" si="191"/>
        <v>是</v>
      </c>
      <c r="AK1604" s="28" t="s">
        <v>69</v>
      </c>
      <c r="AL1604" s="28"/>
      <c r="AM1604" s="28"/>
    </row>
    <row r="1605" spans="1:39">
      <c r="A1605" s="22" t="str">
        <f t="shared" si="186"/>
        <v>合肥肥东吾悦网点</v>
      </c>
      <c r="B1605" s="22" t="str">
        <f>VLOOKUP(R1605,区域划分!A:B,2,0)</f>
        <v>肥东</v>
      </c>
      <c r="C1605" t="str">
        <f t="shared" si="187"/>
        <v>2020-11-08</v>
      </c>
      <c r="D1605" s="16" t="s">
        <v>14712</v>
      </c>
      <c r="E1605" s="16" t="s">
        <v>14713</v>
      </c>
      <c r="F1605" s="16" t="s">
        <v>433</v>
      </c>
      <c r="G1605" s="16" t="s">
        <v>471</v>
      </c>
      <c r="H1605" s="16" t="s">
        <v>472</v>
      </c>
      <c r="I1605" s="16" t="s">
        <v>436</v>
      </c>
      <c r="J1605" s="16" t="s">
        <v>14714</v>
      </c>
      <c r="K1605" s="16" t="s">
        <v>14715</v>
      </c>
      <c r="L1605" s="16" t="s">
        <v>14716</v>
      </c>
      <c r="M1605" s="16" t="s">
        <v>2711</v>
      </c>
      <c r="N1605" s="16" t="s">
        <v>441</v>
      </c>
      <c r="O1605" s="16" t="s">
        <v>442</v>
      </c>
      <c r="P1605" s="16" t="s">
        <v>14717</v>
      </c>
      <c r="Q1605" s="16" t="s">
        <v>14718</v>
      </c>
      <c r="R1605" s="16" t="s">
        <v>11</v>
      </c>
      <c r="S1605" s="16" t="s">
        <v>4406</v>
      </c>
      <c r="T1605" s="16" t="s">
        <v>14719</v>
      </c>
      <c r="U1605" s="16" t="s">
        <v>447</v>
      </c>
      <c r="V1605" s="16" t="s">
        <v>2715</v>
      </c>
      <c r="W1605" s="16" t="s">
        <v>14717</v>
      </c>
      <c r="X1605" s="16" t="s">
        <v>449</v>
      </c>
      <c r="Y1605" s="16" t="s">
        <v>450</v>
      </c>
      <c r="Z1605" s="16" t="s">
        <v>451</v>
      </c>
      <c r="AA1605" s="16" t="s">
        <v>14720</v>
      </c>
      <c r="AB1605" s="16" t="s">
        <v>4406</v>
      </c>
      <c r="AC1605" s="16" t="s">
        <v>11</v>
      </c>
      <c r="AD1605" s="16" t="s">
        <v>453</v>
      </c>
      <c r="AE1605" s="16" t="s">
        <v>338</v>
      </c>
      <c r="AF1605" s="16" t="s">
        <v>338</v>
      </c>
      <c r="AG1605" s="25">
        <f ca="1" t="shared" si="188"/>
        <v>0.982222222199198</v>
      </c>
      <c r="AH1605" s="25" t="str">
        <f t="shared" si="189"/>
        <v>是</v>
      </c>
      <c r="AI1605" s="26" t="str">
        <f ca="1" t="shared" si="190"/>
        <v>是</v>
      </c>
      <c r="AJ1605" s="27" t="str">
        <f ca="1" t="shared" si="191"/>
        <v>是</v>
      </c>
      <c r="AK1605" s="28" t="s">
        <v>69</v>
      </c>
      <c r="AL1605" s="28"/>
      <c r="AM1605" s="28"/>
    </row>
    <row r="1606" spans="1:39">
      <c r="A1606" s="22" t="str">
        <f t="shared" si="186"/>
        <v>六安裕安区固镇网点</v>
      </c>
      <c r="B1606" s="22" t="str">
        <f>VLOOKUP(R1606,区域划分!A:B,2,0)</f>
        <v>六安</v>
      </c>
      <c r="C1606" t="str">
        <f t="shared" si="187"/>
        <v>2020-11-08</v>
      </c>
      <c r="D1606" s="16" t="s">
        <v>14721</v>
      </c>
      <c r="E1606" s="16" t="s">
        <v>14722</v>
      </c>
      <c r="F1606" s="16" t="s">
        <v>433</v>
      </c>
      <c r="G1606" s="16" t="s">
        <v>471</v>
      </c>
      <c r="H1606" s="16" t="s">
        <v>472</v>
      </c>
      <c r="I1606" s="16" t="s">
        <v>436</v>
      </c>
      <c r="J1606" s="16" t="s">
        <v>9003</v>
      </c>
      <c r="K1606" s="16" t="s">
        <v>14723</v>
      </c>
      <c r="L1606" s="16" t="s">
        <v>14724</v>
      </c>
      <c r="M1606" s="16" t="s">
        <v>14725</v>
      </c>
      <c r="N1606" s="16" t="s">
        <v>478</v>
      </c>
      <c r="O1606" s="16" t="s">
        <v>442</v>
      </c>
      <c r="P1606" s="16" t="s">
        <v>14725</v>
      </c>
      <c r="Q1606" s="16" t="s">
        <v>14726</v>
      </c>
      <c r="R1606" s="16" t="s">
        <v>113</v>
      </c>
      <c r="S1606" s="16" t="s">
        <v>4176</v>
      </c>
      <c r="T1606" s="16" t="s">
        <v>14727</v>
      </c>
      <c r="U1606" s="16" t="s">
        <v>466</v>
      </c>
      <c r="V1606" s="16" t="s">
        <v>14728</v>
      </c>
      <c r="W1606" s="16" t="s">
        <v>14725</v>
      </c>
      <c r="X1606" s="16" t="s">
        <v>449</v>
      </c>
      <c r="Y1606" s="16" t="s">
        <v>450</v>
      </c>
      <c r="Z1606" s="16" t="s">
        <v>451</v>
      </c>
      <c r="AA1606" s="16" t="s">
        <v>14729</v>
      </c>
      <c r="AB1606" s="16" t="s">
        <v>4176</v>
      </c>
      <c r="AC1606" s="16" t="s">
        <v>113</v>
      </c>
      <c r="AD1606" s="16" t="s">
        <v>453</v>
      </c>
      <c r="AE1606" s="16" t="s">
        <v>113</v>
      </c>
      <c r="AF1606" s="16" t="s">
        <v>338</v>
      </c>
      <c r="AG1606" s="25">
        <f ca="1" t="shared" si="188"/>
        <v>23.9327777777798</v>
      </c>
      <c r="AH1606" s="25" t="str">
        <f t="shared" si="189"/>
        <v>是</v>
      </c>
      <c r="AI1606" s="26" t="str">
        <f ca="1" t="shared" si="190"/>
        <v>是</v>
      </c>
      <c r="AJ1606" s="27" t="str">
        <f ca="1" t="shared" si="191"/>
        <v>是</v>
      </c>
      <c r="AK1606" s="28" t="s">
        <v>69</v>
      </c>
      <c r="AL1606" s="28" t="s">
        <v>71</v>
      </c>
      <c r="AM1606" s="28"/>
    </row>
    <row r="1607" spans="1:39">
      <c r="A1607" s="22" t="str">
        <f t="shared" si="186"/>
        <v>合肥经开网点</v>
      </c>
      <c r="B1607" s="22" t="str">
        <f>VLOOKUP(R1607,区域划分!A:B,2,0)</f>
        <v>合肥南</v>
      </c>
      <c r="C1607" t="str">
        <f t="shared" si="187"/>
        <v>2020-11-08</v>
      </c>
      <c r="D1607" s="16" t="s">
        <v>14730</v>
      </c>
      <c r="E1607" s="16" t="s">
        <v>14731</v>
      </c>
      <c r="F1607" s="16" t="s">
        <v>433</v>
      </c>
      <c r="G1607" s="16" t="s">
        <v>456</v>
      </c>
      <c r="H1607" s="16" t="s">
        <v>457</v>
      </c>
      <c r="I1607" s="16" t="s">
        <v>473</v>
      </c>
      <c r="J1607" s="16" t="s">
        <v>14732</v>
      </c>
      <c r="K1607" s="16" t="s">
        <v>14733</v>
      </c>
      <c r="L1607" s="16" t="s">
        <v>14734</v>
      </c>
      <c r="M1607" s="16" t="s">
        <v>14735</v>
      </c>
      <c r="N1607" s="16" t="s">
        <v>478</v>
      </c>
      <c r="O1607" s="16" t="s">
        <v>479</v>
      </c>
      <c r="P1607" s="16" t="s">
        <v>14736</v>
      </c>
      <c r="Q1607" s="16" t="s">
        <v>14737</v>
      </c>
      <c r="R1607" s="16" t="s">
        <v>9</v>
      </c>
      <c r="S1607" s="16" t="s">
        <v>4176</v>
      </c>
      <c r="T1607" s="16" t="s">
        <v>14738</v>
      </c>
      <c r="U1607" s="16" t="s">
        <v>466</v>
      </c>
      <c r="V1607" s="16" t="s">
        <v>14739</v>
      </c>
      <c r="W1607" s="16" t="s">
        <v>14736</v>
      </c>
      <c r="X1607" s="16" t="s">
        <v>449</v>
      </c>
      <c r="Y1607" s="16" t="s">
        <v>450</v>
      </c>
      <c r="Z1607" s="16" t="s">
        <v>451</v>
      </c>
      <c r="AA1607" s="16" t="s">
        <v>14740</v>
      </c>
      <c r="AB1607" s="16" t="s">
        <v>4176</v>
      </c>
      <c r="AC1607" s="16" t="s">
        <v>9</v>
      </c>
      <c r="AD1607" s="16" t="s">
        <v>453</v>
      </c>
      <c r="AE1607" s="16" t="s">
        <v>9</v>
      </c>
      <c r="AF1607" s="16" t="s">
        <v>338</v>
      </c>
      <c r="AG1607" s="25">
        <f ca="1" t="shared" si="188"/>
        <v>23.6894444444915</v>
      </c>
      <c r="AH1607" s="25" t="str">
        <f t="shared" si="189"/>
        <v>是</v>
      </c>
      <c r="AI1607" s="26" t="str">
        <f ca="1" t="shared" si="190"/>
        <v>是</v>
      </c>
      <c r="AJ1607" s="27" t="str">
        <f ca="1" t="shared" si="191"/>
        <v>是</v>
      </c>
      <c r="AK1607" s="28"/>
      <c r="AL1607" s="28" t="s">
        <v>71</v>
      </c>
      <c r="AM1607" s="28"/>
    </row>
    <row r="1608" spans="1:39">
      <c r="A1608" s="22" t="str">
        <f t="shared" si="186"/>
        <v>合肥长丰北城网点</v>
      </c>
      <c r="B1608" s="22" t="str">
        <f>VLOOKUP(R1608,区域划分!A:B,2,0)</f>
        <v>合肥北</v>
      </c>
      <c r="C1608" t="str">
        <f t="shared" si="187"/>
        <v>2020-11-08</v>
      </c>
      <c r="D1608" s="16" t="s">
        <v>14741</v>
      </c>
      <c r="E1608" s="16" t="s">
        <v>14742</v>
      </c>
      <c r="F1608" s="16" t="s">
        <v>433</v>
      </c>
      <c r="G1608" s="16" t="s">
        <v>456</v>
      </c>
      <c r="H1608" s="16" t="s">
        <v>753</v>
      </c>
      <c r="I1608" s="16" t="s">
        <v>436</v>
      </c>
      <c r="J1608" s="16" t="s">
        <v>14743</v>
      </c>
      <c r="K1608" s="16" t="s">
        <v>14744</v>
      </c>
      <c r="L1608" s="16" t="s">
        <v>14745</v>
      </c>
      <c r="M1608" s="16" t="s">
        <v>14746</v>
      </c>
      <c r="N1608" s="16" t="s">
        <v>478</v>
      </c>
      <c r="O1608" s="16" t="s">
        <v>442</v>
      </c>
      <c r="P1608" s="16" t="s">
        <v>14746</v>
      </c>
      <c r="Q1608" s="16" t="s">
        <v>14747</v>
      </c>
      <c r="R1608" s="16" t="s">
        <v>21</v>
      </c>
      <c r="S1608" s="16" t="s">
        <v>482</v>
      </c>
      <c r="T1608" s="16" t="s">
        <v>14748</v>
      </c>
      <c r="U1608" s="16" t="s">
        <v>447</v>
      </c>
      <c r="V1608" s="16" t="s">
        <v>14749</v>
      </c>
      <c r="W1608" s="16" t="s">
        <v>14746</v>
      </c>
      <c r="X1608" s="16" t="s">
        <v>449</v>
      </c>
      <c r="Y1608" s="16" t="s">
        <v>450</v>
      </c>
      <c r="Z1608" s="16" t="s">
        <v>451</v>
      </c>
      <c r="AA1608" s="16" t="s">
        <v>14750</v>
      </c>
      <c r="AB1608" s="16" t="s">
        <v>482</v>
      </c>
      <c r="AC1608" s="16" t="s">
        <v>21</v>
      </c>
      <c r="AD1608" s="16" t="s">
        <v>453</v>
      </c>
      <c r="AE1608" s="16" t="s">
        <v>338</v>
      </c>
      <c r="AF1608" s="16" t="s">
        <v>338</v>
      </c>
      <c r="AG1608" s="25">
        <f ca="1" t="shared" si="188"/>
        <v>2.83861111110309</v>
      </c>
      <c r="AH1608" s="25" t="str">
        <f t="shared" si="189"/>
        <v>是</v>
      </c>
      <c r="AI1608" s="26" t="str">
        <f ca="1" t="shared" si="190"/>
        <v>是</v>
      </c>
      <c r="AJ1608" s="27" t="str">
        <f ca="1" t="shared" si="191"/>
        <v>是</v>
      </c>
      <c r="AK1608" s="28" t="s">
        <v>69</v>
      </c>
      <c r="AL1608" s="28"/>
      <c r="AM1608" s="28"/>
    </row>
    <row r="1609" spans="1:39">
      <c r="A1609" s="22" t="str">
        <f t="shared" si="186"/>
        <v>合肥经开大学城网点</v>
      </c>
      <c r="B1609" s="22" t="str">
        <f>VLOOKUP(R1609,区域划分!A:B,2,0)</f>
        <v>合肥南</v>
      </c>
      <c r="C1609" t="str">
        <f t="shared" si="187"/>
        <v>2020-11-08</v>
      </c>
      <c r="D1609" s="16" t="s">
        <v>14751</v>
      </c>
      <c r="E1609" s="16" t="s">
        <v>14752</v>
      </c>
      <c r="F1609" s="16" t="s">
        <v>433</v>
      </c>
      <c r="G1609" s="16" t="s">
        <v>532</v>
      </c>
      <c r="H1609" s="16" t="s">
        <v>1270</v>
      </c>
      <c r="I1609" s="16" t="s">
        <v>436</v>
      </c>
      <c r="J1609" s="16" t="s">
        <v>1190</v>
      </c>
      <c r="K1609" s="16" t="s">
        <v>1191</v>
      </c>
      <c r="L1609" s="16" t="s">
        <v>14753</v>
      </c>
      <c r="M1609" s="16" t="s">
        <v>14754</v>
      </c>
      <c r="N1609" s="16" t="s">
        <v>478</v>
      </c>
      <c r="O1609" s="16" t="s">
        <v>442</v>
      </c>
      <c r="P1609" s="16" t="s">
        <v>14755</v>
      </c>
      <c r="Q1609" s="16" t="s">
        <v>14756</v>
      </c>
      <c r="R1609" s="16" t="s">
        <v>7</v>
      </c>
      <c r="S1609" s="16" t="s">
        <v>3414</v>
      </c>
      <c r="T1609" s="16" t="s">
        <v>14757</v>
      </c>
      <c r="U1609" s="16" t="s">
        <v>447</v>
      </c>
      <c r="V1609" s="16" t="s">
        <v>14758</v>
      </c>
      <c r="W1609" s="16" t="s">
        <v>14755</v>
      </c>
      <c r="X1609" s="16" t="s">
        <v>449</v>
      </c>
      <c r="Y1609" s="16" t="s">
        <v>450</v>
      </c>
      <c r="Z1609" s="16" t="s">
        <v>451</v>
      </c>
      <c r="AA1609" s="16" t="s">
        <v>14759</v>
      </c>
      <c r="AB1609" s="16" t="s">
        <v>3414</v>
      </c>
      <c r="AC1609" s="16" t="s">
        <v>7</v>
      </c>
      <c r="AD1609" s="16" t="s">
        <v>453</v>
      </c>
      <c r="AE1609" s="16" t="s">
        <v>338</v>
      </c>
      <c r="AF1609" s="16" t="s">
        <v>338</v>
      </c>
      <c r="AG1609" s="25">
        <f ca="1" t="shared" si="188"/>
        <v>1.2844444445218</v>
      </c>
      <c r="AH1609" s="25" t="str">
        <f t="shared" si="189"/>
        <v>是</v>
      </c>
      <c r="AI1609" s="26" t="str">
        <f ca="1" t="shared" si="190"/>
        <v>是</v>
      </c>
      <c r="AJ1609" s="27" t="str">
        <f ca="1" t="shared" si="191"/>
        <v>是</v>
      </c>
      <c r="AK1609" s="28" t="s">
        <v>69</v>
      </c>
      <c r="AL1609" s="28"/>
      <c r="AM1609" s="28"/>
    </row>
    <row r="1610" spans="1:39">
      <c r="A1610" s="22" t="str">
        <f t="shared" si="186"/>
        <v>合肥经开大学城网点</v>
      </c>
      <c r="B1610" s="22" t="str">
        <f>VLOOKUP(R1610,区域划分!A:B,2,0)</f>
        <v>合肥南</v>
      </c>
      <c r="C1610" t="str">
        <f t="shared" si="187"/>
        <v>2020-11-08</v>
      </c>
      <c r="D1610" s="16" t="s">
        <v>14760</v>
      </c>
      <c r="E1610" s="16" t="s">
        <v>14761</v>
      </c>
      <c r="F1610" s="16" t="s">
        <v>433</v>
      </c>
      <c r="G1610" s="16" t="s">
        <v>456</v>
      </c>
      <c r="H1610" s="16" t="s">
        <v>457</v>
      </c>
      <c r="I1610" s="16" t="s">
        <v>473</v>
      </c>
      <c r="J1610" s="16" t="s">
        <v>3609</v>
      </c>
      <c r="K1610" s="16" t="s">
        <v>14393</v>
      </c>
      <c r="L1610" s="16" t="s">
        <v>14762</v>
      </c>
      <c r="M1610" s="16" t="s">
        <v>14763</v>
      </c>
      <c r="N1610" s="16" t="s">
        <v>478</v>
      </c>
      <c r="O1610" s="16" t="s">
        <v>442</v>
      </c>
      <c r="P1610" s="16" t="s">
        <v>14764</v>
      </c>
      <c r="Q1610" s="16" t="s">
        <v>800</v>
      </c>
      <c r="R1610" s="16" t="s">
        <v>7</v>
      </c>
      <c r="S1610" s="16" t="s">
        <v>3414</v>
      </c>
      <c r="T1610" s="16" t="s">
        <v>14765</v>
      </c>
      <c r="U1610" s="16" t="s">
        <v>447</v>
      </c>
      <c r="V1610" s="16" t="s">
        <v>14766</v>
      </c>
      <c r="W1610" s="16" t="s">
        <v>14764</v>
      </c>
      <c r="X1610" s="16" t="s">
        <v>449</v>
      </c>
      <c r="Y1610" s="16" t="s">
        <v>450</v>
      </c>
      <c r="Z1610" s="16" t="s">
        <v>451</v>
      </c>
      <c r="AA1610" s="16" t="s">
        <v>14767</v>
      </c>
      <c r="AB1610" s="16" t="s">
        <v>3414</v>
      </c>
      <c r="AC1610" s="16" t="s">
        <v>7</v>
      </c>
      <c r="AD1610" s="16" t="s">
        <v>453</v>
      </c>
      <c r="AE1610" s="16" t="s">
        <v>338</v>
      </c>
      <c r="AF1610" s="16" t="s">
        <v>338</v>
      </c>
      <c r="AG1610" s="25">
        <f ca="1" t="shared" si="188"/>
        <v>1.50666666665347</v>
      </c>
      <c r="AH1610" s="25" t="str">
        <f t="shared" si="189"/>
        <v>是</v>
      </c>
      <c r="AI1610" s="26" t="str">
        <f ca="1" t="shared" si="190"/>
        <v>是</v>
      </c>
      <c r="AJ1610" s="27" t="str">
        <f ca="1" t="shared" si="191"/>
        <v>是</v>
      </c>
      <c r="AK1610" s="28" t="s">
        <v>69</v>
      </c>
      <c r="AL1610" s="28"/>
      <c r="AM1610" s="28"/>
    </row>
    <row r="1611" spans="1:39">
      <c r="A1611" s="22" t="str">
        <f t="shared" si="186"/>
        <v>合肥长丰水湖镇网点</v>
      </c>
      <c r="B1611" s="22" t="str">
        <f>VLOOKUP(R1611,区域划分!A:B,2,0)</f>
        <v>合肥北</v>
      </c>
      <c r="C1611" t="str">
        <f t="shared" si="187"/>
        <v>2020-11-08</v>
      </c>
      <c r="D1611" s="16" t="s">
        <v>14768</v>
      </c>
      <c r="E1611" s="16" t="s">
        <v>14769</v>
      </c>
      <c r="F1611" s="16" t="s">
        <v>433</v>
      </c>
      <c r="G1611" s="16" t="s">
        <v>471</v>
      </c>
      <c r="H1611" s="16" t="s">
        <v>472</v>
      </c>
      <c r="I1611" s="16" t="s">
        <v>436</v>
      </c>
      <c r="J1611" s="16" t="s">
        <v>11249</v>
      </c>
      <c r="K1611" s="16" t="s">
        <v>14770</v>
      </c>
      <c r="L1611" s="16" t="s">
        <v>14771</v>
      </c>
      <c r="M1611" s="16" t="s">
        <v>14772</v>
      </c>
      <c r="N1611" s="16" t="s">
        <v>478</v>
      </c>
      <c r="O1611" s="16" t="s">
        <v>442</v>
      </c>
      <c r="P1611" s="16" t="s">
        <v>14773</v>
      </c>
      <c r="Q1611" s="16" t="s">
        <v>14774</v>
      </c>
      <c r="R1611" s="16" t="s">
        <v>15</v>
      </c>
      <c r="S1611" s="16" t="s">
        <v>829</v>
      </c>
      <c r="T1611" s="16" t="s">
        <v>14775</v>
      </c>
      <c r="U1611" s="16" t="s">
        <v>447</v>
      </c>
      <c r="V1611" s="16" t="s">
        <v>14776</v>
      </c>
      <c r="W1611" s="16" t="s">
        <v>14773</v>
      </c>
      <c r="X1611" s="16" t="s">
        <v>449</v>
      </c>
      <c r="Y1611" s="16" t="s">
        <v>450</v>
      </c>
      <c r="Z1611" s="16" t="s">
        <v>451</v>
      </c>
      <c r="AA1611" s="16" t="s">
        <v>14777</v>
      </c>
      <c r="AB1611" s="16" t="s">
        <v>829</v>
      </c>
      <c r="AC1611" s="16" t="s">
        <v>15</v>
      </c>
      <c r="AD1611" s="16" t="s">
        <v>453</v>
      </c>
      <c r="AE1611" s="16" t="s">
        <v>338</v>
      </c>
      <c r="AF1611" s="16" t="s">
        <v>338</v>
      </c>
      <c r="AG1611" s="25">
        <f ca="1" t="shared" si="188"/>
        <v>11.5524999999907</v>
      </c>
      <c r="AH1611" s="25" t="str">
        <f t="shared" si="189"/>
        <v>是</v>
      </c>
      <c r="AI1611" s="26" t="str">
        <f ca="1" t="shared" si="190"/>
        <v>是</v>
      </c>
      <c r="AJ1611" s="27" t="str">
        <f ca="1" t="shared" si="191"/>
        <v>是</v>
      </c>
      <c r="AK1611" s="28" t="s">
        <v>69</v>
      </c>
      <c r="AL1611" s="28"/>
      <c r="AM1611" s="28"/>
    </row>
    <row r="1612" spans="1:39">
      <c r="A1612" s="22" t="str">
        <f t="shared" si="186"/>
        <v>合肥经开大学城网点</v>
      </c>
      <c r="B1612" s="22" t="str">
        <f>VLOOKUP(R1612,区域划分!A:B,2,0)</f>
        <v>合肥南</v>
      </c>
      <c r="C1612" t="str">
        <f t="shared" si="187"/>
        <v>2020-11-08</v>
      </c>
      <c r="D1612" s="16" t="s">
        <v>14778</v>
      </c>
      <c r="E1612" s="16" t="s">
        <v>14779</v>
      </c>
      <c r="F1612" s="16" t="s">
        <v>433</v>
      </c>
      <c r="G1612" s="16" t="s">
        <v>456</v>
      </c>
      <c r="H1612" s="16" t="s">
        <v>457</v>
      </c>
      <c r="I1612" s="16" t="s">
        <v>473</v>
      </c>
      <c r="J1612" s="16" t="s">
        <v>999</v>
      </c>
      <c r="K1612" s="16" t="s">
        <v>13033</v>
      </c>
      <c r="L1612" s="16" t="s">
        <v>14780</v>
      </c>
      <c r="M1612" s="16" t="s">
        <v>14781</v>
      </c>
      <c r="N1612" s="16" t="s">
        <v>478</v>
      </c>
      <c r="O1612" s="16" t="s">
        <v>442</v>
      </c>
      <c r="P1612" s="16" t="s">
        <v>14782</v>
      </c>
      <c r="Q1612" s="16" t="s">
        <v>800</v>
      </c>
      <c r="R1612" s="16" t="s">
        <v>7</v>
      </c>
      <c r="S1612" s="16" t="s">
        <v>4176</v>
      </c>
      <c r="T1612" s="16" t="s">
        <v>14701</v>
      </c>
      <c r="U1612" s="16" t="s">
        <v>466</v>
      </c>
      <c r="V1612" s="16" t="s">
        <v>14783</v>
      </c>
      <c r="W1612" s="16" t="s">
        <v>14782</v>
      </c>
      <c r="X1612" s="16" t="s">
        <v>449</v>
      </c>
      <c r="Y1612" s="16" t="s">
        <v>450</v>
      </c>
      <c r="Z1612" s="16" t="s">
        <v>451</v>
      </c>
      <c r="AA1612" s="16" t="s">
        <v>14784</v>
      </c>
      <c r="AB1612" s="16" t="s">
        <v>4176</v>
      </c>
      <c r="AC1612" s="16" t="s">
        <v>7</v>
      </c>
      <c r="AD1612" s="16" t="s">
        <v>453</v>
      </c>
      <c r="AE1612" s="16" t="s">
        <v>7</v>
      </c>
      <c r="AF1612" s="16" t="s">
        <v>338</v>
      </c>
      <c r="AG1612" s="25">
        <f ca="1" t="shared" si="188"/>
        <v>23.7661111110938</v>
      </c>
      <c r="AH1612" s="25" t="str">
        <f t="shared" si="189"/>
        <v>是</v>
      </c>
      <c r="AI1612" s="26" t="str">
        <f ca="1" t="shared" si="190"/>
        <v>是</v>
      </c>
      <c r="AJ1612" s="27" t="str">
        <f ca="1" t="shared" si="191"/>
        <v>是</v>
      </c>
      <c r="AK1612" s="28" t="s">
        <v>69</v>
      </c>
      <c r="AL1612" s="28" t="s">
        <v>71</v>
      </c>
      <c r="AM1612" s="28"/>
    </row>
    <row r="1613" spans="1:39">
      <c r="A1613" s="22" t="str">
        <f t="shared" si="186"/>
        <v>合肥肥东吾悦网点</v>
      </c>
      <c r="B1613" s="22" t="str">
        <f>VLOOKUP(R1613,区域划分!A:B,2,0)</f>
        <v>肥东</v>
      </c>
      <c r="C1613" t="str">
        <f t="shared" si="187"/>
        <v>2020-11-08</v>
      </c>
      <c r="D1613" s="16" t="s">
        <v>14785</v>
      </c>
      <c r="E1613" s="16" t="s">
        <v>14786</v>
      </c>
      <c r="F1613" s="16" t="s">
        <v>835</v>
      </c>
      <c r="G1613" s="16" t="s">
        <v>471</v>
      </c>
      <c r="H1613" s="16" t="s">
        <v>472</v>
      </c>
      <c r="I1613" s="16" t="s">
        <v>473</v>
      </c>
      <c r="J1613" s="16" t="s">
        <v>836</v>
      </c>
      <c r="K1613" s="16" t="s">
        <v>7993</v>
      </c>
      <c r="L1613" s="16" t="s">
        <v>14787</v>
      </c>
      <c r="M1613" s="16" t="s">
        <v>3820</v>
      </c>
      <c r="N1613" s="16" t="s">
        <v>478</v>
      </c>
      <c r="O1613" s="16" t="s">
        <v>479</v>
      </c>
      <c r="P1613" s="16" t="s">
        <v>14788</v>
      </c>
      <c r="Q1613" s="16" t="s">
        <v>14789</v>
      </c>
      <c r="R1613" s="16" t="s">
        <v>11</v>
      </c>
      <c r="S1613" s="16" t="s">
        <v>4406</v>
      </c>
      <c r="T1613" s="16" t="s">
        <v>14790</v>
      </c>
      <c r="U1613" s="16" t="s">
        <v>447</v>
      </c>
      <c r="V1613" s="16" t="s">
        <v>4747</v>
      </c>
      <c r="W1613" s="16" t="s">
        <v>14788</v>
      </c>
      <c r="X1613" s="16" t="s">
        <v>449</v>
      </c>
      <c r="Y1613" s="16" t="s">
        <v>450</v>
      </c>
      <c r="Z1613" s="16" t="s">
        <v>451</v>
      </c>
      <c r="AA1613" s="16" t="s">
        <v>14791</v>
      </c>
      <c r="AB1613" s="16" t="s">
        <v>4406</v>
      </c>
      <c r="AC1613" s="16" t="s">
        <v>11</v>
      </c>
      <c r="AD1613" s="16" t="s">
        <v>453</v>
      </c>
      <c r="AE1613" s="16" t="s">
        <v>338</v>
      </c>
      <c r="AF1613" s="16" t="s">
        <v>338</v>
      </c>
      <c r="AG1613" s="25">
        <f ca="1" t="shared" si="188"/>
        <v>8.8758333332953</v>
      </c>
      <c r="AH1613" s="25" t="str">
        <f t="shared" si="189"/>
        <v>是</v>
      </c>
      <c r="AI1613" s="26" t="str">
        <f ca="1" t="shared" si="190"/>
        <v>是</v>
      </c>
      <c r="AJ1613" s="27" t="str">
        <f ca="1" t="shared" si="191"/>
        <v>是</v>
      </c>
      <c r="AK1613" s="28" t="s">
        <v>69</v>
      </c>
      <c r="AL1613" s="28"/>
      <c r="AM1613" s="28"/>
    </row>
    <row r="1614" spans="1:39">
      <c r="A1614" s="22" t="str">
        <f t="shared" si="186"/>
        <v>合肥长丰水湖镇网点</v>
      </c>
      <c r="B1614" s="22" t="str">
        <f>VLOOKUP(R1614,区域划分!A:B,2,0)</f>
        <v>合肥北</v>
      </c>
      <c r="C1614" t="str">
        <f t="shared" si="187"/>
        <v>2020-11-08</v>
      </c>
      <c r="D1614" s="16" t="s">
        <v>14792</v>
      </c>
      <c r="E1614" s="16" t="s">
        <v>14793</v>
      </c>
      <c r="F1614" s="16" t="s">
        <v>433</v>
      </c>
      <c r="G1614" s="16" t="s">
        <v>471</v>
      </c>
      <c r="H1614" s="16" t="s">
        <v>472</v>
      </c>
      <c r="I1614" s="16" t="s">
        <v>473</v>
      </c>
      <c r="J1614" s="16" t="s">
        <v>130</v>
      </c>
      <c r="K1614" s="16" t="s">
        <v>9666</v>
      </c>
      <c r="L1614" s="16" t="s">
        <v>14794</v>
      </c>
      <c r="M1614" s="16" t="s">
        <v>14795</v>
      </c>
      <c r="N1614" s="16" t="s">
        <v>441</v>
      </c>
      <c r="O1614" s="16" t="s">
        <v>442</v>
      </c>
      <c r="P1614" s="16" t="s">
        <v>14796</v>
      </c>
      <c r="Q1614" s="16" t="s">
        <v>14797</v>
      </c>
      <c r="R1614" s="16" t="s">
        <v>15</v>
      </c>
      <c r="S1614" s="16" t="s">
        <v>829</v>
      </c>
      <c r="T1614" s="16" t="s">
        <v>14798</v>
      </c>
      <c r="U1614" s="16" t="s">
        <v>447</v>
      </c>
      <c r="V1614" s="16" t="s">
        <v>14799</v>
      </c>
      <c r="W1614" s="16" t="s">
        <v>14796</v>
      </c>
      <c r="X1614" s="16" t="s">
        <v>449</v>
      </c>
      <c r="Y1614" s="16" t="s">
        <v>450</v>
      </c>
      <c r="Z1614" s="16" t="s">
        <v>451</v>
      </c>
      <c r="AA1614" s="16" t="s">
        <v>14800</v>
      </c>
      <c r="AB1614" s="16" t="s">
        <v>829</v>
      </c>
      <c r="AC1614" s="16" t="s">
        <v>15</v>
      </c>
      <c r="AD1614" s="16" t="s">
        <v>453</v>
      </c>
      <c r="AE1614" s="16" t="s">
        <v>338</v>
      </c>
      <c r="AF1614" s="16" t="s">
        <v>338</v>
      </c>
      <c r="AG1614" s="25">
        <f ca="1" t="shared" si="188"/>
        <v>11.7488888890366</v>
      </c>
      <c r="AH1614" s="25" t="str">
        <f t="shared" si="189"/>
        <v>是</v>
      </c>
      <c r="AI1614" s="26" t="str">
        <f ca="1" t="shared" si="190"/>
        <v>是</v>
      </c>
      <c r="AJ1614" s="27" t="str">
        <f ca="1" t="shared" si="191"/>
        <v>是</v>
      </c>
      <c r="AK1614" s="28" t="s">
        <v>69</v>
      </c>
      <c r="AL1614" s="28"/>
      <c r="AM1614" s="28"/>
    </row>
    <row r="1615" spans="1:39">
      <c r="A1615" s="22" t="str">
        <f t="shared" si="186"/>
        <v>池州青阳网点</v>
      </c>
      <c r="B1615" s="22" t="str">
        <f>VLOOKUP(R1615,区域划分!A:B,2,0)</f>
        <v>池州</v>
      </c>
      <c r="C1615" t="str">
        <f t="shared" si="187"/>
        <v>2020-11-08</v>
      </c>
      <c r="D1615" s="16" t="s">
        <v>14801</v>
      </c>
      <c r="E1615" s="16" t="s">
        <v>14802</v>
      </c>
      <c r="F1615" s="16" t="s">
        <v>433</v>
      </c>
      <c r="G1615" s="16" t="s">
        <v>471</v>
      </c>
      <c r="H1615" s="16" t="s">
        <v>472</v>
      </c>
      <c r="I1615" s="16" t="s">
        <v>473</v>
      </c>
      <c r="J1615" s="16" t="s">
        <v>8192</v>
      </c>
      <c r="K1615" s="16" t="s">
        <v>14803</v>
      </c>
      <c r="L1615" s="16" t="s">
        <v>14804</v>
      </c>
      <c r="M1615" s="16" t="s">
        <v>537</v>
      </c>
      <c r="N1615" s="16" t="s">
        <v>441</v>
      </c>
      <c r="O1615" s="16" t="s">
        <v>442</v>
      </c>
      <c r="P1615" s="16" t="s">
        <v>537</v>
      </c>
      <c r="Q1615" s="16" t="s">
        <v>14805</v>
      </c>
      <c r="R1615" s="16" t="s">
        <v>25</v>
      </c>
      <c r="S1615" s="16" t="s">
        <v>8594</v>
      </c>
      <c r="T1615" s="16" t="s">
        <v>14806</v>
      </c>
      <c r="U1615" s="16" t="s">
        <v>447</v>
      </c>
      <c r="V1615" s="16" t="s">
        <v>541</v>
      </c>
      <c r="W1615" s="16" t="s">
        <v>537</v>
      </c>
      <c r="X1615" s="16" t="s">
        <v>449</v>
      </c>
      <c r="Y1615" s="16" t="s">
        <v>450</v>
      </c>
      <c r="Z1615" s="16" t="s">
        <v>451</v>
      </c>
      <c r="AA1615" s="16" t="s">
        <v>14807</v>
      </c>
      <c r="AB1615" s="16" t="s">
        <v>8594</v>
      </c>
      <c r="AC1615" s="16" t="s">
        <v>25</v>
      </c>
      <c r="AD1615" s="16" t="s">
        <v>453</v>
      </c>
      <c r="AE1615" s="16" t="s">
        <v>338</v>
      </c>
      <c r="AF1615" s="16" t="s">
        <v>338</v>
      </c>
      <c r="AG1615" s="25">
        <f ca="1" t="shared" si="188"/>
        <v>0.984166666748933</v>
      </c>
      <c r="AH1615" s="25" t="str">
        <f t="shared" si="189"/>
        <v>是</v>
      </c>
      <c r="AI1615" s="26" t="str">
        <f ca="1" t="shared" si="190"/>
        <v>是</v>
      </c>
      <c r="AJ1615" s="27" t="str">
        <f ca="1" t="shared" si="191"/>
        <v>是</v>
      </c>
      <c r="AK1615" s="28" t="s">
        <v>69</v>
      </c>
      <c r="AL1615" s="28"/>
      <c r="AM1615" s="28"/>
    </row>
    <row r="1616" spans="1:39">
      <c r="A1616" s="22" t="str">
        <f t="shared" si="186"/>
        <v>合肥肥东吾悦网点</v>
      </c>
      <c r="B1616" s="22" t="str">
        <f>VLOOKUP(R1616,区域划分!A:B,2,0)</f>
        <v>肥东</v>
      </c>
      <c r="C1616" t="str">
        <f t="shared" si="187"/>
        <v>2020-11-08</v>
      </c>
      <c r="D1616" s="16" t="s">
        <v>14808</v>
      </c>
      <c r="E1616" s="16" t="s">
        <v>14809</v>
      </c>
      <c r="F1616" s="16" t="s">
        <v>433</v>
      </c>
      <c r="G1616" s="16" t="s">
        <v>471</v>
      </c>
      <c r="H1616" s="16" t="s">
        <v>599</v>
      </c>
      <c r="I1616" s="16" t="s">
        <v>436</v>
      </c>
      <c r="J1616" s="16" t="s">
        <v>14810</v>
      </c>
      <c r="K1616" s="16" t="s">
        <v>14811</v>
      </c>
      <c r="L1616" s="16" t="s">
        <v>14804</v>
      </c>
      <c r="M1616" s="16" t="s">
        <v>14812</v>
      </c>
      <c r="N1616" s="16" t="s">
        <v>478</v>
      </c>
      <c r="O1616" s="16" t="s">
        <v>442</v>
      </c>
      <c r="P1616" s="16" t="s">
        <v>14813</v>
      </c>
      <c r="Q1616" s="16" t="s">
        <v>14814</v>
      </c>
      <c r="R1616" s="16" t="s">
        <v>11</v>
      </c>
      <c r="S1616" s="16" t="s">
        <v>4406</v>
      </c>
      <c r="T1616" s="16" t="s">
        <v>14815</v>
      </c>
      <c r="U1616" s="16" t="s">
        <v>447</v>
      </c>
      <c r="V1616" s="16" t="s">
        <v>14816</v>
      </c>
      <c r="W1616" s="16" t="s">
        <v>14813</v>
      </c>
      <c r="X1616" s="16" t="s">
        <v>449</v>
      </c>
      <c r="Y1616" s="16" t="s">
        <v>450</v>
      </c>
      <c r="Z1616" s="16" t="s">
        <v>451</v>
      </c>
      <c r="AA1616" s="16" t="s">
        <v>14817</v>
      </c>
      <c r="AB1616" s="16" t="s">
        <v>4406</v>
      </c>
      <c r="AC1616" s="16" t="s">
        <v>11</v>
      </c>
      <c r="AD1616" s="16" t="s">
        <v>453</v>
      </c>
      <c r="AE1616" s="16" t="s">
        <v>338</v>
      </c>
      <c r="AF1616" s="16" t="s">
        <v>338</v>
      </c>
      <c r="AG1616" s="25">
        <f ca="1" t="shared" si="188"/>
        <v>0.997222222213168</v>
      </c>
      <c r="AH1616" s="25" t="str">
        <f t="shared" si="189"/>
        <v>是</v>
      </c>
      <c r="AI1616" s="26" t="str">
        <f ca="1" t="shared" si="190"/>
        <v>是</v>
      </c>
      <c r="AJ1616" s="27" t="str">
        <f ca="1" t="shared" si="191"/>
        <v>是</v>
      </c>
      <c r="AK1616" s="28" t="s">
        <v>69</v>
      </c>
      <c r="AL1616" s="28"/>
      <c r="AM1616" s="28"/>
    </row>
    <row r="1617" spans="1:39">
      <c r="A1617" s="22" t="str">
        <f t="shared" si="186"/>
        <v>合肥肥东吾悦网点</v>
      </c>
      <c r="B1617" s="22" t="str">
        <f>VLOOKUP(R1617,区域划分!A:B,2,0)</f>
        <v>肥东</v>
      </c>
      <c r="C1617" t="str">
        <f t="shared" si="187"/>
        <v>2020-11-08</v>
      </c>
      <c r="D1617" s="16" t="s">
        <v>14818</v>
      </c>
      <c r="E1617" s="16" t="s">
        <v>14819</v>
      </c>
      <c r="F1617" s="16" t="s">
        <v>433</v>
      </c>
      <c r="G1617" s="16" t="s">
        <v>471</v>
      </c>
      <c r="H1617" s="16" t="s">
        <v>472</v>
      </c>
      <c r="I1617" s="16" t="s">
        <v>473</v>
      </c>
      <c r="J1617" s="16" t="s">
        <v>1051</v>
      </c>
      <c r="K1617" s="16" t="s">
        <v>6430</v>
      </c>
      <c r="L1617" s="16" t="s">
        <v>14820</v>
      </c>
      <c r="M1617" s="16" t="s">
        <v>14821</v>
      </c>
      <c r="N1617" s="16" t="s">
        <v>478</v>
      </c>
      <c r="O1617" s="16" t="s">
        <v>442</v>
      </c>
      <c r="P1617" s="16" t="s">
        <v>14822</v>
      </c>
      <c r="Q1617" s="16" t="s">
        <v>14823</v>
      </c>
      <c r="R1617" s="16" t="s">
        <v>11</v>
      </c>
      <c r="S1617" s="16" t="s">
        <v>4406</v>
      </c>
      <c r="T1617" s="16" t="s">
        <v>14824</v>
      </c>
      <c r="U1617" s="16" t="s">
        <v>447</v>
      </c>
      <c r="V1617" s="16" t="s">
        <v>14825</v>
      </c>
      <c r="W1617" s="16" t="s">
        <v>14822</v>
      </c>
      <c r="X1617" s="16" t="s">
        <v>449</v>
      </c>
      <c r="Y1617" s="16" t="s">
        <v>450</v>
      </c>
      <c r="Z1617" s="16" t="s">
        <v>451</v>
      </c>
      <c r="AA1617" s="16" t="s">
        <v>14826</v>
      </c>
      <c r="AB1617" s="16" t="s">
        <v>4406</v>
      </c>
      <c r="AC1617" s="16" t="s">
        <v>11</v>
      </c>
      <c r="AD1617" s="16" t="s">
        <v>453</v>
      </c>
      <c r="AE1617" s="16" t="s">
        <v>338</v>
      </c>
      <c r="AF1617" s="16" t="s">
        <v>338</v>
      </c>
      <c r="AG1617" s="25">
        <f ca="1" t="shared" si="188"/>
        <v>8.82250000006752</v>
      </c>
      <c r="AH1617" s="25" t="str">
        <f t="shared" si="189"/>
        <v>是</v>
      </c>
      <c r="AI1617" s="26" t="str">
        <f ca="1" t="shared" si="190"/>
        <v>是</v>
      </c>
      <c r="AJ1617" s="27" t="str">
        <f ca="1" t="shared" si="191"/>
        <v>是</v>
      </c>
      <c r="AK1617" s="28" t="s">
        <v>69</v>
      </c>
      <c r="AL1617" s="28"/>
      <c r="AM1617" s="28"/>
    </row>
    <row r="1618" spans="1:39">
      <c r="A1618" s="22" t="str">
        <f t="shared" si="186"/>
        <v>合肥长丰水湖镇网点</v>
      </c>
      <c r="B1618" s="22" t="str">
        <f>VLOOKUP(R1618,区域划分!A:B,2,0)</f>
        <v>合肥北</v>
      </c>
      <c r="C1618" t="str">
        <f t="shared" si="187"/>
        <v>2020-11-08</v>
      </c>
      <c r="D1618" s="16" t="s">
        <v>14827</v>
      </c>
      <c r="E1618" s="16" t="s">
        <v>14828</v>
      </c>
      <c r="F1618" s="16" t="s">
        <v>433</v>
      </c>
      <c r="G1618" s="16" t="s">
        <v>471</v>
      </c>
      <c r="H1618" s="16" t="s">
        <v>472</v>
      </c>
      <c r="I1618" s="16" t="s">
        <v>473</v>
      </c>
      <c r="J1618" s="16" t="s">
        <v>11157</v>
      </c>
      <c r="K1618" s="16" t="s">
        <v>11158</v>
      </c>
      <c r="L1618" s="16" t="s">
        <v>14829</v>
      </c>
      <c r="M1618" s="16" t="s">
        <v>14830</v>
      </c>
      <c r="N1618" s="16" t="s">
        <v>478</v>
      </c>
      <c r="O1618" s="16" t="s">
        <v>479</v>
      </c>
      <c r="P1618" s="16" t="s">
        <v>14831</v>
      </c>
      <c r="Q1618" s="16" t="s">
        <v>14832</v>
      </c>
      <c r="R1618" s="16" t="s">
        <v>15</v>
      </c>
      <c r="S1618" s="16" t="s">
        <v>829</v>
      </c>
      <c r="T1618" s="16" t="s">
        <v>14833</v>
      </c>
      <c r="U1618" s="16" t="s">
        <v>447</v>
      </c>
      <c r="V1618" s="16" t="s">
        <v>14834</v>
      </c>
      <c r="W1618" s="16" t="s">
        <v>14831</v>
      </c>
      <c r="X1618" s="16" t="s">
        <v>449</v>
      </c>
      <c r="Y1618" s="16" t="s">
        <v>450</v>
      </c>
      <c r="Z1618" s="16" t="s">
        <v>451</v>
      </c>
      <c r="AA1618" s="16" t="s">
        <v>14835</v>
      </c>
      <c r="AB1618" s="16" t="s">
        <v>829</v>
      </c>
      <c r="AC1618" s="16" t="s">
        <v>15</v>
      </c>
      <c r="AD1618" s="16" t="s">
        <v>453</v>
      </c>
      <c r="AE1618" s="16" t="s">
        <v>338</v>
      </c>
      <c r="AF1618" s="16" t="s">
        <v>338</v>
      </c>
      <c r="AG1618" s="25">
        <f ca="1" t="shared" si="188"/>
        <v>11.7972222223179</v>
      </c>
      <c r="AH1618" s="25" t="str">
        <f t="shared" si="189"/>
        <v>是</v>
      </c>
      <c r="AI1618" s="26" t="str">
        <f ca="1" t="shared" si="190"/>
        <v>是</v>
      </c>
      <c r="AJ1618" s="27" t="str">
        <f ca="1" t="shared" si="191"/>
        <v>是</v>
      </c>
      <c r="AK1618" s="28" t="s">
        <v>69</v>
      </c>
      <c r="AL1618" s="28"/>
      <c r="AM1618" s="28"/>
    </row>
    <row r="1619" spans="1:39">
      <c r="A1619" s="22" t="str">
        <f t="shared" si="186"/>
        <v>合肥肥东吾悦网点</v>
      </c>
      <c r="B1619" s="22" t="str">
        <f>VLOOKUP(R1619,区域划分!A:B,2,0)</f>
        <v>肥东</v>
      </c>
      <c r="C1619" t="str">
        <f t="shared" si="187"/>
        <v>2020-11-08</v>
      </c>
      <c r="D1619" s="16" t="s">
        <v>14836</v>
      </c>
      <c r="E1619" s="16" t="s">
        <v>14837</v>
      </c>
      <c r="F1619" s="16" t="s">
        <v>433</v>
      </c>
      <c r="G1619" s="16" t="s">
        <v>471</v>
      </c>
      <c r="H1619" s="16" t="s">
        <v>472</v>
      </c>
      <c r="I1619" s="16" t="s">
        <v>436</v>
      </c>
      <c r="J1619" s="16" t="s">
        <v>14838</v>
      </c>
      <c r="K1619" s="16" t="s">
        <v>824</v>
      </c>
      <c r="L1619" s="16" t="s">
        <v>14839</v>
      </c>
      <c r="M1619" s="16" t="s">
        <v>14840</v>
      </c>
      <c r="N1619" s="16" t="s">
        <v>478</v>
      </c>
      <c r="O1619" s="16" t="s">
        <v>442</v>
      </c>
      <c r="P1619" s="16" t="s">
        <v>14841</v>
      </c>
      <c r="Q1619" s="16" t="s">
        <v>14842</v>
      </c>
      <c r="R1619" s="16" t="s">
        <v>11</v>
      </c>
      <c r="S1619" s="16" t="s">
        <v>4406</v>
      </c>
      <c r="T1619" s="16" t="s">
        <v>14843</v>
      </c>
      <c r="U1619" s="16" t="s">
        <v>447</v>
      </c>
      <c r="V1619" s="16" t="s">
        <v>14844</v>
      </c>
      <c r="W1619" s="16" t="s">
        <v>14841</v>
      </c>
      <c r="X1619" s="16" t="s">
        <v>449</v>
      </c>
      <c r="Y1619" s="16" t="s">
        <v>450</v>
      </c>
      <c r="Z1619" s="16" t="s">
        <v>451</v>
      </c>
      <c r="AA1619" s="16" t="s">
        <v>14845</v>
      </c>
      <c r="AB1619" s="16" t="s">
        <v>4406</v>
      </c>
      <c r="AC1619" s="16" t="s">
        <v>11</v>
      </c>
      <c r="AD1619" s="16" t="s">
        <v>453</v>
      </c>
      <c r="AE1619" s="16" t="s">
        <v>338</v>
      </c>
      <c r="AF1619" s="16" t="s">
        <v>338</v>
      </c>
      <c r="AG1619" s="25">
        <f ca="1" t="shared" si="188"/>
        <v>0.933333333407063</v>
      </c>
      <c r="AH1619" s="25" t="str">
        <f t="shared" si="189"/>
        <v>是</v>
      </c>
      <c r="AI1619" s="26" t="str">
        <f ca="1" t="shared" si="190"/>
        <v>是</v>
      </c>
      <c r="AJ1619" s="27" t="str">
        <f ca="1" t="shared" si="191"/>
        <v>是</v>
      </c>
      <c r="AK1619" s="28" t="s">
        <v>69</v>
      </c>
      <c r="AL1619" s="28"/>
      <c r="AM1619" s="28"/>
    </row>
    <row r="1620" spans="1:39">
      <c r="A1620" s="22" t="str">
        <f t="shared" si="186"/>
        <v>合肥长丰水湖镇网点</v>
      </c>
      <c r="B1620" s="22" t="str">
        <f>VLOOKUP(R1620,区域划分!A:B,2,0)</f>
        <v>合肥北</v>
      </c>
      <c r="C1620" t="str">
        <f t="shared" si="187"/>
        <v>2020-11-08</v>
      </c>
      <c r="D1620" s="16" t="s">
        <v>14846</v>
      </c>
      <c r="E1620" s="16" t="s">
        <v>14847</v>
      </c>
      <c r="F1620" s="16" t="s">
        <v>433</v>
      </c>
      <c r="G1620" s="16" t="s">
        <v>456</v>
      </c>
      <c r="H1620" s="16" t="s">
        <v>457</v>
      </c>
      <c r="I1620" s="16" t="s">
        <v>473</v>
      </c>
      <c r="J1620" s="16" t="s">
        <v>1232</v>
      </c>
      <c r="K1620" s="16" t="s">
        <v>7665</v>
      </c>
      <c r="L1620" s="16" t="s">
        <v>14848</v>
      </c>
      <c r="M1620" s="16" t="s">
        <v>14849</v>
      </c>
      <c r="N1620" s="16" t="s">
        <v>478</v>
      </c>
      <c r="O1620" s="16" t="s">
        <v>442</v>
      </c>
      <c r="P1620" s="16" t="s">
        <v>14850</v>
      </c>
      <c r="Q1620" s="16" t="s">
        <v>14851</v>
      </c>
      <c r="R1620" s="16" t="s">
        <v>15</v>
      </c>
      <c r="S1620" s="16" t="s">
        <v>829</v>
      </c>
      <c r="T1620" s="16" t="s">
        <v>14852</v>
      </c>
      <c r="U1620" s="16" t="s">
        <v>447</v>
      </c>
      <c r="V1620" s="16" t="s">
        <v>14853</v>
      </c>
      <c r="W1620" s="16" t="s">
        <v>14850</v>
      </c>
      <c r="X1620" s="16" t="s">
        <v>449</v>
      </c>
      <c r="Y1620" s="16" t="s">
        <v>450</v>
      </c>
      <c r="Z1620" s="16" t="s">
        <v>451</v>
      </c>
      <c r="AA1620" s="16" t="s">
        <v>14854</v>
      </c>
      <c r="AB1620" s="16" t="s">
        <v>829</v>
      </c>
      <c r="AC1620" s="16" t="s">
        <v>15</v>
      </c>
      <c r="AD1620" s="16" t="s">
        <v>453</v>
      </c>
      <c r="AE1620" s="16" t="s">
        <v>338</v>
      </c>
      <c r="AF1620" s="16" t="s">
        <v>338</v>
      </c>
      <c r="AG1620" s="25">
        <f ca="1" t="shared" si="188"/>
        <v>11.6691666666884</v>
      </c>
      <c r="AH1620" s="25" t="str">
        <f t="shared" si="189"/>
        <v>是</v>
      </c>
      <c r="AI1620" s="26" t="str">
        <f ca="1" t="shared" si="190"/>
        <v>是</v>
      </c>
      <c r="AJ1620" s="27" t="str">
        <f ca="1" t="shared" si="191"/>
        <v>是</v>
      </c>
      <c r="AK1620" s="28" t="s">
        <v>69</v>
      </c>
      <c r="AL1620" s="28"/>
      <c r="AM1620" s="28"/>
    </row>
    <row r="1621" spans="1:39">
      <c r="A1621" s="22" t="str">
        <f t="shared" si="186"/>
        <v>六安霍邱姚李网点</v>
      </c>
      <c r="B1621" s="22" t="str">
        <f>VLOOKUP(R1621,区域划分!A:B,2,0)</f>
        <v>六安</v>
      </c>
      <c r="C1621" t="str">
        <f t="shared" si="187"/>
        <v>2020-11-08</v>
      </c>
      <c r="D1621" s="16" t="s">
        <v>14855</v>
      </c>
      <c r="E1621" s="16" t="s">
        <v>14856</v>
      </c>
      <c r="F1621" s="16" t="s">
        <v>433</v>
      </c>
      <c r="G1621" s="16" t="s">
        <v>471</v>
      </c>
      <c r="H1621" s="16" t="s">
        <v>472</v>
      </c>
      <c r="I1621" s="16" t="s">
        <v>436</v>
      </c>
      <c r="J1621" s="16" t="s">
        <v>12364</v>
      </c>
      <c r="K1621" s="16" t="s">
        <v>14857</v>
      </c>
      <c r="L1621" s="16" t="s">
        <v>14858</v>
      </c>
      <c r="M1621" s="16" t="s">
        <v>14859</v>
      </c>
      <c r="N1621" s="16" t="s">
        <v>478</v>
      </c>
      <c r="O1621" s="16" t="s">
        <v>442</v>
      </c>
      <c r="P1621" s="16" t="s">
        <v>14860</v>
      </c>
      <c r="Q1621" s="16" t="s">
        <v>14861</v>
      </c>
      <c r="R1621" s="16" t="s">
        <v>37</v>
      </c>
      <c r="S1621" s="16" t="s">
        <v>1226</v>
      </c>
      <c r="T1621" s="16" t="s">
        <v>14862</v>
      </c>
      <c r="U1621" s="16" t="s">
        <v>447</v>
      </c>
      <c r="V1621" s="16" t="s">
        <v>14863</v>
      </c>
      <c r="W1621" s="16" t="s">
        <v>14860</v>
      </c>
      <c r="X1621" s="16" t="s">
        <v>449</v>
      </c>
      <c r="Y1621" s="16" t="s">
        <v>450</v>
      </c>
      <c r="Z1621" s="16" t="s">
        <v>451</v>
      </c>
      <c r="AA1621" s="16" t="s">
        <v>14864</v>
      </c>
      <c r="AB1621" s="16" t="s">
        <v>1226</v>
      </c>
      <c r="AC1621" s="16" t="s">
        <v>37</v>
      </c>
      <c r="AD1621" s="16" t="s">
        <v>453</v>
      </c>
      <c r="AE1621" s="16" t="s">
        <v>338</v>
      </c>
      <c r="AF1621" s="16" t="s">
        <v>338</v>
      </c>
      <c r="AG1621" s="25">
        <f ca="1" t="shared" si="188"/>
        <v>3.04388888884569</v>
      </c>
      <c r="AH1621" s="25" t="str">
        <f t="shared" si="189"/>
        <v>是</v>
      </c>
      <c r="AI1621" s="26" t="str">
        <f ca="1" t="shared" si="190"/>
        <v>是</v>
      </c>
      <c r="AJ1621" s="27" t="str">
        <f ca="1" t="shared" si="191"/>
        <v>是</v>
      </c>
      <c r="AK1621" s="28" t="s">
        <v>69</v>
      </c>
      <c r="AL1621" s="28"/>
      <c r="AM1621" s="28"/>
    </row>
    <row r="1622" spans="1:39">
      <c r="A1622" s="22" t="str">
        <f t="shared" si="186"/>
        <v>六安霍邱高塘镇网点</v>
      </c>
      <c r="B1622" s="22" t="str">
        <f>VLOOKUP(R1622,区域划分!A:B,2,0)</f>
        <v>六安</v>
      </c>
      <c r="C1622" t="str">
        <f t="shared" si="187"/>
        <v>2020-11-08</v>
      </c>
      <c r="D1622" s="16" t="s">
        <v>14865</v>
      </c>
      <c r="E1622" s="16" t="s">
        <v>14866</v>
      </c>
      <c r="F1622" s="16" t="s">
        <v>433</v>
      </c>
      <c r="G1622" s="16" t="s">
        <v>532</v>
      </c>
      <c r="H1622" s="16" t="s">
        <v>533</v>
      </c>
      <c r="I1622" s="16" t="s">
        <v>473</v>
      </c>
      <c r="J1622" s="16" t="s">
        <v>14867</v>
      </c>
      <c r="K1622" s="16" t="s">
        <v>14868</v>
      </c>
      <c r="L1622" s="16" t="s">
        <v>14869</v>
      </c>
      <c r="M1622" s="16" t="s">
        <v>14870</v>
      </c>
      <c r="N1622" s="16" t="s">
        <v>441</v>
      </c>
      <c r="O1622" s="16" t="s">
        <v>442</v>
      </c>
      <c r="P1622" s="16" t="s">
        <v>14871</v>
      </c>
      <c r="Q1622" s="16" t="s">
        <v>14872</v>
      </c>
      <c r="R1622" s="16" t="s">
        <v>63</v>
      </c>
      <c r="S1622" s="16" t="s">
        <v>4176</v>
      </c>
      <c r="T1622" s="16" t="s">
        <v>14340</v>
      </c>
      <c r="U1622" s="16" t="s">
        <v>466</v>
      </c>
      <c r="V1622" s="16" t="s">
        <v>14873</v>
      </c>
      <c r="W1622" s="16" t="s">
        <v>14871</v>
      </c>
      <c r="X1622" s="16" t="s">
        <v>449</v>
      </c>
      <c r="Y1622" s="16" t="s">
        <v>450</v>
      </c>
      <c r="Z1622" s="16" t="s">
        <v>451</v>
      </c>
      <c r="AA1622" s="16" t="s">
        <v>14874</v>
      </c>
      <c r="AB1622" s="16" t="s">
        <v>4176</v>
      </c>
      <c r="AC1622" s="16" t="s">
        <v>63</v>
      </c>
      <c r="AD1622" s="16" t="s">
        <v>453</v>
      </c>
      <c r="AE1622" s="16" t="s">
        <v>63</v>
      </c>
      <c r="AF1622" s="16" t="s">
        <v>338</v>
      </c>
      <c r="AG1622" s="25">
        <f ca="1" t="shared" si="188"/>
        <v>23.7238888887805</v>
      </c>
      <c r="AH1622" s="25" t="str">
        <f t="shared" si="189"/>
        <v>是</v>
      </c>
      <c r="AI1622" s="26" t="str">
        <f ca="1" t="shared" si="190"/>
        <v>是</v>
      </c>
      <c r="AJ1622" s="27" t="str">
        <f ca="1" t="shared" si="191"/>
        <v>是</v>
      </c>
      <c r="AK1622" s="28" t="s">
        <v>69</v>
      </c>
      <c r="AL1622" s="28" t="s">
        <v>71</v>
      </c>
      <c r="AM1622" s="28"/>
    </row>
    <row r="1623" spans="1:39">
      <c r="A1623" s="22" t="str">
        <f t="shared" ref="A1623:A1686" si="192">R1623</f>
        <v>亳州利辛城北网点</v>
      </c>
      <c r="B1623" s="22" t="str">
        <f>VLOOKUP(R1623,区域划分!A:B,2,0)</f>
        <v>亳州</v>
      </c>
      <c r="C1623" t="str">
        <f t="shared" ref="C1623:C1686" si="193">MID(L1623,1,10)</f>
        <v>2020-11-08</v>
      </c>
      <c r="D1623" s="16" t="s">
        <v>14875</v>
      </c>
      <c r="E1623" s="16" t="s">
        <v>14876</v>
      </c>
      <c r="F1623" s="16" t="s">
        <v>433</v>
      </c>
      <c r="G1623" s="16" t="s">
        <v>532</v>
      </c>
      <c r="H1623" s="16" t="s">
        <v>533</v>
      </c>
      <c r="I1623" s="16" t="s">
        <v>473</v>
      </c>
      <c r="J1623" s="16" t="s">
        <v>577</v>
      </c>
      <c r="K1623" s="16" t="s">
        <v>1816</v>
      </c>
      <c r="L1623" s="16" t="s">
        <v>14877</v>
      </c>
      <c r="M1623" s="16" t="s">
        <v>14878</v>
      </c>
      <c r="N1623" s="16" t="s">
        <v>441</v>
      </c>
      <c r="O1623" s="16" t="s">
        <v>442</v>
      </c>
      <c r="P1623" s="16" t="s">
        <v>14879</v>
      </c>
      <c r="Q1623" s="16" t="s">
        <v>9993</v>
      </c>
      <c r="R1623" s="16" t="s">
        <v>92</v>
      </c>
      <c r="S1623" s="16" t="s">
        <v>10605</v>
      </c>
      <c r="T1623" s="16" t="s">
        <v>14880</v>
      </c>
      <c r="U1623" s="16" t="s">
        <v>447</v>
      </c>
      <c r="V1623" s="16" t="s">
        <v>14881</v>
      </c>
      <c r="W1623" s="16" t="s">
        <v>14879</v>
      </c>
      <c r="X1623" s="16" t="s">
        <v>449</v>
      </c>
      <c r="Y1623" s="16" t="s">
        <v>450</v>
      </c>
      <c r="Z1623" s="16" t="s">
        <v>451</v>
      </c>
      <c r="AA1623" s="16" t="s">
        <v>14882</v>
      </c>
      <c r="AB1623" s="16" t="s">
        <v>10605</v>
      </c>
      <c r="AC1623" s="16" t="s">
        <v>92</v>
      </c>
      <c r="AD1623" s="16" t="s">
        <v>453</v>
      </c>
      <c r="AE1623" s="16" t="s">
        <v>338</v>
      </c>
      <c r="AF1623" s="16" t="s">
        <v>338</v>
      </c>
      <c r="AG1623" s="25">
        <f ca="1" t="shared" ref="AG1623:AG1686" si="194">IF(X1623="已关闭",(AA1623-L1623)*24,(NOW()-L1623)*24)</f>
        <v>6.70611111115431</v>
      </c>
      <c r="AH1623" s="25" t="str">
        <f t="shared" ref="AH1623:AH1686" si="195">IF(AND(Y1623="及时响应",Z1623="否"),"是","否")</f>
        <v>是</v>
      </c>
      <c r="AI1623" s="26" t="str">
        <f ca="1" t="shared" ref="AI1623:AI1686" si="196">IF(AG1623&gt;24,"否","是")</f>
        <v>是</v>
      </c>
      <c r="AJ1623" s="27" t="str">
        <f ca="1" t="shared" ref="AJ1623:AJ1686" si="197">IF(AND(AH1623="是",AI1623="是"),"是","否")</f>
        <v>是</v>
      </c>
      <c r="AK1623" s="28" t="s">
        <v>69</v>
      </c>
      <c r="AL1623" s="28"/>
      <c r="AM1623" s="28"/>
    </row>
    <row r="1624" spans="1:39">
      <c r="A1624" s="22" t="str">
        <f t="shared" si="192"/>
        <v>黄山屯溪网点</v>
      </c>
      <c r="B1624" s="22" t="str">
        <f>VLOOKUP(R1624,区域划分!A:B,2,0)</f>
        <v>黄山</v>
      </c>
      <c r="C1624" t="str">
        <f t="shared" si="193"/>
        <v>2020-11-08</v>
      </c>
      <c r="D1624" s="16" t="s">
        <v>14883</v>
      </c>
      <c r="E1624" s="16" t="s">
        <v>14884</v>
      </c>
      <c r="F1624" s="16" t="s">
        <v>433</v>
      </c>
      <c r="G1624" s="16" t="s">
        <v>471</v>
      </c>
      <c r="H1624" s="16" t="s">
        <v>472</v>
      </c>
      <c r="I1624" s="16" t="s">
        <v>473</v>
      </c>
      <c r="J1624" s="16" t="s">
        <v>14885</v>
      </c>
      <c r="K1624" s="16" t="s">
        <v>14886</v>
      </c>
      <c r="L1624" s="16" t="s">
        <v>14887</v>
      </c>
      <c r="M1624" s="16" t="s">
        <v>537</v>
      </c>
      <c r="N1624" s="16" t="s">
        <v>441</v>
      </c>
      <c r="O1624" s="16" t="s">
        <v>442</v>
      </c>
      <c r="P1624" s="16" t="s">
        <v>537</v>
      </c>
      <c r="Q1624" s="16" t="s">
        <v>14888</v>
      </c>
      <c r="R1624" s="16" t="s">
        <v>29</v>
      </c>
      <c r="S1624" s="16" t="s">
        <v>3569</v>
      </c>
      <c r="T1624" s="16" t="s">
        <v>14889</v>
      </c>
      <c r="U1624" s="16" t="s">
        <v>447</v>
      </c>
      <c r="V1624" s="16" t="s">
        <v>541</v>
      </c>
      <c r="W1624" s="16" t="s">
        <v>537</v>
      </c>
      <c r="X1624" s="16" t="s">
        <v>449</v>
      </c>
      <c r="Y1624" s="16" t="s">
        <v>450</v>
      </c>
      <c r="Z1624" s="16" t="s">
        <v>451</v>
      </c>
      <c r="AA1624" s="16" t="s">
        <v>14890</v>
      </c>
      <c r="AB1624" s="16" t="s">
        <v>3569</v>
      </c>
      <c r="AC1624" s="16" t="s">
        <v>29</v>
      </c>
      <c r="AD1624" s="16" t="s">
        <v>453</v>
      </c>
      <c r="AE1624" s="16" t="s">
        <v>338</v>
      </c>
      <c r="AF1624" s="16" t="s">
        <v>338</v>
      </c>
      <c r="AG1624" s="25">
        <f ca="1" t="shared" si="194"/>
        <v>0.967777777696028</v>
      </c>
      <c r="AH1624" s="25" t="str">
        <f t="shared" si="195"/>
        <v>是</v>
      </c>
      <c r="AI1624" s="26" t="str">
        <f ca="1" t="shared" si="196"/>
        <v>是</v>
      </c>
      <c r="AJ1624" s="27" t="str">
        <f ca="1" t="shared" si="197"/>
        <v>是</v>
      </c>
      <c r="AK1624" s="28" t="s">
        <v>69</v>
      </c>
      <c r="AL1624" s="28"/>
      <c r="AM1624" s="28"/>
    </row>
    <row r="1625" spans="1:39">
      <c r="A1625" s="22" t="str">
        <f t="shared" si="192"/>
        <v>池州青阳网点</v>
      </c>
      <c r="B1625" s="22" t="str">
        <f>VLOOKUP(R1625,区域划分!A:B,2,0)</f>
        <v>池州</v>
      </c>
      <c r="C1625" t="str">
        <f t="shared" si="193"/>
        <v>2020-11-08</v>
      </c>
      <c r="D1625" s="16" t="s">
        <v>14891</v>
      </c>
      <c r="E1625" s="16" t="s">
        <v>14892</v>
      </c>
      <c r="F1625" s="16" t="s">
        <v>433</v>
      </c>
      <c r="G1625" s="16" t="s">
        <v>456</v>
      </c>
      <c r="H1625" s="16" t="s">
        <v>457</v>
      </c>
      <c r="I1625" s="16" t="s">
        <v>436</v>
      </c>
      <c r="J1625" s="16" t="s">
        <v>1329</v>
      </c>
      <c r="K1625" s="16" t="s">
        <v>14893</v>
      </c>
      <c r="L1625" s="16" t="s">
        <v>14894</v>
      </c>
      <c r="M1625" s="16" t="s">
        <v>967</v>
      </c>
      <c r="N1625" s="16" t="s">
        <v>478</v>
      </c>
      <c r="O1625" s="16" t="s">
        <v>442</v>
      </c>
      <c r="P1625" s="16" t="s">
        <v>14895</v>
      </c>
      <c r="Q1625" s="16" t="s">
        <v>14896</v>
      </c>
      <c r="R1625" s="16" t="s">
        <v>25</v>
      </c>
      <c r="S1625" s="16" t="s">
        <v>8594</v>
      </c>
      <c r="T1625" s="16" t="s">
        <v>14897</v>
      </c>
      <c r="U1625" s="16" t="s">
        <v>447</v>
      </c>
      <c r="V1625" s="16" t="s">
        <v>1630</v>
      </c>
      <c r="W1625" s="16" t="s">
        <v>14895</v>
      </c>
      <c r="X1625" s="16" t="s">
        <v>449</v>
      </c>
      <c r="Y1625" s="16" t="s">
        <v>450</v>
      </c>
      <c r="Z1625" s="16" t="s">
        <v>451</v>
      </c>
      <c r="AA1625" s="16" t="s">
        <v>14898</v>
      </c>
      <c r="AB1625" s="16" t="s">
        <v>8594</v>
      </c>
      <c r="AC1625" s="16" t="s">
        <v>25</v>
      </c>
      <c r="AD1625" s="16" t="s">
        <v>453</v>
      </c>
      <c r="AE1625" s="16" t="s">
        <v>338</v>
      </c>
      <c r="AF1625" s="16" t="s">
        <v>338</v>
      </c>
      <c r="AG1625" s="25">
        <f ca="1" t="shared" si="194"/>
        <v>6.57999999989988</v>
      </c>
      <c r="AH1625" s="25" t="str">
        <f t="shared" si="195"/>
        <v>是</v>
      </c>
      <c r="AI1625" s="26" t="str">
        <f ca="1" t="shared" si="196"/>
        <v>是</v>
      </c>
      <c r="AJ1625" s="27" t="str">
        <f ca="1" t="shared" si="197"/>
        <v>是</v>
      </c>
      <c r="AK1625" s="28" t="s">
        <v>69</v>
      </c>
      <c r="AL1625" s="28"/>
      <c r="AM1625" s="28"/>
    </row>
    <row r="1626" spans="1:39">
      <c r="A1626" s="22" t="str">
        <f t="shared" si="192"/>
        <v>贵池集散点</v>
      </c>
      <c r="B1626" s="22" t="str">
        <f>VLOOKUP(R1626,区域划分!A:B,2,0)</f>
        <v>池州</v>
      </c>
      <c r="C1626" t="str">
        <f t="shared" si="193"/>
        <v>2020-11-08</v>
      </c>
      <c r="D1626" s="16" t="s">
        <v>14899</v>
      </c>
      <c r="E1626" s="16" t="s">
        <v>14900</v>
      </c>
      <c r="F1626" s="16" t="s">
        <v>433</v>
      </c>
      <c r="G1626" s="16" t="s">
        <v>471</v>
      </c>
      <c r="H1626" s="16" t="s">
        <v>472</v>
      </c>
      <c r="I1626" s="16" t="s">
        <v>473</v>
      </c>
      <c r="J1626" s="16" t="s">
        <v>577</v>
      </c>
      <c r="K1626" s="16" t="s">
        <v>7336</v>
      </c>
      <c r="L1626" s="16" t="s">
        <v>14901</v>
      </c>
      <c r="M1626" s="16" t="s">
        <v>7338</v>
      </c>
      <c r="N1626" s="16" t="s">
        <v>441</v>
      </c>
      <c r="O1626" s="16" t="s">
        <v>442</v>
      </c>
      <c r="P1626" s="16" t="s">
        <v>14902</v>
      </c>
      <c r="Q1626" s="16" t="s">
        <v>14903</v>
      </c>
      <c r="R1626" s="16" t="s">
        <v>84</v>
      </c>
      <c r="S1626" s="16" t="s">
        <v>4176</v>
      </c>
      <c r="T1626" s="16" t="s">
        <v>14904</v>
      </c>
      <c r="U1626" s="16" t="s">
        <v>466</v>
      </c>
      <c r="V1626" s="16" t="s">
        <v>7342</v>
      </c>
      <c r="W1626" s="16" t="s">
        <v>14902</v>
      </c>
      <c r="X1626" s="16" t="s">
        <v>449</v>
      </c>
      <c r="Y1626" s="16" t="s">
        <v>450</v>
      </c>
      <c r="Z1626" s="16" t="s">
        <v>451</v>
      </c>
      <c r="AA1626" s="16" t="s">
        <v>14905</v>
      </c>
      <c r="AB1626" s="16" t="s">
        <v>4176</v>
      </c>
      <c r="AC1626" s="16" t="s">
        <v>84</v>
      </c>
      <c r="AD1626" s="16" t="s">
        <v>453</v>
      </c>
      <c r="AE1626" s="16" t="s">
        <v>84</v>
      </c>
      <c r="AF1626" s="16" t="s">
        <v>338</v>
      </c>
      <c r="AG1626" s="25">
        <f ca="1" t="shared" si="194"/>
        <v>23.7286111110589</v>
      </c>
      <c r="AH1626" s="25" t="str">
        <f t="shared" si="195"/>
        <v>是</v>
      </c>
      <c r="AI1626" s="26" t="str">
        <f ca="1" t="shared" si="196"/>
        <v>是</v>
      </c>
      <c r="AJ1626" s="27" t="str">
        <f ca="1" t="shared" si="197"/>
        <v>是</v>
      </c>
      <c r="AK1626" s="28"/>
      <c r="AL1626" s="28" t="s">
        <v>71</v>
      </c>
      <c r="AM1626" s="28"/>
    </row>
    <row r="1627" spans="1:39">
      <c r="A1627" s="22" t="str">
        <f t="shared" si="192"/>
        <v>合肥经开大学城网点</v>
      </c>
      <c r="B1627" s="22" t="str">
        <f>VLOOKUP(R1627,区域划分!A:B,2,0)</f>
        <v>合肥南</v>
      </c>
      <c r="C1627" t="str">
        <f t="shared" si="193"/>
        <v>2020-11-08</v>
      </c>
      <c r="D1627" s="16" t="s">
        <v>14906</v>
      </c>
      <c r="E1627" s="16" t="s">
        <v>14907</v>
      </c>
      <c r="F1627" s="16" t="s">
        <v>433</v>
      </c>
      <c r="G1627" s="16" t="s">
        <v>471</v>
      </c>
      <c r="H1627" s="16" t="s">
        <v>472</v>
      </c>
      <c r="I1627" s="16" t="s">
        <v>436</v>
      </c>
      <c r="J1627" s="16" t="s">
        <v>898</v>
      </c>
      <c r="K1627" s="16" t="s">
        <v>899</v>
      </c>
      <c r="L1627" s="16" t="s">
        <v>14908</v>
      </c>
      <c r="M1627" s="16" t="s">
        <v>14909</v>
      </c>
      <c r="N1627" s="16" t="s">
        <v>478</v>
      </c>
      <c r="O1627" s="16" t="s">
        <v>442</v>
      </c>
      <c r="P1627" s="16" t="s">
        <v>14910</v>
      </c>
      <c r="Q1627" s="16" t="s">
        <v>14911</v>
      </c>
      <c r="R1627" s="16" t="s">
        <v>7</v>
      </c>
      <c r="S1627" s="16" t="s">
        <v>4176</v>
      </c>
      <c r="T1627" s="16" t="s">
        <v>7255</v>
      </c>
      <c r="U1627" s="16" t="s">
        <v>466</v>
      </c>
      <c r="V1627" s="16" t="s">
        <v>14912</v>
      </c>
      <c r="W1627" s="16" t="s">
        <v>14910</v>
      </c>
      <c r="X1627" s="16" t="s">
        <v>449</v>
      </c>
      <c r="Y1627" s="16" t="s">
        <v>450</v>
      </c>
      <c r="Z1627" s="16" t="s">
        <v>451</v>
      </c>
      <c r="AA1627" s="16" t="s">
        <v>14913</v>
      </c>
      <c r="AB1627" s="16" t="s">
        <v>4176</v>
      </c>
      <c r="AC1627" s="16" t="s">
        <v>7</v>
      </c>
      <c r="AD1627" s="16" t="s">
        <v>453</v>
      </c>
      <c r="AE1627" s="16" t="s">
        <v>7</v>
      </c>
      <c r="AF1627" s="16" t="s">
        <v>338</v>
      </c>
      <c r="AG1627" s="25">
        <f ca="1" t="shared" si="194"/>
        <v>23.7627777778544</v>
      </c>
      <c r="AH1627" s="25" t="str">
        <f t="shared" si="195"/>
        <v>是</v>
      </c>
      <c r="AI1627" s="26" t="str">
        <f ca="1" t="shared" si="196"/>
        <v>是</v>
      </c>
      <c r="AJ1627" s="27" t="str">
        <f ca="1" t="shared" si="197"/>
        <v>是</v>
      </c>
      <c r="AK1627" s="28" t="s">
        <v>69</v>
      </c>
      <c r="AL1627" s="28" t="s">
        <v>71</v>
      </c>
      <c r="AM1627" s="28"/>
    </row>
    <row r="1628" spans="1:39">
      <c r="A1628" s="22" t="str">
        <f t="shared" si="192"/>
        <v>池州青阳网点</v>
      </c>
      <c r="B1628" s="22" t="str">
        <f>VLOOKUP(R1628,区域划分!A:B,2,0)</f>
        <v>池州</v>
      </c>
      <c r="C1628" t="str">
        <f t="shared" si="193"/>
        <v>2020-11-08</v>
      </c>
      <c r="D1628" s="16" t="s">
        <v>14914</v>
      </c>
      <c r="E1628" s="16" t="s">
        <v>14915</v>
      </c>
      <c r="F1628" s="16" t="s">
        <v>433</v>
      </c>
      <c r="G1628" s="16" t="s">
        <v>471</v>
      </c>
      <c r="H1628" s="16" t="s">
        <v>472</v>
      </c>
      <c r="I1628" s="16" t="s">
        <v>473</v>
      </c>
      <c r="J1628" s="16" t="s">
        <v>554</v>
      </c>
      <c r="K1628" s="16" t="s">
        <v>14916</v>
      </c>
      <c r="L1628" s="16" t="s">
        <v>14917</v>
      </c>
      <c r="M1628" s="16" t="s">
        <v>14918</v>
      </c>
      <c r="N1628" s="16" t="s">
        <v>441</v>
      </c>
      <c r="O1628" s="16" t="s">
        <v>442</v>
      </c>
      <c r="P1628" s="16" t="s">
        <v>14919</v>
      </c>
      <c r="Q1628" s="16" t="s">
        <v>14920</v>
      </c>
      <c r="R1628" s="16" t="s">
        <v>25</v>
      </c>
      <c r="S1628" s="16" t="s">
        <v>8594</v>
      </c>
      <c r="T1628" s="16" t="s">
        <v>14921</v>
      </c>
      <c r="U1628" s="16" t="s">
        <v>447</v>
      </c>
      <c r="V1628" s="16" t="s">
        <v>14922</v>
      </c>
      <c r="W1628" s="16" t="s">
        <v>14919</v>
      </c>
      <c r="X1628" s="16" t="s">
        <v>449</v>
      </c>
      <c r="Y1628" s="16" t="s">
        <v>450</v>
      </c>
      <c r="Z1628" s="16" t="s">
        <v>451</v>
      </c>
      <c r="AA1628" s="16" t="s">
        <v>14923</v>
      </c>
      <c r="AB1628" s="16" t="s">
        <v>8594</v>
      </c>
      <c r="AC1628" s="16" t="s">
        <v>25</v>
      </c>
      <c r="AD1628" s="16" t="s">
        <v>453</v>
      </c>
      <c r="AE1628" s="16" t="s">
        <v>338</v>
      </c>
      <c r="AF1628" s="16" t="s">
        <v>338</v>
      </c>
      <c r="AG1628" s="25">
        <f ca="1" t="shared" si="194"/>
        <v>3.96805555571336</v>
      </c>
      <c r="AH1628" s="25" t="str">
        <f t="shared" si="195"/>
        <v>是</v>
      </c>
      <c r="AI1628" s="26" t="str">
        <f ca="1" t="shared" si="196"/>
        <v>是</v>
      </c>
      <c r="AJ1628" s="27" t="str">
        <f ca="1" t="shared" si="197"/>
        <v>是</v>
      </c>
      <c r="AK1628" s="28" t="s">
        <v>69</v>
      </c>
      <c r="AL1628" s="28"/>
      <c r="AM1628" s="28"/>
    </row>
    <row r="1629" spans="1:39">
      <c r="A1629" s="22" t="str">
        <f t="shared" si="192"/>
        <v>合肥高新天鹅湖网点</v>
      </c>
      <c r="B1629" s="22" t="str">
        <f>VLOOKUP(R1629,区域划分!A:B,2,0)</f>
        <v>合肥南</v>
      </c>
      <c r="C1629" t="str">
        <f t="shared" si="193"/>
        <v>2020-11-08</v>
      </c>
      <c r="D1629" s="16" t="s">
        <v>14924</v>
      </c>
      <c r="E1629" s="16" t="s">
        <v>14925</v>
      </c>
      <c r="F1629" s="16" t="s">
        <v>433</v>
      </c>
      <c r="G1629" s="16" t="s">
        <v>471</v>
      </c>
      <c r="H1629" s="16" t="s">
        <v>472</v>
      </c>
      <c r="I1629" s="16" t="s">
        <v>436</v>
      </c>
      <c r="J1629" s="16" t="s">
        <v>1350</v>
      </c>
      <c r="K1629" s="16" t="s">
        <v>2347</v>
      </c>
      <c r="L1629" s="16" t="s">
        <v>14926</v>
      </c>
      <c r="M1629" s="16" t="s">
        <v>14927</v>
      </c>
      <c r="N1629" s="16" t="s">
        <v>478</v>
      </c>
      <c r="O1629" s="16" t="s">
        <v>442</v>
      </c>
      <c r="P1629" s="16" t="s">
        <v>14927</v>
      </c>
      <c r="Q1629" s="16" t="s">
        <v>14928</v>
      </c>
      <c r="R1629" s="16" t="s">
        <v>17</v>
      </c>
      <c r="S1629" s="16" t="s">
        <v>593</v>
      </c>
      <c r="T1629" s="16" t="s">
        <v>14929</v>
      </c>
      <c r="U1629" s="16" t="s">
        <v>447</v>
      </c>
      <c r="V1629" s="16" t="s">
        <v>14930</v>
      </c>
      <c r="W1629" s="16" t="s">
        <v>14927</v>
      </c>
      <c r="X1629" s="16" t="s">
        <v>449</v>
      </c>
      <c r="Y1629" s="16" t="s">
        <v>450</v>
      </c>
      <c r="Z1629" s="16" t="s">
        <v>451</v>
      </c>
      <c r="AA1629" s="16" t="s">
        <v>14931</v>
      </c>
      <c r="AB1629" s="16" t="s">
        <v>593</v>
      </c>
      <c r="AC1629" s="16" t="s">
        <v>17</v>
      </c>
      <c r="AD1629" s="16" t="s">
        <v>453</v>
      </c>
      <c r="AE1629" s="16" t="s">
        <v>338</v>
      </c>
      <c r="AF1629" s="16" t="s">
        <v>338</v>
      </c>
      <c r="AG1629" s="25">
        <f ca="1" t="shared" si="194"/>
        <v>9.48694444459397</v>
      </c>
      <c r="AH1629" s="25" t="str">
        <f t="shared" si="195"/>
        <v>是</v>
      </c>
      <c r="AI1629" s="26" t="str">
        <f ca="1" t="shared" si="196"/>
        <v>是</v>
      </c>
      <c r="AJ1629" s="27" t="str">
        <f ca="1" t="shared" si="197"/>
        <v>是</v>
      </c>
      <c r="AK1629" s="28" t="s">
        <v>69</v>
      </c>
      <c r="AL1629" s="28"/>
      <c r="AM1629" s="28"/>
    </row>
    <row r="1630" spans="1:39">
      <c r="A1630" s="22" t="str">
        <f t="shared" si="192"/>
        <v>合肥肥东人民路网点</v>
      </c>
      <c r="B1630" s="22" t="str">
        <f>VLOOKUP(R1630,区域划分!A:B,2,0)</f>
        <v>肥东</v>
      </c>
      <c r="C1630" t="str">
        <f t="shared" si="193"/>
        <v>2020-11-08</v>
      </c>
      <c r="D1630" s="16" t="s">
        <v>14932</v>
      </c>
      <c r="E1630" s="16" t="s">
        <v>14933</v>
      </c>
      <c r="F1630" s="16" t="s">
        <v>433</v>
      </c>
      <c r="G1630" s="16" t="s">
        <v>471</v>
      </c>
      <c r="H1630" s="16" t="s">
        <v>472</v>
      </c>
      <c r="I1630" s="16" t="s">
        <v>473</v>
      </c>
      <c r="J1630" s="16" t="s">
        <v>8710</v>
      </c>
      <c r="K1630" s="16" t="s">
        <v>8711</v>
      </c>
      <c r="L1630" s="16" t="s">
        <v>14934</v>
      </c>
      <c r="M1630" s="16" t="s">
        <v>14935</v>
      </c>
      <c r="N1630" s="16" t="s">
        <v>478</v>
      </c>
      <c r="O1630" s="16" t="s">
        <v>442</v>
      </c>
      <c r="P1630" s="16" t="s">
        <v>14936</v>
      </c>
      <c r="Q1630" s="16" t="s">
        <v>14937</v>
      </c>
      <c r="R1630" s="16" t="s">
        <v>23</v>
      </c>
      <c r="S1630" s="16" t="s">
        <v>2174</v>
      </c>
      <c r="T1630" s="16" t="s">
        <v>14938</v>
      </c>
      <c r="U1630" s="16" t="s">
        <v>447</v>
      </c>
      <c r="V1630" s="16" t="s">
        <v>14939</v>
      </c>
      <c r="W1630" s="16" t="s">
        <v>14936</v>
      </c>
      <c r="X1630" s="16" t="s">
        <v>449</v>
      </c>
      <c r="Y1630" s="16" t="s">
        <v>450</v>
      </c>
      <c r="Z1630" s="16" t="s">
        <v>451</v>
      </c>
      <c r="AA1630" s="16" t="s">
        <v>14940</v>
      </c>
      <c r="AB1630" s="16" t="s">
        <v>2174</v>
      </c>
      <c r="AC1630" s="16" t="s">
        <v>23</v>
      </c>
      <c r="AD1630" s="16" t="s">
        <v>453</v>
      </c>
      <c r="AE1630" s="16" t="s">
        <v>338</v>
      </c>
      <c r="AF1630" s="16" t="s">
        <v>338</v>
      </c>
      <c r="AG1630" s="25">
        <f ca="1" t="shared" si="194"/>
        <v>3.03250000008848</v>
      </c>
      <c r="AH1630" s="25" t="str">
        <f t="shared" si="195"/>
        <v>是</v>
      </c>
      <c r="AI1630" s="26" t="str">
        <f ca="1" t="shared" si="196"/>
        <v>是</v>
      </c>
      <c r="AJ1630" s="27" t="str">
        <f ca="1" t="shared" si="197"/>
        <v>是</v>
      </c>
      <c r="AK1630" s="28" t="s">
        <v>69</v>
      </c>
      <c r="AL1630" s="28"/>
      <c r="AM1630" s="28"/>
    </row>
    <row r="1631" spans="1:39">
      <c r="A1631" s="22" t="str">
        <f t="shared" si="192"/>
        <v>合肥经开大学城网点</v>
      </c>
      <c r="B1631" s="22" t="str">
        <f>VLOOKUP(R1631,区域划分!A:B,2,0)</f>
        <v>合肥南</v>
      </c>
      <c r="C1631" t="str">
        <f t="shared" si="193"/>
        <v>2020-11-08</v>
      </c>
      <c r="D1631" s="16" t="s">
        <v>14941</v>
      </c>
      <c r="E1631" s="16" t="s">
        <v>14942</v>
      </c>
      <c r="F1631" s="16" t="s">
        <v>433</v>
      </c>
      <c r="G1631" s="16" t="s">
        <v>456</v>
      </c>
      <c r="H1631" s="16" t="s">
        <v>457</v>
      </c>
      <c r="I1631" s="16" t="s">
        <v>436</v>
      </c>
      <c r="J1631" s="16" t="s">
        <v>1692</v>
      </c>
      <c r="K1631" s="16" t="s">
        <v>14943</v>
      </c>
      <c r="L1631" s="16" t="s">
        <v>14944</v>
      </c>
      <c r="M1631" s="16" t="s">
        <v>14945</v>
      </c>
      <c r="N1631" s="16" t="s">
        <v>478</v>
      </c>
      <c r="O1631" s="16" t="s">
        <v>442</v>
      </c>
      <c r="P1631" s="16" t="s">
        <v>14946</v>
      </c>
      <c r="Q1631" s="16" t="s">
        <v>14947</v>
      </c>
      <c r="R1631" s="16" t="s">
        <v>7</v>
      </c>
      <c r="S1631" s="16" t="s">
        <v>3414</v>
      </c>
      <c r="T1631" s="16" t="s">
        <v>14948</v>
      </c>
      <c r="U1631" s="16" t="s">
        <v>447</v>
      </c>
      <c r="V1631" s="16" t="s">
        <v>14949</v>
      </c>
      <c r="W1631" s="16" t="s">
        <v>14946</v>
      </c>
      <c r="X1631" s="16" t="s">
        <v>449</v>
      </c>
      <c r="Y1631" s="16" t="s">
        <v>450</v>
      </c>
      <c r="Z1631" s="16" t="s">
        <v>451</v>
      </c>
      <c r="AA1631" s="16" t="s">
        <v>14950</v>
      </c>
      <c r="AB1631" s="16" t="s">
        <v>3414</v>
      </c>
      <c r="AC1631" s="16" t="s">
        <v>7</v>
      </c>
      <c r="AD1631" s="16" t="s">
        <v>453</v>
      </c>
      <c r="AE1631" s="16" t="s">
        <v>338</v>
      </c>
      <c r="AF1631" s="16" t="s">
        <v>338</v>
      </c>
      <c r="AG1631" s="25">
        <f ca="1" t="shared" si="194"/>
        <v>0.963888888945803</v>
      </c>
      <c r="AH1631" s="25" t="str">
        <f t="shared" si="195"/>
        <v>是</v>
      </c>
      <c r="AI1631" s="26" t="str">
        <f ca="1" t="shared" si="196"/>
        <v>是</v>
      </c>
      <c r="AJ1631" s="27" t="str">
        <f ca="1" t="shared" si="197"/>
        <v>是</v>
      </c>
      <c r="AK1631" s="28" t="s">
        <v>69</v>
      </c>
      <c r="AL1631" s="28"/>
      <c r="AM1631" s="28"/>
    </row>
    <row r="1632" spans="1:39">
      <c r="A1632" s="22" t="str">
        <f t="shared" si="192"/>
        <v>合肥包河葛大店网点</v>
      </c>
      <c r="B1632" s="22" t="str">
        <f>VLOOKUP(R1632,区域划分!A:B,2,0)</f>
        <v>合肥南</v>
      </c>
      <c r="C1632" t="str">
        <f t="shared" si="193"/>
        <v>2020-11-08</v>
      </c>
      <c r="D1632" s="16" t="s">
        <v>14951</v>
      </c>
      <c r="E1632" s="16" t="s">
        <v>14952</v>
      </c>
      <c r="F1632" s="16" t="s">
        <v>433</v>
      </c>
      <c r="G1632" s="16" t="s">
        <v>471</v>
      </c>
      <c r="H1632" s="16" t="s">
        <v>599</v>
      </c>
      <c r="I1632" s="16" t="s">
        <v>436</v>
      </c>
      <c r="J1632" s="16" t="s">
        <v>458</v>
      </c>
      <c r="K1632" s="16" t="s">
        <v>14953</v>
      </c>
      <c r="L1632" s="16" t="s">
        <v>14954</v>
      </c>
      <c r="M1632" s="16" t="s">
        <v>14955</v>
      </c>
      <c r="N1632" s="16" t="s">
        <v>441</v>
      </c>
      <c r="O1632" s="16" t="s">
        <v>442</v>
      </c>
      <c r="P1632" s="16" t="s">
        <v>14956</v>
      </c>
      <c r="Q1632" s="16" t="s">
        <v>14957</v>
      </c>
      <c r="R1632" s="16" t="s">
        <v>39</v>
      </c>
      <c r="S1632" s="16" t="s">
        <v>3444</v>
      </c>
      <c r="T1632" s="16" t="s">
        <v>14958</v>
      </c>
      <c r="U1632" s="16" t="s">
        <v>447</v>
      </c>
      <c r="V1632" s="16" t="s">
        <v>14959</v>
      </c>
      <c r="W1632" s="16" t="s">
        <v>14956</v>
      </c>
      <c r="X1632" s="16" t="s">
        <v>449</v>
      </c>
      <c r="Y1632" s="16" t="s">
        <v>450</v>
      </c>
      <c r="Z1632" s="16" t="s">
        <v>451</v>
      </c>
      <c r="AA1632" s="16" t="s">
        <v>14960</v>
      </c>
      <c r="AB1632" s="16" t="s">
        <v>3444</v>
      </c>
      <c r="AC1632" s="16" t="s">
        <v>39</v>
      </c>
      <c r="AD1632" s="16" t="s">
        <v>453</v>
      </c>
      <c r="AE1632" s="16" t="s">
        <v>39</v>
      </c>
      <c r="AF1632" s="16" t="s">
        <v>338</v>
      </c>
      <c r="AG1632" s="25">
        <f ca="1" t="shared" si="194"/>
        <v>12.2733333333163</v>
      </c>
      <c r="AH1632" s="25" t="str">
        <f t="shared" si="195"/>
        <v>是</v>
      </c>
      <c r="AI1632" s="26" t="str">
        <f ca="1" t="shared" si="196"/>
        <v>是</v>
      </c>
      <c r="AJ1632" s="27" t="str">
        <f ca="1" t="shared" si="197"/>
        <v>是</v>
      </c>
      <c r="AK1632" s="28" t="s">
        <v>69</v>
      </c>
      <c r="AL1632" s="28"/>
      <c r="AM1632" s="28"/>
    </row>
    <row r="1633" spans="1:39">
      <c r="A1633" s="22" t="str">
        <f t="shared" si="192"/>
        <v>淮南国庆路网点</v>
      </c>
      <c r="B1633" s="22" t="str">
        <f>VLOOKUP(R1633,区域划分!A:B,2,0)</f>
        <v>淮南</v>
      </c>
      <c r="C1633" t="str">
        <f t="shared" si="193"/>
        <v>2020-11-08</v>
      </c>
      <c r="D1633" s="16" t="s">
        <v>14961</v>
      </c>
      <c r="E1633" s="16" t="s">
        <v>14962</v>
      </c>
      <c r="F1633" s="16" t="s">
        <v>433</v>
      </c>
      <c r="G1633" s="16" t="s">
        <v>456</v>
      </c>
      <c r="H1633" s="16" t="s">
        <v>457</v>
      </c>
      <c r="I1633" s="16" t="s">
        <v>473</v>
      </c>
      <c r="J1633" s="16" t="s">
        <v>954</v>
      </c>
      <c r="K1633" s="16" t="s">
        <v>1685</v>
      </c>
      <c r="L1633" s="16" t="s">
        <v>14963</v>
      </c>
      <c r="M1633" s="16" t="s">
        <v>537</v>
      </c>
      <c r="N1633" s="16" t="s">
        <v>441</v>
      </c>
      <c r="O1633" s="16" t="s">
        <v>442</v>
      </c>
      <c r="P1633" s="16" t="s">
        <v>537</v>
      </c>
      <c r="Q1633" s="16" t="s">
        <v>14964</v>
      </c>
      <c r="R1633" s="16" t="s">
        <v>139</v>
      </c>
      <c r="S1633" s="16" t="s">
        <v>14965</v>
      </c>
      <c r="T1633" s="16" t="s">
        <v>14966</v>
      </c>
      <c r="U1633" s="16" t="s">
        <v>447</v>
      </c>
      <c r="V1633" s="16" t="s">
        <v>541</v>
      </c>
      <c r="W1633" s="16" t="s">
        <v>537</v>
      </c>
      <c r="X1633" s="16" t="s">
        <v>449</v>
      </c>
      <c r="Y1633" s="16" t="s">
        <v>450</v>
      </c>
      <c r="Z1633" s="16" t="s">
        <v>451</v>
      </c>
      <c r="AA1633" s="16" t="s">
        <v>14967</v>
      </c>
      <c r="AB1633" s="16" t="s">
        <v>14965</v>
      </c>
      <c r="AC1633" s="16" t="s">
        <v>139</v>
      </c>
      <c r="AD1633" s="16" t="s">
        <v>453</v>
      </c>
      <c r="AE1633" s="16" t="s">
        <v>338</v>
      </c>
      <c r="AF1633" s="16" t="s">
        <v>338</v>
      </c>
      <c r="AG1633" s="25">
        <f ca="1" t="shared" si="194"/>
        <v>5.90666666667676</v>
      </c>
      <c r="AH1633" s="25" t="str">
        <f t="shared" si="195"/>
        <v>是</v>
      </c>
      <c r="AI1633" s="26" t="str">
        <f ca="1" t="shared" si="196"/>
        <v>是</v>
      </c>
      <c r="AJ1633" s="27" t="str">
        <f ca="1" t="shared" si="197"/>
        <v>是</v>
      </c>
      <c r="AK1633" s="28" t="s">
        <v>69</v>
      </c>
      <c r="AL1633" s="28"/>
      <c r="AM1633" s="28"/>
    </row>
    <row r="1634" spans="1:39">
      <c r="A1634" s="22" t="str">
        <f t="shared" si="192"/>
        <v>合肥长丰水湖镇网点</v>
      </c>
      <c r="B1634" s="22" t="str">
        <f>VLOOKUP(R1634,区域划分!A:B,2,0)</f>
        <v>合肥北</v>
      </c>
      <c r="C1634" t="str">
        <f t="shared" si="193"/>
        <v>2020-11-08</v>
      </c>
      <c r="D1634" s="16" t="s">
        <v>14968</v>
      </c>
      <c r="E1634" s="16" t="s">
        <v>14969</v>
      </c>
      <c r="F1634" s="16" t="s">
        <v>433</v>
      </c>
      <c r="G1634" s="16" t="s">
        <v>471</v>
      </c>
      <c r="H1634" s="16" t="s">
        <v>472</v>
      </c>
      <c r="I1634" s="16" t="s">
        <v>473</v>
      </c>
      <c r="J1634" s="16" t="s">
        <v>7807</v>
      </c>
      <c r="K1634" s="16" t="s">
        <v>9376</v>
      </c>
      <c r="L1634" s="16" t="s">
        <v>14970</v>
      </c>
      <c r="M1634" s="16" t="s">
        <v>14971</v>
      </c>
      <c r="N1634" s="16" t="s">
        <v>478</v>
      </c>
      <c r="O1634" s="16" t="s">
        <v>442</v>
      </c>
      <c r="P1634" s="16" t="s">
        <v>14972</v>
      </c>
      <c r="Q1634" s="16" t="s">
        <v>14973</v>
      </c>
      <c r="R1634" s="16" t="s">
        <v>15</v>
      </c>
      <c r="S1634" s="16" t="s">
        <v>829</v>
      </c>
      <c r="T1634" s="16" t="s">
        <v>14974</v>
      </c>
      <c r="U1634" s="16" t="s">
        <v>447</v>
      </c>
      <c r="V1634" s="16" t="s">
        <v>14975</v>
      </c>
      <c r="W1634" s="16" t="s">
        <v>14972</v>
      </c>
      <c r="X1634" s="16" t="s">
        <v>449</v>
      </c>
      <c r="Y1634" s="16" t="s">
        <v>450</v>
      </c>
      <c r="Z1634" s="16" t="s">
        <v>451</v>
      </c>
      <c r="AA1634" s="16" t="s">
        <v>14976</v>
      </c>
      <c r="AB1634" s="16" t="s">
        <v>829</v>
      </c>
      <c r="AC1634" s="16" t="s">
        <v>15</v>
      </c>
      <c r="AD1634" s="16" t="s">
        <v>453</v>
      </c>
      <c r="AE1634" s="16" t="s">
        <v>338</v>
      </c>
      <c r="AF1634" s="16" t="s">
        <v>338</v>
      </c>
      <c r="AG1634" s="25">
        <f ca="1" t="shared" si="194"/>
        <v>11.0722222222248</v>
      </c>
      <c r="AH1634" s="25" t="str">
        <f t="shared" si="195"/>
        <v>是</v>
      </c>
      <c r="AI1634" s="26" t="str">
        <f ca="1" t="shared" si="196"/>
        <v>是</v>
      </c>
      <c r="AJ1634" s="27" t="str">
        <f ca="1" t="shared" si="197"/>
        <v>是</v>
      </c>
      <c r="AK1634" s="28" t="s">
        <v>69</v>
      </c>
      <c r="AL1634" s="28"/>
      <c r="AM1634" s="28"/>
    </row>
    <row r="1635" spans="1:39">
      <c r="A1635" s="22" t="str">
        <f t="shared" si="192"/>
        <v>合肥包河合工大网点</v>
      </c>
      <c r="B1635" s="22" t="str">
        <f>VLOOKUP(R1635,区域划分!A:B,2,0)</f>
        <v>合肥南</v>
      </c>
      <c r="C1635" t="str">
        <f t="shared" si="193"/>
        <v>2020-11-08</v>
      </c>
      <c r="D1635" s="16" t="s">
        <v>14977</v>
      </c>
      <c r="E1635" s="16" t="s">
        <v>14978</v>
      </c>
      <c r="F1635" s="16" t="s">
        <v>433</v>
      </c>
      <c r="G1635" s="16" t="s">
        <v>471</v>
      </c>
      <c r="H1635" s="16" t="s">
        <v>472</v>
      </c>
      <c r="I1635" s="16" t="s">
        <v>436</v>
      </c>
      <c r="J1635" s="16" t="s">
        <v>6776</v>
      </c>
      <c r="K1635" s="16" t="s">
        <v>6777</v>
      </c>
      <c r="L1635" s="16" t="s">
        <v>14979</v>
      </c>
      <c r="M1635" s="16" t="s">
        <v>14980</v>
      </c>
      <c r="N1635" s="16" t="s">
        <v>441</v>
      </c>
      <c r="O1635" s="16" t="s">
        <v>442</v>
      </c>
      <c r="P1635" s="16" t="s">
        <v>14981</v>
      </c>
      <c r="Q1635" s="16" t="s">
        <v>14982</v>
      </c>
      <c r="R1635" s="16" t="s">
        <v>76</v>
      </c>
      <c r="S1635" s="16" t="s">
        <v>3775</v>
      </c>
      <c r="T1635" s="16" t="s">
        <v>14983</v>
      </c>
      <c r="U1635" s="16" t="s">
        <v>447</v>
      </c>
      <c r="V1635" s="16" t="s">
        <v>14984</v>
      </c>
      <c r="W1635" s="16" t="s">
        <v>14981</v>
      </c>
      <c r="X1635" s="16" t="s">
        <v>449</v>
      </c>
      <c r="Y1635" s="16" t="s">
        <v>450</v>
      </c>
      <c r="Z1635" s="16" t="s">
        <v>451</v>
      </c>
      <c r="AA1635" s="16" t="s">
        <v>14985</v>
      </c>
      <c r="AB1635" s="16" t="s">
        <v>3775</v>
      </c>
      <c r="AC1635" s="16" t="s">
        <v>76</v>
      </c>
      <c r="AD1635" s="16" t="s">
        <v>453</v>
      </c>
      <c r="AE1635" s="16" t="s">
        <v>338</v>
      </c>
      <c r="AF1635" s="16" t="s">
        <v>338</v>
      </c>
      <c r="AG1635" s="25">
        <f ca="1" t="shared" si="194"/>
        <v>0.992777777777519</v>
      </c>
      <c r="AH1635" s="25" t="str">
        <f t="shared" si="195"/>
        <v>是</v>
      </c>
      <c r="AI1635" s="26" t="str">
        <f ca="1" t="shared" si="196"/>
        <v>是</v>
      </c>
      <c r="AJ1635" s="27" t="str">
        <f ca="1" t="shared" si="197"/>
        <v>是</v>
      </c>
      <c r="AK1635" s="28" t="s">
        <v>69</v>
      </c>
      <c r="AL1635" s="28"/>
      <c r="AM1635" s="28"/>
    </row>
    <row r="1636" spans="1:39">
      <c r="A1636" s="22" t="str">
        <f t="shared" si="192"/>
        <v>合肥肥西桃花镇网点</v>
      </c>
      <c r="B1636" s="22" t="str">
        <f>VLOOKUP(R1636,区域划分!A:B,2,0)</f>
        <v>肥西</v>
      </c>
      <c r="C1636" t="str">
        <f t="shared" si="193"/>
        <v>2020-11-08</v>
      </c>
      <c r="D1636" s="16" t="s">
        <v>14986</v>
      </c>
      <c r="E1636" s="16" t="s">
        <v>14987</v>
      </c>
      <c r="F1636" s="16" t="s">
        <v>433</v>
      </c>
      <c r="G1636" s="16" t="s">
        <v>456</v>
      </c>
      <c r="H1636" s="16" t="s">
        <v>457</v>
      </c>
      <c r="I1636" s="16" t="s">
        <v>436</v>
      </c>
      <c r="J1636" s="16" t="s">
        <v>3609</v>
      </c>
      <c r="K1636" s="16" t="s">
        <v>3610</v>
      </c>
      <c r="L1636" s="16" t="s">
        <v>14988</v>
      </c>
      <c r="M1636" s="16" t="s">
        <v>14989</v>
      </c>
      <c r="N1636" s="16" t="s">
        <v>478</v>
      </c>
      <c r="O1636" s="16" t="s">
        <v>442</v>
      </c>
      <c r="P1636" s="16" t="s">
        <v>14990</v>
      </c>
      <c r="Q1636" s="16" t="s">
        <v>14991</v>
      </c>
      <c r="R1636" s="16" t="s">
        <v>99</v>
      </c>
      <c r="S1636" s="16" t="s">
        <v>8577</v>
      </c>
      <c r="T1636" s="16" t="s">
        <v>14992</v>
      </c>
      <c r="U1636" s="16" t="s">
        <v>447</v>
      </c>
      <c r="V1636" s="16" t="s">
        <v>14993</v>
      </c>
      <c r="W1636" s="16" t="s">
        <v>14990</v>
      </c>
      <c r="X1636" s="16" t="s">
        <v>449</v>
      </c>
      <c r="Y1636" s="16" t="s">
        <v>450</v>
      </c>
      <c r="Z1636" s="16" t="s">
        <v>451</v>
      </c>
      <c r="AA1636" s="16" t="s">
        <v>14994</v>
      </c>
      <c r="AB1636" s="16" t="s">
        <v>8577</v>
      </c>
      <c r="AC1636" s="16" t="s">
        <v>99</v>
      </c>
      <c r="AD1636" s="16" t="s">
        <v>453</v>
      </c>
      <c r="AE1636" s="16" t="s">
        <v>338</v>
      </c>
      <c r="AF1636" s="16" t="s">
        <v>338</v>
      </c>
      <c r="AG1636" s="25">
        <f ca="1" t="shared" si="194"/>
        <v>23.1650000000373</v>
      </c>
      <c r="AH1636" s="25" t="str">
        <f t="shared" si="195"/>
        <v>是</v>
      </c>
      <c r="AI1636" s="26" t="str">
        <f ca="1" t="shared" si="196"/>
        <v>是</v>
      </c>
      <c r="AJ1636" s="27" t="str">
        <f ca="1" t="shared" si="197"/>
        <v>是</v>
      </c>
      <c r="AK1636" s="28" t="s">
        <v>69</v>
      </c>
      <c r="AL1636" s="28"/>
      <c r="AM1636" s="28"/>
    </row>
    <row r="1637" spans="1:39">
      <c r="A1637" s="22" t="str">
        <f t="shared" si="192"/>
        <v>淮南谢家集网点</v>
      </c>
      <c r="B1637" s="22" t="str">
        <f>VLOOKUP(R1637,区域划分!A:B,2,0)</f>
        <v>淮南</v>
      </c>
      <c r="C1637" t="str">
        <f t="shared" si="193"/>
        <v>2020-11-08</v>
      </c>
      <c r="D1637" s="16" t="s">
        <v>14995</v>
      </c>
      <c r="E1637" s="16" t="s">
        <v>14996</v>
      </c>
      <c r="F1637" s="16" t="s">
        <v>433</v>
      </c>
      <c r="G1637" s="16" t="s">
        <v>456</v>
      </c>
      <c r="H1637" s="16" t="s">
        <v>457</v>
      </c>
      <c r="I1637" s="16" t="s">
        <v>436</v>
      </c>
      <c r="J1637" s="16" t="s">
        <v>3128</v>
      </c>
      <c r="K1637" s="16" t="s">
        <v>14997</v>
      </c>
      <c r="L1637" s="16" t="s">
        <v>14998</v>
      </c>
      <c r="M1637" s="16" t="s">
        <v>14999</v>
      </c>
      <c r="N1637" s="16" t="s">
        <v>478</v>
      </c>
      <c r="O1637" s="16" t="s">
        <v>442</v>
      </c>
      <c r="P1637" s="16" t="s">
        <v>15000</v>
      </c>
      <c r="Q1637" s="16" t="s">
        <v>15001</v>
      </c>
      <c r="R1637" s="16" t="s">
        <v>140</v>
      </c>
      <c r="S1637" s="16" t="s">
        <v>13842</v>
      </c>
      <c r="T1637" s="16" t="s">
        <v>15002</v>
      </c>
      <c r="U1637" s="16" t="s">
        <v>447</v>
      </c>
      <c r="V1637" s="16" t="s">
        <v>15003</v>
      </c>
      <c r="W1637" s="16" t="s">
        <v>15000</v>
      </c>
      <c r="X1637" s="16" t="s">
        <v>449</v>
      </c>
      <c r="Y1637" s="16" t="s">
        <v>450</v>
      </c>
      <c r="Z1637" s="16" t="s">
        <v>451</v>
      </c>
      <c r="AA1637" s="16" t="s">
        <v>15004</v>
      </c>
      <c r="AB1637" s="16" t="s">
        <v>13842</v>
      </c>
      <c r="AC1637" s="16" t="s">
        <v>140</v>
      </c>
      <c r="AD1637" s="16" t="s">
        <v>453</v>
      </c>
      <c r="AE1637" s="16" t="s">
        <v>338</v>
      </c>
      <c r="AF1637" s="16" t="s">
        <v>338</v>
      </c>
      <c r="AG1637" s="25">
        <f ca="1" t="shared" si="194"/>
        <v>6.76999999996042</v>
      </c>
      <c r="AH1637" s="25" t="str">
        <f t="shared" si="195"/>
        <v>是</v>
      </c>
      <c r="AI1637" s="26" t="str">
        <f ca="1" t="shared" si="196"/>
        <v>是</v>
      </c>
      <c r="AJ1637" s="27" t="str">
        <f ca="1" t="shared" si="197"/>
        <v>是</v>
      </c>
      <c r="AK1637" s="28" t="s">
        <v>69</v>
      </c>
      <c r="AL1637" s="28"/>
      <c r="AM1637" s="28"/>
    </row>
    <row r="1638" spans="1:39">
      <c r="A1638" s="22" t="str">
        <f t="shared" si="192"/>
        <v>池州青阳网点</v>
      </c>
      <c r="B1638" s="22" t="str">
        <f>VLOOKUP(R1638,区域划分!A:B,2,0)</f>
        <v>池州</v>
      </c>
      <c r="C1638" t="str">
        <f t="shared" si="193"/>
        <v>2020-11-08</v>
      </c>
      <c r="D1638" s="16" t="s">
        <v>15005</v>
      </c>
      <c r="E1638" s="16" t="s">
        <v>15006</v>
      </c>
      <c r="F1638" s="16" t="s">
        <v>433</v>
      </c>
      <c r="G1638" s="16" t="s">
        <v>471</v>
      </c>
      <c r="H1638" s="16" t="s">
        <v>472</v>
      </c>
      <c r="I1638" s="16" t="s">
        <v>473</v>
      </c>
      <c r="J1638" s="16" t="s">
        <v>612</v>
      </c>
      <c r="K1638" s="16" t="s">
        <v>613</v>
      </c>
      <c r="L1638" s="16" t="s">
        <v>15007</v>
      </c>
      <c r="M1638" s="16" t="s">
        <v>15008</v>
      </c>
      <c r="N1638" s="16" t="s">
        <v>441</v>
      </c>
      <c r="O1638" s="16" t="s">
        <v>442</v>
      </c>
      <c r="P1638" s="16" t="s">
        <v>15009</v>
      </c>
      <c r="Q1638" s="16" t="s">
        <v>15010</v>
      </c>
      <c r="R1638" s="16" t="s">
        <v>25</v>
      </c>
      <c r="S1638" s="16" t="s">
        <v>8594</v>
      </c>
      <c r="T1638" s="16" t="s">
        <v>15011</v>
      </c>
      <c r="U1638" s="16" t="s">
        <v>447</v>
      </c>
      <c r="V1638" s="16" t="s">
        <v>15012</v>
      </c>
      <c r="W1638" s="16" t="s">
        <v>15009</v>
      </c>
      <c r="X1638" s="16" t="s">
        <v>449</v>
      </c>
      <c r="Y1638" s="16" t="s">
        <v>450</v>
      </c>
      <c r="Z1638" s="16" t="s">
        <v>451</v>
      </c>
      <c r="AA1638" s="16" t="s">
        <v>15013</v>
      </c>
      <c r="AB1638" s="16" t="s">
        <v>8594</v>
      </c>
      <c r="AC1638" s="16" t="s">
        <v>25</v>
      </c>
      <c r="AD1638" s="16" t="s">
        <v>453</v>
      </c>
      <c r="AE1638" s="16" t="s">
        <v>338</v>
      </c>
      <c r="AF1638" s="16" t="s">
        <v>338</v>
      </c>
      <c r="AG1638" s="25">
        <f ca="1" t="shared" si="194"/>
        <v>1.51777777774259</v>
      </c>
      <c r="AH1638" s="25" t="str">
        <f t="shared" si="195"/>
        <v>是</v>
      </c>
      <c r="AI1638" s="26" t="str">
        <f ca="1" t="shared" si="196"/>
        <v>是</v>
      </c>
      <c r="AJ1638" s="27" t="str">
        <f ca="1" t="shared" si="197"/>
        <v>是</v>
      </c>
      <c r="AK1638" s="28" t="s">
        <v>69</v>
      </c>
      <c r="AL1638" s="28"/>
      <c r="AM1638" s="28"/>
    </row>
    <row r="1639" spans="1:39">
      <c r="A1639" s="22" t="str">
        <f t="shared" si="192"/>
        <v>合肥包河葛大店网点</v>
      </c>
      <c r="B1639" s="22" t="str">
        <f>VLOOKUP(R1639,区域划分!A:B,2,0)</f>
        <v>合肥南</v>
      </c>
      <c r="C1639" t="str">
        <f t="shared" si="193"/>
        <v>2020-11-08</v>
      </c>
      <c r="D1639" s="16" t="s">
        <v>15014</v>
      </c>
      <c r="E1639" s="16" t="s">
        <v>15015</v>
      </c>
      <c r="F1639" s="16" t="s">
        <v>433</v>
      </c>
      <c r="G1639" s="16" t="s">
        <v>456</v>
      </c>
      <c r="H1639" s="16" t="s">
        <v>753</v>
      </c>
      <c r="I1639" s="16" t="s">
        <v>473</v>
      </c>
      <c r="J1639" s="16" t="s">
        <v>6185</v>
      </c>
      <c r="K1639" s="16" t="s">
        <v>6186</v>
      </c>
      <c r="L1639" s="16" t="s">
        <v>15016</v>
      </c>
      <c r="M1639" s="16" t="s">
        <v>537</v>
      </c>
      <c r="N1639" s="16" t="s">
        <v>441</v>
      </c>
      <c r="O1639" s="16" t="s">
        <v>442</v>
      </c>
      <c r="P1639" s="16" t="s">
        <v>537</v>
      </c>
      <c r="Q1639" s="16" t="s">
        <v>13621</v>
      </c>
      <c r="R1639" s="16" t="s">
        <v>39</v>
      </c>
      <c r="S1639" s="16" t="s">
        <v>3444</v>
      </c>
      <c r="T1639" s="16" t="s">
        <v>15017</v>
      </c>
      <c r="U1639" s="16" t="s">
        <v>447</v>
      </c>
      <c r="V1639" s="16" t="s">
        <v>541</v>
      </c>
      <c r="W1639" s="16" t="s">
        <v>537</v>
      </c>
      <c r="X1639" s="16" t="s">
        <v>449</v>
      </c>
      <c r="Y1639" s="16" t="s">
        <v>450</v>
      </c>
      <c r="Z1639" s="16" t="s">
        <v>451</v>
      </c>
      <c r="AA1639" s="16" t="s">
        <v>15018</v>
      </c>
      <c r="AB1639" s="16" t="s">
        <v>3444</v>
      </c>
      <c r="AC1639" s="16" t="s">
        <v>39</v>
      </c>
      <c r="AD1639" s="16" t="s">
        <v>453</v>
      </c>
      <c r="AE1639" s="16" t="s">
        <v>338</v>
      </c>
      <c r="AF1639" s="16" t="s">
        <v>338</v>
      </c>
      <c r="AG1639" s="25">
        <f ca="1" t="shared" si="194"/>
        <v>11.7127777776914</v>
      </c>
      <c r="AH1639" s="25" t="str">
        <f t="shared" si="195"/>
        <v>是</v>
      </c>
      <c r="AI1639" s="26" t="str">
        <f ca="1" t="shared" si="196"/>
        <v>是</v>
      </c>
      <c r="AJ1639" s="27" t="str">
        <f ca="1" t="shared" si="197"/>
        <v>是</v>
      </c>
      <c r="AK1639" s="28" t="s">
        <v>69</v>
      </c>
      <c r="AL1639" s="28"/>
      <c r="AM1639" s="28"/>
    </row>
    <row r="1640" spans="1:39">
      <c r="A1640" s="22" t="str">
        <f t="shared" si="192"/>
        <v>合肥长丰北城网点</v>
      </c>
      <c r="B1640" s="22" t="str">
        <f>VLOOKUP(R1640,区域划分!A:B,2,0)</f>
        <v>合肥北</v>
      </c>
      <c r="C1640" t="str">
        <f t="shared" si="193"/>
        <v>2020-11-08</v>
      </c>
      <c r="D1640" s="16" t="s">
        <v>15019</v>
      </c>
      <c r="E1640" s="16" t="s">
        <v>15020</v>
      </c>
      <c r="F1640" s="16" t="s">
        <v>433</v>
      </c>
      <c r="G1640" s="16" t="s">
        <v>471</v>
      </c>
      <c r="H1640" s="16" t="s">
        <v>472</v>
      </c>
      <c r="I1640" s="16" t="s">
        <v>436</v>
      </c>
      <c r="J1640" s="16" t="s">
        <v>3219</v>
      </c>
      <c r="K1640" s="16" t="s">
        <v>3220</v>
      </c>
      <c r="L1640" s="16" t="s">
        <v>15021</v>
      </c>
      <c r="M1640" s="16" t="s">
        <v>537</v>
      </c>
      <c r="N1640" s="16" t="s">
        <v>441</v>
      </c>
      <c r="O1640" s="16" t="s">
        <v>442</v>
      </c>
      <c r="P1640" s="16" t="s">
        <v>537</v>
      </c>
      <c r="Q1640" s="16" t="s">
        <v>15022</v>
      </c>
      <c r="R1640" s="16" t="s">
        <v>21</v>
      </c>
      <c r="S1640" s="16" t="s">
        <v>482</v>
      </c>
      <c r="T1640" s="16" t="s">
        <v>15023</v>
      </c>
      <c r="U1640" s="16" t="s">
        <v>447</v>
      </c>
      <c r="V1640" s="16" t="s">
        <v>541</v>
      </c>
      <c r="W1640" s="16" t="s">
        <v>537</v>
      </c>
      <c r="X1640" s="16" t="s">
        <v>449</v>
      </c>
      <c r="Y1640" s="16" t="s">
        <v>450</v>
      </c>
      <c r="Z1640" s="16" t="s">
        <v>451</v>
      </c>
      <c r="AA1640" s="16" t="s">
        <v>15024</v>
      </c>
      <c r="AB1640" s="16" t="s">
        <v>482</v>
      </c>
      <c r="AC1640" s="16" t="s">
        <v>21</v>
      </c>
      <c r="AD1640" s="16" t="s">
        <v>453</v>
      </c>
      <c r="AE1640" s="16" t="s">
        <v>338</v>
      </c>
      <c r="AF1640" s="16" t="s">
        <v>338</v>
      </c>
      <c r="AG1640" s="25">
        <f ca="1" t="shared" si="194"/>
        <v>1.41416666668374</v>
      </c>
      <c r="AH1640" s="25" t="str">
        <f t="shared" si="195"/>
        <v>是</v>
      </c>
      <c r="AI1640" s="26" t="str">
        <f ca="1" t="shared" si="196"/>
        <v>是</v>
      </c>
      <c r="AJ1640" s="27" t="str">
        <f ca="1" t="shared" si="197"/>
        <v>是</v>
      </c>
      <c r="AK1640" s="28" t="s">
        <v>69</v>
      </c>
      <c r="AL1640" s="28"/>
      <c r="AM1640" s="28"/>
    </row>
    <row r="1641" spans="1:39">
      <c r="A1641" s="22" t="str">
        <f t="shared" si="192"/>
        <v>池州青阳网点</v>
      </c>
      <c r="B1641" s="22" t="str">
        <f>VLOOKUP(R1641,区域划分!A:B,2,0)</f>
        <v>池州</v>
      </c>
      <c r="C1641" t="str">
        <f t="shared" si="193"/>
        <v>2020-11-08</v>
      </c>
      <c r="D1641" s="16" t="s">
        <v>15025</v>
      </c>
      <c r="E1641" s="16" t="s">
        <v>15026</v>
      </c>
      <c r="F1641" s="16" t="s">
        <v>433</v>
      </c>
      <c r="G1641" s="16" t="s">
        <v>471</v>
      </c>
      <c r="H1641" s="16" t="s">
        <v>472</v>
      </c>
      <c r="I1641" s="16" t="s">
        <v>473</v>
      </c>
      <c r="J1641" s="16" t="s">
        <v>14732</v>
      </c>
      <c r="K1641" s="16" t="s">
        <v>15027</v>
      </c>
      <c r="L1641" s="16" t="s">
        <v>15028</v>
      </c>
      <c r="M1641" s="16" t="s">
        <v>15029</v>
      </c>
      <c r="N1641" s="16" t="s">
        <v>441</v>
      </c>
      <c r="O1641" s="16" t="s">
        <v>442</v>
      </c>
      <c r="P1641" s="16" t="s">
        <v>15030</v>
      </c>
      <c r="Q1641" s="16" t="s">
        <v>15031</v>
      </c>
      <c r="R1641" s="16" t="s">
        <v>25</v>
      </c>
      <c r="S1641" s="16" t="s">
        <v>8594</v>
      </c>
      <c r="T1641" s="16" t="s">
        <v>15032</v>
      </c>
      <c r="U1641" s="16" t="s">
        <v>447</v>
      </c>
      <c r="V1641" s="16" t="s">
        <v>15033</v>
      </c>
      <c r="W1641" s="16" t="s">
        <v>15030</v>
      </c>
      <c r="X1641" s="16" t="s">
        <v>449</v>
      </c>
      <c r="Y1641" s="16" t="s">
        <v>450</v>
      </c>
      <c r="Z1641" s="16" t="s">
        <v>451</v>
      </c>
      <c r="AA1641" s="16" t="s">
        <v>15034</v>
      </c>
      <c r="AB1641" s="16" t="s">
        <v>8594</v>
      </c>
      <c r="AC1641" s="16" t="s">
        <v>25</v>
      </c>
      <c r="AD1641" s="16" t="s">
        <v>453</v>
      </c>
      <c r="AE1641" s="16" t="s">
        <v>338</v>
      </c>
      <c r="AF1641" s="16" t="s">
        <v>338</v>
      </c>
      <c r="AG1641" s="25">
        <f ca="1" t="shared" si="194"/>
        <v>3.27138888894115</v>
      </c>
      <c r="AH1641" s="25" t="str">
        <f t="shared" si="195"/>
        <v>是</v>
      </c>
      <c r="AI1641" s="26" t="str">
        <f ca="1" t="shared" si="196"/>
        <v>是</v>
      </c>
      <c r="AJ1641" s="27" t="str">
        <f ca="1" t="shared" si="197"/>
        <v>是</v>
      </c>
      <c r="AK1641" s="28" t="s">
        <v>69</v>
      </c>
      <c r="AL1641" s="28"/>
      <c r="AM1641" s="28"/>
    </row>
    <row r="1642" spans="1:39">
      <c r="A1642" s="22" t="str">
        <f t="shared" si="192"/>
        <v>合肥瑶海三十头网点</v>
      </c>
      <c r="B1642" s="22" t="str">
        <f>VLOOKUP(R1642,区域划分!A:B,2,0)</f>
        <v>合肥北</v>
      </c>
      <c r="C1642" t="str">
        <f t="shared" si="193"/>
        <v>2020-11-08</v>
      </c>
      <c r="D1642" s="16" t="s">
        <v>15035</v>
      </c>
      <c r="E1642" s="16" t="s">
        <v>15036</v>
      </c>
      <c r="F1642" s="16" t="s">
        <v>433</v>
      </c>
      <c r="G1642" s="16" t="s">
        <v>471</v>
      </c>
      <c r="H1642" s="16" t="s">
        <v>472</v>
      </c>
      <c r="I1642" s="16" t="s">
        <v>436</v>
      </c>
      <c r="J1642" s="16" t="s">
        <v>15037</v>
      </c>
      <c r="K1642" s="16" t="s">
        <v>15038</v>
      </c>
      <c r="L1642" s="16" t="s">
        <v>15039</v>
      </c>
      <c r="M1642" s="16" t="s">
        <v>15040</v>
      </c>
      <c r="N1642" s="16" t="s">
        <v>478</v>
      </c>
      <c r="O1642" s="16" t="s">
        <v>442</v>
      </c>
      <c r="P1642" s="16" t="s">
        <v>15041</v>
      </c>
      <c r="Q1642" s="16" t="s">
        <v>15042</v>
      </c>
      <c r="R1642" s="16" t="s">
        <v>45</v>
      </c>
      <c r="S1642" s="16" t="s">
        <v>2598</v>
      </c>
      <c r="T1642" s="16" t="s">
        <v>15043</v>
      </c>
      <c r="U1642" s="16" t="s">
        <v>447</v>
      </c>
      <c r="V1642" s="16" t="s">
        <v>15044</v>
      </c>
      <c r="W1642" s="16" t="s">
        <v>15041</v>
      </c>
      <c r="X1642" s="16" t="s">
        <v>449</v>
      </c>
      <c r="Y1642" s="16" t="s">
        <v>450</v>
      </c>
      <c r="Z1642" s="16" t="s">
        <v>451</v>
      </c>
      <c r="AA1642" s="16" t="s">
        <v>15045</v>
      </c>
      <c r="AB1642" s="16" t="s">
        <v>2598</v>
      </c>
      <c r="AC1642" s="16" t="s">
        <v>45</v>
      </c>
      <c r="AD1642" s="16" t="s">
        <v>453</v>
      </c>
      <c r="AE1642" s="16" t="s">
        <v>338</v>
      </c>
      <c r="AF1642" s="16" t="s">
        <v>338</v>
      </c>
      <c r="AG1642" s="25">
        <f ca="1" t="shared" si="194"/>
        <v>9.57333333342103</v>
      </c>
      <c r="AH1642" s="25" t="str">
        <f t="shared" si="195"/>
        <v>是</v>
      </c>
      <c r="AI1642" s="26" t="str">
        <f ca="1" t="shared" si="196"/>
        <v>是</v>
      </c>
      <c r="AJ1642" s="27" t="str">
        <f ca="1" t="shared" si="197"/>
        <v>是</v>
      </c>
      <c r="AK1642" s="28" t="s">
        <v>69</v>
      </c>
      <c r="AL1642" s="28"/>
      <c r="AM1642" s="28"/>
    </row>
    <row r="1643" spans="1:39">
      <c r="A1643" s="22" t="str">
        <f t="shared" si="192"/>
        <v>合肥包河网点</v>
      </c>
      <c r="B1643" s="22" t="str">
        <f>VLOOKUP(R1643,区域划分!A:B,2,0)</f>
        <v>合肥南</v>
      </c>
      <c r="C1643" t="str">
        <f t="shared" si="193"/>
        <v>2020-11-08</v>
      </c>
      <c r="D1643" s="16" t="s">
        <v>15046</v>
      </c>
      <c r="E1643" s="16" t="s">
        <v>15047</v>
      </c>
      <c r="F1643" s="16" t="s">
        <v>433</v>
      </c>
      <c r="G1643" s="16" t="s">
        <v>471</v>
      </c>
      <c r="H1643" s="16" t="s">
        <v>472</v>
      </c>
      <c r="I1643" s="16" t="s">
        <v>473</v>
      </c>
      <c r="J1643" s="16" t="s">
        <v>15048</v>
      </c>
      <c r="K1643" s="16" t="s">
        <v>15049</v>
      </c>
      <c r="L1643" s="16" t="s">
        <v>15050</v>
      </c>
      <c r="M1643" s="16" t="s">
        <v>15051</v>
      </c>
      <c r="N1643" s="16" t="s">
        <v>441</v>
      </c>
      <c r="O1643" s="16" t="s">
        <v>442</v>
      </c>
      <c r="P1643" s="16" t="s">
        <v>15052</v>
      </c>
      <c r="Q1643" s="16" t="s">
        <v>15053</v>
      </c>
      <c r="R1643" s="16" t="s">
        <v>81</v>
      </c>
      <c r="S1643" s="16" t="s">
        <v>3952</v>
      </c>
      <c r="T1643" s="16" t="s">
        <v>15054</v>
      </c>
      <c r="U1643" s="16" t="s">
        <v>447</v>
      </c>
      <c r="V1643" s="16" t="s">
        <v>15055</v>
      </c>
      <c r="W1643" s="16" t="s">
        <v>15052</v>
      </c>
      <c r="X1643" s="16" t="s">
        <v>449</v>
      </c>
      <c r="Y1643" s="16" t="s">
        <v>450</v>
      </c>
      <c r="Z1643" s="16" t="s">
        <v>451</v>
      </c>
      <c r="AA1643" s="16" t="s">
        <v>15056</v>
      </c>
      <c r="AB1643" s="16" t="s">
        <v>3952</v>
      </c>
      <c r="AC1643" s="16" t="s">
        <v>81</v>
      </c>
      <c r="AD1643" s="16" t="s">
        <v>453</v>
      </c>
      <c r="AE1643" s="16" t="s">
        <v>338</v>
      </c>
      <c r="AF1643" s="16" t="s">
        <v>338</v>
      </c>
      <c r="AG1643" s="25">
        <f ca="1" t="shared" si="194"/>
        <v>23.156111111166</v>
      </c>
      <c r="AH1643" s="25" t="str">
        <f t="shared" si="195"/>
        <v>是</v>
      </c>
      <c r="AI1643" s="26" t="str">
        <f ca="1" t="shared" si="196"/>
        <v>是</v>
      </c>
      <c r="AJ1643" s="27" t="str">
        <f ca="1" t="shared" si="197"/>
        <v>是</v>
      </c>
      <c r="AK1643" s="28" t="s">
        <v>69</v>
      </c>
      <c r="AL1643" s="28"/>
      <c r="AM1643" s="28"/>
    </row>
    <row r="1644" spans="1:39">
      <c r="A1644" s="22" t="str">
        <f t="shared" si="192"/>
        <v>淮南凤台网点</v>
      </c>
      <c r="B1644" s="22" t="str">
        <f>VLOOKUP(R1644,区域划分!A:B,2,0)</f>
        <v>凤台</v>
      </c>
      <c r="C1644" t="str">
        <f t="shared" si="193"/>
        <v>2020-11-08</v>
      </c>
      <c r="D1644" s="16" t="s">
        <v>15057</v>
      </c>
      <c r="E1644" s="16" t="s">
        <v>15058</v>
      </c>
      <c r="F1644" s="16" t="s">
        <v>433</v>
      </c>
      <c r="G1644" s="16" t="s">
        <v>532</v>
      </c>
      <c r="H1644" s="16" t="s">
        <v>533</v>
      </c>
      <c r="I1644" s="16" t="s">
        <v>473</v>
      </c>
      <c r="J1644" s="16" t="s">
        <v>15059</v>
      </c>
      <c r="K1644" s="16" t="s">
        <v>15060</v>
      </c>
      <c r="L1644" s="16" t="s">
        <v>15061</v>
      </c>
      <c r="M1644" s="16" t="s">
        <v>15062</v>
      </c>
      <c r="N1644" s="16" t="s">
        <v>441</v>
      </c>
      <c r="O1644" s="16" t="s">
        <v>479</v>
      </c>
      <c r="P1644" s="16" t="s">
        <v>15063</v>
      </c>
      <c r="Q1644" s="16" t="s">
        <v>15064</v>
      </c>
      <c r="R1644" s="16" t="s">
        <v>41</v>
      </c>
      <c r="S1644" s="16" t="s">
        <v>1707</v>
      </c>
      <c r="T1644" s="16" t="s">
        <v>15065</v>
      </c>
      <c r="U1644" s="16" t="s">
        <v>447</v>
      </c>
      <c r="V1644" s="16" t="s">
        <v>15066</v>
      </c>
      <c r="W1644" s="16" t="s">
        <v>15063</v>
      </c>
      <c r="X1644" s="16" t="s">
        <v>449</v>
      </c>
      <c r="Y1644" s="16" t="s">
        <v>450</v>
      </c>
      <c r="Z1644" s="16" t="s">
        <v>451</v>
      </c>
      <c r="AA1644" s="16" t="s">
        <v>15067</v>
      </c>
      <c r="AB1644" s="16" t="s">
        <v>1707</v>
      </c>
      <c r="AC1644" s="16" t="s">
        <v>41</v>
      </c>
      <c r="AD1644" s="16" t="s">
        <v>453</v>
      </c>
      <c r="AE1644" s="16" t="s">
        <v>338</v>
      </c>
      <c r="AF1644" s="16" t="s">
        <v>338</v>
      </c>
      <c r="AG1644" s="25">
        <f ca="1" t="shared" si="194"/>
        <v>3.05388888891321</v>
      </c>
      <c r="AH1644" s="25" t="str">
        <f t="shared" si="195"/>
        <v>是</v>
      </c>
      <c r="AI1644" s="26" t="str">
        <f ca="1" t="shared" si="196"/>
        <v>是</v>
      </c>
      <c r="AJ1644" s="27" t="str">
        <f ca="1" t="shared" si="197"/>
        <v>是</v>
      </c>
      <c r="AK1644" s="28" t="s">
        <v>69</v>
      </c>
      <c r="AL1644" s="28"/>
      <c r="AM1644" s="28"/>
    </row>
    <row r="1645" spans="1:39">
      <c r="A1645" s="22" t="str">
        <f t="shared" si="192"/>
        <v>合肥长丰水湖镇网点</v>
      </c>
      <c r="B1645" s="22" t="str">
        <f>VLOOKUP(R1645,区域划分!A:B,2,0)</f>
        <v>合肥北</v>
      </c>
      <c r="C1645" t="str">
        <f t="shared" si="193"/>
        <v>2020-11-08</v>
      </c>
      <c r="D1645" s="16" t="s">
        <v>15068</v>
      </c>
      <c r="E1645" s="16" t="s">
        <v>15069</v>
      </c>
      <c r="F1645" s="16" t="s">
        <v>433</v>
      </c>
      <c r="G1645" s="16" t="s">
        <v>471</v>
      </c>
      <c r="H1645" s="16" t="s">
        <v>472</v>
      </c>
      <c r="I1645" s="16" t="s">
        <v>473</v>
      </c>
      <c r="J1645" s="16" t="s">
        <v>1403</v>
      </c>
      <c r="K1645" s="16" t="s">
        <v>1404</v>
      </c>
      <c r="L1645" s="16" t="s">
        <v>15070</v>
      </c>
      <c r="M1645" s="16" t="s">
        <v>15071</v>
      </c>
      <c r="N1645" s="16" t="s">
        <v>441</v>
      </c>
      <c r="O1645" s="16" t="s">
        <v>442</v>
      </c>
      <c r="P1645" s="16" t="s">
        <v>15072</v>
      </c>
      <c r="Q1645" s="16" t="s">
        <v>15073</v>
      </c>
      <c r="R1645" s="16" t="s">
        <v>15</v>
      </c>
      <c r="S1645" s="16" t="s">
        <v>829</v>
      </c>
      <c r="T1645" s="16" t="s">
        <v>15074</v>
      </c>
      <c r="U1645" s="16" t="s">
        <v>447</v>
      </c>
      <c r="V1645" s="16" t="s">
        <v>15075</v>
      </c>
      <c r="W1645" s="16" t="s">
        <v>15072</v>
      </c>
      <c r="X1645" s="16" t="s">
        <v>449</v>
      </c>
      <c r="Y1645" s="16" t="s">
        <v>450</v>
      </c>
      <c r="Z1645" s="16" t="s">
        <v>451</v>
      </c>
      <c r="AA1645" s="16" t="s">
        <v>15076</v>
      </c>
      <c r="AB1645" s="16" t="s">
        <v>829</v>
      </c>
      <c r="AC1645" s="16" t="s">
        <v>15</v>
      </c>
      <c r="AD1645" s="16" t="s">
        <v>453</v>
      </c>
      <c r="AE1645" s="16" t="s">
        <v>338</v>
      </c>
      <c r="AF1645" s="16" t="s">
        <v>338</v>
      </c>
      <c r="AG1645" s="25">
        <f ca="1" t="shared" si="194"/>
        <v>10.5424999999814</v>
      </c>
      <c r="AH1645" s="25" t="str">
        <f t="shared" si="195"/>
        <v>是</v>
      </c>
      <c r="AI1645" s="26" t="str">
        <f ca="1" t="shared" si="196"/>
        <v>是</v>
      </c>
      <c r="AJ1645" s="27" t="str">
        <f ca="1" t="shared" si="197"/>
        <v>是</v>
      </c>
      <c r="AK1645" s="28" t="s">
        <v>69</v>
      </c>
      <c r="AL1645" s="28"/>
      <c r="AM1645" s="28"/>
    </row>
    <row r="1646" spans="1:39">
      <c r="A1646" s="22" t="str">
        <f t="shared" si="192"/>
        <v>合肥包河葛大店网点</v>
      </c>
      <c r="B1646" s="22" t="str">
        <f>VLOOKUP(R1646,区域划分!A:B,2,0)</f>
        <v>合肥南</v>
      </c>
      <c r="C1646" t="str">
        <f t="shared" si="193"/>
        <v>2020-11-08</v>
      </c>
      <c r="D1646" s="16" t="s">
        <v>15077</v>
      </c>
      <c r="E1646" s="16" t="s">
        <v>15078</v>
      </c>
      <c r="F1646" s="16" t="s">
        <v>835</v>
      </c>
      <c r="G1646" s="16" t="s">
        <v>532</v>
      </c>
      <c r="H1646" s="16" t="s">
        <v>533</v>
      </c>
      <c r="I1646" s="16" t="s">
        <v>436</v>
      </c>
      <c r="J1646" s="16" t="s">
        <v>836</v>
      </c>
      <c r="K1646" s="16" t="s">
        <v>4882</v>
      </c>
      <c r="L1646" s="16" t="s">
        <v>15079</v>
      </c>
      <c r="M1646" s="16" t="s">
        <v>6178</v>
      </c>
      <c r="N1646" s="16" t="s">
        <v>441</v>
      </c>
      <c r="O1646" s="16" t="s">
        <v>442</v>
      </c>
      <c r="P1646" s="16" t="s">
        <v>15080</v>
      </c>
      <c r="Q1646" s="16" t="s">
        <v>15081</v>
      </c>
      <c r="R1646" s="16" t="s">
        <v>39</v>
      </c>
      <c r="S1646" s="16" t="s">
        <v>3444</v>
      </c>
      <c r="T1646" s="16" t="s">
        <v>15082</v>
      </c>
      <c r="U1646" s="16" t="s">
        <v>447</v>
      </c>
      <c r="V1646" s="16" t="s">
        <v>6181</v>
      </c>
      <c r="W1646" s="16" t="s">
        <v>15080</v>
      </c>
      <c r="X1646" s="16" t="s">
        <v>449</v>
      </c>
      <c r="Y1646" s="16" t="s">
        <v>450</v>
      </c>
      <c r="Z1646" s="16" t="s">
        <v>451</v>
      </c>
      <c r="AA1646" s="16" t="s">
        <v>15083</v>
      </c>
      <c r="AB1646" s="16" t="s">
        <v>3444</v>
      </c>
      <c r="AC1646" s="16" t="s">
        <v>39</v>
      </c>
      <c r="AD1646" s="16" t="s">
        <v>865</v>
      </c>
      <c r="AE1646" s="16" t="s">
        <v>338</v>
      </c>
      <c r="AF1646" s="16" t="s">
        <v>338</v>
      </c>
      <c r="AG1646" s="25">
        <f ca="1" t="shared" si="194"/>
        <v>22.6638888887828</v>
      </c>
      <c r="AH1646" s="25" t="str">
        <f t="shared" si="195"/>
        <v>是</v>
      </c>
      <c r="AI1646" s="26" t="str">
        <f ca="1" t="shared" si="196"/>
        <v>是</v>
      </c>
      <c r="AJ1646" s="27" t="str">
        <f ca="1" t="shared" si="197"/>
        <v>是</v>
      </c>
      <c r="AK1646" s="28" t="s">
        <v>69</v>
      </c>
      <c r="AL1646" s="28"/>
      <c r="AM1646" s="28"/>
    </row>
    <row r="1647" spans="1:39">
      <c r="A1647" s="22" t="str">
        <f t="shared" si="192"/>
        <v>合肥经开大学城网点</v>
      </c>
      <c r="B1647" s="22" t="str">
        <f>VLOOKUP(R1647,区域划分!A:B,2,0)</f>
        <v>合肥南</v>
      </c>
      <c r="C1647" t="str">
        <f t="shared" si="193"/>
        <v>2020-11-08</v>
      </c>
      <c r="D1647" s="16" t="s">
        <v>15084</v>
      </c>
      <c r="E1647" s="16" t="s">
        <v>15085</v>
      </c>
      <c r="F1647" s="16" t="s">
        <v>433</v>
      </c>
      <c r="G1647" s="16" t="s">
        <v>532</v>
      </c>
      <c r="H1647" s="16" t="s">
        <v>533</v>
      </c>
      <c r="I1647" s="16" t="s">
        <v>473</v>
      </c>
      <c r="J1647" s="16" t="s">
        <v>5208</v>
      </c>
      <c r="K1647" s="16" t="s">
        <v>5209</v>
      </c>
      <c r="L1647" s="16" t="s">
        <v>15086</v>
      </c>
      <c r="M1647" s="16" t="s">
        <v>15087</v>
      </c>
      <c r="N1647" s="16" t="s">
        <v>478</v>
      </c>
      <c r="O1647" s="16" t="s">
        <v>442</v>
      </c>
      <c r="P1647" s="16" t="s">
        <v>15088</v>
      </c>
      <c r="Q1647" s="16" t="s">
        <v>15089</v>
      </c>
      <c r="R1647" s="16" t="s">
        <v>7</v>
      </c>
      <c r="S1647" s="16" t="s">
        <v>3414</v>
      </c>
      <c r="T1647" s="16" t="s">
        <v>15090</v>
      </c>
      <c r="U1647" s="16" t="s">
        <v>447</v>
      </c>
      <c r="V1647" s="16" t="s">
        <v>15091</v>
      </c>
      <c r="W1647" s="16" t="s">
        <v>15088</v>
      </c>
      <c r="X1647" s="16" t="s">
        <v>449</v>
      </c>
      <c r="Y1647" s="16" t="s">
        <v>450</v>
      </c>
      <c r="Z1647" s="16" t="s">
        <v>451</v>
      </c>
      <c r="AA1647" s="16" t="s">
        <v>15092</v>
      </c>
      <c r="AB1647" s="16" t="s">
        <v>3414</v>
      </c>
      <c r="AC1647" s="16" t="s">
        <v>2157</v>
      </c>
      <c r="AD1647" s="16" t="s">
        <v>453</v>
      </c>
      <c r="AE1647" s="16" t="s">
        <v>338</v>
      </c>
      <c r="AF1647" s="16" t="s">
        <v>338</v>
      </c>
      <c r="AG1647" s="25">
        <f ca="1" t="shared" si="194"/>
        <v>22.7425000001094</v>
      </c>
      <c r="AH1647" s="25" t="str">
        <f t="shared" si="195"/>
        <v>是</v>
      </c>
      <c r="AI1647" s="26" t="str">
        <f ca="1" t="shared" si="196"/>
        <v>是</v>
      </c>
      <c r="AJ1647" s="27" t="str">
        <f ca="1" t="shared" si="197"/>
        <v>是</v>
      </c>
      <c r="AK1647" s="28" t="s">
        <v>69</v>
      </c>
      <c r="AL1647" s="28"/>
      <c r="AM1647" s="28"/>
    </row>
    <row r="1648" spans="1:39">
      <c r="A1648" s="22" t="str">
        <f t="shared" si="192"/>
        <v>合肥瑶海三十头网点</v>
      </c>
      <c r="B1648" s="22" t="str">
        <f>VLOOKUP(R1648,区域划分!A:B,2,0)</f>
        <v>合肥北</v>
      </c>
      <c r="C1648" t="str">
        <f t="shared" si="193"/>
        <v>2020-11-08</v>
      </c>
      <c r="D1648" s="16" t="s">
        <v>15093</v>
      </c>
      <c r="E1648" s="16" t="s">
        <v>15094</v>
      </c>
      <c r="F1648" s="16" t="s">
        <v>433</v>
      </c>
      <c r="G1648" s="16" t="s">
        <v>471</v>
      </c>
      <c r="H1648" s="16" t="s">
        <v>472</v>
      </c>
      <c r="I1648" s="16" t="s">
        <v>473</v>
      </c>
      <c r="J1648" s="16" t="s">
        <v>15095</v>
      </c>
      <c r="K1648" s="16" t="s">
        <v>15096</v>
      </c>
      <c r="L1648" s="16" t="s">
        <v>15097</v>
      </c>
      <c r="M1648" s="16" t="s">
        <v>537</v>
      </c>
      <c r="N1648" s="16" t="s">
        <v>441</v>
      </c>
      <c r="O1648" s="16" t="s">
        <v>442</v>
      </c>
      <c r="P1648" s="16" t="s">
        <v>537</v>
      </c>
      <c r="Q1648" s="16" t="s">
        <v>15098</v>
      </c>
      <c r="R1648" s="16" t="s">
        <v>45</v>
      </c>
      <c r="S1648" s="16" t="s">
        <v>2598</v>
      </c>
      <c r="T1648" s="16" t="s">
        <v>15099</v>
      </c>
      <c r="U1648" s="16" t="s">
        <v>447</v>
      </c>
      <c r="V1648" s="16" t="s">
        <v>541</v>
      </c>
      <c r="W1648" s="16" t="s">
        <v>537</v>
      </c>
      <c r="X1648" s="16" t="s">
        <v>449</v>
      </c>
      <c r="Y1648" s="16" t="s">
        <v>450</v>
      </c>
      <c r="Z1648" s="16" t="s">
        <v>451</v>
      </c>
      <c r="AA1648" s="16" t="s">
        <v>15100</v>
      </c>
      <c r="AB1648" s="16" t="s">
        <v>2598</v>
      </c>
      <c r="AC1648" s="16" t="s">
        <v>45</v>
      </c>
      <c r="AD1648" s="16" t="s">
        <v>453</v>
      </c>
      <c r="AE1648" s="16" t="s">
        <v>338</v>
      </c>
      <c r="AF1648" s="16" t="s">
        <v>338</v>
      </c>
      <c r="AG1648" s="25">
        <f ca="1" t="shared" si="194"/>
        <v>20.9155555555481</v>
      </c>
      <c r="AH1648" s="25" t="str">
        <f t="shared" si="195"/>
        <v>是</v>
      </c>
      <c r="AI1648" s="26" t="str">
        <f ca="1" t="shared" si="196"/>
        <v>是</v>
      </c>
      <c r="AJ1648" s="27" t="str">
        <f ca="1" t="shared" si="197"/>
        <v>是</v>
      </c>
      <c r="AK1648" s="28" t="s">
        <v>69</v>
      </c>
      <c r="AL1648" s="28"/>
      <c r="AM1648" s="28"/>
    </row>
    <row r="1649" spans="1:39">
      <c r="A1649" s="22" t="str">
        <f t="shared" si="192"/>
        <v>肥东集散点</v>
      </c>
      <c r="B1649" s="22" t="str">
        <f>VLOOKUP(R1649,区域划分!A:B,2,0)</f>
        <v>肥东</v>
      </c>
      <c r="C1649" t="str">
        <f t="shared" si="193"/>
        <v>2020-11-08</v>
      </c>
      <c r="D1649" s="16" t="s">
        <v>15101</v>
      </c>
      <c r="E1649" s="16" t="s">
        <v>15102</v>
      </c>
      <c r="F1649" s="16" t="s">
        <v>433</v>
      </c>
      <c r="G1649" s="16" t="s">
        <v>471</v>
      </c>
      <c r="H1649" s="16" t="s">
        <v>472</v>
      </c>
      <c r="I1649" s="16" t="s">
        <v>473</v>
      </c>
      <c r="J1649" s="16" t="s">
        <v>764</v>
      </c>
      <c r="K1649" s="16" t="s">
        <v>3616</v>
      </c>
      <c r="L1649" s="16" t="s">
        <v>15103</v>
      </c>
      <c r="M1649" s="16" t="s">
        <v>15104</v>
      </c>
      <c r="N1649" s="16" t="s">
        <v>478</v>
      </c>
      <c r="O1649" s="16" t="s">
        <v>442</v>
      </c>
      <c r="P1649" s="16" t="s">
        <v>15105</v>
      </c>
      <c r="Q1649" s="16" t="s">
        <v>15106</v>
      </c>
      <c r="R1649" s="16" t="s">
        <v>35</v>
      </c>
      <c r="S1649" s="16" t="s">
        <v>4406</v>
      </c>
      <c r="T1649" s="16" t="s">
        <v>15107</v>
      </c>
      <c r="U1649" s="16" t="s">
        <v>447</v>
      </c>
      <c r="V1649" s="16" t="s">
        <v>15108</v>
      </c>
      <c r="W1649" s="16" t="s">
        <v>15105</v>
      </c>
      <c r="X1649" s="16" t="s">
        <v>449</v>
      </c>
      <c r="Y1649" s="16" t="s">
        <v>450</v>
      </c>
      <c r="Z1649" s="16" t="s">
        <v>451</v>
      </c>
      <c r="AA1649" s="16" t="s">
        <v>15109</v>
      </c>
      <c r="AB1649" s="16" t="s">
        <v>4406</v>
      </c>
      <c r="AC1649" s="16" t="s">
        <v>35</v>
      </c>
      <c r="AD1649" s="16" t="s">
        <v>453</v>
      </c>
      <c r="AE1649" s="16" t="s">
        <v>338</v>
      </c>
      <c r="AF1649" s="16" t="s">
        <v>338</v>
      </c>
      <c r="AG1649" s="25">
        <f ca="1" t="shared" si="194"/>
        <v>1.19388888892718</v>
      </c>
      <c r="AH1649" s="25" t="str">
        <f t="shared" si="195"/>
        <v>是</v>
      </c>
      <c r="AI1649" s="26" t="str">
        <f ca="1" t="shared" si="196"/>
        <v>是</v>
      </c>
      <c r="AJ1649" s="27" t="str">
        <f ca="1" t="shared" si="197"/>
        <v>是</v>
      </c>
      <c r="AK1649" s="28" t="s">
        <v>69</v>
      </c>
      <c r="AL1649" s="28"/>
      <c r="AM1649" s="28"/>
    </row>
    <row r="1650" spans="1:39">
      <c r="A1650" s="22" t="str">
        <f t="shared" si="192"/>
        <v>合肥长丰水湖镇网点</v>
      </c>
      <c r="B1650" s="22" t="str">
        <f>VLOOKUP(R1650,区域划分!A:B,2,0)</f>
        <v>合肥北</v>
      </c>
      <c r="C1650" t="str">
        <f t="shared" si="193"/>
        <v>2020-11-08</v>
      </c>
      <c r="D1650" s="16" t="s">
        <v>15110</v>
      </c>
      <c r="E1650" s="16" t="s">
        <v>15111</v>
      </c>
      <c r="F1650" s="16" t="s">
        <v>433</v>
      </c>
      <c r="G1650" s="16" t="s">
        <v>532</v>
      </c>
      <c r="H1650" s="16" t="s">
        <v>1112</v>
      </c>
      <c r="I1650" s="16" t="s">
        <v>473</v>
      </c>
      <c r="J1650" s="16" t="s">
        <v>710</v>
      </c>
      <c r="K1650" s="16" t="s">
        <v>711</v>
      </c>
      <c r="L1650" s="16" t="s">
        <v>15112</v>
      </c>
      <c r="M1650" s="16" t="s">
        <v>14689</v>
      </c>
      <c r="N1650" s="16" t="s">
        <v>478</v>
      </c>
      <c r="O1650" s="16" t="s">
        <v>442</v>
      </c>
      <c r="P1650" s="16" t="s">
        <v>14690</v>
      </c>
      <c r="Q1650" s="16" t="s">
        <v>14691</v>
      </c>
      <c r="R1650" s="16" t="s">
        <v>15</v>
      </c>
      <c r="S1650" s="16" t="s">
        <v>829</v>
      </c>
      <c r="T1650" s="16" t="s">
        <v>15113</v>
      </c>
      <c r="U1650" s="16" t="s">
        <v>447</v>
      </c>
      <c r="V1650" s="16" t="s">
        <v>14693</v>
      </c>
      <c r="W1650" s="16" t="s">
        <v>14690</v>
      </c>
      <c r="X1650" s="16" t="s">
        <v>449</v>
      </c>
      <c r="Y1650" s="16" t="s">
        <v>450</v>
      </c>
      <c r="Z1650" s="16" t="s">
        <v>451</v>
      </c>
      <c r="AA1650" s="16" t="s">
        <v>15114</v>
      </c>
      <c r="AB1650" s="16" t="s">
        <v>829</v>
      </c>
      <c r="AC1650" s="16" t="s">
        <v>15</v>
      </c>
      <c r="AD1650" s="16" t="s">
        <v>453</v>
      </c>
      <c r="AE1650" s="16" t="s">
        <v>338</v>
      </c>
      <c r="AF1650" s="16" t="s">
        <v>338</v>
      </c>
      <c r="AG1650" s="25">
        <f ca="1" t="shared" si="194"/>
        <v>10.0002777777845</v>
      </c>
      <c r="AH1650" s="25" t="str">
        <f t="shared" si="195"/>
        <v>是</v>
      </c>
      <c r="AI1650" s="26" t="str">
        <f ca="1" t="shared" si="196"/>
        <v>是</v>
      </c>
      <c r="AJ1650" s="27" t="str">
        <f ca="1" t="shared" si="197"/>
        <v>是</v>
      </c>
      <c r="AK1650" s="28" t="s">
        <v>69</v>
      </c>
      <c r="AL1650" s="28"/>
      <c r="AM1650" s="28"/>
    </row>
    <row r="1651" spans="1:39">
      <c r="A1651" s="22" t="str">
        <f t="shared" si="192"/>
        <v>合肥长丰水湖镇网点</v>
      </c>
      <c r="B1651" s="22" t="str">
        <f>VLOOKUP(R1651,区域划分!A:B,2,0)</f>
        <v>合肥北</v>
      </c>
      <c r="C1651" t="str">
        <f t="shared" si="193"/>
        <v>2020-11-08</v>
      </c>
      <c r="D1651" s="16" t="s">
        <v>15115</v>
      </c>
      <c r="E1651" s="16" t="s">
        <v>11969</v>
      </c>
      <c r="F1651" s="16" t="s">
        <v>433</v>
      </c>
      <c r="G1651" s="16" t="s">
        <v>471</v>
      </c>
      <c r="H1651" s="16" t="s">
        <v>472</v>
      </c>
      <c r="I1651" s="16" t="s">
        <v>473</v>
      </c>
      <c r="J1651" s="16" t="s">
        <v>600</v>
      </c>
      <c r="K1651" s="16" t="s">
        <v>2620</v>
      </c>
      <c r="L1651" s="16" t="s">
        <v>15116</v>
      </c>
      <c r="M1651" s="16" t="s">
        <v>13392</v>
      </c>
      <c r="N1651" s="16" t="s">
        <v>441</v>
      </c>
      <c r="O1651" s="16" t="s">
        <v>442</v>
      </c>
      <c r="P1651" s="16" t="s">
        <v>13393</v>
      </c>
      <c r="Q1651" s="16" t="s">
        <v>11973</v>
      </c>
      <c r="R1651" s="16" t="s">
        <v>15</v>
      </c>
      <c r="S1651" s="16" t="s">
        <v>829</v>
      </c>
      <c r="T1651" s="16" t="s">
        <v>15117</v>
      </c>
      <c r="U1651" s="16" t="s">
        <v>447</v>
      </c>
      <c r="V1651" s="16" t="s">
        <v>13395</v>
      </c>
      <c r="W1651" s="16" t="s">
        <v>13393</v>
      </c>
      <c r="X1651" s="16" t="s">
        <v>449</v>
      </c>
      <c r="Y1651" s="16" t="s">
        <v>450</v>
      </c>
      <c r="Z1651" s="16" t="s">
        <v>451</v>
      </c>
      <c r="AA1651" s="16" t="s">
        <v>15118</v>
      </c>
      <c r="AB1651" s="16" t="s">
        <v>829</v>
      </c>
      <c r="AC1651" s="16" t="s">
        <v>15</v>
      </c>
      <c r="AD1651" s="16" t="s">
        <v>453</v>
      </c>
      <c r="AE1651" s="16" t="s">
        <v>338</v>
      </c>
      <c r="AF1651" s="16" t="s">
        <v>338</v>
      </c>
      <c r="AG1651" s="25">
        <f ca="1" t="shared" si="194"/>
        <v>10.0363888889551</v>
      </c>
      <c r="AH1651" s="25" t="str">
        <f t="shared" si="195"/>
        <v>是</v>
      </c>
      <c r="AI1651" s="26" t="str">
        <f ca="1" t="shared" si="196"/>
        <v>是</v>
      </c>
      <c r="AJ1651" s="27" t="str">
        <f ca="1" t="shared" si="197"/>
        <v>是</v>
      </c>
      <c r="AK1651" s="28" t="s">
        <v>69</v>
      </c>
      <c r="AL1651" s="28"/>
      <c r="AM1651" s="28"/>
    </row>
    <row r="1652" spans="1:39">
      <c r="A1652" s="22" t="str">
        <f t="shared" si="192"/>
        <v>合肥肥东吾悦网点</v>
      </c>
      <c r="B1652" s="22" t="str">
        <f>VLOOKUP(R1652,区域划分!A:B,2,0)</f>
        <v>肥东</v>
      </c>
      <c r="C1652" t="str">
        <f t="shared" si="193"/>
        <v>2020-11-08</v>
      </c>
      <c r="D1652" s="16" t="s">
        <v>15119</v>
      </c>
      <c r="E1652" s="16" t="s">
        <v>15120</v>
      </c>
      <c r="F1652" s="16" t="s">
        <v>433</v>
      </c>
      <c r="G1652" s="16" t="s">
        <v>3420</v>
      </c>
      <c r="H1652" s="16" t="s">
        <v>3421</v>
      </c>
      <c r="I1652" s="16" t="s">
        <v>436</v>
      </c>
      <c r="J1652" s="16" t="s">
        <v>918</v>
      </c>
      <c r="K1652" s="16" t="s">
        <v>15121</v>
      </c>
      <c r="L1652" s="16" t="s">
        <v>15122</v>
      </c>
      <c r="M1652" s="16" t="s">
        <v>15123</v>
      </c>
      <c r="N1652" s="16" t="s">
        <v>478</v>
      </c>
      <c r="O1652" s="16" t="s">
        <v>442</v>
      </c>
      <c r="P1652" s="16" t="s">
        <v>15124</v>
      </c>
      <c r="Q1652" s="16" t="s">
        <v>15125</v>
      </c>
      <c r="R1652" s="16" t="s">
        <v>11</v>
      </c>
      <c r="S1652" s="16" t="s">
        <v>4406</v>
      </c>
      <c r="T1652" s="16" t="s">
        <v>15126</v>
      </c>
      <c r="U1652" s="16" t="s">
        <v>447</v>
      </c>
      <c r="V1652" s="16" t="s">
        <v>15127</v>
      </c>
      <c r="W1652" s="16" t="s">
        <v>15124</v>
      </c>
      <c r="X1652" s="16" t="s">
        <v>449</v>
      </c>
      <c r="Y1652" s="16" t="s">
        <v>450</v>
      </c>
      <c r="Z1652" s="16" t="s">
        <v>451</v>
      </c>
      <c r="AA1652" s="16" t="s">
        <v>15128</v>
      </c>
      <c r="AB1652" s="16" t="s">
        <v>4406</v>
      </c>
      <c r="AC1652" s="16" t="s">
        <v>11</v>
      </c>
      <c r="AD1652" s="16" t="s">
        <v>453</v>
      </c>
      <c r="AE1652" s="16" t="s">
        <v>338</v>
      </c>
      <c r="AF1652" s="16" t="s">
        <v>338</v>
      </c>
      <c r="AG1652" s="25">
        <f ca="1" t="shared" si="194"/>
        <v>21.5463888889644</v>
      </c>
      <c r="AH1652" s="25" t="str">
        <f t="shared" si="195"/>
        <v>是</v>
      </c>
      <c r="AI1652" s="26" t="str">
        <f ca="1" t="shared" si="196"/>
        <v>是</v>
      </c>
      <c r="AJ1652" s="27" t="str">
        <f ca="1" t="shared" si="197"/>
        <v>是</v>
      </c>
      <c r="AK1652" s="28" t="s">
        <v>69</v>
      </c>
      <c r="AL1652" s="28"/>
      <c r="AM1652" s="28"/>
    </row>
    <row r="1653" spans="1:39">
      <c r="A1653" s="22" t="str">
        <f t="shared" si="192"/>
        <v>池州青阳网点</v>
      </c>
      <c r="B1653" s="22" t="str">
        <f>VLOOKUP(R1653,区域划分!A:B,2,0)</f>
        <v>池州</v>
      </c>
      <c r="C1653" t="str">
        <f t="shared" si="193"/>
        <v>2020-11-08</v>
      </c>
      <c r="D1653" s="16" t="s">
        <v>15129</v>
      </c>
      <c r="E1653" s="16" t="s">
        <v>15130</v>
      </c>
      <c r="F1653" s="16" t="s">
        <v>433</v>
      </c>
      <c r="G1653" s="16" t="s">
        <v>456</v>
      </c>
      <c r="H1653" s="16" t="s">
        <v>457</v>
      </c>
      <c r="I1653" s="16" t="s">
        <v>473</v>
      </c>
      <c r="J1653" s="16" t="s">
        <v>2180</v>
      </c>
      <c r="K1653" s="16" t="s">
        <v>15131</v>
      </c>
      <c r="L1653" s="16" t="s">
        <v>15132</v>
      </c>
      <c r="M1653" s="16" t="s">
        <v>15133</v>
      </c>
      <c r="N1653" s="16" t="s">
        <v>478</v>
      </c>
      <c r="O1653" s="16" t="s">
        <v>442</v>
      </c>
      <c r="P1653" s="16" t="s">
        <v>15134</v>
      </c>
      <c r="Q1653" s="16" t="s">
        <v>15135</v>
      </c>
      <c r="R1653" s="16" t="s">
        <v>25</v>
      </c>
      <c r="S1653" s="16" t="s">
        <v>8594</v>
      </c>
      <c r="T1653" s="16" t="s">
        <v>15136</v>
      </c>
      <c r="U1653" s="16" t="s">
        <v>447</v>
      </c>
      <c r="V1653" s="16" t="s">
        <v>15137</v>
      </c>
      <c r="W1653" s="16" t="s">
        <v>15134</v>
      </c>
      <c r="X1653" s="16" t="s">
        <v>449</v>
      </c>
      <c r="Y1653" s="16" t="s">
        <v>450</v>
      </c>
      <c r="Z1653" s="16" t="s">
        <v>451</v>
      </c>
      <c r="AA1653" s="16" t="s">
        <v>15138</v>
      </c>
      <c r="AB1653" s="16" t="s">
        <v>8594</v>
      </c>
      <c r="AC1653" s="16" t="s">
        <v>25</v>
      </c>
      <c r="AD1653" s="16" t="s">
        <v>453</v>
      </c>
      <c r="AE1653" s="16" t="s">
        <v>338</v>
      </c>
      <c r="AF1653" s="16" t="s">
        <v>338</v>
      </c>
      <c r="AG1653" s="25">
        <f ca="1" t="shared" si="194"/>
        <v>4.70694444444962</v>
      </c>
      <c r="AH1653" s="25" t="str">
        <f t="shared" si="195"/>
        <v>是</v>
      </c>
      <c r="AI1653" s="26" t="str">
        <f ca="1" t="shared" si="196"/>
        <v>是</v>
      </c>
      <c r="AJ1653" s="27" t="str">
        <f ca="1" t="shared" si="197"/>
        <v>是</v>
      </c>
      <c r="AK1653" s="28" t="s">
        <v>69</v>
      </c>
      <c r="AL1653" s="28"/>
      <c r="AM1653" s="28"/>
    </row>
    <row r="1654" spans="1:39">
      <c r="A1654" s="22" t="str">
        <f t="shared" si="192"/>
        <v>合肥肥东吾悦网点</v>
      </c>
      <c r="B1654" s="22" t="str">
        <f>VLOOKUP(R1654,区域划分!A:B,2,0)</f>
        <v>肥东</v>
      </c>
      <c r="C1654" t="str">
        <f t="shared" si="193"/>
        <v>2020-11-08</v>
      </c>
      <c r="D1654" s="16" t="s">
        <v>15139</v>
      </c>
      <c r="E1654" s="16" t="s">
        <v>15140</v>
      </c>
      <c r="F1654" s="16" t="s">
        <v>433</v>
      </c>
      <c r="G1654" s="16" t="s">
        <v>471</v>
      </c>
      <c r="H1654" s="16" t="s">
        <v>472</v>
      </c>
      <c r="I1654" s="16" t="s">
        <v>473</v>
      </c>
      <c r="J1654" s="16" t="s">
        <v>15141</v>
      </c>
      <c r="K1654" s="16" t="s">
        <v>15142</v>
      </c>
      <c r="L1654" s="16" t="s">
        <v>15143</v>
      </c>
      <c r="M1654" s="16" t="s">
        <v>15144</v>
      </c>
      <c r="N1654" s="16" t="s">
        <v>441</v>
      </c>
      <c r="O1654" s="16" t="s">
        <v>442</v>
      </c>
      <c r="P1654" s="16" t="s">
        <v>15145</v>
      </c>
      <c r="Q1654" s="16" t="s">
        <v>15146</v>
      </c>
      <c r="R1654" s="16" t="s">
        <v>11</v>
      </c>
      <c r="S1654" s="16" t="s">
        <v>4406</v>
      </c>
      <c r="T1654" s="16" t="s">
        <v>15147</v>
      </c>
      <c r="U1654" s="16" t="s">
        <v>447</v>
      </c>
      <c r="V1654" s="16" t="s">
        <v>15148</v>
      </c>
      <c r="W1654" s="16" t="s">
        <v>15145</v>
      </c>
      <c r="X1654" s="16" t="s">
        <v>449</v>
      </c>
      <c r="Y1654" s="16" t="s">
        <v>450</v>
      </c>
      <c r="Z1654" s="16" t="s">
        <v>451</v>
      </c>
      <c r="AA1654" s="16" t="s">
        <v>15149</v>
      </c>
      <c r="AB1654" s="16" t="s">
        <v>4406</v>
      </c>
      <c r="AC1654" s="16" t="s">
        <v>11</v>
      </c>
      <c r="AD1654" s="16" t="s">
        <v>453</v>
      </c>
      <c r="AE1654" s="16" t="s">
        <v>338</v>
      </c>
      <c r="AF1654" s="16" t="s">
        <v>338</v>
      </c>
      <c r="AG1654" s="25">
        <f ca="1" t="shared" si="194"/>
        <v>6.62638888898073</v>
      </c>
      <c r="AH1654" s="25" t="str">
        <f t="shared" si="195"/>
        <v>是</v>
      </c>
      <c r="AI1654" s="26" t="str">
        <f ca="1" t="shared" si="196"/>
        <v>是</v>
      </c>
      <c r="AJ1654" s="27" t="str">
        <f ca="1" t="shared" si="197"/>
        <v>是</v>
      </c>
      <c r="AK1654" s="28" t="s">
        <v>69</v>
      </c>
      <c r="AL1654" s="28"/>
      <c r="AM1654" s="28"/>
    </row>
    <row r="1655" spans="1:39">
      <c r="A1655" s="22" t="str">
        <f t="shared" si="192"/>
        <v>合肥包河葛大店网点</v>
      </c>
      <c r="B1655" s="22" t="str">
        <f>VLOOKUP(R1655,区域划分!A:B,2,0)</f>
        <v>合肥南</v>
      </c>
      <c r="C1655" t="str">
        <f t="shared" si="193"/>
        <v>2020-11-08</v>
      </c>
      <c r="D1655" s="16" t="s">
        <v>15150</v>
      </c>
      <c r="E1655" s="16" t="s">
        <v>15151</v>
      </c>
      <c r="F1655" s="16" t="s">
        <v>433</v>
      </c>
      <c r="G1655" s="16" t="s">
        <v>471</v>
      </c>
      <c r="H1655" s="16" t="s">
        <v>472</v>
      </c>
      <c r="I1655" s="16" t="s">
        <v>473</v>
      </c>
      <c r="J1655" s="16" t="s">
        <v>344</v>
      </c>
      <c r="K1655" s="16" t="s">
        <v>5583</v>
      </c>
      <c r="L1655" s="16" t="s">
        <v>15152</v>
      </c>
      <c r="M1655" s="16" t="s">
        <v>15153</v>
      </c>
      <c r="N1655" s="16" t="s">
        <v>478</v>
      </c>
      <c r="O1655" s="16" t="s">
        <v>442</v>
      </c>
      <c r="P1655" s="16" t="s">
        <v>15154</v>
      </c>
      <c r="Q1655" s="16" t="s">
        <v>15155</v>
      </c>
      <c r="R1655" s="16" t="s">
        <v>39</v>
      </c>
      <c r="S1655" s="16" t="s">
        <v>3444</v>
      </c>
      <c r="T1655" s="16" t="s">
        <v>15156</v>
      </c>
      <c r="U1655" s="16" t="s">
        <v>447</v>
      </c>
      <c r="V1655" s="16" t="s">
        <v>15157</v>
      </c>
      <c r="W1655" s="16" t="s">
        <v>15154</v>
      </c>
      <c r="X1655" s="16" t="s">
        <v>449</v>
      </c>
      <c r="Y1655" s="16" t="s">
        <v>450</v>
      </c>
      <c r="Z1655" s="16" t="s">
        <v>451</v>
      </c>
      <c r="AA1655" s="16" t="s">
        <v>15158</v>
      </c>
      <c r="AB1655" s="16" t="s">
        <v>3444</v>
      </c>
      <c r="AC1655" s="16" t="s">
        <v>39</v>
      </c>
      <c r="AD1655" s="16" t="s">
        <v>453</v>
      </c>
      <c r="AE1655" s="16" t="s">
        <v>338</v>
      </c>
      <c r="AF1655" s="16" t="s">
        <v>338</v>
      </c>
      <c r="AG1655" s="25">
        <f ca="1" t="shared" si="194"/>
        <v>10.5280555556528</v>
      </c>
      <c r="AH1655" s="25" t="str">
        <f t="shared" si="195"/>
        <v>是</v>
      </c>
      <c r="AI1655" s="26" t="str">
        <f ca="1" t="shared" si="196"/>
        <v>是</v>
      </c>
      <c r="AJ1655" s="27" t="str">
        <f ca="1" t="shared" si="197"/>
        <v>是</v>
      </c>
      <c r="AK1655" s="28" t="s">
        <v>69</v>
      </c>
      <c r="AL1655" s="28"/>
      <c r="AM1655" s="28"/>
    </row>
    <row r="1656" spans="1:39">
      <c r="A1656" s="22" t="str">
        <f t="shared" si="192"/>
        <v>合肥高新天鹅湖网点</v>
      </c>
      <c r="B1656" s="22" t="str">
        <f>VLOOKUP(R1656,区域划分!A:B,2,0)</f>
        <v>合肥南</v>
      </c>
      <c r="C1656" t="str">
        <f t="shared" si="193"/>
        <v>2020-11-08</v>
      </c>
      <c r="D1656" s="16" t="s">
        <v>15159</v>
      </c>
      <c r="E1656" s="16" t="s">
        <v>15160</v>
      </c>
      <c r="F1656" s="16" t="s">
        <v>433</v>
      </c>
      <c r="G1656" s="16" t="s">
        <v>532</v>
      </c>
      <c r="H1656" s="16" t="s">
        <v>533</v>
      </c>
      <c r="I1656" s="16" t="s">
        <v>473</v>
      </c>
      <c r="J1656" s="16" t="s">
        <v>15161</v>
      </c>
      <c r="K1656" s="16" t="s">
        <v>15162</v>
      </c>
      <c r="L1656" s="16" t="s">
        <v>15163</v>
      </c>
      <c r="M1656" s="16" t="s">
        <v>15164</v>
      </c>
      <c r="N1656" s="16" t="s">
        <v>478</v>
      </c>
      <c r="O1656" s="16" t="s">
        <v>442</v>
      </c>
      <c r="P1656" s="16" t="s">
        <v>15165</v>
      </c>
      <c r="Q1656" s="16" t="s">
        <v>15166</v>
      </c>
      <c r="R1656" s="16" t="s">
        <v>17</v>
      </c>
      <c r="S1656" s="16" t="s">
        <v>593</v>
      </c>
      <c r="T1656" s="16" t="s">
        <v>15167</v>
      </c>
      <c r="U1656" s="16" t="s">
        <v>447</v>
      </c>
      <c r="V1656" s="16" t="s">
        <v>15168</v>
      </c>
      <c r="W1656" s="16" t="s">
        <v>15165</v>
      </c>
      <c r="X1656" s="16" t="s">
        <v>449</v>
      </c>
      <c r="Y1656" s="16" t="s">
        <v>450</v>
      </c>
      <c r="Z1656" s="16" t="s">
        <v>451</v>
      </c>
      <c r="AA1656" s="16" t="s">
        <v>15169</v>
      </c>
      <c r="AB1656" s="16" t="s">
        <v>593</v>
      </c>
      <c r="AC1656" s="16" t="s">
        <v>17</v>
      </c>
      <c r="AD1656" s="16" t="s">
        <v>453</v>
      </c>
      <c r="AE1656" s="16" t="s">
        <v>338</v>
      </c>
      <c r="AF1656" s="16" t="s">
        <v>338</v>
      </c>
      <c r="AG1656" s="25">
        <f ca="1" t="shared" si="194"/>
        <v>1.02222222212004</v>
      </c>
      <c r="AH1656" s="25" t="str">
        <f t="shared" si="195"/>
        <v>是</v>
      </c>
      <c r="AI1656" s="26" t="str">
        <f ca="1" t="shared" si="196"/>
        <v>是</v>
      </c>
      <c r="AJ1656" s="27" t="str">
        <f ca="1" t="shared" si="197"/>
        <v>是</v>
      </c>
      <c r="AK1656" s="28" t="s">
        <v>69</v>
      </c>
      <c r="AL1656" s="28"/>
      <c r="AM1656" s="28"/>
    </row>
    <row r="1657" spans="1:39">
      <c r="A1657" s="22" t="str">
        <f t="shared" si="192"/>
        <v>合肥肥东吾悦网点</v>
      </c>
      <c r="B1657" s="22" t="str">
        <f>VLOOKUP(R1657,区域划分!A:B,2,0)</f>
        <v>肥东</v>
      </c>
      <c r="C1657" t="str">
        <f t="shared" si="193"/>
        <v>2020-11-08</v>
      </c>
      <c r="D1657" s="16" t="s">
        <v>15170</v>
      </c>
      <c r="E1657" s="16" t="s">
        <v>15171</v>
      </c>
      <c r="F1657" s="16" t="s">
        <v>433</v>
      </c>
      <c r="G1657" s="16" t="s">
        <v>471</v>
      </c>
      <c r="H1657" s="16" t="s">
        <v>472</v>
      </c>
      <c r="I1657" s="16" t="s">
        <v>473</v>
      </c>
      <c r="J1657" s="16" t="s">
        <v>15172</v>
      </c>
      <c r="K1657" s="16" t="s">
        <v>15173</v>
      </c>
      <c r="L1657" s="16" t="s">
        <v>15174</v>
      </c>
      <c r="M1657" s="16" t="s">
        <v>537</v>
      </c>
      <c r="N1657" s="16" t="s">
        <v>441</v>
      </c>
      <c r="O1657" s="16" t="s">
        <v>442</v>
      </c>
      <c r="P1657" s="16" t="s">
        <v>537</v>
      </c>
      <c r="Q1657" s="16" t="s">
        <v>15175</v>
      </c>
      <c r="R1657" s="16" t="s">
        <v>11</v>
      </c>
      <c r="S1657" s="16" t="s">
        <v>4406</v>
      </c>
      <c r="T1657" s="16" t="s">
        <v>15176</v>
      </c>
      <c r="U1657" s="16" t="s">
        <v>447</v>
      </c>
      <c r="V1657" s="16" t="s">
        <v>541</v>
      </c>
      <c r="W1657" s="16" t="s">
        <v>537</v>
      </c>
      <c r="X1657" s="16" t="s">
        <v>449</v>
      </c>
      <c r="Y1657" s="16" t="s">
        <v>450</v>
      </c>
      <c r="Z1657" s="16" t="s">
        <v>451</v>
      </c>
      <c r="AA1657" s="16" t="s">
        <v>15177</v>
      </c>
      <c r="AB1657" s="16" t="s">
        <v>4406</v>
      </c>
      <c r="AC1657" s="16" t="s">
        <v>11</v>
      </c>
      <c r="AD1657" s="16" t="s">
        <v>453</v>
      </c>
      <c r="AE1657" s="16" t="s">
        <v>338</v>
      </c>
      <c r="AF1657" s="16" t="s">
        <v>338</v>
      </c>
      <c r="AG1657" s="25">
        <f ca="1" t="shared" si="194"/>
        <v>6.81055555556668</v>
      </c>
      <c r="AH1657" s="25" t="str">
        <f t="shared" si="195"/>
        <v>是</v>
      </c>
      <c r="AI1657" s="26" t="str">
        <f ca="1" t="shared" si="196"/>
        <v>是</v>
      </c>
      <c r="AJ1657" s="27" t="str">
        <f ca="1" t="shared" si="197"/>
        <v>是</v>
      </c>
      <c r="AK1657" s="28" t="s">
        <v>69</v>
      </c>
      <c r="AL1657" s="28"/>
      <c r="AM1657" s="28"/>
    </row>
    <row r="1658" spans="1:39">
      <c r="A1658" s="22" t="str">
        <f t="shared" si="192"/>
        <v>合肥肥东吾悦网点</v>
      </c>
      <c r="B1658" s="22" t="str">
        <f>VLOOKUP(R1658,区域划分!A:B,2,0)</f>
        <v>肥东</v>
      </c>
      <c r="C1658" t="str">
        <f t="shared" si="193"/>
        <v>2020-11-08</v>
      </c>
      <c r="D1658" s="16" t="s">
        <v>15178</v>
      </c>
      <c r="E1658" s="16" t="s">
        <v>15179</v>
      </c>
      <c r="F1658" s="16" t="s">
        <v>433</v>
      </c>
      <c r="G1658" s="16" t="s">
        <v>456</v>
      </c>
      <c r="H1658" s="16" t="s">
        <v>457</v>
      </c>
      <c r="I1658" s="16" t="s">
        <v>436</v>
      </c>
      <c r="J1658" s="16" t="s">
        <v>15180</v>
      </c>
      <c r="K1658" s="16" t="s">
        <v>15181</v>
      </c>
      <c r="L1658" s="16" t="s">
        <v>15182</v>
      </c>
      <c r="M1658" s="16" t="s">
        <v>15183</v>
      </c>
      <c r="N1658" s="16" t="s">
        <v>441</v>
      </c>
      <c r="O1658" s="16" t="s">
        <v>442</v>
      </c>
      <c r="P1658" s="16" t="s">
        <v>15184</v>
      </c>
      <c r="Q1658" s="16" t="s">
        <v>15185</v>
      </c>
      <c r="R1658" s="16" t="s">
        <v>11</v>
      </c>
      <c r="S1658" s="16" t="s">
        <v>4176</v>
      </c>
      <c r="T1658" s="16" t="s">
        <v>7218</v>
      </c>
      <c r="U1658" s="16" t="s">
        <v>466</v>
      </c>
      <c r="V1658" s="16" t="s">
        <v>15186</v>
      </c>
      <c r="W1658" s="16" t="s">
        <v>15184</v>
      </c>
      <c r="X1658" s="16" t="s">
        <v>449</v>
      </c>
      <c r="Y1658" s="16" t="s">
        <v>450</v>
      </c>
      <c r="Z1658" s="16" t="s">
        <v>451</v>
      </c>
      <c r="AA1658" s="16" t="s">
        <v>15187</v>
      </c>
      <c r="AB1658" s="16" t="s">
        <v>4176</v>
      </c>
      <c r="AC1658" s="16" t="s">
        <v>11</v>
      </c>
      <c r="AD1658" s="16" t="s">
        <v>453</v>
      </c>
      <c r="AE1658" s="16" t="s">
        <v>11</v>
      </c>
      <c r="AF1658" s="16" t="s">
        <v>338</v>
      </c>
      <c r="AG1658" s="25">
        <f ca="1" t="shared" si="194"/>
        <v>23.91527777788</v>
      </c>
      <c r="AH1658" s="25" t="str">
        <f t="shared" si="195"/>
        <v>是</v>
      </c>
      <c r="AI1658" s="26" t="str">
        <f ca="1" t="shared" si="196"/>
        <v>是</v>
      </c>
      <c r="AJ1658" s="27" t="str">
        <f ca="1" t="shared" si="197"/>
        <v>是</v>
      </c>
      <c r="AK1658" s="28"/>
      <c r="AL1658" s="28" t="s">
        <v>71</v>
      </c>
      <c r="AM1658" s="28"/>
    </row>
    <row r="1659" spans="1:39">
      <c r="A1659" s="22" t="str">
        <f t="shared" si="192"/>
        <v>合肥包河三里庵网点</v>
      </c>
      <c r="B1659" s="22" t="str">
        <f>VLOOKUP(R1659,区域划分!A:B,2,0)</f>
        <v>合肥南</v>
      </c>
      <c r="C1659" t="str">
        <f t="shared" si="193"/>
        <v>2020-11-08</v>
      </c>
      <c r="D1659" s="16" t="s">
        <v>15188</v>
      </c>
      <c r="E1659" s="16" t="s">
        <v>15189</v>
      </c>
      <c r="F1659" s="16" t="s">
        <v>433</v>
      </c>
      <c r="G1659" s="16" t="s">
        <v>456</v>
      </c>
      <c r="H1659" s="16" t="s">
        <v>457</v>
      </c>
      <c r="I1659" s="16" t="s">
        <v>473</v>
      </c>
      <c r="J1659" s="16" t="s">
        <v>13420</v>
      </c>
      <c r="K1659" s="16" t="s">
        <v>13421</v>
      </c>
      <c r="L1659" s="16" t="s">
        <v>15190</v>
      </c>
      <c r="M1659" s="16" t="s">
        <v>15191</v>
      </c>
      <c r="N1659" s="16" t="s">
        <v>441</v>
      </c>
      <c r="O1659" s="16" t="s">
        <v>442</v>
      </c>
      <c r="P1659" s="16" t="s">
        <v>15191</v>
      </c>
      <c r="Q1659" s="16" t="s">
        <v>15192</v>
      </c>
      <c r="R1659" s="16" t="s">
        <v>13</v>
      </c>
      <c r="S1659" s="16" t="s">
        <v>445</v>
      </c>
      <c r="T1659" s="16" t="s">
        <v>15193</v>
      </c>
      <c r="U1659" s="16" t="s">
        <v>447</v>
      </c>
      <c r="V1659" s="16" t="s">
        <v>15194</v>
      </c>
      <c r="W1659" s="16" t="s">
        <v>15191</v>
      </c>
      <c r="X1659" s="16" t="s">
        <v>449</v>
      </c>
      <c r="Y1659" s="16" t="s">
        <v>450</v>
      </c>
      <c r="Z1659" s="16" t="s">
        <v>451</v>
      </c>
      <c r="AA1659" s="16" t="s">
        <v>15195</v>
      </c>
      <c r="AB1659" s="16" t="s">
        <v>445</v>
      </c>
      <c r="AC1659" s="16" t="s">
        <v>13</v>
      </c>
      <c r="AD1659" s="16" t="s">
        <v>453</v>
      </c>
      <c r="AE1659" s="16" t="s">
        <v>338</v>
      </c>
      <c r="AF1659" s="16" t="s">
        <v>338</v>
      </c>
      <c r="AG1659" s="25">
        <f ca="1" t="shared" si="194"/>
        <v>1.06805555551546</v>
      </c>
      <c r="AH1659" s="25" t="str">
        <f t="shared" si="195"/>
        <v>是</v>
      </c>
      <c r="AI1659" s="26" t="str">
        <f ca="1" t="shared" si="196"/>
        <v>是</v>
      </c>
      <c r="AJ1659" s="27" t="str">
        <f ca="1" t="shared" si="197"/>
        <v>是</v>
      </c>
      <c r="AK1659" s="28" t="s">
        <v>69</v>
      </c>
      <c r="AL1659" s="28"/>
      <c r="AM1659" s="28"/>
    </row>
    <row r="1660" spans="1:39">
      <c r="A1660" s="22" t="str">
        <f t="shared" si="192"/>
        <v>合肥包河合工大网点</v>
      </c>
      <c r="B1660" s="22" t="str">
        <f>VLOOKUP(R1660,区域划分!A:B,2,0)</f>
        <v>合肥南</v>
      </c>
      <c r="C1660" t="str">
        <f t="shared" si="193"/>
        <v>2020-11-08</v>
      </c>
      <c r="D1660" s="16" t="s">
        <v>15196</v>
      </c>
      <c r="E1660" s="16" t="s">
        <v>15197</v>
      </c>
      <c r="F1660" s="16" t="s">
        <v>433</v>
      </c>
      <c r="G1660" s="16" t="s">
        <v>434</v>
      </c>
      <c r="H1660" s="16" t="s">
        <v>2446</v>
      </c>
      <c r="I1660" s="16" t="s">
        <v>473</v>
      </c>
      <c r="J1660" s="16" t="s">
        <v>3946</v>
      </c>
      <c r="K1660" s="16" t="s">
        <v>9139</v>
      </c>
      <c r="L1660" s="16" t="s">
        <v>15198</v>
      </c>
      <c r="M1660" s="16" t="s">
        <v>15199</v>
      </c>
      <c r="N1660" s="16" t="s">
        <v>441</v>
      </c>
      <c r="O1660" s="16" t="s">
        <v>442</v>
      </c>
      <c r="P1660" s="16" t="s">
        <v>15200</v>
      </c>
      <c r="Q1660" s="16" t="s">
        <v>15201</v>
      </c>
      <c r="R1660" s="16" t="s">
        <v>76</v>
      </c>
      <c r="S1660" s="16" t="s">
        <v>3775</v>
      </c>
      <c r="T1660" s="16" t="s">
        <v>15202</v>
      </c>
      <c r="U1660" s="16" t="s">
        <v>447</v>
      </c>
      <c r="V1660" s="16" t="s">
        <v>15203</v>
      </c>
      <c r="W1660" s="16" t="s">
        <v>15200</v>
      </c>
      <c r="X1660" s="16" t="s">
        <v>449</v>
      </c>
      <c r="Y1660" s="16" t="s">
        <v>450</v>
      </c>
      <c r="Z1660" s="16" t="s">
        <v>451</v>
      </c>
      <c r="AA1660" s="16" t="s">
        <v>15204</v>
      </c>
      <c r="AB1660" s="16" t="s">
        <v>3775</v>
      </c>
      <c r="AC1660" s="16" t="s">
        <v>76</v>
      </c>
      <c r="AD1660" s="16" t="s">
        <v>453</v>
      </c>
      <c r="AE1660" s="16" t="s">
        <v>338</v>
      </c>
      <c r="AF1660" s="16" t="s">
        <v>338</v>
      </c>
      <c r="AG1660" s="25">
        <f ca="1" t="shared" si="194"/>
        <v>0.912222222075798</v>
      </c>
      <c r="AH1660" s="25" t="str">
        <f t="shared" si="195"/>
        <v>是</v>
      </c>
      <c r="AI1660" s="26" t="str">
        <f ca="1" t="shared" si="196"/>
        <v>是</v>
      </c>
      <c r="AJ1660" s="27" t="str">
        <f ca="1" t="shared" si="197"/>
        <v>是</v>
      </c>
      <c r="AK1660" s="28" t="s">
        <v>69</v>
      </c>
      <c r="AL1660" s="28"/>
      <c r="AM1660" s="28"/>
    </row>
    <row r="1661" spans="1:39">
      <c r="A1661" s="22" t="str">
        <f t="shared" si="192"/>
        <v>合肥经开大学城网点</v>
      </c>
      <c r="B1661" s="22" t="str">
        <f>VLOOKUP(R1661,区域划分!A:B,2,0)</f>
        <v>合肥南</v>
      </c>
      <c r="C1661" t="str">
        <f t="shared" si="193"/>
        <v>2020-11-08</v>
      </c>
      <c r="D1661" s="16" t="s">
        <v>15205</v>
      </c>
      <c r="E1661" s="16" t="s">
        <v>15206</v>
      </c>
      <c r="F1661" s="16" t="s">
        <v>433</v>
      </c>
      <c r="G1661" s="16" t="s">
        <v>456</v>
      </c>
      <c r="H1661" s="16" t="s">
        <v>457</v>
      </c>
      <c r="I1661" s="16" t="s">
        <v>436</v>
      </c>
      <c r="J1661" s="16" t="s">
        <v>15207</v>
      </c>
      <c r="K1661" s="16" t="s">
        <v>15208</v>
      </c>
      <c r="L1661" s="16" t="s">
        <v>15209</v>
      </c>
      <c r="M1661" s="16" t="s">
        <v>15210</v>
      </c>
      <c r="N1661" s="16" t="s">
        <v>478</v>
      </c>
      <c r="O1661" s="16" t="s">
        <v>479</v>
      </c>
      <c r="P1661" s="16" t="s">
        <v>15211</v>
      </c>
      <c r="Q1661" s="16" t="s">
        <v>15212</v>
      </c>
      <c r="R1661" s="16" t="s">
        <v>7</v>
      </c>
      <c r="S1661" s="16" t="s">
        <v>3414</v>
      </c>
      <c r="T1661" s="16" t="s">
        <v>15213</v>
      </c>
      <c r="U1661" s="16" t="s">
        <v>447</v>
      </c>
      <c r="V1661" s="16" t="s">
        <v>15214</v>
      </c>
      <c r="W1661" s="16" t="s">
        <v>15211</v>
      </c>
      <c r="X1661" s="16" t="s">
        <v>449</v>
      </c>
      <c r="Y1661" s="16" t="s">
        <v>450</v>
      </c>
      <c r="Z1661" s="16" t="s">
        <v>451</v>
      </c>
      <c r="AA1661" s="16" t="s">
        <v>15215</v>
      </c>
      <c r="AB1661" s="16" t="s">
        <v>3414</v>
      </c>
      <c r="AC1661" s="16" t="s">
        <v>7</v>
      </c>
      <c r="AD1661" s="16" t="s">
        <v>453</v>
      </c>
      <c r="AE1661" s="16" t="s">
        <v>338</v>
      </c>
      <c r="AF1661" s="16" t="s">
        <v>338</v>
      </c>
      <c r="AG1661" s="25">
        <f ca="1" t="shared" si="194"/>
        <v>1.56027777789859</v>
      </c>
      <c r="AH1661" s="25" t="str">
        <f t="shared" si="195"/>
        <v>是</v>
      </c>
      <c r="AI1661" s="26" t="str">
        <f ca="1" t="shared" si="196"/>
        <v>是</v>
      </c>
      <c r="AJ1661" s="27" t="str">
        <f ca="1" t="shared" si="197"/>
        <v>是</v>
      </c>
      <c r="AK1661" s="28" t="s">
        <v>69</v>
      </c>
      <c r="AL1661" s="28"/>
      <c r="AM1661" s="28"/>
    </row>
    <row r="1662" spans="1:39">
      <c r="A1662" s="22" t="str">
        <f t="shared" si="192"/>
        <v>合肥长丰北城网点</v>
      </c>
      <c r="B1662" s="22" t="str">
        <f>VLOOKUP(R1662,区域划分!A:B,2,0)</f>
        <v>合肥北</v>
      </c>
      <c r="C1662" t="str">
        <f t="shared" si="193"/>
        <v>2020-11-08</v>
      </c>
      <c r="D1662" s="16" t="s">
        <v>15216</v>
      </c>
      <c r="E1662" s="16" t="s">
        <v>15217</v>
      </c>
      <c r="F1662" s="16" t="s">
        <v>433</v>
      </c>
      <c r="G1662" s="16" t="s">
        <v>456</v>
      </c>
      <c r="H1662" s="16" t="s">
        <v>457</v>
      </c>
      <c r="I1662" s="16" t="s">
        <v>473</v>
      </c>
      <c r="J1662" s="16" t="s">
        <v>9477</v>
      </c>
      <c r="K1662" s="16" t="s">
        <v>15218</v>
      </c>
      <c r="L1662" s="16" t="s">
        <v>15219</v>
      </c>
      <c r="M1662" s="16" t="s">
        <v>15220</v>
      </c>
      <c r="N1662" s="16" t="s">
        <v>478</v>
      </c>
      <c r="O1662" s="16" t="s">
        <v>479</v>
      </c>
      <c r="P1662" s="16" t="s">
        <v>15221</v>
      </c>
      <c r="Q1662" s="16" t="s">
        <v>15222</v>
      </c>
      <c r="R1662" s="16" t="s">
        <v>21</v>
      </c>
      <c r="S1662" s="16" t="s">
        <v>482</v>
      </c>
      <c r="T1662" s="16" t="s">
        <v>15223</v>
      </c>
      <c r="U1662" s="16" t="s">
        <v>447</v>
      </c>
      <c r="V1662" s="16" t="s">
        <v>15224</v>
      </c>
      <c r="W1662" s="16" t="s">
        <v>15221</v>
      </c>
      <c r="X1662" s="16" t="s">
        <v>449</v>
      </c>
      <c r="Y1662" s="16" t="s">
        <v>450</v>
      </c>
      <c r="Z1662" s="16" t="s">
        <v>451</v>
      </c>
      <c r="AA1662" s="16" t="s">
        <v>15225</v>
      </c>
      <c r="AB1662" s="16" t="s">
        <v>482</v>
      </c>
      <c r="AC1662" s="16" t="s">
        <v>21</v>
      </c>
      <c r="AD1662" s="16" t="s">
        <v>453</v>
      </c>
      <c r="AE1662" s="16" t="s">
        <v>338</v>
      </c>
      <c r="AF1662" s="16" t="s">
        <v>338</v>
      </c>
      <c r="AG1662" s="25">
        <f ca="1" t="shared" si="194"/>
        <v>1.25555555551546</v>
      </c>
      <c r="AH1662" s="25" t="str">
        <f t="shared" si="195"/>
        <v>是</v>
      </c>
      <c r="AI1662" s="26" t="str">
        <f ca="1" t="shared" si="196"/>
        <v>是</v>
      </c>
      <c r="AJ1662" s="27" t="str">
        <f ca="1" t="shared" si="197"/>
        <v>是</v>
      </c>
      <c r="AK1662" s="28" t="s">
        <v>69</v>
      </c>
      <c r="AL1662" s="28"/>
      <c r="AM1662" s="28"/>
    </row>
    <row r="1663" spans="1:39">
      <c r="A1663" s="22" t="str">
        <f t="shared" si="192"/>
        <v>池州青阳网点</v>
      </c>
      <c r="B1663" s="22" t="str">
        <f>VLOOKUP(R1663,区域划分!A:B,2,0)</f>
        <v>池州</v>
      </c>
      <c r="C1663" t="str">
        <f t="shared" si="193"/>
        <v>2020-11-08</v>
      </c>
      <c r="D1663" s="16" t="s">
        <v>15226</v>
      </c>
      <c r="E1663" s="16" t="s">
        <v>15227</v>
      </c>
      <c r="F1663" s="16" t="s">
        <v>433</v>
      </c>
      <c r="G1663" s="16" t="s">
        <v>456</v>
      </c>
      <c r="H1663" s="16" t="s">
        <v>457</v>
      </c>
      <c r="I1663" s="16" t="s">
        <v>473</v>
      </c>
      <c r="J1663" s="16" t="s">
        <v>600</v>
      </c>
      <c r="K1663" s="16" t="s">
        <v>15228</v>
      </c>
      <c r="L1663" s="16" t="s">
        <v>15229</v>
      </c>
      <c r="M1663" s="16" t="s">
        <v>15230</v>
      </c>
      <c r="N1663" s="16" t="s">
        <v>441</v>
      </c>
      <c r="O1663" s="16" t="s">
        <v>442</v>
      </c>
      <c r="P1663" s="16" t="s">
        <v>15231</v>
      </c>
      <c r="Q1663" s="16" t="s">
        <v>15232</v>
      </c>
      <c r="R1663" s="16" t="s">
        <v>25</v>
      </c>
      <c r="S1663" s="16" t="s">
        <v>8594</v>
      </c>
      <c r="T1663" s="16" t="s">
        <v>15233</v>
      </c>
      <c r="U1663" s="16" t="s">
        <v>447</v>
      </c>
      <c r="V1663" s="16" t="s">
        <v>15234</v>
      </c>
      <c r="W1663" s="16" t="s">
        <v>15231</v>
      </c>
      <c r="X1663" s="16" t="s">
        <v>449</v>
      </c>
      <c r="Y1663" s="16" t="s">
        <v>450</v>
      </c>
      <c r="Z1663" s="16" t="s">
        <v>451</v>
      </c>
      <c r="AA1663" s="16" t="s">
        <v>15225</v>
      </c>
      <c r="AB1663" s="16" t="s">
        <v>8594</v>
      </c>
      <c r="AC1663" s="16" t="s">
        <v>25</v>
      </c>
      <c r="AD1663" s="16" t="s">
        <v>453</v>
      </c>
      <c r="AE1663" s="16" t="s">
        <v>338</v>
      </c>
      <c r="AF1663" s="16" t="s">
        <v>338</v>
      </c>
      <c r="AG1663" s="25">
        <f ca="1" t="shared" si="194"/>
        <v>1.21416666655568</v>
      </c>
      <c r="AH1663" s="25" t="str">
        <f t="shared" si="195"/>
        <v>是</v>
      </c>
      <c r="AI1663" s="26" t="str">
        <f ca="1" t="shared" si="196"/>
        <v>是</v>
      </c>
      <c r="AJ1663" s="27" t="str">
        <f ca="1" t="shared" si="197"/>
        <v>是</v>
      </c>
      <c r="AK1663" s="28" t="s">
        <v>69</v>
      </c>
      <c r="AL1663" s="28"/>
      <c r="AM1663" s="28"/>
    </row>
    <row r="1664" spans="1:39">
      <c r="A1664" s="22" t="str">
        <f t="shared" si="192"/>
        <v>合肥长丰水湖镇网点</v>
      </c>
      <c r="B1664" s="22" t="str">
        <f>VLOOKUP(R1664,区域划分!A:B,2,0)</f>
        <v>合肥北</v>
      </c>
      <c r="C1664" t="str">
        <f t="shared" si="193"/>
        <v>2020-11-08</v>
      </c>
      <c r="D1664" s="16" t="s">
        <v>15235</v>
      </c>
      <c r="E1664" s="16" t="s">
        <v>15236</v>
      </c>
      <c r="F1664" s="16" t="s">
        <v>433</v>
      </c>
      <c r="G1664" s="16" t="s">
        <v>434</v>
      </c>
      <c r="H1664" s="16" t="s">
        <v>435</v>
      </c>
      <c r="I1664" s="16" t="s">
        <v>473</v>
      </c>
      <c r="J1664" s="16" t="s">
        <v>15237</v>
      </c>
      <c r="K1664" s="16" t="s">
        <v>15238</v>
      </c>
      <c r="L1664" s="16" t="s">
        <v>15239</v>
      </c>
      <c r="M1664" s="16" t="s">
        <v>537</v>
      </c>
      <c r="N1664" s="16" t="s">
        <v>441</v>
      </c>
      <c r="O1664" s="16" t="s">
        <v>442</v>
      </c>
      <c r="P1664" s="16" t="s">
        <v>15240</v>
      </c>
      <c r="Q1664" s="16" t="s">
        <v>15241</v>
      </c>
      <c r="R1664" s="16" t="s">
        <v>15</v>
      </c>
      <c r="S1664" s="16" t="s">
        <v>829</v>
      </c>
      <c r="T1664" s="16" t="s">
        <v>15242</v>
      </c>
      <c r="U1664" s="16" t="s">
        <v>447</v>
      </c>
      <c r="V1664" s="16" t="s">
        <v>541</v>
      </c>
      <c r="W1664" s="16" t="s">
        <v>15240</v>
      </c>
      <c r="X1664" s="16" t="s">
        <v>449</v>
      </c>
      <c r="Y1664" s="16" t="s">
        <v>450</v>
      </c>
      <c r="Z1664" s="16" t="s">
        <v>451</v>
      </c>
      <c r="AA1664" s="16" t="s">
        <v>15243</v>
      </c>
      <c r="AB1664" s="16" t="s">
        <v>829</v>
      </c>
      <c r="AC1664" s="16" t="s">
        <v>15</v>
      </c>
      <c r="AD1664" s="16" t="s">
        <v>453</v>
      </c>
      <c r="AE1664" s="16" t="s">
        <v>338</v>
      </c>
      <c r="AF1664" s="16" t="s">
        <v>338</v>
      </c>
      <c r="AG1664" s="25">
        <f ca="1" t="shared" si="194"/>
        <v>8.61694444448221</v>
      </c>
      <c r="AH1664" s="25" t="str">
        <f t="shared" si="195"/>
        <v>是</v>
      </c>
      <c r="AI1664" s="26" t="str">
        <f ca="1" t="shared" si="196"/>
        <v>是</v>
      </c>
      <c r="AJ1664" s="27" t="str">
        <f ca="1" t="shared" si="197"/>
        <v>是</v>
      </c>
      <c r="AK1664" s="28" t="s">
        <v>69</v>
      </c>
      <c r="AL1664" s="28"/>
      <c r="AM1664" s="28"/>
    </row>
    <row r="1665" spans="1:39">
      <c r="A1665" s="22" t="str">
        <f t="shared" si="192"/>
        <v>池州青阳网点</v>
      </c>
      <c r="B1665" s="22" t="str">
        <f>VLOOKUP(R1665,区域划分!A:B,2,0)</f>
        <v>池州</v>
      </c>
      <c r="C1665" t="str">
        <f t="shared" si="193"/>
        <v>2020-11-08</v>
      </c>
      <c r="D1665" s="16" t="s">
        <v>15244</v>
      </c>
      <c r="E1665" s="16" t="s">
        <v>15245</v>
      </c>
      <c r="F1665" s="16" t="s">
        <v>433</v>
      </c>
      <c r="G1665" s="16" t="s">
        <v>471</v>
      </c>
      <c r="H1665" s="16" t="s">
        <v>472</v>
      </c>
      <c r="I1665" s="16" t="s">
        <v>473</v>
      </c>
      <c r="J1665" s="16" t="s">
        <v>7807</v>
      </c>
      <c r="K1665" s="16" t="s">
        <v>9376</v>
      </c>
      <c r="L1665" s="16" t="s">
        <v>15246</v>
      </c>
      <c r="M1665" s="16" t="s">
        <v>15247</v>
      </c>
      <c r="N1665" s="16" t="s">
        <v>478</v>
      </c>
      <c r="O1665" s="16" t="s">
        <v>442</v>
      </c>
      <c r="P1665" s="16" t="s">
        <v>15248</v>
      </c>
      <c r="Q1665" s="16" t="s">
        <v>15249</v>
      </c>
      <c r="R1665" s="16" t="s">
        <v>25</v>
      </c>
      <c r="S1665" s="16" t="s">
        <v>8594</v>
      </c>
      <c r="T1665" s="16" t="s">
        <v>15250</v>
      </c>
      <c r="U1665" s="16" t="s">
        <v>447</v>
      </c>
      <c r="V1665" s="16" t="s">
        <v>15251</v>
      </c>
      <c r="W1665" s="16" t="s">
        <v>15248</v>
      </c>
      <c r="X1665" s="16" t="s">
        <v>449</v>
      </c>
      <c r="Y1665" s="16" t="s">
        <v>450</v>
      </c>
      <c r="Z1665" s="16" t="s">
        <v>451</v>
      </c>
      <c r="AA1665" s="16" t="s">
        <v>15252</v>
      </c>
      <c r="AB1665" s="16" t="s">
        <v>8594</v>
      </c>
      <c r="AC1665" s="16" t="s">
        <v>25</v>
      </c>
      <c r="AD1665" s="16" t="s">
        <v>453</v>
      </c>
      <c r="AE1665" s="16" t="s">
        <v>338</v>
      </c>
      <c r="AF1665" s="16" t="s">
        <v>338</v>
      </c>
      <c r="AG1665" s="25">
        <f ca="1" t="shared" si="194"/>
        <v>1.10972222214332</v>
      </c>
      <c r="AH1665" s="25" t="str">
        <f t="shared" si="195"/>
        <v>是</v>
      </c>
      <c r="AI1665" s="26" t="str">
        <f ca="1" t="shared" si="196"/>
        <v>是</v>
      </c>
      <c r="AJ1665" s="27" t="str">
        <f ca="1" t="shared" si="197"/>
        <v>是</v>
      </c>
      <c r="AK1665" s="28" t="s">
        <v>69</v>
      </c>
      <c r="AL1665" s="28"/>
      <c r="AM1665" s="28"/>
    </row>
    <row r="1666" spans="1:39">
      <c r="A1666" s="22" t="str">
        <f t="shared" si="192"/>
        <v>合肥经开大学城网点</v>
      </c>
      <c r="B1666" s="22" t="str">
        <f>VLOOKUP(R1666,区域划分!A:B,2,0)</f>
        <v>合肥南</v>
      </c>
      <c r="C1666" t="str">
        <f t="shared" si="193"/>
        <v>2020-11-08</v>
      </c>
      <c r="D1666" s="16" t="s">
        <v>15253</v>
      </c>
      <c r="E1666" s="16" t="s">
        <v>15254</v>
      </c>
      <c r="F1666" s="16" t="s">
        <v>433</v>
      </c>
      <c r="G1666" s="16" t="s">
        <v>456</v>
      </c>
      <c r="H1666" s="16" t="s">
        <v>457</v>
      </c>
      <c r="I1666" s="16" t="s">
        <v>473</v>
      </c>
      <c r="J1666" s="16" t="s">
        <v>11807</v>
      </c>
      <c r="K1666" s="16" t="s">
        <v>8807</v>
      </c>
      <c r="L1666" s="16" t="s">
        <v>15255</v>
      </c>
      <c r="M1666" s="16" t="s">
        <v>15256</v>
      </c>
      <c r="N1666" s="16" t="s">
        <v>441</v>
      </c>
      <c r="O1666" s="16" t="s">
        <v>442</v>
      </c>
      <c r="P1666" s="16" t="s">
        <v>15257</v>
      </c>
      <c r="Q1666" s="16" t="s">
        <v>15258</v>
      </c>
      <c r="R1666" s="16" t="s">
        <v>7</v>
      </c>
      <c r="S1666" s="16" t="s">
        <v>3414</v>
      </c>
      <c r="T1666" s="16" t="s">
        <v>15259</v>
      </c>
      <c r="U1666" s="16" t="s">
        <v>447</v>
      </c>
      <c r="V1666" s="16" t="s">
        <v>15260</v>
      </c>
      <c r="W1666" s="16" t="s">
        <v>15257</v>
      </c>
      <c r="X1666" s="16" t="s">
        <v>449</v>
      </c>
      <c r="Y1666" s="16" t="s">
        <v>450</v>
      </c>
      <c r="Z1666" s="16" t="s">
        <v>451</v>
      </c>
      <c r="AA1666" s="16" t="s">
        <v>15261</v>
      </c>
      <c r="AB1666" s="16" t="s">
        <v>3414</v>
      </c>
      <c r="AC1666" s="16" t="s">
        <v>2157</v>
      </c>
      <c r="AD1666" s="16" t="s">
        <v>453</v>
      </c>
      <c r="AE1666" s="16" t="s">
        <v>338</v>
      </c>
      <c r="AF1666" s="16" t="s">
        <v>338</v>
      </c>
      <c r="AG1666" s="25">
        <f ca="1" t="shared" si="194"/>
        <v>21.154166666558</v>
      </c>
      <c r="AH1666" s="25" t="str">
        <f t="shared" si="195"/>
        <v>是</v>
      </c>
      <c r="AI1666" s="26" t="str">
        <f ca="1" t="shared" si="196"/>
        <v>是</v>
      </c>
      <c r="AJ1666" s="27" t="str">
        <f ca="1" t="shared" si="197"/>
        <v>是</v>
      </c>
      <c r="AK1666" s="28" t="s">
        <v>69</v>
      </c>
      <c r="AL1666" s="28"/>
      <c r="AM1666" s="28"/>
    </row>
    <row r="1667" spans="1:39">
      <c r="A1667" s="22" t="str">
        <f t="shared" si="192"/>
        <v>合肥长丰水湖镇网点</v>
      </c>
      <c r="B1667" s="22" t="str">
        <f>VLOOKUP(R1667,区域划分!A:B,2,0)</f>
        <v>合肥北</v>
      </c>
      <c r="C1667" t="str">
        <f t="shared" si="193"/>
        <v>2020-11-08</v>
      </c>
      <c r="D1667" s="16" t="s">
        <v>15262</v>
      </c>
      <c r="E1667" s="16" t="s">
        <v>15263</v>
      </c>
      <c r="F1667" s="16" t="s">
        <v>433</v>
      </c>
      <c r="G1667" s="16" t="s">
        <v>434</v>
      </c>
      <c r="H1667" s="16" t="s">
        <v>435</v>
      </c>
      <c r="I1667" s="16" t="s">
        <v>473</v>
      </c>
      <c r="J1667" s="16" t="s">
        <v>15237</v>
      </c>
      <c r="K1667" s="16" t="s">
        <v>15238</v>
      </c>
      <c r="L1667" s="16" t="s">
        <v>15264</v>
      </c>
      <c r="M1667" s="16" t="s">
        <v>537</v>
      </c>
      <c r="N1667" s="16" t="s">
        <v>441</v>
      </c>
      <c r="O1667" s="16" t="s">
        <v>442</v>
      </c>
      <c r="P1667" s="16" t="s">
        <v>15240</v>
      </c>
      <c r="Q1667" s="16" t="s">
        <v>15241</v>
      </c>
      <c r="R1667" s="16" t="s">
        <v>15</v>
      </c>
      <c r="S1667" s="16" t="s">
        <v>829</v>
      </c>
      <c r="T1667" s="16" t="s">
        <v>15265</v>
      </c>
      <c r="U1667" s="16" t="s">
        <v>447</v>
      </c>
      <c r="V1667" s="16" t="s">
        <v>541</v>
      </c>
      <c r="W1667" s="16" t="s">
        <v>15240</v>
      </c>
      <c r="X1667" s="16" t="s">
        <v>449</v>
      </c>
      <c r="Y1667" s="16" t="s">
        <v>450</v>
      </c>
      <c r="Z1667" s="16" t="s">
        <v>451</v>
      </c>
      <c r="AA1667" s="16" t="s">
        <v>15266</v>
      </c>
      <c r="AB1667" s="16" t="s">
        <v>829</v>
      </c>
      <c r="AC1667" s="16" t="s">
        <v>15</v>
      </c>
      <c r="AD1667" s="16" t="s">
        <v>453</v>
      </c>
      <c r="AE1667" s="16" t="s">
        <v>338</v>
      </c>
      <c r="AF1667" s="16" t="s">
        <v>338</v>
      </c>
      <c r="AG1667" s="25">
        <f ca="1" t="shared" si="194"/>
        <v>8.5616666667047</v>
      </c>
      <c r="AH1667" s="25" t="str">
        <f t="shared" si="195"/>
        <v>是</v>
      </c>
      <c r="AI1667" s="26" t="str">
        <f ca="1" t="shared" si="196"/>
        <v>是</v>
      </c>
      <c r="AJ1667" s="27" t="str">
        <f ca="1" t="shared" si="197"/>
        <v>是</v>
      </c>
      <c r="AK1667" s="28" t="s">
        <v>69</v>
      </c>
      <c r="AL1667" s="28"/>
      <c r="AM1667" s="28"/>
    </row>
    <row r="1668" spans="1:39">
      <c r="A1668" s="22" t="str">
        <f t="shared" si="192"/>
        <v>合肥长丰北城网点</v>
      </c>
      <c r="B1668" s="22" t="str">
        <f>VLOOKUP(R1668,区域划分!A:B,2,0)</f>
        <v>合肥北</v>
      </c>
      <c r="C1668" t="str">
        <f t="shared" si="193"/>
        <v>2020-11-08</v>
      </c>
      <c r="D1668" s="16" t="s">
        <v>15267</v>
      </c>
      <c r="E1668" s="16" t="s">
        <v>15268</v>
      </c>
      <c r="F1668" s="16" t="s">
        <v>433</v>
      </c>
      <c r="G1668" s="16" t="s">
        <v>532</v>
      </c>
      <c r="H1668" s="16" t="s">
        <v>2334</v>
      </c>
      <c r="I1668" s="16" t="s">
        <v>473</v>
      </c>
      <c r="J1668" s="16" t="s">
        <v>577</v>
      </c>
      <c r="K1668" s="16" t="s">
        <v>8481</v>
      </c>
      <c r="L1668" s="16" t="s">
        <v>15269</v>
      </c>
      <c r="M1668" s="16" t="s">
        <v>537</v>
      </c>
      <c r="N1668" s="16" t="s">
        <v>478</v>
      </c>
      <c r="O1668" s="16" t="s">
        <v>442</v>
      </c>
      <c r="P1668" s="16" t="s">
        <v>537</v>
      </c>
      <c r="Q1668" s="16" t="s">
        <v>15270</v>
      </c>
      <c r="R1668" s="16" t="s">
        <v>21</v>
      </c>
      <c r="S1668" s="16" t="s">
        <v>482</v>
      </c>
      <c r="T1668" s="16" t="s">
        <v>15271</v>
      </c>
      <c r="U1668" s="16" t="s">
        <v>447</v>
      </c>
      <c r="V1668" s="16" t="s">
        <v>541</v>
      </c>
      <c r="W1668" s="16" t="s">
        <v>537</v>
      </c>
      <c r="X1668" s="16" t="s">
        <v>449</v>
      </c>
      <c r="Y1668" s="16" t="s">
        <v>450</v>
      </c>
      <c r="Z1668" s="16" t="s">
        <v>451</v>
      </c>
      <c r="AA1668" s="16" t="s">
        <v>15272</v>
      </c>
      <c r="AB1668" s="16" t="s">
        <v>482</v>
      </c>
      <c r="AC1668" s="16" t="s">
        <v>21</v>
      </c>
      <c r="AD1668" s="16" t="s">
        <v>453</v>
      </c>
      <c r="AE1668" s="16" t="s">
        <v>338</v>
      </c>
      <c r="AF1668" s="16" t="s">
        <v>338</v>
      </c>
      <c r="AG1668" s="25">
        <f ca="1" t="shared" si="194"/>
        <v>1.00944444449851</v>
      </c>
      <c r="AH1668" s="25" t="str">
        <f t="shared" si="195"/>
        <v>是</v>
      </c>
      <c r="AI1668" s="26" t="str">
        <f ca="1" t="shared" si="196"/>
        <v>是</v>
      </c>
      <c r="AJ1668" s="27" t="str">
        <f ca="1" t="shared" si="197"/>
        <v>是</v>
      </c>
      <c r="AK1668" s="28" t="s">
        <v>69</v>
      </c>
      <c r="AL1668" s="28"/>
      <c r="AM1668" s="28"/>
    </row>
    <row r="1669" spans="1:39">
      <c r="A1669" s="22" t="str">
        <f t="shared" si="192"/>
        <v>合肥经开大学城网点</v>
      </c>
      <c r="B1669" s="22" t="str">
        <f>VLOOKUP(R1669,区域划分!A:B,2,0)</f>
        <v>合肥南</v>
      </c>
      <c r="C1669" t="str">
        <f t="shared" si="193"/>
        <v>2020-11-08</v>
      </c>
      <c r="D1669" s="16" t="s">
        <v>15273</v>
      </c>
      <c r="E1669" s="16" t="s">
        <v>15274</v>
      </c>
      <c r="F1669" s="16" t="s">
        <v>433</v>
      </c>
      <c r="G1669" s="16" t="s">
        <v>456</v>
      </c>
      <c r="H1669" s="16" t="s">
        <v>457</v>
      </c>
      <c r="I1669" s="16" t="s">
        <v>436</v>
      </c>
      <c r="J1669" s="16" t="s">
        <v>1093</v>
      </c>
      <c r="K1669" s="16" t="s">
        <v>3467</v>
      </c>
      <c r="L1669" s="16" t="s">
        <v>15275</v>
      </c>
      <c r="M1669" s="16" t="s">
        <v>15276</v>
      </c>
      <c r="N1669" s="16" t="s">
        <v>478</v>
      </c>
      <c r="O1669" s="16" t="s">
        <v>442</v>
      </c>
      <c r="P1669" s="16" t="s">
        <v>15277</v>
      </c>
      <c r="Q1669" s="16" t="s">
        <v>15278</v>
      </c>
      <c r="R1669" s="16" t="s">
        <v>7</v>
      </c>
      <c r="S1669" s="16" t="s">
        <v>3414</v>
      </c>
      <c r="T1669" s="16" t="s">
        <v>15279</v>
      </c>
      <c r="U1669" s="16" t="s">
        <v>447</v>
      </c>
      <c r="V1669" s="16" t="s">
        <v>15280</v>
      </c>
      <c r="W1669" s="16" t="s">
        <v>15277</v>
      </c>
      <c r="X1669" s="16" t="s">
        <v>449</v>
      </c>
      <c r="Y1669" s="16" t="s">
        <v>450</v>
      </c>
      <c r="Z1669" s="16" t="s">
        <v>451</v>
      </c>
      <c r="AA1669" s="16" t="s">
        <v>15281</v>
      </c>
      <c r="AB1669" s="16" t="s">
        <v>3414</v>
      </c>
      <c r="AC1669" s="16" t="s">
        <v>7</v>
      </c>
      <c r="AD1669" s="16" t="s">
        <v>453</v>
      </c>
      <c r="AE1669" s="16" t="s">
        <v>338</v>
      </c>
      <c r="AF1669" s="16" t="s">
        <v>338</v>
      </c>
      <c r="AG1669" s="25">
        <f ca="1" t="shared" si="194"/>
        <v>1.21222222218057</v>
      </c>
      <c r="AH1669" s="25" t="str">
        <f t="shared" si="195"/>
        <v>是</v>
      </c>
      <c r="AI1669" s="26" t="str">
        <f ca="1" t="shared" si="196"/>
        <v>是</v>
      </c>
      <c r="AJ1669" s="27" t="str">
        <f ca="1" t="shared" si="197"/>
        <v>是</v>
      </c>
      <c r="AK1669" s="28" t="s">
        <v>69</v>
      </c>
      <c r="AL1669" s="28"/>
      <c r="AM1669" s="28"/>
    </row>
    <row r="1670" spans="1:39">
      <c r="A1670" s="22" t="str">
        <f t="shared" si="192"/>
        <v>合肥经开大学城网点</v>
      </c>
      <c r="B1670" s="22" t="str">
        <f>VLOOKUP(R1670,区域划分!A:B,2,0)</f>
        <v>合肥南</v>
      </c>
      <c r="C1670" t="str">
        <f t="shared" si="193"/>
        <v>2020-11-08</v>
      </c>
      <c r="D1670" s="16" t="s">
        <v>15282</v>
      </c>
      <c r="E1670" s="16" t="s">
        <v>15283</v>
      </c>
      <c r="F1670" s="16" t="s">
        <v>433</v>
      </c>
      <c r="G1670" s="16" t="s">
        <v>456</v>
      </c>
      <c r="H1670" s="16" t="s">
        <v>457</v>
      </c>
      <c r="I1670" s="16" t="s">
        <v>473</v>
      </c>
      <c r="J1670" s="16" t="s">
        <v>9128</v>
      </c>
      <c r="K1670" s="16" t="s">
        <v>12922</v>
      </c>
      <c r="L1670" s="16" t="s">
        <v>15284</v>
      </c>
      <c r="M1670" s="16" t="s">
        <v>537</v>
      </c>
      <c r="N1670" s="16" t="s">
        <v>441</v>
      </c>
      <c r="O1670" s="16" t="s">
        <v>442</v>
      </c>
      <c r="P1670" s="16" t="s">
        <v>15285</v>
      </c>
      <c r="Q1670" s="16" t="s">
        <v>2272</v>
      </c>
      <c r="R1670" s="16" t="s">
        <v>7</v>
      </c>
      <c r="S1670" s="16" t="s">
        <v>3414</v>
      </c>
      <c r="T1670" s="16" t="s">
        <v>15286</v>
      </c>
      <c r="U1670" s="16" t="s">
        <v>447</v>
      </c>
      <c r="V1670" s="16" t="s">
        <v>541</v>
      </c>
      <c r="W1670" s="16" t="s">
        <v>15285</v>
      </c>
      <c r="X1670" s="16" t="s">
        <v>449</v>
      </c>
      <c r="Y1670" s="16" t="s">
        <v>450</v>
      </c>
      <c r="Z1670" s="16" t="s">
        <v>451</v>
      </c>
      <c r="AA1670" s="16" t="s">
        <v>15287</v>
      </c>
      <c r="AB1670" s="16" t="s">
        <v>3414</v>
      </c>
      <c r="AC1670" s="16" t="s">
        <v>2157</v>
      </c>
      <c r="AD1670" s="16" t="s">
        <v>453</v>
      </c>
      <c r="AE1670" s="16" t="s">
        <v>338</v>
      </c>
      <c r="AF1670" s="16" t="s">
        <v>338</v>
      </c>
      <c r="AG1670" s="25">
        <f ca="1" t="shared" si="194"/>
        <v>20.9838888887898</v>
      </c>
      <c r="AH1670" s="25" t="str">
        <f t="shared" si="195"/>
        <v>是</v>
      </c>
      <c r="AI1670" s="26" t="str">
        <f ca="1" t="shared" si="196"/>
        <v>是</v>
      </c>
      <c r="AJ1670" s="27" t="str">
        <f ca="1" t="shared" si="197"/>
        <v>是</v>
      </c>
      <c r="AK1670" s="28" t="s">
        <v>69</v>
      </c>
      <c r="AL1670" s="28"/>
      <c r="AM1670" s="28"/>
    </row>
    <row r="1671" spans="1:39">
      <c r="A1671" s="22" t="str">
        <f t="shared" si="192"/>
        <v>合肥经开大学城网点</v>
      </c>
      <c r="B1671" s="22" t="str">
        <f>VLOOKUP(R1671,区域划分!A:B,2,0)</f>
        <v>合肥南</v>
      </c>
      <c r="C1671" t="str">
        <f t="shared" si="193"/>
        <v>2020-11-08</v>
      </c>
      <c r="D1671" s="16" t="s">
        <v>15288</v>
      </c>
      <c r="E1671" s="16" t="s">
        <v>15289</v>
      </c>
      <c r="F1671" s="16" t="s">
        <v>433</v>
      </c>
      <c r="G1671" s="16" t="s">
        <v>456</v>
      </c>
      <c r="H1671" s="16" t="s">
        <v>457</v>
      </c>
      <c r="I1671" s="16" t="s">
        <v>473</v>
      </c>
      <c r="J1671" s="16" t="s">
        <v>554</v>
      </c>
      <c r="K1671" s="16" t="s">
        <v>929</v>
      </c>
      <c r="L1671" s="16" t="s">
        <v>15290</v>
      </c>
      <c r="M1671" s="16" t="s">
        <v>15291</v>
      </c>
      <c r="N1671" s="16" t="s">
        <v>478</v>
      </c>
      <c r="O1671" s="16" t="s">
        <v>442</v>
      </c>
      <c r="P1671" s="16" t="s">
        <v>15292</v>
      </c>
      <c r="Q1671" s="16" t="s">
        <v>15293</v>
      </c>
      <c r="R1671" s="16" t="s">
        <v>7</v>
      </c>
      <c r="S1671" s="16" t="s">
        <v>3414</v>
      </c>
      <c r="T1671" s="16" t="s">
        <v>15294</v>
      </c>
      <c r="U1671" s="16" t="s">
        <v>447</v>
      </c>
      <c r="V1671" s="16" t="s">
        <v>15295</v>
      </c>
      <c r="W1671" s="16" t="s">
        <v>15292</v>
      </c>
      <c r="X1671" s="16" t="s">
        <v>449</v>
      </c>
      <c r="Y1671" s="16" t="s">
        <v>450</v>
      </c>
      <c r="Z1671" s="16" t="s">
        <v>451</v>
      </c>
      <c r="AA1671" s="16" t="s">
        <v>15296</v>
      </c>
      <c r="AB1671" s="16" t="s">
        <v>3414</v>
      </c>
      <c r="AC1671" s="16" t="s">
        <v>7</v>
      </c>
      <c r="AD1671" s="16" t="s">
        <v>453</v>
      </c>
      <c r="AE1671" s="16" t="s">
        <v>338</v>
      </c>
      <c r="AF1671" s="16" t="s">
        <v>338</v>
      </c>
      <c r="AG1671" s="25">
        <f ca="1" t="shared" si="194"/>
        <v>1.11638888897141</v>
      </c>
      <c r="AH1671" s="25" t="str">
        <f t="shared" si="195"/>
        <v>是</v>
      </c>
      <c r="AI1671" s="26" t="str">
        <f ca="1" t="shared" si="196"/>
        <v>是</v>
      </c>
      <c r="AJ1671" s="27" t="str">
        <f ca="1" t="shared" si="197"/>
        <v>是</v>
      </c>
      <c r="AK1671" s="28" t="s">
        <v>69</v>
      </c>
      <c r="AL1671" s="28"/>
      <c r="AM1671" s="28"/>
    </row>
    <row r="1672" spans="1:39">
      <c r="A1672" s="22" t="str">
        <f t="shared" si="192"/>
        <v>合肥肥东吾悦网点</v>
      </c>
      <c r="B1672" s="22" t="str">
        <f>VLOOKUP(R1672,区域划分!A:B,2,0)</f>
        <v>肥东</v>
      </c>
      <c r="C1672" t="str">
        <f t="shared" si="193"/>
        <v>2020-11-08</v>
      </c>
      <c r="D1672" s="16" t="s">
        <v>15297</v>
      </c>
      <c r="E1672" s="16" t="s">
        <v>4374</v>
      </c>
      <c r="F1672" s="16" t="s">
        <v>433</v>
      </c>
      <c r="G1672" s="16" t="s">
        <v>532</v>
      </c>
      <c r="H1672" s="16" t="s">
        <v>533</v>
      </c>
      <c r="I1672" s="16" t="s">
        <v>436</v>
      </c>
      <c r="J1672" s="16" t="s">
        <v>999</v>
      </c>
      <c r="K1672" s="16" t="s">
        <v>4375</v>
      </c>
      <c r="L1672" s="16" t="s">
        <v>15298</v>
      </c>
      <c r="M1672" s="16" t="s">
        <v>4377</v>
      </c>
      <c r="N1672" s="16" t="s">
        <v>478</v>
      </c>
      <c r="O1672" s="16" t="s">
        <v>442</v>
      </c>
      <c r="P1672" s="16" t="s">
        <v>4378</v>
      </c>
      <c r="Q1672" s="16" t="s">
        <v>4379</v>
      </c>
      <c r="R1672" s="16" t="s">
        <v>11</v>
      </c>
      <c r="S1672" s="16" t="s">
        <v>4176</v>
      </c>
      <c r="T1672" s="16" t="s">
        <v>7218</v>
      </c>
      <c r="U1672" s="16" t="s">
        <v>466</v>
      </c>
      <c r="V1672" s="16" t="s">
        <v>4380</v>
      </c>
      <c r="W1672" s="16" t="s">
        <v>4378</v>
      </c>
      <c r="X1672" s="16" t="s">
        <v>449</v>
      </c>
      <c r="Y1672" s="16" t="s">
        <v>450</v>
      </c>
      <c r="Z1672" s="16" t="s">
        <v>451</v>
      </c>
      <c r="AA1672" s="16" t="s">
        <v>15299</v>
      </c>
      <c r="AB1672" s="16" t="s">
        <v>4176</v>
      </c>
      <c r="AC1672" s="16" t="s">
        <v>11</v>
      </c>
      <c r="AD1672" s="16" t="s">
        <v>453</v>
      </c>
      <c r="AE1672" s="16" t="s">
        <v>11</v>
      </c>
      <c r="AF1672" s="16" t="s">
        <v>338</v>
      </c>
      <c r="AG1672" s="25">
        <f ca="1" t="shared" si="194"/>
        <v>23.7061111110379</v>
      </c>
      <c r="AH1672" s="25" t="str">
        <f t="shared" si="195"/>
        <v>是</v>
      </c>
      <c r="AI1672" s="26" t="str">
        <f ca="1" t="shared" si="196"/>
        <v>是</v>
      </c>
      <c r="AJ1672" s="27" t="str">
        <f ca="1" t="shared" si="197"/>
        <v>是</v>
      </c>
      <c r="AK1672" s="28"/>
      <c r="AL1672" s="28" t="s">
        <v>71</v>
      </c>
      <c r="AM1672" s="28"/>
    </row>
    <row r="1673" spans="1:39">
      <c r="A1673" s="22" t="str">
        <f t="shared" si="192"/>
        <v>合肥长丰水湖镇网点</v>
      </c>
      <c r="B1673" s="22" t="str">
        <f>VLOOKUP(R1673,区域划分!A:B,2,0)</f>
        <v>合肥北</v>
      </c>
      <c r="C1673" t="str">
        <f t="shared" si="193"/>
        <v>2020-11-08</v>
      </c>
      <c r="D1673" s="16" t="s">
        <v>15300</v>
      </c>
      <c r="E1673" s="16" t="s">
        <v>15301</v>
      </c>
      <c r="F1673" s="16" t="s">
        <v>433</v>
      </c>
      <c r="G1673" s="16" t="s">
        <v>532</v>
      </c>
      <c r="H1673" s="16" t="s">
        <v>533</v>
      </c>
      <c r="I1673" s="16" t="s">
        <v>436</v>
      </c>
      <c r="J1673" s="16" t="s">
        <v>15302</v>
      </c>
      <c r="K1673" s="16" t="s">
        <v>15303</v>
      </c>
      <c r="L1673" s="16" t="s">
        <v>15304</v>
      </c>
      <c r="M1673" s="16" t="s">
        <v>14850</v>
      </c>
      <c r="N1673" s="16" t="s">
        <v>478</v>
      </c>
      <c r="O1673" s="16" t="s">
        <v>442</v>
      </c>
      <c r="P1673" s="16" t="s">
        <v>14850</v>
      </c>
      <c r="Q1673" s="16" t="s">
        <v>14851</v>
      </c>
      <c r="R1673" s="16" t="s">
        <v>15</v>
      </c>
      <c r="S1673" s="16" t="s">
        <v>4176</v>
      </c>
      <c r="T1673" s="16" t="s">
        <v>11428</v>
      </c>
      <c r="U1673" s="16" t="s">
        <v>466</v>
      </c>
      <c r="V1673" s="16" t="s">
        <v>15305</v>
      </c>
      <c r="W1673" s="16" t="s">
        <v>14850</v>
      </c>
      <c r="X1673" s="16" t="s">
        <v>449</v>
      </c>
      <c r="Y1673" s="16" t="s">
        <v>450</v>
      </c>
      <c r="Z1673" s="16" t="s">
        <v>451</v>
      </c>
      <c r="AA1673" s="16" t="s">
        <v>15306</v>
      </c>
      <c r="AB1673" s="16" t="s">
        <v>4176</v>
      </c>
      <c r="AC1673" s="16" t="s">
        <v>15</v>
      </c>
      <c r="AD1673" s="16" t="s">
        <v>453</v>
      </c>
      <c r="AE1673" s="16" t="s">
        <v>15</v>
      </c>
      <c r="AF1673" s="16" t="s">
        <v>338</v>
      </c>
      <c r="AG1673" s="25">
        <f ca="1" t="shared" si="194"/>
        <v>23.6791666665813</v>
      </c>
      <c r="AH1673" s="25" t="str">
        <f t="shared" si="195"/>
        <v>是</v>
      </c>
      <c r="AI1673" s="26" t="str">
        <f ca="1" t="shared" si="196"/>
        <v>是</v>
      </c>
      <c r="AJ1673" s="27" t="str">
        <f ca="1" t="shared" si="197"/>
        <v>是</v>
      </c>
      <c r="AK1673" s="28" t="s">
        <v>69</v>
      </c>
      <c r="AL1673" s="28" t="s">
        <v>71</v>
      </c>
      <c r="AM1673" s="28"/>
    </row>
    <row r="1674" spans="1:39">
      <c r="A1674" s="22" t="str">
        <f t="shared" si="192"/>
        <v>合肥经开大学城网点</v>
      </c>
      <c r="B1674" s="22" t="str">
        <f>VLOOKUP(R1674,区域划分!A:B,2,0)</f>
        <v>合肥南</v>
      </c>
      <c r="C1674" t="str">
        <f t="shared" si="193"/>
        <v>2020-11-08</v>
      </c>
      <c r="D1674" s="16" t="s">
        <v>15307</v>
      </c>
      <c r="E1674" s="16" t="s">
        <v>15308</v>
      </c>
      <c r="F1674" s="16" t="s">
        <v>433</v>
      </c>
      <c r="G1674" s="16" t="s">
        <v>471</v>
      </c>
      <c r="H1674" s="16" t="s">
        <v>472</v>
      </c>
      <c r="I1674" s="16" t="s">
        <v>473</v>
      </c>
      <c r="J1674" s="16" t="s">
        <v>15161</v>
      </c>
      <c r="K1674" s="16" t="s">
        <v>15162</v>
      </c>
      <c r="L1674" s="16" t="s">
        <v>15309</v>
      </c>
      <c r="M1674" s="16" t="s">
        <v>15310</v>
      </c>
      <c r="N1674" s="16" t="s">
        <v>478</v>
      </c>
      <c r="O1674" s="16" t="s">
        <v>442</v>
      </c>
      <c r="P1674" s="16" t="s">
        <v>15311</v>
      </c>
      <c r="Q1674" s="16" t="s">
        <v>800</v>
      </c>
      <c r="R1674" s="16" t="s">
        <v>7</v>
      </c>
      <c r="S1674" s="16" t="s">
        <v>3414</v>
      </c>
      <c r="T1674" s="16" t="s">
        <v>15312</v>
      </c>
      <c r="U1674" s="16" t="s">
        <v>447</v>
      </c>
      <c r="V1674" s="16" t="s">
        <v>15313</v>
      </c>
      <c r="W1674" s="16" t="s">
        <v>15311</v>
      </c>
      <c r="X1674" s="16" t="s">
        <v>449</v>
      </c>
      <c r="Y1674" s="16" t="s">
        <v>450</v>
      </c>
      <c r="Z1674" s="16" t="s">
        <v>451</v>
      </c>
      <c r="AA1674" s="16" t="s">
        <v>15314</v>
      </c>
      <c r="AB1674" s="16" t="s">
        <v>3414</v>
      </c>
      <c r="AC1674" s="16" t="s">
        <v>2157</v>
      </c>
      <c r="AD1674" s="16" t="s">
        <v>453</v>
      </c>
      <c r="AE1674" s="16" t="s">
        <v>338</v>
      </c>
      <c r="AF1674" s="16" t="s">
        <v>338</v>
      </c>
      <c r="AG1674" s="25">
        <f ca="1" t="shared" si="194"/>
        <v>20.6805555556202</v>
      </c>
      <c r="AH1674" s="25" t="str">
        <f t="shared" si="195"/>
        <v>是</v>
      </c>
      <c r="AI1674" s="26" t="str">
        <f ca="1" t="shared" si="196"/>
        <v>是</v>
      </c>
      <c r="AJ1674" s="27" t="str">
        <f ca="1" t="shared" si="197"/>
        <v>是</v>
      </c>
      <c r="AK1674" s="28" t="s">
        <v>69</v>
      </c>
      <c r="AL1674" s="28"/>
      <c r="AM1674" s="28"/>
    </row>
    <row r="1675" spans="1:39">
      <c r="A1675" s="22" t="str">
        <f t="shared" si="192"/>
        <v>合肥高新天鹅湖网点</v>
      </c>
      <c r="B1675" s="22" t="str">
        <f>VLOOKUP(R1675,区域划分!A:B,2,0)</f>
        <v>合肥南</v>
      </c>
      <c r="C1675" t="str">
        <f t="shared" si="193"/>
        <v>2020-11-08</v>
      </c>
      <c r="D1675" s="16" t="s">
        <v>15315</v>
      </c>
      <c r="E1675" s="16" t="s">
        <v>15316</v>
      </c>
      <c r="F1675" s="16" t="s">
        <v>433</v>
      </c>
      <c r="G1675" s="16" t="s">
        <v>532</v>
      </c>
      <c r="H1675" s="16" t="s">
        <v>533</v>
      </c>
      <c r="I1675" s="16" t="s">
        <v>473</v>
      </c>
      <c r="J1675" s="16" t="s">
        <v>1243</v>
      </c>
      <c r="K1675" s="16" t="s">
        <v>1244</v>
      </c>
      <c r="L1675" s="16" t="s">
        <v>15317</v>
      </c>
      <c r="M1675" s="16" t="s">
        <v>15318</v>
      </c>
      <c r="N1675" s="16" t="s">
        <v>478</v>
      </c>
      <c r="O1675" s="16" t="s">
        <v>442</v>
      </c>
      <c r="P1675" s="16" t="s">
        <v>15319</v>
      </c>
      <c r="Q1675" s="16" t="s">
        <v>15320</v>
      </c>
      <c r="R1675" s="16" t="s">
        <v>17</v>
      </c>
      <c r="S1675" s="16" t="s">
        <v>593</v>
      </c>
      <c r="T1675" s="16" t="s">
        <v>15321</v>
      </c>
      <c r="U1675" s="16" t="s">
        <v>447</v>
      </c>
      <c r="V1675" s="16" t="s">
        <v>15322</v>
      </c>
      <c r="W1675" s="16" t="s">
        <v>15319</v>
      </c>
      <c r="X1675" s="16" t="s">
        <v>449</v>
      </c>
      <c r="Y1675" s="16" t="s">
        <v>450</v>
      </c>
      <c r="Z1675" s="16" t="s">
        <v>451</v>
      </c>
      <c r="AA1675" s="16" t="s">
        <v>15323</v>
      </c>
      <c r="AB1675" s="16" t="s">
        <v>593</v>
      </c>
      <c r="AC1675" s="16" t="s">
        <v>17</v>
      </c>
      <c r="AD1675" s="16" t="s">
        <v>453</v>
      </c>
      <c r="AE1675" s="16" t="s">
        <v>338</v>
      </c>
      <c r="AF1675" s="16" t="s">
        <v>338</v>
      </c>
      <c r="AG1675" s="25">
        <f ca="1" t="shared" si="194"/>
        <v>5.8136111110216</v>
      </c>
      <c r="AH1675" s="25" t="str">
        <f t="shared" si="195"/>
        <v>是</v>
      </c>
      <c r="AI1675" s="26" t="str">
        <f ca="1" t="shared" si="196"/>
        <v>是</v>
      </c>
      <c r="AJ1675" s="27" t="str">
        <f ca="1" t="shared" si="197"/>
        <v>是</v>
      </c>
      <c r="AK1675" s="28" t="s">
        <v>69</v>
      </c>
      <c r="AL1675" s="28"/>
      <c r="AM1675" s="28"/>
    </row>
    <row r="1676" spans="1:39">
      <c r="A1676" s="22" t="str">
        <f t="shared" si="192"/>
        <v>池州贵池站前网点</v>
      </c>
      <c r="B1676" s="22" t="str">
        <f>VLOOKUP(R1676,区域划分!A:B,2,0)</f>
        <v>池州</v>
      </c>
      <c r="C1676" t="str">
        <f t="shared" si="193"/>
        <v>2020-11-08</v>
      </c>
      <c r="D1676" s="16" t="s">
        <v>15324</v>
      </c>
      <c r="E1676" s="16" t="s">
        <v>15325</v>
      </c>
      <c r="F1676" s="16" t="s">
        <v>433</v>
      </c>
      <c r="G1676" s="16" t="s">
        <v>456</v>
      </c>
      <c r="H1676" s="16" t="s">
        <v>457</v>
      </c>
      <c r="I1676" s="16" t="s">
        <v>473</v>
      </c>
      <c r="J1676" s="16" t="s">
        <v>1212</v>
      </c>
      <c r="K1676" s="16" t="s">
        <v>9069</v>
      </c>
      <c r="L1676" s="16" t="s">
        <v>15326</v>
      </c>
      <c r="M1676" s="16" t="s">
        <v>15327</v>
      </c>
      <c r="N1676" s="16" t="s">
        <v>441</v>
      </c>
      <c r="O1676" s="16" t="s">
        <v>442</v>
      </c>
      <c r="P1676" s="16" t="s">
        <v>15327</v>
      </c>
      <c r="Q1676" s="16" t="s">
        <v>15328</v>
      </c>
      <c r="R1676" s="16" t="s">
        <v>86</v>
      </c>
      <c r="S1676" s="16" t="s">
        <v>6544</v>
      </c>
      <c r="T1676" s="16" t="s">
        <v>15329</v>
      </c>
      <c r="U1676" s="16" t="s">
        <v>447</v>
      </c>
      <c r="V1676" s="16" t="s">
        <v>15330</v>
      </c>
      <c r="W1676" s="16" t="s">
        <v>15327</v>
      </c>
      <c r="X1676" s="16" t="s">
        <v>449</v>
      </c>
      <c r="Y1676" s="16" t="s">
        <v>450</v>
      </c>
      <c r="Z1676" s="16" t="s">
        <v>451</v>
      </c>
      <c r="AA1676" s="16" t="s">
        <v>15331</v>
      </c>
      <c r="AB1676" s="16" t="s">
        <v>6544</v>
      </c>
      <c r="AC1676" s="16" t="s">
        <v>86</v>
      </c>
      <c r="AD1676" s="16" t="s">
        <v>453</v>
      </c>
      <c r="AE1676" s="16" t="s">
        <v>338</v>
      </c>
      <c r="AF1676" s="16" t="s">
        <v>338</v>
      </c>
      <c r="AG1676" s="25">
        <f ca="1" t="shared" si="194"/>
        <v>19.8369444444543</v>
      </c>
      <c r="AH1676" s="25" t="str">
        <f t="shared" si="195"/>
        <v>是</v>
      </c>
      <c r="AI1676" s="26" t="str">
        <f ca="1" t="shared" si="196"/>
        <v>是</v>
      </c>
      <c r="AJ1676" s="27" t="str">
        <f ca="1" t="shared" si="197"/>
        <v>是</v>
      </c>
      <c r="AK1676" s="28" t="s">
        <v>69</v>
      </c>
      <c r="AL1676" s="28"/>
      <c r="AM1676" s="28"/>
    </row>
    <row r="1677" spans="1:39">
      <c r="A1677" s="22" t="str">
        <f t="shared" si="192"/>
        <v>合肥经开大学城网点</v>
      </c>
      <c r="B1677" s="22" t="str">
        <f>VLOOKUP(R1677,区域划分!A:B,2,0)</f>
        <v>合肥南</v>
      </c>
      <c r="C1677" t="str">
        <f t="shared" si="193"/>
        <v>2020-11-08</v>
      </c>
      <c r="D1677" s="16" t="s">
        <v>15332</v>
      </c>
      <c r="E1677" s="16" t="s">
        <v>15333</v>
      </c>
      <c r="F1677" s="16" t="s">
        <v>433</v>
      </c>
      <c r="G1677" s="16" t="s">
        <v>471</v>
      </c>
      <c r="H1677" s="16" t="s">
        <v>472</v>
      </c>
      <c r="I1677" s="16" t="s">
        <v>436</v>
      </c>
      <c r="J1677" s="16" t="s">
        <v>11467</v>
      </c>
      <c r="K1677" s="16" t="s">
        <v>11468</v>
      </c>
      <c r="L1677" s="16" t="s">
        <v>15334</v>
      </c>
      <c r="M1677" s="16" t="s">
        <v>15335</v>
      </c>
      <c r="N1677" s="16" t="s">
        <v>441</v>
      </c>
      <c r="O1677" s="16" t="s">
        <v>442</v>
      </c>
      <c r="P1677" s="16" t="s">
        <v>15336</v>
      </c>
      <c r="Q1677" s="16" t="s">
        <v>15337</v>
      </c>
      <c r="R1677" s="16" t="s">
        <v>7</v>
      </c>
      <c r="S1677" s="16" t="s">
        <v>3414</v>
      </c>
      <c r="T1677" s="16" t="s">
        <v>15338</v>
      </c>
      <c r="U1677" s="16" t="s">
        <v>447</v>
      </c>
      <c r="V1677" s="16" t="s">
        <v>15339</v>
      </c>
      <c r="W1677" s="16" t="s">
        <v>15336</v>
      </c>
      <c r="X1677" s="16" t="s">
        <v>449</v>
      </c>
      <c r="Y1677" s="16" t="s">
        <v>450</v>
      </c>
      <c r="Z1677" s="16" t="s">
        <v>451</v>
      </c>
      <c r="AA1677" s="16" t="s">
        <v>15340</v>
      </c>
      <c r="AB1677" s="16" t="s">
        <v>3414</v>
      </c>
      <c r="AC1677" s="16" t="s">
        <v>111</v>
      </c>
      <c r="AD1677" s="16" t="s">
        <v>453</v>
      </c>
      <c r="AE1677" s="16" t="s">
        <v>338</v>
      </c>
      <c r="AF1677" s="16" t="s">
        <v>338</v>
      </c>
      <c r="AG1677" s="25">
        <f ca="1" t="shared" si="194"/>
        <v>20.7513888889225</v>
      </c>
      <c r="AH1677" s="25" t="str">
        <f t="shared" si="195"/>
        <v>是</v>
      </c>
      <c r="AI1677" s="26" t="str">
        <f ca="1" t="shared" si="196"/>
        <v>是</v>
      </c>
      <c r="AJ1677" s="27" t="str">
        <f ca="1" t="shared" si="197"/>
        <v>是</v>
      </c>
      <c r="AK1677" s="28" t="s">
        <v>69</v>
      </c>
      <c r="AL1677" s="28"/>
      <c r="AM1677" s="28"/>
    </row>
    <row r="1678" spans="1:39">
      <c r="A1678" s="22" t="str">
        <f t="shared" si="192"/>
        <v>合肥包河葛大店网点</v>
      </c>
      <c r="B1678" s="22" t="str">
        <f>VLOOKUP(R1678,区域划分!A:B,2,0)</f>
        <v>合肥南</v>
      </c>
      <c r="C1678" t="str">
        <f t="shared" si="193"/>
        <v>2020-11-08</v>
      </c>
      <c r="D1678" s="16" t="s">
        <v>15341</v>
      </c>
      <c r="E1678" s="16" t="s">
        <v>15342</v>
      </c>
      <c r="F1678" s="16" t="s">
        <v>835</v>
      </c>
      <c r="G1678" s="16" t="s">
        <v>471</v>
      </c>
      <c r="H1678" s="16" t="s">
        <v>472</v>
      </c>
      <c r="I1678" s="16" t="s">
        <v>436</v>
      </c>
      <c r="J1678" s="16" t="s">
        <v>836</v>
      </c>
      <c r="K1678" s="16" t="s">
        <v>15343</v>
      </c>
      <c r="L1678" s="16" t="s">
        <v>15344</v>
      </c>
      <c r="M1678" s="16" t="s">
        <v>15345</v>
      </c>
      <c r="N1678" s="16" t="s">
        <v>478</v>
      </c>
      <c r="O1678" s="16" t="s">
        <v>479</v>
      </c>
      <c r="P1678" s="16" t="s">
        <v>15346</v>
      </c>
      <c r="Q1678" s="16" t="s">
        <v>15347</v>
      </c>
      <c r="R1678" s="16" t="s">
        <v>39</v>
      </c>
      <c r="S1678" s="16" t="s">
        <v>3444</v>
      </c>
      <c r="T1678" s="16" t="s">
        <v>15348</v>
      </c>
      <c r="U1678" s="16" t="s">
        <v>447</v>
      </c>
      <c r="V1678" s="16" t="s">
        <v>15349</v>
      </c>
      <c r="W1678" s="16" t="s">
        <v>15346</v>
      </c>
      <c r="X1678" s="16" t="s">
        <v>449</v>
      </c>
      <c r="Y1678" s="16" t="s">
        <v>450</v>
      </c>
      <c r="Z1678" s="16" t="s">
        <v>451</v>
      </c>
      <c r="AA1678" s="16" t="s">
        <v>15350</v>
      </c>
      <c r="AB1678" s="16" t="s">
        <v>3444</v>
      </c>
      <c r="AC1678" s="16" t="s">
        <v>39</v>
      </c>
      <c r="AD1678" s="16" t="s">
        <v>865</v>
      </c>
      <c r="AE1678" s="16" t="s">
        <v>338</v>
      </c>
      <c r="AF1678" s="16" t="s">
        <v>338</v>
      </c>
      <c r="AG1678" s="25">
        <f ca="1" t="shared" si="194"/>
        <v>8.83611111104256</v>
      </c>
      <c r="AH1678" s="25" t="str">
        <f t="shared" si="195"/>
        <v>是</v>
      </c>
      <c r="AI1678" s="26" t="str">
        <f ca="1" t="shared" si="196"/>
        <v>是</v>
      </c>
      <c r="AJ1678" s="27" t="str">
        <f ca="1" t="shared" si="197"/>
        <v>是</v>
      </c>
      <c r="AK1678" s="28" t="s">
        <v>69</v>
      </c>
      <c r="AL1678" s="28"/>
      <c r="AM1678" s="28"/>
    </row>
    <row r="1679" spans="1:39">
      <c r="A1679" s="22" t="str">
        <f t="shared" si="192"/>
        <v>黄山屯溪网点</v>
      </c>
      <c r="B1679" s="22" t="str">
        <f>VLOOKUP(R1679,区域划分!A:B,2,0)</f>
        <v>黄山</v>
      </c>
      <c r="C1679" t="str">
        <f t="shared" si="193"/>
        <v>2020-11-08</v>
      </c>
      <c r="D1679" s="16" t="s">
        <v>15351</v>
      </c>
      <c r="E1679" s="16" t="s">
        <v>15352</v>
      </c>
      <c r="F1679" s="16" t="s">
        <v>433</v>
      </c>
      <c r="G1679" s="16" t="s">
        <v>471</v>
      </c>
      <c r="H1679" s="16" t="s">
        <v>472</v>
      </c>
      <c r="I1679" s="16" t="s">
        <v>436</v>
      </c>
      <c r="J1679" s="16" t="s">
        <v>7325</v>
      </c>
      <c r="K1679" s="16" t="s">
        <v>13913</v>
      </c>
      <c r="L1679" s="16" t="s">
        <v>15353</v>
      </c>
      <c r="M1679" s="16" t="s">
        <v>3521</v>
      </c>
      <c r="N1679" s="16" t="s">
        <v>441</v>
      </c>
      <c r="O1679" s="16" t="s">
        <v>442</v>
      </c>
      <c r="P1679" s="16" t="s">
        <v>3521</v>
      </c>
      <c r="Q1679" s="16" t="s">
        <v>15354</v>
      </c>
      <c r="R1679" s="16" t="s">
        <v>29</v>
      </c>
      <c r="S1679" s="16" t="s">
        <v>3569</v>
      </c>
      <c r="T1679" s="16" t="s">
        <v>15355</v>
      </c>
      <c r="U1679" s="16" t="s">
        <v>447</v>
      </c>
      <c r="V1679" s="16" t="s">
        <v>4363</v>
      </c>
      <c r="W1679" s="16" t="s">
        <v>3521</v>
      </c>
      <c r="X1679" s="16" t="s">
        <v>449</v>
      </c>
      <c r="Y1679" s="16" t="s">
        <v>450</v>
      </c>
      <c r="Z1679" s="16" t="s">
        <v>451</v>
      </c>
      <c r="AA1679" s="16" t="s">
        <v>15356</v>
      </c>
      <c r="AB1679" s="16" t="s">
        <v>3569</v>
      </c>
      <c r="AC1679" s="16" t="s">
        <v>29</v>
      </c>
      <c r="AD1679" s="16" t="s">
        <v>453</v>
      </c>
      <c r="AE1679" s="16" t="s">
        <v>338</v>
      </c>
      <c r="AF1679" s="16" t="s">
        <v>338</v>
      </c>
      <c r="AG1679" s="25">
        <f ca="1" t="shared" si="194"/>
        <v>1.23222222214099</v>
      </c>
      <c r="AH1679" s="25" t="str">
        <f t="shared" si="195"/>
        <v>是</v>
      </c>
      <c r="AI1679" s="26" t="str">
        <f ca="1" t="shared" si="196"/>
        <v>是</v>
      </c>
      <c r="AJ1679" s="27" t="str">
        <f ca="1" t="shared" si="197"/>
        <v>是</v>
      </c>
      <c r="AK1679" s="28" t="s">
        <v>69</v>
      </c>
      <c r="AL1679" s="28"/>
      <c r="AM1679" s="28"/>
    </row>
    <row r="1680" spans="1:39">
      <c r="A1680" s="22" t="str">
        <f t="shared" si="192"/>
        <v>黄山祁门网点</v>
      </c>
      <c r="B1680" s="22" t="str">
        <f>VLOOKUP(R1680,区域划分!A:B,2,0)</f>
        <v>黄山</v>
      </c>
      <c r="C1680" t="str">
        <f t="shared" si="193"/>
        <v>2020-11-08</v>
      </c>
      <c r="D1680" s="16" t="s">
        <v>15357</v>
      </c>
      <c r="E1680" s="16" t="s">
        <v>15358</v>
      </c>
      <c r="F1680" s="16" t="s">
        <v>433</v>
      </c>
      <c r="G1680" s="16" t="s">
        <v>532</v>
      </c>
      <c r="H1680" s="16" t="s">
        <v>533</v>
      </c>
      <c r="I1680" s="16" t="s">
        <v>473</v>
      </c>
      <c r="J1680" s="16" t="s">
        <v>1072</v>
      </c>
      <c r="K1680" s="16" t="s">
        <v>7834</v>
      </c>
      <c r="L1680" s="16" t="s">
        <v>15359</v>
      </c>
      <c r="M1680" s="16" t="s">
        <v>15360</v>
      </c>
      <c r="N1680" s="16" t="s">
        <v>478</v>
      </c>
      <c r="O1680" s="16" t="s">
        <v>442</v>
      </c>
      <c r="P1680" s="16" t="s">
        <v>15361</v>
      </c>
      <c r="Q1680" s="16" t="s">
        <v>15362</v>
      </c>
      <c r="R1680" s="16" t="s">
        <v>68</v>
      </c>
      <c r="S1680" s="16" t="s">
        <v>7918</v>
      </c>
      <c r="T1680" s="16" t="s">
        <v>15363</v>
      </c>
      <c r="U1680" s="16" t="s">
        <v>447</v>
      </c>
      <c r="V1680" s="16" t="s">
        <v>15364</v>
      </c>
      <c r="W1680" s="16" t="s">
        <v>15361</v>
      </c>
      <c r="X1680" s="16" t="s">
        <v>449</v>
      </c>
      <c r="Y1680" s="16" t="s">
        <v>450</v>
      </c>
      <c r="Z1680" s="16" t="s">
        <v>451</v>
      </c>
      <c r="AA1680" s="16" t="s">
        <v>15365</v>
      </c>
      <c r="AB1680" s="16" t="s">
        <v>7918</v>
      </c>
      <c r="AC1680" s="16" t="s">
        <v>68</v>
      </c>
      <c r="AD1680" s="16" t="s">
        <v>453</v>
      </c>
      <c r="AE1680" s="16" t="s">
        <v>338</v>
      </c>
      <c r="AF1680" s="16" t="s">
        <v>338</v>
      </c>
      <c r="AG1680" s="25">
        <f ca="1" t="shared" si="194"/>
        <v>6.44388888892718</v>
      </c>
      <c r="AH1680" s="25" t="str">
        <f t="shared" si="195"/>
        <v>是</v>
      </c>
      <c r="AI1680" s="26" t="str">
        <f ca="1" t="shared" si="196"/>
        <v>是</v>
      </c>
      <c r="AJ1680" s="27" t="str">
        <f ca="1" t="shared" si="197"/>
        <v>是</v>
      </c>
      <c r="AK1680" s="28" t="s">
        <v>69</v>
      </c>
      <c r="AL1680" s="28"/>
      <c r="AM1680" s="28"/>
    </row>
    <row r="1681" spans="1:39">
      <c r="A1681" s="22" t="str">
        <f t="shared" si="192"/>
        <v>合肥经开大学城网点</v>
      </c>
      <c r="B1681" s="22" t="str">
        <f>VLOOKUP(R1681,区域划分!A:B,2,0)</f>
        <v>合肥南</v>
      </c>
      <c r="C1681" t="str">
        <f t="shared" si="193"/>
        <v>2020-11-08</v>
      </c>
      <c r="D1681" s="16" t="s">
        <v>15366</v>
      </c>
      <c r="E1681" s="16" t="s">
        <v>15367</v>
      </c>
      <c r="F1681" s="16" t="s">
        <v>433</v>
      </c>
      <c r="G1681" s="16" t="s">
        <v>456</v>
      </c>
      <c r="H1681" s="16" t="s">
        <v>457</v>
      </c>
      <c r="I1681" s="16" t="s">
        <v>436</v>
      </c>
      <c r="J1681" s="16" t="s">
        <v>3047</v>
      </c>
      <c r="K1681" s="16" t="s">
        <v>10879</v>
      </c>
      <c r="L1681" s="16" t="s">
        <v>15368</v>
      </c>
      <c r="M1681" s="16" t="s">
        <v>537</v>
      </c>
      <c r="N1681" s="16" t="s">
        <v>441</v>
      </c>
      <c r="O1681" s="16" t="s">
        <v>442</v>
      </c>
      <c r="P1681" s="16" t="s">
        <v>10881</v>
      </c>
      <c r="Q1681" s="16" t="s">
        <v>15369</v>
      </c>
      <c r="R1681" s="16" t="s">
        <v>7</v>
      </c>
      <c r="S1681" s="16" t="s">
        <v>3414</v>
      </c>
      <c r="T1681" s="16" t="s">
        <v>15370</v>
      </c>
      <c r="U1681" s="16" t="s">
        <v>447</v>
      </c>
      <c r="V1681" s="16" t="s">
        <v>541</v>
      </c>
      <c r="W1681" s="16" t="s">
        <v>10881</v>
      </c>
      <c r="X1681" s="16" t="s">
        <v>449</v>
      </c>
      <c r="Y1681" s="16" t="s">
        <v>450</v>
      </c>
      <c r="Z1681" s="16" t="s">
        <v>451</v>
      </c>
      <c r="AA1681" s="16" t="s">
        <v>15371</v>
      </c>
      <c r="AB1681" s="16" t="s">
        <v>3414</v>
      </c>
      <c r="AC1681" s="16" t="s">
        <v>111</v>
      </c>
      <c r="AD1681" s="16" t="s">
        <v>453</v>
      </c>
      <c r="AE1681" s="16" t="s">
        <v>338</v>
      </c>
      <c r="AF1681" s="16" t="s">
        <v>338</v>
      </c>
      <c r="AG1681" s="25">
        <f ca="1" t="shared" si="194"/>
        <v>20.5333333333838</v>
      </c>
      <c r="AH1681" s="25" t="str">
        <f t="shared" si="195"/>
        <v>是</v>
      </c>
      <c r="AI1681" s="26" t="str">
        <f ca="1" t="shared" si="196"/>
        <v>是</v>
      </c>
      <c r="AJ1681" s="27" t="str">
        <f ca="1" t="shared" si="197"/>
        <v>是</v>
      </c>
      <c r="AK1681" s="28" t="s">
        <v>69</v>
      </c>
      <c r="AL1681" s="28"/>
      <c r="AM1681" s="28"/>
    </row>
    <row r="1682" spans="1:39">
      <c r="A1682" s="22" t="str">
        <f t="shared" si="192"/>
        <v>合肥高新天鹅湖网点</v>
      </c>
      <c r="B1682" s="22" t="str">
        <f>VLOOKUP(R1682,区域划分!A:B,2,0)</f>
        <v>合肥南</v>
      </c>
      <c r="C1682" t="str">
        <f t="shared" si="193"/>
        <v>2020-11-08</v>
      </c>
      <c r="D1682" s="16" t="s">
        <v>15372</v>
      </c>
      <c r="E1682" s="16" t="s">
        <v>15373</v>
      </c>
      <c r="F1682" s="16" t="s">
        <v>433</v>
      </c>
      <c r="G1682" s="16" t="s">
        <v>471</v>
      </c>
      <c r="H1682" s="16" t="s">
        <v>472</v>
      </c>
      <c r="I1682" s="16" t="s">
        <v>473</v>
      </c>
      <c r="J1682" s="16" t="s">
        <v>805</v>
      </c>
      <c r="K1682" s="16" t="s">
        <v>10007</v>
      </c>
      <c r="L1682" s="16" t="s">
        <v>15374</v>
      </c>
      <c r="M1682" s="16" t="s">
        <v>15375</v>
      </c>
      <c r="N1682" s="16" t="s">
        <v>441</v>
      </c>
      <c r="O1682" s="16" t="s">
        <v>442</v>
      </c>
      <c r="P1682" s="16" t="s">
        <v>15376</v>
      </c>
      <c r="Q1682" s="16" t="s">
        <v>15377</v>
      </c>
      <c r="R1682" s="16" t="s">
        <v>17</v>
      </c>
      <c r="S1682" s="16" t="s">
        <v>593</v>
      </c>
      <c r="T1682" s="16" t="s">
        <v>5812</v>
      </c>
      <c r="U1682" s="16" t="s">
        <v>447</v>
      </c>
      <c r="V1682" s="16" t="s">
        <v>15378</v>
      </c>
      <c r="W1682" s="16" t="s">
        <v>15376</v>
      </c>
      <c r="X1682" s="16" t="s">
        <v>449</v>
      </c>
      <c r="Y1682" s="16" t="s">
        <v>450</v>
      </c>
      <c r="Z1682" s="16" t="s">
        <v>451</v>
      </c>
      <c r="AA1682" s="16" t="s">
        <v>15379</v>
      </c>
      <c r="AB1682" s="16" t="s">
        <v>593</v>
      </c>
      <c r="AC1682" s="16" t="s">
        <v>17</v>
      </c>
      <c r="AD1682" s="16" t="s">
        <v>453</v>
      </c>
      <c r="AE1682" s="16" t="s">
        <v>338</v>
      </c>
      <c r="AF1682" s="16" t="s">
        <v>338</v>
      </c>
      <c r="AG1682" s="25">
        <f ca="1" t="shared" si="194"/>
        <v>5.52833333326271</v>
      </c>
      <c r="AH1682" s="25" t="str">
        <f t="shared" si="195"/>
        <v>是</v>
      </c>
      <c r="AI1682" s="26" t="str">
        <f ca="1" t="shared" si="196"/>
        <v>是</v>
      </c>
      <c r="AJ1682" s="27" t="str">
        <f ca="1" t="shared" si="197"/>
        <v>是</v>
      </c>
      <c r="AK1682" s="28" t="s">
        <v>69</v>
      </c>
      <c r="AL1682" s="28"/>
      <c r="AM1682" s="28"/>
    </row>
    <row r="1683" spans="1:39">
      <c r="A1683" s="22" t="str">
        <f t="shared" si="192"/>
        <v>合肥肥东人民路网点</v>
      </c>
      <c r="B1683" s="22" t="str">
        <f>VLOOKUP(R1683,区域划分!A:B,2,0)</f>
        <v>肥东</v>
      </c>
      <c r="C1683" t="str">
        <f t="shared" si="193"/>
        <v>2020-11-08</v>
      </c>
      <c r="D1683" s="16" t="s">
        <v>15380</v>
      </c>
      <c r="E1683" s="16" t="s">
        <v>7134</v>
      </c>
      <c r="F1683" s="16" t="s">
        <v>433</v>
      </c>
      <c r="G1683" s="16" t="s">
        <v>532</v>
      </c>
      <c r="H1683" s="16" t="s">
        <v>533</v>
      </c>
      <c r="I1683" s="16" t="s">
        <v>473</v>
      </c>
      <c r="J1683" s="16" t="s">
        <v>2536</v>
      </c>
      <c r="K1683" s="16" t="s">
        <v>8779</v>
      </c>
      <c r="L1683" s="16" t="s">
        <v>15381</v>
      </c>
      <c r="M1683" s="16" t="s">
        <v>3521</v>
      </c>
      <c r="N1683" s="16" t="s">
        <v>441</v>
      </c>
      <c r="O1683" s="16" t="s">
        <v>442</v>
      </c>
      <c r="P1683" s="16" t="s">
        <v>3521</v>
      </c>
      <c r="Q1683" s="16" t="s">
        <v>7136</v>
      </c>
      <c r="R1683" s="16" t="s">
        <v>23</v>
      </c>
      <c r="S1683" s="16" t="s">
        <v>2174</v>
      </c>
      <c r="T1683" s="16" t="s">
        <v>15382</v>
      </c>
      <c r="U1683" s="16" t="s">
        <v>447</v>
      </c>
      <c r="V1683" s="16" t="s">
        <v>4363</v>
      </c>
      <c r="W1683" s="16" t="s">
        <v>3521</v>
      </c>
      <c r="X1683" s="16" t="s">
        <v>449</v>
      </c>
      <c r="Y1683" s="16" t="s">
        <v>450</v>
      </c>
      <c r="Z1683" s="16" t="s">
        <v>451</v>
      </c>
      <c r="AA1683" s="16" t="s">
        <v>15383</v>
      </c>
      <c r="AB1683" s="16" t="s">
        <v>2174</v>
      </c>
      <c r="AC1683" s="16" t="s">
        <v>23</v>
      </c>
      <c r="AD1683" s="16" t="s">
        <v>453</v>
      </c>
      <c r="AE1683" s="16" t="s">
        <v>338</v>
      </c>
      <c r="AF1683" s="16" t="s">
        <v>338</v>
      </c>
      <c r="AG1683" s="25">
        <f ca="1" t="shared" si="194"/>
        <v>1.83666666661156</v>
      </c>
      <c r="AH1683" s="25" t="str">
        <f t="shared" si="195"/>
        <v>是</v>
      </c>
      <c r="AI1683" s="26" t="str">
        <f ca="1" t="shared" si="196"/>
        <v>是</v>
      </c>
      <c r="AJ1683" s="27" t="str">
        <f ca="1" t="shared" si="197"/>
        <v>是</v>
      </c>
      <c r="AK1683" s="28" t="s">
        <v>69</v>
      </c>
      <c r="AL1683" s="28"/>
      <c r="AM1683" s="28"/>
    </row>
    <row r="1684" spans="1:39">
      <c r="A1684" s="22" t="str">
        <f t="shared" si="192"/>
        <v>合肥高新天鹅湖网点</v>
      </c>
      <c r="B1684" s="22" t="str">
        <f>VLOOKUP(R1684,区域划分!A:B,2,0)</f>
        <v>合肥南</v>
      </c>
      <c r="C1684" t="str">
        <f t="shared" si="193"/>
        <v>2020-11-08</v>
      </c>
      <c r="D1684" s="16" t="s">
        <v>15384</v>
      </c>
      <c r="E1684" s="16" t="s">
        <v>15385</v>
      </c>
      <c r="F1684" s="16" t="s">
        <v>433</v>
      </c>
      <c r="G1684" s="16" t="s">
        <v>471</v>
      </c>
      <c r="H1684" s="16" t="s">
        <v>472</v>
      </c>
      <c r="I1684" s="16" t="s">
        <v>473</v>
      </c>
      <c r="J1684" s="16" t="s">
        <v>775</v>
      </c>
      <c r="K1684" s="16" t="s">
        <v>1311</v>
      </c>
      <c r="L1684" s="16" t="s">
        <v>15386</v>
      </c>
      <c r="M1684" s="16" t="s">
        <v>15387</v>
      </c>
      <c r="N1684" s="16" t="s">
        <v>478</v>
      </c>
      <c r="O1684" s="16" t="s">
        <v>442</v>
      </c>
      <c r="P1684" s="16" t="s">
        <v>15388</v>
      </c>
      <c r="Q1684" s="16" t="s">
        <v>15389</v>
      </c>
      <c r="R1684" s="16" t="s">
        <v>17</v>
      </c>
      <c r="S1684" s="16" t="s">
        <v>593</v>
      </c>
      <c r="T1684" s="16" t="s">
        <v>15390</v>
      </c>
      <c r="U1684" s="16" t="s">
        <v>447</v>
      </c>
      <c r="V1684" s="16" t="s">
        <v>15391</v>
      </c>
      <c r="W1684" s="16" t="s">
        <v>15388</v>
      </c>
      <c r="X1684" s="16" t="s">
        <v>449</v>
      </c>
      <c r="Y1684" s="16" t="s">
        <v>450</v>
      </c>
      <c r="Z1684" s="16" t="s">
        <v>451</v>
      </c>
      <c r="AA1684" s="16" t="s">
        <v>15392</v>
      </c>
      <c r="AB1684" s="16" t="s">
        <v>593</v>
      </c>
      <c r="AC1684" s="16" t="s">
        <v>17</v>
      </c>
      <c r="AD1684" s="16" t="s">
        <v>453</v>
      </c>
      <c r="AE1684" s="16" t="s">
        <v>338</v>
      </c>
      <c r="AF1684" s="16" t="s">
        <v>338</v>
      </c>
      <c r="AG1684" s="25">
        <f ca="1" t="shared" si="194"/>
        <v>5.3741666667047</v>
      </c>
      <c r="AH1684" s="25" t="str">
        <f t="shared" si="195"/>
        <v>是</v>
      </c>
      <c r="AI1684" s="26" t="str">
        <f ca="1" t="shared" si="196"/>
        <v>是</v>
      </c>
      <c r="AJ1684" s="27" t="str">
        <f ca="1" t="shared" si="197"/>
        <v>是</v>
      </c>
      <c r="AK1684" s="28" t="s">
        <v>69</v>
      </c>
      <c r="AL1684" s="28"/>
      <c r="AM1684" s="28"/>
    </row>
    <row r="1685" spans="1:39">
      <c r="A1685" s="22" t="str">
        <f t="shared" si="192"/>
        <v>池州贵池开发区网点</v>
      </c>
      <c r="B1685" s="22" t="str">
        <f>VLOOKUP(R1685,区域划分!A:B,2,0)</f>
        <v>池州</v>
      </c>
      <c r="C1685" t="str">
        <f t="shared" si="193"/>
        <v>2020-11-08</v>
      </c>
      <c r="D1685" s="16" t="s">
        <v>15393</v>
      </c>
      <c r="E1685" s="16" t="s">
        <v>15394</v>
      </c>
      <c r="F1685" s="16" t="s">
        <v>433</v>
      </c>
      <c r="G1685" s="16" t="s">
        <v>456</v>
      </c>
      <c r="H1685" s="16" t="s">
        <v>457</v>
      </c>
      <c r="I1685" s="16" t="s">
        <v>473</v>
      </c>
      <c r="J1685" s="16" t="s">
        <v>1212</v>
      </c>
      <c r="K1685" s="16" t="s">
        <v>15395</v>
      </c>
      <c r="L1685" s="16" t="s">
        <v>15396</v>
      </c>
      <c r="M1685" s="16" t="s">
        <v>15397</v>
      </c>
      <c r="N1685" s="16" t="s">
        <v>478</v>
      </c>
      <c r="O1685" s="16" t="s">
        <v>442</v>
      </c>
      <c r="P1685" s="16" t="s">
        <v>15398</v>
      </c>
      <c r="Q1685" s="16" t="s">
        <v>15399</v>
      </c>
      <c r="R1685" s="16" t="s">
        <v>43</v>
      </c>
      <c r="S1685" s="16" t="s">
        <v>3661</v>
      </c>
      <c r="T1685" s="16" t="s">
        <v>15400</v>
      </c>
      <c r="U1685" s="16" t="s">
        <v>447</v>
      </c>
      <c r="V1685" s="16" t="s">
        <v>15401</v>
      </c>
      <c r="W1685" s="16" t="s">
        <v>15398</v>
      </c>
      <c r="X1685" s="16" t="s">
        <v>449</v>
      </c>
      <c r="Y1685" s="16" t="s">
        <v>450</v>
      </c>
      <c r="Z1685" s="16" t="s">
        <v>451</v>
      </c>
      <c r="AA1685" s="16" t="s">
        <v>15402</v>
      </c>
      <c r="AB1685" s="16" t="s">
        <v>3661</v>
      </c>
      <c r="AC1685" s="16" t="s">
        <v>43</v>
      </c>
      <c r="AD1685" s="16" t="s">
        <v>453</v>
      </c>
      <c r="AE1685" s="16" t="s">
        <v>338</v>
      </c>
      <c r="AF1685" s="16" t="s">
        <v>338</v>
      </c>
      <c r="AG1685" s="25">
        <f ca="1" t="shared" si="194"/>
        <v>22.1652777777635</v>
      </c>
      <c r="AH1685" s="25" t="str">
        <f t="shared" si="195"/>
        <v>是</v>
      </c>
      <c r="AI1685" s="26" t="str">
        <f ca="1" t="shared" si="196"/>
        <v>是</v>
      </c>
      <c r="AJ1685" s="27" t="str">
        <f ca="1" t="shared" si="197"/>
        <v>是</v>
      </c>
      <c r="AK1685" s="28" t="s">
        <v>69</v>
      </c>
      <c r="AL1685" s="28"/>
      <c r="AM1685" s="28"/>
    </row>
    <row r="1686" spans="1:39">
      <c r="A1686" s="22" t="str">
        <f t="shared" si="192"/>
        <v>合肥肥东人民路网点</v>
      </c>
      <c r="B1686" s="22" t="str">
        <f>VLOOKUP(R1686,区域划分!A:B,2,0)</f>
        <v>肥东</v>
      </c>
      <c r="C1686" t="str">
        <f t="shared" si="193"/>
        <v>2020-11-08</v>
      </c>
      <c r="D1686" s="16" t="s">
        <v>15403</v>
      </c>
      <c r="E1686" s="16" t="s">
        <v>15404</v>
      </c>
      <c r="F1686" s="16" t="s">
        <v>433</v>
      </c>
      <c r="G1686" s="16" t="s">
        <v>532</v>
      </c>
      <c r="H1686" s="16" t="s">
        <v>533</v>
      </c>
      <c r="I1686" s="16" t="s">
        <v>436</v>
      </c>
      <c r="J1686" s="16" t="s">
        <v>15405</v>
      </c>
      <c r="K1686" s="16" t="s">
        <v>15406</v>
      </c>
      <c r="L1686" s="16" t="s">
        <v>15407</v>
      </c>
      <c r="M1686" s="16" t="s">
        <v>15408</v>
      </c>
      <c r="N1686" s="16" t="s">
        <v>478</v>
      </c>
      <c r="O1686" s="16" t="s">
        <v>442</v>
      </c>
      <c r="P1686" s="16" t="s">
        <v>15409</v>
      </c>
      <c r="Q1686" s="16" t="s">
        <v>15410</v>
      </c>
      <c r="R1686" s="16" t="s">
        <v>23</v>
      </c>
      <c r="S1686" s="16" t="s">
        <v>2174</v>
      </c>
      <c r="T1686" s="16" t="s">
        <v>15411</v>
      </c>
      <c r="U1686" s="16" t="s">
        <v>447</v>
      </c>
      <c r="V1686" s="16" t="s">
        <v>15412</v>
      </c>
      <c r="W1686" s="16" t="s">
        <v>15409</v>
      </c>
      <c r="X1686" s="16" t="s">
        <v>449</v>
      </c>
      <c r="Y1686" s="16" t="s">
        <v>450</v>
      </c>
      <c r="Z1686" s="16" t="s">
        <v>451</v>
      </c>
      <c r="AA1686" s="16" t="s">
        <v>15413</v>
      </c>
      <c r="AB1686" s="16" t="s">
        <v>2174</v>
      </c>
      <c r="AC1686" s="16" t="s">
        <v>23</v>
      </c>
      <c r="AD1686" s="16" t="s">
        <v>453</v>
      </c>
      <c r="AE1686" s="16" t="s">
        <v>338</v>
      </c>
      <c r="AF1686" s="16" t="s">
        <v>338</v>
      </c>
      <c r="AG1686" s="25">
        <f ca="1" t="shared" si="194"/>
        <v>1.71888888889225</v>
      </c>
      <c r="AH1686" s="25" t="str">
        <f t="shared" si="195"/>
        <v>是</v>
      </c>
      <c r="AI1686" s="26" t="str">
        <f ca="1" t="shared" si="196"/>
        <v>是</v>
      </c>
      <c r="AJ1686" s="27" t="str">
        <f ca="1" t="shared" si="197"/>
        <v>是</v>
      </c>
      <c r="AK1686" s="28" t="s">
        <v>69</v>
      </c>
      <c r="AL1686" s="28"/>
      <c r="AM1686" s="28"/>
    </row>
    <row r="1687" spans="1:39">
      <c r="A1687" s="22" t="str">
        <f t="shared" ref="A1687:A1750" si="198">R1687</f>
        <v>合肥包河葛大店网点</v>
      </c>
      <c r="B1687" s="22" t="str">
        <f>VLOOKUP(R1687,区域划分!A:B,2,0)</f>
        <v>合肥南</v>
      </c>
      <c r="C1687" t="str">
        <f t="shared" ref="C1687:C1750" si="199">MID(L1687,1,10)</f>
        <v>2020-11-08</v>
      </c>
      <c r="D1687" s="16" t="s">
        <v>15414</v>
      </c>
      <c r="E1687" s="16" t="s">
        <v>15415</v>
      </c>
      <c r="F1687" s="16" t="s">
        <v>433</v>
      </c>
      <c r="G1687" s="16" t="s">
        <v>471</v>
      </c>
      <c r="H1687" s="16" t="s">
        <v>472</v>
      </c>
      <c r="I1687" s="16" t="s">
        <v>436</v>
      </c>
      <c r="J1687" s="16" t="s">
        <v>8449</v>
      </c>
      <c r="K1687" s="16" t="s">
        <v>8450</v>
      </c>
      <c r="L1687" s="16" t="s">
        <v>15416</v>
      </c>
      <c r="M1687" s="16" t="s">
        <v>15417</v>
      </c>
      <c r="N1687" s="16" t="s">
        <v>478</v>
      </c>
      <c r="O1687" s="16" t="s">
        <v>442</v>
      </c>
      <c r="P1687" s="16" t="s">
        <v>15418</v>
      </c>
      <c r="Q1687" s="16" t="s">
        <v>15419</v>
      </c>
      <c r="R1687" s="16" t="s">
        <v>39</v>
      </c>
      <c r="S1687" s="16" t="s">
        <v>3444</v>
      </c>
      <c r="T1687" s="16" t="s">
        <v>15420</v>
      </c>
      <c r="U1687" s="16" t="s">
        <v>447</v>
      </c>
      <c r="V1687" s="16" t="s">
        <v>15421</v>
      </c>
      <c r="W1687" s="16" t="s">
        <v>15418</v>
      </c>
      <c r="X1687" s="16" t="s">
        <v>449</v>
      </c>
      <c r="Y1687" s="16" t="s">
        <v>450</v>
      </c>
      <c r="Z1687" s="16" t="s">
        <v>451</v>
      </c>
      <c r="AA1687" s="16" t="s">
        <v>15422</v>
      </c>
      <c r="AB1687" s="16" t="s">
        <v>3444</v>
      </c>
      <c r="AC1687" s="16" t="s">
        <v>39</v>
      </c>
      <c r="AD1687" s="16" t="s">
        <v>453</v>
      </c>
      <c r="AE1687" s="16" t="s">
        <v>338</v>
      </c>
      <c r="AF1687" s="16" t="s">
        <v>338</v>
      </c>
      <c r="AG1687" s="25">
        <f ca="1" t="shared" ref="AG1687:AG1750" si="200">IF(X1687="已关闭",(AA1687-L1687)*24,(NOW()-L1687)*24)</f>
        <v>8.53861111117294</v>
      </c>
      <c r="AH1687" s="25" t="str">
        <f t="shared" ref="AH1687:AH1750" si="201">IF(AND(Y1687="及时响应",Z1687="否"),"是","否")</f>
        <v>是</v>
      </c>
      <c r="AI1687" s="26" t="str">
        <f ca="1" t="shared" ref="AI1687:AI1750" si="202">IF(AG1687&gt;24,"否","是")</f>
        <v>是</v>
      </c>
      <c r="AJ1687" s="27" t="str">
        <f ca="1" t="shared" ref="AJ1687:AJ1750" si="203">IF(AND(AH1687="是",AI1687="是"),"是","否")</f>
        <v>是</v>
      </c>
      <c r="AK1687" s="28" t="s">
        <v>69</v>
      </c>
      <c r="AL1687" s="28"/>
      <c r="AM1687" s="28"/>
    </row>
    <row r="1688" spans="1:39">
      <c r="A1688" s="22" t="str">
        <f t="shared" si="198"/>
        <v>合肥包河葛大店网点</v>
      </c>
      <c r="B1688" s="22" t="str">
        <f>VLOOKUP(R1688,区域划分!A:B,2,0)</f>
        <v>合肥南</v>
      </c>
      <c r="C1688" t="str">
        <f t="shared" si="199"/>
        <v>2020-11-08</v>
      </c>
      <c r="D1688" s="16" t="s">
        <v>15423</v>
      </c>
      <c r="E1688" s="16" t="s">
        <v>15424</v>
      </c>
      <c r="F1688" s="16" t="s">
        <v>433</v>
      </c>
      <c r="G1688" s="16" t="s">
        <v>471</v>
      </c>
      <c r="H1688" s="16" t="s">
        <v>472</v>
      </c>
      <c r="I1688" s="16" t="s">
        <v>436</v>
      </c>
      <c r="J1688" s="16" t="s">
        <v>8449</v>
      </c>
      <c r="K1688" s="16" t="s">
        <v>8450</v>
      </c>
      <c r="L1688" s="16" t="s">
        <v>15425</v>
      </c>
      <c r="M1688" s="16" t="s">
        <v>1213</v>
      </c>
      <c r="N1688" s="16" t="s">
        <v>478</v>
      </c>
      <c r="O1688" s="16" t="s">
        <v>442</v>
      </c>
      <c r="P1688" s="16" t="s">
        <v>15418</v>
      </c>
      <c r="Q1688" s="16" t="s">
        <v>15419</v>
      </c>
      <c r="R1688" s="16" t="s">
        <v>39</v>
      </c>
      <c r="S1688" s="16" t="s">
        <v>3444</v>
      </c>
      <c r="T1688" s="16" t="s">
        <v>15420</v>
      </c>
      <c r="U1688" s="16" t="s">
        <v>447</v>
      </c>
      <c r="V1688" s="16" t="s">
        <v>15426</v>
      </c>
      <c r="W1688" s="16" t="s">
        <v>15418</v>
      </c>
      <c r="X1688" s="16" t="s">
        <v>449</v>
      </c>
      <c r="Y1688" s="16" t="s">
        <v>450</v>
      </c>
      <c r="Z1688" s="16" t="s">
        <v>451</v>
      </c>
      <c r="AA1688" s="16" t="s">
        <v>15427</v>
      </c>
      <c r="AB1688" s="16" t="s">
        <v>3444</v>
      </c>
      <c r="AC1688" s="16" t="s">
        <v>39</v>
      </c>
      <c r="AD1688" s="16" t="s">
        <v>453</v>
      </c>
      <c r="AE1688" s="16" t="s">
        <v>338</v>
      </c>
      <c r="AF1688" s="16" t="s">
        <v>338</v>
      </c>
      <c r="AG1688" s="25">
        <f ca="1" t="shared" si="200"/>
        <v>8.5263888888876</v>
      </c>
      <c r="AH1688" s="25" t="str">
        <f t="shared" si="201"/>
        <v>是</v>
      </c>
      <c r="AI1688" s="26" t="str">
        <f ca="1" t="shared" si="202"/>
        <v>是</v>
      </c>
      <c r="AJ1688" s="27" t="str">
        <f ca="1" t="shared" si="203"/>
        <v>是</v>
      </c>
      <c r="AK1688" s="28" t="s">
        <v>69</v>
      </c>
      <c r="AL1688" s="28"/>
      <c r="AM1688" s="28"/>
    </row>
    <row r="1689" spans="1:39">
      <c r="A1689" s="22" t="str">
        <f t="shared" si="198"/>
        <v>池州贵池开发区网点</v>
      </c>
      <c r="B1689" s="22" t="str">
        <f>VLOOKUP(R1689,区域划分!A:B,2,0)</f>
        <v>池州</v>
      </c>
      <c r="C1689" t="str">
        <f t="shared" si="199"/>
        <v>2020-11-08</v>
      </c>
      <c r="D1689" s="16" t="s">
        <v>15428</v>
      </c>
      <c r="E1689" s="16" t="s">
        <v>15429</v>
      </c>
      <c r="F1689" s="16" t="s">
        <v>433</v>
      </c>
      <c r="G1689" s="16" t="s">
        <v>471</v>
      </c>
      <c r="H1689" s="16" t="s">
        <v>472</v>
      </c>
      <c r="I1689" s="16" t="s">
        <v>473</v>
      </c>
      <c r="J1689" s="16" t="s">
        <v>4545</v>
      </c>
      <c r="K1689" s="16" t="s">
        <v>4546</v>
      </c>
      <c r="L1689" s="16" t="s">
        <v>15430</v>
      </c>
      <c r="M1689" s="16" t="s">
        <v>15431</v>
      </c>
      <c r="N1689" s="16" t="s">
        <v>478</v>
      </c>
      <c r="O1689" s="16" t="s">
        <v>442</v>
      </c>
      <c r="P1689" s="16" t="s">
        <v>15432</v>
      </c>
      <c r="Q1689" s="16" t="s">
        <v>15433</v>
      </c>
      <c r="R1689" s="16" t="s">
        <v>43</v>
      </c>
      <c r="S1689" s="16" t="s">
        <v>3661</v>
      </c>
      <c r="T1689" s="16" t="s">
        <v>15434</v>
      </c>
      <c r="U1689" s="16" t="s">
        <v>447</v>
      </c>
      <c r="V1689" s="16" t="s">
        <v>15435</v>
      </c>
      <c r="W1689" s="16" t="s">
        <v>15432</v>
      </c>
      <c r="X1689" s="16" t="s">
        <v>449</v>
      </c>
      <c r="Y1689" s="16" t="s">
        <v>450</v>
      </c>
      <c r="Z1689" s="16" t="s">
        <v>451</v>
      </c>
      <c r="AA1689" s="16" t="s">
        <v>15436</v>
      </c>
      <c r="AB1689" s="16" t="s">
        <v>3661</v>
      </c>
      <c r="AC1689" s="16" t="s">
        <v>43</v>
      </c>
      <c r="AD1689" s="16" t="s">
        <v>453</v>
      </c>
      <c r="AE1689" s="16" t="s">
        <v>338</v>
      </c>
      <c r="AF1689" s="16" t="s">
        <v>338</v>
      </c>
      <c r="AG1689" s="25">
        <f ca="1" t="shared" si="200"/>
        <v>22.5650000000023</v>
      </c>
      <c r="AH1689" s="25" t="str">
        <f t="shared" si="201"/>
        <v>是</v>
      </c>
      <c r="AI1689" s="26" t="str">
        <f ca="1" t="shared" si="202"/>
        <v>是</v>
      </c>
      <c r="AJ1689" s="27" t="str">
        <f ca="1" t="shared" si="203"/>
        <v>是</v>
      </c>
      <c r="AK1689" s="28" t="s">
        <v>69</v>
      </c>
      <c r="AL1689" s="28"/>
      <c r="AM1689" s="28"/>
    </row>
    <row r="1690" spans="1:39">
      <c r="A1690" s="22" t="str">
        <f t="shared" si="198"/>
        <v>六安金安开发区网点</v>
      </c>
      <c r="B1690" s="22" t="str">
        <f>VLOOKUP(R1690,区域划分!A:B,2,0)</f>
        <v>六安</v>
      </c>
      <c r="C1690" t="str">
        <f t="shared" si="199"/>
        <v>2020-11-08</v>
      </c>
      <c r="D1690" s="16" t="s">
        <v>15437</v>
      </c>
      <c r="E1690" s="16" t="s">
        <v>15438</v>
      </c>
      <c r="F1690" s="16" t="s">
        <v>433</v>
      </c>
      <c r="G1690" s="16" t="s">
        <v>471</v>
      </c>
      <c r="H1690" s="16" t="s">
        <v>472</v>
      </c>
      <c r="I1690" s="16" t="s">
        <v>436</v>
      </c>
      <c r="J1690" s="16" t="s">
        <v>12383</v>
      </c>
      <c r="K1690" s="16" t="s">
        <v>15439</v>
      </c>
      <c r="L1690" s="16" t="s">
        <v>15440</v>
      </c>
      <c r="M1690" s="16" t="s">
        <v>15441</v>
      </c>
      <c r="N1690" s="16" t="s">
        <v>441</v>
      </c>
      <c r="O1690" s="16" t="s">
        <v>442</v>
      </c>
      <c r="P1690" s="16" t="s">
        <v>15442</v>
      </c>
      <c r="Q1690" s="16" t="s">
        <v>15443</v>
      </c>
      <c r="R1690" s="16" t="s">
        <v>103</v>
      </c>
      <c r="S1690" s="16" t="s">
        <v>15444</v>
      </c>
      <c r="T1690" s="16" t="s">
        <v>15445</v>
      </c>
      <c r="U1690" s="16" t="s">
        <v>447</v>
      </c>
      <c r="V1690" s="16" t="s">
        <v>15446</v>
      </c>
      <c r="W1690" s="16" t="s">
        <v>15442</v>
      </c>
      <c r="X1690" s="16" t="s">
        <v>449</v>
      </c>
      <c r="Y1690" s="16" t="s">
        <v>450</v>
      </c>
      <c r="Z1690" s="16" t="s">
        <v>451</v>
      </c>
      <c r="AA1690" s="16" t="s">
        <v>15447</v>
      </c>
      <c r="AB1690" s="16" t="s">
        <v>15444</v>
      </c>
      <c r="AC1690" s="16" t="s">
        <v>103</v>
      </c>
      <c r="AD1690" s="16" t="s">
        <v>453</v>
      </c>
      <c r="AE1690" s="16" t="s">
        <v>338</v>
      </c>
      <c r="AF1690" s="16" t="s">
        <v>338</v>
      </c>
      <c r="AG1690" s="25">
        <f ca="1" t="shared" si="200"/>
        <v>19.5313888888923</v>
      </c>
      <c r="AH1690" s="25" t="str">
        <f t="shared" si="201"/>
        <v>是</v>
      </c>
      <c r="AI1690" s="26" t="str">
        <f ca="1" t="shared" si="202"/>
        <v>是</v>
      </c>
      <c r="AJ1690" s="27" t="str">
        <f ca="1" t="shared" si="203"/>
        <v>是</v>
      </c>
      <c r="AK1690" s="28" t="s">
        <v>69</v>
      </c>
      <c r="AL1690" s="28"/>
      <c r="AM1690" s="28"/>
    </row>
    <row r="1691" spans="1:39">
      <c r="A1691" s="22" t="str">
        <f t="shared" si="198"/>
        <v>合肥经开大学城网点</v>
      </c>
      <c r="B1691" s="22" t="str">
        <f>VLOOKUP(R1691,区域划分!A:B,2,0)</f>
        <v>合肥南</v>
      </c>
      <c r="C1691" t="str">
        <f t="shared" si="199"/>
        <v>2020-11-08</v>
      </c>
      <c r="D1691" s="16" t="s">
        <v>15448</v>
      </c>
      <c r="E1691" s="16" t="s">
        <v>15449</v>
      </c>
      <c r="F1691" s="16" t="s">
        <v>433</v>
      </c>
      <c r="G1691" s="16" t="s">
        <v>532</v>
      </c>
      <c r="H1691" s="16" t="s">
        <v>533</v>
      </c>
      <c r="I1691" s="16" t="s">
        <v>436</v>
      </c>
      <c r="J1691" s="16" t="s">
        <v>1960</v>
      </c>
      <c r="K1691" s="16" t="s">
        <v>15450</v>
      </c>
      <c r="L1691" s="16" t="s">
        <v>15451</v>
      </c>
      <c r="M1691" s="16" t="s">
        <v>15452</v>
      </c>
      <c r="N1691" s="16" t="s">
        <v>441</v>
      </c>
      <c r="O1691" s="16" t="s">
        <v>442</v>
      </c>
      <c r="P1691" s="16" t="s">
        <v>15453</v>
      </c>
      <c r="Q1691" s="16" t="s">
        <v>2272</v>
      </c>
      <c r="R1691" s="16" t="s">
        <v>7</v>
      </c>
      <c r="S1691" s="16" t="s">
        <v>3414</v>
      </c>
      <c r="T1691" s="16" t="s">
        <v>15454</v>
      </c>
      <c r="U1691" s="16" t="s">
        <v>447</v>
      </c>
      <c r="V1691" s="16" t="s">
        <v>15455</v>
      </c>
      <c r="W1691" s="16" t="s">
        <v>15453</v>
      </c>
      <c r="X1691" s="16" t="s">
        <v>449</v>
      </c>
      <c r="Y1691" s="16" t="s">
        <v>450</v>
      </c>
      <c r="Z1691" s="16" t="s">
        <v>451</v>
      </c>
      <c r="AA1691" s="16" t="s">
        <v>15456</v>
      </c>
      <c r="AB1691" s="16" t="s">
        <v>3414</v>
      </c>
      <c r="AC1691" s="16" t="s">
        <v>111</v>
      </c>
      <c r="AD1691" s="16" t="s">
        <v>453</v>
      </c>
      <c r="AE1691" s="16" t="s">
        <v>338</v>
      </c>
      <c r="AF1691" s="16" t="s">
        <v>338</v>
      </c>
      <c r="AG1691" s="25">
        <f ca="1" t="shared" si="200"/>
        <v>20.3413888889481</v>
      </c>
      <c r="AH1691" s="25" t="str">
        <f t="shared" si="201"/>
        <v>是</v>
      </c>
      <c r="AI1691" s="26" t="str">
        <f ca="1" t="shared" si="202"/>
        <v>是</v>
      </c>
      <c r="AJ1691" s="27" t="str">
        <f ca="1" t="shared" si="203"/>
        <v>是</v>
      </c>
      <c r="AK1691" s="28" t="s">
        <v>69</v>
      </c>
      <c r="AL1691" s="28"/>
      <c r="AM1691" s="28"/>
    </row>
    <row r="1692" spans="1:39">
      <c r="A1692" s="22" t="str">
        <f t="shared" si="198"/>
        <v>合肥经开大学城网点</v>
      </c>
      <c r="B1692" s="22" t="str">
        <f>VLOOKUP(R1692,区域划分!A:B,2,0)</f>
        <v>合肥南</v>
      </c>
      <c r="C1692" t="str">
        <f t="shared" si="199"/>
        <v>2020-11-08</v>
      </c>
      <c r="D1692" s="16" t="s">
        <v>15457</v>
      </c>
      <c r="E1692" s="16" t="s">
        <v>15458</v>
      </c>
      <c r="F1692" s="16" t="s">
        <v>433</v>
      </c>
      <c r="G1692" s="16" t="s">
        <v>456</v>
      </c>
      <c r="H1692" s="16" t="s">
        <v>457</v>
      </c>
      <c r="I1692" s="16" t="s">
        <v>436</v>
      </c>
      <c r="J1692" s="16" t="s">
        <v>979</v>
      </c>
      <c r="K1692" s="16" t="s">
        <v>14491</v>
      </c>
      <c r="L1692" s="16" t="s">
        <v>15459</v>
      </c>
      <c r="M1692" s="16" t="s">
        <v>15460</v>
      </c>
      <c r="N1692" s="16" t="s">
        <v>441</v>
      </c>
      <c r="O1692" s="16" t="s">
        <v>442</v>
      </c>
      <c r="P1692" s="16" t="s">
        <v>15461</v>
      </c>
      <c r="Q1692" s="16" t="s">
        <v>15462</v>
      </c>
      <c r="R1692" s="16" t="s">
        <v>7</v>
      </c>
      <c r="S1692" s="16" t="s">
        <v>3414</v>
      </c>
      <c r="T1692" s="16" t="s">
        <v>15463</v>
      </c>
      <c r="U1692" s="16" t="s">
        <v>447</v>
      </c>
      <c r="V1692" s="16" t="s">
        <v>15464</v>
      </c>
      <c r="W1692" s="16" t="s">
        <v>15461</v>
      </c>
      <c r="X1692" s="16" t="s">
        <v>449</v>
      </c>
      <c r="Y1692" s="16" t="s">
        <v>450</v>
      </c>
      <c r="Z1692" s="16" t="s">
        <v>451</v>
      </c>
      <c r="AA1692" s="16" t="s">
        <v>15465</v>
      </c>
      <c r="AB1692" s="16" t="s">
        <v>3414</v>
      </c>
      <c r="AC1692" s="16" t="s">
        <v>7</v>
      </c>
      <c r="AD1692" s="16" t="s">
        <v>453</v>
      </c>
      <c r="AE1692" s="16" t="s">
        <v>338</v>
      </c>
      <c r="AF1692" s="16" t="s">
        <v>338</v>
      </c>
      <c r="AG1692" s="25">
        <f ca="1" t="shared" si="200"/>
        <v>20.1538888889481</v>
      </c>
      <c r="AH1692" s="25" t="str">
        <f t="shared" si="201"/>
        <v>是</v>
      </c>
      <c r="AI1692" s="26" t="str">
        <f ca="1" t="shared" si="202"/>
        <v>是</v>
      </c>
      <c r="AJ1692" s="27" t="str">
        <f ca="1" t="shared" si="203"/>
        <v>是</v>
      </c>
      <c r="AK1692" s="28" t="s">
        <v>69</v>
      </c>
      <c r="AL1692" s="28"/>
      <c r="AM1692" s="28"/>
    </row>
    <row r="1693" spans="1:39">
      <c r="A1693" s="22" t="str">
        <f t="shared" si="198"/>
        <v>合肥肥东人民路网点</v>
      </c>
      <c r="B1693" s="22" t="str">
        <f>VLOOKUP(R1693,区域划分!A:B,2,0)</f>
        <v>肥东</v>
      </c>
      <c r="C1693" t="str">
        <f t="shared" si="199"/>
        <v>2020-11-08</v>
      </c>
      <c r="D1693" s="16" t="s">
        <v>15466</v>
      </c>
      <c r="E1693" s="16" t="s">
        <v>15467</v>
      </c>
      <c r="F1693" s="16" t="s">
        <v>835</v>
      </c>
      <c r="G1693" s="16" t="s">
        <v>471</v>
      </c>
      <c r="H1693" s="16" t="s">
        <v>472</v>
      </c>
      <c r="I1693" s="16" t="s">
        <v>473</v>
      </c>
      <c r="J1693" s="16" t="s">
        <v>836</v>
      </c>
      <c r="K1693" s="16" t="s">
        <v>15468</v>
      </c>
      <c r="L1693" s="16" t="s">
        <v>15469</v>
      </c>
      <c r="M1693" s="16" t="s">
        <v>15470</v>
      </c>
      <c r="N1693" s="16" t="s">
        <v>478</v>
      </c>
      <c r="O1693" s="16" t="s">
        <v>442</v>
      </c>
      <c r="P1693" s="16" t="s">
        <v>15471</v>
      </c>
      <c r="Q1693" s="16" t="s">
        <v>15472</v>
      </c>
      <c r="R1693" s="16" t="s">
        <v>23</v>
      </c>
      <c r="S1693" s="16" t="s">
        <v>2174</v>
      </c>
      <c r="T1693" s="16" t="s">
        <v>15473</v>
      </c>
      <c r="U1693" s="16" t="s">
        <v>447</v>
      </c>
      <c r="V1693" s="16" t="s">
        <v>15474</v>
      </c>
      <c r="W1693" s="16" t="s">
        <v>15471</v>
      </c>
      <c r="X1693" s="16" t="s">
        <v>449</v>
      </c>
      <c r="Y1693" s="16" t="s">
        <v>450</v>
      </c>
      <c r="Z1693" s="16" t="s">
        <v>451</v>
      </c>
      <c r="AA1693" s="16" t="s">
        <v>15475</v>
      </c>
      <c r="AB1693" s="16" t="s">
        <v>2174</v>
      </c>
      <c r="AC1693" s="16" t="s">
        <v>23</v>
      </c>
      <c r="AD1693" s="16" t="s">
        <v>865</v>
      </c>
      <c r="AE1693" s="16" t="s">
        <v>338</v>
      </c>
      <c r="AF1693" s="16" t="s">
        <v>338</v>
      </c>
      <c r="AG1693" s="25">
        <f ca="1" t="shared" si="200"/>
        <v>1.60027777764481</v>
      </c>
      <c r="AH1693" s="25" t="str">
        <f t="shared" si="201"/>
        <v>是</v>
      </c>
      <c r="AI1693" s="26" t="str">
        <f ca="1" t="shared" si="202"/>
        <v>是</v>
      </c>
      <c r="AJ1693" s="27" t="str">
        <f ca="1" t="shared" si="203"/>
        <v>是</v>
      </c>
      <c r="AK1693" s="28" t="s">
        <v>69</v>
      </c>
      <c r="AL1693" s="28"/>
      <c r="AM1693" s="28"/>
    </row>
    <row r="1694" spans="1:39">
      <c r="A1694" s="22" t="str">
        <f t="shared" si="198"/>
        <v>合肥长丰北城网点</v>
      </c>
      <c r="B1694" s="22" t="str">
        <f>VLOOKUP(R1694,区域划分!A:B,2,0)</f>
        <v>合肥北</v>
      </c>
      <c r="C1694" t="str">
        <f t="shared" si="199"/>
        <v>2020-11-08</v>
      </c>
      <c r="D1694" s="16" t="s">
        <v>15476</v>
      </c>
      <c r="E1694" s="16" t="s">
        <v>12399</v>
      </c>
      <c r="F1694" s="16" t="s">
        <v>433</v>
      </c>
      <c r="G1694" s="16" t="s">
        <v>532</v>
      </c>
      <c r="H1694" s="16" t="s">
        <v>533</v>
      </c>
      <c r="I1694" s="16" t="s">
        <v>473</v>
      </c>
      <c r="J1694" s="16" t="s">
        <v>12400</v>
      </c>
      <c r="K1694" s="16" t="s">
        <v>12401</v>
      </c>
      <c r="L1694" s="16" t="s">
        <v>15477</v>
      </c>
      <c r="M1694" s="16" t="s">
        <v>537</v>
      </c>
      <c r="N1694" s="16" t="s">
        <v>478</v>
      </c>
      <c r="O1694" s="16" t="s">
        <v>442</v>
      </c>
      <c r="P1694" s="16" t="s">
        <v>537</v>
      </c>
      <c r="Q1694" s="16" t="s">
        <v>12403</v>
      </c>
      <c r="R1694" s="16" t="s">
        <v>21</v>
      </c>
      <c r="S1694" s="16" t="s">
        <v>482</v>
      </c>
      <c r="T1694" s="16" t="s">
        <v>15478</v>
      </c>
      <c r="U1694" s="16" t="s">
        <v>447</v>
      </c>
      <c r="V1694" s="16" t="s">
        <v>541</v>
      </c>
      <c r="W1694" s="16" t="s">
        <v>537</v>
      </c>
      <c r="X1694" s="16" t="s">
        <v>449</v>
      </c>
      <c r="Y1694" s="16" t="s">
        <v>450</v>
      </c>
      <c r="Z1694" s="16" t="s">
        <v>451</v>
      </c>
      <c r="AA1694" s="16" t="s">
        <v>15479</v>
      </c>
      <c r="AB1694" s="16" t="s">
        <v>482</v>
      </c>
      <c r="AC1694" s="16" t="s">
        <v>21</v>
      </c>
      <c r="AD1694" s="16" t="s">
        <v>453</v>
      </c>
      <c r="AE1694" s="16" t="s">
        <v>338</v>
      </c>
      <c r="AF1694" s="16" t="s">
        <v>338</v>
      </c>
      <c r="AG1694" s="25">
        <f ca="1" t="shared" si="200"/>
        <v>1.31777777778916</v>
      </c>
      <c r="AH1694" s="25" t="str">
        <f t="shared" si="201"/>
        <v>是</v>
      </c>
      <c r="AI1694" s="26" t="str">
        <f ca="1" t="shared" si="202"/>
        <v>是</v>
      </c>
      <c r="AJ1694" s="27" t="str">
        <f ca="1" t="shared" si="203"/>
        <v>是</v>
      </c>
      <c r="AK1694" s="28" t="s">
        <v>69</v>
      </c>
      <c r="AL1694" s="28"/>
      <c r="AM1694" s="28"/>
    </row>
    <row r="1695" spans="1:39">
      <c r="A1695" s="22" t="str">
        <f t="shared" si="198"/>
        <v>淮南潘集网点</v>
      </c>
      <c r="B1695" s="22" t="str">
        <f>VLOOKUP(R1695,区域划分!A:B,2,0)</f>
        <v>淮南</v>
      </c>
      <c r="C1695" t="str">
        <f t="shared" si="199"/>
        <v>2020-11-08</v>
      </c>
      <c r="D1695" s="16" t="s">
        <v>15480</v>
      </c>
      <c r="E1695" s="16" t="s">
        <v>15481</v>
      </c>
      <c r="F1695" s="16" t="s">
        <v>433</v>
      </c>
      <c r="G1695" s="16" t="s">
        <v>532</v>
      </c>
      <c r="H1695" s="16" t="s">
        <v>533</v>
      </c>
      <c r="I1695" s="16" t="s">
        <v>436</v>
      </c>
      <c r="J1695" s="16" t="s">
        <v>2899</v>
      </c>
      <c r="K1695" s="16" t="s">
        <v>10720</v>
      </c>
      <c r="L1695" s="16" t="s">
        <v>15482</v>
      </c>
      <c r="M1695" s="16" t="s">
        <v>15483</v>
      </c>
      <c r="N1695" s="16" t="s">
        <v>441</v>
      </c>
      <c r="O1695" s="16" t="s">
        <v>442</v>
      </c>
      <c r="P1695" s="16" t="s">
        <v>15483</v>
      </c>
      <c r="Q1695" s="16" t="s">
        <v>15484</v>
      </c>
      <c r="R1695" s="16" t="s">
        <v>47</v>
      </c>
      <c r="S1695" s="16" t="s">
        <v>8279</v>
      </c>
      <c r="T1695" s="16" t="s">
        <v>15485</v>
      </c>
      <c r="U1695" s="16" t="s">
        <v>447</v>
      </c>
      <c r="V1695" s="16" t="s">
        <v>15486</v>
      </c>
      <c r="W1695" s="16" t="s">
        <v>15483</v>
      </c>
      <c r="X1695" s="16" t="s">
        <v>449</v>
      </c>
      <c r="Y1695" s="16" t="s">
        <v>450</v>
      </c>
      <c r="Z1695" s="16" t="s">
        <v>451</v>
      </c>
      <c r="AA1695" s="16" t="s">
        <v>15487</v>
      </c>
      <c r="AB1695" s="16" t="s">
        <v>8279</v>
      </c>
      <c r="AC1695" s="16" t="s">
        <v>47</v>
      </c>
      <c r="AD1695" s="16" t="s">
        <v>453</v>
      </c>
      <c r="AE1695" s="16" t="s">
        <v>338</v>
      </c>
      <c r="AF1695" s="16" t="s">
        <v>338</v>
      </c>
      <c r="AG1695" s="25">
        <f ca="1" t="shared" si="200"/>
        <v>23.7272222221945</v>
      </c>
      <c r="AH1695" s="25" t="str">
        <f t="shared" si="201"/>
        <v>是</v>
      </c>
      <c r="AI1695" s="26" t="str">
        <f ca="1" t="shared" si="202"/>
        <v>是</v>
      </c>
      <c r="AJ1695" s="27" t="str">
        <f ca="1" t="shared" si="203"/>
        <v>是</v>
      </c>
      <c r="AK1695" s="28" t="s">
        <v>69</v>
      </c>
      <c r="AL1695" s="28"/>
      <c r="AM1695" s="28"/>
    </row>
    <row r="1696" spans="1:39">
      <c r="A1696" s="22" t="str">
        <f t="shared" si="198"/>
        <v>合肥长丰北城网点</v>
      </c>
      <c r="B1696" s="22" t="str">
        <f>VLOOKUP(R1696,区域划分!A:B,2,0)</f>
        <v>合肥北</v>
      </c>
      <c r="C1696" t="str">
        <f t="shared" si="199"/>
        <v>2020-11-08</v>
      </c>
      <c r="D1696" s="16" t="s">
        <v>15488</v>
      </c>
      <c r="E1696" s="16" t="s">
        <v>15489</v>
      </c>
      <c r="F1696" s="16" t="s">
        <v>433</v>
      </c>
      <c r="G1696" s="16" t="s">
        <v>456</v>
      </c>
      <c r="H1696" s="16" t="s">
        <v>457</v>
      </c>
      <c r="I1696" s="16" t="s">
        <v>473</v>
      </c>
      <c r="J1696" s="16" t="s">
        <v>15490</v>
      </c>
      <c r="K1696" s="16" t="s">
        <v>15491</v>
      </c>
      <c r="L1696" s="16" t="s">
        <v>15492</v>
      </c>
      <c r="M1696" s="16" t="s">
        <v>15493</v>
      </c>
      <c r="N1696" s="16" t="s">
        <v>478</v>
      </c>
      <c r="O1696" s="16" t="s">
        <v>442</v>
      </c>
      <c r="P1696" s="16" t="s">
        <v>15494</v>
      </c>
      <c r="Q1696" s="16" t="s">
        <v>15495</v>
      </c>
      <c r="R1696" s="16" t="s">
        <v>21</v>
      </c>
      <c r="S1696" s="16" t="s">
        <v>482</v>
      </c>
      <c r="T1696" s="16" t="s">
        <v>15496</v>
      </c>
      <c r="U1696" s="16" t="s">
        <v>447</v>
      </c>
      <c r="V1696" s="16" t="s">
        <v>15497</v>
      </c>
      <c r="W1696" s="16" t="s">
        <v>15494</v>
      </c>
      <c r="X1696" s="16" t="s">
        <v>449</v>
      </c>
      <c r="Y1696" s="16" t="s">
        <v>450</v>
      </c>
      <c r="Z1696" s="16" t="s">
        <v>451</v>
      </c>
      <c r="AA1696" s="16" t="s">
        <v>15498</v>
      </c>
      <c r="AB1696" s="16" t="s">
        <v>482</v>
      </c>
      <c r="AC1696" s="16" t="s">
        <v>21</v>
      </c>
      <c r="AD1696" s="16" t="s">
        <v>453</v>
      </c>
      <c r="AE1696" s="16" t="s">
        <v>338</v>
      </c>
      <c r="AF1696" s="16" t="s">
        <v>338</v>
      </c>
      <c r="AG1696" s="25">
        <f ca="1" t="shared" si="200"/>
        <v>1.26722222229</v>
      </c>
      <c r="AH1696" s="25" t="str">
        <f t="shared" si="201"/>
        <v>是</v>
      </c>
      <c r="AI1696" s="26" t="str">
        <f ca="1" t="shared" si="202"/>
        <v>是</v>
      </c>
      <c r="AJ1696" s="27" t="str">
        <f ca="1" t="shared" si="203"/>
        <v>是</v>
      </c>
      <c r="AK1696" s="28" t="s">
        <v>69</v>
      </c>
      <c r="AL1696" s="28"/>
      <c r="AM1696" s="28"/>
    </row>
    <row r="1697" spans="1:39">
      <c r="A1697" s="22" t="str">
        <f t="shared" si="198"/>
        <v>淮南潘集网点</v>
      </c>
      <c r="B1697" s="22" t="str">
        <f>VLOOKUP(R1697,区域划分!A:B,2,0)</f>
        <v>淮南</v>
      </c>
      <c r="C1697" t="str">
        <f t="shared" si="199"/>
        <v>2020-11-08</v>
      </c>
      <c r="D1697" s="16" t="s">
        <v>15499</v>
      </c>
      <c r="E1697" s="16" t="s">
        <v>15500</v>
      </c>
      <c r="F1697" s="16" t="s">
        <v>433</v>
      </c>
      <c r="G1697" s="16" t="s">
        <v>456</v>
      </c>
      <c r="H1697" s="16" t="s">
        <v>457</v>
      </c>
      <c r="I1697" s="16" t="s">
        <v>473</v>
      </c>
      <c r="J1697" s="16" t="s">
        <v>3627</v>
      </c>
      <c r="K1697" s="16" t="s">
        <v>10928</v>
      </c>
      <c r="L1697" s="16" t="s">
        <v>15501</v>
      </c>
      <c r="M1697" s="16" t="s">
        <v>15502</v>
      </c>
      <c r="N1697" s="16" t="s">
        <v>441</v>
      </c>
      <c r="O1697" s="16" t="s">
        <v>442</v>
      </c>
      <c r="P1697" s="16" t="s">
        <v>15503</v>
      </c>
      <c r="Q1697" s="16" t="s">
        <v>15504</v>
      </c>
      <c r="R1697" s="16" t="s">
        <v>47</v>
      </c>
      <c r="S1697" s="16" t="s">
        <v>8279</v>
      </c>
      <c r="T1697" s="16" t="s">
        <v>15505</v>
      </c>
      <c r="U1697" s="16" t="s">
        <v>447</v>
      </c>
      <c r="V1697" s="16" t="s">
        <v>15506</v>
      </c>
      <c r="W1697" s="16" t="s">
        <v>15503</v>
      </c>
      <c r="X1697" s="16" t="s">
        <v>449</v>
      </c>
      <c r="Y1697" s="16" t="s">
        <v>450</v>
      </c>
      <c r="Z1697" s="16" t="s">
        <v>451</v>
      </c>
      <c r="AA1697" s="16" t="s">
        <v>15507</v>
      </c>
      <c r="AB1697" s="16" t="s">
        <v>8279</v>
      </c>
      <c r="AC1697" s="16" t="s">
        <v>47</v>
      </c>
      <c r="AD1697" s="16" t="s">
        <v>453</v>
      </c>
      <c r="AE1697" s="16" t="s">
        <v>338</v>
      </c>
      <c r="AF1697" s="16" t="s">
        <v>338</v>
      </c>
      <c r="AG1697" s="25">
        <f ca="1" t="shared" si="200"/>
        <v>5.89666666678386</v>
      </c>
      <c r="AH1697" s="25" t="str">
        <f t="shared" si="201"/>
        <v>是</v>
      </c>
      <c r="AI1697" s="26" t="str">
        <f ca="1" t="shared" si="202"/>
        <v>是</v>
      </c>
      <c r="AJ1697" s="27" t="str">
        <f ca="1" t="shared" si="203"/>
        <v>是</v>
      </c>
      <c r="AK1697" s="28" t="s">
        <v>69</v>
      </c>
      <c r="AL1697" s="28"/>
      <c r="AM1697" s="28"/>
    </row>
    <row r="1698" spans="1:39">
      <c r="A1698" s="22" t="str">
        <f t="shared" si="198"/>
        <v>六安金安木厂网点</v>
      </c>
      <c r="B1698" s="22" t="str">
        <f>VLOOKUP(R1698,区域划分!A:B,2,0)</f>
        <v>六安</v>
      </c>
      <c r="C1698" t="str">
        <f t="shared" si="199"/>
        <v>2020-11-08</v>
      </c>
      <c r="D1698" s="16" t="s">
        <v>15508</v>
      </c>
      <c r="E1698" s="16" t="s">
        <v>15509</v>
      </c>
      <c r="F1698" s="16" t="s">
        <v>433</v>
      </c>
      <c r="G1698" s="16" t="s">
        <v>532</v>
      </c>
      <c r="H1698" s="16" t="s">
        <v>1112</v>
      </c>
      <c r="I1698" s="16" t="s">
        <v>473</v>
      </c>
      <c r="J1698" s="16" t="s">
        <v>2526</v>
      </c>
      <c r="K1698" s="16" t="s">
        <v>2527</v>
      </c>
      <c r="L1698" s="16" t="s">
        <v>15510</v>
      </c>
      <c r="M1698" s="16" t="s">
        <v>15511</v>
      </c>
      <c r="N1698" s="16" t="s">
        <v>441</v>
      </c>
      <c r="O1698" s="16" t="s">
        <v>442</v>
      </c>
      <c r="P1698" s="16" t="s">
        <v>15512</v>
      </c>
      <c r="Q1698" s="16" t="s">
        <v>15513</v>
      </c>
      <c r="R1698" s="16" t="s">
        <v>94</v>
      </c>
      <c r="S1698" s="16" t="s">
        <v>15514</v>
      </c>
      <c r="T1698" s="16" t="s">
        <v>15515</v>
      </c>
      <c r="U1698" s="16" t="s">
        <v>447</v>
      </c>
      <c r="V1698" s="16" t="s">
        <v>15516</v>
      </c>
      <c r="W1698" s="16" t="s">
        <v>15512</v>
      </c>
      <c r="X1698" s="16" t="s">
        <v>449</v>
      </c>
      <c r="Y1698" s="16" t="s">
        <v>450</v>
      </c>
      <c r="Z1698" s="16" t="s">
        <v>451</v>
      </c>
      <c r="AA1698" s="16" t="s">
        <v>15517</v>
      </c>
      <c r="AB1698" s="16" t="s">
        <v>15514</v>
      </c>
      <c r="AC1698" s="16" t="s">
        <v>94</v>
      </c>
      <c r="AD1698" s="16" t="s">
        <v>453</v>
      </c>
      <c r="AE1698" s="16" t="s">
        <v>338</v>
      </c>
      <c r="AF1698" s="16" t="s">
        <v>338</v>
      </c>
      <c r="AG1698" s="25">
        <f ca="1" t="shared" si="200"/>
        <v>5.83555555553176</v>
      </c>
      <c r="AH1698" s="25" t="str">
        <f t="shared" si="201"/>
        <v>是</v>
      </c>
      <c r="AI1698" s="26" t="str">
        <f ca="1" t="shared" si="202"/>
        <v>是</v>
      </c>
      <c r="AJ1698" s="27" t="str">
        <f ca="1" t="shared" si="203"/>
        <v>是</v>
      </c>
      <c r="AK1698" s="28" t="s">
        <v>69</v>
      </c>
      <c r="AL1698" s="28"/>
      <c r="AM1698" s="28"/>
    </row>
    <row r="1699" spans="1:39">
      <c r="A1699" s="22" t="str">
        <f t="shared" si="198"/>
        <v>合肥高新天鹅湖网点</v>
      </c>
      <c r="B1699" s="22" t="str">
        <f>VLOOKUP(R1699,区域划分!A:B,2,0)</f>
        <v>合肥南</v>
      </c>
      <c r="C1699" t="str">
        <f t="shared" si="199"/>
        <v>2020-11-08</v>
      </c>
      <c r="D1699" s="16" t="s">
        <v>15518</v>
      </c>
      <c r="E1699" s="16" t="s">
        <v>15519</v>
      </c>
      <c r="F1699" s="16" t="s">
        <v>433</v>
      </c>
      <c r="G1699" s="16" t="s">
        <v>471</v>
      </c>
      <c r="H1699" s="16" t="s">
        <v>472</v>
      </c>
      <c r="I1699" s="16" t="s">
        <v>473</v>
      </c>
      <c r="J1699" s="16" t="s">
        <v>1220</v>
      </c>
      <c r="K1699" s="16" t="s">
        <v>1221</v>
      </c>
      <c r="L1699" s="16" t="s">
        <v>15520</v>
      </c>
      <c r="M1699" s="16" t="s">
        <v>15521</v>
      </c>
      <c r="N1699" s="16" t="s">
        <v>478</v>
      </c>
      <c r="O1699" s="16" t="s">
        <v>442</v>
      </c>
      <c r="P1699" s="16" t="s">
        <v>15522</v>
      </c>
      <c r="Q1699" s="16" t="s">
        <v>15523</v>
      </c>
      <c r="R1699" s="16" t="s">
        <v>17</v>
      </c>
      <c r="S1699" s="16" t="s">
        <v>593</v>
      </c>
      <c r="T1699" s="16" t="s">
        <v>15524</v>
      </c>
      <c r="U1699" s="16" t="s">
        <v>447</v>
      </c>
      <c r="V1699" s="16" t="s">
        <v>15525</v>
      </c>
      <c r="W1699" s="16" t="s">
        <v>15522</v>
      </c>
      <c r="X1699" s="16" t="s">
        <v>449</v>
      </c>
      <c r="Y1699" s="16" t="s">
        <v>450</v>
      </c>
      <c r="Z1699" s="16" t="s">
        <v>451</v>
      </c>
      <c r="AA1699" s="16" t="s">
        <v>15526</v>
      </c>
      <c r="AB1699" s="16" t="s">
        <v>593</v>
      </c>
      <c r="AC1699" s="16" t="s">
        <v>17</v>
      </c>
      <c r="AD1699" s="16" t="s">
        <v>453</v>
      </c>
      <c r="AE1699" s="16" t="s">
        <v>338</v>
      </c>
      <c r="AF1699" s="16" t="s">
        <v>338</v>
      </c>
      <c r="AG1699" s="25">
        <f ca="1" t="shared" si="200"/>
        <v>4.65694444446126</v>
      </c>
      <c r="AH1699" s="25" t="str">
        <f t="shared" si="201"/>
        <v>是</v>
      </c>
      <c r="AI1699" s="26" t="str">
        <f ca="1" t="shared" si="202"/>
        <v>是</v>
      </c>
      <c r="AJ1699" s="27" t="str">
        <f ca="1" t="shared" si="203"/>
        <v>是</v>
      </c>
      <c r="AK1699" s="28" t="s">
        <v>69</v>
      </c>
      <c r="AL1699" s="28"/>
      <c r="AM1699" s="28"/>
    </row>
    <row r="1700" spans="1:39">
      <c r="A1700" s="22" t="str">
        <f t="shared" si="198"/>
        <v>合肥肥东吾悦网点</v>
      </c>
      <c r="B1700" s="22" t="str">
        <f>VLOOKUP(R1700,区域划分!A:B,2,0)</f>
        <v>肥东</v>
      </c>
      <c r="C1700" t="str">
        <f t="shared" si="199"/>
        <v>2020-11-08</v>
      </c>
      <c r="D1700" s="16" t="s">
        <v>15527</v>
      </c>
      <c r="E1700" s="16" t="s">
        <v>15528</v>
      </c>
      <c r="F1700" s="16" t="s">
        <v>433</v>
      </c>
      <c r="G1700" s="16" t="s">
        <v>471</v>
      </c>
      <c r="H1700" s="16" t="s">
        <v>472</v>
      </c>
      <c r="I1700" s="16" t="s">
        <v>436</v>
      </c>
      <c r="J1700" s="16" t="s">
        <v>15529</v>
      </c>
      <c r="K1700" s="16" t="s">
        <v>15530</v>
      </c>
      <c r="L1700" s="16" t="s">
        <v>15531</v>
      </c>
      <c r="M1700" s="16" t="s">
        <v>15532</v>
      </c>
      <c r="N1700" s="16" t="s">
        <v>478</v>
      </c>
      <c r="O1700" s="16" t="s">
        <v>442</v>
      </c>
      <c r="P1700" s="16" t="s">
        <v>15533</v>
      </c>
      <c r="Q1700" s="16" t="s">
        <v>15534</v>
      </c>
      <c r="R1700" s="16" t="s">
        <v>11</v>
      </c>
      <c r="S1700" s="16" t="s">
        <v>4406</v>
      </c>
      <c r="T1700" s="16" t="s">
        <v>15535</v>
      </c>
      <c r="U1700" s="16" t="s">
        <v>447</v>
      </c>
      <c r="V1700" s="16" t="s">
        <v>15536</v>
      </c>
      <c r="W1700" s="16" t="s">
        <v>15533</v>
      </c>
      <c r="X1700" s="16" t="s">
        <v>449</v>
      </c>
      <c r="Y1700" s="16" t="s">
        <v>450</v>
      </c>
      <c r="Z1700" s="16" t="s">
        <v>451</v>
      </c>
      <c r="AA1700" s="16" t="s">
        <v>15537</v>
      </c>
      <c r="AB1700" s="16" t="s">
        <v>4406</v>
      </c>
      <c r="AC1700" s="16" t="s">
        <v>11</v>
      </c>
      <c r="AD1700" s="16" t="s">
        <v>453</v>
      </c>
      <c r="AE1700" s="16" t="s">
        <v>338</v>
      </c>
      <c r="AF1700" s="16" t="s">
        <v>338</v>
      </c>
      <c r="AG1700" s="25">
        <f ca="1" t="shared" si="200"/>
        <v>23.6488888888853</v>
      </c>
      <c r="AH1700" s="25" t="str">
        <f t="shared" si="201"/>
        <v>是</v>
      </c>
      <c r="AI1700" s="26" t="str">
        <f ca="1" t="shared" si="202"/>
        <v>是</v>
      </c>
      <c r="AJ1700" s="27" t="str">
        <f ca="1" t="shared" si="203"/>
        <v>是</v>
      </c>
      <c r="AK1700" s="28" t="s">
        <v>69</v>
      </c>
      <c r="AL1700" s="28"/>
      <c r="AM1700" s="28"/>
    </row>
    <row r="1701" spans="1:39">
      <c r="A1701" s="22" t="str">
        <f t="shared" si="198"/>
        <v>合肥经开大学城网点</v>
      </c>
      <c r="B1701" s="22" t="str">
        <f>VLOOKUP(R1701,区域划分!A:B,2,0)</f>
        <v>合肥南</v>
      </c>
      <c r="C1701" t="str">
        <f t="shared" si="199"/>
        <v>2020-11-08</v>
      </c>
      <c r="D1701" s="16" t="s">
        <v>15538</v>
      </c>
      <c r="E1701" s="16" t="s">
        <v>15539</v>
      </c>
      <c r="F1701" s="16" t="s">
        <v>433</v>
      </c>
      <c r="G1701" s="16" t="s">
        <v>532</v>
      </c>
      <c r="H1701" s="16" t="s">
        <v>533</v>
      </c>
      <c r="I1701" s="16" t="s">
        <v>436</v>
      </c>
      <c r="J1701" s="16" t="s">
        <v>12889</v>
      </c>
      <c r="K1701" s="16" t="s">
        <v>12890</v>
      </c>
      <c r="L1701" s="16" t="s">
        <v>15540</v>
      </c>
      <c r="M1701" s="16" t="s">
        <v>3521</v>
      </c>
      <c r="N1701" s="16" t="s">
        <v>441</v>
      </c>
      <c r="O1701" s="16" t="s">
        <v>442</v>
      </c>
      <c r="P1701" s="16" t="s">
        <v>3521</v>
      </c>
      <c r="Q1701" s="16" t="s">
        <v>15541</v>
      </c>
      <c r="R1701" s="16" t="s">
        <v>7</v>
      </c>
      <c r="S1701" s="16" t="s">
        <v>3414</v>
      </c>
      <c r="T1701" s="16" t="s">
        <v>15542</v>
      </c>
      <c r="U1701" s="16" t="s">
        <v>447</v>
      </c>
      <c r="V1701" s="16" t="s">
        <v>4363</v>
      </c>
      <c r="W1701" s="16" t="s">
        <v>3521</v>
      </c>
      <c r="X1701" s="16" t="s">
        <v>449</v>
      </c>
      <c r="Y1701" s="16" t="s">
        <v>450</v>
      </c>
      <c r="Z1701" s="16" t="s">
        <v>451</v>
      </c>
      <c r="AA1701" s="16" t="s">
        <v>15543</v>
      </c>
      <c r="AB1701" s="16" t="s">
        <v>3414</v>
      </c>
      <c r="AC1701" s="16" t="s">
        <v>111</v>
      </c>
      <c r="AD1701" s="16" t="s">
        <v>453</v>
      </c>
      <c r="AE1701" s="16" t="s">
        <v>338</v>
      </c>
      <c r="AF1701" s="16" t="s">
        <v>338</v>
      </c>
      <c r="AG1701" s="25">
        <f ca="1" t="shared" si="200"/>
        <v>19.7836111112265</v>
      </c>
      <c r="AH1701" s="25" t="str">
        <f t="shared" si="201"/>
        <v>是</v>
      </c>
      <c r="AI1701" s="26" t="str">
        <f ca="1" t="shared" si="202"/>
        <v>是</v>
      </c>
      <c r="AJ1701" s="27" t="str">
        <f ca="1" t="shared" si="203"/>
        <v>是</v>
      </c>
      <c r="AK1701" s="28" t="s">
        <v>69</v>
      </c>
      <c r="AL1701" s="28"/>
      <c r="AM1701" s="28"/>
    </row>
    <row r="1702" spans="1:39">
      <c r="A1702" s="22" t="str">
        <f t="shared" si="198"/>
        <v>合肥长丰北城网点</v>
      </c>
      <c r="B1702" s="22" t="str">
        <f>VLOOKUP(R1702,区域划分!A:B,2,0)</f>
        <v>合肥北</v>
      </c>
      <c r="C1702" t="str">
        <f t="shared" si="199"/>
        <v>2020-11-08</v>
      </c>
      <c r="D1702" s="16" t="s">
        <v>15544</v>
      </c>
      <c r="E1702" s="16" t="s">
        <v>15545</v>
      </c>
      <c r="F1702" s="16" t="s">
        <v>835</v>
      </c>
      <c r="G1702" s="16" t="s">
        <v>471</v>
      </c>
      <c r="H1702" s="16" t="s">
        <v>472</v>
      </c>
      <c r="I1702" s="16" t="s">
        <v>473</v>
      </c>
      <c r="J1702" s="16" t="s">
        <v>836</v>
      </c>
      <c r="K1702" s="16" t="s">
        <v>15546</v>
      </c>
      <c r="L1702" s="16" t="s">
        <v>15547</v>
      </c>
      <c r="M1702" s="16" t="s">
        <v>1560</v>
      </c>
      <c r="N1702" s="16" t="s">
        <v>441</v>
      </c>
      <c r="O1702" s="16" t="s">
        <v>442</v>
      </c>
      <c r="P1702" s="16" t="s">
        <v>15548</v>
      </c>
      <c r="Q1702" s="16" t="s">
        <v>15549</v>
      </c>
      <c r="R1702" s="16" t="s">
        <v>21</v>
      </c>
      <c r="S1702" s="16" t="s">
        <v>482</v>
      </c>
      <c r="T1702" s="16" t="s">
        <v>15550</v>
      </c>
      <c r="U1702" s="16" t="s">
        <v>447</v>
      </c>
      <c r="V1702" s="16" t="s">
        <v>3161</v>
      </c>
      <c r="W1702" s="16" t="s">
        <v>15548</v>
      </c>
      <c r="X1702" s="16" t="s">
        <v>449</v>
      </c>
      <c r="Y1702" s="16" t="s">
        <v>450</v>
      </c>
      <c r="Z1702" s="16" t="s">
        <v>451</v>
      </c>
      <c r="AA1702" s="16" t="s">
        <v>15551</v>
      </c>
      <c r="AB1702" s="16" t="s">
        <v>482</v>
      </c>
      <c r="AC1702" s="16" t="s">
        <v>21</v>
      </c>
      <c r="AD1702" s="16" t="s">
        <v>453</v>
      </c>
      <c r="AE1702" s="16" t="s">
        <v>338</v>
      </c>
      <c r="AF1702" s="16" t="s">
        <v>338</v>
      </c>
      <c r="AG1702" s="25">
        <f ca="1" t="shared" si="200"/>
        <v>1.26083333330462</v>
      </c>
      <c r="AH1702" s="25" t="str">
        <f t="shared" si="201"/>
        <v>是</v>
      </c>
      <c r="AI1702" s="26" t="str">
        <f ca="1" t="shared" si="202"/>
        <v>是</v>
      </c>
      <c r="AJ1702" s="27" t="str">
        <f ca="1" t="shared" si="203"/>
        <v>是</v>
      </c>
      <c r="AK1702" s="28" t="s">
        <v>69</v>
      </c>
      <c r="AL1702" s="28"/>
      <c r="AM1702" s="28"/>
    </row>
    <row r="1703" spans="1:39">
      <c r="A1703" s="22" t="str">
        <f t="shared" si="198"/>
        <v>合肥经开大学城网点</v>
      </c>
      <c r="B1703" s="22" t="str">
        <f>VLOOKUP(R1703,区域划分!A:B,2,0)</f>
        <v>合肥南</v>
      </c>
      <c r="C1703" t="str">
        <f t="shared" si="199"/>
        <v>2020-11-08</v>
      </c>
      <c r="D1703" s="16" t="s">
        <v>15552</v>
      </c>
      <c r="E1703" s="16" t="s">
        <v>15553</v>
      </c>
      <c r="F1703" s="16" t="s">
        <v>433</v>
      </c>
      <c r="G1703" s="16" t="s">
        <v>532</v>
      </c>
      <c r="H1703" s="16" t="s">
        <v>533</v>
      </c>
      <c r="I1703" s="16" t="s">
        <v>436</v>
      </c>
      <c r="J1703" s="16" t="s">
        <v>1586</v>
      </c>
      <c r="K1703" s="16" t="s">
        <v>1587</v>
      </c>
      <c r="L1703" s="16" t="s">
        <v>15554</v>
      </c>
      <c r="M1703" s="16" t="s">
        <v>15555</v>
      </c>
      <c r="N1703" s="16" t="s">
        <v>478</v>
      </c>
      <c r="O1703" s="16" t="s">
        <v>442</v>
      </c>
      <c r="P1703" s="16" t="s">
        <v>15556</v>
      </c>
      <c r="Q1703" s="16" t="s">
        <v>2641</v>
      </c>
      <c r="R1703" s="16" t="s">
        <v>7</v>
      </c>
      <c r="S1703" s="16" t="s">
        <v>3414</v>
      </c>
      <c r="T1703" s="16" t="s">
        <v>15259</v>
      </c>
      <c r="U1703" s="16" t="s">
        <v>447</v>
      </c>
      <c r="V1703" s="16" t="s">
        <v>15557</v>
      </c>
      <c r="W1703" s="16" t="s">
        <v>15556</v>
      </c>
      <c r="X1703" s="16" t="s">
        <v>449</v>
      </c>
      <c r="Y1703" s="16" t="s">
        <v>450</v>
      </c>
      <c r="Z1703" s="16" t="s">
        <v>451</v>
      </c>
      <c r="AA1703" s="16" t="s">
        <v>15558</v>
      </c>
      <c r="AB1703" s="16" t="s">
        <v>3414</v>
      </c>
      <c r="AC1703" s="16" t="s">
        <v>111</v>
      </c>
      <c r="AD1703" s="16" t="s">
        <v>453</v>
      </c>
      <c r="AE1703" s="16" t="s">
        <v>338</v>
      </c>
      <c r="AF1703" s="16" t="s">
        <v>338</v>
      </c>
      <c r="AG1703" s="25">
        <f ca="1" t="shared" si="200"/>
        <v>19.5911111111054</v>
      </c>
      <c r="AH1703" s="25" t="str">
        <f t="shared" si="201"/>
        <v>是</v>
      </c>
      <c r="AI1703" s="26" t="str">
        <f ca="1" t="shared" si="202"/>
        <v>是</v>
      </c>
      <c r="AJ1703" s="27" t="str">
        <f ca="1" t="shared" si="203"/>
        <v>是</v>
      </c>
      <c r="AK1703" s="28" t="s">
        <v>69</v>
      </c>
      <c r="AL1703" s="28"/>
      <c r="AM1703" s="28"/>
    </row>
    <row r="1704" spans="1:39">
      <c r="A1704" s="22" t="str">
        <f t="shared" si="198"/>
        <v>合肥经开大学城网点</v>
      </c>
      <c r="B1704" s="22" t="str">
        <f>VLOOKUP(R1704,区域划分!A:B,2,0)</f>
        <v>合肥南</v>
      </c>
      <c r="C1704" t="str">
        <f t="shared" si="199"/>
        <v>2020-11-08</v>
      </c>
      <c r="D1704" s="16" t="s">
        <v>15559</v>
      </c>
      <c r="E1704" s="16" t="s">
        <v>15560</v>
      </c>
      <c r="F1704" s="16" t="s">
        <v>433</v>
      </c>
      <c r="G1704" s="16" t="s">
        <v>456</v>
      </c>
      <c r="H1704" s="16" t="s">
        <v>457</v>
      </c>
      <c r="I1704" s="16" t="s">
        <v>473</v>
      </c>
      <c r="J1704" s="16" t="s">
        <v>1093</v>
      </c>
      <c r="K1704" s="16" t="s">
        <v>4687</v>
      </c>
      <c r="L1704" s="16" t="s">
        <v>15561</v>
      </c>
      <c r="M1704" s="16" t="s">
        <v>15562</v>
      </c>
      <c r="N1704" s="16" t="s">
        <v>478</v>
      </c>
      <c r="O1704" s="16" t="s">
        <v>442</v>
      </c>
      <c r="P1704" s="16" t="s">
        <v>15563</v>
      </c>
      <c r="Q1704" s="16" t="s">
        <v>15564</v>
      </c>
      <c r="R1704" s="16" t="s">
        <v>7</v>
      </c>
      <c r="S1704" s="16" t="s">
        <v>3414</v>
      </c>
      <c r="T1704" s="16" t="s">
        <v>15565</v>
      </c>
      <c r="U1704" s="16" t="s">
        <v>447</v>
      </c>
      <c r="V1704" s="16" t="s">
        <v>15566</v>
      </c>
      <c r="W1704" s="16" t="s">
        <v>15563</v>
      </c>
      <c r="X1704" s="16" t="s">
        <v>449</v>
      </c>
      <c r="Y1704" s="16" t="s">
        <v>450</v>
      </c>
      <c r="Z1704" s="16" t="s">
        <v>451</v>
      </c>
      <c r="AA1704" s="16" t="s">
        <v>15567</v>
      </c>
      <c r="AB1704" s="16" t="s">
        <v>3414</v>
      </c>
      <c r="AC1704" s="16" t="s">
        <v>111</v>
      </c>
      <c r="AD1704" s="16" t="s">
        <v>453</v>
      </c>
      <c r="AE1704" s="16" t="s">
        <v>338</v>
      </c>
      <c r="AF1704" s="16" t="s">
        <v>338</v>
      </c>
      <c r="AG1704" s="25">
        <f ca="1" t="shared" si="200"/>
        <v>19.5436111111776</v>
      </c>
      <c r="AH1704" s="25" t="str">
        <f t="shared" si="201"/>
        <v>是</v>
      </c>
      <c r="AI1704" s="26" t="str">
        <f ca="1" t="shared" si="202"/>
        <v>是</v>
      </c>
      <c r="AJ1704" s="27" t="str">
        <f ca="1" t="shared" si="203"/>
        <v>是</v>
      </c>
      <c r="AK1704" s="28" t="s">
        <v>69</v>
      </c>
      <c r="AL1704" s="28"/>
      <c r="AM1704" s="28"/>
    </row>
    <row r="1705" spans="1:39">
      <c r="A1705" s="22" t="str">
        <f t="shared" si="198"/>
        <v>合肥长丰水湖镇网点</v>
      </c>
      <c r="B1705" s="22" t="str">
        <f>VLOOKUP(R1705,区域划分!A:B,2,0)</f>
        <v>合肥北</v>
      </c>
      <c r="C1705" t="str">
        <f t="shared" si="199"/>
        <v>2020-11-08</v>
      </c>
      <c r="D1705" s="16" t="s">
        <v>15568</v>
      </c>
      <c r="E1705" s="16" t="s">
        <v>15569</v>
      </c>
      <c r="F1705" s="16" t="s">
        <v>433</v>
      </c>
      <c r="G1705" s="16" t="s">
        <v>471</v>
      </c>
      <c r="H1705" s="16" t="s">
        <v>472</v>
      </c>
      <c r="I1705" s="16" t="s">
        <v>436</v>
      </c>
      <c r="J1705" s="16" t="s">
        <v>15037</v>
      </c>
      <c r="K1705" s="16" t="s">
        <v>15038</v>
      </c>
      <c r="L1705" s="16" t="s">
        <v>15570</v>
      </c>
      <c r="M1705" s="16" t="s">
        <v>15571</v>
      </c>
      <c r="N1705" s="16" t="s">
        <v>478</v>
      </c>
      <c r="O1705" s="16" t="s">
        <v>442</v>
      </c>
      <c r="P1705" s="16" t="s">
        <v>15572</v>
      </c>
      <c r="Q1705" s="16" t="s">
        <v>15573</v>
      </c>
      <c r="R1705" s="16" t="s">
        <v>15</v>
      </c>
      <c r="S1705" s="16" t="s">
        <v>829</v>
      </c>
      <c r="T1705" s="16" t="s">
        <v>15574</v>
      </c>
      <c r="U1705" s="16" t="s">
        <v>447</v>
      </c>
      <c r="V1705" s="16" t="s">
        <v>15575</v>
      </c>
      <c r="W1705" s="16" t="s">
        <v>15572</v>
      </c>
      <c r="X1705" s="16" t="s">
        <v>449</v>
      </c>
      <c r="Y1705" s="16" t="s">
        <v>450</v>
      </c>
      <c r="Z1705" s="16" t="s">
        <v>451</v>
      </c>
      <c r="AA1705" s="16" t="s">
        <v>15576</v>
      </c>
      <c r="AB1705" s="16" t="s">
        <v>829</v>
      </c>
      <c r="AC1705" s="16" t="s">
        <v>15</v>
      </c>
      <c r="AD1705" s="16" t="s">
        <v>453</v>
      </c>
      <c r="AE1705" s="16" t="s">
        <v>338</v>
      </c>
      <c r="AF1705" s="16" t="s">
        <v>338</v>
      </c>
      <c r="AG1705" s="25">
        <f ca="1" t="shared" si="200"/>
        <v>6.02416666672798</v>
      </c>
      <c r="AH1705" s="25" t="str">
        <f t="shared" si="201"/>
        <v>是</v>
      </c>
      <c r="AI1705" s="26" t="str">
        <f ca="1" t="shared" si="202"/>
        <v>是</v>
      </c>
      <c r="AJ1705" s="27" t="str">
        <f ca="1" t="shared" si="203"/>
        <v>是</v>
      </c>
      <c r="AK1705" s="28" t="s">
        <v>69</v>
      </c>
      <c r="AL1705" s="28"/>
      <c r="AM1705" s="28"/>
    </row>
    <row r="1706" spans="1:39">
      <c r="A1706" s="22" t="str">
        <f t="shared" si="198"/>
        <v>黄山屯溪网点</v>
      </c>
      <c r="B1706" s="22" t="str">
        <f>VLOOKUP(R1706,区域划分!A:B,2,0)</f>
        <v>黄山</v>
      </c>
      <c r="C1706" t="str">
        <f t="shared" si="199"/>
        <v>2020-11-08</v>
      </c>
      <c r="D1706" s="16" t="s">
        <v>15577</v>
      </c>
      <c r="E1706" s="16" t="s">
        <v>15578</v>
      </c>
      <c r="F1706" s="16" t="s">
        <v>433</v>
      </c>
      <c r="G1706" s="16" t="s">
        <v>456</v>
      </c>
      <c r="H1706" s="16" t="s">
        <v>457</v>
      </c>
      <c r="I1706" s="16" t="s">
        <v>473</v>
      </c>
      <c r="J1706" s="16" t="s">
        <v>2218</v>
      </c>
      <c r="K1706" s="16" t="s">
        <v>2219</v>
      </c>
      <c r="L1706" s="16" t="s">
        <v>15579</v>
      </c>
      <c r="M1706" s="16" t="s">
        <v>15580</v>
      </c>
      <c r="N1706" s="16" t="s">
        <v>441</v>
      </c>
      <c r="O1706" s="16" t="s">
        <v>442</v>
      </c>
      <c r="P1706" s="16" t="s">
        <v>15581</v>
      </c>
      <c r="Q1706" s="16" t="s">
        <v>15582</v>
      </c>
      <c r="R1706" s="16" t="s">
        <v>29</v>
      </c>
      <c r="S1706" s="16" t="s">
        <v>3569</v>
      </c>
      <c r="T1706" s="16" t="s">
        <v>15583</v>
      </c>
      <c r="U1706" s="16" t="s">
        <v>447</v>
      </c>
      <c r="V1706" s="16" t="s">
        <v>15584</v>
      </c>
      <c r="W1706" s="16" t="s">
        <v>15581</v>
      </c>
      <c r="X1706" s="16" t="s">
        <v>449</v>
      </c>
      <c r="Y1706" s="16" t="s">
        <v>450</v>
      </c>
      <c r="Z1706" s="16" t="s">
        <v>451</v>
      </c>
      <c r="AA1706" s="16" t="s">
        <v>15585</v>
      </c>
      <c r="AB1706" s="16" t="s">
        <v>3569</v>
      </c>
      <c r="AC1706" s="16" t="s">
        <v>29</v>
      </c>
      <c r="AD1706" s="16" t="s">
        <v>453</v>
      </c>
      <c r="AE1706" s="16" t="s">
        <v>338</v>
      </c>
      <c r="AF1706" s="16" t="s">
        <v>338</v>
      </c>
      <c r="AG1706" s="25">
        <f ca="1" t="shared" si="200"/>
        <v>17.7166666666162</v>
      </c>
      <c r="AH1706" s="25" t="str">
        <f t="shared" si="201"/>
        <v>是</v>
      </c>
      <c r="AI1706" s="26" t="str">
        <f ca="1" t="shared" si="202"/>
        <v>是</v>
      </c>
      <c r="AJ1706" s="27" t="str">
        <f ca="1" t="shared" si="203"/>
        <v>是</v>
      </c>
      <c r="AK1706" s="28" t="s">
        <v>69</v>
      </c>
      <c r="AL1706" s="28"/>
      <c r="AM1706" s="28"/>
    </row>
    <row r="1707" spans="1:39">
      <c r="A1707" s="22" t="str">
        <f t="shared" si="198"/>
        <v>池州青阳网点</v>
      </c>
      <c r="B1707" s="22" t="str">
        <f>VLOOKUP(R1707,区域划分!A:B,2,0)</f>
        <v>池州</v>
      </c>
      <c r="C1707" t="str">
        <f t="shared" si="199"/>
        <v>2020-11-08</v>
      </c>
      <c r="D1707" s="16" t="s">
        <v>15586</v>
      </c>
      <c r="E1707" s="16" t="s">
        <v>15587</v>
      </c>
      <c r="F1707" s="16" t="s">
        <v>433</v>
      </c>
      <c r="G1707" s="16" t="s">
        <v>456</v>
      </c>
      <c r="H1707" s="16" t="s">
        <v>457</v>
      </c>
      <c r="I1707" s="16" t="s">
        <v>473</v>
      </c>
      <c r="J1707" s="16" t="s">
        <v>1072</v>
      </c>
      <c r="K1707" s="16" t="s">
        <v>5168</v>
      </c>
      <c r="L1707" s="16" t="s">
        <v>15588</v>
      </c>
      <c r="M1707" s="16" t="s">
        <v>15589</v>
      </c>
      <c r="N1707" s="16" t="s">
        <v>478</v>
      </c>
      <c r="O1707" s="16" t="s">
        <v>442</v>
      </c>
      <c r="P1707" s="16" t="s">
        <v>15590</v>
      </c>
      <c r="Q1707" s="16" t="s">
        <v>15591</v>
      </c>
      <c r="R1707" s="16" t="s">
        <v>25</v>
      </c>
      <c r="S1707" s="16" t="s">
        <v>8594</v>
      </c>
      <c r="T1707" s="16" t="s">
        <v>15592</v>
      </c>
      <c r="U1707" s="16" t="s">
        <v>447</v>
      </c>
      <c r="V1707" s="16" t="s">
        <v>15593</v>
      </c>
      <c r="W1707" s="16" t="s">
        <v>15590</v>
      </c>
      <c r="X1707" s="16" t="s">
        <v>449</v>
      </c>
      <c r="Y1707" s="16" t="s">
        <v>450</v>
      </c>
      <c r="Z1707" s="16" t="s">
        <v>451</v>
      </c>
      <c r="AA1707" s="16" t="s">
        <v>15594</v>
      </c>
      <c r="AB1707" s="16" t="s">
        <v>8594</v>
      </c>
      <c r="AC1707" s="16" t="s">
        <v>25</v>
      </c>
      <c r="AD1707" s="16" t="s">
        <v>453</v>
      </c>
      <c r="AE1707" s="16" t="s">
        <v>338</v>
      </c>
      <c r="AF1707" s="16" t="s">
        <v>338</v>
      </c>
      <c r="AG1707" s="25">
        <f ca="1" t="shared" si="200"/>
        <v>1.22722222219454</v>
      </c>
      <c r="AH1707" s="25" t="str">
        <f t="shared" si="201"/>
        <v>是</v>
      </c>
      <c r="AI1707" s="26" t="str">
        <f ca="1" t="shared" si="202"/>
        <v>是</v>
      </c>
      <c r="AJ1707" s="27" t="str">
        <f ca="1" t="shared" si="203"/>
        <v>是</v>
      </c>
      <c r="AK1707" s="28" t="s">
        <v>69</v>
      </c>
      <c r="AL1707" s="28"/>
      <c r="AM1707" s="28"/>
    </row>
    <row r="1708" spans="1:39">
      <c r="A1708" s="22" t="str">
        <f t="shared" si="198"/>
        <v>合肥高新天鹅湖网点</v>
      </c>
      <c r="B1708" s="22" t="str">
        <f>VLOOKUP(R1708,区域划分!A:B,2,0)</f>
        <v>合肥南</v>
      </c>
      <c r="C1708" t="str">
        <f t="shared" si="199"/>
        <v>2020-11-08</v>
      </c>
      <c r="D1708" s="16" t="s">
        <v>15595</v>
      </c>
      <c r="E1708" s="16" t="s">
        <v>5007</v>
      </c>
      <c r="F1708" s="16" t="s">
        <v>433</v>
      </c>
      <c r="G1708" s="16" t="s">
        <v>456</v>
      </c>
      <c r="H1708" s="16" t="s">
        <v>457</v>
      </c>
      <c r="I1708" s="16" t="s">
        <v>436</v>
      </c>
      <c r="J1708" s="16" t="s">
        <v>898</v>
      </c>
      <c r="K1708" s="16" t="s">
        <v>1488</v>
      </c>
      <c r="L1708" s="16" t="s">
        <v>15596</v>
      </c>
      <c r="M1708" s="16" t="s">
        <v>5009</v>
      </c>
      <c r="N1708" s="16" t="s">
        <v>478</v>
      </c>
      <c r="O1708" s="16" t="s">
        <v>479</v>
      </c>
      <c r="P1708" s="16" t="s">
        <v>5010</v>
      </c>
      <c r="Q1708" s="16" t="s">
        <v>5011</v>
      </c>
      <c r="R1708" s="16" t="s">
        <v>17</v>
      </c>
      <c r="S1708" s="16" t="s">
        <v>593</v>
      </c>
      <c r="T1708" s="16" t="s">
        <v>15597</v>
      </c>
      <c r="U1708" s="16" t="s">
        <v>447</v>
      </c>
      <c r="V1708" s="16" t="s">
        <v>15598</v>
      </c>
      <c r="W1708" s="16" t="s">
        <v>5010</v>
      </c>
      <c r="X1708" s="16" t="s">
        <v>449</v>
      </c>
      <c r="Y1708" s="16" t="s">
        <v>450</v>
      </c>
      <c r="Z1708" s="16" t="s">
        <v>451</v>
      </c>
      <c r="AA1708" s="16" t="s">
        <v>15599</v>
      </c>
      <c r="AB1708" s="16" t="s">
        <v>593</v>
      </c>
      <c r="AC1708" s="16" t="s">
        <v>17</v>
      </c>
      <c r="AD1708" s="16" t="s">
        <v>453</v>
      </c>
      <c r="AE1708" s="16" t="s">
        <v>338</v>
      </c>
      <c r="AF1708" s="16" t="s">
        <v>338</v>
      </c>
      <c r="AG1708" s="25">
        <f ca="1" t="shared" si="200"/>
        <v>4.40916666673729</v>
      </c>
      <c r="AH1708" s="25" t="str">
        <f t="shared" si="201"/>
        <v>是</v>
      </c>
      <c r="AI1708" s="26" t="str">
        <f ca="1" t="shared" si="202"/>
        <v>是</v>
      </c>
      <c r="AJ1708" s="27" t="str">
        <f ca="1" t="shared" si="203"/>
        <v>是</v>
      </c>
      <c r="AK1708" s="28" t="s">
        <v>69</v>
      </c>
      <c r="AL1708" s="28"/>
      <c r="AM1708" s="28"/>
    </row>
    <row r="1709" spans="1:39">
      <c r="A1709" s="22" t="str">
        <f t="shared" si="198"/>
        <v>合肥经开大学城网点</v>
      </c>
      <c r="B1709" s="22" t="str">
        <f>VLOOKUP(R1709,区域划分!A:B,2,0)</f>
        <v>合肥南</v>
      </c>
      <c r="C1709" t="str">
        <f t="shared" si="199"/>
        <v>2020-11-08</v>
      </c>
      <c r="D1709" s="16" t="s">
        <v>15600</v>
      </c>
      <c r="E1709" s="16" t="s">
        <v>15601</v>
      </c>
      <c r="F1709" s="16" t="s">
        <v>433</v>
      </c>
      <c r="G1709" s="16" t="s">
        <v>532</v>
      </c>
      <c r="H1709" s="16" t="s">
        <v>533</v>
      </c>
      <c r="I1709" s="16" t="s">
        <v>473</v>
      </c>
      <c r="J1709" s="16" t="s">
        <v>1072</v>
      </c>
      <c r="K1709" s="16" t="s">
        <v>9836</v>
      </c>
      <c r="L1709" s="16" t="s">
        <v>15602</v>
      </c>
      <c r="M1709" s="16" t="s">
        <v>15603</v>
      </c>
      <c r="N1709" s="16" t="s">
        <v>478</v>
      </c>
      <c r="O1709" s="16" t="s">
        <v>442</v>
      </c>
      <c r="P1709" s="16" t="s">
        <v>15604</v>
      </c>
      <c r="Q1709" s="16" t="s">
        <v>15605</v>
      </c>
      <c r="R1709" s="16" t="s">
        <v>7</v>
      </c>
      <c r="S1709" s="16" t="s">
        <v>3414</v>
      </c>
      <c r="T1709" s="16" t="s">
        <v>15606</v>
      </c>
      <c r="U1709" s="16" t="s">
        <v>447</v>
      </c>
      <c r="V1709" s="16" t="s">
        <v>15607</v>
      </c>
      <c r="W1709" s="16" t="s">
        <v>15604</v>
      </c>
      <c r="X1709" s="16" t="s">
        <v>449</v>
      </c>
      <c r="Y1709" s="16" t="s">
        <v>450</v>
      </c>
      <c r="Z1709" s="16" t="s">
        <v>451</v>
      </c>
      <c r="AA1709" s="16" t="s">
        <v>15608</v>
      </c>
      <c r="AB1709" s="16" t="s">
        <v>3414</v>
      </c>
      <c r="AC1709" s="16" t="s">
        <v>111</v>
      </c>
      <c r="AD1709" s="16" t="s">
        <v>453</v>
      </c>
      <c r="AE1709" s="16" t="s">
        <v>338</v>
      </c>
      <c r="AF1709" s="16" t="s">
        <v>338</v>
      </c>
      <c r="AG1709" s="25">
        <f ca="1" t="shared" si="200"/>
        <v>19.1838888888597</v>
      </c>
      <c r="AH1709" s="25" t="str">
        <f t="shared" si="201"/>
        <v>是</v>
      </c>
      <c r="AI1709" s="26" t="str">
        <f ca="1" t="shared" si="202"/>
        <v>是</v>
      </c>
      <c r="AJ1709" s="27" t="str">
        <f ca="1" t="shared" si="203"/>
        <v>是</v>
      </c>
      <c r="AK1709" s="28" t="s">
        <v>69</v>
      </c>
      <c r="AL1709" s="28"/>
      <c r="AM1709" s="28"/>
    </row>
    <row r="1710" spans="1:39">
      <c r="A1710" s="22" t="str">
        <f t="shared" si="198"/>
        <v>合肥经开大学城网点</v>
      </c>
      <c r="B1710" s="22" t="str">
        <f>VLOOKUP(R1710,区域划分!A:B,2,0)</f>
        <v>合肥南</v>
      </c>
      <c r="C1710" t="str">
        <f t="shared" si="199"/>
        <v>2020-11-08</v>
      </c>
      <c r="D1710" s="16" t="s">
        <v>15609</v>
      </c>
      <c r="E1710" s="16" t="s">
        <v>12235</v>
      </c>
      <c r="F1710" s="16" t="s">
        <v>433</v>
      </c>
      <c r="G1710" s="16" t="s">
        <v>456</v>
      </c>
      <c r="H1710" s="16" t="s">
        <v>457</v>
      </c>
      <c r="I1710" s="16" t="s">
        <v>473</v>
      </c>
      <c r="J1710" s="16" t="s">
        <v>6863</v>
      </c>
      <c r="K1710" s="16" t="s">
        <v>12236</v>
      </c>
      <c r="L1710" s="16" t="s">
        <v>15610</v>
      </c>
      <c r="M1710" s="16" t="s">
        <v>15611</v>
      </c>
      <c r="N1710" s="16" t="s">
        <v>441</v>
      </c>
      <c r="O1710" s="16" t="s">
        <v>442</v>
      </c>
      <c r="P1710" s="16" t="s">
        <v>15612</v>
      </c>
      <c r="Q1710" s="16" t="s">
        <v>12240</v>
      </c>
      <c r="R1710" s="16" t="s">
        <v>7</v>
      </c>
      <c r="S1710" s="16" t="s">
        <v>3414</v>
      </c>
      <c r="T1710" s="16" t="s">
        <v>15613</v>
      </c>
      <c r="U1710" s="16" t="s">
        <v>447</v>
      </c>
      <c r="V1710" s="16" t="s">
        <v>15614</v>
      </c>
      <c r="W1710" s="16" t="s">
        <v>15612</v>
      </c>
      <c r="X1710" s="16" t="s">
        <v>449</v>
      </c>
      <c r="Y1710" s="16" t="s">
        <v>450</v>
      </c>
      <c r="Z1710" s="16" t="s">
        <v>451</v>
      </c>
      <c r="AA1710" s="16" t="s">
        <v>15615</v>
      </c>
      <c r="AB1710" s="16" t="s">
        <v>3414</v>
      </c>
      <c r="AC1710" s="16" t="s">
        <v>111</v>
      </c>
      <c r="AD1710" s="16" t="s">
        <v>453</v>
      </c>
      <c r="AE1710" s="16" t="s">
        <v>338</v>
      </c>
      <c r="AF1710" s="16" t="s">
        <v>338</v>
      </c>
      <c r="AG1710" s="25">
        <f ca="1" t="shared" si="200"/>
        <v>18.9302777778357</v>
      </c>
      <c r="AH1710" s="25" t="str">
        <f t="shared" si="201"/>
        <v>是</v>
      </c>
      <c r="AI1710" s="26" t="str">
        <f ca="1" t="shared" si="202"/>
        <v>是</v>
      </c>
      <c r="AJ1710" s="27" t="str">
        <f ca="1" t="shared" si="203"/>
        <v>是</v>
      </c>
      <c r="AK1710" s="28" t="s">
        <v>69</v>
      </c>
      <c r="AL1710" s="28"/>
      <c r="AM1710" s="28"/>
    </row>
    <row r="1711" spans="1:39">
      <c r="A1711" s="22" t="str">
        <f t="shared" si="198"/>
        <v>合肥长丰水湖镇网点</v>
      </c>
      <c r="B1711" s="22" t="str">
        <f>VLOOKUP(R1711,区域划分!A:B,2,0)</f>
        <v>合肥北</v>
      </c>
      <c r="C1711" t="str">
        <f t="shared" si="199"/>
        <v>2020-11-08</v>
      </c>
      <c r="D1711" s="16" t="s">
        <v>15616</v>
      </c>
      <c r="E1711" s="16" t="s">
        <v>937</v>
      </c>
      <c r="F1711" s="16" t="s">
        <v>433</v>
      </c>
      <c r="G1711" s="16" t="s">
        <v>471</v>
      </c>
      <c r="H1711" s="16" t="s">
        <v>472</v>
      </c>
      <c r="I1711" s="16" t="s">
        <v>473</v>
      </c>
      <c r="J1711" s="16" t="s">
        <v>134</v>
      </c>
      <c r="K1711" s="16" t="s">
        <v>938</v>
      </c>
      <c r="L1711" s="16" t="s">
        <v>15617</v>
      </c>
      <c r="M1711" s="16" t="s">
        <v>7289</v>
      </c>
      <c r="N1711" s="16" t="s">
        <v>441</v>
      </c>
      <c r="O1711" s="16" t="s">
        <v>442</v>
      </c>
      <c r="P1711" s="16" t="s">
        <v>9112</v>
      </c>
      <c r="Q1711" s="16" t="s">
        <v>940</v>
      </c>
      <c r="R1711" s="16" t="s">
        <v>15</v>
      </c>
      <c r="S1711" s="16" t="s">
        <v>829</v>
      </c>
      <c r="T1711" s="16" t="s">
        <v>15618</v>
      </c>
      <c r="U1711" s="16" t="s">
        <v>447</v>
      </c>
      <c r="V1711" s="16" t="s">
        <v>7292</v>
      </c>
      <c r="W1711" s="16" t="s">
        <v>9112</v>
      </c>
      <c r="X1711" s="16" t="s">
        <v>449</v>
      </c>
      <c r="Y1711" s="16" t="s">
        <v>450</v>
      </c>
      <c r="Z1711" s="16" t="s">
        <v>451</v>
      </c>
      <c r="AA1711" s="16" t="s">
        <v>15619</v>
      </c>
      <c r="AB1711" s="16" t="s">
        <v>829</v>
      </c>
      <c r="AC1711" s="16" t="s">
        <v>15</v>
      </c>
      <c r="AD1711" s="16" t="s">
        <v>453</v>
      </c>
      <c r="AE1711" s="16" t="s">
        <v>338</v>
      </c>
      <c r="AF1711" s="16" t="s">
        <v>338</v>
      </c>
      <c r="AG1711" s="25">
        <f ca="1" t="shared" si="200"/>
        <v>6.07972222217359</v>
      </c>
      <c r="AH1711" s="25" t="str">
        <f t="shared" si="201"/>
        <v>是</v>
      </c>
      <c r="AI1711" s="26" t="str">
        <f ca="1" t="shared" si="202"/>
        <v>是</v>
      </c>
      <c r="AJ1711" s="27" t="str">
        <f ca="1" t="shared" si="203"/>
        <v>是</v>
      </c>
      <c r="AK1711" s="28" t="s">
        <v>69</v>
      </c>
      <c r="AL1711" s="28"/>
      <c r="AM1711" s="28"/>
    </row>
    <row r="1712" spans="1:39">
      <c r="A1712" s="22" t="str">
        <f t="shared" si="198"/>
        <v>合肥高新天鹅湖网点</v>
      </c>
      <c r="B1712" s="22" t="str">
        <f>VLOOKUP(R1712,区域划分!A:B,2,0)</f>
        <v>合肥南</v>
      </c>
      <c r="C1712" t="str">
        <f t="shared" si="199"/>
        <v>2020-11-08</v>
      </c>
      <c r="D1712" s="16" t="s">
        <v>15620</v>
      </c>
      <c r="E1712" s="16" t="s">
        <v>15621</v>
      </c>
      <c r="F1712" s="16" t="s">
        <v>433</v>
      </c>
      <c r="G1712" s="16" t="s">
        <v>532</v>
      </c>
      <c r="H1712" s="16" t="s">
        <v>533</v>
      </c>
      <c r="I1712" s="16" t="s">
        <v>473</v>
      </c>
      <c r="J1712" s="16" t="s">
        <v>11900</v>
      </c>
      <c r="K1712" s="16" t="s">
        <v>15622</v>
      </c>
      <c r="L1712" s="16" t="s">
        <v>15623</v>
      </c>
      <c r="M1712" s="16" t="s">
        <v>537</v>
      </c>
      <c r="N1712" s="16" t="s">
        <v>478</v>
      </c>
      <c r="O1712" s="16" t="s">
        <v>442</v>
      </c>
      <c r="P1712" s="16" t="s">
        <v>3521</v>
      </c>
      <c r="Q1712" s="16" t="s">
        <v>15624</v>
      </c>
      <c r="R1712" s="16" t="s">
        <v>17</v>
      </c>
      <c r="S1712" s="16" t="s">
        <v>593</v>
      </c>
      <c r="T1712" s="16" t="s">
        <v>15625</v>
      </c>
      <c r="U1712" s="16" t="s">
        <v>447</v>
      </c>
      <c r="V1712" s="16" t="s">
        <v>541</v>
      </c>
      <c r="W1712" s="16" t="s">
        <v>3521</v>
      </c>
      <c r="X1712" s="16" t="s">
        <v>449</v>
      </c>
      <c r="Y1712" s="16" t="s">
        <v>450</v>
      </c>
      <c r="Z1712" s="16" t="s">
        <v>451</v>
      </c>
      <c r="AA1712" s="16" t="s">
        <v>15626</v>
      </c>
      <c r="AB1712" s="16" t="s">
        <v>593</v>
      </c>
      <c r="AC1712" s="16" t="s">
        <v>17</v>
      </c>
      <c r="AD1712" s="16" t="s">
        <v>453</v>
      </c>
      <c r="AE1712" s="16" t="s">
        <v>338</v>
      </c>
      <c r="AF1712" s="16" t="s">
        <v>338</v>
      </c>
      <c r="AG1712" s="25">
        <f ca="1" t="shared" si="200"/>
        <v>3.59972222219221</v>
      </c>
      <c r="AH1712" s="25" t="str">
        <f t="shared" si="201"/>
        <v>是</v>
      </c>
      <c r="AI1712" s="26" t="str">
        <f ca="1" t="shared" si="202"/>
        <v>是</v>
      </c>
      <c r="AJ1712" s="27" t="str">
        <f ca="1" t="shared" si="203"/>
        <v>是</v>
      </c>
      <c r="AK1712" s="28" t="s">
        <v>69</v>
      </c>
      <c r="AL1712" s="28"/>
      <c r="AM1712" s="28"/>
    </row>
    <row r="1713" spans="1:39">
      <c r="A1713" s="22" t="str">
        <f t="shared" si="198"/>
        <v>合肥长丰北城网点</v>
      </c>
      <c r="B1713" s="22" t="str">
        <f>VLOOKUP(R1713,区域划分!A:B,2,0)</f>
        <v>合肥北</v>
      </c>
      <c r="C1713" t="str">
        <f t="shared" si="199"/>
        <v>2020-11-08</v>
      </c>
      <c r="D1713" s="16" t="s">
        <v>15627</v>
      </c>
      <c r="E1713" s="16" t="s">
        <v>15628</v>
      </c>
      <c r="F1713" s="16" t="s">
        <v>433</v>
      </c>
      <c r="G1713" s="16" t="s">
        <v>456</v>
      </c>
      <c r="H1713" s="16" t="s">
        <v>457</v>
      </c>
      <c r="I1713" s="16" t="s">
        <v>473</v>
      </c>
      <c r="J1713" s="16" t="s">
        <v>954</v>
      </c>
      <c r="K1713" s="16" t="s">
        <v>2566</v>
      </c>
      <c r="L1713" s="16" t="s">
        <v>15629</v>
      </c>
      <c r="M1713" s="16" t="s">
        <v>537</v>
      </c>
      <c r="N1713" s="16" t="s">
        <v>441</v>
      </c>
      <c r="O1713" s="16" t="s">
        <v>442</v>
      </c>
      <c r="P1713" s="16" t="s">
        <v>537</v>
      </c>
      <c r="Q1713" s="16" t="s">
        <v>15630</v>
      </c>
      <c r="R1713" s="16" t="s">
        <v>21</v>
      </c>
      <c r="S1713" s="16" t="s">
        <v>482</v>
      </c>
      <c r="T1713" s="16" t="s">
        <v>15631</v>
      </c>
      <c r="U1713" s="16" t="s">
        <v>447</v>
      </c>
      <c r="V1713" s="16" t="s">
        <v>541</v>
      </c>
      <c r="W1713" s="16" t="s">
        <v>537</v>
      </c>
      <c r="X1713" s="16" t="s">
        <v>449</v>
      </c>
      <c r="Y1713" s="16" t="s">
        <v>450</v>
      </c>
      <c r="Z1713" s="16" t="s">
        <v>451</v>
      </c>
      <c r="AA1713" s="16" t="s">
        <v>15632</v>
      </c>
      <c r="AB1713" s="16" t="s">
        <v>482</v>
      </c>
      <c r="AC1713" s="16" t="s">
        <v>21</v>
      </c>
      <c r="AD1713" s="16" t="s">
        <v>453</v>
      </c>
      <c r="AE1713" s="16" t="s">
        <v>338</v>
      </c>
      <c r="AF1713" s="16" t="s">
        <v>338</v>
      </c>
      <c r="AG1713" s="25">
        <f ca="1" t="shared" si="200"/>
        <v>16.2566666667117</v>
      </c>
      <c r="AH1713" s="25" t="str">
        <f t="shared" si="201"/>
        <v>是</v>
      </c>
      <c r="AI1713" s="26" t="str">
        <f ca="1" t="shared" si="202"/>
        <v>是</v>
      </c>
      <c r="AJ1713" s="27" t="str">
        <f ca="1" t="shared" si="203"/>
        <v>是</v>
      </c>
      <c r="AK1713" s="28" t="s">
        <v>69</v>
      </c>
      <c r="AL1713" s="28"/>
      <c r="AM1713" s="28"/>
    </row>
    <row r="1714" spans="1:39">
      <c r="A1714" s="22" t="str">
        <f t="shared" si="198"/>
        <v>池州贵池开发区网点</v>
      </c>
      <c r="B1714" s="22" t="str">
        <f>VLOOKUP(R1714,区域划分!A:B,2,0)</f>
        <v>池州</v>
      </c>
      <c r="C1714" t="str">
        <f t="shared" si="199"/>
        <v>2020-11-08</v>
      </c>
      <c r="D1714" s="16" t="s">
        <v>15633</v>
      </c>
      <c r="E1714" s="16" t="s">
        <v>14215</v>
      </c>
      <c r="F1714" s="16" t="s">
        <v>433</v>
      </c>
      <c r="G1714" s="16" t="s">
        <v>471</v>
      </c>
      <c r="H1714" s="16" t="s">
        <v>472</v>
      </c>
      <c r="I1714" s="16" t="s">
        <v>436</v>
      </c>
      <c r="J1714" s="16" t="s">
        <v>10472</v>
      </c>
      <c r="K1714" s="16" t="s">
        <v>12545</v>
      </c>
      <c r="L1714" s="16" t="s">
        <v>15634</v>
      </c>
      <c r="M1714" s="16" t="s">
        <v>537</v>
      </c>
      <c r="N1714" s="16" t="s">
        <v>441</v>
      </c>
      <c r="O1714" s="16" t="s">
        <v>442</v>
      </c>
      <c r="P1714" s="16" t="s">
        <v>537</v>
      </c>
      <c r="Q1714" s="16" t="s">
        <v>14217</v>
      </c>
      <c r="R1714" s="16" t="s">
        <v>43</v>
      </c>
      <c r="S1714" s="16" t="s">
        <v>3661</v>
      </c>
      <c r="T1714" s="16" t="s">
        <v>15635</v>
      </c>
      <c r="U1714" s="16" t="s">
        <v>447</v>
      </c>
      <c r="V1714" s="16" t="s">
        <v>541</v>
      </c>
      <c r="W1714" s="16" t="s">
        <v>537</v>
      </c>
      <c r="X1714" s="16" t="s">
        <v>449</v>
      </c>
      <c r="Y1714" s="16" t="s">
        <v>450</v>
      </c>
      <c r="Z1714" s="16" t="s">
        <v>451</v>
      </c>
      <c r="AA1714" s="16" t="s">
        <v>15636</v>
      </c>
      <c r="AB1714" s="16" t="s">
        <v>3661</v>
      </c>
      <c r="AC1714" s="16" t="s">
        <v>43</v>
      </c>
      <c r="AD1714" s="16" t="s">
        <v>453</v>
      </c>
      <c r="AE1714" s="16" t="s">
        <v>338</v>
      </c>
      <c r="AF1714" s="16" t="s">
        <v>338</v>
      </c>
      <c r="AG1714" s="25">
        <f ca="1" t="shared" si="200"/>
        <v>19.132500000007</v>
      </c>
      <c r="AH1714" s="25" t="str">
        <f t="shared" si="201"/>
        <v>是</v>
      </c>
      <c r="AI1714" s="26" t="str">
        <f ca="1" t="shared" si="202"/>
        <v>是</v>
      </c>
      <c r="AJ1714" s="27" t="str">
        <f ca="1" t="shared" si="203"/>
        <v>是</v>
      </c>
      <c r="AK1714" s="28" t="s">
        <v>69</v>
      </c>
      <c r="AL1714" s="28"/>
      <c r="AM1714" s="28"/>
    </row>
    <row r="1715" spans="1:39">
      <c r="A1715" s="22" t="str">
        <f t="shared" si="198"/>
        <v>阜阳颍东开发区网点</v>
      </c>
      <c r="B1715" s="22" t="str">
        <f>VLOOKUP(R1715,区域划分!A:B,2,0)</f>
        <v>阜阳</v>
      </c>
      <c r="C1715" t="str">
        <f t="shared" si="199"/>
        <v>2020-11-08</v>
      </c>
      <c r="D1715" s="16" t="s">
        <v>15637</v>
      </c>
      <c r="E1715" s="16" t="s">
        <v>15638</v>
      </c>
      <c r="F1715" s="16" t="s">
        <v>433</v>
      </c>
      <c r="G1715" s="16" t="s">
        <v>471</v>
      </c>
      <c r="H1715" s="16" t="s">
        <v>472</v>
      </c>
      <c r="I1715" s="16" t="s">
        <v>473</v>
      </c>
      <c r="J1715" s="16" t="s">
        <v>6350</v>
      </c>
      <c r="K1715" s="16" t="s">
        <v>6351</v>
      </c>
      <c r="L1715" s="16" t="s">
        <v>15639</v>
      </c>
      <c r="M1715" s="16" t="s">
        <v>537</v>
      </c>
      <c r="N1715" s="16" t="s">
        <v>441</v>
      </c>
      <c r="O1715" s="16" t="s">
        <v>442</v>
      </c>
      <c r="P1715" s="16" t="s">
        <v>537</v>
      </c>
      <c r="Q1715" s="16" t="s">
        <v>15640</v>
      </c>
      <c r="R1715" s="16" t="s">
        <v>178</v>
      </c>
      <c r="S1715" s="16" t="s">
        <v>15641</v>
      </c>
      <c r="T1715" s="16" t="s">
        <v>15642</v>
      </c>
      <c r="U1715" s="16" t="s">
        <v>447</v>
      </c>
      <c r="V1715" s="16" t="s">
        <v>541</v>
      </c>
      <c r="W1715" s="16" t="s">
        <v>537</v>
      </c>
      <c r="X1715" s="16" t="s">
        <v>449</v>
      </c>
      <c r="Y1715" s="16" t="s">
        <v>450</v>
      </c>
      <c r="Z1715" s="16" t="s">
        <v>451</v>
      </c>
      <c r="AA1715" s="16" t="s">
        <v>15643</v>
      </c>
      <c r="AB1715" s="16" t="s">
        <v>15641</v>
      </c>
      <c r="AC1715" s="16" t="s">
        <v>178</v>
      </c>
      <c r="AD1715" s="16" t="s">
        <v>453</v>
      </c>
      <c r="AE1715" s="16" t="s">
        <v>338</v>
      </c>
      <c r="AF1715" s="16" t="s">
        <v>338</v>
      </c>
      <c r="AG1715" s="25">
        <f ca="1" t="shared" si="200"/>
        <v>1.15944444446359</v>
      </c>
      <c r="AH1715" s="25" t="str">
        <f t="shared" si="201"/>
        <v>是</v>
      </c>
      <c r="AI1715" s="26" t="str">
        <f ca="1" t="shared" si="202"/>
        <v>是</v>
      </c>
      <c r="AJ1715" s="27" t="str">
        <f ca="1" t="shared" si="203"/>
        <v>是</v>
      </c>
      <c r="AK1715" s="28" t="s">
        <v>69</v>
      </c>
      <c r="AL1715" s="28"/>
      <c r="AM1715" s="28"/>
    </row>
    <row r="1716" spans="1:39">
      <c r="A1716" s="22" t="str">
        <f t="shared" si="198"/>
        <v>合肥高新天鹅湖网点</v>
      </c>
      <c r="B1716" s="22" t="str">
        <f>VLOOKUP(R1716,区域划分!A:B,2,0)</f>
        <v>合肥南</v>
      </c>
      <c r="C1716" t="str">
        <f t="shared" si="199"/>
        <v>2020-11-08</v>
      </c>
      <c r="D1716" s="16" t="s">
        <v>15644</v>
      </c>
      <c r="E1716" s="16" t="s">
        <v>15645</v>
      </c>
      <c r="F1716" s="16" t="s">
        <v>433</v>
      </c>
      <c r="G1716" s="16" t="s">
        <v>456</v>
      </c>
      <c r="H1716" s="16" t="s">
        <v>457</v>
      </c>
      <c r="I1716" s="16" t="s">
        <v>473</v>
      </c>
      <c r="J1716" s="16" t="s">
        <v>1232</v>
      </c>
      <c r="K1716" s="16" t="s">
        <v>6519</v>
      </c>
      <c r="L1716" s="16" t="s">
        <v>15646</v>
      </c>
      <c r="M1716" s="16" t="s">
        <v>15647</v>
      </c>
      <c r="N1716" s="16" t="s">
        <v>478</v>
      </c>
      <c r="O1716" s="16" t="s">
        <v>479</v>
      </c>
      <c r="P1716" s="16" t="s">
        <v>15648</v>
      </c>
      <c r="Q1716" s="16" t="s">
        <v>15649</v>
      </c>
      <c r="R1716" s="16" t="s">
        <v>17</v>
      </c>
      <c r="S1716" s="16" t="s">
        <v>593</v>
      </c>
      <c r="T1716" s="16" t="s">
        <v>15650</v>
      </c>
      <c r="U1716" s="16" t="s">
        <v>447</v>
      </c>
      <c r="V1716" s="16" t="s">
        <v>15651</v>
      </c>
      <c r="W1716" s="16" t="s">
        <v>15648</v>
      </c>
      <c r="X1716" s="16" t="s">
        <v>449</v>
      </c>
      <c r="Y1716" s="16" t="s">
        <v>450</v>
      </c>
      <c r="Z1716" s="16" t="s">
        <v>451</v>
      </c>
      <c r="AA1716" s="16" t="s">
        <v>15652</v>
      </c>
      <c r="AB1716" s="16" t="s">
        <v>593</v>
      </c>
      <c r="AC1716" s="16" t="s">
        <v>17</v>
      </c>
      <c r="AD1716" s="16" t="s">
        <v>453</v>
      </c>
      <c r="AE1716" s="16" t="s">
        <v>338</v>
      </c>
      <c r="AF1716" s="16" t="s">
        <v>338</v>
      </c>
      <c r="AG1716" s="25">
        <f ca="1" t="shared" si="200"/>
        <v>3.98444444441702</v>
      </c>
      <c r="AH1716" s="25" t="str">
        <f t="shared" si="201"/>
        <v>是</v>
      </c>
      <c r="AI1716" s="26" t="str">
        <f ca="1" t="shared" si="202"/>
        <v>是</v>
      </c>
      <c r="AJ1716" s="27" t="str">
        <f ca="1" t="shared" si="203"/>
        <v>是</v>
      </c>
      <c r="AK1716" s="28" t="s">
        <v>69</v>
      </c>
      <c r="AL1716" s="28"/>
      <c r="AM1716" s="28"/>
    </row>
    <row r="1717" spans="1:39">
      <c r="A1717" s="22" t="str">
        <f t="shared" si="198"/>
        <v>合肥瑶海三十头网点</v>
      </c>
      <c r="B1717" s="22" t="str">
        <f>VLOOKUP(R1717,区域划分!A:B,2,0)</f>
        <v>合肥北</v>
      </c>
      <c r="C1717" t="str">
        <f t="shared" si="199"/>
        <v>2020-11-08</v>
      </c>
      <c r="D1717" s="16" t="s">
        <v>15653</v>
      </c>
      <c r="E1717" s="16" t="s">
        <v>15654</v>
      </c>
      <c r="F1717" s="16" t="s">
        <v>433</v>
      </c>
      <c r="G1717" s="16" t="s">
        <v>532</v>
      </c>
      <c r="H1717" s="16" t="s">
        <v>533</v>
      </c>
      <c r="I1717" s="16" t="s">
        <v>473</v>
      </c>
      <c r="J1717" s="16" t="s">
        <v>5336</v>
      </c>
      <c r="K1717" s="16" t="s">
        <v>15655</v>
      </c>
      <c r="L1717" s="16" t="s">
        <v>15656</v>
      </c>
      <c r="M1717" s="16" t="s">
        <v>537</v>
      </c>
      <c r="N1717" s="16" t="s">
        <v>441</v>
      </c>
      <c r="O1717" s="16" t="s">
        <v>442</v>
      </c>
      <c r="P1717" s="16" t="s">
        <v>537</v>
      </c>
      <c r="Q1717" s="16" t="s">
        <v>15657</v>
      </c>
      <c r="R1717" s="16" t="s">
        <v>45</v>
      </c>
      <c r="S1717" s="16" t="s">
        <v>2598</v>
      </c>
      <c r="T1717" s="16" t="s">
        <v>15658</v>
      </c>
      <c r="U1717" s="16" t="s">
        <v>447</v>
      </c>
      <c r="V1717" s="16" t="s">
        <v>541</v>
      </c>
      <c r="W1717" s="16" t="s">
        <v>537</v>
      </c>
      <c r="X1717" s="16" t="s">
        <v>449</v>
      </c>
      <c r="Y1717" s="16" t="s">
        <v>450</v>
      </c>
      <c r="Z1717" s="16" t="s">
        <v>451</v>
      </c>
      <c r="AA1717" s="16" t="s">
        <v>15659</v>
      </c>
      <c r="AB1717" s="16" t="s">
        <v>2598</v>
      </c>
      <c r="AC1717" s="16" t="s">
        <v>45</v>
      </c>
      <c r="AD1717" s="16" t="s">
        <v>453</v>
      </c>
      <c r="AE1717" s="16" t="s">
        <v>338</v>
      </c>
      <c r="AF1717" s="16" t="s">
        <v>338</v>
      </c>
      <c r="AG1717" s="25">
        <f ca="1" t="shared" si="200"/>
        <v>4.41611111105885</v>
      </c>
      <c r="AH1717" s="25" t="str">
        <f t="shared" si="201"/>
        <v>是</v>
      </c>
      <c r="AI1717" s="26" t="str">
        <f ca="1" t="shared" si="202"/>
        <v>是</v>
      </c>
      <c r="AJ1717" s="27" t="str">
        <f ca="1" t="shared" si="203"/>
        <v>是</v>
      </c>
      <c r="AK1717" s="28" t="s">
        <v>69</v>
      </c>
      <c r="AL1717" s="28"/>
      <c r="AM1717" s="28"/>
    </row>
    <row r="1718" spans="1:39">
      <c r="A1718" s="22" t="str">
        <f t="shared" si="198"/>
        <v>合肥经开大学城网点</v>
      </c>
      <c r="B1718" s="22" t="str">
        <f>VLOOKUP(R1718,区域划分!A:B,2,0)</f>
        <v>合肥南</v>
      </c>
      <c r="C1718" t="str">
        <f t="shared" si="199"/>
        <v>2020-11-08</v>
      </c>
      <c r="D1718" s="16" t="s">
        <v>15660</v>
      </c>
      <c r="E1718" s="16" t="s">
        <v>15661</v>
      </c>
      <c r="F1718" s="16" t="s">
        <v>433</v>
      </c>
      <c r="G1718" s="16" t="s">
        <v>456</v>
      </c>
      <c r="H1718" s="16" t="s">
        <v>457</v>
      </c>
      <c r="I1718" s="16" t="s">
        <v>473</v>
      </c>
      <c r="J1718" s="16" t="s">
        <v>6843</v>
      </c>
      <c r="K1718" s="16" t="s">
        <v>8779</v>
      </c>
      <c r="L1718" s="16" t="s">
        <v>15662</v>
      </c>
      <c r="M1718" s="16" t="s">
        <v>15663</v>
      </c>
      <c r="N1718" s="16" t="s">
        <v>441</v>
      </c>
      <c r="O1718" s="16" t="s">
        <v>442</v>
      </c>
      <c r="P1718" s="16" t="s">
        <v>15664</v>
      </c>
      <c r="Q1718" s="16" t="s">
        <v>15665</v>
      </c>
      <c r="R1718" s="16" t="s">
        <v>7</v>
      </c>
      <c r="S1718" s="16" t="s">
        <v>3414</v>
      </c>
      <c r="T1718" s="16" t="s">
        <v>15666</v>
      </c>
      <c r="U1718" s="16" t="s">
        <v>447</v>
      </c>
      <c r="V1718" s="16" t="s">
        <v>15667</v>
      </c>
      <c r="W1718" s="16" t="s">
        <v>15664</v>
      </c>
      <c r="X1718" s="16" t="s">
        <v>449</v>
      </c>
      <c r="Y1718" s="16" t="s">
        <v>450</v>
      </c>
      <c r="Z1718" s="16" t="s">
        <v>451</v>
      </c>
      <c r="AA1718" s="16" t="s">
        <v>15668</v>
      </c>
      <c r="AB1718" s="16" t="s">
        <v>3414</v>
      </c>
      <c r="AC1718" s="16" t="s">
        <v>111</v>
      </c>
      <c r="AD1718" s="16" t="s">
        <v>453</v>
      </c>
      <c r="AE1718" s="16" t="s">
        <v>338</v>
      </c>
      <c r="AF1718" s="16" t="s">
        <v>338</v>
      </c>
      <c r="AG1718" s="25">
        <f ca="1" t="shared" si="200"/>
        <v>18.45972222212</v>
      </c>
      <c r="AH1718" s="25" t="str">
        <f t="shared" si="201"/>
        <v>是</v>
      </c>
      <c r="AI1718" s="26" t="str">
        <f ca="1" t="shared" si="202"/>
        <v>是</v>
      </c>
      <c r="AJ1718" s="27" t="str">
        <f ca="1" t="shared" si="203"/>
        <v>是</v>
      </c>
      <c r="AK1718" s="28" t="s">
        <v>69</v>
      </c>
      <c r="AL1718" s="28"/>
      <c r="AM1718" s="28"/>
    </row>
    <row r="1719" spans="1:39">
      <c r="A1719" s="22" t="str">
        <f t="shared" si="198"/>
        <v>合肥经开大学城网点</v>
      </c>
      <c r="B1719" s="22" t="str">
        <f>VLOOKUP(R1719,区域划分!A:B,2,0)</f>
        <v>合肥南</v>
      </c>
      <c r="C1719" t="str">
        <f t="shared" si="199"/>
        <v>2020-11-08</v>
      </c>
      <c r="D1719" s="16" t="s">
        <v>15669</v>
      </c>
      <c r="E1719" s="16" t="s">
        <v>15670</v>
      </c>
      <c r="F1719" s="16" t="s">
        <v>433</v>
      </c>
      <c r="G1719" s="16" t="s">
        <v>456</v>
      </c>
      <c r="H1719" s="16" t="s">
        <v>457</v>
      </c>
      <c r="I1719" s="16" t="s">
        <v>473</v>
      </c>
      <c r="J1719" s="16" t="s">
        <v>12089</v>
      </c>
      <c r="K1719" s="16" t="s">
        <v>9203</v>
      </c>
      <c r="L1719" s="16" t="s">
        <v>15671</v>
      </c>
      <c r="M1719" s="16" t="s">
        <v>15672</v>
      </c>
      <c r="N1719" s="16" t="s">
        <v>478</v>
      </c>
      <c r="O1719" s="16" t="s">
        <v>442</v>
      </c>
      <c r="P1719" s="16" t="s">
        <v>15673</v>
      </c>
      <c r="Q1719" s="16" t="s">
        <v>15674</v>
      </c>
      <c r="R1719" s="16" t="s">
        <v>7</v>
      </c>
      <c r="S1719" s="16" t="s">
        <v>3414</v>
      </c>
      <c r="T1719" s="16" t="s">
        <v>15675</v>
      </c>
      <c r="U1719" s="16" t="s">
        <v>447</v>
      </c>
      <c r="V1719" s="16" t="s">
        <v>15676</v>
      </c>
      <c r="W1719" s="16" t="s">
        <v>15673</v>
      </c>
      <c r="X1719" s="16" t="s">
        <v>449</v>
      </c>
      <c r="Y1719" s="16" t="s">
        <v>450</v>
      </c>
      <c r="Z1719" s="16" t="s">
        <v>451</v>
      </c>
      <c r="AA1719" s="16" t="s">
        <v>15677</v>
      </c>
      <c r="AB1719" s="16" t="s">
        <v>3414</v>
      </c>
      <c r="AC1719" s="16" t="s">
        <v>111</v>
      </c>
      <c r="AD1719" s="16" t="s">
        <v>453</v>
      </c>
      <c r="AE1719" s="16" t="s">
        <v>338</v>
      </c>
      <c r="AF1719" s="16" t="s">
        <v>338</v>
      </c>
      <c r="AG1719" s="25">
        <f ca="1" t="shared" si="200"/>
        <v>18.4613888890017</v>
      </c>
      <c r="AH1719" s="25" t="str">
        <f t="shared" si="201"/>
        <v>是</v>
      </c>
      <c r="AI1719" s="26" t="str">
        <f ca="1" t="shared" si="202"/>
        <v>是</v>
      </c>
      <c r="AJ1719" s="27" t="str">
        <f ca="1" t="shared" si="203"/>
        <v>是</v>
      </c>
      <c r="AK1719" s="28" t="s">
        <v>69</v>
      </c>
      <c r="AL1719" s="28"/>
      <c r="AM1719" s="28"/>
    </row>
    <row r="1720" spans="1:39">
      <c r="A1720" s="22" t="str">
        <f t="shared" si="198"/>
        <v>合肥肥西网点</v>
      </c>
      <c r="B1720" s="22" t="str">
        <f>VLOOKUP(R1720,区域划分!A:B,2,0)</f>
        <v>肥西</v>
      </c>
      <c r="C1720" t="str">
        <f t="shared" si="199"/>
        <v>2020-11-08</v>
      </c>
      <c r="D1720" s="16" t="s">
        <v>15678</v>
      </c>
      <c r="E1720" s="16" t="s">
        <v>11960</v>
      </c>
      <c r="F1720" s="16" t="s">
        <v>433</v>
      </c>
      <c r="G1720" s="16" t="s">
        <v>532</v>
      </c>
      <c r="H1720" s="16" t="s">
        <v>533</v>
      </c>
      <c r="I1720" s="16" t="s">
        <v>473</v>
      </c>
      <c r="J1720" s="16" t="s">
        <v>2180</v>
      </c>
      <c r="K1720" s="16" t="s">
        <v>15131</v>
      </c>
      <c r="L1720" s="16" t="s">
        <v>15679</v>
      </c>
      <c r="M1720" s="16" t="s">
        <v>15680</v>
      </c>
      <c r="N1720" s="16" t="s">
        <v>478</v>
      </c>
      <c r="O1720" s="16" t="s">
        <v>442</v>
      </c>
      <c r="P1720" s="16" t="s">
        <v>11963</v>
      </c>
      <c r="Q1720" s="16" t="s">
        <v>11964</v>
      </c>
      <c r="R1720" s="16" t="s">
        <v>72</v>
      </c>
      <c r="S1720" s="16" t="s">
        <v>1474</v>
      </c>
      <c r="T1720" s="16" t="s">
        <v>15681</v>
      </c>
      <c r="U1720" s="16" t="s">
        <v>447</v>
      </c>
      <c r="V1720" s="16" t="s">
        <v>15682</v>
      </c>
      <c r="W1720" s="16" t="s">
        <v>11963</v>
      </c>
      <c r="X1720" s="16" t="s">
        <v>449</v>
      </c>
      <c r="Y1720" s="16" t="s">
        <v>450</v>
      </c>
      <c r="Z1720" s="16" t="s">
        <v>451</v>
      </c>
      <c r="AA1720" s="16" t="s">
        <v>15683</v>
      </c>
      <c r="AB1720" s="16" t="s">
        <v>1474</v>
      </c>
      <c r="AC1720" s="16" t="s">
        <v>72</v>
      </c>
      <c r="AD1720" s="16" t="s">
        <v>453</v>
      </c>
      <c r="AE1720" s="16" t="s">
        <v>338</v>
      </c>
      <c r="AF1720" s="16" t="s">
        <v>338</v>
      </c>
      <c r="AG1720" s="25">
        <f ca="1" t="shared" si="200"/>
        <v>22.0519444444799</v>
      </c>
      <c r="AH1720" s="25" t="str">
        <f t="shared" si="201"/>
        <v>是</v>
      </c>
      <c r="AI1720" s="26" t="str">
        <f ca="1" t="shared" si="202"/>
        <v>是</v>
      </c>
      <c r="AJ1720" s="27" t="str">
        <f ca="1" t="shared" si="203"/>
        <v>是</v>
      </c>
      <c r="AK1720" s="28" t="s">
        <v>69</v>
      </c>
      <c r="AL1720" s="28"/>
      <c r="AM1720" s="28"/>
    </row>
    <row r="1721" spans="1:39">
      <c r="A1721" s="22" t="str">
        <f t="shared" si="198"/>
        <v>池州青阳网点</v>
      </c>
      <c r="B1721" s="22" t="str">
        <f>VLOOKUP(R1721,区域划分!A:B,2,0)</f>
        <v>池州</v>
      </c>
      <c r="C1721" t="str">
        <f t="shared" si="199"/>
        <v>2020-11-08</v>
      </c>
      <c r="D1721" s="16" t="s">
        <v>15684</v>
      </c>
      <c r="E1721" s="16" t="s">
        <v>15685</v>
      </c>
      <c r="F1721" s="16" t="s">
        <v>433</v>
      </c>
      <c r="G1721" s="16" t="s">
        <v>456</v>
      </c>
      <c r="H1721" s="16" t="s">
        <v>753</v>
      </c>
      <c r="I1721" s="16" t="s">
        <v>473</v>
      </c>
      <c r="J1721" s="16" t="s">
        <v>1379</v>
      </c>
      <c r="K1721" s="16" t="s">
        <v>6011</v>
      </c>
      <c r="L1721" s="16" t="s">
        <v>15686</v>
      </c>
      <c r="M1721" s="16" t="s">
        <v>15687</v>
      </c>
      <c r="N1721" s="16" t="s">
        <v>441</v>
      </c>
      <c r="O1721" s="16" t="s">
        <v>442</v>
      </c>
      <c r="P1721" s="16" t="s">
        <v>15688</v>
      </c>
      <c r="Q1721" s="16" t="s">
        <v>15689</v>
      </c>
      <c r="R1721" s="16" t="s">
        <v>25</v>
      </c>
      <c r="S1721" s="16" t="s">
        <v>8594</v>
      </c>
      <c r="T1721" s="16" t="s">
        <v>15690</v>
      </c>
      <c r="U1721" s="16" t="s">
        <v>447</v>
      </c>
      <c r="V1721" s="16" t="s">
        <v>15691</v>
      </c>
      <c r="W1721" s="16" t="s">
        <v>15688</v>
      </c>
      <c r="X1721" s="16" t="s">
        <v>449</v>
      </c>
      <c r="Y1721" s="16" t="s">
        <v>450</v>
      </c>
      <c r="Z1721" s="16" t="s">
        <v>451</v>
      </c>
      <c r="AA1721" s="16" t="s">
        <v>15692</v>
      </c>
      <c r="AB1721" s="16" t="s">
        <v>8594</v>
      </c>
      <c r="AC1721" s="16" t="s">
        <v>25</v>
      </c>
      <c r="AD1721" s="16" t="s">
        <v>453</v>
      </c>
      <c r="AE1721" s="16" t="s">
        <v>338</v>
      </c>
      <c r="AF1721" s="16" t="s">
        <v>338</v>
      </c>
      <c r="AG1721" s="25">
        <f ca="1" t="shared" si="200"/>
        <v>16.7952777778264</v>
      </c>
      <c r="AH1721" s="25" t="str">
        <f t="shared" si="201"/>
        <v>是</v>
      </c>
      <c r="AI1721" s="26" t="str">
        <f ca="1" t="shared" si="202"/>
        <v>是</v>
      </c>
      <c r="AJ1721" s="27" t="str">
        <f ca="1" t="shared" si="203"/>
        <v>是</v>
      </c>
      <c r="AK1721" s="28" t="s">
        <v>69</v>
      </c>
      <c r="AL1721" s="28"/>
      <c r="AM1721" s="28"/>
    </row>
    <row r="1722" spans="1:39">
      <c r="A1722" s="22" t="str">
        <f t="shared" si="198"/>
        <v>合肥长丰水湖镇网点</v>
      </c>
      <c r="B1722" s="22" t="str">
        <f>VLOOKUP(R1722,区域划分!A:B,2,0)</f>
        <v>合肥北</v>
      </c>
      <c r="C1722" t="str">
        <f t="shared" si="199"/>
        <v>2020-11-08</v>
      </c>
      <c r="D1722" s="16" t="s">
        <v>15693</v>
      </c>
      <c r="E1722" s="16" t="s">
        <v>15694</v>
      </c>
      <c r="F1722" s="16" t="s">
        <v>433</v>
      </c>
      <c r="G1722" s="16" t="s">
        <v>456</v>
      </c>
      <c r="H1722" s="16" t="s">
        <v>457</v>
      </c>
      <c r="I1722" s="16" t="s">
        <v>436</v>
      </c>
      <c r="J1722" s="16" t="s">
        <v>10437</v>
      </c>
      <c r="K1722" s="16" t="s">
        <v>15695</v>
      </c>
      <c r="L1722" s="16" t="s">
        <v>15696</v>
      </c>
      <c r="M1722" s="16" t="s">
        <v>7501</v>
      </c>
      <c r="N1722" s="16" t="s">
        <v>478</v>
      </c>
      <c r="O1722" s="16" t="s">
        <v>442</v>
      </c>
      <c r="P1722" s="16" t="s">
        <v>15697</v>
      </c>
      <c r="Q1722" s="16" t="s">
        <v>15698</v>
      </c>
      <c r="R1722" s="16" t="s">
        <v>15</v>
      </c>
      <c r="S1722" s="16" t="s">
        <v>829</v>
      </c>
      <c r="T1722" s="16" t="s">
        <v>15699</v>
      </c>
      <c r="U1722" s="16" t="s">
        <v>447</v>
      </c>
      <c r="V1722" s="16" t="s">
        <v>7504</v>
      </c>
      <c r="W1722" s="16" t="s">
        <v>15697</v>
      </c>
      <c r="X1722" s="16" t="s">
        <v>449</v>
      </c>
      <c r="Y1722" s="16" t="s">
        <v>450</v>
      </c>
      <c r="Z1722" s="16" t="s">
        <v>451</v>
      </c>
      <c r="AA1722" s="16" t="s">
        <v>15700</v>
      </c>
      <c r="AB1722" s="16" t="s">
        <v>829</v>
      </c>
      <c r="AC1722" s="16" t="s">
        <v>15</v>
      </c>
      <c r="AD1722" s="16" t="s">
        <v>453</v>
      </c>
      <c r="AE1722" s="16" t="s">
        <v>338</v>
      </c>
      <c r="AF1722" s="16" t="s">
        <v>338</v>
      </c>
      <c r="AG1722" s="25">
        <f ca="1" t="shared" si="200"/>
        <v>4.70555555558531</v>
      </c>
      <c r="AH1722" s="25" t="str">
        <f t="shared" si="201"/>
        <v>是</v>
      </c>
      <c r="AI1722" s="26" t="str">
        <f ca="1" t="shared" si="202"/>
        <v>是</v>
      </c>
      <c r="AJ1722" s="27" t="str">
        <f ca="1" t="shared" si="203"/>
        <v>是</v>
      </c>
      <c r="AK1722" s="28" t="s">
        <v>69</v>
      </c>
      <c r="AL1722" s="28"/>
      <c r="AM1722" s="28"/>
    </row>
    <row r="1723" spans="1:39">
      <c r="A1723" s="22" t="str">
        <f t="shared" si="198"/>
        <v>合肥长丰水湖镇网点</v>
      </c>
      <c r="B1723" s="22" t="str">
        <f>VLOOKUP(R1723,区域划分!A:B,2,0)</f>
        <v>合肥北</v>
      </c>
      <c r="C1723" t="str">
        <f t="shared" si="199"/>
        <v>2020-11-08</v>
      </c>
      <c r="D1723" s="16" t="s">
        <v>15701</v>
      </c>
      <c r="E1723" s="16" t="s">
        <v>15702</v>
      </c>
      <c r="F1723" s="16" t="s">
        <v>433</v>
      </c>
      <c r="G1723" s="16" t="s">
        <v>471</v>
      </c>
      <c r="H1723" s="16" t="s">
        <v>599</v>
      </c>
      <c r="I1723" s="16" t="s">
        <v>473</v>
      </c>
      <c r="J1723" s="16" t="s">
        <v>577</v>
      </c>
      <c r="K1723" s="16" t="s">
        <v>6887</v>
      </c>
      <c r="L1723" s="16" t="s">
        <v>15703</v>
      </c>
      <c r="M1723" s="16" t="s">
        <v>537</v>
      </c>
      <c r="N1723" s="16" t="s">
        <v>441</v>
      </c>
      <c r="O1723" s="16" t="s">
        <v>442</v>
      </c>
      <c r="P1723" s="16" t="s">
        <v>15704</v>
      </c>
      <c r="Q1723" s="16" t="s">
        <v>15705</v>
      </c>
      <c r="R1723" s="16" t="s">
        <v>15</v>
      </c>
      <c r="S1723" s="16" t="s">
        <v>829</v>
      </c>
      <c r="T1723" s="16" t="s">
        <v>15706</v>
      </c>
      <c r="U1723" s="16" t="s">
        <v>447</v>
      </c>
      <c r="V1723" s="16" t="s">
        <v>541</v>
      </c>
      <c r="W1723" s="16" t="s">
        <v>15704</v>
      </c>
      <c r="X1723" s="16" t="s">
        <v>449</v>
      </c>
      <c r="Y1723" s="16" t="s">
        <v>450</v>
      </c>
      <c r="Z1723" s="16" t="s">
        <v>451</v>
      </c>
      <c r="AA1723" s="16" t="s">
        <v>15707</v>
      </c>
      <c r="AB1723" s="16" t="s">
        <v>829</v>
      </c>
      <c r="AC1723" s="16" t="s">
        <v>15</v>
      </c>
      <c r="AD1723" s="16" t="s">
        <v>453</v>
      </c>
      <c r="AE1723" s="16" t="s">
        <v>338</v>
      </c>
      <c r="AF1723" s="16" t="s">
        <v>338</v>
      </c>
      <c r="AG1723" s="25">
        <f ca="1" t="shared" si="200"/>
        <v>5.60277777782176</v>
      </c>
      <c r="AH1723" s="25" t="str">
        <f t="shared" si="201"/>
        <v>是</v>
      </c>
      <c r="AI1723" s="26" t="str">
        <f ca="1" t="shared" si="202"/>
        <v>是</v>
      </c>
      <c r="AJ1723" s="27" t="str">
        <f ca="1" t="shared" si="203"/>
        <v>是</v>
      </c>
      <c r="AK1723" s="28" t="s">
        <v>69</v>
      </c>
      <c r="AL1723" s="28"/>
      <c r="AM1723" s="28"/>
    </row>
    <row r="1724" spans="1:39">
      <c r="A1724" s="22" t="str">
        <f t="shared" si="198"/>
        <v>合肥包河合工大网点</v>
      </c>
      <c r="B1724" s="22" t="str">
        <f>VLOOKUP(R1724,区域划分!A:B,2,0)</f>
        <v>合肥南</v>
      </c>
      <c r="C1724" t="str">
        <f t="shared" si="199"/>
        <v>2020-11-08</v>
      </c>
      <c r="D1724" s="16" t="s">
        <v>15708</v>
      </c>
      <c r="E1724" s="16" t="s">
        <v>15709</v>
      </c>
      <c r="F1724" s="16" t="s">
        <v>433</v>
      </c>
      <c r="G1724" s="16" t="s">
        <v>532</v>
      </c>
      <c r="H1724" s="16" t="s">
        <v>533</v>
      </c>
      <c r="I1724" s="16" t="s">
        <v>473</v>
      </c>
      <c r="J1724" s="16" t="s">
        <v>7715</v>
      </c>
      <c r="K1724" s="16" t="s">
        <v>12074</v>
      </c>
      <c r="L1724" s="16" t="s">
        <v>15710</v>
      </c>
      <c r="M1724" s="16" t="s">
        <v>5939</v>
      </c>
      <c r="N1724" s="16" t="s">
        <v>478</v>
      </c>
      <c r="O1724" s="16" t="s">
        <v>442</v>
      </c>
      <c r="P1724" s="16" t="s">
        <v>15711</v>
      </c>
      <c r="Q1724" s="16" t="s">
        <v>15712</v>
      </c>
      <c r="R1724" s="16" t="s">
        <v>76</v>
      </c>
      <c r="S1724" s="16" t="s">
        <v>3775</v>
      </c>
      <c r="T1724" s="16" t="s">
        <v>15713</v>
      </c>
      <c r="U1724" s="16" t="s">
        <v>447</v>
      </c>
      <c r="V1724" s="16" t="s">
        <v>5956</v>
      </c>
      <c r="W1724" s="16" t="s">
        <v>15711</v>
      </c>
      <c r="X1724" s="16" t="s">
        <v>449</v>
      </c>
      <c r="Y1724" s="16" t="s">
        <v>450</v>
      </c>
      <c r="Z1724" s="16" t="s">
        <v>451</v>
      </c>
      <c r="AA1724" s="16" t="s">
        <v>15714</v>
      </c>
      <c r="AB1724" s="16" t="s">
        <v>3775</v>
      </c>
      <c r="AC1724" s="16" t="s">
        <v>76</v>
      </c>
      <c r="AD1724" s="16" t="s">
        <v>453</v>
      </c>
      <c r="AE1724" s="16" t="s">
        <v>338</v>
      </c>
      <c r="AF1724" s="16" t="s">
        <v>338</v>
      </c>
      <c r="AG1724" s="25">
        <f ca="1" t="shared" si="200"/>
        <v>20.7647222222295</v>
      </c>
      <c r="AH1724" s="25" t="str">
        <f t="shared" si="201"/>
        <v>是</v>
      </c>
      <c r="AI1724" s="26" t="str">
        <f ca="1" t="shared" si="202"/>
        <v>是</v>
      </c>
      <c r="AJ1724" s="27" t="str">
        <f ca="1" t="shared" si="203"/>
        <v>是</v>
      </c>
      <c r="AK1724" s="28" t="s">
        <v>69</v>
      </c>
      <c r="AL1724" s="28"/>
      <c r="AM1724" s="28"/>
    </row>
    <row r="1725" spans="1:39">
      <c r="A1725" s="22" t="str">
        <f t="shared" si="198"/>
        <v>合肥长丰北城网点</v>
      </c>
      <c r="B1725" s="22" t="str">
        <f>VLOOKUP(R1725,区域划分!A:B,2,0)</f>
        <v>合肥北</v>
      </c>
      <c r="C1725" t="str">
        <f t="shared" si="199"/>
        <v>2020-11-08</v>
      </c>
      <c r="D1725" s="16" t="s">
        <v>15715</v>
      </c>
      <c r="E1725" s="16" t="s">
        <v>15716</v>
      </c>
      <c r="F1725" s="16" t="s">
        <v>433</v>
      </c>
      <c r="G1725" s="16" t="s">
        <v>532</v>
      </c>
      <c r="H1725" s="16" t="s">
        <v>1112</v>
      </c>
      <c r="I1725" s="16" t="s">
        <v>436</v>
      </c>
      <c r="J1725" s="16" t="s">
        <v>15717</v>
      </c>
      <c r="K1725" s="16" t="s">
        <v>15718</v>
      </c>
      <c r="L1725" s="16" t="s">
        <v>15719</v>
      </c>
      <c r="M1725" s="16" t="s">
        <v>15720</v>
      </c>
      <c r="N1725" s="16" t="s">
        <v>441</v>
      </c>
      <c r="O1725" s="16" t="s">
        <v>442</v>
      </c>
      <c r="P1725" s="16" t="s">
        <v>15721</v>
      </c>
      <c r="Q1725" s="16" t="s">
        <v>15722</v>
      </c>
      <c r="R1725" s="16" t="s">
        <v>21</v>
      </c>
      <c r="S1725" s="16" t="s">
        <v>482</v>
      </c>
      <c r="T1725" s="16" t="s">
        <v>15723</v>
      </c>
      <c r="U1725" s="16" t="s">
        <v>447</v>
      </c>
      <c r="V1725" s="16" t="s">
        <v>15724</v>
      </c>
      <c r="W1725" s="16" t="s">
        <v>15721</v>
      </c>
      <c r="X1725" s="16" t="s">
        <v>449</v>
      </c>
      <c r="Y1725" s="16" t="s">
        <v>450</v>
      </c>
      <c r="Z1725" s="16" t="s">
        <v>451</v>
      </c>
      <c r="AA1725" s="16" t="s">
        <v>15725</v>
      </c>
      <c r="AB1725" s="16" t="s">
        <v>482</v>
      </c>
      <c r="AC1725" s="16" t="s">
        <v>21</v>
      </c>
      <c r="AD1725" s="16" t="s">
        <v>453</v>
      </c>
      <c r="AE1725" s="16" t="s">
        <v>338</v>
      </c>
      <c r="AF1725" s="16" t="s">
        <v>338</v>
      </c>
      <c r="AG1725" s="25">
        <f ca="1" t="shared" si="200"/>
        <v>15.4672222223016</v>
      </c>
      <c r="AH1725" s="25" t="str">
        <f t="shared" si="201"/>
        <v>是</v>
      </c>
      <c r="AI1725" s="26" t="str">
        <f ca="1" t="shared" si="202"/>
        <v>是</v>
      </c>
      <c r="AJ1725" s="27" t="str">
        <f ca="1" t="shared" si="203"/>
        <v>是</v>
      </c>
      <c r="AK1725" s="28" t="s">
        <v>69</v>
      </c>
      <c r="AL1725" s="28"/>
      <c r="AM1725" s="28"/>
    </row>
    <row r="1726" spans="1:39">
      <c r="A1726" s="22" t="str">
        <f t="shared" si="198"/>
        <v>池州青阳网点</v>
      </c>
      <c r="B1726" s="22" t="str">
        <f>VLOOKUP(R1726,区域划分!A:B,2,0)</f>
        <v>池州</v>
      </c>
      <c r="C1726" t="str">
        <f t="shared" si="199"/>
        <v>2020-11-08</v>
      </c>
      <c r="D1726" s="16" t="s">
        <v>15726</v>
      </c>
      <c r="E1726" s="16" t="s">
        <v>15727</v>
      </c>
      <c r="F1726" s="16" t="s">
        <v>433</v>
      </c>
      <c r="G1726" s="16" t="s">
        <v>456</v>
      </c>
      <c r="H1726" s="16" t="s">
        <v>457</v>
      </c>
      <c r="I1726" s="16" t="s">
        <v>436</v>
      </c>
      <c r="J1726" s="16" t="s">
        <v>13663</v>
      </c>
      <c r="K1726" s="16" t="s">
        <v>15728</v>
      </c>
      <c r="L1726" s="16" t="s">
        <v>15729</v>
      </c>
      <c r="M1726" s="16" t="s">
        <v>15730</v>
      </c>
      <c r="N1726" s="16" t="s">
        <v>478</v>
      </c>
      <c r="O1726" s="16" t="s">
        <v>442</v>
      </c>
      <c r="P1726" s="16" t="s">
        <v>15731</v>
      </c>
      <c r="Q1726" s="16" t="s">
        <v>15732</v>
      </c>
      <c r="R1726" s="16" t="s">
        <v>25</v>
      </c>
      <c r="S1726" s="16" t="s">
        <v>8594</v>
      </c>
      <c r="T1726" s="16" t="s">
        <v>15733</v>
      </c>
      <c r="U1726" s="16" t="s">
        <v>447</v>
      </c>
      <c r="V1726" s="16" t="s">
        <v>15734</v>
      </c>
      <c r="W1726" s="16" t="s">
        <v>15731</v>
      </c>
      <c r="X1726" s="16" t="s">
        <v>449</v>
      </c>
      <c r="Y1726" s="16" t="s">
        <v>450</v>
      </c>
      <c r="Z1726" s="16" t="s">
        <v>451</v>
      </c>
      <c r="AA1726" s="16" t="s">
        <v>15735</v>
      </c>
      <c r="AB1726" s="16" t="s">
        <v>8594</v>
      </c>
      <c r="AC1726" s="16" t="s">
        <v>25</v>
      </c>
      <c r="AD1726" s="16" t="s">
        <v>453</v>
      </c>
      <c r="AE1726" s="16" t="s">
        <v>338</v>
      </c>
      <c r="AF1726" s="16" t="s">
        <v>338</v>
      </c>
      <c r="AG1726" s="25">
        <f ca="1" t="shared" si="200"/>
        <v>17.0588888889179</v>
      </c>
      <c r="AH1726" s="25" t="str">
        <f t="shared" si="201"/>
        <v>是</v>
      </c>
      <c r="AI1726" s="26" t="str">
        <f ca="1" t="shared" si="202"/>
        <v>是</v>
      </c>
      <c r="AJ1726" s="27" t="str">
        <f ca="1" t="shared" si="203"/>
        <v>是</v>
      </c>
      <c r="AK1726" s="28" t="s">
        <v>69</v>
      </c>
      <c r="AL1726" s="28"/>
      <c r="AM1726" s="28"/>
    </row>
    <row r="1727" spans="1:39">
      <c r="A1727" s="22" t="str">
        <f t="shared" si="198"/>
        <v>合肥经开大学城网点</v>
      </c>
      <c r="B1727" s="22" t="str">
        <f>VLOOKUP(R1727,区域划分!A:B,2,0)</f>
        <v>合肥南</v>
      </c>
      <c r="C1727" t="str">
        <f t="shared" si="199"/>
        <v>2020-11-08</v>
      </c>
      <c r="D1727" s="16" t="s">
        <v>15736</v>
      </c>
      <c r="E1727" s="16" t="s">
        <v>15737</v>
      </c>
      <c r="F1727" s="16" t="s">
        <v>433</v>
      </c>
      <c r="G1727" s="16" t="s">
        <v>456</v>
      </c>
      <c r="H1727" s="16" t="s">
        <v>457</v>
      </c>
      <c r="I1727" s="16" t="s">
        <v>473</v>
      </c>
      <c r="J1727" s="16" t="s">
        <v>6843</v>
      </c>
      <c r="K1727" s="16" t="s">
        <v>6844</v>
      </c>
      <c r="L1727" s="16" t="s">
        <v>15738</v>
      </c>
      <c r="M1727" s="16" t="s">
        <v>15739</v>
      </c>
      <c r="N1727" s="16" t="s">
        <v>441</v>
      </c>
      <c r="O1727" s="16" t="s">
        <v>442</v>
      </c>
      <c r="P1727" s="16" t="s">
        <v>15740</v>
      </c>
      <c r="Q1727" s="16" t="s">
        <v>800</v>
      </c>
      <c r="R1727" s="16" t="s">
        <v>7</v>
      </c>
      <c r="S1727" s="16" t="s">
        <v>3414</v>
      </c>
      <c r="T1727" s="16" t="s">
        <v>15259</v>
      </c>
      <c r="U1727" s="16" t="s">
        <v>447</v>
      </c>
      <c r="V1727" s="16" t="s">
        <v>15741</v>
      </c>
      <c r="W1727" s="16" t="s">
        <v>15740</v>
      </c>
      <c r="X1727" s="16" t="s">
        <v>449</v>
      </c>
      <c r="Y1727" s="16" t="s">
        <v>450</v>
      </c>
      <c r="Z1727" s="16" t="s">
        <v>451</v>
      </c>
      <c r="AA1727" s="16" t="s">
        <v>15742</v>
      </c>
      <c r="AB1727" s="16" t="s">
        <v>3414</v>
      </c>
      <c r="AC1727" s="16" t="s">
        <v>7</v>
      </c>
      <c r="AD1727" s="16" t="s">
        <v>453</v>
      </c>
      <c r="AE1727" s="16" t="s">
        <v>338</v>
      </c>
      <c r="AF1727" s="16" t="s">
        <v>338</v>
      </c>
      <c r="AG1727" s="25">
        <f ca="1" t="shared" si="200"/>
        <v>17.5572222220944</v>
      </c>
      <c r="AH1727" s="25" t="str">
        <f t="shared" si="201"/>
        <v>是</v>
      </c>
      <c r="AI1727" s="26" t="str">
        <f ca="1" t="shared" si="202"/>
        <v>是</v>
      </c>
      <c r="AJ1727" s="27" t="str">
        <f ca="1" t="shared" si="203"/>
        <v>是</v>
      </c>
      <c r="AK1727" s="28" t="s">
        <v>69</v>
      </c>
      <c r="AL1727" s="28"/>
      <c r="AM1727" s="28"/>
    </row>
    <row r="1728" spans="1:39">
      <c r="A1728" s="22" t="str">
        <f t="shared" si="198"/>
        <v>六安金安木厂网点</v>
      </c>
      <c r="B1728" s="22" t="str">
        <f>VLOOKUP(R1728,区域划分!A:B,2,0)</f>
        <v>六安</v>
      </c>
      <c r="C1728" t="str">
        <f t="shared" si="199"/>
        <v>2020-11-08</v>
      </c>
      <c r="D1728" s="16" t="s">
        <v>15743</v>
      </c>
      <c r="E1728" s="16" t="s">
        <v>15744</v>
      </c>
      <c r="F1728" s="16" t="s">
        <v>433</v>
      </c>
      <c r="G1728" s="16" t="s">
        <v>456</v>
      </c>
      <c r="H1728" s="16" t="s">
        <v>457</v>
      </c>
      <c r="I1728" s="16" t="s">
        <v>473</v>
      </c>
      <c r="J1728" s="16" t="s">
        <v>6853</v>
      </c>
      <c r="K1728" s="16" t="s">
        <v>15745</v>
      </c>
      <c r="L1728" s="16" t="s">
        <v>15746</v>
      </c>
      <c r="M1728" s="16" t="s">
        <v>537</v>
      </c>
      <c r="N1728" s="16" t="s">
        <v>478</v>
      </c>
      <c r="O1728" s="16" t="s">
        <v>442</v>
      </c>
      <c r="P1728" s="16" t="s">
        <v>537</v>
      </c>
      <c r="Q1728" s="16" t="s">
        <v>15747</v>
      </c>
      <c r="R1728" s="16" t="s">
        <v>94</v>
      </c>
      <c r="S1728" s="16" t="s">
        <v>15514</v>
      </c>
      <c r="T1728" s="16" t="s">
        <v>15748</v>
      </c>
      <c r="U1728" s="16" t="s">
        <v>447</v>
      </c>
      <c r="V1728" s="16" t="s">
        <v>541</v>
      </c>
      <c r="W1728" s="16" t="s">
        <v>537</v>
      </c>
      <c r="X1728" s="16" t="s">
        <v>449</v>
      </c>
      <c r="Y1728" s="16" t="s">
        <v>450</v>
      </c>
      <c r="Z1728" s="16" t="s">
        <v>451</v>
      </c>
      <c r="AA1728" s="16" t="s">
        <v>15749</v>
      </c>
      <c r="AB1728" s="16" t="s">
        <v>15514</v>
      </c>
      <c r="AC1728" s="16" t="s">
        <v>94</v>
      </c>
      <c r="AD1728" s="16" t="s">
        <v>453</v>
      </c>
      <c r="AE1728" s="16" t="s">
        <v>338</v>
      </c>
      <c r="AF1728" s="16" t="s">
        <v>338</v>
      </c>
      <c r="AG1728" s="25">
        <f ca="1" t="shared" si="200"/>
        <v>21.6397222222877</v>
      </c>
      <c r="AH1728" s="25" t="str">
        <f t="shared" si="201"/>
        <v>是</v>
      </c>
      <c r="AI1728" s="26" t="str">
        <f ca="1" t="shared" si="202"/>
        <v>是</v>
      </c>
      <c r="AJ1728" s="27" t="str">
        <f ca="1" t="shared" si="203"/>
        <v>是</v>
      </c>
      <c r="AK1728" s="28" t="s">
        <v>69</v>
      </c>
      <c r="AL1728" s="28"/>
      <c r="AM1728" s="28"/>
    </row>
    <row r="1729" spans="1:39">
      <c r="A1729" s="22" t="str">
        <f t="shared" si="198"/>
        <v>阜阳颍东张北网点</v>
      </c>
      <c r="B1729" s="22" t="str">
        <f>VLOOKUP(R1729,区域划分!A:B,2,0)</f>
        <v>阜阳</v>
      </c>
      <c r="C1729" t="str">
        <f t="shared" si="199"/>
        <v>2020-11-08</v>
      </c>
      <c r="D1729" s="16" t="s">
        <v>15750</v>
      </c>
      <c r="E1729" s="16" t="s">
        <v>15751</v>
      </c>
      <c r="F1729" s="16" t="s">
        <v>433</v>
      </c>
      <c r="G1729" s="16" t="s">
        <v>434</v>
      </c>
      <c r="H1729" s="16" t="s">
        <v>435</v>
      </c>
      <c r="I1729" s="16" t="s">
        <v>473</v>
      </c>
      <c r="J1729" s="16" t="s">
        <v>1701</v>
      </c>
      <c r="K1729" s="16" t="s">
        <v>5976</v>
      </c>
      <c r="L1729" s="16" t="s">
        <v>15752</v>
      </c>
      <c r="M1729" s="16" t="s">
        <v>15753</v>
      </c>
      <c r="N1729" s="16" t="s">
        <v>478</v>
      </c>
      <c r="O1729" s="16" t="s">
        <v>442</v>
      </c>
      <c r="P1729" s="16" t="s">
        <v>15754</v>
      </c>
      <c r="Q1729" s="16" t="s">
        <v>15755</v>
      </c>
      <c r="R1729" s="16" t="s">
        <v>180</v>
      </c>
      <c r="S1729" s="16" t="s">
        <v>15756</v>
      </c>
      <c r="T1729" s="16" t="s">
        <v>15757</v>
      </c>
      <c r="U1729" s="16" t="s">
        <v>447</v>
      </c>
      <c r="V1729" s="16" t="s">
        <v>15758</v>
      </c>
      <c r="W1729" s="16" t="s">
        <v>15754</v>
      </c>
      <c r="X1729" s="16" t="s">
        <v>449</v>
      </c>
      <c r="Y1729" s="16" t="s">
        <v>450</v>
      </c>
      <c r="Z1729" s="16" t="s">
        <v>451</v>
      </c>
      <c r="AA1729" s="16" t="s">
        <v>15759</v>
      </c>
      <c r="AB1729" s="16" t="s">
        <v>15756</v>
      </c>
      <c r="AC1729" s="16" t="s">
        <v>180</v>
      </c>
      <c r="AD1729" s="16" t="s">
        <v>453</v>
      </c>
      <c r="AE1729" s="16" t="s">
        <v>338</v>
      </c>
      <c r="AF1729" s="16" t="s">
        <v>338</v>
      </c>
      <c r="AG1729" s="25">
        <f ca="1" t="shared" si="200"/>
        <v>21.2488888889202</v>
      </c>
      <c r="AH1729" s="25" t="str">
        <f t="shared" si="201"/>
        <v>是</v>
      </c>
      <c r="AI1729" s="26" t="str">
        <f ca="1" t="shared" si="202"/>
        <v>是</v>
      </c>
      <c r="AJ1729" s="27" t="str">
        <f ca="1" t="shared" si="203"/>
        <v>是</v>
      </c>
      <c r="AK1729" s="28" t="s">
        <v>69</v>
      </c>
      <c r="AL1729" s="28"/>
      <c r="AM1729" s="28"/>
    </row>
    <row r="1730" spans="1:39">
      <c r="A1730" s="22" t="str">
        <f t="shared" si="198"/>
        <v>池州贵池站前网点</v>
      </c>
      <c r="B1730" s="22" t="str">
        <f>VLOOKUP(R1730,区域划分!A:B,2,0)</f>
        <v>池州</v>
      </c>
      <c r="C1730" t="str">
        <f t="shared" si="199"/>
        <v>2020-11-08</v>
      </c>
      <c r="D1730" s="16" t="s">
        <v>15760</v>
      </c>
      <c r="E1730" s="16" t="s">
        <v>15761</v>
      </c>
      <c r="F1730" s="16" t="s">
        <v>433</v>
      </c>
      <c r="G1730" s="16" t="s">
        <v>456</v>
      </c>
      <c r="H1730" s="16" t="s">
        <v>457</v>
      </c>
      <c r="I1730" s="16" t="s">
        <v>473</v>
      </c>
      <c r="J1730" s="16" t="s">
        <v>3517</v>
      </c>
      <c r="K1730" s="16" t="s">
        <v>3755</v>
      </c>
      <c r="L1730" s="16" t="s">
        <v>15762</v>
      </c>
      <c r="M1730" s="16" t="s">
        <v>15763</v>
      </c>
      <c r="N1730" s="16" t="s">
        <v>441</v>
      </c>
      <c r="O1730" s="16" t="s">
        <v>442</v>
      </c>
      <c r="P1730" s="16" t="s">
        <v>15764</v>
      </c>
      <c r="Q1730" s="16" t="s">
        <v>15765</v>
      </c>
      <c r="R1730" s="16" t="s">
        <v>86</v>
      </c>
      <c r="S1730" s="16" t="s">
        <v>6544</v>
      </c>
      <c r="T1730" s="16" t="s">
        <v>15766</v>
      </c>
      <c r="U1730" s="16" t="s">
        <v>447</v>
      </c>
      <c r="V1730" s="16" t="s">
        <v>15767</v>
      </c>
      <c r="W1730" s="16" t="s">
        <v>15764</v>
      </c>
      <c r="X1730" s="16" t="s">
        <v>449</v>
      </c>
      <c r="Y1730" s="16" t="s">
        <v>450</v>
      </c>
      <c r="Z1730" s="16" t="s">
        <v>451</v>
      </c>
      <c r="AA1730" s="16" t="s">
        <v>15768</v>
      </c>
      <c r="AB1730" s="16" t="s">
        <v>6544</v>
      </c>
      <c r="AC1730" s="16" t="s">
        <v>86</v>
      </c>
      <c r="AD1730" s="16" t="s">
        <v>453</v>
      </c>
      <c r="AE1730" s="16" t="s">
        <v>338</v>
      </c>
      <c r="AF1730" s="16" t="s">
        <v>338</v>
      </c>
      <c r="AG1730" s="25">
        <f ca="1" t="shared" si="200"/>
        <v>19.5294444443425</v>
      </c>
      <c r="AH1730" s="25" t="str">
        <f t="shared" si="201"/>
        <v>是</v>
      </c>
      <c r="AI1730" s="26" t="str">
        <f ca="1" t="shared" si="202"/>
        <v>是</v>
      </c>
      <c r="AJ1730" s="27" t="str">
        <f ca="1" t="shared" si="203"/>
        <v>是</v>
      </c>
      <c r="AK1730" s="28" t="s">
        <v>69</v>
      </c>
      <c r="AL1730" s="28"/>
      <c r="AM1730" s="28"/>
    </row>
    <row r="1731" spans="1:39">
      <c r="A1731" s="22" t="str">
        <f t="shared" si="198"/>
        <v>合肥长丰北城网点</v>
      </c>
      <c r="B1731" s="22" t="str">
        <f>VLOOKUP(R1731,区域划分!A:B,2,0)</f>
        <v>合肥北</v>
      </c>
      <c r="C1731" t="str">
        <f t="shared" si="199"/>
        <v>2020-11-08</v>
      </c>
      <c r="D1731" s="16" t="s">
        <v>15769</v>
      </c>
      <c r="E1731" s="16" t="s">
        <v>15770</v>
      </c>
      <c r="F1731" s="16" t="s">
        <v>433</v>
      </c>
      <c r="G1731" s="16" t="s">
        <v>532</v>
      </c>
      <c r="H1731" s="16" t="s">
        <v>533</v>
      </c>
      <c r="I1731" s="16" t="s">
        <v>473</v>
      </c>
      <c r="J1731" s="16" t="s">
        <v>954</v>
      </c>
      <c r="K1731" s="16" t="s">
        <v>11027</v>
      </c>
      <c r="L1731" s="16" t="s">
        <v>15771</v>
      </c>
      <c r="M1731" s="16" t="s">
        <v>537</v>
      </c>
      <c r="N1731" s="16" t="s">
        <v>441</v>
      </c>
      <c r="O1731" s="16" t="s">
        <v>442</v>
      </c>
      <c r="P1731" s="16" t="s">
        <v>537</v>
      </c>
      <c r="Q1731" s="16" t="s">
        <v>4336</v>
      </c>
      <c r="R1731" s="16" t="s">
        <v>21</v>
      </c>
      <c r="S1731" s="16" t="s">
        <v>482</v>
      </c>
      <c r="T1731" s="16" t="s">
        <v>15772</v>
      </c>
      <c r="U1731" s="16" t="s">
        <v>447</v>
      </c>
      <c r="V1731" s="16" t="s">
        <v>541</v>
      </c>
      <c r="W1731" s="16" t="s">
        <v>537</v>
      </c>
      <c r="X1731" s="16" t="s">
        <v>449</v>
      </c>
      <c r="Y1731" s="16" t="s">
        <v>450</v>
      </c>
      <c r="Z1731" s="16" t="s">
        <v>451</v>
      </c>
      <c r="AA1731" s="16" t="s">
        <v>15773</v>
      </c>
      <c r="AB1731" s="16" t="s">
        <v>482</v>
      </c>
      <c r="AC1731" s="16" t="s">
        <v>21</v>
      </c>
      <c r="AD1731" s="16" t="s">
        <v>453</v>
      </c>
      <c r="AE1731" s="16" t="s">
        <v>338</v>
      </c>
      <c r="AF1731" s="16" t="s">
        <v>338</v>
      </c>
      <c r="AG1731" s="25">
        <f ca="1" t="shared" si="200"/>
        <v>15.1527777776937</v>
      </c>
      <c r="AH1731" s="25" t="str">
        <f t="shared" si="201"/>
        <v>是</v>
      </c>
      <c r="AI1731" s="26" t="str">
        <f ca="1" t="shared" si="202"/>
        <v>是</v>
      </c>
      <c r="AJ1731" s="27" t="str">
        <f ca="1" t="shared" si="203"/>
        <v>是</v>
      </c>
      <c r="AK1731" s="28" t="s">
        <v>69</v>
      </c>
      <c r="AL1731" s="28"/>
      <c r="AM1731" s="28"/>
    </row>
    <row r="1732" spans="1:39">
      <c r="A1732" s="22" t="str">
        <f t="shared" si="198"/>
        <v>合肥经开大学城网点</v>
      </c>
      <c r="B1732" s="22" t="str">
        <f>VLOOKUP(R1732,区域划分!A:B,2,0)</f>
        <v>合肥南</v>
      </c>
      <c r="C1732" t="str">
        <f t="shared" si="199"/>
        <v>2020-11-08</v>
      </c>
      <c r="D1732" s="16" t="s">
        <v>15774</v>
      </c>
      <c r="E1732" s="16" t="s">
        <v>15775</v>
      </c>
      <c r="F1732" s="16" t="s">
        <v>433</v>
      </c>
      <c r="G1732" s="16" t="s">
        <v>456</v>
      </c>
      <c r="H1732" s="16" t="s">
        <v>457</v>
      </c>
      <c r="I1732" s="16" t="s">
        <v>436</v>
      </c>
      <c r="J1732" s="16" t="s">
        <v>2899</v>
      </c>
      <c r="K1732" s="16" t="s">
        <v>15776</v>
      </c>
      <c r="L1732" s="16" t="s">
        <v>15777</v>
      </c>
      <c r="M1732" s="16" t="s">
        <v>15778</v>
      </c>
      <c r="N1732" s="16" t="s">
        <v>441</v>
      </c>
      <c r="O1732" s="16" t="s">
        <v>442</v>
      </c>
      <c r="P1732" s="16" t="s">
        <v>15778</v>
      </c>
      <c r="Q1732" s="16" t="s">
        <v>15779</v>
      </c>
      <c r="R1732" s="16" t="s">
        <v>7</v>
      </c>
      <c r="S1732" s="16" t="s">
        <v>3414</v>
      </c>
      <c r="T1732" s="16" t="s">
        <v>15780</v>
      </c>
      <c r="U1732" s="16" t="s">
        <v>447</v>
      </c>
      <c r="V1732" s="16" t="s">
        <v>15781</v>
      </c>
      <c r="W1732" s="16" t="s">
        <v>15778</v>
      </c>
      <c r="X1732" s="16" t="s">
        <v>449</v>
      </c>
      <c r="Y1732" s="16" t="s">
        <v>450</v>
      </c>
      <c r="Z1732" s="16" t="s">
        <v>451</v>
      </c>
      <c r="AA1732" s="16" t="s">
        <v>15782</v>
      </c>
      <c r="AB1732" s="16" t="s">
        <v>3414</v>
      </c>
      <c r="AC1732" s="16" t="s">
        <v>111</v>
      </c>
      <c r="AD1732" s="16" t="s">
        <v>453</v>
      </c>
      <c r="AE1732" s="16" t="s">
        <v>338</v>
      </c>
      <c r="AF1732" s="16" t="s">
        <v>338</v>
      </c>
      <c r="AG1732" s="25">
        <f ca="1" t="shared" si="200"/>
        <v>17.671944444417</v>
      </c>
      <c r="AH1732" s="25" t="str">
        <f t="shared" si="201"/>
        <v>是</v>
      </c>
      <c r="AI1732" s="26" t="str">
        <f ca="1" t="shared" si="202"/>
        <v>是</v>
      </c>
      <c r="AJ1732" s="27" t="str">
        <f ca="1" t="shared" si="203"/>
        <v>是</v>
      </c>
      <c r="AK1732" s="28" t="s">
        <v>69</v>
      </c>
      <c r="AL1732" s="28"/>
      <c r="AM1732" s="28"/>
    </row>
    <row r="1733" spans="1:39">
      <c r="A1733" s="22" t="str">
        <f t="shared" si="198"/>
        <v>六安市裕安苏埠网点</v>
      </c>
      <c r="B1733" s="22" t="str">
        <f>VLOOKUP(R1733,区域划分!A:B,2,0)</f>
        <v>六安</v>
      </c>
      <c r="C1733" t="str">
        <f t="shared" si="199"/>
        <v>2020-11-08</v>
      </c>
      <c r="D1733" s="16" t="s">
        <v>15783</v>
      </c>
      <c r="E1733" s="16" t="s">
        <v>15784</v>
      </c>
      <c r="F1733" s="16" t="s">
        <v>433</v>
      </c>
      <c r="G1733" s="16" t="s">
        <v>3420</v>
      </c>
      <c r="H1733" s="16" t="s">
        <v>3421</v>
      </c>
      <c r="I1733" s="16" t="s">
        <v>473</v>
      </c>
      <c r="J1733" s="16" t="s">
        <v>4486</v>
      </c>
      <c r="K1733" s="16" t="s">
        <v>4487</v>
      </c>
      <c r="L1733" s="16" t="s">
        <v>15785</v>
      </c>
      <c r="M1733" s="16" t="s">
        <v>15786</v>
      </c>
      <c r="N1733" s="16" t="s">
        <v>478</v>
      </c>
      <c r="O1733" s="16" t="s">
        <v>442</v>
      </c>
      <c r="P1733" s="16" t="s">
        <v>15787</v>
      </c>
      <c r="Q1733" s="16" t="s">
        <v>15788</v>
      </c>
      <c r="R1733" s="16" t="s">
        <v>93</v>
      </c>
      <c r="S1733" s="16" t="s">
        <v>2838</v>
      </c>
      <c r="T1733" s="16" t="s">
        <v>15789</v>
      </c>
      <c r="U1733" s="16" t="s">
        <v>447</v>
      </c>
      <c r="V1733" s="16" t="s">
        <v>15790</v>
      </c>
      <c r="W1733" s="16" t="s">
        <v>15787</v>
      </c>
      <c r="X1733" s="16" t="s">
        <v>449</v>
      </c>
      <c r="Y1733" s="16" t="s">
        <v>450</v>
      </c>
      <c r="Z1733" s="16" t="s">
        <v>451</v>
      </c>
      <c r="AA1733" s="16" t="s">
        <v>15791</v>
      </c>
      <c r="AB1733" s="16" t="s">
        <v>2838</v>
      </c>
      <c r="AC1733" s="16" t="s">
        <v>93</v>
      </c>
      <c r="AD1733" s="16" t="s">
        <v>453</v>
      </c>
      <c r="AE1733" s="16" t="s">
        <v>338</v>
      </c>
      <c r="AF1733" s="16" t="s">
        <v>338</v>
      </c>
      <c r="AG1733" s="25">
        <f ca="1" t="shared" si="200"/>
        <v>15.2750000000233</v>
      </c>
      <c r="AH1733" s="25" t="str">
        <f t="shared" si="201"/>
        <v>是</v>
      </c>
      <c r="AI1733" s="26" t="str">
        <f ca="1" t="shared" si="202"/>
        <v>是</v>
      </c>
      <c r="AJ1733" s="27" t="str">
        <f ca="1" t="shared" si="203"/>
        <v>是</v>
      </c>
      <c r="AK1733" s="28" t="s">
        <v>69</v>
      </c>
      <c r="AL1733" s="28"/>
      <c r="AM1733" s="28"/>
    </row>
    <row r="1734" spans="1:39">
      <c r="A1734" s="22" t="str">
        <f t="shared" si="198"/>
        <v>六安金安木厂网点</v>
      </c>
      <c r="B1734" s="22" t="str">
        <f>VLOOKUP(R1734,区域划分!A:B,2,0)</f>
        <v>六安</v>
      </c>
      <c r="C1734" t="str">
        <f t="shared" si="199"/>
        <v>2020-11-08</v>
      </c>
      <c r="D1734" s="16" t="s">
        <v>15792</v>
      </c>
      <c r="E1734" s="16" t="s">
        <v>15793</v>
      </c>
      <c r="F1734" s="16" t="s">
        <v>433</v>
      </c>
      <c r="G1734" s="16" t="s">
        <v>532</v>
      </c>
      <c r="H1734" s="16" t="s">
        <v>533</v>
      </c>
      <c r="I1734" s="16" t="s">
        <v>473</v>
      </c>
      <c r="J1734" s="16" t="s">
        <v>1586</v>
      </c>
      <c r="K1734" s="16" t="s">
        <v>15794</v>
      </c>
      <c r="L1734" s="16" t="s">
        <v>15795</v>
      </c>
      <c r="M1734" s="16" t="s">
        <v>15796</v>
      </c>
      <c r="N1734" s="16" t="s">
        <v>478</v>
      </c>
      <c r="O1734" s="16" t="s">
        <v>479</v>
      </c>
      <c r="P1734" s="16" t="s">
        <v>15797</v>
      </c>
      <c r="Q1734" s="16" t="s">
        <v>15798</v>
      </c>
      <c r="R1734" s="16" t="s">
        <v>94</v>
      </c>
      <c r="S1734" s="16" t="s">
        <v>15514</v>
      </c>
      <c r="T1734" s="16" t="s">
        <v>15799</v>
      </c>
      <c r="U1734" s="16" t="s">
        <v>447</v>
      </c>
      <c r="V1734" s="16" t="s">
        <v>15800</v>
      </c>
      <c r="W1734" s="16" t="s">
        <v>15797</v>
      </c>
      <c r="X1734" s="16" t="s">
        <v>449</v>
      </c>
      <c r="Y1734" s="16" t="s">
        <v>450</v>
      </c>
      <c r="Z1734" s="16" t="s">
        <v>451</v>
      </c>
      <c r="AA1734" s="16" t="s">
        <v>15801</v>
      </c>
      <c r="AB1734" s="16" t="s">
        <v>15514</v>
      </c>
      <c r="AC1734" s="16" t="s">
        <v>94</v>
      </c>
      <c r="AD1734" s="16" t="s">
        <v>453</v>
      </c>
      <c r="AE1734" s="16" t="s">
        <v>338</v>
      </c>
      <c r="AF1734" s="16" t="s">
        <v>338</v>
      </c>
      <c r="AG1734" s="25">
        <f ca="1" t="shared" si="200"/>
        <v>3.50500000000466</v>
      </c>
      <c r="AH1734" s="25" t="str">
        <f t="shared" si="201"/>
        <v>是</v>
      </c>
      <c r="AI1734" s="26" t="str">
        <f ca="1" t="shared" si="202"/>
        <v>是</v>
      </c>
      <c r="AJ1734" s="27" t="str">
        <f ca="1" t="shared" si="203"/>
        <v>是</v>
      </c>
      <c r="AK1734" s="28" t="s">
        <v>69</v>
      </c>
      <c r="AL1734" s="28"/>
      <c r="AM1734" s="28"/>
    </row>
    <row r="1735" spans="1:39">
      <c r="A1735" s="22" t="str">
        <f t="shared" si="198"/>
        <v>黄山屯溪黎阳网点</v>
      </c>
      <c r="B1735" s="22" t="str">
        <f>VLOOKUP(R1735,区域划分!A:B,2,0)</f>
        <v>黄山</v>
      </c>
      <c r="C1735" t="str">
        <f t="shared" si="199"/>
        <v>2020-11-08</v>
      </c>
      <c r="D1735" s="16" t="s">
        <v>15802</v>
      </c>
      <c r="E1735" s="16" t="s">
        <v>15803</v>
      </c>
      <c r="F1735" s="16" t="s">
        <v>433</v>
      </c>
      <c r="G1735" s="16" t="s">
        <v>532</v>
      </c>
      <c r="H1735" s="16" t="s">
        <v>533</v>
      </c>
      <c r="I1735" s="16" t="s">
        <v>436</v>
      </c>
      <c r="J1735" s="16" t="s">
        <v>1797</v>
      </c>
      <c r="K1735" s="16" t="s">
        <v>15804</v>
      </c>
      <c r="L1735" s="16" t="s">
        <v>15805</v>
      </c>
      <c r="M1735" s="16" t="s">
        <v>15806</v>
      </c>
      <c r="N1735" s="16" t="s">
        <v>478</v>
      </c>
      <c r="O1735" s="16" t="s">
        <v>442</v>
      </c>
      <c r="P1735" s="16" t="s">
        <v>15807</v>
      </c>
      <c r="Q1735" s="16" t="s">
        <v>15808</v>
      </c>
      <c r="R1735" s="16" t="s">
        <v>138</v>
      </c>
      <c r="S1735" s="16" t="s">
        <v>2959</v>
      </c>
      <c r="T1735" s="16" t="s">
        <v>15809</v>
      </c>
      <c r="U1735" s="16" t="s">
        <v>447</v>
      </c>
      <c r="V1735" s="16" t="s">
        <v>15810</v>
      </c>
      <c r="W1735" s="16" t="s">
        <v>15807</v>
      </c>
      <c r="X1735" s="16" t="s">
        <v>449</v>
      </c>
      <c r="Y1735" s="16" t="s">
        <v>450</v>
      </c>
      <c r="Z1735" s="16" t="s">
        <v>451</v>
      </c>
      <c r="AA1735" s="16" t="s">
        <v>15811</v>
      </c>
      <c r="AB1735" s="16" t="s">
        <v>2959</v>
      </c>
      <c r="AC1735" s="16" t="s">
        <v>138</v>
      </c>
      <c r="AD1735" s="16" t="s">
        <v>453</v>
      </c>
      <c r="AE1735" s="16" t="s">
        <v>338</v>
      </c>
      <c r="AF1735" s="16" t="s">
        <v>338</v>
      </c>
      <c r="AG1735" s="25">
        <f ca="1" t="shared" si="200"/>
        <v>15.0536111112451</v>
      </c>
      <c r="AH1735" s="25" t="str">
        <f t="shared" si="201"/>
        <v>是</v>
      </c>
      <c r="AI1735" s="26" t="str">
        <f ca="1" t="shared" si="202"/>
        <v>是</v>
      </c>
      <c r="AJ1735" s="27" t="str">
        <f ca="1" t="shared" si="203"/>
        <v>是</v>
      </c>
      <c r="AK1735" s="28" t="s">
        <v>69</v>
      </c>
      <c r="AL1735" s="28"/>
      <c r="AM1735" s="28"/>
    </row>
    <row r="1736" spans="1:39">
      <c r="A1736" s="22" t="str">
        <f t="shared" si="198"/>
        <v>合肥长丰水湖镇网点</v>
      </c>
      <c r="B1736" s="22" t="str">
        <f>VLOOKUP(R1736,区域划分!A:B,2,0)</f>
        <v>合肥北</v>
      </c>
      <c r="C1736" t="str">
        <f t="shared" si="199"/>
        <v>2020-11-08</v>
      </c>
      <c r="D1736" s="16" t="s">
        <v>15812</v>
      </c>
      <c r="E1736" s="16" t="s">
        <v>15813</v>
      </c>
      <c r="F1736" s="16" t="s">
        <v>433</v>
      </c>
      <c r="G1736" s="16" t="s">
        <v>456</v>
      </c>
      <c r="H1736" s="16" t="s">
        <v>457</v>
      </c>
      <c r="I1736" s="16" t="s">
        <v>436</v>
      </c>
      <c r="J1736" s="16" t="s">
        <v>15814</v>
      </c>
      <c r="K1736" s="16" t="s">
        <v>15815</v>
      </c>
      <c r="L1736" s="16" t="s">
        <v>15816</v>
      </c>
      <c r="M1736" s="16" t="s">
        <v>15817</v>
      </c>
      <c r="N1736" s="16" t="s">
        <v>478</v>
      </c>
      <c r="O1736" s="16" t="s">
        <v>442</v>
      </c>
      <c r="P1736" s="16" t="s">
        <v>15818</v>
      </c>
      <c r="Q1736" s="16" t="s">
        <v>15819</v>
      </c>
      <c r="R1736" s="16" t="s">
        <v>15</v>
      </c>
      <c r="S1736" s="16" t="s">
        <v>4176</v>
      </c>
      <c r="T1736" s="16" t="s">
        <v>11428</v>
      </c>
      <c r="U1736" s="16" t="s">
        <v>466</v>
      </c>
      <c r="V1736" s="16" t="s">
        <v>15820</v>
      </c>
      <c r="W1736" s="16" t="s">
        <v>15818</v>
      </c>
      <c r="X1736" s="16" t="s">
        <v>449</v>
      </c>
      <c r="Y1736" s="16" t="s">
        <v>450</v>
      </c>
      <c r="Z1736" s="16" t="s">
        <v>451</v>
      </c>
      <c r="AA1736" s="16" t="s">
        <v>15821</v>
      </c>
      <c r="AB1736" s="16" t="s">
        <v>4176</v>
      </c>
      <c r="AC1736" s="16" t="s">
        <v>15</v>
      </c>
      <c r="AD1736" s="16" t="s">
        <v>453</v>
      </c>
      <c r="AE1736" s="16" t="s">
        <v>15</v>
      </c>
      <c r="AF1736" s="16" t="s">
        <v>338</v>
      </c>
      <c r="AG1736" s="25">
        <f ca="1" t="shared" si="200"/>
        <v>23.3066666666418</v>
      </c>
      <c r="AH1736" s="25" t="str">
        <f t="shared" si="201"/>
        <v>是</v>
      </c>
      <c r="AI1736" s="26" t="str">
        <f ca="1" t="shared" si="202"/>
        <v>是</v>
      </c>
      <c r="AJ1736" s="27" t="str">
        <f ca="1" t="shared" si="203"/>
        <v>是</v>
      </c>
      <c r="AK1736" s="28" t="s">
        <v>69</v>
      </c>
      <c r="AL1736" s="28" t="s">
        <v>71</v>
      </c>
      <c r="AM1736" s="28"/>
    </row>
    <row r="1737" spans="1:39">
      <c r="A1737" s="22" t="str">
        <f t="shared" si="198"/>
        <v>合肥经开大学城网点</v>
      </c>
      <c r="B1737" s="22" t="str">
        <f>VLOOKUP(R1737,区域划分!A:B,2,0)</f>
        <v>合肥南</v>
      </c>
      <c r="C1737" t="str">
        <f t="shared" si="199"/>
        <v>2020-11-08</v>
      </c>
      <c r="D1737" s="16" t="s">
        <v>15822</v>
      </c>
      <c r="E1737" s="16" t="s">
        <v>15823</v>
      </c>
      <c r="F1737" s="16" t="s">
        <v>433</v>
      </c>
      <c r="G1737" s="16" t="s">
        <v>471</v>
      </c>
      <c r="H1737" s="16" t="s">
        <v>472</v>
      </c>
      <c r="I1737" s="16" t="s">
        <v>473</v>
      </c>
      <c r="J1737" s="16" t="s">
        <v>15824</v>
      </c>
      <c r="K1737" s="16" t="s">
        <v>15825</v>
      </c>
      <c r="L1737" s="16" t="s">
        <v>15826</v>
      </c>
      <c r="M1737" s="16" t="s">
        <v>15827</v>
      </c>
      <c r="N1737" s="16" t="s">
        <v>478</v>
      </c>
      <c r="O1737" s="16" t="s">
        <v>442</v>
      </c>
      <c r="P1737" s="16" t="s">
        <v>15828</v>
      </c>
      <c r="Q1737" s="16" t="s">
        <v>15829</v>
      </c>
      <c r="R1737" s="16" t="s">
        <v>7</v>
      </c>
      <c r="S1737" s="16" t="s">
        <v>3414</v>
      </c>
      <c r="T1737" s="16" t="s">
        <v>15830</v>
      </c>
      <c r="U1737" s="16" t="s">
        <v>447</v>
      </c>
      <c r="V1737" s="16" t="s">
        <v>15831</v>
      </c>
      <c r="W1737" s="16" t="s">
        <v>15828</v>
      </c>
      <c r="X1737" s="16" t="s">
        <v>449</v>
      </c>
      <c r="Y1737" s="16" t="s">
        <v>450</v>
      </c>
      <c r="Z1737" s="16" t="s">
        <v>451</v>
      </c>
      <c r="AA1737" s="16" t="s">
        <v>15832</v>
      </c>
      <c r="AB1737" s="16" t="s">
        <v>3414</v>
      </c>
      <c r="AC1737" s="16" t="s">
        <v>111</v>
      </c>
      <c r="AD1737" s="16" t="s">
        <v>453</v>
      </c>
      <c r="AE1737" s="16" t="s">
        <v>338</v>
      </c>
      <c r="AF1737" s="16" t="s">
        <v>338</v>
      </c>
      <c r="AG1737" s="25">
        <f ca="1" t="shared" si="200"/>
        <v>17.5258333333768</v>
      </c>
      <c r="AH1737" s="25" t="str">
        <f t="shared" si="201"/>
        <v>是</v>
      </c>
      <c r="AI1737" s="26" t="str">
        <f ca="1" t="shared" si="202"/>
        <v>是</v>
      </c>
      <c r="AJ1737" s="27" t="str">
        <f ca="1" t="shared" si="203"/>
        <v>是</v>
      </c>
      <c r="AK1737" s="28" t="s">
        <v>69</v>
      </c>
      <c r="AL1737" s="28"/>
      <c r="AM1737" s="28"/>
    </row>
    <row r="1738" spans="1:39">
      <c r="A1738" s="22" t="str">
        <f t="shared" si="198"/>
        <v>淮南潘集网点</v>
      </c>
      <c r="B1738" s="22" t="str">
        <f>VLOOKUP(R1738,区域划分!A:B,2,0)</f>
        <v>淮南</v>
      </c>
      <c r="C1738" t="str">
        <f t="shared" si="199"/>
        <v>2020-11-08</v>
      </c>
      <c r="D1738" s="16" t="s">
        <v>15833</v>
      </c>
      <c r="E1738" s="16" t="s">
        <v>15834</v>
      </c>
      <c r="F1738" s="16" t="s">
        <v>433</v>
      </c>
      <c r="G1738" s="16" t="s">
        <v>532</v>
      </c>
      <c r="H1738" s="16" t="s">
        <v>1112</v>
      </c>
      <c r="I1738" s="16" t="s">
        <v>436</v>
      </c>
      <c r="J1738" s="16" t="s">
        <v>15835</v>
      </c>
      <c r="K1738" s="16" t="s">
        <v>15836</v>
      </c>
      <c r="L1738" s="16" t="s">
        <v>15837</v>
      </c>
      <c r="M1738" s="16" t="s">
        <v>15838</v>
      </c>
      <c r="N1738" s="16" t="s">
        <v>478</v>
      </c>
      <c r="O1738" s="16" t="s">
        <v>479</v>
      </c>
      <c r="P1738" s="16" t="s">
        <v>15839</v>
      </c>
      <c r="Q1738" s="16" t="s">
        <v>15840</v>
      </c>
      <c r="R1738" s="16" t="s">
        <v>47</v>
      </c>
      <c r="S1738" s="16" t="s">
        <v>8279</v>
      </c>
      <c r="T1738" s="16" t="s">
        <v>15841</v>
      </c>
      <c r="U1738" s="16" t="s">
        <v>447</v>
      </c>
      <c r="V1738" s="16" t="s">
        <v>15842</v>
      </c>
      <c r="W1738" s="16" t="s">
        <v>15839</v>
      </c>
      <c r="X1738" s="16" t="s">
        <v>449</v>
      </c>
      <c r="Y1738" s="16" t="s">
        <v>450</v>
      </c>
      <c r="Z1738" s="16" t="s">
        <v>451</v>
      </c>
      <c r="AA1738" s="16" t="s">
        <v>15843</v>
      </c>
      <c r="AB1738" s="16" t="s">
        <v>8279</v>
      </c>
      <c r="AC1738" s="16" t="s">
        <v>47</v>
      </c>
      <c r="AD1738" s="16" t="s">
        <v>453</v>
      </c>
      <c r="AE1738" s="16" t="s">
        <v>338</v>
      </c>
      <c r="AF1738" s="16" t="s">
        <v>338</v>
      </c>
      <c r="AG1738" s="25">
        <f ca="1" t="shared" si="200"/>
        <v>1.76000000000931</v>
      </c>
      <c r="AH1738" s="25" t="str">
        <f t="shared" si="201"/>
        <v>是</v>
      </c>
      <c r="AI1738" s="26" t="str">
        <f ca="1" t="shared" si="202"/>
        <v>是</v>
      </c>
      <c r="AJ1738" s="27" t="str">
        <f ca="1" t="shared" si="203"/>
        <v>是</v>
      </c>
      <c r="AK1738" s="28" t="s">
        <v>69</v>
      </c>
      <c r="AL1738" s="28"/>
      <c r="AM1738" s="28"/>
    </row>
    <row r="1739" spans="1:39">
      <c r="A1739" s="22" t="str">
        <f t="shared" si="198"/>
        <v>六安裕安小义乌网点</v>
      </c>
      <c r="B1739" s="22" t="str">
        <f>VLOOKUP(R1739,区域划分!A:B,2,0)</f>
        <v>六安</v>
      </c>
      <c r="C1739" t="str">
        <f t="shared" si="199"/>
        <v>2020-11-08</v>
      </c>
      <c r="D1739" s="16" t="s">
        <v>15844</v>
      </c>
      <c r="E1739" s="16" t="s">
        <v>15845</v>
      </c>
      <c r="F1739" s="16" t="s">
        <v>433</v>
      </c>
      <c r="G1739" s="16" t="s">
        <v>471</v>
      </c>
      <c r="H1739" s="16" t="s">
        <v>472</v>
      </c>
      <c r="I1739" s="16" t="s">
        <v>436</v>
      </c>
      <c r="J1739" s="16" t="s">
        <v>15846</v>
      </c>
      <c r="K1739" s="16" t="s">
        <v>15847</v>
      </c>
      <c r="L1739" s="16" t="s">
        <v>15848</v>
      </c>
      <c r="M1739" s="16" t="s">
        <v>15849</v>
      </c>
      <c r="N1739" s="16" t="s">
        <v>441</v>
      </c>
      <c r="O1739" s="16" t="s">
        <v>442</v>
      </c>
      <c r="P1739" s="16" t="s">
        <v>15850</v>
      </c>
      <c r="Q1739" s="16" t="s">
        <v>15851</v>
      </c>
      <c r="R1739" s="16" t="s">
        <v>100</v>
      </c>
      <c r="S1739" s="16" t="s">
        <v>9016</v>
      </c>
      <c r="T1739" s="16" t="s">
        <v>15852</v>
      </c>
      <c r="U1739" s="16" t="s">
        <v>447</v>
      </c>
      <c r="V1739" s="16" t="s">
        <v>15853</v>
      </c>
      <c r="W1739" s="16" t="s">
        <v>15850</v>
      </c>
      <c r="X1739" s="16" t="s">
        <v>449</v>
      </c>
      <c r="Y1739" s="16" t="s">
        <v>450</v>
      </c>
      <c r="Z1739" s="16" t="s">
        <v>451</v>
      </c>
      <c r="AA1739" s="16" t="s">
        <v>15854</v>
      </c>
      <c r="AB1739" s="16" t="s">
        <v>9016</v>
      </c>
      <c r="AC1739" s="16" t="s">
        <v>314</v>
      </c>
      <c r="AD1739" s="16" t="s">
        <v>453</v>
      </c>
      <c r="AE1739" s="16" t="s">
        <v>338</v>
      </c>
      <c r="AF1739" s="16" t="s">
        <v>338</v>
      </c>
      <c r="AG1739" s="25">
        <f ca="1" t="shared" si="200"/>
        <v>19.2450000001118</v>
      </c>
      <c r="AH1739" s="25" t="str">
        <f t="shared" si="201"/>
        <v>是</v>
      </c>
      <c r="AI1739" s="26" t="str">
        <f ca="1" t="shared" si="202"/>
        <v>是</v>
      </c>
      <c r="AJ1739" s="27" t="str">
        <f ca="1" t="shared" si="203"/>
        <v>是</v>
      </c>
      <c r="AK1739" s="28" t="s">
        <v>69</v>
      </c>
      <c r="AL1739" s="28"/>
      <c r="AM1739" s="28"/>
    </row>
    <row r="1740" spans="1:39">
      <c r="A1740" s="22" t="str">
        <f t="shared" si="198"/>
        <v>合肥包河汽车城网点</v>
      </c>
      <c r="B1740" s="22" t="str">
        <f>VLOOKUP(R1740,区域划分!A:B,2,0)</f>
        <v>合肥南</v>
      </c>
      <c r="C1740" t="str">
        <f t="shared" si="199"/>
        <v>2020-11-08</v>
      </c>
      <c r="D1740" s="16" t="s">
        <v>15855</v>
      </c>
      <c r="E1740" s="16" t="s">
        <v>15856</v>
      </c>
      <c r="F1740" s="16" t="s">
        <v>433</v>
      </c>
      <c r="G1740" s="16" t="s">
        <v>456</v>
      </c>
      <c r="H1740" s="16" t="s">
        <v>457</v>
      </c>
      <c r="I1740" s="16" t="s">
        <v>436</v>
      </c>
      <c r="J1740" s="16" t="s">
        <v>1797</v>
      </c>
      <c r="K1740" s="16" t="s">
        <v>1798</v>
      </c>
      <c r="L1740" s="16" t="s">
        <v>15857</v>
      </c>
      <c r="M1740" s="16" t="s">
        <v>15858</v>
      </c>
      <c r="N1740" s="16" t="s">
        <v>441</v>
      </c>
      <c r="O1740" s="16" t="s">
        <v>442</v>
      </c>
      <c r="P1740" s="16" t="s">
        <v>15859</v>
      </c>
      <c r="Q1740" s="16" t="s">
        <v>15860</v>
      </c>
      <c r="R1740" s="16" t="s">
        <v>177</v>
      </c>
      <c r="S1740" s="16" t="s">
        <v>15861</v>
      </c>
      <c r="T1740" s="16" t="s">
        <v>15862</v>
      </c>
      <c r="U1740" s="16" t="s">
        <v>447</v>
      </c>
      <c r="V1740" s="16" t="s">
        <v>15863</v>
      </c>
      <c r="W1740" s="16" t="s">
        <v>15859</v>
      </c>
      <c r="X1740" s="16" t="s">
        <v>449</v>
      </c>
      <c r="Y1740" s="16" t="s">
        <v>450</v>
      </c>
      <c r="Z1740" s="16" t="s">
        <v>451</v>
      </c>
      <c r="AA1740" s="16" t="s">
        <v>15864</v>
      </c>
      <c r="AB1740" s="16" t="s">
        <v>15861</v>
      </c>
      <c r="AC1740" s="16" t="s">
        <v>177</v>
      </c>
      <c r="AD1740" s="16" t="s">
        <v>453</v>
      </c>
      <c r="AE1740" s="16" t="s">
        <v>338</v>
      </c>
      <c r="AF1740" s="16" t="s">
        <v>338</v>
      </c>
      <c r="AG1740" s="25">
        <f ca="1" t="shared" si="200"/>
        <v>22.9097222221317</v>
      </c>
      <c r="AH1740" s="25" t="str">
        <f t="shared" si="201"/>
        <v>是</v>
      </c>
      <c r="AI1740" s="26" t="str">
        <f ca="1" t="shared" si="202"/>
        <v>是</v>
      </c>
      <c r="AJ1740" s="27" t="str">
        <f ca="1" t="shared" si="203"/>
        <v>是</v>
      </c>
      <c r="AK1740" s="28" t="s">
        <v>69</v>
      </c>
      <c r="AL1740" s="28"/>
      <c r="AM1740" s="28"/>
    </row>
    <row r="1741" spans="1:39">
      <c r="A1741" s="22" t="str">
        <f t="shared" si="198"/>
        <v>合肥高新天鹅湖网点</v>
      </c>
      <c r="B1741" s="22" t="str">
        <f>VLOOKUP(R1741,区域划分!A:B,2,0)</f>
        <v>合肥南</v>
      </c>
      <c r="C1741" t="str">
        <f t="shared" si="199"/>
        <v>2020-11-08</v>
      </c>
      <c r="D1741" s="16" t="s">
        <v>15865</v>
      </c>
      <c r="E1741" s="16" t="s">
        <v>15866</v>
      </c>
      <c r="F1741" s="16" t="s">
        <v>433</v>
      </c>
      <c r="G1741" s="16" t="s">
        <v>456</v>
      </c>
      <c r="H1741" s="16" t="s">
        <v>457</v>
      </c>
      <c r="I1741" s="16" t="s">
        <v>436</v>
      </c>
      <c r="J1741" s="16" t="s">
        <v>15867</v>
      </c>
      <c r="K1741" s="16" t="s">
        <v>15868</v>
      </c>
      <c r="L1741" s="16" t="s">
        <v>15869</v>
      </c>
      <c r="M1741" s="16" t="s">
        <v>15870</v>
      </c>
      <c r="N1741" s="16" t="s">
        <v>478</v>
      </c>
      <c r="O1741" s="16" t="s">
        <v>442</v>
      </c>
      <c r="P1741" s="16" t="s">
        <v>15871</v>
      </c>
      <c r="Q1741" s="16" t="s">
        <v>15872</v>
      </c>
      <c r="R1741" s="16" t="s">
        <v>17</v>
      </c>
      <c r="S1741" s="16" t="s">
        <v>593</v>
      </c>
      <c r="T1741" s="16" t="s">
        <v>15873</v>
      </c>
      <c r="U1741" s="16" t="s">
        <v>447</v>
      </c>
      <c r="V1741" s="16" t="s">
        <v>15874</v>
      </c>
      <c r="W1741" s="16" t="s">
        <v>15871</v>
      </c>
      <c r="X1741" s="16" t="s">
        <v>449</v>
      </c>
      <c r="Y1741" s="16" t="s">
        <v>450</v>
      </c>
      <c r="Z1741" s="16" t="s">
        <v>451</v>
      </c>
      <c r="AA1741" s="16" t="s">
        <v>15875</v>
      </c>
      <c r="AB1741" s="16" t="s">
        <v>593</v>
      </c>
      <c r="AC1741" s="16" t="s">
        <v>17</v>
      </c>
      <c r="AD1741" s="16" t="s">
        <v>453</v>
      </c>
      <c r="AE1741" s="16" t="s">
        <v>338</v>
      </c>
      <c r="AF1741" s="16" t="s">
        <v>338</v>
      </c>
      <c r="AG1741" s="25">
        <f ca="1" t="shared" si="200"/>
        <v>2.53527777775889</v>
      </c>
      <c r="AH1741" s="25" t="str">
        <f t="shared" si="201"/>
        <v>是</v>
      </c>
      <c r="AI1741" s="26" t="str">
        <f ca="1" t="shared" si="202"/>
        <v>是</v>
      </c>
      <c r="AJ1741" s="27" t="str">
        <f ca="1" t="shared" si="203"/>
        <v>是</v>
      </c>
      <c r="AK1741" s="28" t="s">
        <v>69</v>
      </c>
      <c r="AL1741" s="28"/>
      <c r="AM1741" s="28"/>
    </row>
    <row r="1742" spans="1:39">
      <c r="A1742" s="22" t="str">
        <f t="shared" si="198"/>
        <v>合肥高新天鹅湖网点</v>
      </c>
      <c r="B1742" s="22" t="str">
        <f>VLOOKUP(R1742,区域划分!A:B,2,0)</f>
        <v>合肥南</v>
      </c>
      <c r="C1742" t="str">
        <f t="shared" si="199"/>
        <v>2020-11-08</v>
      </c>
      <c r="D1742" s="16" t="s">
        <v>15876</v>
      </c>
      <c r="E1742" s="16" t="s">
        <v>15877</v>
      </c>
      <c r="F1742" s="16" t="s">
        <v>433</v>
      </c>
      <c r="G1742" s="16" t="s">
        <v>532</v>
      </c>
      <c r="H1742" s="16" t="s">
        <v>533</v>
      </c>
      <c r="I1742" s="16" t="s">
        <v>473</v>
      </c>
      <c r="J1742" s="16" t="s">
        <v>7238</v>
      </c>
      <c r="K1742" s="16" t="s">
        <v>15878</v>
      </c>
      <c r="L1742" s="16" t="s">
        <v>15879</v>
      </c>
      <c r="M1742" s="16" t="s">
        <v>15880</v>
      </c>
      <c r="N1742" s="16" t="s">
        <v>478</v>
      </c>
      <c r="O1742" s="16" t="s">
        <v>442</v>
      </c>
      <c r="P1742" s="16" t="s">
        <v>15880</v>
      </c>
      <c r="Q1742" s="16" t="s">
        <v>15881</v>
      </c>
      <c r="R1742" s="16" t="s">
        <v>17</v>
      </c>
      <c r="S1742" s="16" t="s">
        <v>593</v>
      </c>
      <c r="T1742" s="16" t="s">
        <v>15882</v>
      </c>
      <c r="U1742" s="16" t="s">
        <v>447</v>
      </c>
      <c r="V1742" s="16" t="s">
        <v>15883</v>
      </c>
      <c r="W1742" s="16" t="s">
        <v>15880</v>
      </c>
      <c r="X1742" s="16" t="s">
        <v>449</v>
      </c>
      <c r="Y1742" s="16" t="s">
        <v>450</v>
      </c>
      <c r="Z1742" s="16" t="s">
        <v>451</v>
      </c>
      <c r="AA1742" s="16" t="s">
        <v>15884</v>
      </c>
      <c r="AB1742" s="16" t="s">
        <v>593</v>
      </c>
      <c r="AC1742" s="16" t="s">
        <v>17</v>
      </c>
      <c r="AD1742" s="16" t="s">
        <v>453</v>
      </c>
      <c r="AE1742" s="16" t="s">
        <v>338</v>
      </c>
      <c r="AF1742" s="16" t="s">
        <v>338</v>
      </c>
      <c r="AG1742" s="25">
        <f ca="1" t="shared" si="200"/>
        <v>1.6500000001397</v>
      </c>
      <c r="AH1742" s="25" t="str">
        <f t="shared" si="201"/>
        <v>是</v>
      </c>
      <c r="AI1742" s="26" t="str">
        <f ca="1" t="shared" si="202"/>
        <v>是</v>
      </c>
      <c r="AJ1742" s="27" t="str">
        <f ca="1" t="shared" si="203"/>
        <v>是</v>
      </c>
      <c r="AK1742" s="28" t="s">
        <v>69</v>
      </c>
      <c r="AL1742" s="28"/>
      <c r="AM1742" s="28"/>
    </row>
    <row r="1743" spans="1:39">
      <c r="A1743" s="22" t="str">
        <f t="shared" si="198"/>
        <v>合肥经开大学城网点</v>
      </c>
      <c r="B1743" s="22" t="str">
        <f>VLOOKUP(R1743,区域划分!A:B,2,0)</f>
        <v>合肥南</v>
      </c>
      <c r="C1743" t="str">
        <f t="shared" si="199"/>
        <v>2020-11-08</v>
      </c>
      <c r="D1743" s="16" t="s">
        <v>15885</v>
      </c>
      <c r="E1743" s="16" t="s">
        <v>15886</v>
      </c>
      <c r="F1743" s="16" t="s">
        <v>433</v>
      </c>
      <c r="G1743" s="16" t="s">
        <v>456</v>
      </c>
      <c r="H1743" s="16" t="s">
        <v>457</v>
      </c>
      <c r="I1743" s="16" t="s">
        <v>436</v>
      </c>
      <c r="J1743" s="16" t="s">
        <v>2536</v>
      </c>
      <c r="K1743" s="16" t="s">
        <v>15887</v>
      </c>
      <c r="L1743" s="16" t="s">
        <v>15888</v>
      </c>
      <c r="M1743" s="16" t="s">
        <v>15889</v>
      </c>
      <c r="N1743" s="16" t="s">
        <v>441</v>
      </c>
      <c r="O1743" s="16" t="s">
        <v>442</v>
      </c>
      <c r="P1743" s="16" t="s">
        <v>15890</v>
      </c>
      <c r="Q1743" s="16" t="s">
        <v>800</v>
      </c>
      <c r="R1743" s="16" t="s">
        <v>7</v>
      </c>
      <c r="S1743" s="16" t="s">
        <v>3414</v>
      </c>
      <c r="T1743" s="16" t="s">
        <v>15891</v>
      </c>
      <c r="U1743" s="16" t="s">
        <v>447</v>
      </c>
      <c r="V1743" s="16" t="s">
        <v>15892</v>
      </c>
      <c r="W1743" s="16" t="s">
        <v>15890</v>
      </c>
      <c r="X1743" s="16" t="s">
        <v>449</v>
      </c>
      <c r="Y1743" s="16" t="s">
        <v>450</v>
      </c>
      <c r="Z1743" s="16" t="s">
        <v>451</v>
      </c>
      <c r="AA1743" s="16" t="s">
        <v>15893</v>
      </c>
      <c r="AB1743" s="16" t="s">
        <v>3414</v>
      </c>
      <c r="AC1743" s="16" t="s">
        <v>111</v>
      </c>
      <c r="AD1743" s="16" t="s">
        <v>453</v>
      </c>
      <c r="AE1743" s="16" t="s">
        <v>338</v>
      </c>
      <c r="AF1743" s="16" t="s">
        <v>338</v>
      </c>
      <c r="AG1743" s="25">
        <f ca="1" t="shared" si="200"/>
        <v>17.0397222221363</v>
      </c>
      <c r="AH1743" s="25" t="str">
        <f t="shared" si="201"/>
        <v>是</v>
      </c>
      <c r="AI1743" s="26" t="str">
        <f ca="1" t="shared" si="202"/>
        <v>是</v>
      </c>
      <c r="AJ1743" s="27" t="str">
        <f ca="1" t="shared" si="203"/>
        <v>是</v>
      </c>
      <c r="AK1743" s="28" t="s">
        <v>69</v>
      </c>
      <c r="AL1743" s="28"/>
      <c r="AM1743" s="28"/>
    </row>
    <row r="1744" spans="1:39">
      <c r="A1744" s="22" t="str">
        <f t="shared" si="198"/>
        <v>合肥经开大学城网点</v>
      </c>
      <c r="B1744" s="22" t="str">
        <f>VLOOKUP(R1744,区域划分!A:B,2,0)</f>
        <v>合肥南</v>
      </c>
      <c r="C1744" t="str">
        <f t="shared" si="199"/>
        <v>2020-11-08</v>
      </c>
      <c r="D1744" s="16" t="s">
        <v>15894</v>
      </c>
      <c r="E1744" s="16" t="s">
        <v>15895</v>
      </c>
      <c r="F1744" s="16" t="s">
        <v>433</v>
      </c>
      <c r="G1744" s="16" t="s">
        <v>456</v>
      </c>
      <c r="H1744" s="16" t="s">
        <v>753</v>
      </c>
      <c r="I1744" s="16" t="s">
        <v>473</v>
      </c>
      <c r="J1744" s="16" t="s">
        <v>3609</v>
      </c>
      <c r="K1744" s="16" t="s">
        <v>9633</v>
      </c>
      <c r="L1744" s="16" t="s">
        <v>15896</v>
      </c>
      <c r="M1744" s="16" t="s">
        <v>15897</v>
      </c>
      <c r="N1744" s="16" t="s">
        <v>441</v>
      </c>
      <c r="O1744" s="16" t="s">
        <v>442</v>
      </c>
      <c r="P1744" s="16" t="s">
        <v>15897</v>
      </c>
      <c r="Q1744" s="16" t="s">
        <v>15898</v>
      </c>
      <c r="R1744" s="16" t="s">
        <v>7</v>
      </c>
      <c r="S1744" s="16" t="s">
        <v>3414</v>
      </c>
      <c r="T1744" s="16" t="s">
        <v>15899</v>
      </c>
      <c r="U1744" s="16" t="s">
        <v>447</v>
      </c>
      <c r="V1744" s="16" t="s">
        <v>15900</v>
      </c>
      <c r="W1744" s="16" t="s">
        <v>15897</v>
      </c>
      <c r="X1744" s="16" t="s">
        <v>449</v>
      </c>
      <c r="Y1744" s="16" t="s">
        <v>450</v>
      </c>
      <c r="Z1744" s="16" t="s">
        <v>451</v>
      </c>
      <c r="AA1744" s="16" t="s">
        <v>15901</v>
      </c>
      <c r="AB1744" s="16" t="s">
        <v>3414</v>
      </c>
      <c r="AC1744" s="16" t="s">
        <v>111</v>
      </c>
      <c r="AD1744" s="16" t="s">
        <v>453</v>
      </c>
      <c r="AE1744" s="16" t="s">
        <v>338</v>
      </c>
      <c r="AF1744" s="16" t="s">
        <v>338</v>
      </c>
      <c r="AG1744" s="25">
        <f ca="1" t="shared" si="200"/>
        <v>17.0547222223249</v>
      </c>
      <c r="AH1744" s="25" t="str">
        <f t="shared" si="201"/>
        <v>是</v>
      </c>
      <c r="AI1744" s="26" t="str">
        <f ca="1" t="shared" si="202"/>
        <v>是</v>
      </c>
      <c r="AJ1744" s="27" t="str">
        <f ca="1" t="shared" si="203"/>
        <v>是</v>
      </c>
      <c r="AK1744" s="28" t="s">
        <v>69</v>
      </c>
      <c r="AL1744" s="28"/>
      <c r="AM1744" s="28"/>
    </row>
    <row r="1745" spans="1:39">
      <c r="A1745" s="22" t="str">
        <f t="shared" si="198"/>
        <v>合肥包河葛大店网点</v>
      </c>
      <c r="B1745" s="22" t="str">
        <f>VLOOKUP(R1745,区域划分!A:B,2,0)</f>
        <v>合肥南</v>
      </c>
      <c r="C1745" t="str">
        <f t="shared" si="199"/>
        <v>2020-11-08</v>
      </c>
      <c r="D1745" s="16" t="s">
        <v>15902</v>
      </c>
      <c r="E1745" s="16" t="s">
        <v>15903</v>
      </c>
      <c r="F1745" s="16" t="s">
        <v>433</v>
      </c>
      <c r="G1745" s="16" t="s">
        <v>532</v>
      </c>
      <c r="H1745" s="16" t="s">
        <v>533</v>
      </c>
      <c r="I1745" s="16" t="s">
        <v>473</v>
      </c>
      <c r="J1745" s="16" t="s">
        <v>15904</v>
      </c>
      <c r="K1745" s="16" t="s">
        <v>15905</v>
      </c>
      <c r="L1745" s="16" t="s">
        <v>15906</v>
      </c>
      <c r="M1745" s="16" t="s">
        <v>15907</v>
      </c>
      <c r="N1745" s="16" t="s">
        <v>441</v>
      </c>
      <c r="O1745" s="16" t="s">
        <v>442</v>
      </c>
      <c r="P1745" s="16" t="s">
        <v>15908</v>
      </c>
      <c r="Q1745" s="16" t="s">
        <v>15909</v>
      </c>
      <c r="R1745" s="16" t="s">
        <v>39</v>
      </c>
      <c r="S1745" s="16" t="s">
        <v>3444</v>
      </c>
      <c r="T1745" s="16" t="s">
        <v>15910</v>
      </c>
      <c r="U1745" s="16" t="s">
        <v>447</v>
      </c>
      <c r="V1745" s="16" t="s">
        <v>15911</v>
      </c>
      <c r="W1745" s="16" t="s">
        <v>15908</v>
      </c>
      <c r="X1745" s="16" t="s">
        <v>449</v>
      </c>
      <c r="Y1745" s="16" t="s">
        <v>450</v>
      </c>
      <c r="Z1745" s="16" t="s">
        <v>451</v>
      </c>
      <c r="AA1745" s="16" t="s">
        <v>15912</v>
      </c>
      <c r="AB1745" s="16" t="s">
        <v>3444</v>
      </c>
      <c r="AC1745" s="16" t="s">
        <v>39</v>
      </c>
      <c r="AD1745" s="16" t="s">
        <v>453</v>
      </c>
      <c r="AE1745" s="16" t="s">
        <v>338</v>
      </c>
      <c r="AF1745" s="16" t="s">
        <v>338</v>
      </c>
      <c r="AG1745" s="25">
        <f ca="1" t="shared" si="200"/>
        <v>16.2658333332511</v>
      </c>
      <c r="AH1745" s="25" t="str">
        <f t="shared" si="201"/>
        <v>是</v>
      </c>
      <c r="AI1745" s="26" t="str">
        <f ca="1" t="shared" si="202"/>
        <v>是</v>
      </c>
      <c r="AJ1745" s="27" t="str">
        <f ca="1" t="shared" si="203"/>
        <v>是</v>
      </c>
      <c r="AK1745" s="28" t="s">
        <v>69</v>
      </c>
      <c r="AL1745" s="28"/>
      <c r="AM1745" s="28"/>
    </row>
    <row r="1746" spans="1:39">
      <c r="A1746" s="22" t="str">
        <f t="shared" si="198"/>
        <v>合肥经开大学城网点</v>
      </c>
      <c r="B1746" s="22" t="str">
        <f>VLOOKUP(R1746,区域划分!A:B,2,0)</f>
        <v>合肥南</v>
      </c>
      <c r="C1746" t="str">
        <f t="shared" si="199"/>
        <v>2020-11-08</v>
      </c>
      <c r="D1746" s="16" t="s">
        <v>15913</v>
      </c>
      <c r="E1746" s="16" t="s">
        <v>14206</v>
      </c>
      <c r="F1746" s="16" t="s">
        <v>433</v>
      </c>
      <c r="G1746" s="16" t="s">
        <v>456</v>
      </c>
      <c r="H1746" s="16" t="s">
        <v>753</v>
      </c>
      <c r="I1746" s="16" t="s">
        <v>473</v>
      </c>
      <c r="J1746" s="16" t="s">
        <v>14207</v>
      </c>
      <c r="K1746" s="16" t="s">
        <v>14208</v>
      </c>
      <c r="L1746" s="16" t="s">
        <v>15914</v>
      </c>
      <c r="M1746" s="16" t="s">
        <v>14210</v>
      </c>
      <c r="N1746" s="16" t="s">
        <v>478</v>
      </c>
      <c r="O1746" s="16" t="s">
        <v>442</v>
      </c>
      <c r="P1746" s="16" t="s">
        <v>14211</v>
      </c>
      <c r="Q1746" s="16" t="s">
        <v>6442</v>
      </c>
      <c r="R1746" s="16" t="s">
        <v>7</v>
      </c>
      <c r="S1746" s="16" t="s">
        <v>3414</v>
      </c>
      <c r="T1746" s="16" t="s">
        <v>15891</v>
      </c>
      <c r="U1746" s="16" t="s">
        <v>447</v>
      </c>
      <c r="V1746" s="16" t="s">
        <v>14212</v>
      </c>
      <c r="W1746" s="16" t="s">
        <v>14211</v>
      </c>
      <c r="X1746" s="16" t="s">
        <v>449</v>
      </c>
      <c r="Y1746" s="16" t="s">
        <v>450</v>
      </c>
      <c r="Z1746" s="16" t="s">
        <v>451</v>
      </c>
      <c r="AA1746" s="16" t="s">
        <v>15915</v>
      </c>
      <c r="AB1746" s="16" t="s">
        <v>3414</v>
      </c>
      <c r="AC1746" s="16" t="s">
        <v>111</v>
      </c>
      <c r="AD1746" s="16" t="s">
        <v>453</v>
      </c>
      <c r="AE1746" s="16" t="s">
        <v>338</v>
      </c>
      <c r="AF1746" s="16" t="s">
        <v>338</v>
      </c>
      <c r="AG1746" s="25">
        <f ca="1" t="shared" si="200"/>
        <v>16.9644444443984</v>
      </c>
      <c r="AH1746" s="25" t="str">
        <f t="shared" si="201"/>
        <v>是</v>
      </c>
      <c r="AI1746" s="26" t="str">
        <f ca="1" t="shared" si="202"/>
        <v>是</v>
      </c>
      <c r="AJ1746" s="27" t="str">
        <f ca="1" t="shared" si="203"/>
        <v>是</v>
      </c>
      <c r="AK1746" s="28" t="s">
        <v>69</v>
      </c>
      <c r="AL1746" s="28"/>
      <c r="AM1746" s="28"/>
    </row>
    <row r="1747" spans="1:39">
      <c r="A1747" s="22" t="str">
        <f t="shared" si="198"/>
        <v>合肥蜀山农大网点</v>
      </c>
      <c r="B1747" s="22" t="str">
        <f>VLOOKUP(R1747,区域划分!A:B,2,0)</f>
        <v>合肥南</v>
      </c>
      <c r="C1747" t="str">
        <f t="shared" si="199"/>
        <v>2020-11-08</v>
      </c>
      <c r="D1747" s="16" t="s">
        <v>15916</v>
      </c>
      <c r="E1747" s="16" t="s">
        <v>15917</v>
      </c>
      <c r="F1747" s="16" t="s">
        <v>433</v>
      </c>
      <c r="G1747" s="16" t="s">
        <v>471</v>
      </c>
      <c r="H1747" s="16" t="s">
        <v>472</v>
      </c>
      <c r="I1747" s="16" t="s">
        <v>436</v>
      </c>
      <c r="J1747" s="16" t="s">
        <v>15918</v>
      </c>
      <c r="K1747" s="16" t="s">
        <v>15919</v>
      </c>
      <c r="L1747" s="16" t="s">
        <v>15920</v>
      </c>
      <c r="M1747" s="16" t="s">
        <v>15921</v>
      </c>
      <c r="N1747" s="16" t="s">
        <v>478</v>
      </c>
      <c r="O1747" s="16" t="s">
        <v>479</v>
      </c>
      <c r="P1747" s="16" t="s">
        <v>15922</v>
      </c>
      <c r="Q1747" s="16" t="s">
        <v>15923</v>
      </c>
      <c r="R1747" s="16" t="s">
        <v>91</v>
      </c>
      <c r="S1747" s="16" t="s">
        <v>15924</v>
      </c>
      <c r="T1747" s="16" t="s">
        <v>15925</v>
      </c>
      <c r="U1747" s="16" t="s">
        <v>447</v>
      </c>
      <c r="V1747" s="16" t="s">
        <v>15926</v>
      </c>
      <c r="W1747" s="16" t="s">
        <v>15922</v>
      </c>
      <c r="X1747" s="16" t="s">
        <v>449</v>
      </c>
      <c r="Y1747" s="16" t="s">
        <v>450</v>
      </c>
      <c r="Z1747" s="16" t="s">
        <v>451</v>
      </c>
      <c r="AA1747" s="16" t="s">
        <v>15927</v>
      </c>
      <c r="AB1747" s="16" t="s">
        <v>15924</v>
      </c>
      <c r="AC1747" s="16" t="s">
        <v>91</v>
      </c>
      <c r="AD1747" s="16" t="s">
        <v>453</v>
      </c>
      <c r="AE1747" s="16" t="s">
        <v>338</v>
      </c>
      <c r="AF1747" s="16" t="s">
        <v>338</v>
      </c>
      <c r="AG1747" s="25">
        <f ca="1" t="shared" si="200"/>
        <v>18.842222222127</v>
      </c>
      <c r="AH1747" s="25" t="str">
        <f t="shared" si="201"/>
        <v>是</v>
      </c>
      <c r="AI1747" s="26" t="str">
        <f ca="1" t="shared" si="202"/>
        <v>是</v>
      </c>
      <c r="AJ1747" s="27" t="str">
        <f ca="1" t="shared" si="203"/>
        <v>是</v>
      </c>
      <c r="AK1747" s="28" t="s">
        <v>69</v>
      </c>
      <c r="AL1747" s="28"/>
      <c r="AM1747" s="28"/>
    </row>
    <row r="1748" spans="1:39">
      <c r="A1748" s="22" t="str">
        <f t="shared" si="198"/>
        <v>池州贵池网点</v>
      </c>
      <c r="B1748" s="22" t="str">
        <f>VLOOKUP(R1748,区域划分!A:B,2,0)</f>
        <v>池州</v>
      </c>
      <c r="C1748" t="str">
        <f t="shared" si="199"/>
        <v>2020-11-08</v>
      </c>
      <c r="D1748" s="16" t="s">
        <v>15928</v>
      </c>
      <c r="E1748" s="16" t="s">
        <v>15929</v>
      </c>
      <c r="F1748" s="16" t="s">
        <v>433</v>
      </c>
      <c r="G1748" s="16" t="s">
        <v>434</v>
      </c>
      <c r="H1748" s="16" t="s">
        <v>435</v>
      </c>
      <c r="I1748" s="16" t="s">
        <v>436</v>
      </c>
      <c r="J1748" s="16" t="s">
        <v>15930</v>
      </c>
      <c r="K1748" s="16" t="s">
        <v>15931</v>
      </c>
      <c r="L1748" s="16" t="s">
        <v>15932</v>
      </c>
      <c r="M1748" s="16" t="s">
        <v>537</v>
      </c>
      <c r="N1748" s="16" t="s">
        <v>478</v>
      </c>
      <c r="O1748" s="16" t="s">
        <v>442</v>
      </c>
      <c r="P1748" s="16" t="s">
        <v>537</v>
      </c>
      <c r="Q1748" s="16" t="s">
        <v>15933</v>
      </c>
      <c r="R1748" s="16" t="s">
        <v>88</v>
      </c>
      <c r="S1748" s="16" t="s">
        <v>11206</v>
      </c>
      <c r="T1748" s="16" t="s">
        <v>15934</v>
      </c>
      <c r="U1748" s="16" t="s">
        <v>447</v>
      </c>
      <c r="V1748" s="16" t="s">
        <v>541</v>
      </c>
      <c r="W1748" s="16" t="s">
        <v>537</v>
      </c>
      <c r="X1748" s="16" t="s">
        <v>449</v>
      </c>
      <c r="Y1748" s="16" t="s">
        <v>450</v>
      </c>
      <c r="Z1748" s="16" t="s">
        <v>451</v>
      </c>
      <c r="AA1748" s="16" t="s">
        <v>15935</v>
      </c>
      <c r="AB1748" s="16" t="s">
        <v>11206</v>
      </c>
      <c r="AC1748" s="16" t="s">
        <v>88</v>
      </c>
      <c r="AD1748" s="16" t="s">
        <v>453</v>
      </c>
      <c r="AE1748" s="16" t="s">
        <v>338</v>
      </c>
      <c r="AF1748" s="16" t="s">
        <v>338</v>
      </c>
      <c r="AG1748" s="25">
        <f ca="1" t="shared" si="200"/>
        <v>14.2866666666814</v>
      </c>
      <c r="AH1748" s="25" t="str">
        <f t="shared" si="201"/>
        <v>是</v>
      </c>
      <c r="AI1748" s="26" t="str">
        <f ca="1" t="shared" si="202"/>
        <v>是</v>
      </c>
      <c r="AJ1748" s="27" t="str">
        <f ca="1" t="shared" si="203"/>
        <v>是</v>
      </c>
      <c r="AK1748" s="28" t="s">
        <v>69</v>
      </c>
      <c r="AL1748" s="28"/>
      <c r="AM1748" s="28"/>
    </row>
    <row r="1749" spans="1:39">
      <c r="A1749" s="22" t="str">
        <f t="shared" si="198"/>
        <v>六安金安毛坦厂网点</v>
      </c>
      <c r="B1749" s="22" t="str">
        <f>VLOOKUP(R1749,区域划分!A:B,2,0)</f>
        <v>六安</v>
      </c>
      <c r="C1749" t="str">
        <f t="shared" si="199"/>
        <v>2020-11-08</v>
      </c>
      <c r="D1749" s="16" t="s">
        <v>15936</v>
      </c>
      <c r="E1749" s="16" t="s">
        <v>15937</v>
      </c>
      <c r="F1749" s="16" t="s">
        <v>433</v>
      </c>
      <c r="G1749" s="16" t="s">
        <v>456</v>
      </c>
      <c r="H1749" s="16" t="s">
        <v>457</v>
      </c>
      <c r="I1749" s="16" t="s">
        <v>436</v>
      </c>
      <c r="J1749" s="16" t="s">
        <v>4545</v>
      </c>
      <c r="K1749" s="16" t="s">
        <v>4546</v>
      </c>
      <c r="L1749" s="16" t="s">
        <v>15938</v>
      </c>
      <c r="M1749" s="16" t="s">
        <v>15939</v>
      </c>
      <c r="N1749" s="16" t="s">
        <v>478</v>
      </c>
      <c r="O1749" s="16" t="s">
        <v>442</v>
      </c>
      <c r="P1749" s="16" t="s">
        <v>15940</v>
      </c>
      <c r="Q1749" s="16" t="s">
        <v>15941</v>
      </c>
      <c r="R1749" s="16" t="s">
        <v>179</v>
      </c>
      <c r="S1749" s="16" t="s">
        <v>11582</v>
      </c>
      <c r="T1749" s="16" t="s">
        <v>15942</v>
      </c>
      <c r="U1749" s="16" t="s">
        <v>466</v>
      </c>
      <c r="V1749" s="16" t="s">
        <v>15943</v>
      </c>
      <c r="W1749" s="16" t="s">
        <v>15940</v>
      </c>
      <c r="X1749" s="16" t="s">
        <v>449</v>
      </c>
      <c r="Y1749" s="16" t="s">
        <v>450</v>
      </c>
      <c r="Z1749" s="16" t="s">
        <v>451</v>
      </c>
      <c r="AA1749" s="16" t="s">
        <v>15944</v>
      </c>
      <c r="AB1749" s="16" t="s">
        <v>11582</v>
      </c>
      <c r="AC1749" s="16" t="s">
        <v>179</v>
      </c>
      <c r="AD1749" s="16" t="s">
        <v>453</v>
      </c>
      <c r="AE1749" s="16" t="s">
        <v>179</v>
      </c>
      <c r="AF1749" s="16" t="s">
        <v>338</v>
      </c>
      <c r="AG1749" s="25">
        <f ca="1" t="shared" si="200"/>
        <v>23.8055555555038</v>
      </c>
      <c r="AH1749" s="25" t="str">
        <f t="shared" si="201"/>
        <v>是</v>
      </c>
      <c r="AI1749" s="26" t="str">
        <f ca="1" t="shared" si="202"/>
        <v>是</v>
      </c>
      <c r="AJ1749" s="27" t="str">
        <f ca="1" t="shared" si="203"/>
        <v>是</v>
      </c>
      <c r="AK1749" s="28"/>
      <c r="AL1749" s="28" t="s">
        <v>71</v>
      </c>
      <c r="AM1749" s="28"/>
    </row>
    <row r="1750" spans="1:39">
      <c r="A1750" s="22" t="str">
        <f t="shared" si="198"/>
        <v>合肥经开大学城网点</v>
      </c>
      <c r="B1750" s="22" t="str">
        <f>VLOOKUP(R1750,区域划分!A:B,2,0)</f>
        <v>合肥南</v>
      </c>
      <c r="C1750" t="str">
        <f t="shared" si="199"/>
        <v>2020-11-08</v>
      </c>
      <c r="D1750" s="16" t="s">
        <v>15945</v>
      </c>
      <c r="E1750" s="16" t="s">
        <v>15946</v>
      </c>
      <c r="F1750" s="16" t="s">
        <v>433</v>
      </c>
      <c r="G1750" s="16" t="s">
        <v>456</v>
      </c>
      <c r="H1750" s="16" t="s">
        <v>457</v>
      </c>
      <c r="I1750" s="16" t="s">
        <v>473</v>
      </c>
      <c r="J1750" s="16" t="s">
        <v>954</v>
      </c>
      <c r="K1750" s="16" t="s">
        <v>15947</v>
      </c>
      <c r="L1750" s="16" t="s">
        <v>15948</v>
      </c>
      <c r="M1750" s="16" t="s">
        <v>537</v>
      </c>
      <c r="N1750" s="16" t="s">
        <v>441</v>
      </c>
      <c r="O1750" s="16" t="s">
        <v>442</v>
      </c>
      <c r="P1750" s="16" t="s">
        <v>537</v>
      </c>
      <c r="Q1750" s="16" t="s">
        <v>15949</v>
      </c>
      <c r="R1750" s="16" t="s">
        <v>7</v>
      </c>
      <c r="S1750" s="16" t="s">
        <v>3414</v>
      </c>
      <c r="T1750" s="16" t="s">
        <v>15950</v>
      </c>
      <c r="U1750" s="16" t="s">
        <v>447</v>
      </c>
      <c r="V1750" s="16" t="s">
        <v>541</v>
      </c>
      <c r="W1750" s="16" t="s">
        <v>537</v>
      </c>
      <c r="X1750" s="16" t="s">
        <v>449</v>
      </c>
      <c r="Y1750" s="16" t="s">
        <v>450</v>
      </c>
      <c r="Z1750" s="16" t="s">
        <v>451</v>
      </c>
      <c r="AA1750" s="16" t="s">
        <v>15951</v>
      </c>
      <c r="AB1750" s="16" t="s">
        <v>3414</v>
      </c>
      <c r="AC1750" s="16" t="s">
        <v>111</v>
      </c>
      <c r="AD1750" s="16" t="s">
        <v>453</v>
      </c>
      <c r="AE1750" s="16" t="s">
        <v>338</v>
      </c>
      <c r="AF1750" s="16" t="s">
        <v>338</v>
      </c>
      <c r="AG1750" s="25">
        <f ca="1" t="shared" si="200"/>
        <v>16.1547222221852</v>
      </c>
      <c r="AH1750" s="25" t="str">
        <f t="shared" si="201"/>
        <v>是</v>
      </c>
      <c r="AI1750" s="26" t="str">
        <f ca="1" t="shared" si="202"/>
        <v>是</v>
      </c>
      <c r="AJ1750" s="27" t="str">
        <f ca="1" t="shared" si="203"/>
        <v>是</v>
      </c>
      <c r="AK1750" s="28" t="s">
        <v>69</v>
      </c>
      <c r="AL1750" s="28"/>
      <c r="AM1750" s="28"/>
    </row>
    <row r="1751" spans="1:39">
      <c r="A1751" s="22" t="str">
        <f t="shared" ref="A1751:A1770" si="204">R1751</f>
        <v>合肥肥西鑫辰网点</v>
      </c>
      <c r="B1751" s="22" t="str">
        <f>VLOOKUP(R1751,区域划分!A:B,2,0)</f>
        <v>肥西</v>
      </c>
      <c r="C1751" t="str">
        <f t="shared" ref="C1751:C1770" si="205">MID(L1751,1,10)</f>
        <v>2020-11-08</v>
      </c>
      <c r="D1751" s="16" t="s">
        <v>15952</v>
      </c>
      <c r="E1751" s="16" t="s">
        <v>15953</v>
      </c>
      <c r="F1751" s="16" t="s">
        <v>433</v>
      </c>
      <c r="G1751" s="16" t="s">
        <v>471</v>
      </c>
      <c r="H1751" s="16" t="s">
        <v>472</v>
      </c>
      <c r="I1751" s="16" t="s">
        <v>436</v>
      </c>
      <c r="J1751" s="16" t="s">
        <v>15954</v>
      </c>
      <c r="K1751" s="16" t="s">
        <v>15955</v>
      </c>
      <c r="L1751" s="16" t="s">
        <v>15956</v>
      </c>
      <c r="M1751" s="16" t="s">
        <v>15957</v>
      </c>
      <c r="N1751" s="16" t="s">
        <v>478</v>
      </c>
      <c r="O1751" s="16" t="s">
        <v>442</v>
      </c>
      <c r="P1751" s="16" t="s">
        <v>15958</v>
      </c>
      <c r="Q1751" s="16" t="s">
        <v>15959</v>
      </c>
      <c r="R1751" s="16" t="s">
        <v>75</v>
      </c>
      <c r="S1751" s="16" t="s">
        <v>8745</v>
      </c>
      <c r="T1751" s="16" t="s">
        <v>15960</v>
      </c>
      <c r="U1751" s="16" t="s">
        <v>447</v>
      </c>
      <c r="V1751" s="16" t="s">
        <v>15961</v>
      </c>
      <c r="W1751" s="16" t="s">
        <v>15958</v>
      </c>
      <c r="X1751" s="16" t="s">
        <v>449</v>
      </c>
      <c r="Y1751" s="16" t="s">
        <v>450</v>
      </c>
      <c r="Z1751" s="16" t="s">
        <v>451</v>
      </c>
      <c r="AA1751" s="16" t="s">
        <v>15962</v>
      </c>
      <c r="AB1751" s="16" t="s">
        <v>8745</v>
      </c>
      <c r="AC1751" s="16" t="s">
        <v>75</v>
      </c>
      <c r="AD1751" s="16" t="s">
        <v>453</v>
      </c>
      <c r="AE1751" s="16" t="s">
        <v>338</v>
      </c>
      <c r="AF1751" s="16" t="s">
        <v>338</v>
      </c>
      <c r="AG1751" s="25">
        <f ca="1" t="shared" ref="AG1751:AG1770" si="206">IF(X1751="已关闭",(AA1751-L1751)*24,(NOW()-L1751)*24)</f>
        <v>22.4975000001141</v>
      </c>
      <c r="AH1751" s="25" t="str">
        <f t="shared" ref="AH1751:AH1770" si="207">IF(AND(Y1751="及时响应",Z1751="否"),"是","否")</f>
        <v>是</v>
      </c>
      <c r="AI1751" s="26" t="str">
        <f ca="1" t="shared" ref="AI1751:AI1770" si="208">IF(AG1751&gt;24,"否","是")</f>
        <v>是</v>
      </c>
      <c r="AJ1751" s="27" t="str">
        <f ca="1" t="shared" ref="AJ1751:AJ1770" si="209">IF(AND(AH1751="是",AI1751="是"),"是","否")</f>
        <v>是</v>
      </c>
      <c r="AK1751" s="28" t="s">
        <v>69</v>
      </c>
      <c r="AL1751" s="28"/>
      <c r="AM1751" s="28"/>
    </row>
    <row r="1752" spans="1:39">
      <c r="A1752" s="22" t="str">
        <f t="shared" si="204"/>
        <v>池州贵池开发区网点</v>
      </c>
      <c r="B1752" s="22" t="str">
        <f>VLOOKUP(R1752,区域划分!A:B,2,0)</f>
        <v>池州</v>
      </c>
      <c r="C1752" t="str">
        <f t="shared" si="205"/>
        <v>2020-11-08</v>
      </c>
      <c r="D1752" s="16" t="s">
        <v>15963</v>
      </c>
      <c r="E1752" s="16" t="s">
        <v>15964</v>
      </c>
      <c r="F1752" s="16" t="s">
        <v>433</v>
      </c>
      <c r="G1752" s="16" t="s">
        <v>532</v>
      </c>
      <c r="H1752" s="16" t="s">
        <v>533</v>
      </c>
      <c r="I1752" s="16" t="s">
        <v>473</v>
      </c>
      <c r="J1752" s="16" t="s">
        <v>4085</v>
      </c>
      <c r="K1752" s="16" t="s">
        <v>9933</v>
      </c>
      <c r="L1752" s="16" t="s">
        <v>15965</v>
      </c>
      <c r="M1752" s="16" t="s">
        <v>15966</v>
      </c>
      <c r="N1752" s="16" t="s">
        <v>478</v>
      </c>
      <c r="O1752" s="16" t="s">
        <v>442</v>
      </c>
      <c r="P1752" s="16" t="s">
        <v>15967</v>
      </c>
      <c r="Q1752" s="16" t="s">
        <v>15968</v>
      </c>
      <c r="R1752" s="16" t="s">
        <v>43</v>
      </c>
      <c r="S1752" s="16" t="s">
        <v>3661</v>
      </c>
      <c r="T1752" s="16" t="s">
        <v>15969</v>
      </c>
      <c r="U1752" s="16" t="s">
        <v>447</v>
      </c>
      <c r="V1752" s="16" t="s">
        <v>15970</v>
      </c>
      <c r="W1752" s="16" t="s">
        <v>15967</v>
      </c>
      <c r="X1752" s="16" t="s">
        <v>449</v>
      </c>
      <c r="Y1752" s="16" t="s">
        <v>450</v>
      </c>
      <c r="Z1752" s="16" t="s">
        <v>451</v>
      </c>
      <c r="AA1752" s="16" t="s">
        <v>15971</v>
      </c>
      <c r="AB1752" s="16" t="s">
        <v>3661</v>
      </c>
      <c r="AC1752" s="16" t="s">
        <v>43</v>
      </c>
      <c r="AD1752" s="16" t="s">
        <v>453</v>
      </c>
      <c r="AE1752" s="16" t="s">
        <v>338</v>
      </c>
      <c r="AF1752" s="16" t="s">
        <v>338</v>
      </c>
      <c r="AG1752" s="25">
        <f ca="1" t="shared" si="206"/>
        <v>15.0641666666488</v>
      </c>
      <c r="AH1752" s="25" t="str">
        <f t="shared" si="207"/>
        <v>是</v>
      </c>
      <c r="AI1752" s="26" t="str">
        <f ca="1" t="shared" si="208"/>
        <v>是</v>
      </c>
      <c r="AJ1752" s="27" t="str">
        <f ca="1" t="shared" si="209"/>
        <v>是</v>
      </c>
      <c r="AK1752" s="28" t="s">
        <v>69</v>
      </c>
      <c r="AL1752" s="28"/>
      <c r="AM1752" s="28"/>
    </row>
    <row r="1753" spans="1:39">
      <c r="A1753" s="22" t="str">
        <f t="shared" si="204"/>
        <v>宣城广德网点</v>
      </c>
      <c r="B1753" s="22" t="str">
        <f>VLOOKUP(R1753,区域划分!A:B,2,0)</f>
        <v>宣城</v>
      </c>
      <c r="C1753" t="str">
        <f t="shared" si="205"/>
        <v>2020-11-08</v>
      </c>
      <c r="D1753" s="16" t="s">
        <v>15972</v>
      </c>
      <c r="E1753" s="16" t="s">
        <v>15973</v>
      </c>
      <c r="F1753" s="16" t="s">
        <v>433</v>
      </c>
      <c r="G1753" s="16" t="s">
        <v>532</v>
      </c>
      <c r="H1753" s="16" t="s">
        <v>533</v>
      </c>
      <c r="I1753" s="16" t="s">
        <v>473</v>
      </c>
      <c r="J1753" s="16" t="s">
        <v>12461</v>
      </c>
      <c r="K1753" s="16" t="s">
        <v>12462</v>
      </c>
      <c r="L1753" s="16" t="s">
        <v>15974</v>
      </c>
      <c r="M1753" s="16" t="s">
        <v>849</v>
      </c>
      <c r="N1753" s="16" t="s">
        <v>441</v>
      </c>
      <c r="O1753" s="16" t="s">
        <v>442</v>
      </c>
      <c r="P1753" s="16" t="s">
        <v>15975</v>
      </c>
      <c r="Q1753" s="16" t="s">
        <v>15976</v>
      </c>
      <c r="R1753" s="16" t="s">
        <v>176</v>
      </c>
      <c r="S1753" s="16" t="s">
        <v>15977</v>
      </c>
      <c r="T1753" s="16" t="s">
        <v>15978</v>
      </c>
      <c r="U1753" s="16" t="s">
        <v>447</v>
      </c>
      <c r="V1753" s="16" t="s">
        <v>15979</v>
      </c>
      <c r="W1753" s="16" t="s">
        <v>15980</v>
      </c>
      <c r="X1753" s="16" t="s">
        <v>449</v>
      </c>
      <c r="Y1753" s="16" t="s">
        <v>450</v>
      </c>
      <c r="Z1753" s="16" t="s">
        <v>451</v>
      </c>
      <c r="AA1753" s="16" t="s">
        <v>15981</v>
      </c>
      <c r="AB1753" s="16" t="s">
        <v>15977</v>
      </c>
      <c r="AC1753" s="16" t="s">
        <v>176</v>
      </c>
      <c r="AD1753" s="16" t="s">
        <v>453</v>
      </c>
      <c r="AE1753" s="16" t="s">
        <v>338</v>
      </c>
      <c r="AF1753" s="16" t="s">
        <v>338</v>
      </c>
      <c r="AG1753" s="25">
        <f ca="1" t="shared" si="206"/>
        <v>17.5038888888666</v>
      </c>
      <c r="AH1753" s="25" t="str">
        <f t="shared" si="207"/>
        <v>是</v>
      </c>
      <c r="AI1753" s="26" t="str">
        <f ca="1" t="shared" si="208"/>
        <v>是</v>
      </c>
      <c r="AJ1753" s="27" t="str">
        <f ca="1" t="shared" si="209"/>
        <v>是</v>
      </c>
      <c r="AK1753" s="28" t="s">
        <v>69</v>
      </c>
      <c r="AL1753" s="28"/>
      <c r="AM1753" s="28"/>
    </row>
    <row r="1754" spans="1:39">
      <c r="A1754" s="22" t="str">
        <f t="shared" si="204"/>
        <v>肥东集散点</v>
      </c>
      <c r="B1754" s="22" t="str">
        <f>VLOOKUP(R1754,区域划分!A:B,2,0)</f>
        <v>肥东</v>
      </c>
      <c r="C1754" t="str">
        <f t="shared" si="205"/>
        <v>2020-11-08</v>
      </c>
      <c r="D1754" s="16" t="s">
        <v>15982</v>
      </c>
      <c r="E1754" s="16" t="s">
        <v>15983</v>
      </c>
      <c r="F1754" s="16" t="s">
        <v>835</v>
      </c>
      <c r="G1754" s="16" t="s">
        <v>471</v>
      </c>
      <c r="H1754" s="16" t="s">
        <v>472</v>
      </c>
      <c r="I1754" s="16" t="s">
        <v>436</v>
      </c>
      <c r="J1754" s="16" t="s">
        <v>836</v>
      </c>
      <c r="K1754" s="16" t="s">
        <v>5927</v>
      </c>
      <c r="L1754" s="16" t="s">
        <v>15984</v>
      </c>
      <c r="M1754" s="16" t="s">
        <v>15985</v>
      </c>
      <c r="N1754" s="16" t="s">
        <v>478</v>
      </c>
      <c r="O1754" s="16" t="s">
        <v>442</v>
      </c>
      <c r="P1754" s="16" t="s">
        <v>15986</v>
      </c>
      <c r="Q1754" s="16" t="s">
        <v>15987</v>
      </c>
      <c r="R1754" s="16" t="s">
        <v>35</v>
      </c>
      <c r="S1754" s="16" t="s">
        <v>11582</v>
      </c>
      <c r="T1754" s="16" t="s">
        <v>15988</v>
      </c>
      <c r="U1754" s="16" t="s">
        <v>466</v>
      </c>
      <c r="V1754" s="16" t="s">
        <v>15989</v>
      </c>
      <c r="W1754" s="16" t="s">
        <v>15986</v>
      </c>
      <c r="X1754" s="16" t="s">
        <v>449</v>
      </c>
      <c r="Y1754" s="16" t="s">
        <v>450</v>
      </c>
      <c r="Z1754" s="16" t="s">
        <v>451</v>
      </c>
      <c r="AA1754" s="16" t="s">
        <v>15990</v>
      </c>
      <c r="AB1754" s="16" t="s">
        <v>11582</v>
      </c>
      <c r="AC1754" s="16" t="s">
        <v>23</v>
      </c>
      <c r="AD1754" s="16" t="s">
        <v>865</v>
      </c>
      <c r="AE1754" s="16" t="s">
        <v>35</v>
      </c>
      <c r="AF1754" s="16" t="s">
        <v>338</v>
      </c>
      <c r="AG1754" s="25">
        <f ca="1" t="shared" si="206"/>
        <v>23.9430555555155</v>
      </c>
      <c r="AH1754" s="25" t="str">
        <f t="shared" si="207"/>
        <v>是</v>
      </c>
      <c r="AI1754" s="26" t="str">
        <f ca="1" t="shared" si="208"/>
        <v>是</v>
      </c>
      <c r="AJ1754" s="27" t="str">
        <f ca="1" t="shared" si="209"/>
        <v>是</v>
      </c>
      <c r="AK1754" s="28"/>
      <c r="AL1754" s="28" t="s">
        <v>71</v>
      </c>
      <c r="AM1754" s="28"/>
    </row>
    <row r="1755" spans="1:39">
      <c r="A1755" s="22" t="str">
        <f t="shared" si="204"/>
        <v>合肥滨湖网点</v>
      </c>
      <c r="B1755" s="22" t="str">
        <f>VLOOKUP(R1755,区域划分!A:B,2,0)</f>
        <v>合肥南</v>
      </c>
      <c r="C1755" t="str">
        <f t="shared" si="205"/>
        <v>2020-11-08</v>
      </c>
      <c r="D1755" s="16" t="s">
        <v>15991</v>
      </c>
      <c r="E1755" s="16" t="s">
        <v>15992</v>
      </c>
      <c r="F1755" s="16" t="s">
        <v>433</v>
      </c>
      <c r="G1755" s="16" t="s">
        <v>456</v>
      </c>
      <c r="H1755" s="16" t="s">
        <v>457</v>
      </c>
      <c r="I1755" s="16" t="s">
        <v>436</v>
      </c>
      <c r="J1755" s="16" t="s">
        <v>1190</v>
      </c>
      <c r="K1755" s="16" t="s">
        <v>15993</v>
      </c>
      <c r="L1755" s="16" t="s">
        <v>15994</v>
      </c>
      <c r="M1755" s="16" t="s">
        <v>15995</v>
      </c>
      <c r="N1755" s="16" t="s">
        <v>478</v>
      </c>
      <c r="O1755" s="16" t="s">
        <v>479</v>
      </c>
      <c r="P1755" s="16" t="s">
        <v>15996</v>
      </c>
      <c r="Q1755" s="16" t="s">
        <v>15997</v>
      </c>
      <c r="R1755" s="16" t="s">
        <v>141</v>
      </c>
      <c r="S1755" s="16" t="s">
        <v>5595</v>
      </c>
      <c r="T1755" s="16" t="s">
        <v>15998</v>
      </c>
      <c r="U1755" s="16" t="s">
        <v>447</v>
      </c>
      <c r="V1755" s="16" t="s">
        <v>15999</v>
      </c>
      <c r="W1755" s="16" t="s">
        <v>15996</v>
      </c>
      <c r="X1755" s="16" t="s">
        <v>449</v>
      </c>
      <c r="Y1755" s="16" t="s">
        <v>450</v>
      </c>
      <c r="Z1755" s="16" t="s">
        <v>451</v>
      </c>
      <c r="AA1755" s="16" t="s">
        <v>16000</v>
      </c>
      <c r="AB1755" s="16" t="s">
        <v>5595</v>
      </c>
      <c r="AC1755" s="16" t="s">
        <v>141</v>
      </c>
      <c r="AD1755" s="16" t="s">
        <v>453</v>
      </c>
      <c r="AE1755" s="16" t="s">
        <v>338</v>
      </c>
      <c r="AF1755" s="16" t="s">
        <v>338</v>
      </c>
      <c r="AG1755" s="25">
        <f ca="1" t="shared" si="206"/>
        <v>15.2449999999953</v>
      </c>
      <c r="AH1755" s="25" t="str">
        <f t="shared" si="207"/>
        <v>是</v>
      </c>
      <c r="AI1755" s="26" t="str">
        <f ca="1" t="shared" si="208"/>
        <v>是</v>
      </c>
      <c r="AJ1755" s="27" t="str">
        <f ca="1" t="shared" si="209"/>
        <v>是</v>
      </c>
      <c r="AK1755" s="28" t="s">
        <v>69</v>
      </c>
      <c r="AL1755" s="28"/>
      <c r="AM1755" s="28"/>
    </row>
    <row r="1756" spans="1:39">
      <c r="A1756" s="22" t="str">
        <f t="shared" si="204"/>
        <v>马鞍山和县网点</v>
      </c>
      <c r="B1756" s="22" t="str">
        <f>VLOOKUP(R1756,区域划分!A:B,2,0)</f>
        <v>和县</v>
      </c>
      <c r="C1756" t="str">
        <f t="shared" si="205"/>
        <v>2020-11-08</v>
      </c>
      <c r="D1756" s="16" t="s">
        <v>16001</v>
      </c>
      <c r="E1756" s="16" t="s">
        <v>16002</v>
      </c>
      <c r="F1756" s="16" t="s">
        <v>433</v>
      </c>
      <c r="G1756" s="16" t="s">
        <v>456</v>
      </c>
      <c r="H1756" s="16" t="s">
        <v>457</v>
      </c>
      <c r="I1756" s="16" t="s">
        <v>436</v>
      </c>
      <c r="J1756" s="16" t="s">
        <v>10472</v>
      </c>
      <c r="K1756" s="16" t="s">
        <v>12545</v>
      </c>
      <c r="L1756" s="16" t="s">
        <v>16003</v>
      </c>
      <c r="M1756" s="16" t="s">
        <v>16004</v>
      </c>
      <c r="N1756" s="16" t="s">
        <v>441</v>
      </c>
      <c r="O1756" s="16" t="s">
        <v>442</v>
      </c>
      <c r="P1756" s="16" t="s">
        <v>16005</v>
      </c>
      <c r="Q1756" s="16" t="s">
        <v>16006</v>
      </c>
      <c r="R1756" s="16" t="s">
        <v>59</v>
      </c>
      <c r="S1756" s="16" t="s">
        <v>11582</v>
      </c>
      <c r="T1756" s="16" t="s">
        <v>16007</v>
      </c>
      <c r="U1756" s="16" t="s">
        <v>466</v>
      </c>
      <c r="V1756" s="16" t="s">
        <v>16008</v>
      </c>
      <c r="W1756" s="16" t="s">
        <v>16005</v>
      </c>
      <c r="X1756" s="16" t="s">
        <v>449</v>
      </c>
      <c r="Y1756" s="16" t="s">
        <v>450</v>
      </c>
      <c r="Z1756" s="16" t="s">
        <v>451</v>
      </c>
      <c r="AA1756" s="16" t="s">
        <v>16009</v>
      </c>
      <c r="AB1756" s="16" t="s">
        <v>11582</v>
      </c>
      <c r="AC1756" s="16" t="s">
        <v>59</v>
      </c>
      <c r="AD1756" s="16" t="s">
        <v>453</v>
      </c>
      <c r="AE1756" s="16" t="s">
        <v>59</v>
      </c>
      <c r="AF1756" s="16" t="s">
        <v>338</v>
      </c>
      <c r="AG1756" s="25">
        <f ca="1" t="shared" si="206"/>
        <v>23.6502777777496</v>
      </c>
      <c r="AH1756" s="25" t="str">
        <f t="shared" si="207"/>
        <v>是</v>
      </c>
      <c r="AI1756" s="26" t="str">
        <f ca="1" t="shared" si="208"/>
        <v>是</v>
      </c>
      <c r="AJ1756" s="27" t="str">
        <f ca="1" t="shared" si="209"/>
        <v>是</v>
      </c>
      <c r="AK1756" s="28"/>
      <c r="AL1756" s="28" t="s">
        <v>71</v>
      </c>
      <c r="AM1756" s="28"/>
    </row>
    <row r="1757" spans="1:39">
      <c r="A1757" s="22" t="str">
        <f t="shared" si="204"/>
        <v>合肥经开大学城网点</v>
      </c>
      <c r="B1757" s="22" t="str">
        <f>VLOOKUP(R1757,区域划分!A:B,2,0)</f>
        <v>合肥南</v>
      </c>
      <c r="C1757" t="str">
        <f t="shared" si="205"/>
        <v>2020-11-08</v>
      </c>
      <c r="D1757" s="16" t="s">
        <v>16010</v>
      </c>
      <c r="E1757" s="16" t="s">
        <v>16011</v>
      </c>
      <c r="F1757" s="16" t="s">
        <v>433</v>
      </c>
      <c r="G1757" s="16" t="s">
        <v>456</v>
      </c>
      <c r="H1757" s="16" t="s">
        <v>457</v>
      </c>
      <c r="I1757" s="16" t="s">
        <v>436</v>
      </c>
      <c r="J1757" s="16" t="s">
        <v>3047</v>
      </c>
      <c r="K1757" s="16" t="s">
        <v>3656</v>
      </c>
      <c r="L1757" s="16" t="s">
        <v>16012</v>
      </c>
      <c r="M1757" s="16" t="s">
        <v>16013</v>
      </c>
      <c r="N1757" s="16" t="s">
        <v>478</v>
      </c>
      <c r="O1757" s="16" t="s">
        <v>442</v>
      </c>
      <c r="P1757" s="16" t="s">
        <v>16014</v>
      </c>
      <c r="Q1757" s="16" t="s">
        <v>16015</v>
      </c>
      <c r="R1757" s="16" t="s">
        <v>7</v>
      </c>
      <c r="S1757" s="16" t="s">
        <v>3414</v>
      </c>
      <c r="T1757" s="16" t="s">
        <v>16016</v>
      </c>
      <c r="U1757" s="16" t="s">
        <v>447</v>
      </c>
      <c r="V1757" s="16" t="s">
        <v>16017</v>
      </c>
      <c r="W1757" s="16" t="s">
        <v>16014</v>
      </c>
      <c r="X1757" s="16" t="s">
        <v>449</v>
      </c>
      <c r="Y1757" s="16" t="s">
        <v>450</v>
      </c>
      <c r="Z1757" s="16" t="s">
        <v>451</v>
      </c>
      <c r="AA1757" s="16" t="s">
        <v>16018</v>
      </c>
      <c r="AB1757" s="16" t="s">
        <v>3414</v>
      </c>
      <c r="AC1757" s="16" t="s">
        <v>111</v>
      </c>
      <c r="AD1757" s="16" t="s">
        <v>453</v>
      </c>
      <c r="AE1757" s="16" t="s">
        <v>338</v>
      </c>
      <c r="AF1757" s="16" t="s">
        <v>338</v>
      </c>
      <c r="AG1757" s="25">
        <f ca="1" t="shared" si="206"/>
        <v>14.9638888888294</v>
      </c>
      <c r="AH1757" s="25" t="str">
        <f t="shared" si="207"/>
        <v>是</v>
      </c>
      <c r="AI1757" s="26" t="str">
        <f ca="1" t="shared" si="208"/>
        <v>是</v>
      </c>
      <c r="AJ1757" s="27" t="str">
        <f ca="1" t="shared" si="209"/>
        <v>是</v>
      </c>
      <c r="AK1757" s="28" t="s">
        <v>69</v>
      </c>
      <c r="AL1757" s="28"/>
      <c r="AM1757" s="28"/>
    </row>
    <row r="1758" spans="1:39">
      <c r="A1758" s="22" t="str">
        <f t="shared" si="204"/>
        <v>合肥经开大学城网点</v>
      </c>
      <c r="B1758" s="22" t="str">
        <f>VLOOKUP(R1758,区域划分!A:B,2,0)</f>
        <v>合肥南</v>
      </c>
      <c r="C1758" t="str">
        <f t="shared" si="205"/>
        <v>2020-11-08</v>
      </c>
      <c r="D1758" s="16" t="s">
        <v>16019</v>
      </c>
      <c r="E1758" s="16" t="s">
        <v>12183</v>
      </c>
      <c r="F1758" s="16" t="s">
        <v>433</v>
      </c>
      <c r="G1758" s="16" t="s">
        <v>456</v>
      </c>
      <c r="H1758" s="16" t="s">
        <v>457</v>
      </c>
      <c r="I1758" s="16" t="s">
        <v>436</v>
      </c>
      <c r="J1758" s="16" t="s">
        <v>5393</v>
      </c>
      <c r="K1758" s="16" t="s">
        <v>12184</v>
      </c>
      <c r="L1758" s="16" t="s">
        <v>16020</v>
      </c>
      <c r="M1758" s="16" t="s">
        <v>12186</v>
      </c>
      <c r="N1758" s="16" t="s">
        <v>441</v>
      </c>
      <c r="O1758" s="16" t="s">
        <v>442</v>
      </c>
      <c r="P1758" s="16" t="s">
        <v>12186</v>
      </c>
      <c r="Q1758" s="16" t="s">
        <v>2641</v>
      </c>
      <c r="R1758" s="16" t="s">
        <v>7</v>
      </c>
      <c r="S1758" s="16" t="s">
        <v>3414</v>
      </c>
      <c r="T1758" s="16" t="s">
        <v>16021</v>
      </c>
      <c r="U1758" s="16" t="s">
        <v>447</v>
      </c>
      <c r="V1758" s="16" t="s">
        <v>12188</v>
      </c>
      <c r="W1758" s="16" t="s">
        <v>12186</v>
      </c>
      <c r="X1758" s="16" t="s">
        <v>449</v>
      </c>
      <c r="Y1758" s="16" t="s">
        <v>450</v>
      </c>
      <c r="Z1758" s="16" t="s">
        <v>451</v>
      </c>
      <c r="AA1758" s="16" t="s">
        <v>16022</v>
      </c>
      <c r="AB1758" s="16" t="s">
        <v>3414</v>
      </c>
      <c r="AC1758" s="16" t="s">
        <v>111</v>
      </c>
      <c r="AD1758" s="16" t="s">
        <v>453</v>
      </c>
      <c r="AE1758" s="16" t="s">
        <v>338</v>
      </c>
      <c r="AF1758" s="16" t="s">
        <v>338</v>
      </c>
      <c r="AG1758" s="25">
        <f ca="1" t="shared" si="206"/>
        <v>14.6655555556063</v>
      </c>
      <c r="AH1758" s="25" t="str">
        <f t="shared" si="207"/>
        <v>是</v>
      </c>
      <c r="AI1758" s="26" t="str">
        <f ca="1" t="shared" si="208"/>
        <v>是</v>
      </c>
      <c r="AJ1758" s="27" t="str">
        <f ca="1" t="shared" si="209"/>
        <v>是</v>
      </c>
      <c r="AK1758" s="28" t="s">
        <v>69</v>
      </c>
      <c r="AL1758" s="28"/>
      <c r="AM1758" s="28"/>
    </row>
    <row r="1759" spans="1:39">
      <c r="A1759" s="22" t="str">
        <f t="shared" si="204"/>
        <v>六安霍邱高塘镇网点</v>
      </c>
      <c r="B1759" s="22" t="str">
        <f>VLOOKUP(R1759,区域划分!A:B,2,0)</f>
        <v>六安</v>
      </c>
      <c r="C1759" t="str">
        <f t="shared" si="205"/>
        <v>2020-11-08</v>
      </c>
      <c r="D1759" s="16" t="s">
        <v>16023</v>
      </c>
      <c r="E1759" s="16" t="s">
        <v>16024</v>
      </c>
      <c r="F1759" s="16" t="s">
        <v>433</v>
      </c>
      <c r="G1759" s="16" t="s">
        <v>532</v>
      </c>
      <c r="H1759" s="16" t="s">
        <v>533</v>
      </c>
      <c r="I1759" s="16" t="s">
        <v>473</v>
      </c>
      <c r="J1759" s="16" t="s">
        <v>954</v>
      </c>
      <c r="K1759" s="16" t="s">
        <v>8719</v>
      </c>
      <c r="L1759" s="16" t="s">
        <v>16025</v>
      </c>
      <c r="M1759" s="16" t="s">
        <v>537</v>
      </c>
      <c r="N1759" s="16" t="s">
        <v>441</v>
      </c>
      <c r="O1759" s="16" t="s">
        <v>442</v>
      </c>
      <c r="P1759" s="16" t="s">
        <v>537</v>
      </c>
      <c r="Q1759" s="16" t="s">
        <v>16026</v>
      </c>
      <c r="R1759" s="16" t="s">
        <v>63</v>
      </c>
      <c r="S1759" s="16" t="s">
        <v>16027</v>
      </c>
      <c r="T1759" s="16" t="s">
        <v>16028</v>
      </c>
      <c r="U1759" s="16" t="s">
        <v>447</v>
      </c>
      <c r="V1759" s="16" t="s">
        <v>541</v>
      </c>
      <c r="W1759" s="16" t="s">
        <v>537</v>
      </c>
      <c r="X1759" s="16" t="s">
        <v>449</v>
      </c>
      <c r="Y1759" s="16" t="s">
        <v>450</v>
      </c>
      <c r="Z1759" s="16" t="s">
        <v>451</v>
      </c>
      <c r="AA1759" s="16" t="s">
        <v>16029</v>
      </c>
      <c r="AB1759" s="16" t="s">
        <v>16027</v>
      </c>
      <c r="AC1759" s="16" t="s">
        <v>63</v>
      </c>
      <c r="AD1759" s="16" t="s">
        <v>453</v>
      </c>
      <c r="AE1759" s="16" t="s">
        <v>338</v>
      </c>
      <c r="AF1759" s="16" t="s">
        <v>338</v>
      </c>
      <c r="AG1759" s="25">
        <f ca="1" t="shared" si="206"/>
        <v>19.3305555555853</v>
      </c>
      <c r="AH1759" s="25" t="str">
        <f t="shared" si="207"/>
        <v>是</v>
      </c>
      <c r="AI1759" s="26" t="str">
        <f ca="1" t="shared" si="208"/>
        <v>是</v>
      </c>
      <c r="AJ1759" s="27" t="str">
        <f ca="1" t="shared" si="209"/>
        <v>是</v>
      </c>
      <c r="AK1759" s="28" t="s">
        <v>69</v>
      </c>
      <c r="AL1759" s="28"/>
      <c r="AM1759" s="28"/>
    </row>
    <row r="1760" spans="1:39">
      <c r="A1760" s="22" t="str">
        <f t="shared" si="204"/>
        <v>合肥经开大学城网点</v>
      </c>
      <c r="B1760" s="22" t="str">
        <f>VLOOKUP(R1760,区域划分!A:B,2,0)</f>
        <v>合肥南</v>
      </c>
      <c r="C1760" t="str">
        <f t="shared" si="205"/>
        <v>2020-11-08</v>
      </c>
      <c r="D1760" s="16" t="s">
        <v>16030</v>
      </c>
      <c r="E1760" s="16" t="s">
        <v>16031</v>
      </c>
      <c r="F1760" s="16" t="s">
        <v>433</v>
      </c>
      <c r="G1760" s="16" t="s">
        <v>456</v>
      </c>
      <c r="H1760" s="16" t="s">
        <v>457</v>
      </c>
      <c r="I1760" s="16" t="s">
        <v>473</v>
      </c>
      <c r="J1760" s="16" t="s">
        <v>12515</v>
      </c>
      <c r="K1760" s="16" t="s">
        <v>16032</v>
      </c>
      <c r="L1760" s="16" t="s">
        <v>16033</v>
      </c>
      <c r="M1760" s="16" t="s">
        <v>16034</v>
      </c>
      <c r="N1760" s="16" t="s">
        <v>441</v>
      </c>
      <c r="O1760" s="16" t="s">
        <v>442</v>
      </c>
      <c r="P1760" s="16" t="s">
        <v>16035</v>
      </c>
      <c r="Q1760" s="16" t="s">
        <v>13376</v>
      </c>
      <c r="R1760" s="16" t="s">
        <v>7</v>
      </c>
      <c r="S1760" s="16" t="s">
        <v>3414</v>
      </c>
      <c r="T1760" s="16" t="s">
        <v>16036</v>
      </c>
      <c r="U1760" s="16" t="s">
        <v>447</v>
      </c>
      <c r="V1760" s="16" t="s">
        <v>16037</v>
      </c>
      <c r="W1760" s="16" t="s">
        <v>16035</v>
      </c>
      <c r="X1760" s="16" t="s">
        <v>449</v>
      </c>
      <c r="Y1760" s="16" t="s">
        <v>450</v>
      </c>
      <c r="Z1760" s="16" t="s">
        <v>451</v>
      </c>
      <c r="AA1760" s="16" t="s">
        <v>16038</v>
      </c>
      <c r="AB1760" s="16" t="s">
        <v>3414</v>
      </c>
      <c r="AC1760" s="16" t="s">
        <v>111</v>
      </c>
      <c r="AD1760" s="16" t="s">
        <v>453</v>
      </c>
      <c r="AE1760" s="16" t="s">
        <v>338</v>
      </c>
      <c r="AF1760" s="16" t="s">
        <v>338</v>
      </c>
      <c r="AG1760" s="25">
        <f ca="1" t="shared" si="206"/>
        <v>13.7230555556598</v>
      </c>
      <c r="AH1760" s="25" t="str">
        <f t="shared" si="207"/>
        <v>是</v>
      </c>
      <c r="AI1760" s="26" t="str">
        <f ca="1" t="shared" si="208"/>
        <v>是</v>
      </c>
      <c r="AJ1760" s="27" t="str">
        <f ca="1" t="shared" si="209"/>
        <v>是</v>
      </c>
      <c r="AK1760" s="28" t="s">
        <v>69</v>
      </c>
      <c r="AL1760" s="28"/>
      <c r="AM1760" s="28"/>
    </row>
    <row r="1761" spans="1:39">
      <c r="A1761" s="22" t="str">
        <f t="shared" si="204"/>
        <v>黄山祁门网点</v>
      </c>
      <c r="B1761" s="22" t="str">
        <f>VLOOKUP(R1761,区域划分!A:B,2,0)</f>
        <v>黄山</v>
      </c>
      <c r="C1761" t="str">
        <f t="shared" si="205"/>
        <v>2020-11-08</v>
      </c>
      <c r="D1761" s="16" t="s">
        <v>16039</v>
      </c>
      <c r="E1761" s="16" t="s">
        <v>16040</v>
      </c>
      <c r="F1761" s="16" t="s">
        <v>433</v>
      </c>
      <c r="G1761" s="16" t="s">
        <v>456</v>
      </c>
      <c r="H1761" s="16" t="s">
        <v>457</v>
      </c>
      <c r="I1761" s="16" t="s">
        <v>436</v>
      </c>
      <c r="J1761" s="16" t="s">
        <v>4288</v>
      </c>
      <c r="K1761" s="16" t="s">
        <v>9359</v>
      </c>
      <c r="L1761" s="16" t="s">
        <v>16041</v>
      </c>
      <c r="M1761" s="16" t="s">
        <v>16042</v>
      </c>
      <c r="N1761" s="16" t="s">
        <v>478</v>
      </c>
      <c r="O1761" s="16" t="s">
        <v>442</v>
      </c>
      <c r="P1761" s="16" t="s">
        <v>16043</v>
      </c>
      <c r="Q1761" s="16" t="s">
        <v>16044</v>
      </c>
      <c r="R1761" s="16" t="s">
        <v>68</v>
      </c>
      <c r="S1761" s="16" t="s">
        <v>11582</v>
      </c>
      <c r="T1761" s="16" t="s">
        <v>11659</v>
      </c>
      <c r="U1761" s="16" t="s">
        <v>466</v>
      </c>
      <c r="V1761" s="16" t="s">
        <v>16045</v>
      </c>
      <c r="W1761" s="16" t="s">
        <v>16043</v>
      </c>
      <c r="X1761" s="16" t="s">
        <v>449</v>
      </c>
      <c r="Y1761" s="16" t="s">
        <v>450</v>
      </c>
      <c r="Z1761" s="16" t="s">
        <v>451</v>
      </c>
      <c r="AA1761" s="16" t="s">
        <v>16046</v>
      </c>
      <c r="AB1761" s="16" t="s">
        <v>11582</v>
      </c>
      <c r="AC1761" s="16" t="s">
        <v>68</v>
      </c>
      <c r="AD1761" s="16" t="s">
        <v>453</v>
      </c>
      <c r="AE1761" s="16" t="s">
        <v>68</v>
      </c>
      <c r="AF1761" s="16" t="s">
        <v>338</v>
      </c>
      <c r="AG1761" s="25">
        <f ca="1" t="shared" si="206"/>
        <v>21.7452777778963</v>
      </c>
      <c r="AH1761" s="25" t="str">
        <f t="shared" si="207"/>
        <v>是</v>
      </c>
      <c r="AI1761" s="26" t="str">
        <f ca="1" t="shared" si="208"/>
        <v>是</v>
      </c>
      <c r="AJ1761" s="27" t="str">
        <f ca="1" t="shared" si="209"/>
        <v>是</v>
      </c>
      <c r="AK1761" s="28" t="s">
        <v>69</v>
      </c>
      <c r="AL1761" s="28"/>
      <c r="AM1761" s="28"/>
    </row>
    <row r="1762" spans="1:39">
      <c r="A1762" s="22" t="str">
        <f t="shared" si="204"/>
        <v>六安金安三十铺网点</v>
      </c>
      <c r="B1762" s="22" t="str">
        <f>VLOOKUP(R1762,区域划分!A:B,2,0)</f>
        <v>六安</v>
      </c>
      <c r="C1762" t="str">
        <f t="shared" si="205"/>
        <v>2020-11-08</v>
      </c>
      <c r="D1762" s="16" t="s">
        <v>16047</v>
      </c>
      <c r="E1762" s="16" t="s">
        <v>16048</v>
      </c>
      <c r="F1762" s="16" t="s">
        <v>433</v>
      </c>
      <c r="G1762" s="16" t="s">
        <v>456</v>
      </c>
      <c r="H1762" s="16" t="s">
        <v>457</v>
      </c>
      <c r="I1762" s="16" t="s">
        <v>473</v>
      </c>
      <c r="J1762" s="16" t="s">
        <v>19</v>
      </c>
      <c r="K1762" s="16" t="s">
        <v>4054</v>
      </c>
      <c r="L1762" s="16" t="s">
        <v>16049</v>
      </c>
      <c r="M1762" s="16" t="s">
        <v>16050</v>
      </c>
      <c r="N1762" s="16" t="s">
        <v>478</v>
      </c>
      <c r="O1762" s="16" t="s">
        <v>442</v>
      </c>
      <c r="P1762" s="16" t="s">
        <v>16051</v>
      </c>
      <c r="Q1762" s="16" t="s">
        <v>16052</v>
      </c>
      <c r="R1762" s="16" t="s">
        <v>112</v>
      </c>
      <c r="S1762" s="16" t="s">
        <v>5769</v>
      </c>
      <c r="T1762" s="16" t="s">
        <v>16053</v>
      </c>
      <c r="U1762" s="16" t="s">
        <v>447</v>
      </c>
      <c r="V1762" s="16" t="s">
        <v>16054</v>
      </c>
      <c r="W1762" s="16" t="s">
        <v>16051</v>
      </c>
      <c r="X1762" s="16" t="s">
        <v>449</v>
      </c>
      <c r="Y1762" s="16" t="s">
        <v>450</v>
      </c>
      <c r="Z1762" s="16" t="s">
        <v>451</v>
      </c>
      <c r="AA1762" s="16" t="s">
        <v>16055</v>
      </c>
      <c r="AB1762" s="16" t="s">
        <v>5769</v>
      </c>
      <c r="AC1762" s="16" t="s">
        <v>112</v>
      </c>
      <c r="AD1762" s="16" t="s">
        <v>453</v>
      </c>
      <c r="AE1762" s="16" t="s">
        <v>338</v>
      </c>
      <c r="AF1762" s="16" t="s">
        <v>338</v>
      </c>
      <c r="AG1762" s="25">
        <f ca="1" t="shared" si="206"/>
        <v>11.8605555556132</v>
      </c>
      <c r="AH1762" s="25" t="str">
        <f t="shared" si="207"/>
        <v>是</v>
      </c>
      <c r="AI1762" s="26" t="str">
        <f ca="1" t="shared" si="208"/>
        <v>是</v>
      </c>
      <c r="AJ1762" s="27" t="str">
        <f ca="1" t="shared" si="209"/>
        <v>是</v>
      </c>
      <c r="AK1762" s="28" t="s">
        <v>69</v>
      </c>
      <c r="AL1762" s="28"/>
      <c r="AM1762" s="28"/>
    </row>
    <row r="1763" spans="1:39">
      <c r="A1763" s="22" t="str">
        <f t="shared" si="204"/>
        <v>合肥肥西网点</v>
      </c>
      <c r="B1763" s="22" t="str">
        <f>VLOOKUP(R1763,区域划分!A:B,2,0)</f>
        <v>肥西</v>
      </c>
      <c r="C1763" t="str">
        <f t="shared" si="205"/>
        <v>2020-11-08</v>
      </c>
      <c r="D1763" s="16" t="s">
        <v>16056</v>
      </c>
      <c r="E1763" s="16" t="s">
        <v>16057</v>
      </c>
      <c r="F1763" s="16" t="s">
        <v>433</v>
      </c>
      <c r="G1763" s="16" t="s">
        <v>532</v>
      </c>
      <c r="H1763" s="16" t="s">
        <v>533</v>
      </c>
      <c r="I1763" s="16" t="s">
        <v>436</v>
      </c>
      <c r="J1763" s="16" t="s">
        <v>3609</v>
      </c>
      <c r="K1763" s="16" t="s">
        <v>16058</v>
      </c>
      <c r="L1763" s="16" t="s">
        <v>16059</v>
      </c>
      <c r="M1763" s="16" t="s">
        <v>16060</v>
      </c>
      <c r="N1763" s="16" t="s">
        <v>478</v>
      </c>
      <c r="O1763" s="16" t="s">
        <v>442</v>
      </c>
      <c r="P1763" s="16" t="s">
        <v>16061</v>
      </c>
      <c r="Q1763" s="16" t="s">
        <v>16062</v>
      </c>
      <c r="R1763" s="16" t="s">
        <v>72</v>
      </c>
      <c r="S1763" s="16" t="s">
        <v>1474</v>
      </c>
      <c r="T1763" s="16" t="s">
        <v>16063</v>
      </c>
      <c r="U1763" s="16" t="s">
        <v>447</v>
      </c>
      <c r="V1763" s="16" t="s">
        <v>16064</v>
      </c>
      <c r="W1763" s="16" t="s">
        <v>16061</v>
      </c>
      <c r="X1763" s="16" t="s">
        <v>449</v>
      </c>
      <c r="Y1763" s="16" t="s">
        <v>450</v>
      </c>
      <c r="Z1763" s="16" t="s">
        <v>451</v>
      </c>
      <c r="AA1763" s="16" t="s">
        <v>16065</v>
      </c>
      <c r="AB1763" s="16" t="s">
        <v>1474</v>
      </c>
      <c r="AC1763" s="16" t="s">
        <v>72</v>
      </c>
      <c r="AD1763" s="16" t="s">
        <v>453</v>
      </c>
      <c r="AE1763" s="16" t="s">
        <v>55</v>
      </c>
      <c r="AF1763" s="16" t="s">
        <v>338</v>
      </c>
      <c r="AG1763" s="25">
        <f ca="1" t="shared" si="206"/>
        <v>19.9377777777845</v>
      </c>
      <c r="AH1763" s="25" t="str">
        <f t="shared" si="207"/>
        <v>是</v>
      </c>
      <c r="AI1763" s="26" t="str">
        <f ca="1" t="shared" si="208"/>
        <v>是</v>
      </c>
      <c r="AJ1763" s="27" t="str">
        <f ca="1" t="shared" si="209"/>
        <v>是</v>
      </c>
      <c r="AK1763" s="28" t="s">
        <v>69</v>
      </c>
      <c r="AL1763" s="28"/>
      <c r="AM1763" s="28"/>
    </row>
    <row r="1764" spans="1:39">
      <c r="A1764" s="22" t="str">
        <f t="shared" si="204"/>
        <v>合肥滨湖网点</v>
      </c>
      <c r="B1764" s="22" t="str">
        <f>VLOOKUP(R1764,区域划分!A:B,2,0)</f>
        <v>合肥南</v>
      </c>
      <c r="C1764" t="str">
        <f t="shared" si="205"/>
        <v>2020-11-08</v>
      </c>
      <c r="D1764" s="16" t="s">
        <v>16066</v>
      </c>
      <c r="E1764" s="16" t="s">
        <v>16067</v>
      </c>
      <c r="F1764" s="16" t="s">
        <v>433</v>
      </c>
      <c r="G1764" s="16" t="s">
        <v>456</v>
      </c>
      <c r="H1764" s="16" t="s">
        <v>457</v>
      </c>
      <c r="I1764" s="16" t="s">
        <v>436</v>
      </c>
      <c r="J1764" s="16" t="s">
        <v>1960</v>
      </c>
      <c r="K1764" s="16" t="s">
        <v>15450</v>
      </c>
      <c r="L1764" s="16" t="s">
        <v>16068</v>
      </c>
      <c r="M1764" s="16" t="s">
        <v>16069</v>
      </c>
      <c r="N1764" s="16" t="s">
        <v>478</v>
      </c>
      <c r="O1764" s="16" t="s">
        <v>442</v>
      </c>
      <c r="P1764" s="16" t="s">
        <v>16070</v>
      </c>
      <c r="Q1764" s="16" t="s">
        <v>16071</v>
      </c>
      <c r="R1764" s="16" t="s">
        <v>141</v>
      </c>
      <c r="S1764" s="16" t="s">
        <v>5595</v>
      </c>
      <c r="T1764" s="16" t="s">
        <v>16072</v>
      </c>
      <c r="U1764" s="16" t="s">
        <v>447</v>
      </c>
      <c r="V1764" s="16" t="s">
        <v>16073</v>
      </c>
      <c r="W1764" s="16" t="s">
        <v>16070</v>
      </c>
      <c r="X1764" s="16" t="s">
        <v>449</v>
      </c>
      <c r="Y1764" s="16" t="s">
        <v>450</v>
      </c>
      <c r="Z1764" s="16" t="s">
        <v>451</v>
      </c>
      <c r="AA1764" s="16" t="s">
        <v>16074</v>
      </c>
      <c r="AB1764" s="16" t="s">
        <v>5595</v>
      </c>
      <c r="AC1764" s="16" t="s">
        <v>141</v>
      </c>
      <c r="AD1764" s="16" t="s">
        <v>453</v>
      </c>
      <c r="AE1764" s="16" t="s">
        <v>338</v>
      </c>
      <c r="AF1764" s="16" t="s">
        <v>338</v>
      </c>
      <c r="AG1764" s="25">
        <f ca="1" t="shared" si="206"/>
        <v>12.881388888869</v>
      </c>
      <c r="AH1764" s="25" t="str">
        <f t="shared" si="207"/>
        <v>是</v>
      </c>
      <c r="AI1764" s="26" t="str">
        <f ca="1" t="shared" si="208"/>
        <v>是</v>
      </c>
      <c r="AJ1764" s="27" t="str">
        <f ca="1" t="shared" si="209"/>
        <v>是</v>
      </c>
      <c r="AK1764" s="28" t="s">
        <v>69</v>
      </c>
      <c r="AL1764" s="28"/>
      <c r="AM1764" s="28"/>
    </row>
    <row r="1765" spans="1:39">
      <c r="A1765" s="22" t="str">
        <f t="shared" si="204"/>
        <v>合肥经开大学城网点</v>
      </c>
      <c r="B1765" s="22" t="str">
        <f>VLOOKUP(R1765,区域划分!A:B,2,0)</f>
        <v>合肥南</v>
      </c>
      <c r="C1765" t="str">
        <f t="shared" si="205"/>
        <v>2020-11-08</v>
      </c>
      <c r="D1765" s="16" t="s">
        <v>16075</v>
      </c>
      <c r="E1765" s="16" t="s">
        <v>16076</v>
      </c>
      <c r="F1765" s="16" t="s">
        <v>433</v>
      </c>
      <c r="G1765" s="16" t="s">
        <v>3420</v>
      </c>
      <c r="H1765" s="16" t="s">
        <v>3421</v>
      </c>
      <c r="I1765" s="16" t="s">
        <v>436</v>
      </c>
      <c r="J1765" s="16" t="s">
        <v>510</v>
      </c>
      <c r="K1765" s="16" t="s">
        <v>15181</v>
      </c>
      <c r="L1765" s="16" t="s">
        <v>16077</v>
      </c>
      <c r="M1765" s="16" t="s">
        <v>537</v>
      </c>
      <c r="N1765" s="16" t="s">
        <v>441</v>
      </c>
      <c r="O1765" s="16" t="s">
        <v>442</v>
      </c>
      <c r="P1765" s="16" t="s">
        <v>537</v>
      </c>
      <c r="Q1765" s="16" t="s">
        <v>2616</v>
      </c>
      <c r="R1765" s="16" t="s">
        <v>7</v>
      </c>
      <c r="S1765" s="16" t="s">
        <v>3414</v>
      </c>
      <c r="T1765" s="16" t="s">
        <v>16078</v>
      </c>
      <c r="U1765" s="16" t="s">
        <v>447</v>
      </c>
      <c r="V1765" s="16" t="s">
        <v>541</v>
      </c>
      <c r="W1765" s="16" t="s">
        <v>537</v>
      </c>
      <c r="X1765" s="16" t="s">
        <v>449</v>
      </c>
      <c r="Y1765" s="16" t="s">
        <v>450</v>
      </c>
      <c r="Z1765" s="16" t="s">
        <v>451</v>
      </c>
      <c r="AA1765" s="16" t="s">
        <v>16079</v>
      </c>
      <c r="AB1765" s="16" t="s">
        <v>3414</v>
      </c>
      <c r="AC1765" s="16" t="s">
        <v>7</v>
      </c>
      <c r="AD1765" s="16" t="s">
        <v>453</v>
      </c>
      <c r="AE1765" s="16" t="s">
        <v>338</v>
      </c>
      <c r="AF1765" s="16" t="s">
        <v>338</v>
      </c>
      <c r="AG1765" s="25">
        <f ca="1" t="shared" si="206"/>
        <v>1.08694444445428</v>
      </c>
      <c r="AH1765" s="25" t="str">
        <f t="shared" si="207"/>
        <v>是</v>
      </c>
      <c r="AI1765" s="26" t="str">
        <f ca="1" t="shared" si="208"/>
        <v>是</v>
      </c>
      <c r="AJ1765" s="27" t="str">
        <f ca="1" t="shared" si="209"/>
        <v>是</v>
      </c>
      <c r="AK1765" s="28" t="s">
        <v>69</v>
      </c>
      <c r="AL1765" s="28"/>
      <c r="AM1765" s="28"/>
    </row>
    <row r="1766" spans="1:39">
      <c r="A1766" s="22" t="str">
        <f t="shared" si="204"/>
        <v>合肥经开大学城网点</v>
      </c>
      <c r="B1766" s="22" t="str">
        <f>VLOOKUP(R1766,区域划分!A:B,2,0)</f>
        <v>合肥南</v>
      </c>
      <c r="C1766" t="str">
        <f t="shared" si="205"/>
        <v>2020-11-08</v>
      </c>
      <c r="D1766" s="16" t="s">
        <v>16080</v>
      </c>
      <c r="E1766" s="16" t="s">
        <v>16076</v>
      </c>
      <c r="F1766" s="16" t="s">
        <v>433</v>
      </c>
      <c r="G1766" s="16" t="s">
        <v>532</v>
      </c>
      <c r="H1766" s="16" t="s">
        <v>533</v>
      </c>
      <c r="I1766" s="16" t="s">
        <v>436</v>
      </c>
      <c r="J1766" s="16" t="s">
        <v>510</v>
      </c>
      <c r="K1766" s="16" t="s">
        <v>15181</v>
      </c>
      <c r="L1766" s="16" t="s">
        <v>16081</v>
      </c>
      <c r="M1766" s="16" t="s">
        <v>537</v>
      </c>
      <c r="N1766" s="16" t="s">
        <v>441</v>
      </c>
      <c r="O1766" s="16" t="s">
        <v>442</v>
      </c>
      <c r="P1766" s="16" t="s">
        <v>537</v>
      </c>
      <c r="Q1766" s="16" t="s">
        <v>2616</v>
      </c>
      <c r="R1766" s="16" t="s">
        <v>7</v>
      </c>
      <c r="S1766" s="16" t="s">
        <v>11582</v>
      </c>
      <c r="T1766" s="16" t="s">
        <v>14389</v>
      </c>
      <c r="U1766" s="16" t="s">
        <v>466</v>
      </c>
      <c r="V1766" s="16" t="s">
        <v>541</v>
      </c>
      <c r="W1766" s="16" t="s">
        <v>537</v>
      </c>
      <c r="X1766" s="16" t="s">
        <v>449</v>
      </c>
      <c r="Y1766" s="16" t="s">
        <v>450</v>
      </c>
      <c r="Z1766" s="16" t="s">
        <v>451</v>
      </c>
      <c r="AA1766" s="16" t="s">
        <v>16082</v>
      </c>
      <c r="AB1766" s="16" t="s">
        <v>11582</v>
      </c>
      <c r="AC1766" s="16" t="s">
        <v>7</v>
      </c>
      <c r="AD1766" s="16" t="s">
        <v>453</v>
      </c>
      <c r="AE1766" s="16" t="s">
        <v>7</v>
      </c>
      <c r="AF1766" s="16" t="s">
        <v>338</v>
      </c>
      <c r="AG1766" s="25">
        <f ca="1" t="shared" si="206"/>
        <v>11.1958333334187</v>
      </c>
      <c r="AH1766" s="25" t="str">
        <f t="shared" si="207"/>
        <v>是</v>
      </c>
      <c r="AI1766" s="26" t="str">
        <f ca="1" t="shared" si="208"/>
        <v>是</v>
      </c>
      <c r="AJ1766" s="27" t="str">
        <f ca="1" t="shared" si="209"/>
        <v>是</v>
      </c>
      <c r="AK1766" s="28" t="s">
        <v>69</v>
      </c>
      <c r="AL1766" s="28"/>
      <c r="AM1766" s="28"/>
    </row>
    <row r="1767" spans="1:39">
      <c r="A1767" s="22" t="str">
        <f t="shared" si="204"/>
        <v>合肥肥东吾悦网点</v>
      </c>
      <c r="B1767" s="22" t="str">
        <f>VLOOKUP(R1767,区域划分!A:B,2,0)</f>
        <v>肥东</v>
      </c>
      <c r="C1767" t="str">
        <f t="shared" si="205"/>
        <v>2020-11-08</v>
      </c>
      <c r="D1767" s="16" t="s">
        <v>16083</v>
      </c>
      <c r="E1767" s="16" t="s">
        <v>16084</v>
      </c>
      <c r="F1767" s="16" t="s">
        <v>433</v>
      </c>
      <c r="G1767" s="16" t="s">
        <v>471</v>
      </c>
      <c r="H1767" s="16" t="s">
        <v>472</v>
      </c>
      <c r="I1767" s="16" t="s">
        <v>436</v>
      </c>
      <c r="J1767" s="16" t="s">
        <v>16085</v>
      </c>
      <c r="K1767" s="16" t="s">
        <v>16086</v>
      </c>
      <c r="L1767" s="16" t="s">
        <v>16087</v>
      </c>
      <c r="M1767" s="16" t="s">
        <v>16088</v>
      </c>
      <c r="N1767" s="16" t="s">
        <v>478</v>
      </c>
      <c r="O1767" s="16" t="s">
        <v>442</v>
      </c>
      <c r="P1767" s="16" t="s">
        <v>16089</v>
      </c>
      <c r="Q1767" s="16" t="s">
        <v>16090</v>
      </c>
      <c r="R1767" s="16" t="s">
        <v>11</v>
      </c>
      <c r="S1767" s="16" t="s">
        <v>4406</v>
      </c>
      <c r="T1767" s="16" t="s">
        <v>16091</v>
      </c>
      <c r="U1767" s="16" t="s">
        <v>447</v>
      </c>
      <c r="V1767" s="16" t="s">
        <v>16092</v>
      </c>
      <c r="W1767" s="16" t="s">
        <v>16089</v>
      </c>
      <c r="X1767" s="16" t="s">
        <v>449</v>
      </c>
      <c r="Y1767" s="16" t="s">
        <v>450</v>
      </c>
      <c r="Z1767" s="16" t="s">
        <v>451</v>
      </c>
      <c r="AA1767" s="16" t="s">
        <v>16093</v>
      </c>
      <c r="AB1767" s="16" t="s">
        <v>4406</v>
      </c>
      <c r="AC1767" s="16" t="s">
        <v>11</v>
      </c>
      <c r="AD1767" s="16" t="s">
        <v>453</v>
      </c>
      <c r="AE1767" s="16" t="s">
        <v>338</v>
      </c>
      <c r="AF1767" s="16" t="s">
        <v>338</v>
      </c>
      <c r="AG1767" s="25">
        <f ca="1" t="shared" si="206"/>
        <v>1.02000000007683</v>
      </c>
      <c r="AH1767" s="25" t="str">
        <f t="shared" si="207"/>
        <v>是</v>
      </c>
      <c r="AI1767" s="26" t="str">
        <f ca="1" t="shared" si="208"/>
        <v>是</v>
      </c>
      <c r="AJ1767" s="27" t="str">
        <f ca="1" t="shared" si="209"/>
        <v>是</v>
      </c>
      <c r="AK1767" s="28" t="s">
        <v>69</v>
      </c>
      <c r="AL1767" s="28"/>
      <c r="AM1767" s="28"/>
    </row>
    <row r="1768" spans="1:39">
      <c r="A1768" s="22" t="str">
        <f t="shared" si="204"/>
        <v>合肥肥东吾悦网点</v>
      </c>
      <c r="B1768" s="22" t="str">
        <f>VLOOKUP(R1768,区域划分!A:B,2,0)</f>
        <v>肥东</v>
      </c>
      <c r="C1768" t="str">
        <f t="shared" si="205"/>
        <v>2020-11-08</v>
      </c>
      <c r="D1768" s="16" t="s">
        <v>16094</v>
      </c>
      <c r="E1768" s="16" t="s">
        <v>16095</v>
      </c>
      <c r="F1768" s="16" t="s">
        <v>433</v>
      </c>
      <c r="G1768" s="16" t="s">
        <v>456</v>
      </c>
      <c r="H1768" s="16" t="s">
        <v>457</v>
      </c>
      <c r="I1768" s="16" t="s">
        <v>436</v>
      </c>
      <c r="J1768" s="16" t="s">
        <v>16096</v>
      </c>
      <c r="K1768" s="16" t="s">
        <v>16097</v>
      </c>
      <c r="L1768" s="16" t="s">
        <v>16098</v>
      </c>
      <c r="M1768" s="16" t="s">
        <v>16099</v>
      </c>
      <c r="N1768" s="16" t="s">
        <v>478</v>
      </c>
      <c r="O1768" s="16" t="s">
        <v>479</v>
      </c>
      <c r="P1768" s="16" t="s">
        <v>16100</v>
      </c>
      <c r="Q1768" s="16" t="s">
        <v>16101</v>
      </c>
      <c r="R1768" s="16" t="s">
        <v>11</v>
      </c>
      <c r="S1768" s="16" t="s">
        <v>4406</v>
      </c>
      <c r="T1768" s="16" t="s">
        <v>16102</v>
      </c>
      <c r="U1768" s="16" t="s">
        <v>447</v>
      </c>
      <c r="V1768" s="16" t="s">
        <v>16103</v>
      </c>
      <c r="W1768" s="16" t="s">
        <v>16100</v>
      </c>
      <c r="X1768" s="16" t="s">
        <v>449</v>
      </c>
      <c r="Y1768" s="16" t="s">
        <v>450</v>
      </c>
      <c r="Z1768" s="16" t="s">
        <v>451</v>
      </c>
      <c r="AA1768" s="16" t="s">
        <v>16104</v>
      </c>
      <c r="AB1768" s="16" t="s">
        <v>4406</v>
      </c>
      <c r="AC1768" s="16" t="s">
        <v>11</v>
      </c>
      <c r="AD1768" s="16" t="s">
        <v>453</v>
      </c>
      <c r="AE1768" s="16" t="s">
        <v>338</v>
      </c>
      <c r="AF1768" s="16" t="s">
        <v>338</v>
      </c>
      <c r="AG1768" s="25">
        <f ca="1" t="shared" si="206"/>
        <v>4.99333333340473</v>
      </c>
      <c r="AH1768" s="25" t="str">
        <f t="shared" si="207"/>
        <v>是</v>
      </c>
      <c r="AI1768" s="26" t="str">
        <f ca="1" t="shared" si="208"/>
        <v>是</v>
      </c>
      <c r="AJ1768" s="27" t="str">
        <f ca="1" t="shared" si="209"/>
        <v>是</v>
      </c>
      <c r="AK1768" s="28" t="s">
        <v>69</v>
      </c>
      <c r="AL1768" s="28"/>
      <c r="AM1768" s="28"/>
    </row>
    <row r="1769" spans="1:39">
      <c r="A1769" s="22" t="str">
        <f t="shared" si="204"/>
        <v>合肥蜀山通合网点</v>
      </c>
      <c r="B1769" s="22" t="str">
        <f>VLOOKUP(R1769,区域划分!A:B,2,0)</f>
        <v>合肥南</v>
      </c>
      <c r="C1769" t="str">
        <f t="shared" si="205"/>
        <v>2020-11-08</v>
      </c>
      <c r="D1769" s="16" t="s">
        <v>16105</v>
      </c>
      <c r="E1769" s="16" t="s">
        <v>12191</v>
      </c>
      <c r="F1769" s="16" t="s">
        <v>433</v>
      </c>
      <c r="G1769" s="16" t="s">
        <v>532</v>
      </c>
      <c r="H1769" s="16" t="s">
        <v>533</v>
      </c>
      <c r="I1769" s="16" t="s">
        <v>473</v>
      </c>
      <c r="J1769" s="16" t="s">
        <v>12192</v>
      </c>
      <c r="K1769" s="16" t="s">
        <v>12193</v>
      </c>
      <c r="L1769" s="16" t="s">
        <v>16106</v>
      </c>
      <c r="M1769" s="16" t="s">
        <v>537</v>
      </c>
      <c r="N1769" s="16" t="s">
        <v>441</v>
      </c>
      <c r="O1769" s="16" t="s">
        <v>442</v>
      </c>
      <c r="P1769" s="16" t="s">
        <v>16107</v>
      </c>
      <c r="Q1769" s="16" t="s">
        <v>12197</v>
      </c>
      <c r="R1769" s="16" t="s">
        <v>66</v>
      </c>
      <c r="S1769" s="16" t="s">
        <v>4176</v>
      </c>
      <c r="T1769" s="16" t="s">
        <v>16108</v>
      </c>
      <c r="U1769" s="16" t="s">
        <v>466</v>
      </c>
      <c r="V1769" s="16" t="s">
        <v>541</v>
      </c>
      <c r="W1769" s="16" t="s">
        <v>16107</v>
      </c>
      <c r="X1769" s="16" t="s">
        <v>449</v>
      </c>
      <c r="Y1769" s="16" t="s">
        <v>450</v>
      </c>
      <c r="Z1769" s="16" t="s">
        <v>451</v>
      </c>
      <c r="AA1769" s="16" t="s">
        <v>16109</v>
      </c>
      <c r="AB1769" s="16" t="s">
        <v>4176</v>
      </c>
      <c r="AC1769" s="16" t="s">
        <v>90</v>
      </c>
      <c r="AD1769" s="16" t="s">
        <v>453</v>
      </c>
      <c r="AE1769" s="16" t="s">
        <v>66</v>
      </c>
      <c r="AF1769" s="16" t="s">
        <v>338</v>
      </c>
      <c r="AG1769" s="25">
        <f ca="1" t="shared" si="206"/>
        <v>23.9461111110868</v>
      </c>
      <c r="AH1769" s="25" t="str">
        <f t="shared" si="207"/>
        <v>是</v>
      </c>
      <c r="AI1769" s="26" t="str">
        <f ca="1" t="shared" si="208"/>
        <v>是</v>
      </c>
      <c r="AJ1769" s="27" t="str">
        <f ca="1" t="shared" si="209"/>
        <v>是</v>
      </c>
      <c r="AK1769" s="28"/>
      <c r="AL1769" s="28" t="s">
        <v>71</v>
      </c>
      <c r="AM1769" s="28"/>
    </row>
    <row r="1770" spans="1:39">
      <c r="A1770" s="22" t="str">
        <f t="shared" si="204"/>
        <v>合肥肥东吾悦网点</v>
      </c>
      <c r="B1770" s="22" t="str">
        <f>VLOOKUP(R1770,区域划分!A:B,2,0)</f>
        <v>肥东</v>
      </c>
      <c r="C1770" t="str">
        <f t="shared" si="205"/>
        <v>2020-11-08</v>
      </c>
      <c r="D1770" s="16" t="s">
        <v>16110</v>
      </c>
      <c r="E1770" s="16" t="s">
        <v>16095</v>
      </c>
      <c r="F1770" s="16" t="s">
        <v>433</v>
      </c>
      <c r="G1770" s="16" t="s">
        <v>456</v>
      </c>
      <c r="H1770" s="16" t="s">
        <v>753</v>
      </c>
      <c r="I1770" s="16" t="s">
        <v>436</v>
      </c>
      <c r="J1770" s="16" t="s">
        <v>16096</v>
      </c>
      <c r="K1770" s="16" t="s">
        <v>16097</v>
      </c>
      <c r="L1770" s="16" t="s">
        <v>16111</v>
      </c>
      <c r="M1770" s="16" t="s">
        <v>16099</v>
      </c>
      <c r="N1770" s="16" t="s">
        <v>478</v>
      </c>
      <c r="O1770" s="16" t="s">
        <v>479</v>
      </c>
      <c r="P1770" s="16" t="s">
        <v>16100</v>
      </c>
      <c r="Q1770" s="16" t="s">
        <v>16101</v>
      </c>
      <c r="R1770" s="16" t="s">
        <v>11</v>
      </c>
      <c r="S1770" s="16" t="s">
        <v>4406</v>
      </c>
      <c r="T1770" s="16" t="s">
        <v>16112</v>
      </c>
      <c r="U1770" s="16" t="s">
        <v>447</v>
      </c>
      <c r="V1770" s="16" t="s">
        <v>16103</v>
      </c>
      <c r="W1770" s="16" t="s">
        <v>16100</v>
      </c>
      <c r="X1770" s="16" t="s">
        <v>449</v>
      </c>
      <c r="Y1770" s="16" t="s">
        <v>450</v>
      </c>
      <c r="Z1770" s="16" t="s">
        <v>451</v>
      </c>
      <c r="AA1770" s="16" t="s">
        <v>16113</v>
      </c>
      <c r="AB1770" s="16" t="s">
        <v>4406</v>
      </c>
      <c r="AC1770" s="16" t="s">
        <v>11</v>
      </c>
      <c r="AD1770" s="16" t="s">
        <v>453</v>
      </c>
      <c r="AE1770" s="16" t="s">
        <v>338</v>
      </c>
      <c r="AF1770" s="16" t="s">
        <v>338</v>
      </c>
      <c r="AG1770" s="25">
        <f ca="1" t="shared" si="206"/>
        <v>0.991388888913207</v>
      </c>
      <c r="AH1770" s="25" t="str">
        <f t="shared" si="207"/>
        <v>是</v>
      </c>
      <c r="AI1770" s="26" t="str">
        <f ca="1" t="shared" si="208"/>
        <v>是</v>
      </c>
      <c r="AJ1770" s="27" t="str">
        <f ca="1" t="shared" si="209"/>
        <v>是</v>
      </c>
      <c r="AK1770" s="28" t="s">
        <v>69</v>
      </c>
      <c r="AL1770" s="28"/>
      <c r="AM1770" s="28"/>
    </row>
    <row r="1771" spans="1:39">
      <c r="A1771" s="22" t="str">
        <f t="shared" ref="A1771:A1834" si="210">R1771</f>
        <v>合肥经开大学城网点</v>
      </c>
      <c r="B1771" s="22" t="str">
        <f>VLOOKUP(R1771,区域划分!A:B,2,0)</f>
        <v>合肥南</v>
      </c>
      <c r="C1771" t="str">
        <f t="shared" ref="C1771:C1834" si="211">MID(L1771,1,10)</f>
        <v>2020-11-09</v>
      </c>
      <c r="D1771" s="16" t="s">
        <v>16114</v>
      </c>
      <c r="E1771" s="16" t="s">
        <v>16115</v>
      </c>
      <c r="F1771" s="16" t="s">
        <v>433</v>
      </c>
      <c r="G1771" s="16" t="s">
        <v>532</v>
      </c>
      <c r="H1771" s="16" t="s">
        <v>533</v>
      </c>
      <c r="I1771" s="16" t="s">
        <v>473</v>
      </c>
      <c r="J1771" s="16" t="s">
        <v>1979</v>
      </c>
      <c r="K1771" s="16" t="s">
        <v>1980</v>
      </c>
      <c r="L1771" s="16" t="s">
        <v>16116</v>
      </c>
      <c r="M1771" s="16" t="s">
        <v>537</v>
      </c>
      <c r="N1771" s="16" t="s">
        <v>441</v>
      </c>
      <c r="O1771" s="16" t="s">
        <v>442</v>
      </c>
      <c r="P1771" s="16" t="s">
        <v>537</v>
      </c>
      <c r="Q1771" s="16" t="s">
        <v>582</v>
      </c>
      <c r="R1771" s="16" t="s">
        <v>7</v>
      </c>
      <c r="S1771" s="16" t="s">
        <v>3414</v>
      </c>
      <c r="T1771" s="16" t="s">
        <v>16117</v>
      </c>
      <c r="U1771" s="16" t="s">
        <v>447</v>
      </c>
      <c r="V1771" s="16" t="s">
        <v>541</v>
      </c>
      <c r="W1771" s="16" t="s">
        <v>537</v>
      </c>
      <c r="X1771" s="16" t="s">
        <v>449</v>
      </c>
      <c r="Y1771" s="16" t="s">
        <v>450</v>
      </c>
      <c r="Z1771" s="16" t="s">
        <v>451</v>
      </c>
      <c r="AA1771" s="16" t="s">
        <v>16118</v>
      </c>
      <c r="AB1771" s="16" t="s">
        <v>3414</v>
      </c>
      <c r="AC1771" s="16" t="s">
        <v>111</v>
      </c>
      <c r="AD1771" s="16" t="s">
        <v>453</v>
      </c>
      <c r="AE1771" s="16" t="s">
        <v>338</v>
      </c>
      <c r="AF1771" s="16" t="s">
        <v>338</v>
      </c>
      <c r="AG1771" s="25">
        <f ca="1" t="shared" ref="AG1771:AG1834" si="212">IF(X1771="已关闭",(AA1771-L1771)*24,(NOW()-L1771)*24)</f>
        <v>3.26055555552011</v>
      </c>
      <c r="AH1771" s="25" t="str">
        <f t="shared" ref="AH1771:AH1834" si="213">IF(AND(Y1771="及时响应",Z1771="否"),"是","否")</f>
        <v>是</v>
      </c>
      <c r="AI1771" s="26" t="str">
        <f ca="1" t="shared" ref="AI1771:AI1834" si="214">IF(AG1771&gt;24,"否","是")</f>
        <v>是</v>
      </c>
      <c r="AJ1771" s="27" t="str">
        <f ca="1" t="shared" ref="AJ1771:AJ1834" si="215">IF(AND(AH1771="是",AI1771="是"),"是","否")</f>
        <v>是</v>
      </c>
      <c r="AK1771" s="28" t="s">
        <v>69</v>
      </c>
      <c r="AL1771" s="28"/>
      <c r="AM1771" s="28"/>
    </row>
    <row r="1772" spans="1:39">
      <c r="A1772" s="22" t="str">
        <f t="shared" si="210"/>
        <v>六安霍邱高塘镇网点</v>
      </c>
      <c r="B1772" s="22" t="str">
        <f>VLOOKUP(R1772,区域划分!A:B,2,0)</f>
        <v>六安</v>
      </c>
      <c r="C1772" t="str">
        <f t="shared" si="211"/>
        <v>2020-11-09</v>
      </c>
      <c r="D1772" s="16" t="s">
        <v>16119</v>
      </c>
      <c r="E1772" s="16" t="s">
        <v>14360</v>
      </c>
      <c r="F1772" s="16" t="s">
        <v>433</v>
      </c>
      <c r="G1772" s="16" t="s">
        <v>532</v>
      </c>
      <c r="H1772" s="16" t="s">
        <v>1270</v>
      </c>
      <c r="I1772" s="16" t="s">
        <v>473</v>
      </c>
      <c r="J1772" s="16" t="s">
        <v>14361</v>
      </c>
      <c r="K1772" s="16" t="s">
        <v>6777</v>
      </c>
      <c r="L1772" s="16" t="s">
        <v>16120</v>
      </c>
      <c r="M1772" s="16" t="s">
        <v>16121</v>
      </c>
      <c r="N1772" s="16" t="s">
        <v>441</v>
      </c>
      <c r="O1772" s="16" t="s">
        <v>442</v>
      </c>
      <c r="P1772" s="16" t="s">
        <v>16122</v>
      </c>
      <c r="Q1772" s="16" t="s">
        <v>14363</v>
      </c>
      <c r="R1772" s="16" t="s">
        <v>63</v>
      </c>
      <c r="S1772" s="16" t="s">
        <v>16027</v>
      </c>
      <c r="T1772" s="16" t="s">
        <v>16123</v>
      </c>
      <c r="U1772" s="16" t="s">
        <v>447</v>
      </c>
      <c r="V1772" s="16" t="s">
        <v>16124</v>
      </c>
      <c r="W1772" s="16" t="s">
        <v>16122</v>
      </c>
      <c r="X1772" s="16" t="s">
        <v>449</v>
      </c>
      <c r="Y1772" s="16" t="s">
        <v>450</v>
      </c>
      <c r="Z1772" s="16" t="s">
        <v>451</v>
      </c>
      <c r="AA1772" s="16" t="s">
        <v>16125</v>
      </c>
      <c r="AB1772" s="16" t="s">
        <v>16027</v>
      </c>
      <c r="AC1772" s="16" t="s">
        <v>63</v>
      </c>
      <c r="AD1772" s="16" t="s">
        <v>453</v>
      </c>
      <c r="AE1772" s="16" t="s">
        <v>338</v>
      </c>
      <c r="AF1772" s="16" t="s">
        <v>338</v>
      </c>
      <c r="AG1772" s="25">
        <f ca="1" t="shared" si="212"/>
        <v>9.73083333339309</v>
      </c>
      <c r="AH1772" s="25" t="str">
        <f t="shared" si="213"/>
        <v>是</v>
      </c>
      <c r="AI1772" s="26" t="str">
        <f ca="1" t="shared" si="214"/>
        <v>是</v>
      </c>
      <c r="AJ1772" s="27" t="str">
        <f ca="1" t="shared" si="215"/>
        <v>是</v>
      </c>
      <c r="AK1772" s="28" t="s">
        <v>69</v>
      </c>
      <c r="AL1772" s="28"/>
      <c r="AM1772" s="28"/>
    </row>
    <row r="1773" spans="1:39">
      <c r="A1773" s="22" t="str">
        <f t="shared" si="210"/>
        <v>安庆岳西网点</v>
      </c>
      <c r="B1773" s="22" t="str">
        <f>VLOOKUP(R1773,区域划分!A:B,2,0)</f>
        <v>安庆</v>
      </c>
      <c r="C1773" t="str">
        <f t="shared" si="211"/>
        <v>2020-11-09</v>
      </c>
      <c r="D1773" s="16" t="s">
        <v>16126</v>
      </c>
      <c r="E1773" s="16" t="s">
        <v>16127</v>
      </c>
      <c r="F1773" s="16" t="s">
        <v>433</v>
      </c>
      <c r="G1773" s="16" t="s">
        <v>532</v>
      </c>
      <c r="H1773" s="16" t="s">
        <v>533</v>
      </c>
      <c r="I1773" s="16" t="s">
        <v>473</v>
      </c>
      <c r="J1773" s="16" t="s">
        <v>6853</v>
      </c>
      <c r="K1773" s="16" t="s">
        <v>15745</v>
      </c>
      <c r="L1773" s="16" t="s">
        <v>16128</v>
      </c>
      <c r="M1773" s="16" t="s">
        <v>537</v>
      </c>
      <c r="N1773" s="16" t="s">
        <v>441</v>
      </c>
      <c r="O1773" s="16" t="s">
        <v>442</v>
      </c>
      <c r="P1773" s="16" t="s">
        <v>537</v>
      </c>
      <c r="Q1773" s="16" t="s">
        <v>16129</v>
      </c>
      <c r="R1773" s="16" t="s">
        <v>51</v>
      </c>
      <c r="S1773" s="16" t="s">
        <v>7759</v>
      </c>
      <c r="T1773" s="16" t="s">
        <v>16130</v>
      </c>
      <c r="U1773" s="16" t="s">
        <v>447</v>
      </c>
      <c r="V1773" s="16" t="s">
        <v>541</v>
      </c>
      <c r="W1773" s="16" t="s">
        <v>537</v>
      </c>
      <c r="X1773" s="16" t="s">
        <v>449</v>
      </c>
      <c r="Y1773" s="16" t="s">
        <v>450</v>
      </c>
      <c r="Z1773" s="16" t="s">
        <v>451</v>
      </c>
      <c r="AA1773" s="16" t="s">
        <v>16131</v>
      </c>
      <c r="AB1773" s="16" t="s">
        <v>7759</v>
      </c>
      <c r="AC1773" s="16" t="s">
        <v>51</v>
      </c>
      <c r="AD1773" s="16" t="s">
        <v>453</v>
      </c>
      <c r="AE1773" s="16" t="s">
        <v>51</v>
      </c>
      <c r="AF1773" s="16" t="s">
        <v>338</v>
      </c>
      <c r="AG1773" s="25">
        <f ca="1" t="shared" si="212"/>
        <v>9.38472222222481</v>
      </c>
      <c r="AH1773" s="25" t="str">
        <f t="shared" si="213"/>
        <v>是</v>
      </c>
      <c r="AI1773" s="26" t="str">
        <f ca="1" t="shared" si="214"/>
        <v>是</v>
      </c>
      <c r="AJ1773" s="27" t="str">
        <f ca="1" t="shared" si="215"/>
        <v>是</v>
      </c>
      <c r="AK1773" s="28" t="s">
        <v>69</v>
      </c>
      <c r="AL1773" s="28"/>
      <c r="AM1773" s="28"/>
    </row>
    <row r="1774" spans="1:39">
      <c r="A1774" s="22" t="str">
        <f t="shared" si="210"/>
        <v>合肥长丰水湖镇网点</v>
      </c>
      <c r="B1774" s="22" t="str">
        <f>VLOOKUP(R1774,区域划分!A:B,2,0)</f>
        <v>合肥北</v>
      </c>
      <c r="C1774" t="str">
        <f t="shared" si="211"/>
        <v>2020-11-09</v>
      </c>
      <c r="D1774" s="16" t="s">
        <v>16132</v>
      </c>
      <c r="E1774" s="16" t="s">
        <v>15702</v>
      </c>
      <c r="F1774" s="16" t="s">
        <v>433</v>
      </c>
      <c r="G1774" s="16" t="s">
        <v>532</v>
      </c>
      <c r="H1774" s="16" t="s">
        <v>533</v>
      </c>
      <c r="I1774" s="16" t="s">
        <v>473</v>
      </c>
      <c r="J1774" s="16" t="s">
        <v>577</v>
      </c>
      <c r="K1774" s="16" t="s">
        <v>6887</v>
      </c>
      <c r="L1774" s="16" t="s">
        <v>16133</v>
      </c>
      <c r="M1774" s="16" t="s">
        <v>580</v>
      </c>
      <c r="N1774" s="16" t="s">
        <v>441</v>
      </c>
      <c r="O1774" s="16" t="s">
        <v>442</v>
      </c>
      <c r="P1774" s="16" t="s">
        <v>15704</v>
      </c>
      <c r="Q1774" s="16" t="s">
        <v>15705</v>
      </c>
      <c r="R1774" s="16" t="s">
        <v>15</v>
      </c>
      <c r="S1774" s="16" t="s">
        <v>11582</v>
      </c>
      <c r="T1774" s="16" t="s">
        <v>16134</v>
      </c>
      <c r="U1774" s="16" t="s">
        <v>466</v>
      </c>
      <c r="V1774" s="16" t="s">
        <v>583</v>
      </c>
      <c r="W1774" s="16" t="s">
        <v>15704</v>
      </c>
      <c r="X1774" s="16" t="s">
        <v>449</v>
      </c>
      <c r="Y1774" s="16" t="s">
        <v>450</v>
      </c>
      <c r="Z1774" s="16" t="s">
        <v>451</v>
      </c>
      <c r="AA1774" s="16" t="s">
        <v>16135</v>
      </c>
      <c r="AB1774" s="16" t="s">
        <v>11582</v>
      </c>
      <c r="AC1774" s="16" t="s">
        <v>68</v>
      </c>
      <c r="AD1774" s="16" t="s">
        <v>453</v>
      </c>
      <c r="AE1774" s="16" t="s">
        <v>15</v>
      </c>
      <c r="AF1774" s="16" t="s">
        <v>338</v>
      </c>
      <c r="AG1774" s="25">
        <f ca="1" t="shared" si="212"/>
        <v>11.2130555554759</v>
      </c>
      <c r="AH1774" s="25" t="str">
        <f t="shared" si="213"/>
        <v>是</v>
      </c>
      <c r="AI1774" s="26" t="str">
        <f ca="1" t="shared" si="214"/>
        <v>是</v>
      </c>
      <c r="AJ1774" s="27" t="str">
        <f ca="1" t="shared" si="215"/>
        <v>是</v>
      </c>
      <c r="AK1774" s="28" t="s">
        <v>69</v>
      </c>
      <c r="AL1774" s="28"/>
      <c r="AM1774" s="28"/>
    </row>
    <row r="1775" spans="1:39">
      <c r="A1775" s="22" t="str">
        <f t="shared" si="210"/>
        <v>宣城宣州城东网点</v>
      </c>
      <c r="B1775" s="22" t="str">
        <f>VLOOKUP(R1775,区域划分!A:B,2,0)</f>
        <v>宣城</v>
      </c>
      <c r="C1775" t="str">
        <f t="shared" si="211"/>
        <v>2020-11-09</v>
      </c>
      <c r="D1775" s="16" t="s">
        <v>16136</v>
      </c>
      <c r="E1775" s="16" t="s">
        <v>16137</v>
      </c>
      <c r="F1775" s="16" t="s">
        <v>433</v>
      </c>
      <c r="G1775" s="16" t="s">
        <v>532</v>
      </c>
      <c r="H1775" s="16" t="s">
        <v>533</v>
      </c>
      <c r="I1775" s="16" t="s">
        <v>473</v>
      </c>
      <c r="J1775" s="16" t="s">
        <v>1212</v>
      </c>
      <c r="K1775" s="16" t="s">
        <v>16138</v>
      </c>
      <c r="L1775" s="16" t="s">
        <v>16139</v>
      </c>
      <c r="M1775" s="16" t="s">
        <v>16140</v>
      </c>
      <c r="N1775" s="16" t="s">
        <v>441</v>
      </c>
      <c r="O1775" s="16" t="s">
        <v>442</v>
      </c>
      <c r="P1775" s="16" t="s">
        <v>16141</v>
      </c>
      <c r="Q1775" s="16" t="s">
        <v>16142</v>
      </c>
      <c r="R1775" s="16" t="s">
        <v>53</v>
      </c>
      <c r="S1775" s="16" t="s">
        <v>7403</v>
      </c>
      <c r="T1775" s="16" t="s">
        <v>16143</v>
      </c>
      <c r="U1775" s="16" t="s">
        <v>447</v>
      </c>
      <c r="V1775" s="16" t="s">
        <v>16144</v>
      </c>
      <c r="W1775" s="16" t="s">
        <v>16141</v>
      </c>
      <c r="X1775" s="16" t="s">
        <v>449</v>
      </c>
      <c r="Y1775" s="16" t="s">
        <v>450</v>
      </c>
      <c r="Z1775" s="16" t="s">
        <v>451</v>
      </c>
      <c r="AA1775" s="16" t="s">
        <v>16145</v>
      </c>
      <c r="AB1775" s="16" t="s">
        <v>7403</v>
      </c>
      <c r="AC1775" s="16" t="s">
        <v>53</v>
      </c>
      <c r="AD1775" s="16" t="s">
        <v>453</v>
      </c>
      <c r="AE1775" s="16" t="s">
        <v>338</v>
      </c>
      <c r="AF1775" s="16" t="s">
        <v>338</v>
      </c>
      <c r="AG1775" s="25">
        <f ca="1" t="shared" si="212"/>
        <v>8.54222222225508</v>
      </c>
      <c r="AH1775" s="25" t="str">
        <f t="shared" si="213"/>
        <v>是</v>
      </c>
      <c r="AI1775" s="26" t="str">
        <f ca="1" t="shared" si="214"/>
        <v>是</v>
      </c>
      <c r="AJ1775" s="27" t="str">
        <f ca="1" t="shared" si="215"/>
        <v>是</v>
      </c>
      <c r="AK1775" s="28" t="s">
        <v>69</v>
      </c>
      <c r="AL1775" s="28"/>
      <c r="AM1775" s="28"/>
    </row>
    <row r="1776" spans="1:39">
      <c r="A1776" s="22" t="str">
        <f t="shared" si="210"/>
        <v>合肥经开大学城网点</v>
      </c>
      <c r="B1776" s="22" t="str">
        <f>VLOOKUP(R1776,区域划分!A:B,2,0)</f>
        <v>合肥南</v>
      </c>
      <c r="C1776" t="str">
        <f t="shared" si="211"/>
        <v>2020-11-09</v>
      </c>
      <c r="D1776" s="16" t="s">
        <v>16146</v>
      </c>
      <c r="E1776" s="16" t="s">
        <v>16147</v>
      </c>
      <c r="F1776" s="16" t="s">
        <v>433</v>
      </c>
      <c r="G1776" s="16" t="s">
        <v>456</v>
      </c>
      <c r="H1776" s="16" t="s">
        <v>457</v>
      </c>
      <c r="I1776" s="16" t="s">
        <v>436</v>
      </c>
      <c r="J1776" s="16" t="s">
        <v>1232</v>
      </c>
      <c r="K1776" s="16" t="s">
        <v>16148</v>
      </c>
      <c r="L1776" s="16" t="s">
        <v>16149</v>
      </c>
      <c r="M1776" s="16" t="s">
        <v>16150</v>
      </c>
      <c r="N1776" s="16" t="s">
        <v>478</v>
      </c>
      <c r="O1776" s="16" t="s">
        <v>442</v>
      </c>
      <c r="P1776" s="16" t="s">
        <v>16151</v>
      </c>
      <c r="Q1776" s="16" t="s">
        <v>16152</v>
      </c>
      <c r="R1776" s="16" t="s">
        <v>7</v>
      </c>
      <c r="S1776" s="16" t="s">
        <v>3414</v>
      </c>
      <c r="T1776" s="16" t="s">
        <v>16021</v>
      </c>
      <c r="U1776" s="16" t="s">
        <v>447</v>
      </c>
      <c r="V1776" s="16" t="s">
        <v>16153</v>
      </c>
      <c r="W1776" s="16" t="s">
        <v>16151</v>
      </c>
      <c r="X1776" s="16" t="s">
        <v>449</v>
      </c>
      <c r="Y1776" s="16" t="s">
        <v>450</v>
      </c>
      <c r="Z1776" s="16" t="s">
        <v>451</v>
      </c>
      <c r="AA1776" s="16" t="s">
        <v>16154</v>
      </c>
      <c r="AB1776" s="16" t="s">
        <v>3414</v>
      </c>
      <c r="AC1776" s="16" t="s">
        <v>111</v>
      </c>
      <c r="AD1776" s="16" t="s">
        <v>453</v>
      </c>
      <c r="AE1776" s="16" t="s">
        <v>338</v>
      </c>
      <c r="AF1776" s="16" t="s">
        <v>338</v>
      </c>
      <c r="AG1776" s="25">
        <f ca="1" t="shared" si="212"/>
        <v>2.77277777774725</v>
      </c>
      <c r="AH1776" s="25" t="str">
        <f t="shared" si="213"/>
        <v>是</v>
      </c>
      <c r="AI1776" s="26" t="str">
        <f ca="1" t="shared" si="214"/>
        <v>是</v>
      </c>
      <c r="AJ1776" s="27" t="str">
        <f ca="1" t="shared" si="215"/>
        <v>是</v>
      </c>
      <c r="AK1776" s="28" t="s">
        <v>69</v>
      </c>
      <c r="AL1776" s="28"/>
      <c r="AM1776" s="28"/>
    </row>
    <row r="1777" spans="1:39">
      <c r="A1777" s="22" t="str">
        <f t="shared" si="210"/>
        <v>巢湖集散点</v>
      </c>
      <c r="B1777" s="22" t="str">
        <f>VLOOKUP(R1777,区域划分!A:B,2,0)</f>
        <v>巢湖</v>
      </c>
      <c r="C1777" t="str">
        <f t="shared" si="211"/>
        <v>2020-11-09</v>
      </c>
      <c r="D1777" s="16" t="s">
        <v>16155</v>
      </c>
      <c r="E1777" s="16" t="s">
        <v>16156</v>
      </c>
      <c r="F1777" s="16" t="s">
        <v>835</v>
      </c>
      <c r="G1777" s="16" t="s">
        <v>532</v>
      </c>
      <c r="H1777" s="16" t="s">
        <v>533</v>
      </c>
      <c r="I1777" s="16" t="s">
        <v>436</v>
      </c>
      <c r="J1777" s="16" t="s">
        <v>836</v>
      </c>
      <c r="K1777" s="16" t="s">
        <v>7145</v>
      </c>
      <c r="L1777" s="16" t="s">
        <v>16157</v>
      </c>
      <c r="M1777" s="16" t="s">
        <v>16158</v>
      </c>
      <c r="N1777" s="16" t="s">
        <v>478</v>
      </c>
      <c r="O1777" s="16" t="s">
        <v>442</v>
      </c>
      <c r="P1777" s="16" t="s">
        <v>16159</v>
      </c>
      <c r="Q1777" s="16" t="s">
        <v>16160</v>
      </c>
      <c r="R1777" s="16" t="s">
        <v>184</v>
      </c>
      <c r="S1777" s="16" t="s">
        <v>16161</v>
      </c>
      <c r="T1777" s="16" t="s">
        <v>16162</v>
      </c>
      <c r="U1777" s="16" t="s">
        <v>447</v>
      </c>
      <c r="V1777" s="16" t="s">
        <v>16163</v>
      </c>
      <c r="W1777" s="16" t="s">
        <v>16159</v>
      </c>
      <c r="X1777" s="16" t="s">
        <v>449</v>
      </c>
      <c r="Y1777" s="16" t="s">
        <v>450</v>
      </c>
      <c r="Z1777" s="16" t="s">
        <v>451</v>
      </c>
      <c r="AA1777" s="16" t="s">
        <v>16164</v>
      </c>
      <c r="AB1777" s="16" t="s">
        <v>16161</v>
      </c>
      <c r="AC1777" s="16" t="s">
        <v>184</v>
      </c>
      <c r="AD1777" s="16" t="s">
        <v>453</v>
      </c>
      <c r="AE1777" s="16" t="s">
        <v>338</v>
      </c>
      <c r="AF1777" s="16" t="s">
        <v>338</v>
      </c>
      <c r="AG1777" s="25">
        <f ca="1" t="shared" si="212"/>
        <v>1.11194444436114</v>
      </c>
      <c r="AH1777" s="25" t="str">
        <f t="shared" si="213"/>
        <v>是</v>
      </c>
      <c r="AI1777" s="26" t="str">
        <f ca="1" t="shared" si="214"/>
        <v>是</v>
      </c>
      <c r="AJ1777" s="27" t="str">
        <f ca="1" t="shared" si="215"/>
        <v>是</v>
      </c>
      <c r="AK1777" s="28" t="s">
        <v>69</v>
      </c>
      <c r="AL1777" s="28"/>
      <c r="AM1777" s="28"/>
    </row>
    <row r="1778" spans="1:39">
      <c r="A1778" s="22" t="str">
        <f t="shared" si="210"/>
        <v>合肥经开大学城网点</v>
      </c>
      <c r="B1778" s="22" t="str">
        <f>VLOOKUP(R1778,区域划分!A:B,2,0)</f>
        <v>合肥南</v>
      </c>
      <c r="C1778" t="str">
        <f t="shared" si="211"/>
        <v>2020-11-09</v>
      </c>
      <c r="D1778" s="16" t="s">
        <v>16165</v>
      </c>
      <c r="E1778" s="16" t="s">
        <v>16166</v>
      </c>
      <c r="F1778" s="16" t="s">
        <v>433</v>
      </c>
      <c r="G1778" s="16" t="s">
        <v>456</v>
      </c>
      <c r="H1778" s="16" t="s">
        <v>457</v>
      </c>
      <c r="I1778" s="16" t="s">
        <v>436</v>
      </c>
      <c r="J1778" s="16" t="s">
        <v>348</v>
      </c>
      <c r="K1778" s="16" t="s">
        <v>16167</v>
      </c>
      <c r="L1778" s="16" t="s">
        <v>16168</v>
      </c>
      <c r="M1778" s="16" t="s">
        <v>16169</v>
      </c>
      <c r="N1778" s="16" t="s">
        <v>441</v>
      </c>
      <c r="O1778" s="16" t="s">
        <v>442</v>
      </c>
      <c r="P1778" s="16" t="s">
        <v>16170</v>
      </c>
      <c r="Q1778" s="16" t="s">
        <v>16171</v>
      </c>
      <c r="R1778" s="16" t="s">
        <v>7</v>
      </c>
      <c r="S1778" s="16" t="s">
        <v>3414</v>
      </c>
      <c r="T1778" s="16" t="s">
        <v>16172</v>
      </c>
      <c r="U1778" s="16" t="s">
        <v>447</v>
      </c>
      <c r="V1778" s="16" t="s">
        <v>16173</v>
      </c>
      <c r="W1778" s="16" t="s">
        <v>16170</v>
      </c>
      <c r="X1778" s="16" t="s">
        <v>449</v>
      </c>
      <c r="Y1778" s="16" t="s">
        <v>450</v>
      </c>
      <c r="Z1778" s="16" t="s">
        <v>451</v>
      </c>
      <c r="AA1778" s="16" t="s">
        <v>16174</v>
      </c>
      <c r="AB1778" s="16" t="s">
        <v>3414</v>
      </c>
      <c r="AC1778" s="16" t="s">
        <v>111</v>
      </c>
      <c r="AD1778" s="16" t="s">
        <v>453</v>
      </c>
      <c r="AE1778" s="16" t="s">
        <v>338</v>
      </c>
      <c r="AF1778" s="16" t="s">
        <v>338</v>
      </c>
      <c r="AG1778" s="25">
        <f ca="1" t="shared" si="212"/>
        <v>2.7402777778334</v>
      </c>
      <c r="AH1778" s="25" t="str">
        <f t="shared" si="213"/>
        <v>是</v>
      </c>
      <c r="AI1778" s="26" t="str">
        <f ca="1" t="shared" si="214"/>
        <v>是</v>
      </c>
      <c r="AJ1778" s="27" t="str">
        <f ca="1" t="shared" si="215"/>
        <v>是</v>
      </c>
      <c r="AK1778" s="28" t="s">
        <v>69</v>
      </c>
      <c r="AL1778" s="28"/>
      <c r="AM1778" s="28"/>
    </row>
    <row r="1779" spans="1:39">
      <c r="A1779" s="22" t="str">
        <f t="shared" si="210"/>
        <v>合肥长丰水湖镇网点</v>
      </c>
      <c r="B1779" s="22" t="str">
        <f>VLOOKUP(R1779,区域划分!A:B,2,0)</f>
        <v>合肥北</v>
      </c>
      <c r="C1779" t="str">
        <f t="shared" si="211"/>
        <v>2020-11-09</v>
      </c>
      <c r="D1779" s="16" t="s">
        <v>16175</v>
      </c>
      <c r="E1779" s="16" t="s">
        <v>16176</v>
      </c>
      <c r="F1779" s="16" t="s">
        <v>433</v>
      </c>
      <c r="G1779" s="16" t="s">
        <v>456</v>
      </c>
      <c r="H1779" s="16" t="s">
        <v>457</v>
      </c>
      <c r="I1779" s="16" t="s">
        <v>436</v>
      </c>
      <c r="J1779" s="16" t="s">
        <v>1515</v>
      </c>
      <c r="K1779" s="16" t="s">
        <v>14081</v>
      </c>
      <c r="L1779" s="16" t="s">
        <v>16177</v>
      </c>
      <c r="M1779" s="16" t="s">
        <v>16178</v>
      </c>
      <c r="N1779" s="16" t="s">
        <v>478</v>
      </c>
      <c r="O1779" s="16" t="s">
        <v>442</v>
      </c>
      <c r="P1779" s="16" t="s">
        <v>16179</v>
      </c>
      <c r="Q1779" s="16" t="s">
        <v>16180</v>
      </c>
      <c r="R1779" s="16" t="s">
        <v>15</v>
      </c>
      <c r="S1779" s="16" t="s">
        <v>11582</v>
      </c>
      <c r="T1779" s="16" t="s">
        <v>16134</v>
      </c>
      <c r="U1779" s="16" t="s">
        <v>466</v>
      </c>
      <c r="V1779" s="16" t="s">
        <v>16181</v>
      </c>
      <c r="W1779" s="16" t="s">
        <v>16179</v>
      </c>
      <c r="X1779" s="16" t="s">
        <v>449</v>
      </c>
      <c r="Y1779" s="16" t="s">
        <v>450</v>
      </c>
      <c r="Z1779" s="16" t="s">
        <v>451</v>
      </c>
      <c r="AA1779" s="16" t="s">
        <v>16182</v>
      </c>
      <c r="AB1779" s="16" t="s">
        <v>11582</v>
      </c>
      <c r="AC1779" s="16" t="s">
        <v>15</v>
      </c>
      <c r="AD1779" s="16" t="s">
        <v>453</v>
      </c>
      <c r="AE1779" s="16" t="s">
        <v>15</v>
      </c>
      <c r="AF1779" s="16" t="s">
        <v>338</v>
      </c>
      <c r="AG1779" s="25">
        <f ca="1" t="shared" si="212"/>
        <v>11.0463888889644</v>
      </c>
      <c r="AH1779" s="25" t="str">
        <f t="shared" si="213"/>
        <v>是</v>
      </c>
      <c r="AI1779" s="26" t="str">
        <f ca="1" t="shared" si="214"/>
        <v>是</v>
      </c>
      <c r="AJ1779" s="27" t="str">
        <f ca="1" t="shared" si="215"/>
        <v>是</v>
      </c>
      <c r="AK1779" s="28" t="s">
        <v>69</v>
      </c>
      <c r="AL1779" s="28"/>
      <c r="AM1779" s="28"/>
    </row>
    <row r="1780" spans="1:39">
      <c r="A1780" s="22" t="str">
        <f t="shared" si="210"/>
        <v>合肥经开大学城网点</v>
      </c>
      <c r="B1780" s="22" t="str">
        <f>VLOOKUP(R1780,区域划分!A:B,2,0)</f>
        <v>合肥南</v>
      </c>
      <c r="C1780" t="str">
        <f t="shared" si="211"/>
        <v>2020-11-09</v>
      </c>
      <c r="D1780" s="16" t="s">
        <v>16183</v>
      </c>
      <c r="E1780" s="16" t="s">
        <v>16184</v>
      </c>
      <c r="F1780" s="16" t="s">
        <v>433</v>
      </c>
      <c r="G1780" s="16" t="s">
        <v>532</v>
      </c>
      <c r="H1780" s="16" t="s">
        <v>533</v>
      </c>
      <c r="I1780" s="16" t="s">
        <v>473</v>
      </c>
      <c r="J1780" s="16" t="s">
        <v>4708</v>
      </c>
      <c r="K1780" s="16" t="s">
        <v>16185</v>
      </c>
      <c r="L1780" s="16" t="s">
        <v>16186</v>
      </c>
      <c r="M1780" s="16" t="s">
        <v>16187</v>
      </c>
      <c r="N1780" s="16" t="s">
        <v>441</v>
      </c>
      <c r="O1780" s="16" t="s">
        <v>442</v>
      </c>
      <c r="P1780" s="16" t="s">
        <v>16188</v>
      </c>
      <c r="Q1780" s="16" t="s">
        <v>16189</v>
      </c>
      <c r="R1780" s="16" t="s">
        <v>7</v>
      </c>
      <c r="S1780" s="16" t="s">
        <v>3414</v>
      </c>
      <c r="T1780" s="16" t="s">
        <v>15259</v>
      </c>
      <c r="U1780" s="16" t="s">
        <v>447</v>
      </c>
      <c r="V1780" s="16" t="s">
        <v>16190</v>
      </c>
      <c r="W1780" s="16" t="s">
        <v>16188</v>
      </c>
      <c r="X1780" s="16" t="s">
        <v>449</v>
      </c>
      <c r="Y1780" s="16" t="s">
        <v>450</v>
      </c>
      <c r="Z1780" s="16" t="s">
        <v>451</v>
      </c>
      <c r="AA1780" s="16" t="s">
        <v>16191</v>
      </c>
      <c r="AB1780" s="16" t="s">
        <v>3414</v>
      </c>
      <c r="AC1780" s="16" t="s">
        <v>111</v>
      </c>
      <c r="AD1780" s="16" t="s">
        <v>453</v>
      </c>
      <c r="AE1780" s="16" t="s">
        <v>338</v>
      </c>
      <c r="AF1780" s="16" t="s">
        <v>338</v>
      </c>
      <c r="AG1780" s="25">
        <f ca="1" t="shared" si="212"/>
        <v>2.72611111117294</v>
      </c>
      <c r="AH1780" s="25" t="str">
        <f t="shared" si="213"/>
        <v>是</v>
      </c>
      <c r="AI1780" s="26" t="str">
        <f ca="1" t="shared" si="214"/>
        <v>是</v>
      </c>
      <c r="AJ1780" s="27" t="str">
        <f ca="1" t="shared" si="215"/>
        <v>是</v>
      </c>
      <c r="AK1780" s="28" t="s">
        <v>69</v>
      </c>
      <c r="AL1780" s="28"/>
      <c r="AM1780" s="28"/>
    </row>
    <row r="1781" spans="1:39">
      <c r="A1781" s="22" t="str">
        <f t="shared" si="210"/>
        <v>淮南潘集网点</v>
      </c>
      <c r="B1781" s="22" t="str">
        <f>VLOOKUP(R1781,区域划分!A:B,2,0)</f>
        <v>淮南</v>
      </c>
      <c r="C1781" t="str">
        <f t="shared" si="211"/>
        <v>2020-11-09</v>
      </c>
      <c r="D1781" s="16" t="s">
        <v>16192</v>
      </c>
      <c r="E1781" s="16" t="s">
        <v>16193</v>
      </c>
      <c r="F1781" s="16" t="s">
        <v>433</v>
      </c>
      <c r="G1781" s="16" t="s">
        <v>471</v>
      </c>
      <c r="H1781" s="16" t="s">
        <v>472</v>
      </c>
      <c r="I1781" s="16" t="s">
        <v>436</v>
      </c>
      <c r="J1781" s="16" t="s">
        <v>13124</v>
      </c>
      <c r="K1781" s="16" t="s">
        <v>13125</v>
      </c>
      <c r="L1781" s="16" t="s">
        <v>16194</v>
      </c>
      <c r="M1781" s="16" t="s">
        <v>16195</v>
      </c>
      <c r="N1781" s="16" t="s">
        <v>441</v>
      </c>
      <c r="O1781" s="16" t="s">
        <v>442</v>
      </c>
      <c r="P1781" s="16" t="s">
        <v>16196</v>
      </c>
      <c r="Q1781" s="16" t="s">
        <v>16197</v>
      </c>
      <c r="R1781" s="16" t="s">
        <v>47</v>
      </c>
      <c r="S1781" s="16" t="s">
        <v>8279</v>
      </c>
      <c r="T1781" s="16" t="s">
        <v>16198</v>
      </c>
      <c r="U1781" s="16" t="s">
        <v>447</v>
      </c>
      <c r="V1781" s="16" t="s">
        <v>16199</v>
      </c>
      <c r="W1781" s="16" t="s">
        <v>16196</v>
      </c>
      <c r="X1781" s="16" t="s">
        <v>449</v>
      </c>
      <c r="Y1781" s="16" t="s">
        <v>450</v>
      </c>
      <c r="Z1781" s="16" t="s">
        <v>451</v>
      </c>
      <c r="AA1781" s="16" t="s">
        <v>16200</v>
      </c>
      <c r="AB1781" s="16" t="s">
        <v>8279</v>
      </c>
      <c r="AC1781" s="16" t="s">
        <v>47</v>
      </c>
      <c r="AD1781" s="16" t="s">
        <v>453</v>
      </c>
      <c r="AE1781" s="16" t="s">
        <v>338</v>
      </c>
      <c r="AF1781" s="16" t="s">
        <v>338</v>
      </c>
      <c r="AG1781" s="25">
        <f ca="1" t="shared" si="212"/>
        <v>1.19333333341638</v>
      </c>
      <c r="AH1781" s="25" t="str">
        <f t="shared" si="213"/>
        <v>是</v>
      </c>
      <c r="AI1781" s="26" t="str">
        <f ca="1" t="shared" si="214"/>
        <v>是</v>
      </c>
      <c r="AJ1781" s="27" t="str">
        <f ca="1" t="shared" si="215"/>
        <v>是</v>
      </c>
      <c r="AK1781" s="28" t="s">
        <v>69</v>
      </c>
      <c r="AL1781" s="28"/>
      <c r="AM1781" s="28"/>
    </row>
    <row r="1782" spans="1:39">
      <c r="A1782" s="22" t="str">
        <f t="shared" si="210"/>
        <v>合肥包河三里庵网点</v>
      </c>
      <c r="B1782" s="22" t="str">
        <f>VLOOKUP(R1782,区域划分!A:B,2,0)</f>
        <v>合肥南</v>
      </c>
      <c r="C1782" t="str">
        <f t="shared" si="211"/>
        <v>2020-11-09</v>
      </c>
      <c r="D1782" s="16" t="s">
        <v>16201</v>
      </c>
      <c r="E1782" s="16" t="s">
        <v>8347</v>
      </c>
      <c r="F1782" s="16" t="s">
        <v>433</v>
      </c>
      <c r="G1782" s="16" t="s">
        <v>532</v>
      </c>
      <c r="H1782" s="16" t="s">
        <v>533</v>
      </c>
      <c r="I1782" s="16" t="s">
        <v>473</v>
      </c>
      <c r="J1782" s="16" t="s">
        <v>675</v>
      </c>
      <c r="K1782" s="16" t="s">
        <v>1281</v>
      </c>
      <c r="L1782" s="16" t="s">
        <v>16202</v>
      </c>
      <c r="M1782" s="16" t="s">
        <v>8349</v>
      </c>
      <c r="N1782" s="16" t="s">
        <v>441</v>
      </c>
      <c r="O1782" s="16" t="s">
        <v>442</v>
      </c>
      <c r="P1782" s="16" t="s">
        <v>8350</v>
      </c>
      <c r="Q1782" s="16" t="s">
        <v>8351</v>
      </c>
      <c r="R1782" s="16" t="s">
        <v>13</v>
      </c>
      <c r="S1782" s="16" t="s">
        <v>606</v>
      </c>
      <c r="T1782" s="16" t="s">
        <v>16203</v>
      </c>
      <c r="U1782" s="16" t="s">
        <v>466</v>
      </c>
      <c r="V1782" s="16" t="s">
        <v>8353</v>
      </c>
      <c r="W1782" s="16" t="s">
        <v>8350</v>
      </c>
      <c r="X1782" s="16" t="s">
        <v>449</v>
      </c>
      <c r="Y1782" s="16" t="s">
        <v>450</v>
      </c>
      <c r="Z1782" s="16" t="s">
        <v>451</v>
      </c>
      <c r="AA1782" s="16" t="s">
        <v>16204</v>
      </c>
      <c r="AB1782" s="16" t="s">
        <v>606</v>
      </c>
      <c r="AC1782" s="16" t="s">
        <v>13</v>
      </c>
      <c r="AD1782" s="16" t="s">
        <v>453</v>
      </c>
      <c r="AE1782" s="16" t="s">
        <v>13</v>
      </c>
      <c r="AF1782" s="16" t="s">
        <v>338</v>
      </c>
      <c r="AG1782" s="25">
        <f ca="1" t="shared" si="212"/>
        <v>23.9047222223016</v>
      </c>
      <c r="AH1782" s="25" t="str">
        <f t="shared" si="213"/>
        <v>是</v>
      </c>
      <c r="AI1782" s="26" t="str">
        <f ca="1" t="shared" si="214"/>
        <v>是</v>
      </c>
      <c r="AJ1782" s="27" t="str">
        <f ca="1" t="shared" si="215"/>
        <v>是</v>
      </c>
      <c r="AK1782" s="28"/>
      <c r="AL1782" s="28" t="s">
        <v>71</v>
      </c>
      <c r="AM1782" s="28"/>
    </row>
    <row r="1783" spans="1:39">
      <c r="A1783" s="22" t="str">
        <f t="shared" si="210"/>
        <v>合肥长丰水湖镇网点</v>
      </c>
      <c r="B1783" s="22" t="str">
        <f>VLOOKUP(R1783,区域划分!A:B,2,0)</f>
        <v>合肥北</v>
      </c>
      <c r="C1783" t="str">
        <f t="shared" si="211"/>
        <v>2020-11-09</v>
      </c>
      <c r="D1783" s="16" t="s">
        <v>16205</v>
      </c>
      <c r="E1783" s="16" t="s">
        <v>16206</v>
      </c>
      <c r="F1783" s="16" t="s">
        <v>433</v>
      </c>
      <c r="G1783" s="16" t="s">
        <v>456</v>
      </c>
      <c r="H1783" s="16" t="s">
        <v>457</v>
      </c>
      <c r="I1783" s="16" t="s">
        <v>473</v>
      </c>
      <c r="J1783" s="16" t="s">
        <v>4956</v>
      </c>
      <c r="K1783" s="16" t="s">
        <v>16207</v>
      </c>
      <c r="L1783" s="16" t="s">
        <v>16208</v>
      </c>
      <c r="M1783" s="16" t="s">
        <v>16209</v>
      </c>
      <c r="N1783" s="16" t="s">
        <v>441</v>
      </c>
      <c r="O1783" s="16" t="s">
        <v>442</v>
      </c>
      <c r="P1783" s="16" t="s">
        <v>16210</v>
      </c>
      <c r="Q1783" s="16" t="s">
        <v>16211</v>
      </c>
      <c r="R1783" s="16" t="s">
        <v>15</v>
      </c>
      <c r="S1783" s="16" t="s">
        <v>829</v>
      </c>
      <c r="T1783" s="16" t="s">
        <v>16212</v>
      </c>
      <c r="U1783" s="16" t="s">
        <v>447</v>
      </c>
      <c r="V1783" s="16" t="s">
        <v>16213</v>
      </c>
      <c r="W1783" s="16" t="s">
        <v>16210</v>
      </c>
      <c r="X1783" s="16" t="s">
        <v>449</v>
      </c>
      <c r="Y1783" s="16" t="s">
        <v>450</v>
      </c>
      <c r="Z1783" s="16" t="s">
        <v>451</v>
      </c>
      <c r="AA1783" s="16" t="s">
        <v>16214</v>
      </c>
      <c r="AB1783" s="16" t="s">
        <v>829</v>
      </c>
      <c r="AC1783" s="16" t="s">
        <v>15</v>
      </c>
      <c r="AD1783" s="16" t="s">
        <v>453</v>
      </c>
      <c r="AE1783" s="16" t="s">
        <v>338</v>
      </c>
      <c r="AF1783" s="16" t="s">
        <v>338</v>
      </c>
      <c r="AG1783" s="25">
        <f ca="1" t="shared" si="212"/>
        <v>11.5477777777123</v>
      </c>
      <c r="AH1783" s="25" t="str">
        <f t="shared" si="213"/>
        <v>是</v>
      </c>
      <c r="AI1783" s="26" t="str">
        <f ca="1" t="shared" si="214"/>
        <v>是</v>
      </c>
      <c r="AJ1783" s="27" t="str">
        <f ca="1" t="shared" si="215"/>
        <v>是</v>
      </c>
      <c r="AK1783" s="28" t="s">
        <v>69</v>
      </c>
      <c r="AL1783" s="28"/>
      <c r="AM1783" s="28"/>
    </row>
    <row r="1784" spans="1:39">
      <c r="A1784" s="22" t="str">
        <f t="shared" si="210"/>
        <v>六安金安开发区网点</v>
      </c>
      <c r="B1784" s="22" t="str">
        <f>VLOOKUP(R1784,区域划分!A:B,2,0)</f>
        <v>六安</v>
      </c>
      <c r="C1784" t="str">
        <f t="shared" si="211"/>
        <v>2020-11-09</v>
      </c>
      <c r="D1784" s="16" t="s">
        <v>16215</v>
      </c>
      <c r="E1784" s="16" t="s">
        <v>16216</v>
      </c>
      <c r="F1784" s="16" t="s">
        <v>433</v>
      </c>
      <c r="G1784" s="16" t="s">
        <v>456</v>
      </c>
      <c r="H1784" s="16" t="s">
        <v>457</v>
      </c>
      <c r="I1784" s="16" t="s">
        <v>473</v>
      </c>
      <c r="J1784" s="16" t="s">
        <v>12515</v>
      </c>
      <c r="K1784" s="16" t="s">
        <v>12516</v>
      </c>
      <c r="L1784" s="16" t="s">
        <v>16217</v>
      </c>
      <c r="M1784" s="16" t="s">
        <v>537</v>
      </c>
      <c r="N1784" s="16" t="s">
        <v>478</v>
      </c>
      <c r="O1784" s="16" t="s">
        <v>442</v>
      </c>
      <c r="P1784" s="16" t="s">
        <v>537</v>
      </c>
      <c r="Q1784" s="16" t="s">
        <v>16218</v>
      </c>
      <c r="R1784" s="16" t="s">
        <v>103</v>
      </c>
      <c r="S1784" s="16" t="s">
        <v>606</v>
      </c>
      <c r="T1784" s="16" t="s">
        <v>16219</v>
      </c>
      <c r="U1784" s="16" t="s">
        <v>466</v>
      </c>
      <c r="V1784" s="16" t="s">
        <v>541</v>
      </c>
      <c r="W1784" s="16" t="s">
        <v>537</v>
      </c>
      <c r="X1784" s="16" t="s">
        <v>449</v>
      </c>
      <c r="Y1784" s="16" t="s">
        <v>450</v>
      </c>
      <c r="Z1784" s="16" t="s">
        <v>451</v>
      </c>
      <c r="AA1784" s="16" t="s">
        <v>16220</v>
      </c>
      <c r="AB1784" s="16" t="s">
        <v>606</v>
      </c>
      <c r="AC1784" s="16" t="s">
        <v>103</v>
      </c>
      <c r="AD1784" s="16" t="s">
        <v>453</v>
      </c>
      <c r="AE1784" s="16" t="s">
        <v>103</v>
      </c>
      <c r="AF1784" s="16" t="s">
        <v>338</v>
      </c>
      <c r="AG1784" s="25">
        <f ca="1" t="shared" si="212"/>
        <v>23.8588888889062</v>
      </c>
      <c r="AH1784" s="25" t="str">
        <f t="shared" si="213"/>
        <v>是</v>
      </c>
      <c r="AI1784" s="26" t="str">
        <f ca="1" t="shared" si="214"/>
        <v>是</v>
      </c>
      <c r="AJ1784" s="27" t="str">
        <f ca="1" t="shared" si="215"/>
        <v>是</v>
      </c>
      <c r="AK1784" s="28"/>
      <c r="AL1784" s="28" t="s">
        <v>71</v>
      </c>
      <c r="AM1784" s="28"/>
    </row>
    <row r="1785" spans="1:39">
      <c r="A1785" s="22" t="str">
        <f t="shared" si="210"/>
        <v>合肥包河三里庵网点</v>
      </c>
      <c r="B1785" s="22" t="str">
        <f>VLOOKUP(R1785,区域划分!A:B,2,0)</f>
        <v>合肥南</v>
      </c>
      <c r="C1785" t="str">
        <f t="shared" si="211"/>
        <v>2020-11-09</v>
      </c>
      <c r="D1785" s="16" t="s">
        <v>16221</v>
      </c>
      <c r="E1785" s="16" t="s">
        <v>16222</v>
      </c>
      <c r="F1785" s="16" t="s">
        <v>835</v>
      </c>
      <c r="G1785" s="16" t="s">
        <v>456</v>
      </c>
      <c r="H1785" s="16" t="s">
        <v>753</v>
      </c>
      <c r="I1785" s="16" t="s">
        <v>436</v>
      </c>
      <c r="J1785" s="16" t="s">
        <v>836</v>
      </c>
      <c r="K1785" s="16" t="s">
        <v>16223</v>
      </c>
      <c r="L1785" s="16" t="s">
        <v>16224</v>
      </c>
      <c r="M1785" s="16" t="s">
        <v>10464</v>
      </c>
      <c r="N1785" s="16" t="s">
        <v>478</v>
      </c>
      <c r="O1785" s="16" t="s">
        <v>442</v>
      </c>
      <c r="P1785" s="16" t="s">
        <v>16225</v>
      </c>
      <c r="Q1785" s="16" t="s">
        <v>16226</v>
      </c>
      <c r="R1785" s="16" t="s">
        <v>13</v>
      </c>
      <c r="S1785" s="16" t="s">
        <v>606</v>
      </c>
      <c r="T1785" s="16" t="s">
        <v>16227</v>
      </c>
      <c r="U1785" s="16" t="s">
        <v>466</v>
      </c>
      <c r="V1785" s="16" t="s">
        <v>10468</v>
      </c>
      <c r="W1785" s="16" t="s">
        <v>16225</v>
      </c>
      <c r="X1785" s="16" t="s">
        <v>449</v>
      </c>
      <c r="Y1785" s="16" t="s">
        <v>450</v>
      </c>
      <c r="Z1785" s="16" t="s">
        <v>451</v>
      </c>
      <c r="AA1785" s="16" t="s">
        <v>16228</v>
      </c>
      <c r="AB1785" s="16" t="s">
        <v>606</v>
      </c>
      <c r="AC1785" s="16" t="s">
        <v>13</v>
      </c>
      <c r="AD1785" s="16" t="s">
        <v>865</v>
      </c>
      <c r="AE1785" s="16" t="s">
        <v>13</v>
      </c>
      <c r="AF1785" s="16" t="s">
        <v>338</v>
      </c>
      <c r="AG1785" s="25">
        <f ca="1" t="shared" si="212"/>
        <v>23.9241666667513</v>
      </c>
      <c r="AH1785" s="25" t="str">
        <f t="shared" si="213"/>
        <v>是</v>
      </c>
      <c r="AI1785" s="26" t="str">
        <f ca="1" t="shared" si="214"/>
        <v>是</v>
      </c>
      <c r="AJ1785" s="27" t="str">
        <f ca="1" t="shared" si="215"/>
        <v>是</v>
      </c>
      <c r="AK1785" s="28"/>
      <c r="AL1785" s="28" t="s">
        <v>71</v>
      </c>
      <c r="AM1785" s="28"/>
    </row>
    <row r="1786" spans="1:39">
      <c r="A1786" s="22" t="str">
        <f t="shared" si="210"/>
        <v>合肥经开大学城网点</v>
      </c>
      <c r="B1786" s="22" t="str">
        <f>VLOOKUP(R1786,区域划分!A:B,2,0)</f>
        <v>合肥南</v>
      </c>
      <c r="C1786" t="str">
        <f t="shared" si="211"/>
        <v>2020-11-09</v>
      </c>
      <c r="D1786" s="16" t="s">
        <v>16229</v>
      </c>
      <c r="E1786" s="16" t="s">
        <v>16230</v>
      </c>
      <c r="F1786" s="16" t="s">
        <v>433</v>
      </c>
      <c r="G1786" s="16" t="s">
        <v>532</v>
      </c>
      <c r="H1786" s="16" t="s">
        <v>1112</v>
      </c>
      <c r="I1786" s="16" t="s">
        <v>436</v>
      </c>
      <c r="J1786" s="16" t="s">
        <v>775</v>
      </c>
      <c r="K1786" s="16" t="s">
        <v>16231</v>
      </c>
      <c r="L1786" s="16" t="s">
        <v>16232</v>
      </c>
      <c r="M1786" s="16" t="s">
        <v>16233</v>
      </c>
      <c r="N1786" s="16" t="s">
        <v>478</v>
      </c>
      <c r="O1786" s="16" t="s">
        <v>479</v>
      </c>
      <c r="P1786" s="16" t="s">
        <v>16234</v>
      </c>
      <c r="Q1786" s="16" t="s">
        <v>16235</v>
      </c>
      <c r="R1786" s="16" t="s">
        <v>7</v>
      </c>
      <c r="S1786" s="16" t="s">
        <v>3414</v>
      </c>
      <c r="T1786" s="16" t="s">
        <v>16236</v>
      </c>
      <c r="U1786" s="16" t="s">
        <v>447</v>
      </c>
      <c r="V1786" s="16" t="s">
        <v>16237</v>
      </c>
      <c r="W1786" s="16" t="s">
        <v>16234</v>
      </c>
      <c r="X1786" s="16" t="s">
        <v>449</v>
      </c>
      <c r="Y1786" s="16" t="s">
        <v>450</v>
      </c>
      <c r="Z1786" s="16" t="s">
        <v>451</v>
      </c>
      <c r="AA1786" s="16" t="s">
        <v>16238</v>
      </c>
      <c r="AB1786" s="16" t="s">
        <v>3414</v>
      </c>
      <c r="AC1786" s="16" t="s">
        <v>7</v>
      </c>
      <c r="AD1786" s="16" t="s">
        <v>453</v>
      </c>
      <c r="AE1786" s="16" t="s">
        <v>338</v>
      </c>
      <c r="AF1786" s="16" t="s">
        <v>338</v>
      </c>
      <c r="AG1786" s="25">
        <f ca="1" t="shared" si="212"/>
        <v>2.52722222224111</v>
      </c>
      <c r="AH1786" s="25" t="str">
        <f t="shared" si="213"/>
        <v>是</v>
      </c>
      <c r="AI1786" s="26" t="str">
        <f ca="1" t="shared" si="214"/>
        <v>是</v>
      </c>
      <c r="AJ1786" s="27" t="str">
        <f ca="1" t="shared" si="215"/>
        <v>是</v>
      </c>
      <c r="AK1786" s="28" t="s">
        <v>69</v>
      </c>
      <c r="AL1786" s="28"/>
      <c r="AM1786" s="28"/>
    </row>
    <row r="1787" spans="1:39">
      <c r="A1787" s="22" t="str">
        <f t="shared" si="210"/>
        <v>合肥经开大学城网点</v>
      </c>
      <c r="B1787" s="22" t="str">
        <f>VLOOKUP(R1787,区域划分!A:B,2,0)</f>
        <v>合肥南</v>
      </c>
      <c r="C1787" t="str">
        <f t="shared" si="211"/>
        <v>2020-11-09</v>
      </c>
      <c r="D1787" s="16" t="s">
        <v>16239</v>
      </c>
      <c r="E1787" s="16" t="s">
        <v>16240</v>
      </c>
      <c r="F1787" s="16" t="s">
        <v>433</v>
      </c>
      <c r="G1787" s="16" t="s">
        <v>456</v>
      </c>
      <c r="H1787" s="16" t="s">
        <v>753</v>
      </c>
      <c r="I1787" s="16" t="s">
        <v>436</v>
      </c>
      <c r="J1787" s="16" t="s">
        <v>260</v>
      </c>
      <c r="K1787" s="16" t="s">
        <v>16241</v>
      </c>
      <c r="L1787" s="16" t="s">
        <v>16242</v>
      </c>
      <c r="M1787" s="16" t="s">
        <v>16243</v>
      </c>
      <c r="N1787" s="16" t="s">
        <v>441</v>
      </c>
      <c r="O1787" s="16" t="s">
        <v>442</v>
      </c>
      <c r="P1787" s="16" t="s">
        <v>16244</v>
      </c>
      <c r="Q1787" s="16" t="s">
        <v>16245</v>
      </c>
      <c r="R1787" s="16" t="s">
        <v>7</v>
      </c>
      <c r="S1787" s="16" t="s">
        <v>3414</v>
      </c>
      <c r="T1787" s="16" t="s">
        <v>16246</v>
      </c>
      <c r="U1787" s="16" t="s">
        <v>447</v>
      </c>
      <c r="V1787" s="16" t="s">
        <v>16247</v>
      </c>
      <c r="W1787" s="16" t="s">
        <v>16244</v>
      </c>
      <c r="X1787" s="16" t="s">
        <v>449</v>
      </c>
      <c r="Y1787" s="16" t="s">
        <v>450</v>
      </c>
      <c r="Z1787" s="16" t="s">
        <v>451</v>
      </c>
      <c r="AA1787" s="16" t="s">
        <v>16248</v>
      </c>
      <c r="AB1787" s="16" t="s">
        <v>3414</v>
      </c>
      <c r="AC1787" s="16" t="s">
        <v>111</v>
      </c>
      <c r="AD1787" s="16" t="s">
        <v>453</v>
      </c>
      <c r="AE1787" s="16" t="s">
        <v>338</v>
      </c>
      <c r="AF1787" s="16" t="s">
        <v>338</v>
      </c>
      <c r="AG1787" s="25">
        <f ca="1" t="shared" si="212"/>
        <v>2.54472222214099</v>
      </c>
      <c r="AH1787" s="25" t="str">
        <f t="shared" si="213"/>
        <v>是</v>
      </c>
      <c r="AI1787" s="26" t="str">
        <f ca="1" t="shared" si="214"/>
        <v>是</v>
      </c>
      <c r="AJ1787" s="27" t="str">
        <f ca="1" t="shared" si="215"/>
        <v>是</v>
      </c>
      <c r="AK1787" s="28" t="s">
        <v>69</v>
      </c>
      <c r="AL1787" s="28"/>
      <c r="AM1787" s="28"/>
    </row>
    <row r="1788" spans="1:39">
      <c r="A1788" s="22" t="str">
        <f t="shared" si="210"/>
        <v>合肥经开大学城网点</v>
      </c>
      <c r="B1788" s="22" t="str">
        <f>VLOOKUP(R1788,区域划分!A:B,2,0)</f>
        <v>合肥南</v>
      </c>
      <c r="C1788" t="str">
        <f t="shared" si="211"/>
        <v>2020-11-09</v>
      </c>
      <c r="D1788" s="16" t="s">
        <v>16249</v>
      </c>
      <c r="E1788" s="16" t="s">
        <v>16250</v>
      </c>
      <c r="F1788" s="16" t="s">
        <v>433</v>
      </c>
      <c r="G1788" s="16" t="s">
        <v>456</v>
      </c>
      <c r="H1788" s="16" t="s">
        <v>457</v>
      </c>
      <c r="I1788" s="16" t="s">
        <v>473</v>
      </c>
      <c r="J1788" s="16" t="s">
        <v>16251</v>
      </c>
      <c r="K1788" s="16" t="s">
        <v>16252</v>
      </c>
      <c r="L1788" s="16" t="s">
        <v>16253</v>
      </c>
      <c r="M1788" s="16" t="s">
        <v>16254</v>
      </c>
      <c r="N1788" s="16" t="s">
        <v>441</v>
      </c>
      <c r="O1788" s="16" t="s">
        <v>442</v>
      </c>
      <c r="P1788" s="16" t="s">
        <v>16255</v>
      </c>
      <c r="Q1788" s="16" t="s">
        <v>1418</v>
      </c>
      <c r="R1788" s="16" t="s">
        <v>7</v>
      </c>
      <c r="S1788" s="16" t="s">
        <v>3414</v>
      </c>
      <c r="T1788" s="16" t="s">
        <v>16256</v>
      </c>
      <c r="U1788" s="16" t="s">
        <v>447</v>
      </c>
      <c r="V1788" s="16" t="s">
        <v>16257</v>
      </c>
      <c r="W1788" s="16" t="s">
        <v>16255</v>
      </c>
      <c r="X1788" s="16" t="s">
        <v>449</v>
      </c>
      <c r="Y1788" s="16" t="s">
        <v>450</v>
      </c>
      <c r="Z1788" s="16" t="s">
        <v>451</v>
      </c>
      <c r="AA1788" s="16" t="s">
        <v>16258</v>
      </c>
      <c r="AB1788" s="16" t="s">
        <v>3414</v>
      </c>
      <c r="AC1788" s="16" t="s">
        <v>111</v>
      </c>
      <c r="AD1788" s="16" t="s">
        <v>453</v>
      </c>
      <c r="AE1788" s="16" t="s">
        <v>338</v>
      </c>
      <c r="AF1788" s="16" t="s">
        <v>338</v>
      </c>
      <c r="AG1788" s="25">
        <f ca="1" t="shared" si="212"/>
        <v>2.51388888893416</v>
      </c>
      <c r="AH1788" s="25" t="str">
        <f t="shared" si="213"/>
        <v>是</v>
      </c>
      <c r="AI1788" s="26" t="str">
        <f ca="1" t="shared" si="214"/>
        <v>是</v>
      </c>
      <c r="AJ1788" s="27" t="str">
        <f ca="1" t="shared" si="215"/>
        <v>是</v>
      </c>
      <c r="AK1788" s="28" t="s">
        <v>69</v>
      </c>
      <c r="AL1788" s="28"/>
      <c r="AM1788" s="28"/>
    </row>
    <row r="1789" spans="1:39">
      <c r="A1789" s="22" t="str">
        <f t="shared" si="210"/>
        <v>马鞍山和县网点</v>
      </c>
      <c r="B1789" s="22" t="str">
        <f>VLOOKUP(R1789,区域划分!A:B,2,0)</f>
        <v>和县</v>
      </c>
      <c r="C1789" t="str">
        <f t="shared" si="211"/>
        <v>2020-11-09</v>
      </c>
      <c r="D1789" s="16" t="s">
        <v>16259</v>
      </c>
      <c r="E1789" s="16" t="s">
        <v>16260</v>
      </c>
      <c r="F1789" s="16" t="s">
        <v>433</v>
      </c>
      <c r="G1789" s="16" t="s">
        <v>532</v>
      </c>
      <c r="H1789" s="16" t="s">
        <v>533</v>
      </c>
      <c r="I1789" s="16" t="s">
        <v>473</v>
      </c>
      <c r="J1789" s="16" t="s">
        <v>10948</v>
      </c>
      <c r="K1789" s="16" t="s">
        <v>10949</v>
      </c>
      <c r="L1789" s="16" t="s">
        <v>16261</v>
      </c>
      <c r="M1789" s="16" t="s">
        <v>4194</v>
      </c>
      <c r="N1789" s="16" t="s">
        <v>478</v>
      </c>
      <c r="O1789" s="16" t="s">
        <v>442</v>
      </c>
      <c r="P1789" s="16" t="s">
        <v>16262</v>
      </c>
      <c r="Q1789" s="16" t="s">
        <v>16263</v>
      </c>
      <c r="R1789" s="16" t="s">
        <v>59</v>
      </c>
      <c r="S1789" s="16" t="s">
        <v>9895</v>
      </c>
      <c r="T1789" s="16" t="s">
        <v>16264</v>
      </c>
      <c r="U1789" s="16" t="s">
        <v>447</v>
      </c>
      <c r="V1789" s="16" t="s">
        <v>16265</v>
      </c>
      <c r="W1789" s="16" t="s">
        <v>16262</v>
      </c>
      <c r="X1789" s="16" t="s">
        <v>449</v>
      </c>
      <c r="Y1789" s="16" t="s">
        <v>450</v>
      </c>
      <c r="Z1789" s="16" t="s">
        <v>451</v>
      </c>
      <c r="AA1789" s="16" t="s">
        <v>16266</v>
      </c>
      <c r="AB1789" s="16" t="s">
        <v>9895</v>
      </c>
      <c r="AC1789" s="16" t="s">
        <v>59</v>
      </c>
      <c r="AD1789" s="16" t="s">
        <v>453</v>
      </c>
      <c r="AE1789" s="16" t="s">
        <v>338</v>
      </c>
      <c r="AF1789" s="16" t="s">
        <v>338</v>
      </c>
      <c r="AG1789" s="25">
        <f ca="1" t="shared" si="212"/>
        <v>23.5602777776658</v>
      </c>
      <c r="AH1789" s="25" t="str">
        <f t="shared" si="213"/>
        <v>是</v>
      </c>
      <c r="AI1789" s="26" t="str">
        <f ca="1" t="shared" si="214"/>
        <v>是</v>
      </c>
      <c r="AJ1789" s="27" t="str">
        <f ca="1" t="shared" si="215"/>
        <v>是</v>
      </c>
      <c r="AK1789" s="28" t="s">
        <v>69</v>
      </c>
      <c r="AL1789" s="28"/>
      <c r="AM1789" s="28"/>
    </row>
    <row r="1790" spans="1:39">
      <c r="A1790" s="22" t="str">
        <f t="shared" si="210"/>
        <v>合肥包河三里庵网点</v>
      </c>
      <c r="B1790" s="22" t="str">
        <f>VLOOKUP(R1790,区域划分!A:B,2,0)</f>
        <v>合肥南</v>
      </c>
      <c r="C1790" t="str">
        <f t="shared" si="211"/>
        <v>2020-11-09</v>
      </c>
      <c r="D1790" s="16" t="s">
        <v>16267</v>
      </c>
      <c r="E1790" s="16" t="s">
        <v>16268</v>
      </c>
      <c r="F1790" s="16" t="s">
        <v>433</v>
      </c>
      <c r="G1790" s="16" t="s">
        <v>456</v>
      </c>
      <c r="H1790" s="16" t="s">
        <v>457</v>
      </c>
      <c r="I1790" s="16" t="s">
        <v>436</v>
      </c>
      <c r="J1790" s="16" t="s">
        <v>15037</v>
      </c>
      <c r="K1790" s="16" t="s">
        <v>15038</v>
      </c>
      <c r="L1790" s="16" t="s">
        <v>16269</v>
      </c>
      <c r="M1790" s="16" t="s">
        <v>16270</v>
      </c>
      <c r="N1790" s="16" t="s">
        <v>478</v>
      </c>
      <c r="O1790" s="16" t="s">
        <v>442</v>
      </c>
      <c r="P1790" s="16" t="s">
        <v>16271</v>
      </c>
      <c r="Q1790" s="16" t="s">
        <v>16272</v>
      </c>
      <c r="R1790" s="16" t="s">
        <v>13</v>
      </c>
      <c r="S1790" s="16" t="s">
        <v>606</v>
      </c>
      <c r="T1790" s="16" t="s">
        <v>607</v>
      </c>
      <c r="U1790" s="16" t="s">
        <v>466</v>
      </c>
      <c r="V1790" s="16" t="s">
        <v>16273</v>
      </c>
      <c r="W1790" s="16" t="s">
        <v>16271</v>
      </c>
      <c r="X1790" s="16" t="s">
        <v>449</v>
      </c>
      <c r="Y1790" s="16" t="s">
        <v>450</v>
      </c>
      <c r="Z1790" s="16" t="s">
        <v>451</v>
      </c>
      <c r="AA1790" s="16" t="s">
        <v>16274</v>
      </c>
      <c r="AB1790" s="16" t="s">
        <v>606</v>
      </c>
      <c r="AC1790" s="16" t="s">
        <v>13</v>
      </c>
      <c r="AD1790" s="16" t="s">
        <v>453</v>
      </c>
      <c r="AE1790" s="16" t="s">
        <v>13</v>
      </c>
      <c r="AF1790" s="16" t="s">
        <v>338</v>
      </c>
      <c r="AG1790" s="25">
        <f ca="1" t="shared" si="212"/>
        <v>23.8027777777752</v>
      </c>
      <c r="AH1790" s="25" t="str">
        <f t="shared" si="213"/>
        <v>是</v>
      </c>
      <c r="AI1790" s="26" t="str">
        <f ca="1" t="shared" si="214"/>
        <v>是</v>
      </c>
      <c r="AJ1790" s="27" t="str">
        <f ca="1" t="shared" si="215"/>
        <v>是</v>
      </c>
      <c r="AK1790" s="28"/>
      <c r="AL1790" s="28" t="s">
        <v>71</v>
      </c>
      <c r="AM1790" s="28"/>
    </row>
    <row r="1791" spans="1:39">
      <c r="A1791" s="22" t="str">
        <f t="shared" si="210"/>
        <v>合肥经开大学城网点</v>
      </c>
      <c r="B1791" s="22" t="str">
        <f>VLOOKUP(R1791,区域划分!A:B,2,0)</f>
        <v>合肥南</v>
      </c>
      <c r="C1791" t="str">
        <f t="shared" si="211"/>
        <v>2020-11-09</v>
      </c>
      <c r="D1791" s="16" t="s">
        <v>16275</v>
      </c>
      <c r="E1791" s="16" t="s">
        <v>16276</v>
      </c>
      <c r="F1791" s="16" t="s">
        <v>835</v>
      </c>
      <c r="G1791" s="16" t="s">
        <v>3420</v>
      </c>
      <c r="H1791" s="16" t="s">
        <v>3421</v>
      </c>
      <c r="I1791" s="16" t="s">
        <v>436</v>
      </c>
      <c r="J1791" s="16" t="s">
        <v>836</v>
      </c>
      <c r="K1791" s="16" t="s">
        <v>16277</v>
      </c>
      <c r="L1791" s="16" t="s">
        <v>16278</v>
      </c>
      <c r="M1791" s="16" t="s">
        <v>16279</v>
      </c>
      <c r="N1791" s="16" t="s">
        <v>478</v>
      </c>
      <c r="O1791" s="16" t="s">
        <v>442</v>
      </c>
      <c r="P1791" s="16" t="s">
        <v>16280</v>
      </c>
      <c r="Q1791" s="16" t="s">
        <v>16281</v>
      </c>
      <c r="R1791" s="16" t="s">
        <v>7</v>
      </c>
      <c r="S1791" s="16" t="s">
        <v>606</v>
      </c>
      <c r="T1791" s="16" t="s">
        <v>16282</v>
      </c>
      <c r="U1791" s="16" t="s">
        <v>466</v>
      </c>
      <c r="V1791" s="16" t="s">
        <v>16283</v>
      </c>
      <c r="W1791" s="16" t="s">
        <v>16280</v>
      </c>
      <c r="X1791" s="16" t="s">
        <v>449</v>
      </c>
      <c r="Y1791" s="16" t="s">
        <v>450</v>
      </c>
      <c r="Z1791" s="16" t="s">
        <v>451</v>
      </c>
      <c r="AA1791" s="16" t="s">
        <v>16284</v>
      </c>
      <c r="AB1791" s="16" t="s">
        <v>606</v>
      </c>
      <c r="AC1791" s="16" t="s">
        <v>7</v>
      </c>
      <c r="AD1791" s="16" t="s">
        <v>865</v>
      </c>
      <c r="AE1791" s="16" t="s">
        <v>7</v>
      </c>
      <c r="AF1791" s="16" t="s">
        <v>338</v>
      </c>
      <c r="AG1791" s="25">
        <f ca="1" t="shared" si="212"/>
        <v>23.8255555556389</v>
      </c>
      <c r="AH1791" s="25" t="str">
        <f t="shared" si="213"/>
        <v>是</v>
      </c>
      <c r="AI1791" s="26" t="str">
        <f ca="1" t="shared" si="214"/>
        <v>是</v>
      </c>
      <c r="AJ1791" s="27" t="str">
        <f ca="1" t="shared" si="215"/>
        <v>是</v>
      </c>
      <c r="AK1791" s="28" t="s">
        <v>69</v>
      </c>
      <c r="AL1791" s="28" t="s">
        <v>71</v>
      </c>
      <c r="AM1791" s="28"/>
    </row>
    <row r="1792" spans="1:39">
      <c r="A1792" s="22" t="str">
        <f t="shared" si="210"/>
        <v>合肥经开大学城网点</v>
      </c>
      <c r="B1792" s="22" t="str">
        <f>VLOOKUP(R1792,区域划分!A:B,2,0)</f>
        <v>合肥南</v>
      </c>
      <c r="C1792" t="str">
        <f t="shared" si="211"/>
        <v>2020-11-09</v>
      </c>
      <c r="D1792" s="16" t="s">
        <v>16285</v>
      </c>
      <c r="E1792" s="16" t="s">
        <v>16286</v>
      </c>
      <c r="F1792" s="16" t="s">
        <v>433</v>
      </c>
      <c r="G1792" s="16" t="s">
        <v>532</v>
      </c>
      <c r="H1792" s="16" t="s">
        <v>533</v>
      </c>
      <c r="I1792" s="16" t="s">
        <v>473</v>
      </c>
      <c r="J1792" s="16" t="s">
        <v>2180</v>
      </c>
      <c r="K1792" s="16" t="s">
        <v>2181</v>
      </c>
      <c r="L1792" s="16" t="s">
        <v>16287</v>
      </c>
      <c r="M1792" s="16" t="s">
        <v>9055</v>
      </c>
      <c r="N1792" s="16" t="s">
        <v>478</v>
      </c>
      <c r="O1792" s="16" t="s">
        <v>442</v>
      </c>
      <c r="P1792" s="16" t="s">
        <v>11743</v>
      </c>
      <c r="Q1792" s="16" t="s">
        <v>16288</v>
      </c>
      <c r="R1792" s="16" t="s">
        <v>7</v>
      </c>
      <c r="S1792" s="16" t="s">
        <v>606</v>
      </c>
      <c r="T1792" s="16" t="s">
        <v>13130</v>
      </c>
      <c r="U1792" s="16" t="s">
        <v>466</v>
      </c>
      <c r="V1792" s="16" t="s">
        <v>16289</v>
      </c>
      <c r="W1792" s="16" t="s">
        <v>11743</v>
      </c>
      <c r="X1792" s="16" t="s">
        <v>449</v>
      </c>
      <c r="Y1792" s="16" t="s">
        <v>450</v>
      </c>
      <c r="Z1792" s="16" t="s">
        <v>451</v>
      </c>
      <c r="AA1792" s="16" t="s">
        <v>16290</v>
      </c>
      <c r="AB1792" s="16" t="s">
        <v>606</v>
      </c>
      <c r="AC1792" s="16" t="s">
        <v>7</v>
      </c>
      <c r="AD1792" s="16" t="s">
        <v>453</v>
      </c>
      <c r="AE1792" s="16" t="s">
        <v>7</v>
      </c>
      <c r="AF1792" s="16" t="s">
        <v>338</v>
      </c>
      <c r="AG1792" s="25">
        <f ca="1" t="shared" si="212"/>
        <v>23.8513888887246</v>
      </c>
      <c r="AH1792" s="25" t="str">
        <f t="shared" si="213"/>
        <v>是</v>
      </c>
      <c r="AI1792" s="26" t="str">
        <f ca="1" t="shared" si="214"/>
        <v>是</v>
      </c>
      <c r="AJ1792" s="27" t="str">
        <f ca="1" t="shared" si="215"/>
        <v>是</v>
      </c>
      <c r="AK1792" s="28" t="s">
        <v>69</v>
      </c>
      <c r="AL1792" s="28" t="s">
        <v>71</v>
      </c>
      <c r="AM1792" s="28"/>
    </row>
    <row r="1793" spans="1:39">
      <c r="A1793" s="22" t="str">
        <f t="shared" si="210"/>
        <v>合肥经开大学城网点</v>
      </c>
      <c r="B1793" s="22" t="str">
        <f>VLOOKUP(R1793,区域划分!A:B,2,0)</f>
        <v>合肥南</v>
      </c>
      <c r="C1793" t="str">
        <f t="shared" si="211"/>
        <v>2020-11-09</v>
      </c>
      <c r="D1793" s="16" t="s">
        <v>16291</v>
      </c>
      <c r="E1793" s="16" t="s">
        <v>16292</v>
      </c>
      <c r="F1793" s="16" t="s">
        <v>433</v>
      </c>
      <c r="G1793" s="16" t="s">
        <v>456</v>
      </c>
      <c r="H1793" s="16" t="s">
        <v>457</v>
      </c>
      <c r="I1793" s="16" t="s">
        <v>436</v>
      </c>
      <c r="J1793" s="16" t="s">
        <v>16293</v>
      </c>
      <c r="K1793" s="16" t="s">
        <v>16294</v>
      </c>
      <c r="L1793" s="16" t="s">
        <v>16295</v>
      </c>
      <c r="M1793" s="16" t="s">
        <v>16296</v>
      </c>
      <c r="N1793" s="16" t="s">
        <v>441</v>
      </c>
      <c r="O1793" s="16" t="s">
        <v>479</v>
      </c>
      <c r="P1793" s="16" t="s">
        <v>16297</v>
      </c>
      <c r="Q1793" s="16" t="s">
        <v>16298</v>
      </c>
      <c r="R1793" s="16" t="s">
        <v>7</v>
      </c>
      <c r="S1793" s="16" t="s">
        <v>606</v>
      </c>
      <c r="T1793" s="16" t="s">
        <v>13130</v>
      </c>
      <c r="U1793" s="16" t="s">
        <v>466</v>
      </c>
      <c r="V1793" s="16" t="s">
        <v>16299</v>
      </c>
      <c r="W1793" s="16" t="s">
        <v>16297</v>
      </c>
      <c r="X1793" s="16" t="s">
        <v>449</v>
      </c>
      <c r="Y1793" s="16" t="s">
        <v>450</v>
      </c>
      <c r="Z1793" s="16" t="s">
        <v>451</v>
      </c>
      <c r="AA1793" s="16" t="s">
        <v>16300</v>
      </c>
      <c r="AB1793" s="16" t="s">
        <v>606</v>
      </c>
      <c r="AC1793" s="16" t="s">
        <v>7</v>
      </c>
      <c r="AD1793" s="16" t="s">
        <v>453</v>
      </c>
      <c r="AE1793" s="16" t="s">
        <v>7</v>
      </c>
      <c r="AF1793" s="16" t="s">
        <v>338</v>
      </c>
      <c r="AG1793" s="25">
        <f ca="1" t="shared" si="212"/>
        <v>23.8236111110891</v>
      </c>
      <c r="AH1793" s="25" t="str">
        <f t="shared" si="213"/>
        <v>是</v>
      </c>
      <c r="AI1793" s="26" t="str">
        <f ca="1" t="shared" si="214"/>
        <v>是</v>
      </c>
      <c r="AJ1793" s="27" t="str">
        <f ca="1" t="shared" si="215"/>
        <v>是</v>
      </c>
      <c r="AK1793" s="28" t="s">
        <v>69</v>
      </c>
      <c r="AL1793" s="28" t="s">
        <v>71</v>
      </c>
      <c r="AM1793" s="28"/>
    </row>
    <row r="1794" spans="1:39">
      <c r="A1794" s="22" t="str">
        <f t="shared" si="210"/>
        <v>宣城宣州城东网点</v>
      </c>
      <c r="B1794" s="22" t="str">
        <f>VLOOKUP(R1794,区域划分!A:B,2,0)</f>
        <v>宣城</v>
      </c>
      <c r="C1794" t="str">
        <f t="shared" si="211"/>
        <v>2020-11-09</v>
      </c>
      <c r="D1794" s="16" t="s">
        <v>16301</v>
      </c>
      <c r="E1794" s="16" t="s">
        <v>16302</v>
      </c>
      <c r="F1794" s="16" t="s">
        <v>433</v>
      </c>
      <c r="G1794" s="16" t="s">
        <v>532</v>
      </c>
      <c r="H1794" s="16" t="s">
        <v>533</v>
      </c>
      <c r="I1794" s="16" t="s">
        <v>473</v>
      </c>
      <c r="J1794" s="16" t="s">
        <v>999</v>
      </c>
      <c r="K1794" s="16" t="s">
        <v>4108</v>
      </c>
      <c r="L1794" s="16" t="s">
        <v>16303</v>
      </c>
      <c r="M1794" s="16" t="s">
        <v>16304</v>
      </c>
      <c r="N1794" s="16" t="s">
        <v>441</v>
      </c>
      <c r="O1794" s="16" t="s">
        <v>442</v>
      </c>
      <c r="P1794" s="16" t="s">
        <v>16305</v>
      </c>
      <c r="Q1794" s="16" t="s">
        <v>16306</v>
      </c>
      <c r="R1794" s="16" t="s">
        <v>53</v>
      </c>
      <c r="S1794" s="16" t="s">
        <v>606</v>
      </c>
      <c r="T1794" s="16" t="s">
        <v>790</v>
      </c>
      <c r="U1794" s="16" t="s">
        <v>466</v>
      </c>
      <c r="V1794" s="16" t="s">
        <v>16307</v>
      </c>
      <c r="W1794" s="16" t="s">
        <v>16305</v>
      </c>
      <c r="X1794" s="16" t="s">
        <v>449</v>
      </c>
      <c r="Y1794" s="16" t="s">
        <v>450</v>
      </c>
      <c r="Z1794" s="16" t="s">
        <v>451</v>
      </c>
      <c r="AA1794" s="16" t="s">
        <v>16308</v>
      </c>
      <c r="AB1794" s="16" t="s">
        <v>606</v>
      </c>
      <c r="AC1794" s="16" t="s">
        <v>53</v>
      </c>
      <c r="AD1794" s="16" t="s">
        <v>453</v>
      </c>
      <c r="AE1794" s="16" t="s">
        <v>53</v>
      </c>
      <c r="AF1794" s="16" t="s">
        <v>338</v>
      </c>
      <c r="AG1794" s="25">
        <f ca="1" t="shared" si="212"/>
        <v>23.8719444445451</v>
      </c>
      <c r="AH1794" s="25" t="str">
        <f t="shared" si="213"/>
        <v>是</v>
      </c>
      <c r="AI1794" s="26" t="str">
        <f ca="1" t="shared" si="214"/>
        <v>是</v>
      </c>
      <c r="AJ1794" s="27" t="str">
        <f ca="1" t="shared" si="215"/>
        <v>是</v>
      </c>
      <c r="AK1794" s="28" t="s">
        <v>69</v>
      </c>
      <c r="AL1794" s="28" t="s">
        <v>71</v>
      </c>
      <c r="AM1794" s="28"/>
    </row>
    <row r="1795" spans="1:39">
      <c r="A1795" s="22" t="str">
        <f t="shared" si="210"/>
        <v>合肥经开大学城网点</v>
      </c>
      <c r="B1795" s="22" t="str">
        <f>VLOOKUP(R1795,区域划分!A:B,2,0)</f>
        <v>合肥南</v>
      </c>
      <c r="C1795" t="str">
        <f t="shared" si="211"/>
        <v>2020-11-09</v>
      </c>
      <c r="D1795" s="16" t="s">
        <v>16309</v>
      </c>
      <c r="E1795" s="16" t="s">
        <v>16310</v>
      </c>
      <c r="F1795" s="16" t="s">
        <v>433</v>
      </c>
      <c r="G1795" s="16" t="s">
        <v>456</v>
      </c>
      <c r="H1795" s="16" t="s">
        <v>457</v>
      </c>
      <c r="I1795" s="16" t="s">
        <v>473</v>
      </c>
      <c r="J1795" s="16" t="s">
        <v>1232</v>
      </c>
      <c r="K1795" s="16" t="s">
        <v>2547</v>
      </c>
      <c r="L1795" s="16" t="s">
        <v>16311</v>
      </c>
      <c r="M1795" s="16" t="s">
        <v>16312</v>
      </c>
      <c r="N1795" s="16" t="s">
        <v>478</v>
      </c>
      <c r="O1795" s="16" t="s">
        <v>442</v>
      </c>
      <c r="P1795" s="16" t="s">
        <v>15664</v>
      </c>
      <c r="Q1795" s="16" t="s">
        <v>16313</v>
      </c>
      <c r="R1795" s="16" t="s">
        <v>7</v>
      </c>
      <c r="S1795" s="16" t="s">
        <v>606</v>
      </c>
      <c r="T1795" s="16" t="s">
        <v>13130</v>
      </c>
      <c r="U1795" s="16" t="s">
        <v>466</v>
      </c>
      <c r="V1795" s="16" t="s">
        <v>16314</v>
      </c>
      <c r="W1795" s="16" t="s">
        <v>15664</v>
      </c>
      <c r="X1795" s="16" t="s">
        <v>449</v>
      </c>
      <c r="Y1795" s="16" t="s">
        <v>450</v>
      </c>
      <c r="Z1795" s="16" t="s">
        <v>451</v>
      </c>
      <c r="AA1795" s="16" t="s">
        <v>16315</v>
      </c>
      <c r="AB1795" s="16" t="s">
        <v>606</v>
      </c>
      <c r="AC1795" s="16" t="s">
        <v>7</v>
      </c>
      <c r="AD1795" s="16" t="s">
        <v>453</v>
      </c>
      <c r="AE1795" s="16" t="s">
        <v>7</v>
      </c>
      <c r="AF1795" s="16" t="s">
        <v>338</v>
      </c>
      <c r="AG1795" s="25">
        <f ca="1" t="shared" si="212"/>
        <v>23.889444444445</v>
      </c>
      <c r="AH1795" s="25" t="str">
        <f t="shared" si="213"/>
        <v>是</v>
      </c>
      <c r="AI1795" s="26" t="str">
        <f ca="1" t="shared" si="214"/>
        <v>是</v>
      </c>
      <c r="AJ1795" s="27" t="str">
        <f ca="1" t="shared" si="215"/>
        <v>是</v>
      </c>
      <c r="AK1795" s="28" t="s">
        <v>69</v>
      </c>
      <c r="AL1795" s="28" t="s">
        <v>71</v>
      </c>
      <c r="AM1795" s="28"/>
    </row>
    <row r="1796" spans="1:39">
      <c r="A1796" s="22" t="str">
        <f t="shared" si="210"/>
        <v>六安金安木厂网点</v>
      </c>
      <c r="B1796" s="22" t="str">
        <f>VLOOKUP(R1796,区域划分!A:B,2,0)</f>
        <v>六安</v>
      </c>
      <c r="C1796" t="str">
        <f t="shared" si="211"/>
        <v>2020-11-09</v>
      </c>
      <c r="D1796" s="16" t="s">
        <v>16316</v>
      </c>
      <c r="E1796" s="16" t="s">
        <v>16317</v>
      </c>
      <c r="F1796" s="16" t="s">
        <v>433</v>
      </c>
      <c r="G1796" s="16" t="s">
        <v>532</v>
      </c>
      <c r="H1796" s="16" t="s">
        <v>533</v>
      </c>
      <c r="I1796" s="16" t="s">
        <v>473</v>
      </c>
      <c r="J1796" s="16" t="s">
        <v>6630</v>
      </c>
      <c r="K1796" s="16" t="s">
        <v>16318</v>
      </c>
      <c r="L1796" s="16" t="s">
        <v>16319</v>
      </c>
      <c r="M1796" s="16" t="s">
        <v>16320</v>
      </c>
      <c r="N1796" s="16" t="s">
        <v>441</v>
      </c>
      <c r="O1796" s="16" t="s">
        <v>442</v>
      </c>
      <c r="P1796" s="16" t="s">
        <v>16321</v>
      </c>
      <c r="Q1796" s="16" t="s">
        <v>16322</v>
      </c>
      <c r="R1796" s="16" t="s">
        <v>94</v>
      </c>
      <c r="S1796" s="16" t="s">
        <v>15514</v>
      </c>
      <c r="T1796" s="16" t="s">
        <v>16323</v>
      </c>
      <c r="U1796" s="16" t="s">
        <v>447</v>
      </c>
      <c r="V1796" s="16" t="s">
        <v>16324</v>
      </c>
      <c r="W1796" s="16" t="s">
        <v>16321</v>
      </c>
      <c r="X1796" s="16" t="s">
        <v>449</v>
      </c>
      <c r="Y1796" s="16" t="s">
        <v>450</v>
      </c>
      <c r="Z1796" s="16" t="s">
        <v>451</v>
      </c>
      <c r="AA1796" s="16" t="s">
        <v>16325</v>
      </c>
      <c r="AB1796" s="16" t="s">
        <v>15514</v>
      </c>
      <c r="AC1796" s="16" t="s">
        <v>94</v>
      </c>
      <c r="AD1796" s="16" t="s">
        <v>453</v>
      </c>
      <c r="AE1796" s="16" t="s">
        <v>338</v>
      </c>
      <c r="AF1796" s="16" t="s">
        <v>338</v>
      </c>
      <c r="AG1796" s="25">
        <f ca="1" t="shared" si="212"/>
        <v>23.8113888888038</v>
      </c>
      <c r="AH1796" s="25" t="str">
        <f t="shared" si="213"/>
        <v>是</v>
      </c>
      <c r="AI1796" s="26" t="str">
        <f ca="1" t="shared" si="214"/>
        <v>是</v>
      </c>
      <c r="AJ1796" s="27" t="str">
        <f ca="1" t="shared" si="215"/>
        <v>是</v>
      </c>
      <c r="AK1796" s="28" t="s">
        <v>69</v>
      </c>
      <c r="AL1796" s="28"/>
      <c r="AM1796" s="28"/>
    </row>
    <row r="1797" spans="1:39">
      <c r="A1797" s="22" t="str">
        <f t="shared" si="210"/>
        <v>合肥经开大学城网点</v>
      </c>
      <c r="B1797" s="22" t="str">
        <f>VLOOKUP(R1797,区域划分!A:B,2,0)</f>
        <v>合肥南</v>
      </c>
      <c r="C1797" t="str">
        <f t="shared" si="211"/>
        <v>2020-11-09</v>
      </c>
      <c r="D1797" s="16" t="s">
        <v>16326</v>
      </c>
      <c r="E1797" s="16" t="s">
        <v>16327</v>
      </c>
      <c r="F1797" s="16" t="s">
        <v>433</v>
      </c>
      <c r="G1797" s="16" t="s">
        <v>456</v>
      </c>
      <c r="H1797" s="16" t="s">
        <v>457</v>
      </c>
      <c r="I1797" s="16" t="s">
        <v>473</v>
      </c>
      <c r="J1797" s="16" t="s">
        <v>1153</v>
      </c>
      <c r="K1797" s="16" t="s">
        <v>1154</v>
      </c>
      <c r="L1797" s="16" t="s">
        <v>16328</v>
      </c>
      <c r="M1797" s="16" t="s">
        <v>16329</v>
      </c>
      <c r="N1797" s="16" t="s">
        <v>441</v>
      </c>
      <c r="O1797" s="16" t="s">
        <v>442</v>
      </c>
      <c r="P1797" s="16" t="s">
        <v>16330</v>
      </c>
      <c r="Q1797" s="16" t="s">
        <v>16331</v>
      </c>
      <c r="R1797" s="16" t="s">
        <v>7</v>
      </c>
      <c r="S1797" s="16" t="s">
        <v>606</v>
      </c>
      <c r="T1797" s="16" t="s">
        <v>13130</v>
      </c>
      <c r="U1797" s="16" t="s">
        <v>466</v>
      </c>
      <c r="V1797" s="16" t="s">
        <v>16332</v>
      </c>
      <c r="W1797" s="16" t="s">
        <v>16330</v>
      </c>
      <c r="X1797" s="16" t="s">
        <v>449</v>
      </c>
      <c r="Y1797" s="16" t="s">
        <v>450</v>
      </c>
      <c r="Z1797" s="16" t="s">
        <v>451</v>
      </c>
      <c r="AA1797" s="16" t="s">
        <v>16333</v>
      </c>
      <c r="AB1797" s="16" t="s">
        <v>606</v>
      </c>
      <c r="AC1797" s="16" t="s">
        <v>7</v>
      </c>
      <c r="AD1797" s="16" t="s">
        <v>453</v>
      </c>
      <c r="AE1797" s="16" t="s">
        <v>7</v>
      </c>
      <c r="AF1797" s="16" t="s">
        <v>338</v>
      </c>
      <c r="AG1797" s="25">
        <f ca="1" t="shared" si="212"/>
        <v>23.8958333332557</v>
      </c>
      <c r="AH1797" s="25" t="str">
        <f t="shared" si="213"/>
        <v>是</v>
      </c>
      <c r="AI1797" s="26" t="str">
        <f ca="1" t="shared" si="214"/>
        <v>是</v>
      </c>
      <c r="AJ1797" s="27" t="str">
        <f ca="1" t="shared" si="215"/>
        <v>是</v>
      </c>
      <c r="AK1797" s="28" t="s">
        <v>69</v>
      </c>
      <c r="AL1797" s="28" t="s">
        <v>71</v>
      </c>
      <c r="AM1797" s="28"/>
    </row>
    <row r="1798" spans="1:39">
      <c r="A1798" s="22" t="str">
        <f t="shared" si="210"/>
        <v>合肥经开大学城网点</v>
      </c>
      <c r="B1798" s="22" t="str">
        <f>VLOOKUP(R1798,区域划分!A:B,2,0)</f>
        <v>合肥南</v>
      </c>
      <c r="C1798" t="str">
        <f t="shared" si="211"/>
        <v>2020-11-09</v>
      </c>
      <c r="D1798" s="16" t="s">
        <v>16334</v>
      </c>
      <c r="E1798" s="16" t="s">
        <v>16335</v>
      </c>
      <c r="F1798" s="16" t="s">
        <v>433</v>
      </c>
      <c r="G1798" s="16" t="s">
        <v>532</v>
      </c>
      <c r="H1798" s="16" t="s">
        <v>533</v>
      </c>
      <c r="I1798" s="16" t="s">
        <v>473</v>
      </c>
      <c r="J1798" s="16" t="s">
        <v>577</v>
      </c>
      <c r="K1798" s="16" t="s">
        <v>7765</v>
      </c>
      <c r="L1798" s="16" t="s">
        <v>16336</v>
      </c>
      <c r="M1798" s="16" t="s">
        <v>16337</v>
      </c>
      <c r="N1798" s="16" t="s">
        <v>478</v>
      </c>
      <c r="O1798" s="16" t="s">
        <v>442</v>
      </c>
      <c r="P1798" s="16" t="s">
        <v>16337</v>
      </c>
      <c r="Q1798" s="16" t="s">
        <v>16338</v>
      </c>
      <c r="R1798" s="16" t="s">
        <v>7</v>
      </c>
      <c r="S1798" s="16" t="s">
        <v>606</v>
      </c>
      <c r="T1798" s="16" t="s">
        <v>16339</v>
      </c>
      <c r="U1798" s="16" t="s">
        <v>466</v>
      </c>
      <c r="V1798" s="16" t="s">
        <v>16340</v>
      </c>
      <c r="W1798" s="16" t="s">
        <v>16337</v>
      </c>
      <c r="X1798" s="16" t="s">
        <v>449</v>
      </c>
      <c r="Y1798" s="16" t="s">
        <v>450</v>
      </c>
      <c r="Z1798" s="16" t="s">
        <v>451</v>
      </c>
      <c r="AA1798" s="16" t="s">
        <v>16341</v>
      </c>
      <c r="AB1798" s="16" t="s">
        <v>606</v>
      </c>
      <c r="AC1798" s="16" t="s">
        <v>111</v>
      </c>
      <c r="AD1798" s="16" t="s">
        <v>453</v>
      </c>
      <c r="AE1798" s="16" t="s">
        <v>7</v>
      </c>
      <c r="AF1798" s="16" t="s">
        <v>338</v>
      </c>
      <c r="AG1798" s="25">
        <f ca="1" t="shared" si="212"/>
        <v>23.9505555555224</v>
      </c>
      <c r="AH1798" s="25" t="str">
        <f t="shared" si="213"/>
        <v>是</v>
      </c>
      <c r="AI1798" s="26" t="str">
        <f ca="1" t="shared" si="214"/>
        <v>是</v>
      </c>
      <c r="AJ1798" s="27" t="str">
        <f ca="1" t="shared" si="215"/>
        <v>是</v>
      </c>
      <c r="AK1798" s="28" t="s">
        <v>69</v>
      </c>
      <c r="AL1798" s="28" t="s">
        <v>71</v>
      </c>
      <c r="AM1798" s="28"/>
    </row>
    <row r="1799" spans="1:39">
      <c r="A1799" s="22" t="str">
        <f t="shared" si="210"/>
        <v>合肥经开大学城网点</v>
      </c>
      <c r="B1799" s="22" t="str">
        <f>VLOOKUP(R1799,区域划分!A:B,2,0)</f>
        <v>合肥南</v>
      </c>
      <c r="C1799" t="str">
        <f t="shared" si="211"/>
        <v>2020-11-09</v>
      </c>
      <c r="D1799" s="16" t="s">
        <v>16342</v>
      </c>
      <c r="E1799" s="16" t="s">
        <v>16343</v>
      </c>
      <c r="F1799" s="16" t="s">
        <v>433</v>
      </c>
      <c r="G1799" s="16" t="s">
        <v>456</v>
      </c>
      <c r="H1799" s="16" t="s">
        <v>753</v>
      </c>
      <c r="I1799" s="16" t="s">
        <v>473</v>
      </c>
      <c r="J1799" s="16" t="s">
        <v>1350</v>
      </c>
      <c r="K1799" s="16" t="s">
        <v>16344</v>
      </c>
      <c r="L1799" s="16" t="s">
        <v>16345</v>
      </c>
      <c r="M1799" s="16" t="s">
        <v>16346</v>
      </c>
      <c r="N1799" s="16" t="s">
        <v>441</v>
      </c>
      <c r="O1799" s="16" t="s">
        <v>442</v>
      </c>
      <c r="P1799" s="16" t="s">
        <v>16347</v>
      </c>
      <c r="Q1799" s="16" t="s">
        <v>16348</v>
      </c>
      <c r="R1799" s="16" t="s">
        <v>7</v>
      </c>
      <c r="S1799" s="16" t="s">
        <v>606</v>
      </c>
      <c r="T1799" s="16" t="s">
        <v>16339</v>
      </c>
      <c r="U1799" s="16" t="s">
        <v>466</v>
      </c>
      <c r="V1799" s="16" t="s">
        <v>16349</v>
      </c>
      <c r="W1799" s="16" t="s">
        <v>16347</v>
      </c>
      <c r="X1799" s="16" t="s">
        <v>449</v>
      </c>
      <c r="Y1799" s="16" t="s">
        <v>450</v>
      </c>
      <c r="Z1799" s="16" t="s">
        <v>451</v>
      </c>
      <c r="AA1799" s="16" t="s">
        <v>16350</v>
      </c>
      <c r="AB1799" s="16" t="s">
        <v>606</v>
      </c>
      <c r="AC1799" s="16" t="s">
        <v>7</v>
      </c>
      <c r="AD1799" s="16" t="s">
        <v>453</v>
      </c>
      <c r="AE1799" s="16" t="s">
        <v>7</v>
      </c>
      <c r="AF1799" s="16" t="s">
        <v>338</v>
      </c>
      <c r="AG1799" s="25">
        <f ca="1" t="shared" si="212"/>
        <v>23.910555555427</v>
      </c>
      <c r="AH1799" s="25" t="str">
        <f t="shared" si="213"/>
        <v>是</v>
      </c>
      <c r="AI1799" s="26" t="str">
        <f ca="1" t="shared" si="214"/>
        <v>是</v>
      </c>
      <c r="AJ1799" s="27" t="str">
        <f ca="1" t="shared" si="215"/>
        <v>是</v>
      </c>
      <c r="AK1799" s="28" t="s">
        <v>69</v>
      </c>
      <c r="AL1799" s="28" t="s">
        <v>71</v>
      </c>
      <c r="AM1799" s="28"/>
    </row>
    <row r="1800" spans="1:39">
      <c r="A1800" s="22" t="str">
        <f t="shared" si="210"/>
        <v>合肥经开大学城网点</v>
      </c>
      <c r="B1800" s="22" t="str">
        <f>VLOOKUP(R1800,区域划分!A:B,2,0)</f>
        <v>合肥南</v>
      </c>
      <c r="C1800" t="str">
        <f t="shared" si="211"/>
        <v>2020-11-09</v>
      </c>
      <c r="D1800" s="16" t="s">
        <v>16351</v>
      </c>
      <c r="E1800" s="16" t="s">
        <v>16352</v>
      </c>
      <c r="F1800" s="16" t="s">
        <v>433</v>
      </c>
      <c r="G1800" s="16" t="s">
        <v>456</v>
      </c>
      <c r="H1800" s="16" t="s">
        <v>753</v>
      </c>
      <c r="I1800" s="16" t="s">
        <v>473</v>
      </c>
      <c r="J1800" s="16" t="s">
        <v>16353</v>
      </c>
      <c r="K1800" s="16" t="s">
        <v>16354</v>
      </c>
      <c r="L1800" s="16" t="s">
        <v>16355</v>
      </c>
      <c r="M1800" s="16" t="s">
        <v>16356</v>
      </c>
      <c r="N1800" s="16" t="s">
        <v>441</v>
      </c>
      <c r="O1800" s="16" t="s">
        <v>442</v>
      </c>
      <c r="P1800" s="16" t="s">
        <v>16357</v>
      </c>
      <c r="Q1800" s="16" t="s">
        <v>16358</v>
      </c>
      <c r="R1800" s="16" t="s">
        <v>7</v>
      </c>
      <c r="S1800" s="16" t="s">
        <v>606</v>
      </c>
      <c r="T1800" s="16" t="s">
        <v>13130</v>
      </c>
      <c r="U1800" s="16" t="s">
        <v>466</v>
      </c>
      <c r="V1800" s="16" t="s">
        <v>7120</v>
      </c>
      <c r="W1800" s="16" t="s">
        <v>16359</v>
      </c>
      <c r="X1800" s="16" t="s">
        <v>449</v>
      </c>
      <c r="Y1800" s="16" t="s">
        <v>450</v>
      </c>
      <c r="Z1800" s="16" t="s">
        <v>451</v>
      </c>
      <c r="AA1800" s="16" t="s">
        <v>16360</v>
      </c>
      <c r="AB1800" s="16" t="s">
        <v>606</v>
      </c>
      <c r="AC1800" s="16" t="s">
        <v>7</v>
      </c>
      <c r="AD1800" s="16" t="s">
        <v>453</v>
      </c>
      <c r="AE1800" s="16" t="s">
        <v>7</v>
      </c>
      <c r="AF1800" s="16" t="s">
        <v>338</v>
      </c>
      <c r="AG1800" s="25">
        <f ca="1" t="shared" si="212"/>
        <v>23.6791666665813</v>
      </c>
      <c r="AH1800" s="25" t="str">
        <f t="shared" si="213"/>
        <v>是</v>
      </c>
      <c r="AI1800" s="26" t="str">
        <f ca="1" t="shared" si="214"/>
        <v>是</v>
      </c>
      <c r="AJ1800" s="27" t="str">
        <f ca="1" t="shared" si="215"/>
        <v>是</v>
      </c>
      <c r="AK1800" s="28" t="s">
        <v>69</v>
      </c>
      <c r="AL1800" s="28" t="s">
        <v>71</v>
      </c>
      <c r="AM1800" s="28"/>
    </row>
    <row r="1801" spans="1:39">
      <c r="A1801" s="22" t="str">
        <f t="shared" si="210"/>
        <v>合肥长丰水湖镇网点</v>
      </c>
      <c r="B1801" s="22" t="str">
        <f>VLOOKUP(R1801,区域划分!A:B,2,0)</f>
        <v>合肥北</v>
      </c>
      <c r="C1801" t="str">
        <f t="shared" si="211"/>
        <v>2020-11-09</v>
      </c>
      <c r="D1801" s="16" t="s">
        <v>16361</v>
      </c>
      <c r="E1801" s="16" t="s">
        <v>16362</v>
      </c>
      <c r="F1801" s="16" t="s">
        <v>433</v>
      </c>
      <c r="G1801" s="16" t="s">
        <v>456</v>
      </c>
      <c r="H1801" s="16" t="s">
        <v>457</v>
      </c>
      <c r="I1801" s="16" t="s">
        <v>473</v>
      </c>
      <c r="J1801" s="16" t="s">
        <v>1072</v>
      </c>
      <c r="K1801" s="16" t="s">
        <v>7435</v>
      </c>
      <c r="L1801" s="16" t="s">
        <v>16355</v>
      </c>
      <c r="M1801" s="16" t="s">
        <v>16363</v>
      </c>
      <c r="N1801" s="16" t="s">
        <v>441</v>
      </c>
      <c r="O1801" s="16" t="s">
        <v>442</v>
      </c>
      <c r="P1801" s="16" t="s">
        <v>16364</v>
      </c>
      <c r="Q1801" s="16" t="s">
        <v>16365</v>
      </c>
      <c r="R1801" s="16" t="s">
        <v>15</v>
      </c>
      <c r="S1801" s="16" t="s">
        <v>829</v>
      </c>
      <c r="T1801" s="16" t="s">
        <v>16366</v>
      </c>
      <c r="U1801" s="16" t="s">
        <v>447</v>
      </c>
      <c r="V1801" s="16" t="s">
        <v>16367</v>
      </c>
      <c r="W1801" s="16" t="s">
        <v>16364</v>
      </c>
      <c r="X1801" s="16" t="s">
        <v>449</v>
      </c>
      <c r="Y1801" s="16" t="s">
        <v>450</v>
      </c>
      <c r="Z1801" s="16" t="s">
        <v>451</v>
      </c>
      <c r="AA1801" s="16" t="s">
        <v>16368</v>
      </c>
      <c r="AB1801" s="16" t="s">
        <v>829</v>
      </c>
      <c r="AC1801" s="16" t="s">
        <v>15</v>
      </c>
      <c r="AD1801" s="16" t="s">
        <v>453</v>
      </c>
      <c r="AE1801" s="16" t="s">
        <v>338</v>
      </c>
      <c r="AF1801" s="16" t="s">
        <v>338</v>
      </c>
      <c r="AG1801" s="25">
        <f ca="1" t="shared" si="212"/>
        <v>11.9936111111892</v>
      </c>
      <c r="AH1801" s="25" t="str">
        <f t="shared" si="213"/>
        <v>是</v>
      </c>
      <c r="AI1801" s="26" t="str">
        <f ca="1" t="shared" si="214"/>
        <v>是</v>
      </c>
      <c r="AJ1801" s="27" t="str">
        <f ca="1" t="shared" si="215"/>
        <v>是</v>
      </c>
      <c r="AK1801" s="28" t="s">
        <v>69</v>
      </c>
      <c r="AL1801" s="28"/>
      <c r="AM1801" s="28"/>
    </row>
    <row r="1802" spans="1:39">
      <c r="A1802" s="22" t="str">
        <f t="shared" si="210"/>
        <v>宣城宣州城东网点</v>
      </c>
      <c r="B1802" s="22" t="str">
        <f>VLOOKUP(R1802,区域划分!A:B,2,0)</f>
        <v>宣城</v>
      </c>
      <c r="C1802" t="str">
        <f t="shared" si="211"/>
        <v>2020-11-09</v>
      </c>
      <c r="D1802" s="16" t="s">
        <v>16369</v>
      </c>
      <c r="E1802" s="16" t="s">
        <v>16370</v>
      </c>
      <c r="F1802" s="16" t="s">
        <v>433</v>
      </c>
      <c r="G1802" s="16" t="s">
        <v>456</v>
      </c>
      <c r="H1802" s="16" t="s">
        <v>457</v>
      </c>
      <c r="I1802" s="16" t="s">
        <v>473</v>
      </c>
      <c r="J1802" s="16" t="s">
        <v>1153</v>
      </c>
      <c r="K1802" s="16" t="s">
        <v>1154</v>
      </c>
      <c r="L1802" s="16" t="s">
        <v>16371</v>
      </c>
      <c r="M1802" s="16" t="s">
        <v>16372</v>
      </c>
      <c r="N1802" s="16" t="s">
        <v>441</v>
      </c>
      <c r="O1802" s="16" t="s">
        <v>442</v>
      </c>
      <c r="P1802" s="16" t="s">
        <v>16373</v>
      </c>
      <c r="Q1802" s="16" t="s">
        <v>16374</v>
      </c>
      <c r="R1802" s="16" t="s">
        <v>53</v>
      </c>
      <c r="S1802" s="16" t="s">
        <v>7403</v>
      </c>
      <c r="T1802" s="16" t="s">
        <v>16375</v>
      </c>
      <c r="U1802" s="16" t="s">
        <v>447</v>
      </c>
      <c r="V1802" s="16" t="s">
        <v>16376</v>
      </c>
      <c r="W1802" s="16" t="s">
        <v>16373</v>
      </c>
      <c r="X1802" s="16" t="s">
        <v>449</v>
      </c>
      <c r="Y1802" s="16" t="s">
        <v>450</v>
      </c>
      <c r="Z1802" s="16" t="s">
        <v>451</v>
      </c>
      <c r="AA1802" s="16" t="s">
        <v>16377</v>
      </c>
      <c r="AB1802" s="16" t="s">
        <v>7403</v>
      </c>
      <c r="AC1802" s="16" t="s">
        <v>53</v>
      </c>
      <c r="AD1802" s="16" t="s">
        <v>453</v>
      </c>
      <c r="AE1802" s="16" t="s">
        <v>338</v>
      </c>
      <c r="AF1802" s="16" t="s">
        <v>338</v>
      </c>
      <c r="AG1802" s="25">
        <f ca="1" t="shared" si="212"/>
        <v>23.8763888889807</v>
      </c>
      <c r="AH1802" s="25" t="str">
        <f t="shared" si="213"/>
        <v>是</v>
      </c>
      <c r="AI1802" s="26" t="str">
        <f ca="1" t="shared" si="214"/>
        <v>是</v>
      </c>
      <c r="AJ1802" s="27" t="str">
        <f ca="1" t="shared" si="215"/>
        <v>是</v>
      </c>
      <c r="AK1802" s="28" t="s">
        <v>69</v>
      </c>
      <c r="AL1802" s="28"/>
      <c r="AM1802" s="28"/>
    </row>
    <row r="1803" spans="1:39">
      <c r="A1803" s="22" t="str">
        <f t="shared" si="210"/>
        <v>宣城宣州城东网点</v>
      </c>
      <c r="B1803" s="22" t="str">
        <f>VLOOKUP(R1803,区域划分!A:B,2,0)</f>
        <v>宣城</v>
      </c>
      <c r="C1803" t="str">
        <f t="shared" si="211"/>
        <v>2020-11-09</v>
      </c>
      <c r="D1803" s="16" t="s">
        <v>16378</v>
      </c>
      <c r="E1803" s="16" t="s">
        <v>16379</v>
      </c>
      <c r="F1803" s="16" t="s">
        <v>835</v>
      </c>
      <c r="G1803" s="16" t="s">
        <v>456</v>
      </c>
      <c r="H1803" s="16" t="s">
        <v>457</v>
      </c>
      <c r="I1803" s="16" t="s">
        <v>473</v>
      </c>
      <c r="J1803" s="16" t="s">
        <v>836</v>
      </c>
      <c r="K1803" s="16" t="s">
        <v>13104</v>
      </c>
      <c r="L1803" s="16" t="s">
        <v>16380</v>
      </c>
      <c r="M1803" s="16" t="s">
        <v>16381</v>
      </c>
      <c r="N1803" s="16" t="s">
        <v>441</v>
      </c>
      <c r="O1803" s="16" t="s">
        <v>442</v>
      </c>
      <c r="P1803" s="16" t="s">
        <v>16382</v>
      </c>
      <c r="Q1803" s="16" t="s">
        <v>16383</v>
      </c>
      <c r="R1803" s="16" t="s">
        <v>53</v>
      </c>
      <c r="S1803" s="16" t="s">
        <v>7403</v>
      </c>
      <c r="T1803" s="16" t="s">
        <v>16384</v>
      </c>
      <c r="U1803" s="16" t="s">
        <v>447</v>
      </c>
      <c r="V1803" s="16" t="s">
        <v>16385</v>
      </c>
      <c r="W1803" s="16" t="s">
        <v>16382</v>
      </c>
      <c r="X1803" s="16" t="s">
        <v>449</v>
      </c>
      <c r="Y1803" s="16" t="s">
        <v>450</v>
      </c>
      <c r="Z1803" s="16" t="s">
        <v>451</v>
      </c>
      <c r="AA1803" s="16" t="s">
        <v>16386</v>
      </c>
      <c r="AB1803" s="16" t="s">
        <v>7403</v>
      </c>
      <c r="AC1803" s="16" t="s">
        <v>53</v>
      </c>
      <c r="AD1803" s="16" t="s">
        <v>865</v>
      </c>
      <c r="AE1803" s="16" t="s">
        <v>338</v>
      </c>
      <c r="AF1803" s="16" t="s">
        <v>338</v>
      </c>
      <c r="AG1803" s="25">
        <f ca="1" t="shared" si="212"/>
        <v>23.9183333334513</v>
      </c>
      <c r="AH1803" s="25" t="str">
        <f t="shared" si="213"/>
        <v>是</v>
      </c>
      <c r="AI1803" s="26" t="str">
        <f ca="1" t="shared" si="214"/>
        <v>是</v>
      </c>
      <c r="AJ1803" s="27" t="str">
        <f ca="1" t="shared" si="215"/>
        <v>是</v>
      </c>
      <c r="AK1803" s="28" t="s">
        <v>69</v>
      </c>
      <c r="AL1803" s="28"/>
      <c r="AM1803" s="28"/>
    </row>
    <row r="1804" spans="1:39">
      <c r="A1804" s="22" t="str">
        <f t="shared" si="210"/>
        <v>雨山集散点</v>
      </c>
      <c r="B1804" s="22" t="str">
        <f>VLOOKUP(R1804,区域划分!A:B,2,0)</f>
        <v>马鞍山</v>
      </c>
      <c r="C1804" t="str">
        <f t="shared" si="211"/>
        <v>2020-11-09</v>
      </c>
      <c r="D1804" s="16" t="s">
        <v>16387</v>
      </c>
      <c r="E1804" s="16" t="s">
        <v>16388</v>
      </c>
      <c r="F1804" s="16" t="s">
        <v>835</v>
      </c>
      <c r="G1804" s="16" t="s">
        <v>471</v>
      </c>
      <c r="H1804" s="16" t="s">
        <v>472</v>
      </c>
      <c r="I1804" s="16" t="s">
        <v>473</v>
      </c>
      <c r="J1804" s="16" t="s">
        <v>836</v>
      </c>
      <c r="K1804" s="16" t="s">
        <v>1143</v>
      </c>
      <c r="L1804" s="16" t="s">
        <v>16389</v>
      </c>
      <c r="M1804" s="16" t="s">
        <v>16390</v>
      </c>
      <c r="N1804" s="16" t="s">
        <v>478</v>
      </c>
      <c r="O1804" s="16" t="s">
        <v>442</v>
      </c>
      <c r="P1804" s="16" t="s">
        <v>16391</v>
      </c>
      <c r="Q1804" s="16" t="s">
        <v>16392</v>
      </c>
      <c r="R1804" s="16" t="s">
        <v>144</v>
      </c>
      <c r="S1804" s="16" t="s">
        <v>606</v>
      </c>
      <c r="T1804" s="16" t="s">
        <v>16393</v>
      </c>
      <c r="U1804" s="16" t="s">
        <v>466</v>
      </c>
      <c r="V1804" s="16" t="s">
        <v>16394</v>
      </c>
      <c r="W1804" s="16" t="s">
        <v>16391</v>
      </c>
      <c r="X1804" s="16" t="s">
        <v>449</v>
      </c>
      <c r="Y1804" s="16" t="s">
        <v>450</v>
      </c>
      <c r="Z1804" s="16" t="s">
        <v>451</v>
      </c>
      <c r="AA1804" s="16" t="s">
        <v>16395</v>
      </c>
      <c r="AB1804" s="16" t="s">
        <v>606</v>
      </c>
      <c r="AC1804" s="16" t="s">
        <v>144</v>
      </c>
      <c r="AD1804" s="16" t="s">
        <v>453</v>
      </c>
      <c r="AE1804" s="16" t="s">
        <v>144</v>
      </c>
      <c r="AF1804" s="16" t="s">
        <v>338</v>
      </c>
      <c r="AG1804" s="25">
        <f ca="1" t="shared" si="212"/>
        <v>23.9005555555341</v>
      </c>
      <c r="AH1804" s="25" t="str">
        <f t="shared" si="213"/>
        <v>是</v>
      </c>
      <c r="AI1804" s="26" t="str">
        <f ca="1" t="shared" si="214"/>
        <v>是</v>
      </c>
      <c r="AJ1804" s="27" t="str">
        <f ca="1" t="shared" si="215"/>
        <v>是</v>
      </c>
      <c r="AK1804" s="28"/>
      <c r="AL1804" s="28" t="s">
        <v>71</v>
      </c>
      <c r="AM1804" s="28"/>
    </row>
    <row r="1805" spans="1:39">
      <c r="A1805" s="22" t="str">
        <f t="shared" si="210"/>
        <v>合肥经开大学城网点</v>
      </c>
      <c r="B1805" s="22" t="str">
        <f>VLOOKUP(R1805,区域划分!A:B,2,0)</f>
        <v>合肥南</v>
      </c>
      <c r="C1805" t="str">
        <f t="shared" si="211"/>
        <v>2020-11-09</v>
      </c>
      <c r="D1805" s="16" t="s">
        <v>16396</v>
      </c>
      <c r="E1805" s="16" t="s">
        <v>16397</v>
      </c>
      <c r="F1805" s="16" t="s">
        <v>433</v>
      </c>
      <c r="G1805" s="16" t="s">
        <v>456</v>
      </c>
      <c r="H1805" s="16" t="s">
        <v>457</v>
      </c>
      <c r="I1805" s="16" t="s">
        <v>473</v>
      </c>
      <c r="J1805" s="16" t="s">
        <v>9782</v>
      </c>
      <c r="K1805" s="16" t="s">
        <v>13059</v>
      </c>
      <c r="L1805" s="16" t="s">
        <v>16398</v>
      </c>
      <c r="M1805" s="16" t="s">
        <v>16399</v>
      </c>
      <c r="N1805" s="16" t="s">
        <v>478</v>
      </c>
      <c r="O1805" s="16" t="s">
        <v>442</v>
      </c>
      <c r="P1805" s="16" t="s">
        <v>16400</v>
      </c>
      <c r="Q1805" s="16" t="s">
        <v>800</v>
      </c>
      <c r="R1805" s="16" t="s">
        <v>7</v>
      </c>
      <c r="S1805" s="16" t="s">
        <v>3414</v>
      </c>
      <c r="T1805" s="16" t="s">
        <v>16401</v>
      </c>
      <c r="U1805" s="16" t="s">
        <v>447</v>
      </c>
      <c r="V1805" s="16" t="s">
        <v>16402</v>
      </c>
      <c r="W1805" s="16" t="s">
        <v>16400</v>
      </c>
      <c r="X1805" s="16" t="s">
        <v>449</v>
      </c>
      <c r="Y1805" s="16" t="s">
        <v>450</v>
      </c>
      <c r="Z1805" s="16" t="s">
        <v>451</v>
      </c>
      <c r="AA1805" s="16" t="s">
        <v>16403</v>
      </c>
      <c r="AB1805" s="16" t="s">
        <v>3414</v>
      </c>
      <c r="AC1805" s="16" t="s">
        <v>111</v>
      </c>
      <c r="AD1805" s="16" t="s">
        <v>453</v>
      </c>
      <c r="AE1805" s="16" t="s">
        <v>338</v>
      </c>
      <c r="AF1805" s="16" t="s">
        <v>338</v>
      </c>
      <c r="AG1805" s="25">
        <f ca="1" t="shared" si="212"/>
        <v>23.8563888888457</v>
      </c>
      <c r="AH1805" s="25" t="str">
        <f t="shared" si="213"/>
        <v>是</v>
      </c>
      <c r="AI1805" s="26" t="str">
        <f ca="1" t="shared" si="214"/>
        <v>是</v>
      </c>
      <c r="AJ1805" s="27" t="str">
        <f ca="1" t="shared" si="215"/>
        <v>是</v>
      </c>
      <c r="AK1805" s="28" t="s">
        <v>69</v>
      </c>
      <c r="AL1805" s="28"/>
      <c r="AM1805" s="28"/>
    </row>
    <row r="1806" spans="1:39">
      <c r="A1806" s="22" t="str">
        <f t="shared" si="210"/>
        <v>合肥长丰水湖镇网点</v>
      </c>
      <c r="B1806" s="22" t="str">
        <f>VLOOKUP(R1806,区域划分!A:B,2,0)</f>
        <v>合肥北</v>
      </c>
      <c r="C1806" t="str">
        <f t="shared" si="211"/>
        <v>2020-11-09</v>
      </c>
      <c r="D1806" s="16" t="s">
        <v>16404</v>
      </c>
      <c r="E1806" s="16" t="s">
        <v>15813</v>
      </c>
      <c r="F1806" s="16" t="s">
        <v>433</v>
      </c>
      <c r="G1806" s="16" t="s">
        <v>434</v>
      </c>
      <c r="H1806" s="16" t="s">
        <v>435</v>
      </c>
      <c r="I1806" s="16" t="s">
        <v>436</v>
      </c>
      <c r="J1806" s="16" t="s">
        <v>15814</v>
      </c>
      <c r="K1806" s="16" t="s">
        <v>15815</v>
      </c>
      <c r="L1806" s="16" t="s">
        <v>16405</v>
      </c>
      <c r="M1806" s="16" t="s">
        <v>15817</v>
      </c>
      <c r="N1806" s="16" t="s">
        <v>478</v>
      </c>
      <c r="O1806" s="16" t="s">
        <v>442</v>
      </c>
      <c r="P1806" s="16" t="s">
        <v>15818</v>
      </c>
      <c r="Q1806" s="16" t="s">
        <v>15819</v>
      </c>
      <c r="R1806" s="16" t="s">
        <v>15</v>
      </c>
      <c r="S1806" s="16" t="s">
        <v>829</v>
      </c>
      <c r="T1806" s="16" t="s">
        <v>16406</v>
      </c>
      <c r="U1806" s="16" t="s">
        <v>447</v>
      </c>
      <c r="V1806" s="16" t="s">
        <v>15820</v>
      </c>
      <c r="W1806" s="16" t="s">
        <v>15818</v>
      </c>
      <c r="X1806" s="16" t="s">
        <v>449</v>
      </c>
      <c r="Y1806" s="16" t="s">
        <v>450</v>
      </c>
      <c r="Z1806" s="16" t="s">
        <v>451</v>
      </c>
      <c r="AA1806" s="16" t="s">
        <v>16407</v>
      </c>
      <c r="AB1806" s="16" t="s">
        <v>829</v>
      </c>
      <c r="AC1806" s="16" t="s">
        <v>15</v>
      </c>
      <c r="AD1806" s="16" t="s">
        <v>453</v>
      </c>
      <c r="AE1806" s="16" t="s">
        <v>338</v>
      </c>
      <c r="AF1806" s="16" t="s">
        <v>338</v>
      </c>
      <c r="AG1806" s="25">
        <f ca="1" t="shared" si="212"/>
        <v>9.99555555550614</v>
      </c>
      <c r="AH1806" s="25" t="str">
        <f t="shared" si="213"/>
        <v>是</v>
      </c>
      <c r="AI1806" s="26" t="str">
        <f ca="1" t="shared" si="214"/>
        <v>是</v>
      </c>
      <c r="AJ1806" s="27" t="str">
        <f ca="1" t="shared" si="215"/>
        <v>是</v>
      </c>
      <c r="AK1806" s="28" t="s">
        <v>69</v>
      </c>
      <c r="AL1806" s="28"/>
      <c r="AM1806" s="28"/>
    </row>
    <row r="1807" spans="1:39">
      <c r="A1807" s="22" t="str">
        <f t="shared" si="210"/>
        <v>合肥经开大学城网点</v>
      </c>
      <c r="B1807" s="22" t="str">
        <f>VLOOKUP(R1807,区域划分!A:B,2,0)</f>
        <v>合肥南</v>
      </c>
      <c r="C1807" t="str">
        <f t="shared" si="211"/>
        <v>2020-11-09</v>
      </c>
      <c r="D1807" s="16" t="s">
        <v>16408</v>
      </c>
      <c r="E1807" s="16" t="s">
        <v>16409</v>
      </c>
      <c r="F1807" s="16" t="s">
        <v>433</v>
      </c>
      <c r="G1807" s="16" t="s">
        <v>471</v>
      </c>
      <c r="H1807" s="16" t="s">
        <v>472</v>
      </c>
      <c r="I1807" s="16" t="s">
        <v>473</v>
      </c>
      <c r="J1807" s="16" t="s">
        <v>1212</v>
      </c>
      <c r="K1807" s="16" t="s">
        <v>16410</v>
      </c>
      <c r="L1807" s="16" t="s">
        <v>16411</v>
      </c>
      <c r="M1807" s="16" t="s">
        <v>2007</v>
      </c>
      <c r="N1807" s="16" t="s">
        <v>478</v>
      </c>
      <c r="O1807" s="16" t="s">
        <v>479</v>
      </c>
      <c r="P1807" s="16" t="s">
        <v>16412</v>
      </c>
      <c r="Q1807" s="16" t="s">
        <v>16413</v>
      </c>
      <c r="R1807" s="16" t="s">
        <v>7</v>
      </c>
      <c r="S1807" s="16" t="s">
        <v>3414</v>
      </c>
      <c r="T1807" s="16" t="s">
        <v>16414</v>
      </c>
      <c r="U1807" s="16" t="s">
        <v>447</v>
      </c>
      <c r="V1807" s="16" t="s">
        <v>16415</v>
      </c>
      <c r="W1807" s="16" t="s">
        <v>16412</v>
      </c>
      <c r="X1807" s="16" t="s">
        <v>449</v>
      </c>
      <c r="Y1807" s="16" t="s">
        <v>450</v>
      </c>
      <c r="Z1807" s="16" t="s">
        <v>451</v>
      </c>
      <c r="AA1807" s="16" t="s">
        <v>16416</v>
      </c>
      <c r="AB1807" s="16" t="s">
        <v>3414</v>
      </c>
      <c r="AC1807" s="16" t="s">
        <v>111</v>
      </c>
      <c r="AD1807" s="16" t="s">
        <v>453</v>
      </c>
      <c r="AE1807" s="16" t="s">
        <v>338</v>
      </c>
      <c r="AF1807" s="16" t="s">
        <v>338</v>
      </c>
      <c r="AG1807" s="25">
        <f ca="1" t="shared" si="212"/>
        <v>23.783888889011</v>
      </c>
      <c r="AH1807" s="25" t="str">
        <f t="shared" si="213"/>
        <v>是</v>
      </c>
      <c r="AI1807" s="26" t="str">
        <f ca="1" t="shared" si="214"/>
        <v>是</v>
      </c>
      <c r="AJ1807" s="27" t="str">
        <f ca="1" t="shared" si="215"/>
        <v>是</v>
      </c>
      <c r="AK1807" s="28" t="s">
        <v>69</v>
      </c>
      <c r="AL1807" s="28"/>
      <c r="AM1807" s="28"/>
    </row>
    <row r="1808" spans="1:39">
      <c r="A1808" s="22" t="str">
        <f t="shared" si="210"/>
        <v>合肥经开大学城网点</v>
      </c>
      <c r="B1808" s="22" t="str">
        <f>VLOOKUP(R1808,区域划分!A:B,2,0)</f>
        <v>合肥南</v>
      </c>
      <c r="C1808" t="str">
        <f t="shared" si="211"/>
        <v>2020-11-09</v>
      </c>
      <c r="D1808" s="16" t="s">
        <v>16417</v>
      </c>
      <c r="E1808" s="16" t="s">
        <v>15886</v>
      </c>
      <c r="F1808" s="16" t="s">
        <v>433</v>
      </c>
      <c r="G1808" s="16" t="s">
        <v>532</v>
      </c>
      <c r="H1808" s="16" t="s">
        <v>533</v>
      </c>
      <c r="I1808" s="16" t="s">
        <v>436</v>
      </c>
      <c r="J1808" s="16" t="s">
        <v>2536</v>
      </c>
      <c r="K1808" s="16" t="s">
        <v>15887</v>
      </c>
      <c r="L1808" s="16" t="s">
        <v>16418</v>
      </c>
      <c r="M1808" s="16" t="s">
        <v>3521</v>
      </c>
      <c r="N1808" s="16" t="s">
        <v>441</v>
      </c>
      <c r="O1808" s="16" t="s">
        <v>442</v>
      </c>
      <c r="P1808" s="16" t="s">
        <v>3521</v>
      </c>
      <c r="Q1808" s="16" t="s">
        <v>800</v>
      </c>
      <c r="R1808" s="16" t="s">
        <v>7</v>
      </c>
      <c r="S1808" s="16" t="s">
        <v>3414</v>
      </c>
      <c r="T1808" s="16" t="s">
        <v>15090</v>
      </c>
      <c r="U1808" s="16" t="s">
        <v>447</v>
      </c>
      <c r="V1808" s="16" t="s">
        <v>4363</v>
      </c>
      <c r="W1808" s="16" t="s">
        <v>3521</v>
      </c>
      <c r="X1808" s="16" t="s">
        <v>449</v>
      </c>
      <c r="Y1808" s="16" t="s">
        <v>450</v>
      </c>
      <c r="Z1808" s="16" t="s">
        <v>451</v>
      </c>
      <c r="AA1808" s="16" t="s">
        <v>16419</v>
      </c>
      <c r="AB1808" s="16" t="s">
        <v>3414</v>
      </c>
      <c r="AC1808" s="16" t="s">
        <v>111</v>
      </c>
      <c r="AD1808" s="16" t="s">
        <v>453</v>
      </c>
      <c r="AE1808" s="16" t="s">
        <v>338</v>
      </c>
      <c r="AF1808" s="16" t="s">
        <v>338</v>
      </c>
      <c r="AG1808" s="25">
        <f ca="1" t="shared" si="212"/>
        <v>23.7758333333186</v>
      </c>
      <c r="AH1808" s="25" t="str">
        <f t="shared" si="213"/>
        <v>是</v>
      </c>
      <c r="AI1808" s="26" t="str">
        <f ca="1" t="shared" si="214"/>
        <v>是</v>
      </c>
      <c r="AJ1808" s="27" t="str">
        <f ca="1" t="shared" si="215"/>
        <v>是</v>
      </c>
      <c r="AK1808" s="28" t="s">
        <v>69</v>
      </c>
      <c r="AL1808" s="28"/>
      <c r="AM1808" s="28"/>
    </row>
    <row r="1809" spans="1:39">
      <c r="A1809" s="22" t="str">
        <f t="shared" si="210"/>
        <v>合肥庐阳海棠网点</v>
      </c>
      <c r="B1809" s="22" t="str">
        <f>VLOOKUP(R1809,区域划分!A:B,2,0)</f>
        <v>合肥北</v>
      </c>
      <c r="C1809" t="str">
        <f t="shared" si="211"/>
        <v>2020-11-09</v>
      </c>
      <c r="D1809" s="16" t="s">
        <v>16420</v>
      </c>
      <c r="E1809" s="16" t="s">
        <v>16421</v>
      </c>
      <c r="F1809" s="16" t="s">
        <v>433</v>
      </c>
      <c r="G1809" s="16" t="s">
        <v>456</v>
      </c>
      <c r="H1809" s="16" t="s">
        <v>457</v>
      </c>
      <c r="I1809" s="16" t="s">
        <v>473</v>
      </c>
      <c r="J1809" s="16" t="s">
        <v>999</v>
      </c>
      <c r="K1809" s="16" t="s">
        <v>13033</v>
      </c>
      <c r="L1809" s="16" t="s">
        <v>16422</v>
      </c>
      <c r="M1809" s="16" t="s">
        <v>16423</v>
      </c>
      <c r="N1809" s="16" t="s">
        <v>478</v>
      </c>
      <c r="O1809" s="16" t="s">
        <v>442</v>
      </c>
      <c r="P1809" s="16" t="s">
        <v>16424</v>
      </c>
      <c r="Q1809" s="16" t="s">
        <v>16425</v>
      </c>
      <c r="R1809" s="16" t="s">
        <v>117</v>
      </c>
      <c r="S1809" s="16" t="s">
        <v>606</v>
      </c>
      <c r="T1809" s="16" t="s">
        <v>16426</v>
      </c>
      <c r="U1809" s="16" t="s">
        <v>466</v>
      </c>
      <c r="V1809" s="16" t="s">
        <v>16427</v>
      </c>
      <c r="W1809" s="16" t="s">
        <v>16424</v>
      </c>
      <c r="X1809" s="16" t="s">
        <v>449</v>
      </c>
      <c r="Y1809" s="16" t="s">
        <v>450</v>
      </c>
      <c r="Z1809" s="16" t="s">
        <v>451</v>
      </c>
      <c r="AA1809" s="16" t="s">
        <v>16428</v>
      </c>
      <c r="AB1809" s="16" t="s">
        <v>606</v>
      </c>
      <c r="AC1809" s="16" t="s">
        <v>117</v>
      </c>
      <c r="AD1809" s="16" t="s">
        <v>453</v>
      </c>
      <c r="AE1809" s="16" t="s">
        <v>117</v>
      </c>
      <c r="AF1809" s="16" t="s">
        <v>338</v>
      </c>
      <c r="AG1809" s="25">
        <f ca="1" t="shared" si="212"/>
        <v>23.927222222148</v>
      </c>
      <c r="AH1809" s="25" t="str">
        <f t="shared" si="213"/>
        <v>是</v>
      </c>
      <c r="AI1809" s="26" t="str">
        <f ca="1" t="shared" si="214"/>
        <v>是</v>
      </c>
      <c r="AJ1809" s="27" t="str">
        <f ca="1" t="shared" si="215"/>
        <v>是</v>
      </c>
      <c r="AK1809" s="28"/>
      <c r="AL1809" s="28" t="s">
        <v>71</v>
      </c>
      <c r="AM1809" s="28"/>
    </row>
    <row r="1810" spans="1:39">
      <c r="A1810" s="22" t="str">
        <f t="shared" si="210"/>
        <v>合肥长丰水湖镇网点</v>
      </c>
      <c r="B1810" s="22" t="str">
        <f>VLOOKUP(R1810,区域划分!A:B,2,0)</f>
        <v>合肥北</v>
      </c>
      <c r="C1810" t="str">
        <f t="shared" si="211"/>
        <v>2020-11-09</v>
      </c>
      <c r="D1810" s="16" t="s">
        <v>16429</v>
      </c>
      <c r="E1810" s="16" t="s">
        <v>16430</v>
      </c>
      <c r="F1810" s="16" t="s">
        <v>433</v>
      </c>
      <c r="G1810" s="16" t="s">
        <v>456</v>
      </c>
      <c r="H1810" s="16" t="s">
        <v>457</v>
      </c>
      <c r="I1810" s="16" t="s">
        <v>436</v>
      </c>
      <c r="J1810" s="16" t="s">
        <v>16431</v>
      </c>
      <c r="K1810" s="16" t="s">
        <v>16432</v>
      </c>
      <c r="L1810" s="16" t="s">
        <v>16433</v>
      </c>
      <c r="M1810" s="16" t="s">
        <v>16434</v>
      </c>
      <c r="N1810" s="16" t="s">
        <v>478</v>
      </c>
      <c r="O1810" s="16" t="s">
        <v>442</v>
      </c>
      <c r="P1810" s="16" t="s">
        <v>16435</v>
      </c>
      <c r="Q1810" s="16" t="s">
        <v>16436</v>
      </c>
      <c r="R1810" s="16" t="s">
        <v>15</v>
      </c>
      <c r="S1810" s="16" t="s">
        <v>829</v>
      </c>
      <c r="T1810" s="16" t="s">
        <v>16437</v>
      </c>
      <c r="U1810" s="16" t="s">
        <v>447</v>
      </c>
      <c r="V1810" s="16" t="s">
        <v>16438</v>
      </c>
      <c r="W1810" s="16" t="s">
        <v>16435</v>
      </c>
      <c r="X1810" s="16" t="s">
        <v>449</v>
      </c>
      <c r="Y1810" s="16" t="s">
        <v>450</v>
      </c>
      <c r="Z1810" s="16" t="s">
        <v>451</v>
      </c>
      <c r="AA1810" s="16" t="s">
        <v>16439</v>
      </c>
      <c r="AB1810" s="16" t="s">
        <v>829</v>
      </c>
      <c r="AC1810" s="16" t="s">
        <v>15</v>
      </c>
      <c r="AD1810" s="16" t="s">
        <v>453</v>
      </c>
      <c r="AE1810" s="16" t="s">
        <v>338</v>
      </c>
      <c r="AF1810" s="16" t="s">
        <v>338</v>
      </c>
      <c r="AG1810" s="25">
        <f ca="1" t="shared" si="212"/>
        <v>10.304999999993</v>
      </c>
      <c r="AH1810" s="25" t="str">
        <f t="shared" si="213"/>
        <v>是</v>
      </c>
      <c r="AI1810" s="26" t="str">
        <f ca="1" t="shared" si="214"/>
        <v>是</v>
      </c>
      <c r="AJ1810" s="27" t="str">
        <f ca="1" t="shared" si="215"/>
        <v>是</v>
      </c>
      <c r="AK1810" s="28" t="s">
        <v>69</v>
      </c>
      <c r="AL1810" s="28"/>
      <c r="AM1810" s="28"/>
    </row>
    <row r="1811" spans="1:39">
      <c r="A1811" s="22" t="str">
        <f t="shared" si="210"/>
        <v>合肥长丰水湖镇网点</v>
      </c>
      <c r="B1811" s="22" t="str">
        <f>VLOOKUP(R1811,区域划分!A:B,2,0)</f>
        <v>合肥北</v>
      </c>
      <c r="C1811" t="str">
        <f t="shared" si="211"/>
        <v>2020-11-09</v>
      </c>
      <c r="D1811" s="16" t="s">
        <v>16440</v>
      </c>
      <c r="E1811" s="16" t="s">
        <v>16441</v>
      </c>
      <c r="F1811" s="16" t="s">
        <v>433</v>
      </c>
      <c r="G1811" s="16" t="s">
        <v>456</v>
      </c>
      <c r="H1811" s="16" t="s">
        <v>457</v>
      </c>
      <c r="I1811" s="16" t="s">
        <v>473</v>
      </c>
      <c r="J1811" s="16" t="s">
        <v>5883</v>
      </c>
      <c r="K1811" s="16" t="s">
        <v>5884</v>
      </c>
      <c r="L1811" s="16" t="s">
        <v>16442</v>
      </c>
      <c r="M1811" s="16" t="s">
        <v>16443</v>
      </c>
      <c r="N1811" s="16" t="s">
        <v>478</v>
      </c>
      <c r="O1811" s="16" t="s">
        <v>442</v>
      </c>
      <c r="P1811" s="16" t="s">
        <v>16444</v>
      </c>
      <c r="Q1811" s="16" t="s">
        <v>16445</v>
      </c>
      <c r="R1811" s="16" t="s">
        <v>15</v>
      </c>
      <c r="S1811" s="16" t="s">
        <v>829</v>
      </c>
      <c r="T1811" s="16" t="s">
        <v>16446</v>
      </c>
      <c r="U1811" s="16" t="s">
        <v>447</v>
      </c>
      <c r="V1811" s="16" t="s">
        <v>16447</v>
      </c>
      <c r="W1811" s="16" t="s">
        <v>16444</v>
      </c>
      <c r="X1811" s="16" t="s">
        <v>449</v>
      </c>
      <c r="Y1811" s="16" t="s">
        <v>450</v>
      </c>
      <c r="Z1811" s="16" t="s">
        <v>451</v>
      </c>
      <c r="AA1811" s="16" t="s">
        <v>16448</v>
      </c>
      <c r="AB1811" s="16" t="s">
        <v>829</v>
      </c>
      <c r="AC1811" s="16" t="s">
        <v>15</v>
      </c>
      <c r="AD1811" s="16" t="s">
        <v>453</v>
      </c>
      <c r="AE1811" s="16" t="s">
        <v>338</v>
      </c>
      <c r="AF1811" s="16" t="s">
        <v>338</v>
      </c>
      <c r="AG1811" s="25">
        <f ca="1" t="shared" si="212"/>
        <v>10.4186111111194</v>
      </c>
      <c r="AH1811" s="25" t="str">
        <f t="shared" si="213"/>
        <v>是</v>
      </c>
      <c r="AI1811" s="26" t="str">
        <f ca="1" t="shared" si="214"/>
        <v>是</v>
      </c>
      <c r="AJ1811" s="27" t="str">
        <f ca="1" t="shared" si="215"/>
        <v>是</v>
      </c>
      <c r="AK1811" s="28" t="s">
        <v>69</v>
      </c>
      <c r="AL1811" s="28"/>
      <c r="AM1811" s="28"/>
    </row>
    <row r="1812" spans="1:39">
      <c r="A1812" s="22" t="str">
        <f t="shared" si="210"/>
        <v>合肥经开大学城网点</v>
      </c>
      <c r="B1812" s="22" t="str">
        <f>VLOOKUP(R1812,区域划分!A:B,2,0)</f>
        <v>合肥南</v>
      </c>
      <c r="C1812" t="str">
        <f t="shared" si="211"/>
        <v>2020-11-09</v>
      </c>
      <c r="D1812" s="16" t="s">
        <v>16449</v>
      </c>
      <c r="E1812" s="16" t="s">
        <v>13496</v>
      </c>
      <c r="F1812" s="16" t="s">
        <v>433</v>
      </c>
      <c r="G1812" s="16" t="s">
        <v>456</v>
      </c>
      <c r="H1812" s="16" t="s">
        <v>457</v>
      </c>
      <c r="I1812" s="16" t="s">
        <v>473</v>
      </c>
      <c r="J1812" s="16" t="s">
        <v>1413</v>
      </c>
      <c r="K1812" s="16" t="s">
        <v>16450</v>
      </c>
      <c r="L1812" s="16" t="s">
        <v>16451</v>
      </c>
      <c r="M1812" s="16" t="s">
        <v>16452</v>
      </c>
      <c r="N1812" s="16" t="s">
        <v>478</v>
      </c>
      <c r="O1812" s="16" t="s">
        <v>442</v>
      </c>
      <c r="P1812" s="16" t="s">
        <v>13499</v>
      </c>
      <c r="Q1812" s="16" t="s">
        <v>3107</v>
      </c>
      <c r="R1812" s="16" t="s">
        <v>7</v>
      </c>
      <c r="S1812" s="16" t="s">
        <v>3414</v>
      </c>
      <c r="T1812" s="16" t="s">
        <v>16453</v>
      </c>
      <c r="U1812" s="16" t="s">
        <v>447</v>
      </c>
      <c r="V1812" s="16" t="s">
        <v>16454</v>
      </c>
      <c r="W1812" s="16" t="s">
        <v>13499</v>
      </c>
      <c r="X1812" s="16" t="s">
        <v>449</v>
      </c>
      <c r="Y1812" s="16" t="s">
        <v>450</v>
      </c>
      <c r="Z1812" s="16" t="s">
        <v>451</v>
      </c>
      <c r="AA1812" s="16" t="s">
        <v>16455</v>
      </c>
      <c r="AB1812" s="16" t="s">
        <v>3414</v>
      </c>
      <c r="AC1812" s="16" t="s">
        <v>111</v>
      </c>
      <c r="AD1812" s="16" t="s">
        <v>453</v>
      </c>
      <c r="AE1812" s="16" t="s">
        <v>338</v>
      </c>
      <c r="AF1812" s="16" t="s">
        <v>338</v>
      </c>
      <c r="AG1812" s="25">
        <f ca="1" t="shared" si="212"/>
        <v>23.6191666667</v>
      </c>
      <c r="AH1812" s="25" t="str">
        <f t="shared" si="213"/>
        <v>是</v>
      </c>
      <c r="AI1812" s="26" t="str">
        <f ca="1" t="shared" si="214"/>
        <v>是</v>
      </c>
      <c r="AJ1812" s="27" t="str">
        <f ca="1" t="shared" si="215"/>
        <v>是</v>
      </c>
      <c r="AK1812" s="28" t="s">
        <v>69</v>
      </c>
      <c r="AL1812" s="28"/>
      <c r="AM1812" s="28"/>
    </row>
    <row r="1813" spans="1:39">
      <c r="A1813" s="22" t="str">
        <f t="shared" si="210"/>
        <v>黄山黄山区网点</v>
      </c>
      <c r="B1813" s="22" t="str">
        <f>VLOOKUP(R1813,区域划分!A:B,2,0)</f>
        <v>黄山</v>
      </c>
      <c r="C1813" t="str">
        <f t="shared" si="211"/>
        <v>2020-11-09</v>
      </c>
      <c r="D1813" s="16" t="s">
        <v>16456</v>
      </c>
      <c r="E1813" s="16" t="s">
        <v>16457</v>
      </c>
      <c r="F1813" s="16" t="s">
        <v>433</v>
      </c>
      <c r="G1813" s="16" t="s">
        <v>471</v>
      </c>
      <c r="H1813" s="16" t="s">
        <v>472</v>
      </c>
      <c r="I1813" s="16" t="s">
        <v>473</v>
      </c>
      <c r="J1813" s="16" t="s">
        <v>11249</v>
      </c>
      <c r="K1813" s="16" t="s">
        <v>14770</v>
      </c>
      <c r="L1813" s="16" t="s">
        <v>16458</v>
      </c>
      <c r="M1813" s="16" t="s">
        <v>16459</v>
      </c>
      <c r="N1813" s="16" t="s">
        <v>478</v>
      </c>
      <c r="O1813" s="16" t="s">
        <v>479</v>
      </c>
      <c r="P1813" s="16" t="s">
        <v>16460</v>
      </c>
      <c r="Q1813" s="16" t="s">
        <v>16461</v>
      </c>
      <c r="R1813" s="16" t="s">
        <v>78</v>
      </c>
      <c r="S1813" s="16" t="s">
        <v>8147</v>
      </c>
      <c r="T1813" s="16" t="s">
        <v>16462</v>
      </c>
      <c r="U1813" s="16" t="s">
        <v>447</v>
      </c>
      <c r="V1813" s="16" t="s">
        <v>16463</v>
      </c>
      <c r="W1813" s="16" t="s">
        <v>16460</v>
      </c>
      <c r="X1813" s="16" t="s">
        <v>449</v>
      </c>
      <c r="Y1813" s="16" t="s">
        <v>450</v>
      </c>
      <c r="Z1813" s="16" t="s">
        <v>451</v>
      </c>
      <c r="AA1813" s="16" t="s">
        <v>16464</v>
      </c>
      <c r="AB1813" s="16" t="s">
        <v>8147</v>
      </c>
      <c r="AC1813" s="16" t="s">
        <v>78</v>
      </c>
      <c r="AD1813" s="16" t="s">
        <v>453</v>
      </c>
      <c r="AE1813" s="16" t="s">
        <v>338</v>
      </c>
      <c r="AF1813" s="16" t="s">
        <v>338</v>
      </c>
      <c r="AG1813" s="25">
        <f ca="1" t="shared" si="212"/>
        <v>6.22527777770301</v>
      </c>
      <c r="AH1813" s="25" t="str">
        <f t="shared" si="213"/>
        <v>是</v>
      </c>
      <c r="AI1813" s="26" t="str">
        <f ca="1" t="shared" si="214"/>
        <v>是</v>
      </c>
      <c r="AJ1813" s="27" t="str">
        <f ca="1" t="shared" si="215"/>
        <v>是</v>
      </c>
      <c r="AK1813" s="28" t="s">
        <v>69</v>
      </c>
      <c r="AL1813" s="28"/>
      <c r="AM1813" s="28"/>
    </row>
    <row r="1814" spans="1:39">
      <c r="A1814" s="22" t="str">
        <f t="shared" si="210"/>
        <v>合肥经开大学城网点</v>
      </c>
      <c r="B1814" s="22" t="str">
        <f>VLOOKUP(R1814,区域划分!A:B,2,0)</f>
        <v>合肥南</v>
      </c>
      <c r="C1814" t="str">
        <f t="shared" si="211"/>
        <v>2020-11-09</v>
      </c>
      <c r="D1814" s="16" t="s">
        <v>16465</v>
      </c>
      <c r="E1814" s="16" t="s">
        <v>16466</v>
      </c>
      <c r="F1814" s="16" t="s">
        <v>835</v>
      </c>
      <c r="G1814" s="16" t="s">
        <v>471</v>
      </c>
      <c r="H1814" s="16" t="s">
        <v>599</v>
      </c>
      <c r="I1814" s="16" t="s">
        <v>436</v>
      </c>
      <c r="J1814" s="16" t="s">
        <v>836</v>
      </c>
      <c r="K1814" s="16" t="s">
        <v>16277</v>
      </c>
      <c r="L1814" s="16" t="s">
        <v>16467</v>
      </c>
      <c r="M1814" s="16" t="s">
        <v>16468</v>
      </c>
      <c r="N1814" s="16" t="s">
        <v>478</v>
      </c>
      <c r="O1814" s="16" t="s">
        <v>442</v>
      </c>
      <c r="P1814" s="16" t="s">
        <v>16469</v>
      </c>
      <c r="Q1814" s="16" t="s">
        <v>16470</v>
      </c>
      <c r="R1814" s="16" t="s">
        <v>7</v>
      </c>
      <c r="S1814" s="16" t="s">
        <v>3414</v>
      </c>
      <c r="T1814" s="16" t="s">
        <v>16471</v>
      </c>
      <c r="U1814" s="16" t="s">
        <v>447</v>
      </c>
      <c r="V1814" s="16" t="s">
        <v>16472</v>
      </c>
      <c r="W1814" s="16" t="s">
        <v>16469</v>
      </c>
      <c r="X1814" s="16" t="s">
        <v>449</v>
      </c>
      <c r="Y1814" s="16" t="s">
        <v>450</v>
      </c>
      <c r="Z1814" s="16" t="s">
        <v>451</v>
      </c>
      <c r="AA1814" s="16" t="s">
        <v>16473</v>
      </c>
      <c r="AB1814" s="16" t="s">
        <v>3414</v>
      </c>
      <c r="AC1814" s="16" t="s">
        <v>111</v>
      </c>
      <c r="AD1814" s="16" t="s">
        <v>865</v>
      </c>
      <c r="AE1814" s="16" t="s">
        <v>338</v>
      </c>
      <c r="AF1814" s="16" t="s">
        <v>338</v>
      </c>
      <c r="AG1814" s="25">
        <f ca="1" t="shared" si="212"/>
        <v>23.5680555555155</v>
      </c>
      <c r="AH1814" s="25" t="str">
        <f t="shared" si="213"/>
        <v>是</v>
      </c>
      <c r="AI1814" s="26" t="str">
        <f ca="1" t="shared" si="214"/>
        <v>是</v>
      </c>
      <c r="AJ1814" s="27" t="str">
        <f ca="1" t="shared" si="215"/>
        <v>是</v>
      </c>
      <c r="AK1814" s="28" t="s">
        <v>69</v>
      </c>
      <c r="AL1814" s="28"/>
      <c r="AM1814" s="28"/>
    </row>
    <row r="1815" spans="1:39">
      <c r="A1815" s="22" t="str">
        <f t="shared" si="210"/>
        <v>合肥经开大学城网点</v>
      </c>
      <c r="B1815" s="22" t="str">
        <f>VLOOKUP(R1815,区域划分!A:B,2,0)</f>
        <v>合肥南</v>
      </c>
      <c r="C1815" t="str">
        <f t="shared" si="211"/>
        <v>2020-11-09</v>
      </c>
      <c r="D1815" s="16" t="s">
        <v>16474</v>
      </c>
      <c r="E1815" s="16" t="s">
        <v>16475</v>
      </c>
      <c r="F1815" s="16" t="s">
        <v>433</v>
      </c>
      <c r="G1815" s="16" t="s">
        <v>456</v>
      </c>
      <c r="H1815" s="16" t="s">
        <v>457</v>
      </c>
      <c r="I1815" s="16" t="s">
        <v>436</v>
      </c>
      <c r="J1815" s="16" t="s">
        <v>675</v>
      </c>
      <c r="K1815" s="16" t="s">
        <v>4447</v>
      </c>
      <c r="L1815" s="16" t="s">
        <v>16476</v>
      </c>
      <c r="M1815" s="16" t="s">
        <v>16477</v>
      </c>
      <c r="N1815" s="16" t="s">
        <v>478</v>
      </c>
      <c r="O1815" s="16" t="s">
        <v>442</v>
      </c>
      <c r="P1815" s="16" t="s">
        <v>16478</v>
      </c>
      <c r="Q1815" s="16" t="s">
        <v>800</v>
      </c>
      <c r="R1815" s="16" t="s">
        <v>7</v>
      </c>
      <c r="S1815" s="16" t="s">
        <v>3414</v>
      </c>
      <c r="T1815" s="16" t="s">
        <v>16479</v>
      </c>
      <c r="U1815" s="16" t="s">
        <v>447</v>
      </c>
      <c r="V1815" s="16" t="s">
        <v>16480</v>
      </c>
      <c r="W1815" s="16" t="s">
        <v>16478</v>
      </c>
      <c r="X1815" s="16" t="s">
        <v>449</v>
      </c>
      <c r="Y1815" s="16" t="s">
        <v>450</v>
      </c>
      <c r="Z1815" s="16" t="s">
        <v>451</v>
      </c>
      <c r="AA1815" s="16" t="s">
        <v>16481</v>
      </c>
      <c r="AB1815" s="16" t="s">
        <v>3414</v>
      </c>
      <c r="AC1815" s="16" t="s">
        <v>111</v>
      </c>
      <c r="AD1815" s="16" t="s">
        <v>453</v>
      </c>
      <c r="AE1815" s="16" t="s">
        <v>338</v>
      </c>
      <c r="AF1815" s="16" t="s">
        <v>338</v>
      </c>
      <c r="AG1815" s="25">
        <f ca="1" t="shared" si="212"/>
        <v>23.5944444444613</v>
      </c>
      <c r="AH1815" s="25" t="str">
        <f t="shared" si="213"/>
        <v>是</v>
      </c>
      <c r="AI1815" s="26" t="str">
        <f ca="1" t="shared" si="214"/>
        <v>是</v>
      </c>
      <c r="AJ1815" s="27" t="str">
        <f ca="1" t="shared" si="215"/>
        <v>是</v>
      </c>
      <c r="AK1815" s="28" t="s">
        <v>69</v>
      </c>
      <c r="AL1815" s="28"/>
      <c r="AM1815" s="28"/>
    </row>
    <row r="1816" spans="1:39">
      <c r="A1816" s="22" t="str">
        <f t="shared" si="210"/>
        <v>合肥经开大学城网点</v>
      </c>
      <c r="B1816" s="22" t="str">
        <f>VLOOKUP(R1816,区域划分!A:B,2,0)</f>
        <v>合肥南</v>
      </c>
      <c r="C1816" t="str">
        <f t="shared" si="211"/>
        <v>2020-11-09</v>
      </c>
      <c r="D1816" s="16" t="s">
        <v>16482</v>
      </c>
      <c r="E1816" s="16" t="s">
        <v>12921</v>
      </c>
      <c r="F1816" s="16" t="s">
        <v>433</v>
      </c>
      <c r="G1816" s="16" t="s">
        <v>471</v>
      </c>
      <c r="H1816" s="16" t="s">
        <v>472</v>
      </c>
      <c r="I1816" s="16" t="s">
        <v>473</v>
      </c>
      <c r="J1816" s="16" t="s">
        <v>4976</v>
      </c>
      <c r="K1816" s="16" t="s">
        <v>12922</v>
      </c>
      <c r="L1816" s="16" t="s">
        <v>16483</v>
      </c>
      <c r="M1816" s="16" t="s">
        <v>12924</v>
      </c>
      <c r="N1816" s="16" t="s">
        <v>478</v>
      </c>
      <c r="O1816" s="16" t="s">
        <v>442</v>
      </c>
      <c r="P1816" s="16" t="s">
        <v>12925</v>
      </c>
      <c r="Q1816" s="16" t="s">
        <v>12926</v>
      </c>
      <c r="R1816" s="16" t="s">
        <v>7</v>
      </c>
      <c r="S1816" s="16" t="s">
        <v>3414</v>
      </c>
      <c r="T1816" s="16" t="s">
        <v>16484</v>
      </c>
      <c r="U1816" s="16" t="s">
        <v>447</v>
      </c>
      <c r="V1816" s="16" t="s">
        <v>12927</v>
      </c>
      <c r="W1816" s="16" t="s">
        <v>12925</v>
      </c>
      <c r="X1816" s="16" t="s">
        <v>449</v>
      </c>
      <c r="Y1816" s="16" t="s">
        <v>450</v>
      </c>
      <c r="Z1816" s="16" t="s">
        <v>451</v>
      </c>
      <c r="AA1816" s="16" t="s">
        <v>16485</v>
      </c>
      <c r="AB1816" s="16" t="s">
        <v>3414</v>
      </c>
      <c r="AC1816" s="16" t="s">
        <v>111</v>
      </c>
      <c r="AD1816" s="16" t="s">
        <v>453</v>
      </c>
      <c r="AE1816" s="16" t="s">
        <v>338</v>
      </c>
      <c r="AF1816" s="16" t="s">
        <v>338</v>
      </c>
      <c r="AG1816" s="25">
        <f ca="1" t="shared" si="212"/>
        <v>23.5294444442843</v>
      </c>
      <c r="AH1816" s="25" t="str">
        <f t="shared" si="213"/>
        <v>是</v>
      </c>
      <c r="AI1816" s="26" t="str">
        <f ca="1" t="shared" si="214"/>
        <v>是</v>
      </c>
      <c r="AJ1816" s="27" t="str">
        <f ca="1" t="shared" si="215"/>
        <v>是</v>
      </c>
      <c r="AK1816" s="28" t="s">
        <v>69</v>
      </c>
      <c r="AL1816" s="28"/>
      <c r="AM1816" s="28"/>
    </row>
    <row r="1817" spans="1:39">
      <c r="A1817" s="22" t="str">
        <f t="shared" si="210"/>
        <v>合肥长丰水湖镇网点</v>
      </c>
      <c r="B1817" s="22" t="str">
        <f>VLOOKUP(R1817,区域划分!A:B,2,0)</f>
        <v>合肥北</v>
      </c>
      <c r="C1817" t="str">
        <f t="shared" si="211"/>
        <v>2020-11-09</v>
      </c>
      <c r="D1817" s="16" t="s">
        <v>16486</v>
      </c>
      <c r="E1817" s="16" t="s">
        <v>16487</v>
      </c>
      <c r="F1817" s="16" t="s">
        <v>433</v>
      </c>
      <c r="G1817" s="16" t="s">
        <v>471</v>
      </c>
      <c r="H1817" s="16" t="s">
        <v>472</v>
      </c>
      <c r="I1817" s="16" t="s">
        <v>473</v>
      </c>
      <c r="J1817" s="16" t="s">
        <v>1901</v>
      </c>
      <c r="K1817" s="16" t="s">
        <v>11167</v>
      </c>
      <c r="L1817" s="16" t="s">
        <v>16488</v>
      </c>
      <c r="M1817" s="16" t="s">
        <v>16489</v>
      </c>
      <c r="N1817" s="16" t="s">
        <v>441</v>
      </c>
      <c r="O1817" s="16" t="s">
        <v>442</v>
      </c>
      <c r="P1817" s="16" t="s">
        <v>16490</v>
      </c>
      <c r="Q1817" s="16" t="s">
        <v>16491</v>
      </c>
      <c r="R1817" s="16" t="s">
        <v>15</v>
      </c>
      <c r="S1817" s="16" t="s">
        <v>829</v>
      </c>
      <c r="T1817" s="16" t="s">
        <v>16492</v>
      </c>
      <c r="U1817" s="16" t="s">
        <v>447</v>
      </c>
      <c r="V1817" s="16" t="s">
        <v>16493</v>
      </c>
      <c r="W1817" s="16" t="s">
        <v>16490</v>
      </c>
      <c r="X1817" s="16" t="s">
        <v>449</v>
      </c>
      <c r="Y1817" s="16" t="s">
        <v>450</v>
      </c>
      <c r="Z1817" s="16" t="s">
        <v>451</v>
      </c>
      <c r="AA1817" s="16" t="s">
        <v>16494</v>
      </c>
      <c r="AB1817" s="16" t="s">
        <v>829</v>
      </c>
      <c r="AC1817" s="16" t="s">
        <v>15</v>
      </c>
      <c r="AD1817" s="16" t="s">
        <v>453</v>
      </c>
      <c r="AE1817" s="16" t="s">
        <v>338</v>
      </c>
      <c r="AF1817" s="16" t="s">
        <v>338</v>
      </c>
      <c r="AG1817" s="25">
        <f ca="1" t="shared" si="212"/>
        <v>11.8300000000745</v>
      </c>
      <c r="AH1817" s="25" t="str">
        <f t="shared" si="213"/>
        <v>是</v>
      </c>
      <c r="AI1817" s="26" t="str">
        <f ca="1" t="shared" si="214"/>
        <v>是</v>
      </c>
      <c r="AJ1817" s="27" t="str">
        <f ca="1" t="shared" si="215"/>
        <v>是</v>
      </c>
      <c r="AK1817" s="28" t="s">
        <v>69</v>
      </c>
      <c r="AL1817" s="28"/>
      <c r="AM1817" s="28"/>
    </row>
    <row r="1818" spans="1:39">
      <c r="A1818" s="22" t="str">
        <f t="shared" si="210"/>
        <v>黄山黄山区网点</v>
      </c>
      <c r="B1818" s="22" t="str">
        <f>VLOOKUP(R1818,区域划分!A:B,2,0)</f>
        <v>黄山</v>
      </c>
      <c r="C1818" t="str">
        <f t="shared" si="211"/>
        <v>2020-11-09</v>
      </c>
      <c r="D1818" s="16" t="s">
        <v>16495</v>
      </c>
      <c r="E1818" s="16" t="s">
        <v>16496</v>
      </c>
      <c r="F1818" s="16" t="s">
        <v>433</v>
      </c>
      <c r="G1818" s="16" t="s">
        <v>456</v>
      </c>
      <c r="H1818" s="16" t="s">
        <v>457</v>
      </c>
      <c r="I1818" s="16" t="s">
        <v>436</v>
      </c>
      <c r="J1818" s="16" t="s">
        <v>16497</v>
      </c>
      <c r="K1818" s="16" t="s">
        <v>16498</v>
      </c>
      <c r="L1818" s="16" t="s">
        <v>16499</v>
      </c>
      <c r="M1818" s="16" t="s">
        <v>16500</v>
      </c>
      <c r="N1818" s="16" t="s">
        <v>478</v>
      </c>
      <c r="O1818" s="16" t="s">
        <v>442</v>
      </c>
      <c r="P1818" s="16" t="s">
        <v>16501</v>
      </c>
      <c r="Q1818" s="16" t="s">
        <v>16502</v>
      </c>
      <c r="R1818" s="16" t="s">
        <v>78</v>
      </c>
      <c r="S1818" s="16" t="s">
        <v>8147</v>
      </c>
      <c r="T1818" s="16" t="s">
        <v>16503</v>
      </c>
      <c r="U1818" s="16" t="s">
        <v>447</v>
      </c>
      <c r="V1818" s="16" t="s">
        <v>16504</v>
      </c>
      <c r="W1818" s="16" t="s">
        <v>16501</v>
      </c>
      <c r="X1818" s="16" t="s">
        <v>449</v>
      </c>
      <c r="Y1818" s="16" t="s">
        <v>450</v>
      </c>
      <c r="Z1818" s="16" t="s">
        <v>451</v>
      </c>
      <c r="AA1818" s="16" t="s">
        <v>16505</v>
      </c>
      <c r="AB1818" s="16" t="s">
        <v>8147</v>
      </c>
      <c r="AC1818" s="16" t="s">
        <v>78</v>
      </c>
      <c r="AD1818" s="16" t="s">
        <v>453</v>
      </c>
      <c r="AE1818" s="16" t="s">
        <v>338</v>
      </c>
      <c r="AF1818" s="16" t="s">
        <v>338</v>
      </c>
      <c r="AG1818" s="25">
        <f ca="1" t="shared" si="212"/>
        <v>4.4730555555434</v>
      </c>
      <c r="AH1818" s="25" t="str">
        <f t="shared" si="213"/>
        <v>是</v>
      </c>
      <c r="AI1818" s="26" t="str">
        <f ca="1" t="shared" si="214"/>
        <v>是</v>
      </c>
      <c r="AJ1818" s="27" t="str">
        <f ca="1" t="shared" si="215"/>
        <v>是</v>
      </c>
      <c r="AK1818" s="28" t="s">
        <v>69</v>
      </c>
      <c r="AL1818" s="28"/>
      <c r="AM1818" s="28"/>
    </row>
    <row r="1819" spans="1:39">
      <c r="A1819" s="22" t="str">
        <f t="shared" si="210"/>
        <v>黄山黄山区网点</v>
      </c>
      <c r="B1819" s="22" t="str">
        <f>VLOOKUP(R1819,区域划分!A:B,2,0)</f>
        <v>黄山</v>
      </c>
      <c r="C1819" t="str">
        <f t="shared" si="211"/>
        <v>2020-11-09</v>
      </c>
      <c r="D1819" s="16" t="s">
        <v>16506</v>
      </c>
      <c r="E1819" s="16" t="s">
        <v>16507</v>
      </c>
      <c r="F1819" s="16" t="s">
        <v>433</v>
      </c>
      <c r="G1819" s="16" t="s">
        <v>532</v>
      </c>
      <c r="H1819" s="16" t="s">
        <v>533</v>
      </c>
      <c r="I1819" s="16" t="s">
        <v>473</v>
      </c>
      <c r="J1819" s="16" t="s">
        <v>846</v>
      </c>
      <c r="K1819" s="16" t="s">
        <v>16508</v>
      </c>
      <c r="L1819" s="16" t="s">
        <v>16509</v>
      </c>
      <c r="M1819" s="16" t="s">
        <v>537</v>
      </c>
      <c r="N1819" s="16" t="s">
        <v>441</v>
      </c>
      <c r="O1819" s="16" t="s">
        <v>442</v>
      </c>
      <c r="P1819" s="16" t="s">
        <v>537</v>
      </c>
      <c r="Q1819" s="16" t="s">
        <v>16510</v>
      </c>
      <c r="R1819" s="16" t="s">
        <v>78</v>
      </c>
      <c r="S1819" s="16" t="s">
        <v>8147</v>
      </c>
      <c r="T1819" s="16" t="s">
        <v>16511</v>
      </c>
      <c r="U1819" s="16" t="s">
        <v>447</v>
      </c>
      <c r="V1819" s="16" t="s">
        <v>541</v>
      </c>
      <c r="W1819" s="16" t="s">
        <v>537</v>
      </c>
      <c r="X1819" s="16" t="s">
        <v>449</v>
      </c>
      <c r="Y1819" s="16" t="s">
        <v>450</v>
      </c>
      <c r="Z1819" s="16" t="s">
        <v>451</v>
      </c>
      <c r="AA1819" s="16" t="s">
        <v>16512</v>
      </c>
      <c r="AB1819" s="16" t="s">
        <v>8147</v>
      </c>
      <c r="AC1819" s="16" t="s">
        <v>78</v>
      </c>
      <c r="AD1819" s="16" t="s">
        <v>453</v>
      </c>
      <c r="AE1819" s="16" t="s">
        <v>338</v>
      </c>
      <c r="AF1819" s="16" t="s">
        <v>338</v>
      </c>
      <c r="AG1819" s="25">
        <f ca="1" t="shared" si="212"/>
        <v>2.69916666671634</v>
      </c>
      <c r="AH1819" s="25" t="str">
        <f t="shared" si="213"/>
        <v>是</v>
      </c>
      <c r="AI1819" s="26" t="str">
        <f ca="1" t="shared" si="214"/>
        <v>是</v>
      </c>
      <c r="AJ1819" s="27" t="str">
        <f ca="1" t="shared" si="215"/>
        <v>是</v>
      </c>
      <c r="AK1819" s="28" t="s">
        <v>69</v>
      </c>
      <c r="AL1819" s="28"/>
      <c r="AM1819" s="28"/>
    </row>
    <row r="1820" spans="1:39">
      <c r="A1820" s="22" t="str">
        <f t="shared" si="210"/>
        <v>马鞍山和县网点</v>
      </c>
      <c r="B1820" s="22" t="str">
        <f>VLOOKUP(R1820,区域划分!A:B,2,0)</f>
        <v>和县</v>
      </c>
      <c r="C1820" t="str">
        <f t="shared" si="211"/>
        <v>2020-11-09</v>
      </c>
      <c r="D1820" s="16" t="s">
        <v>16513</v>
      </c>
      <c r="E1820" s="16" t="s">
        <v>16514</v>
      </c>
      <c r="F1820" s="16" t="s">
        <v>433</v>
      </c>
      <c r="G1820" s="16" t="s">
        <v>471</v>
      </c>
      <c r="H1820" s="16" t="s">
        <v>472</v>
      </c>
      <c r="I1820" s="16" t="s">
        <v>436</v>
      </c>
      <c r="J1820" s="16" t="s">
        <v>16515</v>
      </c>
      <c r="K1820" s="16" t="s">
        <v>16516</v>
      </c>
      <c r="L1820" s="16" t="s">
        <v>16517</v>
      </c>
      <c r="M1820" s="16" t="s">
        <v>16518</v>
      </c>
      <c r="N1820" s="16" t="s">
        <v>441</v>
      </c>
      <c r="O1820" s="16" t="s">
        <v>442</v>
      </c>
      <c r="P1820" s="16" t="s">
        <v>16519</v>
      </c>
      <c r="Q1820" s="16" t="s">
        <v>16520</v>
      </c>
      <c r="R1820" s="16" t="s">
        <v>59</v>
      </c>
      <c r="S1820" s="16" t="s">
        <v>9895</v>
      </c>
      <c r="T1820" s="16" t="s">
        <v>16521</v>
      </c>
      <c r="U1820" s="16" t="s">
        <v>447</v>
      </c>
      <c r="V1820" s="16" t="s">
        <v>16522</v>
      </c>
      <c r="W1820" s="16" t="s">
        <v>16519</v>
      </c>
      <c r="X1820" s="16" t="s">
        <v>449</v>
      </c>
      <c r="Y1820" s="16" t="s">
        <v>450</v>
      </c>
      <c r="Z1820" s="16" t="s">
        <v>451</v>
      </c>
      <c r="AA1820" s="16" t="s">
        <v>16523</v>
      </c>
      <c r="AB1820" s="16" t="s">
        <v>9895</v>
      </c>
      <c r="AC1820" s="16" t="s">
        <v>59</v>
      </c>
      <c r="AD1820" s="16" t="s">
        <v>453</v>
      </c>
      <c r="AE1820" s="16" t="s">
        <v>338</v>
      </c>
      <c r="AF1820" s="16" t="s">
        <v>338</v>
      </c>
      <c r="AG1820" s="25">
        <f ca="1" t="shared" si="212"/>
        <v>21.8391666665557</v>
      </c>
      <c r="AH1820" s="25" t="str">
        <f t="shared" si="213"/>
        <v>是</v>
      </c>
      <c r="AI1820" s="26" t="str">
        <f ca="1" t="shared" si="214"/>
        <v>是</v>
      </c>
      <c r="AJ1820" s="27" t="str">
        <f ca="1" t="shared" si="215"/>
        <v>是</v>
      </c>
      <c r="AK1820" s="28" t="s">
        <v>69</v>
      </c>
      <c r="AL1820" s="28"/>
      <c r="AM1820" s="28"/>
    </row>
    <row r="1821" spans="1:39">
      <c r="A1821" s="22" t="str">
        <f t="shared" si="210"/>
        <v>合肥经开大学城网点</v>
      </c>
      <c r="B1821" s="22" t="str">
        <f>VLOOKUP(R1821,区域划分!A:B,2,0)</f>
        <v>合肥南</v>
      </c>
      <c r="C1821" t="str">
        <f t="shared" si="211"/>
        <v>2020-11-09</v>
      </c>
      <c r="D1821" s="16" t="s">
        <v>16524</v>
      </c>
      <c r="E1821" s="16" t="s">
        <v>14446</v>
      </c>
      <c r="F1821" s="16" t="s">
        <v>433</v>
      </c>
      <c r="G1821" s="16" t="s">
        <v>456</v>
      </c>
      <c r="H1821" s="16" t="s">
        <v>753</v>
      </c>
      <c r="I1821" s="16" t="s">
        <v>473</v>
      </c>
      <c r="J1821" s="16" t="s">
        <v>14447</v>
      </c>
      <c r="K1821" s="16" t="s">
        <v>14448</v>
      </c>
      <c r="L1821" s="16" t="s">
        <v>16525</v>
      </c>
      <c r="M1821" s="16" t="s">
        <v>537</v>
      </c>
      <c r="N1821" s="16" t="s">
        <v>441</v>
      </c>
      <c r="O1821" s="16" t="s">
        <v>442</v>
      </c>
      <c r="P1821" s="16" t="s">
        <v>537</v>
      </c>
      <c r="Q1821" s="16" t="s">
        <v>8866</v>
      </c>
      <c r="R1821" s="16" t="s">
        <v>7</v>
      </c>
      <c r="S1821" s="16" t="s">
        <v>3414</v>
      </c>
      <c r="T1821" s="16" t="s">
        <v>16526</v>
      </c>
      <c r="U1821" s="16" t="s">
        <v>447</v>
      </c>
      <c r="V1821" s="16" t="s">
        <v>541</v>
      </c>
      <c r="W1821" s="16" t="s">
        <v>537</v>
      </c>
      <c r="X1821" s="16" t="s">
        <v>449</v>
      </c>
      <c r="Y1821" s="16" t="s">
        <v>450</v>
      </c>
      <c r="Z1821" s="16" t="s">
        <v>451</v>
      </c>
      <c r="AA1821" s="16" t="s">
        <v>16527</v>
      </c>
      <c r="AB1821" s="16" t="s">
        <v>3414</v>
      </c>
      <c r="AC1821" s="16" t="s">
        <v>111</v>
      </c>
      <c r="AD1821" s="16" t="s">
        <v>453</v>
      </c>
      <c r="AE1821" s="16" t="s">
        <v>338</v>
      </c>
      <c r="AF1821" s="16" t="s">
        <v>338</v>
      </c>
      <c r="AG1821" s="25">
        <f ca="1" t="shared" si="212"/>
        <v>23.2774999999674</v>
      </c>
      <c r="AH1821" s="25" t="str">
        <f t="shared" si="213"/>
        <v>是</v>
      </c>
      <c r="AI1821" s="26" t="str">
        <f ca="1" t="shared" si="214"/>
        <v>是</v>
      </c>
      <c r="AJ1821" s="27" t="str">
        <f ca="1" t="shared" si="215"/>
        <v>是</v>
      </c>
      <c r="AK1821" s="28" t="s">
        <v>69</v>
      </c>
      <c r="AL1821" s="28"/>
      <c r="AM1821" s="28"/>
    </row>
    <row r="1822" spans="1:39">
      <c r="A1822" s="22" t="str">
        <f t="shared" si="210"/>
        <v>合肥长丰水湖镇网点</v>
      </c>
      <c r="B1822" s="22" t="str">
        <f>VLOOKUP(R1822,区域划分!A:B,2,0)</f>
        <v>合肥北</v>
      </c>
      <c r="C1822" t="str">
        <f t="shared" si="211"/>
        <v>2020-11-09</v>
      </c>
      <c r="D1822" s="16" t="s">
        <v>16528</v>
      </c>
      <c r="E1822" s="16" t="s">
        <v>16529</v>
      </c>
      <c r="F1822" s="16" t="s">
        <v>433</v>
      </c>
      <c r="G1822" s="16" t="s">
        <v>532</v>
      </c>
      <c r="H1822" s="16" t="s">
        <v>533</v>
      </c>
      <c r="I1822" s="16" t="s">
        <v>473</v>
      </c>
      <c r="J1822" s="16" t="s">
        <v>4956</v>
      </c>
      <c r="K1822" s="16" t="s">
        <v>4957</v>
      </c>
      <c r="L1822" s="16" t="s">
        <v>16530</v>
      </c>
      <c r="M1822" s="16" t="s">
        <v>16531</v>
      </c>
      <c r="N1822" s="16" t="s">
        <v>441</v>
      </c>
      <c r="O1822" s="16" t="s">
        <v>442</v>
      </c>
      <c r="P1822" s="16" t="s">
        <v>16532</v>
      </c>
      <c r="Q1822" s="16" t="s">
        <v>16533</v>
      </c>
      <c r="R1822" s="16" t="s">
        <v>15</v>
      </c>
      <c r="S1822" s="16" t="s">
        <v>829</v>
      </c>
      <c r="T1822" s="16" t="s">
        <v>16534</v>
      </c>
      <c r="U1822" s="16" t="s">
        <v>447</v>
      </c>
      <c r="V1822" s="16" t="s">
        <v>16535</v>
      </c>
      <c r="W1822" s="16" t="s">
        <v>16532</v>
      </c>
      <c r="X1822" s="16" t="s">
        <v>449</v>
      </c>
      <c r="Y1822" s="16" t="s">
        <v>450</v>
      </c>
      <c r="Z1822" s="16" t="s">
        <v>451</v>
      </c>
      <c r="AA1822" s="16" t="s">
        <v>16536</v>
      </c>
      <c r="AB1822" s="16" t="s">
        <v>829</v>
      </c>
      <c r="AC1822" s="16" t="s">
        <v>15</v>
      </c>
      <c r="AD1822" s="16" t="s">
        <v>453</v>
      </c>
      <c r="AE1822" s="16" t="s">
        <v>338</v>
      </c>
      <c r="AF1822" s="16" t="s">
        <v>338</v>
      </c>
      <c r="AG1822" s="25">
        <f ca="1" t="shared" si="212"/>
        <v>10.0236111109843</v>
      </c>
      <c r="AH1822" s="25" t="str">
        <f t="shared" si="213"/>
        <v>是</v>
      </c>
      <c r="AI1822" s="26" t="str">
        <f ca="1" t="shared" si="214"/>
        <v>是</v>
      </c>
      <c r="AJ1822" s="27" t="str">
        <f ca="1" t="shared" si="215"/>
        <v>是</v>
      </c>
      <c r="AK1822" s="28" t="s">
        <v>69</v>
      </c>
      <c r="AL1822" s="28"/>
      <c r="AM1822" s="28"/>
    </row>
    <row r="1823" spans="1:39">
      <c r="A1823" s="22" t="str">
        <f t="shared" si="210"/>
        <v>合肥经开大学城网点</v>
      </c>
      <c r="B1823" s="22" t="str">
        <f>VLOOKUP(R1823,区域划分!A:B,2,0)</f>
        <v>合肥南</v>
      </c>
      <c r="C1823" t="str">
        <f t="shared" si="211"/>
        <v>2020-11-09</v>
      </c>
      <c r="D1823" s="16" t="s">
        <v>16537</v>
      </c>
      <c r="E1823" s="16" t="s">
        <v>12791</v>
      </c>
      <c r="F1823" s="16" t="s">
        <v>433</v>
      </c>
      <c r="G1823" s="16" t="s">
        <v>471</v>
      </c>
      <c r="H1823" s="16" t="s">
        <v>472</v>
      </c>
      <c r="I1823" s="16" t="s">
        <v>473</v>
      </c>
      <c r="J1823" s="16" t="s">
        <v>12792</v>
      </c>
      <c r="K1823" s="16" t="s">
        <v>12793</v>
      </c>
      <c r="L1823" s="16" t="s">
        <v>16538</v>
      </c>
      <c r="M1823" s="16" t="s">
        <v>12795</v>
      </c>
      <c r="N1823" s="16" t="s">
        <v>441</v>
      </c>
      <c r="O1823" s="16" t="s">
        <v>442</v>
      </c>
      <c r="P1823" s="16" t="s">
        <v>12796</v>
      </c>
      <c r="Q1823" s="16" t="s">
        <v>12797</v>
      </c>
      <c r="R1823" s="16" t="s">
        <v>7</v>
      </c>
      <c r="S1823" s="16" t="s">
        <v>3414</v>
      </c>
      <c r="T1823" s="16" t="s">
        <v>16539</v>
      </c>
      <c r="U1823" s="16" t="s">
        <v>447</v>
      </c>
      <c r="V1823" s="16" t="s">
        <v>12799</v>
      </c>
      <c r="W1823" s="16" t="s">
        <v>12796</v>
      </c>
      <c r="X1823" s="16" t="s">
        <v>449</v>
      </c>
      <c r="Y1823" s="16" t="s">
        <v>450</v>
      </c>
      <c r="Z1823" s="16" t="s">
        <v>451</v>
      </c>
      <c r="AA1823" s="16" t="s">
        <v>16540</v>
      </c>
      <c r="AB1823" s="16" t="s">
        <v>3414</v>
      </c>
      <c r="AC1823" s="16" t="s">
        <v>111</v>
      </c>
      <c r="AD1823" s="16" t="s">
        <v>453</v>
      </c>
      <c r="AE1823" s="16" t="s">
        <v>338</v>
      </c>
      <c r="AF1823" s="16" t="s">
        <v>338</v>
      </c>
      <c r="AG1823" s="25">
        <f ca="1" t="shared" si="212"/>
        <v>23.1761111111264</v>
      </c>
      <c r="AH1823" s="25" t="str">
        <f t="shared" si="213"/>
        <v>是</v>
      </c>
      <c r="AI1823" s="26" t="str">
        <f ca="1" t="shared" si="214"/>
        <v>是</v>
      </c>
      <c r="AJ1823" s="27" t="str">
        <f ca="1" t="shared" si="215"/>
        <v>是</v>
      </c>
      <c r="AK1823" s="28" t="s">
        <v>69</v>
      </c>
      <c r="AL1823" s="28"/>
      <c r="AM1823" s="28"/>
    </row>
    <row r="1824" spans="1:39">
      <c r="A1824" s="22" t="str">
        <f t="shared" si="210"/>
        <v>合肥庐阳海棠网点</v>
      </c>
      <c r="B1824" s="22" t="str">
        <f>VLOOKUP(R1824,区域划分!A:B,2,0)</f>
        <v>合肥北</v>
      </c>
      <c r="C1824" t="str">
        <f t="shared" si="211"/>
        <v>2020-11-09</v>
      </c>
      <c r="D1824" s="16" t="s">
        <v>16541</v>
      </c>
      <c r="E1824" s="16" t="s">
        <v>16542</v>
      </c>
      <c r="F1824" s="16" t="s">
        <v>433</v>
      </c>
      <c r="G1824" s="16" t="s">
        <v>456</v>
      </c>
      <c r="H1824" s="16" t="s">
        <v>457</v>
      </c>
      <c r="I1824" s="16" t="s">
        <v>436</v>
      </c>
      <c r="J1824" s="16" t="s">
        <v>1515</v>
      </c>
      <c r="K1824" s="16" t="s">
        <v>588</v>
      </c>
      <c r="L1824" s="16" t="s">
        <v>16543</v>
      </c>
      <c r="M1824" s="16" t="s">
        <v>1518</v>
      </c>
      <c r="N1824" s="16" t="s">
        <v>478</v>
      </c>
      <c r="O1824" s="16" t="s">
        <v>442</v>
      </c>
      <c r="P1824" s="16" t="s">
        <v>16544</v>
      </c>
      <c r="Q1824" s="16" t="s">
        <v>16545</v>
      </c>
      <c r="R1824" s="16" t="s">
        <v>117</v>
      </c>
      <c r="S1824" s="16" t="s">
        <v>606</v>
      </c>
      <c r="T1824" s="16" t="s">
        <v>16426</v>
      </c>
      <c r="U1824" s="16" t="s">
        <v>466</v>
      </c>
      <c r="V1824" s="16" t="s">
        <v>1521</v>
      </c>
      <c r="W1824" s="16" t="s">
        <v>16544</v>
      </c>
      <c r="X1824" s="16" t="s">
        <v>449</v>
      </c>
      <c r="Y1824" s="16" t="s">
        <v>450</v>
      </c>
      <c r="Z1824" s="16" t="s">
        <v>451</v>
      </c>
      <c r="AA1824" s="16" t="s">
        <v>16546</v>
      </c>
      <c r="AB1824" s="16" t="s">
        <v>606</v>
      </c>
      <c r="AC1824" s="16" t="s">
        <v>117</v>
      </c>
      <c r="AD1824" s="16" t="s">
        <v>453</v>
      </c>
      <c r="AE1824" s="16" t="s">
        <v>117</v>
      </c>
      <c r="AF1824" s="16" t="s">
        <v>338</v>
      </c>
      <c r="AG1824" s="25">
        <f ca="1" t="shared" si="212"/>
        <v>23.2486111111357</v>
      </c>
      <c r="AH1824" s="25" t="str">
        <f t="shared" si="213"/>
        <v>是</v>
      </c>
      <c r="AI1824" s="26" t="str">
        <f ca="1" t="shared" si="214"/>
        <v>是</v>
      </c>
      <c r="AJ1824" s="27" t="str">
        <f ca="1" t="shared" si="215"/>
        <v>是</v>
      </c>
      <c r="AK1824" s="28"/>
      <c r="AL1824" s="28" t="s">
        <v>71</v>
      </c>
      <c r="AM1824" s="28"/>
    </row>
    <row r="1825" spans="1:39">
      <c r="A1825" s="22" t="str">
        <f t="shared" si="210"/>
        <v>铜陵义安城关网点</v>
      </c>
      <c r="B1825" s="22" t="str">
        <f>VLOOKUP(R1825,区域划分!A:B,2,0)</f>
        <v>铜陵</v>
      </c>
      <c r="C1825" t="str">
        <f t="shared" si="211"/>
        <v>2020-11-09</v>
      </c>
      <c r="D1825" s="16" t="s">
        <v>16547</v>
      </c>
      <c r="E1825" s="16" t="s">
        <v>16548</v>
      </c>
      <c r="F1825" s="16" t="s">
        <v>433</v>
      </c>
      <c r="G1825" s="16" t="s">
        <v>471</v>
      </c>
      <c r="H1825" s="16" t="s">
        <v>472</v>
      </c>
      <c r="I1825" s="16" t="s">
        <v>473</v>
      </c>
      <c r="J1825" s="16" t="s">
        <v>6863</v>
      </c>
      <c r="K1825" s="16" t="s">
        <v>16549</v>
      </c>
      <c r="L1825" s="16" t="s">
        <v>16550</v>
      </c>
      <c r="M1825" s="16" t="s">
        <v>16551</v>
      </c>
      <c r="N1825" s="16" t="s">
        <v>441</v>
      </c>
      <c r="O1825" s="16" t="s">
        <v>442</v>
      </c>
      <c r="P1825" s="16" t="s">
        <v>16552</v>
      </c>
      <c r="Q1825" s="16" t="s">
        <v>16553</v>
      </c>
      <c r="R1825" s="16" t="s">
        <v>114</v>
      </c>
      <c r="S1825" s="16" t="s">
        <v>4755</v>
      </c>
      <c r="T1825" s="16" t="s">
        <v>16554</v>
      </c>
      <c r="U1825" s="16" t="s">
        <v>447</v>
      </c>
      <c r="V1825" s="16" t="s">
        <v>16555</v>
      </c>
      <c r="W1825" s="16" t="s">
        <v>16552</v>
      </c>
      <c r="X1825" s="16" t="s">
        <v>449</v>
      </c>
      <c r="Y1825" s="16" t="s">
        <v>450</v>
      </c>
      <c r="Z1825" s="16" t="s">
        <v>451</v>
      </c>
      <c r="AA1825" s="16" t="s">
        <v>16556</v>
      </c>
      <c r="AB1825" s="16" t="s">
        <v>4755</v>
      </c>
      <c r="AC1825" s="16" t="s">
        <v>114</v>
      </c>
      <c r="AD1825" s="16" t="s">
        <v>453</v>
      </c>
      <c r="AE1825" s="16" t="s">
        <v>338</v>
      </c>
      <c r="AF1825" s="16" t="s">
        <v>338</v>
      </c>
      <c r="AG1825" s="25">
        <f ca="1" t="shared" si="212"/>
        <v>1.35194444441004</v>
      </c>
      <c r="AH1825" s="25" t="str">
        <f t="shared" si="213"/>
        <v>是</v>
      </c>
      <c r="AI1825" s="26" t="str">
        <f ca="1" t="shared" si="214"/>
        <v>是</v>
      </c>
      <c r="AJ1825" s="27" t="str">
        <f ca="1" t="shared" si="215"/>
        <v>是</v>
      </c>
      <c r="AK1825" s="28" t="s">
        <v>69</v>
      </c>
      <c r="AL1825" s="28"/>
      <c r="AM1825" s="28"/>
    </row>
    <row r="1826" spans="1:39">
      <c r="A1826" s="22" t="str">
        <f t="shared" si="210"/>
        <v>合肥经开大学城网点</v>
      </c>
      <c r="B1826" s="22" t="str">
        <f>VLOOKUP(R1826,区域划分!A:B,2,0)</f>
        <v>合肥南</v>
      </c>
      <c r="C1826" t="str">
        <f t="shared" si="211"/>
        <v>2020-11-09</v>
      </c>
      <c r="D1826" s="16" t="s">
        <v>16557</v>
      </c>
      <c r="E1826" s="16" t="s">
        <v>16558</v>
      </c>
      <c r="F1826" s="16" t="s">
        <v>433</v>
      </c>
      <c r="G1826" s="16" t="s">
        <v>471</v>
      </c>
      <c r="H1826" s="16" t="s">
        <v>472</v>
      </c>
      <c r="I1826" s="16" t="s">
        <v>473</v>
      </c>
      <c r="J1826" s="16" t="s">
        <v>7807</v>
      </c>
      <c r="K1826" s="16" t="s">
        <v>7808</v>
      </c>
      <c r="L1826" s="16" t="s">
        <v>16559</v>
      </c>
      <c r="M1826" s="16" t="s">
        <v>16560</v>
      </c>
      <c r="N1826" s="16" t="s">
        <v>478</v>
      </c>
      <c r="O1826" s="16" t="s">
        <v>442</v>
      </c>
      <c r="P1826" s="16" t="s">
        <v>16561</v>
      </c>
      <c r="Q1826" s="16" t="s">
        <v>16562</v>
      </c>
      <c r="R1826" s="16" t="s">
        <v>7</v>
      </c>
      <c r="S1826" s="16" t="s">
        <v>3414</v>
      </c>
      <c r="T1826" s="16" t="s">
        <v>16563</v>
      </c>
      <c r="U1826" s="16" t="s">
        <v>447</v>
      </c>
      <c r="V1826" s="16" t="s">
        <v>16564</v>
      </c>
      <c r="W1826" s="16" t="s">
        <v>16561</v>
      </c>
      <c r="X1826" s="16" t="s">
        <v>449</v>
      </c>
      <c r="Y1826" s="16" t="s">
        <v>450</v>
      </c>
      <c r="Z1826" s="16" t="s">
        <v>451</v>
      </c>
      <c r="AA1826" s="16" t="s">
        <v>16565</v>
      </c>
      <c r="AB1826" s="16" t="s">
        <v>3414</v>
      </c>
      <c r="AC1826" s="16" t="s">
        <v>111</v>
      </c>
      <c r="AD1826" s="16" t="s">
        <v>453</v>
      </c>
      <c r="AE1826" s="16" t="s">
        <v>338</v>
      </c>
      <c r="AF1826" s="16" t="s">
        <v>338</v>
      </c>
      <c r="AG1826" s="25">
        <f ca="1" t="shared" si="212"/>
        <v>23.1522222222411</v>
      </c>
      <c r="AH1826" s="25" t="str">
        <f t="shared" si="213"/>
        <v>是</v>
      </c>
      <c r="AI1826" s="26" t="str">
        <f ca="1" t="shared" si="214"/>
        <v>是</v>
      </c>
      <c r="AJ1826" s="27" t="str">
        <f ca="1" t="shared" si="215"/>
        <v>是</v>
      </c>
      <c r="AK1826" s="28" t="s">
        <v>69</v>
      </c>
      <c r="AL1826" s="28"/>
      <c r="AM1826" s="28"/>
    </row>
    <row r="1827" spans="1:39">
      <c r="A1827" s="22" t="str">
        <f t="shared" si="210"/>
        <v>合肥长丰水湖镇网点</v>
      </c>
      <c r="B1827" s="22" t="str">
        <f>VLOOKUP(R1827,区域划分!A:B,2,0)</f>
        <v>合肥北</v>
      </c>
      <c r="C1827" t="str">
        <f t="shared" si="211"/>
        <v>2020-11-09</v>
      </c>
      <c r="D1827" s="16" t="s">
        <v>16566</v>
      </c>
      <c r="E1827" s="16" t="s">
        <v>16567</v>
      </c>
      <c r="F1827" s="16" t="s">
        <v>433</v>
      </c>
      <c r="G1827" s="16" t="s">
        <v>471</v>
      </c>
      <c r="H1827" s="16" t="s">
        <v>472</v>
      </c>
      <c r="I1827" s="16" t="s">
        <v>436</v>
      </c>
      <c r="J1827" s="16" t="s">
        <v>686</v>
      </c>
      <c r="K1827" s="16" t="s">
        <v>16568</v>
      </c>
      <c r="L1827" s="16" t="s">
        <v>16569</v>
      </c>
      <c r="M1827" s="16" t="s">
        <v>16570</v>
      </c>
      <c r="N1827" s="16" t="s">
        <v>478</v>
      </c>
      <c r="O1827" s="16" t="s">
        <v>442</v>
      </c>
      <c r="P1827" s="16" t="s">
        <v>16571</v>
      </c>
      <c r="Q1827" s="16" t="s">
        <v>16572</v>
      </c>
      <c r="R1827" s="16" t="s">
        <v>15</v>
      </c>
      <c r="S1827" s="16" t="s">
        <v>829</v>
      </c>
      <c r="T1827" s="16" t="s">
        <v>16573</v>
      </c>
      <c r="U1827" s="16" t="s">
        <v>447</v>
      </c>
      <c r="V1827" s="16" t="s">
        <v>16574</v>
      </c>
      <c r="W1827" s="16" t="s">
        <v>16571</v>
      </c>
      <c r="X1827" s="16" t="s">
        <v>449</v>
      </c>
      <c r="Y1827" s="16" t="s">
        <v>450</v>
      </c>
      <c r="Z1827" s="16" t="s">
        <v>451</v>
      </c>
      <c r="AA1827" s="16" t="s">
        <v>16575</v>
      </c>
      <c r="AB1827" s="16" t="s">
        <v>829</v>
      </c>
      <c r="AC1827" s="16" t="s">
        <v>15</v>
      </c>
      <c r="AD1827" s="16" t="s">
        <v>453</v>
      </c>
      <c r="AE1827" s="16" t="s">
        <v>338</v>
      </c>
      <c r="AF1827" s="16" t="s">
        <v>338</v>
      </c>
      <c r="AG1827" s="25">
        <f ca="1" t="shared" si="212"/>
        <v>9.5547222221503</v>
      </c>
      <c r="AH1827" s="25" t="str">
        <f t="shared" si="213"/>
        <v>是</v>
      </c>
      <c r="AI1827" s="26" t="str">
        <f ca="1" t="shared" si="214"/>
        <v>是</v>
      </c>
      <c r="AJ1827" s="27" t="str">
        <f ca="1" t="shared" si="215"/>
        <v>是</v>
      </c>
      <c r="AK1827" s="28" t="s">
        <v>69</v>
      </c>
      <c r="AL1827" s="28"/>
      <c r="AM1827" s="28"/>
    </row>
    <row r="1828" spans="1:39">
      <c r="A1828" s="22" t="str">
        <f t="shared" si="210"/>
        <v>合肥经开大学城网点</v>
      </c>
      <c r="B1828" s="22" t="str">
        <f>VLOOKUP(R1828,区域划分!A:B,2,0)</f>
        <v>合肥南</v>
      </c>
      <c r="C1828" t="str">
        <f t="shared" si="211"/>
        <v>2020-11-09</v>
      </c>
      <c r="D1828" s="16" t="s">
        <v>16576</v>
      </c>
      <c r="E1828" s="16" t="s">
        <v>16577</v>
      </c>
      <c r="F1828" s="16" t="s">
        <v>433</v>
      </c>
      <c r="G1828" s="16" t="s">
        <v>532</v>
      </c>
      <c r="H1828" s="16" t="s">
        <v>533</v>
      </c>
      <c r="I1828" s="16" t="s">
        <v>473</v>
      </c>
      <c r="J1828" s="16" t="s">
        <v>3249</v>
      </c>
      <c r="K1828" s="16" t="s">
        <v>4412</v>
      </c>
      <c r="L1828" s="16" t="s">
        <v>16578</v>
      </c>
      <c r="M1828" s="16" t="s">
        <v>2102</v>
      </c>
      <c r="N1828" s="16" t="s">
        <v>478</v>
      </c>
      <c r="O1828" s="16" t="s">
        <v>479</v>
      </c>
      <c r="P1828" s="16" t="s">
        <v>2103</v>
      </c>
      <c r="Q1828" s="16" t="s">
        <v>2104</v>
      </c>
      <c r="R1828" s="16" t="s">
        <v>7</v>
      </c>
      <c r="S1828" s="16" t="s">
        <v>3414</v>
      </c>
      <c r="T1828" s="16" t="s">
        <v>15090</v>
      </c>
      <c r="U1828" s="16" t="s">
        <v>447</v>
      </c>
      <c r="V1828" s="16" t="s">
        <v>16579</v>
      </c>
      <c r="W1828" s="16" t="s">
        <v>2103</v>
      </c>
      <c r="X1828" s="16" t="s">
        <v>449</v>
      </c>
      <c r="Y1828" s="16" t="s">
        <v>450</v>
      </c>
      <c r="Z1828" s="16" t="s">
        <v>451</v>
      </c>
      <c r="AA1828" s="16" t="s">
        <v>16580</v>
      </c>
      <c r="AB1828" s="16" t="s">
        <v>3414</v>
      </c>
      <c r="AC1828" s="16" t="s">
        <v>111</v>
      </c>
      <c r="AD1828" s="16" t="s">
        <v>453</v>
      </c>
      <c r="AE1828" s="16" t="s">
        <v>338</v>
      </c>
      <c r="AF1828" s="16" t="s">
        <v>338</v>
      </c>
      <c r="AG1828" s="25">
        <f ca="1" t="shared" si="212"/>
        <v>22.9780555555481</v>
      </c>
      <c r="AH1828" s="25" t="str">
        <f t="shared" si="213"/>
        <v>是</v>
      </c>
      <c r="AI1828" s="26" t="str">
        <f ca="1" t="shared" si="214"/>
        <v>是</v>
      </c>
      <c r="AJ1828" s="27" t="str">
        <f ca="1" t="shared" si="215"/>
        <v>是</v>
      </c>
      <c r="AK1828" s="28" t="s">
        <v>69</v>
      </c>
      <c r="AL1828" s="28"/>
      <c r="AM1828" s="28"/>
    </row>
    <row r="1829" spans="1:39">
      <c r="A1829" s="22" t="str">
        <f t="shared" si="210"/>
        <v>合肥肥东人民路网点</v>
      </c>
      <c r="B1829" s="22" t="str">
        <f>VLOOKUP(R1829,区域划分!A:B,2,0)</f>
        <v>肥东</v>
      </c>
      <c r="C1829" t="str">
        <f t="shared" si="211"/>
        <v>2020-11-09</v>
      </c>
      <c r="D1829" s="16" t="s">
        <v>16581</v>
      </c>
      <c r="E1829" s="16" t="s">
        <v>16582</v>
      </c>
      <c r="F1829" s="16" t="s">
        <v>835</v>
      </c>
      <c r="G1829" s="16" t="s">
        <v>456</v>
      </c>
      <c r="H1829" s="16" t="s">
        <v>457</v>
      </c>
      <c r="I1829" s="16" t="s">
        <v>473</v>
      </c>
      <c r="J1829" s="16" t="s">
        <v>836</v>
      </c>
      <c r="K1829" s="16" t="s">
        <v>16583</v>
      </c>
      <c r="L1829" s="16" t="s">
        <v>16584</v>
      </c>
      <c r="M1829" s="16" t="s">
        <v>1033</v>
      </c>
      <c r="N1829" s="16" t="s">
        <v>478</v>
      </c>
      <c r="O1829" s="16" t="s">
        <v>479</v>
      </c>
      <c r="P1829" s="16" t="s">
        <v>16585</v>
      </c>
      <c r="Q1829" s="16" t="s">
        <v>16586</v>
      </c>
      <c r="R1829" s="16" t="s">
        <v>23</v>
      </c>
      <c r="S1829" s="16" t="s">
        <v>2174</v>
      </c>
      <c r="T1829" s="16" t="s">
        <v>16587</v>
      </c>
      <c r="U1829" s="16" t="s">
        <v>447</v>
      </c>
      <c r="V1829" s="16" t="s">
        <v>1037</v>
      </c>
      <c r="W1829" s="16" t="s">
        <v>16585</v>
      </c>
      <c r="X1829" s="16" t="s">
        <v>449</v>
      </c>
      <c r="Y1829" s="16" t="s">
        <v>450</v>
      </c>
      <c r="Z1829" s="16" t="s">
        <v>451</v>
      </c>
      <c r="AA1829" s="16" t="s">
        <v>16588</v>
      </c>
      <c r="AB1829" s="16" t="s">
        <v>2174</v>
      </c>
      <c r="AC1829" s="16" t="s">
        <v>23</v>
      </c>
      <c r="AD1829" s="16" t="s">
        <v>453</v>
      </c>
      <c r="AE1829" s="16" t="s">
        <v>338</v>
      </c>
      <c r="AF1829" s="16" t="s">
        <v>338</v>
      </c>
      <c r="AG1829" s="25">
        <f ca="1" t="shared" si="212"/>
        <v>5.60416666668607</v>
      </c>
      <c r="AH1829" s="25" t="str">
        <f t="shared" si="213"/>
        <v>是</v>
      </c>
      <c r="AI1829" s="26" t="str">
        <f ca="1" t="shared" si="214"/>
        <v>是</v>
      </c>
      <c r="AJ1829" s="27" t="str">
        <f ca="1" t="shared" si="215"/>
        <v>是</v>
      </c>
      <c r="AK1829" s="28" t="s">
        <v>69</v>
      </c>
      <c r="AL1829" s="28"/>
      <c r="AM1829" s="28"/>
    </row>
    <row r="1830" spans="1:39">
      <c r="A1830" s="22" t="str">
        <f t="shared" si="210"/>
        <v>六安霍邱高塘镇网点</v>
      </c>
      <c r="B1830" s="22" t="str">
        <f>VLOOKUP(R1830,区域划分!A:B,2,0)</f>
        <v>六安</v>
      </c>
      <c r="C1830" t="str">
        <f t="shared" si="211"/>
        <v>2020-11-09</v>
      </c>
      <c r="D1830" s="16" t="s">
        <v>16589</v>
      </c>
      <c r="E1830" s="16" t="s">
        <v>16590</v>
      </c>
      <c r="F1830" s="16" t="s">
        <v>433</v>
      </c>
      <c r="G1830" s="16" t="s">
        <v>456</v>
      </c>
      <c r="H1830" s="16" t="s">
        <v>753</v>
      </c>
      <c r="I1830" s="16" t="s">
        <v>436</v>
      </c>
      <c r="J1830" s="16" t="s">
        <v>3517</v>
      </c>
      <c r="K1830" s="16" t="s">
        <v>8573</v>
      </c>
      <c r="L1830" s="16" t="s">
        <v>16591</v>
      </c>
      <c r="M1830" s="16" t="s">
        <v>537</v>
      </c>
      <c r="N1830" s="16" t="s">
        <v>441</v>
      </c>
      <c r="O1830" s="16" t="s">
        <v>442</v>
      </c>
      <c r="P1830" s="16" t="s">
        <v>8575</v>
      </c>
      <c r="Q1830" s="16" t="s">
        <v>16592</v>
      </c>
      <c r="R1830" s="16" t="s">
        <v>63</v>
      </c>
      <c r="S1830" s="16" t="s">
        <v>16027</v>
      </c>
      <c r="T1830" s="16" t="s">
        <v>16593</v>
      </c>
      <c r="U1830" s="16" t="s">
        <v>447</v>
      </c>
      <c r="V1830" s="16" t="s">
        <v>541</v>
      </c>
      <c r="W1830" s="16" t="s">
        <v>8575</v>
      </c>
      <c r="X1830" s="16" t="s">
        <v>449</v>
      </c>
      <c r="Y1830" s="16" t="s">
        <v>450</v>
      </c>
      <c r="Z1830" s="16" t="s">
        <v>451</v>
      </c>
      <c r="AA1830" s="16" t="s">
        <v>16594</v>
      </c>
      <c r="AB1830" s="16" t="s">
        <v>16027</v>
      </c>
      <c r="AC1830" s="16" t="s">
        <v>63</v>
      </c>
      <c r="AD1830" s="16" t="s">
        <v>453</v>
      </c>
      <c r="AE1830" s="16" t="s">
        <v>338</v>
      </c>
      <c r="AF1830" s="16" t="s">
        <v>338</v>
      </c>
      <c r="AG1830" s="25">
        <f ca="1" t="shared" si="212"/>
        <v>22.3666666665813</v>
      </c>
      <c r="AH1830" s="25" t="str">
        <f t="shared" si="213"/>
        <v>是</v>
      </c>
      <c r="AI1830" s="26" t="str">
        <f ca="1" t="shared" si="214"/>
        <v>是</v>
      </c>
      <c r="AJ1830" s="27" t="str">
        <f ca="1" t="shared" si="215"/>
        <v>是</v>
      </c>
      <c r="AK1830" s="28" t="s">
        <v>69</v>
      </c>
      <c r="AL1830" s="28"/>
      <c r="AM1830" s="28"/>
    </row>
    <row r="1831" spans="1:39">
      <c r="A1831" s="22" t="str">
        <f t="shared" si="210"/>
        <v>合肥肥东人民路网点</v>
      </c>
      <c r="B1831" s="22" t="str">
        <f>VLOOKUP(R1831,区域划分!A:B,2,0)</f>
        <v>肥东</v>
      </c>
      <c r="C1831" t="str">
        <f t="shared" si="211"/>
        <v>2020-11-09</v>
      </c>
      <c r="D1831" s="16" t="s">
        <v>16595</v>
      </c>
      <c r="E1831" s="16" t="s">
        <v>16596</v>
      </c>
      <c r="F1831" s="16" t="s">
        <v>433</v>
      </c>
      <c r="G1831" s="16" t="s">
        <v>456</v>
      </c>
      <c r="H1831" s="16" t="s">
        <v>457</v>
      </c>
      <c r="I1831" s="16" t="s">
        <v>473</v>
      </c>
      <c r="J1831" s="16" t="s">
        <v>764</v>
      </c>
      <c r="K1831" s="16" t="s">
        <v>3616</v>
      </c>
      <c r="L1831" s="16" t="s">
        <v>16597</v>
      </c>
      <c r="M1831" s="16" t="s">
        <v>16598</v>
      </c>
      <c r="N1831" s="16" t="s">
        <v>478</v>
      </c>
      <c r="O1831" s="16" t="s">
        <v>442</v>
      </c>
      <c r="P1831" s="16" t="s">
        <v>16599</v>
      </c>
      <c r="Q1831" s="16" t="s">
        <v>16600</v>
      </c>
      <c r="R1831" s="16" t="s">
        <v>23</v>
      </c>
      <c r="S1831" s="16" t="s">
        <v>2174</v>
      </c>
      <c r="T1831" s="16" t="s">
        <v>16601</v>
      </c>
      <c r="U1831" s="16" t="s">
        <v>447</v>
      </c>
      <c r="V1831" s="16" t="s">
        <v>16602</v>
      </c>
      <c r="W1831" s="16" t="s">
        <v>16599</v>
      </c>
      <c r="X1831" s="16" t="s">
        <v>449</v>
      </c>
      <c r="Y1831" s="16" t="s">
        <v>450</v>
      </c>
      <c r="Z1831" s="16" t="s">
        <v>451</v>
      </c>
      <c r="AA1831" s="16" t="s">
        <v>16603</v>
      </c>
      <c r="AB1831" s="16" t="s">
        <v>2174</v>
      </c>
      <c r="AC1831" s="16" t="s">
        <v>23</v>
      </c>
      <c r="AD1831" s="16" t="s">
        <v>453</v>
      </c>
      <c r="AE1831" s="16" t="s">
        <v>23</v>
      </c>
      <c r="AF1831" s="16" t="s">
        <v>338</v>
      </c>
      <c r="AG1831" s="25">
        <f ca="1" t="shared" si="212"/>
        <v>5.60500000003958</v>
      </c>
      <c r="AH1831" s="25" t="str">
        <f t="shared" si="213"/>
        <v>是</v>
      </c>
      <c r="AI1831" s="26" t="str">
        <f ca="1" t="shared" si="214"/>
        <v>是</v>
      </c>
      <c r="AJ1831" s="27" t="str">
        <f ca="1" t="shared" si="215"/>
        <v>是</v>
      </c>
      <c r="AK1831" s="28" t="s">
        <v>69</v>
      </c>
      <c r="AL1831" s="28"/>
      <c r="AM1831" s="28"/>
    </row>
    <row r="1832" spans="1:39">
      <c r="A1832" s="22" t="str">
        <f t="shared" si="210"/>
        <v>合肥长丰水湖镇网点</v>
      </c>
      <c r="B1832" s="22" t="str">
        <f>VLOOKUP(R1832,区域划分!A:B,2,0)</f>
        <v>合肥北</v>
      </c>
      <c r="C1832" t="str">
        <f t="shared" si="211"/>
        <v>2020-11-09</v>
      </c>
      <c r="D1832" s="16" t="s">
        <v>16604</v>
      </c>
      <c r="E1832" s="16" t="s">
        <v>16605</v>
      </c>
      <c r="F1832" s="16" t="s">
        <v>433</v>
      </c>
      <c r="G1832" s="16" t="s">
        <v>456</v>
      </c>
      <c r="H1832" s="16" t="s">
        <v>457</v>
      </c>
      <c r="I1832" s="16" t="s">
        <v>436</v>
      </c>
      <c r="J1832" s="16" t="s">
        <v>16606</v>
      </c>
      <c r="K1832" s="16" t="s">
        <v>16607</v>
      </c>
      <c r="L1832" s="16" t="s">
        <v>16608</v>
      </c>
      <c r="M1832" s="16" t="s">
        <v>16609</v>
      </c>
      <c r="N1832" s="16" t="s">
        <v>441</v>
      </c>
      <c r="O1832" s="16" t="s">
        <v>442</v>
      </c>
      <c r="P1832" s="16" t="s">
        <v>16610</v>
      </c>
      <c r="Q1832" s="16" t="s">
        <v>16611</v>
      </c>
      <c r="R1832" s="16" t="s">
        <v>15</v>
      </c>
      <c r="S1832" s="16" t="s">
        <v>829</v>
      </c>
      <c r="T1832" s="16" t="s">
        <v>16612</v>
      </c>
      <c r="U1832" s="16" t="s">
        <v>447</v>
      </c>
      <c r="V1832" s="16" t="s">
        <v>16613</v>
      </c>
      <c r="W1832" s="16" t="s">
        <v>16610</v>
      </c>
      <c r="X1832" s="16" t="s">
        <v>449</v>
      </c>
      <c r="Y1832" s="16" t="s">
        <v>450</v>
      </c>
      <c r="Z1832" s="16" t="s">
        <v>451</v>
      </c>
      <c r="AA1832" s="16" t="s">
        <v>16614</v>
      </c>
      <c r="AB1832" s="16" t="s">
        <v>829</v>
      </c>
      <c r="AC1832" s="16" t="s">
        <v>15</v>
      </c>
      <c r="AD1832" s="16" t="s">
        <v>453</v>
      </c>
      <c r="AE1832" s="16" t="s">
        <v>338</v>
      </c>
      <c r="AF1832" s="16" t="s">
        <v>338</v>
      </c>
      <c r="AG1832" s="25">
        <f ca="1" t="shared" si="212"/>
        <v>9.78138888889225</v>
      </c>
      <c r="AH1832" s="25" t="str">
        <f t="shared" si="213"/>
        <v>是</v>
      </c>
      <c r="AI1832" s="26" t="str">
        <f ca="1" t="shared" si="214"/>
        <v>是</v>
      </c>
      <c r="AJ1832" s="27" t="str">
        <f ca="1" t="shared" si="215"/>
        <v>是</v>
      </c>
      <c r="AK1832" s="28" t="s">
        <v>69</v>
      </c>
      <c r="AL1832" s="28"/>
      <c r="AM1832" s="28"/>
    </row>
    <row r="1833" spans="1:39">
      <c r="A1833" s="22" t="str">
        <f t="shared" si="210"/>
        <v>合肥经开大学城网点</v>
      </c>
      <c r="B1833" s="22" t="str">
        <f>VLOOKUP(R1833,区域划分!A:B,2,0)</f>
        <v>合肥南</v>
      </c>
      <c r="C1833" t="str">
        <f t="shared" si="211"/>
        <v>2020-11-09</v>
      </c>
      <c r="D1833" s="16" t="s">
        <v>16615</v>
      </c>
      <c r="E1833" s="16" t="s">
        <v>16616</v>
      </c>
      <c r="F1833" s="16" t="s">
        <v>433</v>
      </c>
      <c r="G1833" s="16" t="s">
        <v>434</v>
      </c>
      <c r="H1833" s="16" t="s">
        <v>435</v>
      </c>
      <c r="I1833" s="16" t="s">
        <v>436</v>
      </c>
      <c r="J1833" s="16" t="s">
        <v>1093</v>
      </c>
      <c r="K1833" s="16" t="s">
        <v>5536</v>
      </c>
      <c r="L1833" s="16" t="s">
        <v>16617</v>
      </c>
      <c r="M1833" s="16" t="s">
        <v>16618</v>
      </c>
      <c r="N1833" s="16" t="s">
        <v>478</v>
      </c>
      <c r="O1833" s="16" t="s">
        <v>479</v>
      </c>
      <c r="P1833" s="16" t="s">
        <v>16619</v>
      </c>
      <c r="Q1833" s="16" t="s">
        <v>16620</v>
      </c>
      <c r="R1833" s="16" t="s">
        <v>7</v>
      </c>
      <c r="S1833" s="16" t="s">
        <v>3414</v>
      </c>
      <c r="T1833" s="16" t="s">
        <v>16526</v>
      </c>
      <c r="U1833" s="16" t="s">
        <v>447</v>
      </c>
      <c r="V1833" s="16" t="s">
        <v>16621</v>
      </c>
      <c r="W1833" s="16" t="s">
        <v>16619</v>
      </c>
      <c r="X1833" s="16" t="s">
        <v>449</v>
      </c>
      <c r="Y1833" s="16" t="s">
        <v>450</v>
      </c>
      <c r="Z1833" s="16" t="s">
        <v>451</v>
      </c>
      <c r="AA1833" s="16" t="s">
        <v>16622</v>
      </c>
      <c r="AB1833" s="16" t="s">
        <v>3414</v>
      </c>
      <c r="AC1833" s="16" t="s">
        <v>7</v>
      </c>
      <c r="AD1833" s="16" t="s">
        <v>453</v>
      </c>
      <c r="AE1833" s="16" t="s">
        <v>338</v>
      </c>
      <c r="AF1833" s="16" t="s">
        <v>338</v>
      </c>
      <c r="AG1833" s="25">
        <f ca="1" t="shared" si="212"/>
        <v>22.5136111111497</v>
      </c>
      <c r="AH1833" s="25" t="str">
        <f t="shared" si="213"/>
        <v>是</v>
      </c>
      <c r="AI1833" s="26" t="str">
        <f ca="1" t="shared" si="214"/>
        <v>是</v>
      </c>
      <c r="AJ1833" s="27" t="str">
        <f ca="1" t="shared" si="215"/>
        <v>是</v>
      </c>
      <c r="AK1833" s="28" t="s">
        <v>69</v>
      </c>
      <c r="AL1833" s="28"/>
      <c r="AM1833" s="28"/>
    </row>
    <row r="1834" spans="1:39">
      <c r="A1834" s="22" t="str">
        <f t="shared" si="210"/>
        <v>合肥高新天鹅湖网点</v>
      </c>
      <c r="B1834" s="22" t="str">
        <f>VLOOKUP(R1834,区域划分!A:B,2,0)</f>
        <v>合肥南</v>
      </c>
      <c r="C1834" t="str">
        <f t="shared" si="211"/>
        <v>2020-11-09</v>
      </c>
      <c r="D1834" s="16" t="s">
        <v>16623</v>
      </c>
      <c r="E1834" s="16" t="s">
        <v>16624</v>
      </c>
      <c r="F1834" s="16" t="s">
        <v>433</v>
      </c>
      <c r="G1834" s="16" t="s">
        <v>471</v>
      </c>
      <c r="H1834" s="16" t="s">
        <v>472</v>
      </c>
      <c r="I1834" s="16" t="s">
        <v>473</v>
      </c>
      <c r="J1834" s="16" t="s">
        <v>4760</v>
      </c>
      <c r="K1834" s="16" t="s">
        <v>16625</v>
      </c>
      <c r="L1834" s="16" t="s">
        <v>16626</v>
      </c>
      <c r="M1834" s="16" t="s">
        <v>537</v>
      </c>
      <c r="N1834" s="16" t="s">
        <v>441</v>
      </c>
      <c r="O1834" s="16" t="s">
        <v>442</v>
      </c>
      <c r="P1834" s="16" t="s">
        <v>537</v>
      </c>
      <c r="Q1834" s="16" t="s">
        <v>16627</v>
      </c>
      <c r="R1834" s="16" t="s">
        <v>17</v>
      </c>
      <c r="S1834" s="16" t="s">
        <v>593</v>
      </c>
      <c r="T1834" s="16" t="s">
        <v>5812</v>
      </c>
      <c r="U1834" s="16" t="s">
        <v>447</v>
      </c>
      <c r="V1834" s="16" t="s">
        <v>541</v>
      </c>
      <c r="W1834" s="16" t="s">
        <v>537</v>
      </c>
      <c r="X1834" s="16" t="s">
        <v>449</v>
      </c>
      <c r="Y1834" s="16" t="s">
        <v>450</v>
      </c>
      <c r="Z1834" s="16" t="s">
        <v>451</v>
      </c>
      <c r="AA1834" s="16" t="s">
        <v>16628</v>
      </c>
      <c r="AB1834" s="16" t="s">
        <v>593</v>
      </c>
      <c r="AC1834" s="16" t="s">
        <v>17</v>
      </c>
      <c r="AD1834" s="16" t="s">
        <v>453</v>
      </c>
      <c r="AE1834" s="16" t="s">
        <v>338</v>
      </c>
      <c r="AF1834" s="16" t="s">
        <v>338</v>
      </c>
      <c r="AG1834" s="25">
        <f ca="1" t="shared" si="212"/>
        <v>2.75472222233657</v>
      </c>
      <c r="AH1834" s="25" t="str">
        <f t="shared" si="213"/>
        <v>是</v>
      </c>
      <c r="AI1834" s="26" t="str">
        <f ca="1" t="shared" si="214"/>
        <v>是</v>
      </c>
      <c r="AJ1834" s="27" t="str">
        <f ca="1" t="shared" si="215"/>
        <v>是</v>
      </c>
      <c r="AK1834" s="28" t="s">
        <v>69</v>
      </c>
      <c r="AL1834" s="28"/>
      <c r="AM1834" s="28"/>
    </row>
    <row r="1835" spans="1:39">
      <c r="A1835" s="22" t="str">
        <f t="shared" ref="A1835:A1898" si="216">R1835</f>
        <v>合肥经开大学城网点</v>
      </c>
      <c r="B1835" s="22" t="str">
        <f>VLOOKUP(R1835,区域划分!A:B,2,0)</f>
        <v>合肥南</v>
      </c>
      <c r="C1835" t="str">
        <f t="shared" ref="C1835:C1898" si="217">MID(L1835,1,10)</f>
        <v>2020-11-09</v>
      </c>
      <c r="D1835" s="16" t="s">
        <v>16629</v>
      </c>
      <c r="E1835" s="16" t="s">
        <v>15539</v>
      </c>
      <c r="F1835" s="16" t="s">
        <v>433</v>
      </c>
      <c r="G1835" s="16" t="s">
        <v>532</v>
      </c>
      <c r="H1835" s="16" t="s">
        <v>533</v>
      </c>
      <c r="I1835" s="16" t="s">
        <v>436</v>
      </c>
      <c r="J1835" s="16" t="s">
        <v>12889</v>
      </c>
      <c r="K1835" s="16" t="s">
        <v>12890</v>
      </c>
      <c r="L1835" s="16" t="s">
        <v>16630</v>
      </c>
      <c r="M1835" s="16" t="s">
        <v>3521</v>
      </c>
      <c r="N1835" s="16" t="s">
        <v>441</v>
      </c>
      <c r="O1835" s="16" t="s">
        <v>442</v>
      </c>
      <c r="P1835" s="16" t="s">
        <v>3521</v>
      </c>
      <c r="Q1835" s="16" t="s">
        <v>15541</v>
      </c>
      <c r="R1835" s="16" t="s">
        <v>7</v>
      </c>
      <c r="S1835" s="16" t="s">
        <v>3414</v>
      </c>
      <c r="T1835" s="16" t="s">
        <v>15090</v>
      </c>
      <c r="U1835" s="16" t="s">
        <v>447</v>
      </c>
      <c r="V1835" s="16" t="s">
        <v>4363</v>
      </c>
      <c r="W1835" s="16" t="s">
        <v>3521</v>
      </c>
      <c r="X1835" s="16" t="s">
        <v>449</v>
      </c>
      <c r="Y1835" s="16" t="s">
        <v>450</v>
      </c>
      <c r="Z1835" s="16" t="s">
        <v>451</v>
      </c>
      <c r="AA1835" s="16" t="s">
        <v>16631</v>
      </c>
      <c r="AB1835" s="16" t="s">
        <v>3414</v>
      </c>
      <c r="AC1835" s="16" t="s">
        <v>111</v>
      </c>
      <c r="AD1835" s="16" t="s">
        <v>453</v>
      </c>
      <c r="AE1835" s="16" t="s">
        <v>338</v>
      </c>
      <c r="AF1835" s="16" t="s">
        <v>338</v>
      </c>
      <c r="AG1835" s="25">
        <f ca="1" t="shared" ref="AG1835:AG1898" si="218">IF(X1835="已关闭",(AA1835-L1835)*24,(NOW()-L1835)*24)</f>
        <v>22.4283333333442</v>
      </c>
      <c r="AH1835" s="25" t="str">
        <f t="shared" ref="AH1835:AH1898" si="219">IF(AND(Y1835="及时响应",Z1835="否"),"是","否")</f>
        <v>是</v>
      </c>
      <c r="AI1835" s="26" t="str">
        <f ca="1" t="shared" ref="AI1835:AI1898" si="220">IF(AG1835&gt;24,"否","是")</f>
        <v>是</v>
      </c>
      <c r="AJ1835" s="27" t="str">
        <f ca="1" t="shared" ref="AJ1835:AJ1898" si="221">IF(AND(AH1835="是",AI1835="是"),"是","否")</f>
        <v>是</v>
      </c>
      <c r="AK1835" s="28" t="s">
        <v>69</v>
      </c>
      <c r="AL1835" s="28"/>
      <c r="AM1835" s="28"/>
    </row>
    <row r="1836" spans="1:39">
      <c r="A1836" s="22" t="str">
        <f t="shared" si="216"/>
        <v>黄山屯溪网点</v>
      </c>
      <c r="B1836" s="22" t="str">
        <f>VLOOKUP(R1836,区域划分!A:B,2,0)</f>
        <v>黄山</v>
      </c>
      <c r="C1836" t="str">
        <f t="shared" si="217"/>
        <v>2020-11-09</v>
      </c>
      <c r="D1836" s="16" t="s">
        <v>16632</v>
      </c>
      <c r="E1836" s="16" t="s">
        <v>16633</v>
      </c>
      <c r="F1836" s="16" t="s">
        <v>433</v>
      </c>
      <c r="G1836" s="16" t="s">
        <v>471</v>
      </c>
      <c r="H1836" s="16" t="s">
        <v>599</v>
      </c>
      <c r="I1836" s="16" t="s">
        <v>473</v>
      </c>
      <c r="J1836" s="16" t="s">
        <v>3337</v>
      </c>
      <c r="K1836" s="16" t="s">
        <v>1598</v>
      </c>
      <c r="L1836" s="16" t="s">
        <v>16634</v>
      </c>
      <c r="M1836" s="16" t="s">
        <v>16635</v>
      </c>
      <c r="N1836" s="16" t="s">
        <v>478</v>
      </c>
      <c r="O1836" s="16" t="s">
        <v>442</v>
      </c>
      <c r="P1836" s="16" t="s">
        <v>16635</v>
      </c>
      <c r="Q1836" s="16" t="s">
        <v>16636</v>
      </c>
      <c r="R1836" s="16" t="s">
        <v>29</v>
      </c>
      <c r="S1836" s="16" t="s">
        <v>14537</v>
      </c>
      <c r="T1836" s="16" t="s">
        <v>16637</v>
      </c>
      <c r="U1836" s="16" t="s">
        <v>447</v>
      </c>
      <c r="V1836" s="16" t="s">
        <v>16638</v>
      </c>
      <c r="W1836" s="16" t="s">
        <v>16635</v>
      </c>
      <c r="X1836" s="16" t="s">
        <v>449</v>
      </c>
      <c r="Y1836" s="16" t="s">
        <v>450</v>
      </c>
      <c r="Z1836" s="16" t="s">
        <v>451</v>
      </c>
      <c r="AA1836" s="16" t="s">
        <v>16639</v>
      </c>
      <c r="AB1836" s="16" t="s">
        <v>14537</v>
      </c>
      <c r="AC1836" s="16" t="s">
        <v>29</v>
      </c>
      <c r="AD1836" s="16" t="s">
        <v>453</v>
      </c>
      <c r="AE1836" s="16" t="s">
        <v>338</v>
      </c>
      <c r="AF1836" s="16" t="s">
        <v>338</v>
      </c>
      <c r="AG1836" s="25">
        <f ca="1" t="shared" si="218"/>
        <v>22.9269444443635</v>
      </c>
      <c r="AH1836" s="25" t="str">
        <f t="shared" si="219"/>
        <v>是</v>
      </c>
      <c r="AI1836" s="26" t="str">
        <f ca="1" t="shared" si="220"/>
        <v>是</v>
      </c>
      <c r="AJ1836" s="27" t="str">
        <f ca="1" t="shared" si="221"/>
        <v>是</v>
      </c>
      <c r="AK1836" s="28" t="s">
        <v>69</v>
      </c>
      <c r="AL1836" s="28"/>
      <c r="AM1836" s="28"/>
    </row>
    <row r="1837" spans="1:39">
      <c r="A1837" s="22" t="str">
        <f t="shared" si="216"/>
        <v>淮南凤台网点</v>
      </c>
      <c r="B1837" s="22" t="str">
        <f>VLOOKUP(R1837,区域划分!A:B,2,0)</f>
        <v>凤台</v>
      </c>
      <c r="C1837" t="str">
        <f t="shared" si="217"/>
        <v>2020-11-09</v>
      </c>
      <c r="D1837" s="16" t="s">
        <v>16640</v>
      </c>
      <c r="E1837" s="16" t="s">
        <v>16641</v>
      </c>
      <c r="F1837" s="16" t="s">
        <v>433</v>
      </c>
      <c r="G1837" s="16" t="s">
        <v>471</v>
      </c>
      <c r="H1837" s="16" t="s">
        <v>4881</v>
      </c>
      <c r="I1837" s="16" t="s">
        <v>473</v>
      </c>
      <c r="J1837" s="16" t="s">
        <v>634</v>
      </c>
      <c r="K1837" s="16" t="s">
        <v>12221</v>
      </c>
      <c r="L1837" s="16" t="s">
        <v>16642</v>
      </c>
      <c r="M1837" s="16" t="s">
        <v>16643</v>
      </c>
      <c r="N1837" s="16" t="s">
        <v>478</v>
      </c>
      <c r="O1837" s="16" t="s">
        <v>479</v>
      </c>
      <c r="P1837" s="16" t="s">
        <v>16644</v>
      </c>
      <c r="Q1837" s="16" t="s">
        <v>16645</v>
      </c>
      <c r="R1837" s="16" t="s">
        <v>41</v>
      </c>
      <c r="S1837" s="16" t="s">
        <v>1659</v>
      </c>
      <c r="T1837" s="16" t="s">
        <v>16646</v>
      </c>
      <c r="U1837" s="16" t="s">
        <v>447</v>
      </c>
      <c r="V1837" s="16" t="s">
        <v>16647</v>
      </c>
      <c r="W1837" s="16" t="s">
        <v>16644</v>
      </c>
      <c r="X1837" s="16" t="s">
        <v>449</v>
      </c>
      <c r="Y1837" s="16" t="s">
        <v>450</v>
      </c>
      <c r="Z1837" s="16" t="s">
        <v>451</v>
      </c>
      <c r="AA1837" s="16" t="s">
        <v>16648</v>
      </c>
      <c r="AB1837" s="16" t="s">
        <v>1659</v>
      </c>
      <c r="AC1837" s="16" t="s">
        <v>41</v>
      </c>
      <c r="AD1837" s="16" t="s">
        <v>453</v>
      </c>
      <c r="AE1837" s="16" t="s">
        <v>338</v>
      </c>
      <c r="AF1837" s="16" t="s">
        <v>338</v>
      </c>
      <c r="AG1837" s="25">
        <f ca="1" t="shared" si="218"/>
        <v>4.06472222227603</v>
      </c>
      <c r="AH1837" s="25" t="str">
        <f t="shared" si="219"/>
        <v>是</v>
      </c>
      <c r="AI1837" s="26" t="str">
        <f ca="1" t="shared" si="220"/>
        <v>是</v>
      </c>
      <c r="AJ1837" s="27" t="str">
        <f ca="1" t="shared" si="221"/>
        <v>是</v>
      </c>
      <c r="AK1837" s="28" t="s">
        <v>69</v>
      </c>
      <c r="AL1837" s="28"/>
      <c r="AM1837" s="28"/>
    </row>
    <row r="1838" spans="1:39">
      <c r="A1838" s="22" t="str">
        <f t="shared" si="216"/>
        <v>合肥经开大学城网点</v>
      </c>
      <c r="B1838" s="22" t="str">
        <f>VLOOKUP(R1838,区域划分!A:B,2,0)</f>
        <v>合肥南</v>
      </c>
      <c r="C1838" t="str">
        <f t="shared" si="217"/>
        <v>2020-11-09</v>
      </c>
      <c r="D1838" s="16" t="s">
        <v>16649</v>
      </c>
      <c r="E1838" s="16" t="s">
        <v>16650</v>
      </c>
      <c r="F1838" s="16" t="s">
        <v>433</v>
      </c>
      <c r="G1838" s="16" t="s">
        <v>532</v>
      </c>
      <c r="H1838" s="16" t="s">
        <v>9127</v>
      </c>
      <c r="I1838" s="16" t="s">
        <v>473</v>
      </c>
      <c r="J1838" s="16" t="s">
        <v>16651</v>
      </c>
      <c r="K1838" s="16" t="s">
        <v>16652</v>
      </c>
      <c r="L1838" s="16" t="s">
        <v>16653</v>
      </c>
      <c r="M1838" s="16" t="s">
        <v>16654</v>
      </c>
      <c r="N1838" s="16" t="s">
        <v>441</v>
      </c>
      <c r="O1838" s="16" t="s">
        <v>442</v>
      </c>
      <c r="P1838" s="16" t="s">
        <v>16655</v>
      </c>
      <c r="Q1838" s="16" t="s">
        <v>16656</v>
      </c>
      <c r="R1838" s="16" t="s">
        <v>7</v>
      </c>
      <c r="S1838" s="16" t="s">
        <v>3414</v>
      </c>
      <c r="T1838" s="16" t="s">
        <v>16657</v>
      </c>
      <c r="U1838" s="16" t="s">
        <v>447</v>
      </c>
      <c r="V1838" s="16" t="s">
        <v>16658</v>
      </c>
      <c r="W1838" s="16" t="s">
        <v>16655</v>
      </c>
      <c r="X1838" s="16" t="s">
        <v>449</v>
      </c>
      <c r="Y1838" s="16" t="s">
        <v>450</v>
      </c>
      <c r="Z1838" s="16" t="s">
        <v>451</v>
      </c>
      <c r="AA1838" s="16" t="s">
        <v>16659</v>
      </c>
      <c r="AB1838" s="16" t="s">
        <v>3414</v>
      </c>
      <c r="AC1838" s="16" t="s">
        <v>111</v>
      </c>
      <c r="AD1838" s="16" t="s">
        <v>453</v>
      </c>
      <c r="AE1838" s="16" t="s">
        <v>338</v>
      </c>
      <c r="AF1838" s="16" t="s">
        <v>338</v>
      </c>
      <c r="AG1838" s="25">
        <f ca="1" t="shared" si="218"/>
        <v>22.2872222222504</v>
      </c>
      <c r="AH1838" s="25" t="str">
        <f t="shared" si="219"/>
        <v>是</v>
      </c>
      <c r="AI1838" s="26" t="str">
        <f ca="1" t="shared" si="220"/>
        <v>是</v>
      </c>
      <c r="AJ1838" s="27" t="str">
        <f ca="1" t="shared" si="221"/>
        <v>是</v>
      </c>
      <c r="AK1838" s="28" t="s">
        <v>69</v>
      </c>
      <c r="AL1838" s="28"/>
      <c r="AM1838" s="28"/>
    </row>
    <row r="1839" spans="1:39">
      <c r="A1839" s="22" t="str">
        <f t="shared" si="216"/>
        <v>合肥经开大学城网点</v>
      </c>
      <c r="B1839" s="22" t="str">
        <f>VLOOKUP(R1839,区域划分!A:B,2,0)</f>
        <v>合肥南</v>
      </c>
      <c r="C1839" t="str">
        <f t="shared" si="217"/>
        <v>2020-11-09</v>
      </c>
      <c r="D1839" s="16" t="s">
        <v>16660</v>
      </c>
      <c r="E1839" s="16" t="s">
        <v>12867</v>
      </c>
      <c r="F1839" s="16" t="s">
        <v>433</v>
      </c>
      <c r="G1839" s="16" t="s">
        <v>532</v>
      </c>
      <c r="H1839" s="16" t="s">
        <v>533</v>
      </c>
      <c r="I1839" s="16" t="s">
        <v>436</v>
      </c>
      <c r="J1839" s="16" t="s">
        <v>474</v>
      </c>
      <c r="K1839" s="16" t="s">
        <v>12868</v>
      </c>
      <c r="L1839" s="16" t="s">
        <v>16661</v>
      </c>
      <c r="M1839" s="16" t="s">
        <v>537</v>
      </c>
      <c r="N1839" s="16" t="s">
        <v>441</v>
      </c>
      <c r="O1839" s="16" t="s">
        <v>442</v>
      </c>
      <c r="P1839" s="16" t="s">
        <v>537</v>
      </c>
      <c r="Q1839" s="16" t="s">
        <v>12872</v>
      </c>
      <c r="R1839" s="16" t="s">
        <v>7</v>
      </c>
      <c r="S1839" s="16" t="s">
        <v>3414</v>
      </c>
      <c r="T1839" s="16" t="s">
        <v>16662</v>
      </c>
      <c r="U1839" s="16" t="s">
        <v>447</v>
      </c>
      <c r="V1839" s="16" t="s">
        <v>541</v>
      </c>
      <c r="W1839" s="16" t="s">
        <v>537</v>
      </c>
      <c r="X1839" s="16" t="s">
        <v>449</v>
      </c>
      <c r="Y1839" s="16" t="s">
        <v>450</v>
      </c>
      <c r="Z1839" s="16" t="s">
        <v>451</v>
      </c>
      <c r="AA1839" s="16" t="s">
        <v>16663</v>
      </c>
      <c r="AB1839" s="16" t="s">
        <v>3414</v>
      </c>
      <c r="AC1839" s="16" t="s">
        <v>111</v>
      </c>
      <c r="AD1839" s="16" t="s">
        <v>453</v>
      </c>
      <c r="AE1839" s="16" t="s">
        <v>338</v>
      </c>
      <c r="AF1839" s="16" t="s">
        <v>338</v>
      </c>
      <c r="AG1839" s="25">
        <f ca="1" t="shared" si="218"/>
        <v>22.3000000000466</v>
      </c>
      <c r="AH1839" s="25" t="str">
        <f t="shared" si="219"/>
        <v>是</v>
      </c>
      <c r="AI1839" s="26" t="str">
        <f ca="1" t="shared" si="220"/>
        <v>是</v>
      </c>
      <c r="AJ1839" s="27" t="str">
        <f ca="1" t="shared" si="221"/>
        <v>是</v>
      </c>
      <c r="AK1839" s="28" t="s">
        <v>69</v>
      </c>
      <c r="AL1839" s="28"/>
      <c r="AM1839" s="28"/>
    </row>
    <row r="1840" spans="1:39">
      <c r="A1840" s="22" t="str">
        <f t="shared" si="216"/>
        <v>合肥肥东网点</v>
      </c>
      <c r="B1840" s="22" t="str">
        <f>VLOOKUP(R1840,区域划分!A:B,2,0)</f>
        <v>肥东</v>
      </c>
      <c r="C1840" t="str">
        <f t="shared" si="217"/>
        <v>2020-11-09</v>
      </c>
      <c r="D1840" s="16" t="s">
        <v>16664</v>
      </c>
      <c r="E1840" s="16" t="s">
        <v>16665</v>
      </c>
      <c r="F1840" s="16" t="s">
        <v>433</v>
      </c>
      <c r="G1840" s="16" t="s">
        <v>532</v>
      </c>
      <c r="H1840" s="16" t="s">
        <v>533</v>
      </c>
      <c r="I1840" s="16" t="s">
        <v>473</v>
      </c>
      <c r="J1840" s="16" t="s">
        <v>16666</v>
      </c>
      <c r="K1840" s="16" t="s">
        <v>16667</v>
      </c>
      <c r="L1840" s="16" t="s">
        <v>16668</v>
      </c>
      <c r="M1840" s="16" t="s">
        <v>441</v>
      </c>
      <c r="N1840" s="16" t="s">
        <v>441</v>
      </c>
      <c r="O1840" s="16" t="s">
        <v>442</v>
      </c>
      <c r="P1840" s="16" t="s">
        <v>16669</v>
      </c>
      <c r="Q1840" s="16" t="s">
        <v>16670</v>
      </c>
      <c r="R1840" s="16" t="s">
        <v>77</v>
      </c>
      <c r="S1840" s="16" t="s">
        <v>5613</v>
      </c>
      <c r="T1840" s="16" t="s">
        <v>16671</v>
      </c>
      <c r="U1840" s="16" t="s">
        <v>447</v>
      </c>
      <c r="V1840" s="16" t="s">
        <v>4532</v>
      </c>
      <c r="W1840" s="16" t="s">
        <v>16669</v>
      </c>
      <c r="X1840" s="16" t="s">
        <v>449</v>
      </c>
      <c r="Y1840" s="16" t="s">
        <v>450</v>
      </c>
      <c r="Z1840" s="16" t="s">
        <v>451</v>
      </c>
      <c r="AA1840" s="16" t="s">
        <v>16672</v>
      </c>
      <c r="AB1840" s="16" t="s">
        <v>5613</v>
      </c>
      <c r="AC1840" s="16" t="s">
        <v>77</v>
      </c>
      <c r="AD1840" s="16" t="s">
        <v>453</v>
      </c>
      <c r="AE1840" s="16" t="s">
        <v>338</v>
      </c>
      <c r="AF1840" s="16" t="s">
        <v>338</v>
      </c>
      <c r="AG1840" s="25">
        <f ca="1" t="shared" si="218"/>
        <v>3.40500000002794</v>
      </c>
      <c r="AH1840" s="25" t="str">
        <f t="shared" si="219"/>
        <v>是</v>
      </c>
      <c r="AI1840" s="26" t="str">
        <f ca="1" t="shared" si="220"/>
        <v>是</v>
      </c>
      <c r="AJ1840" s="27" t="str">
        <f ca="1" t="shared" si="221"/>
        <v>是</v>
      </c>
      <c r="AK1840" s="28" t="s">
        <v>69</v>
      </c>
      <c r="AL1840" s="28"/>
      <c r="AM1840" s="28"/>
    </row>
    <row r="1841" spans="1:39">
      <c r="A1841" s="22" t="str">
        <f t="shared" si="216"/>
        <v>合肥长丰水湖镇网点</v>
      </c>
      <c r="B1841" s="22" t="str">
        <f>VLOOKUP(R1841,区域划分!A:B,2,0)</f>
        <v>合肥北</v>
      </c>
      <c r="C1841" t="str">
        <f t="shared" si="217"/>
        <v>2020-11-09</v>
      </c>
      <c r="D1841" s="16" t="s">
        <v>16673</v>
      </c>
      <c r="E1841" s="16" t="s">
        <v>16674</v>
      </c>
      <c r="F1841" s="16" t="s">
        <v>835</v>
      </c>
      <c r="G1841" s="16" t="s">
        <v>456</v>
      </c>
      <c r="H1841" s="16" t="s">
        <v>457</v>
      </c>
      <c r="I1841" s="16" t="s">
        <v>473</v>
      </c>
      <c r="J1841" s="16" t="s">
        <v>836</v>
      </c>
      <c r="K1841" s="16" t="s">
        <v>2129</v>
      </c>
      <c r="L1841" s="16" t="s">
        <v>16675</v>
      </c>
      <c r="M1841" s="16" t="s">
        <v>16676</v>
      </c>
      <c r="N1841" s="16" t="s">
        <v>478</v>
      </c>
      <c r="O1841" s="16" t="s">
        <v>442</v>
      </c>
      <c r="P1841" s="16" t="s">
        <v>16677</v>
      </c>
      <c r="Q1841" s="16" t="s">
        <v>16678</v>
      </c>
      <c r="R1841" s="16" t="s">
        <v>15</v>
      </c>
      <c r="S1841" s="16" t="s">
        <v>829</v>
      </c>
      <c r="T1841" s="16" t="s">
        <v>16679</v>
      </c>
      <c r="U1841" s="16" t="s">
        <v>447</v>
      </c>
      <c r="V1841" s="16" t="s">
        <v>16680</v>
      </c>
      <c r="W1841" s="16" t="s">
        <v>16677</v>
      </c>
      <c r="X1841" s="16" t="s">
        <v>449</v>
      </c>
      <c r="Y1841" s="16" t="s">
        <v>450</v>
      </c>
      <c r="Z1841" s="16" t="s">
        <v>451</v>
      </c>
      <c r="AA1841" s="16" t="s">
        <v>16681</v>
      </c>
      <c r="AB1841" s="16" t="s">
        <v>829</v>
      </c>
      <c r="AC1841" s="16" t="s">
        <v>15</v>
      </c>
      <c r="AD1841" s="16" t="s">
        <v>865</v>
      </c>
      <c r="AE1841" s="16" t="s">
        <v>338</v>
      </c>
      <c r="AF1841" s="16" t="s">
        <v>338</v>
      </c>
      <c r="AG1841" s="25">
        <f ca="1" t="shared" si="218"/>
        <v>9.89750000007916</v>
      </c>
      <c r="AH1841" s="25" t="str">
        <f t="shared" si="219"/>
        <v>是</v>
      </c>
      <c r="AI1841" s="26" t="str">
        <f ca="1" t="shared" si="220"/>
        <v>是</v>
      </c>
      <c r="AJ1841" s="27" t="str">
        <f ca="1" t="shared" si="221"/>
        <v>是</v>
      </c>
      <c r="AK1841" s="28" t="s">
        <v>69</v>
      </c>
      <c r="AL1841" s="28"/>
      <c r="AM1841" s="28"/>
    </row>
    <row r="1842" spans="1:39">
      <c r="A1842" s="22" t="str">
        <f t="shared" si="216"/>
        <v>合肥经开大学城网点</v>
      </c>
      <c r="B1842" s="22" t="str">
        <f>VLOOKUP(R1842,区域划分!A:B,2,0)</f>
        <v>合肥南</v>
      </c>
      <c r="C1842" t="str">
        <f t="shared" si="217"/>
        <v>2020-11-09</v>
      </c>
      <c r="D1842" s="16" t="s">
        <v>16682</v>
      </c>
      <c r="E1842" s="16" t="s">
        <v>12911</v>
      </c>
      <c r="F1842" s="16" t="s">
        <v>433</v>
      </c>
      <c r="G1842" s="16" t="s">
        <v>434</v>
      </c>
      <c r="H1842" s="16" t="s">
        <v>2446</v>
      </c>
      <c r="I1842" s="16" t="s">
        <v>436</v>
      </c>
      <c r="J1842" s="16" t="s">
        <v>10791</v>
      </c>
      <c r="K1842" s="16" t="s">
        <v>12912</v>
      </c>
      <c r="L1842" s="16" t="s">
        <v>16683</v>
      </c>
      <c r="M1842" s="16" t="s">
        <v>12914</v>
      </c>
      <c r="N1842" s="16" t="s">
        <v>478</v>
      </c>
      <c r="O1842" s="16" t="s">
        <v>442</v>
      </c>
      <c r="P1842" s="16" t="s">
        <v>12915</v>
      </c>
      <c r="Q1842" s="16" t="s">
        <v>12916</v>
      </c>
      <c r="R1842" s="16" t="s">
        <v>7</v>
      </c>
      <c r="S1842" s="16" t="s">
        <v>3414</v>
      </c>
      <c r="T1842" s="16" t="s">
        <v>16684</v>
      </c>
      <c r="U1842" s="16" t="s">
        <v>447</v>
      </c>
      <c r="V1842" s="16" t="s">
        <v>12918</v>
      </c>
      <c r="W1842" s="16" t="s">
        <v>12915</v>
      </c>
      <c r="X1842" s="16" t="s">
        <v>449</v>
      </c>
      <c r="Y1842" s="16" t="s">
        <v>450</v>
      </c>
      <c r="Z1842" s="16" t="s">
        <v>451</v>
      </c>
      <c r="AA1842" s="16" t="s">
        <v>16685</v>
      </c>
      <c r="AB1842" s="16" t="s">
        <v>3414</v>
      </c>
      <c r="AC1842" s="16" t="s">
        <v>111</v>
      </c>
      <c r="AD1842" s="16" t="s">
        <v>453</v>
      </c>
      <c r="AE1842" s="16" t="s">
        <v>338</v>
      </c>
      <c r="AF1842" s="16" t="s">
        <v>338</v>
      </c>
      <c r="AG1842" s="25">
        <f ca="1" t="shared" si="218"/>
        <v>22.0577777777798</v>
      </c>
      <c r="AH1842" s="25" t="str">
        <f t="shared" si="219"/>
        <v>是</v>
      </c>
      <c r="AI1842" s="26" t="str">
        <f ca="1" t="shared" si="220"/>
        <v>是</v>
      </c>
      <c r="AJ1842" s="27" t="str">
        <f ca="1" t="shared" si="221"/>
        <v>是</v>
      </c>
      <c r="AK1842" s="28" t="s">
        <v>69</v>
      </c>
      <c r="AL1842" s="28"/>
      <c r="AM1842" s="28"/>
    </row>
    <row r="1843" spans="1:39">
      <c r="A1843" s="22" t="str">
        <f t="shared" si="216"/>
        <v>黄山黟县网点</v>
      </c>
      <c r="B1843" s="22" t="str">
        <f>VLOOKUP(R1843,区域划分!A:B,2,0)</f>
        <v>黄山</v>
      </c>
      <c r="C1843" t="str">
        <f t="shared" si="217"/>
        <v>2020-11-09</v>
      </c>
      <c r="D1843" s="16" t="s">
        <v>16686</v>
      </c>
      <c r="E1843" s="16" t="s">
        <v>16687</v>
      </c>
      <c r="F1843" s="16" t="s">
        <v>835</v>
      </c>
      <c r="G1843" s="16" t="s">
        <v>471</v>
      </c>
      <c r="H1843" s="16" t="s">
        <v>472</v>
      </c>
      <c r="I1843" s="16" t="s">
        <v>473</v>
      </c>
      <c r="J1843" s="16" t="s">
        <v>836</v>
      </c>
      <c r="K1843" s="16" t="s">
        <v>16688</v>
      </c>
      <c r="L1843" s="16" t="s">
        <v>16689</v>
      </c>
      <c r="M1843" s="16" t="s">
        <v>668</v>
      </c>
      <c r="N1843" s="16" t="s">
        <v>478</v>
      </c>
      <c r="O1843" s="16" t="s">
        <v>479</v>
      </c>
      <c r="P1843" s="16" t="s">
        <v>16690</v>
      </c>
      <c r="Q1843" s="16" t="s">
        <v>16691</v>
      </c>
      <c r="R1843" s="16" t="s">
        <v>49</v>
      </c>
      <c r="S1843" s="16" t="s">
        <v>4158</v>
      </c>
      <c r="T1843" s="16" t="s">
        <v>16692</v>
      </c>
      <c r="U1843" s="16" t="s">
        <v>447</v>
      </c>
      <c r="V1843" s="16" t="s">
        <v>2007</v>
      </c>
      <c r="W1843" s="16" t="s">
        <v>16690</v>
      </c>
      <c r="X1843" s="16" t="s">
        <v>449</v>
      </c>
      <c r="Y1843" s="16" t="s">
        <v>450</v>
      </c>
      <c r="Z1843" s="16" t="s">
        <v>451</v>
      </c>
      <c r="AA1843" s="16" t="s">
        <v>16693</v>
      </c>
      <c r="AB1843" s="16" t="s">
        <v>4158</v>
      </c>
      <c r="AC1843" s="16" t="s">
        <v>49</v>
      </c>
      <c r="AD1843" s="16" t="s">
        <v>453</v>
      </c>
      <c r="AE1843" s="16" t="s">
        <v>338</v>
      </c>
      <c r="AF1843" s="16" t="s">
        <v>338</v>
      </c>
      <c r="AG1843" s="25">
        <f ca="1" t="shared" si="218"/>
        <v>2.82111111102859</v>
      </c>
      <c r="AH1843" s="25" t="str">
        <f t="shared" si="219"/>
        <v>是</v>
      </c>
      <c r="AI1843" s="26" t="str">
        <f ca="1" t="shared" si="220"/>
        <v>是</v>
      </c>
      <c r="AJ1843" s="27" t="str">
        <f ca="1" t="shared" si="221"/>
        <v>是</v>
      </c>
      <c r="AK1843" s="28" t="s">
        <v>69</v>
      </c>
      <c r="AL1843" s="28"/>
      <c r="AM1843" s="28"/>
    </row>
    <row r="1844" spans="1:39">
      <c r="A1844" s="22" t="str">
        <f t="shared" si="216"/>
        <v>合肥经开大学城网点</v>
      </c>
      <c r="B1844" s="22" t="str">
        <f>VLOOKUP(R1844,区域划分!A:B,2,0)</f>
        <v>合肥南</v>
      </c>
      <c r="C1844" t="str">
        <f t="shared" si="217"/>
        <v>2020-11-09</v>
      </c>
      <c r="D1844" s="16" t="s">
        <v>16694</v>
      </c>
      <c r="E1844" s="16" t="s">
        <v>16695</v>
      </c>
      <c r="F1844" s="16" t="s">
        <v>433</v>
      </c>
      <c r="G1844" s="16" t="s">
        <v>456</v>
      </c>
      <c r="H1844" s="16" t="s">
        <v>457</v>
      </c>
      <c r="I1844" s="16" t="s">
        <v>473</v>
      </c>
      <c r="J1844" s="16" t="s">
        <v>1942</v>
      </c>
      <c r="K1844" s="16" t="s">
        <v>9415</v>
      </c>
      <c r="L1844" s="16" t="s">
        <v>16696</v>
      </c>
      <c r="M1844" s="16" t="s">
        <v>16697</v>
      </c>
      <c r="N1844" s="16" t="s">
        <v>478</v>
      </c>
      <c r="O1844" s="16" t="s">
        <v>442</v>
      </c>
      <c r="P1844" s="16" t="s">
        <v>16698</v>
      </c>
      <c r="Q1844" s="16" t="s">
        <v>16699</v>
      </c>
      <c r="R1844" s="16" t="s">
        <v>7</v>
      </c>
      <c r="S1844" s="16" t="s">
        <v>3414</v>
      </c>
      <c r="T1844" s="16" t="s">
        <v>16700</v>
      </c>
      <c r="U1844" s="16" t="s">
        <v>447</v>
      </c>
      <c r="V1844" s="16" t="s">
        <v>16701</v>
      </c>
      <c r="W1844" s="16" t="s">
        <v>16698</v>
      </c>
      <c r="X1844" s="16" t="s">
        <v>449</v>
      </c>
      <c r="Y1844" s="16" t="s">
        <v>450</v>
      </c>
      <c r="Z1844" s="16" t="s">
        <v>451</v>
      </c>
      <c r="AA1844" s="16" t="s">
        <v>16702</v>
      </c>
      <c r="AB1844" s="16" t="s">
        <v>3414</v>
      </c>
      <c r="AC1844" s="16" t="s">
        <v>111</v>
      </c>
      <c r="AD1844" s="16" t="s">
        <v>453</v>
      </c>
      <c r="AE1844" s="16" t="s">
        <v>338</v>
      </c>
      <c r="AF1844" s="16" t="s">
        <v>338</v>
      </c>
      <c r="AG1844" s="25">
        <f ca="1" t="shared" si="218"/>
        <v>21.7619444444426</v>
      </c>
      <c r="AH1844" s="25" t="str">
        <f t="shared" si="219"/>
        <v>是</v>
      </c>
      <c r="AI1844" s="26" t="str">
        <f ca="1" t="shared" si="220"/>
        <v>是</v>
      </c>
      <c r="AJ1844" s="27" t="str">
        <f ca="1" t="shared" si="221"/>
        <v>是</v>
      </c>
      <c r="AK1844" s="28" t="s">
        <v>69</v>
      </c>
      <c r="AL1844" s="28"/>
      <c r="AM1844" s="28"/>
    </row>
    <row r="1845" spans="1:39">
      <c r="A1845" s="22" t="str">
        <f t="shared" si="216"/>
        <v>合肥经开大学城网点</v>
      </c>
      <c r="B1845" s="22" t="str">
        <f>VLOOKUP(R1845,区域划分!A:B,2,0)</f>
        <v>合肥南</v>
      </c>
      <c r="C1845" t="str">
        <f t="shared" si="217"/>
        <v>2020-11-09</v>
      </c>
      <c r="D1845" s="16" t="s">
        <v>16703</v>
      </c>
      <c r="E1845" s="16" t="s">
        <v>16704</v>
      </c>
      <c r="F1845" s="16" t="s">
        <v>835</v>
      </c>
      <c r="G1845" s="16" t="s">
        <v>456</v>
      </c>
      <c r="H1845" s="16" t="s">
        <v>457</v>
      </c>
      <c r="I1845" s="16" t="s">
        <v>473</v>
      </c>
      <c r="J1845" s="16" t="s">
        <v>836</v>
      </c>
      <c r="K1845" s="16" t="s">
        <v>3883</v>
      </c>
      <c r="L1845" s="16" t="s">
        <v>16705</v>
      </c>
      <c r="M1845" s="16" t="s">
        <v>16706</v>
      </c>
      <c r="N1845" s="16" t="s">
        <v>478</v>
      </c>
      <c r="O1845" s="16" t="s">
        <v>442</v>
      </c>
      <c r="P1845" s="16" t="s">
        <v>16707</v>
      </c>
      <c r="Q1845" s="16" t="s">
        <v>16708</v>
      </c>
      <c r="R1845" s="16" t="s">
        <v>7</v>
      </c>
      <c r="S1845" s="16" t="s">
        <v>3414</v>
      </c>
      <c r="T1845" s="16" t="s">
        <v>16709</v>
      </c>
      <c r="U1845" s="16" t="s">
        <v>447</v>
      </c>
      <c r="V1845" s="16" t="s">
        <v>16710</v>
      </c>
      <c r="W1845" s="16" t="s">
        <v>16707</v>
      </c>
      <c r="X1845" s="16" t="s">
        <v>449</v>
      </c>
      <c r="Y1845" s="16" t="s">
        <v>450</v>
      </c>
      <c r="Z1845" s="16" t="s">
        <v>451</v>
      </c>
      <c r="AA1845" s="16" t="s">
        <v>16711</v>
      </c>
      <c r="AB1845" s="16" t="s">
        <v>3414</v>
      </c>
      <c r="AC1845" s="16" t="s">
        <v>111</v>
      </c>
      <c r="AD1845" s="16" t="s">
        <v>453</v>
      </c>
      <c r="AE1845" s="16" t="s">
        <v>338</v>
      </c>
      <c r="AF1845" s="16" t="s">
        <v>338</v>
      </c>
      <c r="AG1845" s="25">
        <f ca="1" t="shared" si="218"/>
        <v>21.600277777703</v>
      </c>
      <c r="AH1845" s="25" t="str">
        <f t="shared" si="219"/>
        <v>是</v>
      </c>
      <c r="AI1845" s="26" t="str">
        <f ca="1" t="shared" si="220"/>
        <v>是</v>
      </c>
      <c r="AJ1845" s="27" t="str">
        <f ca="1" t="shared" si="221"/>
        <v>是</v>
      </c>
      <c r="AK1845" s="28" t="s">
        <v>69</v>
      </c>
      <c r="AL1845" s="28"/>
      <c r="AM1845" s="28"/>
    </row>
    <row r="1846" spans="1:39">
      <c r="A1846" s="22" t="str">
        <f t="shared" si="216"/>
        <v>黄山屯溪茶城网点</v>
      </c>
      <c r="B1846" s="22" t="str">
        <f>VLOOKUP(R1846,区域划分!A:B,2,0)</f>
        <v>黄山</v>
      </c>
      <c r="C1846" t="str">
        <f t="shared" si="217"/>
        <v>2020-11-09</v>
      </c>
      <c r="D1846" s="16" t="s">
        <v>16712</v>
      </c>
      <c r="E1846" s="16" t="s">
        <v>16713</v>
      </c>
      <c r="F1846" s="16" t="s">
        <v>433</v>
      </c>
      <c r="G1846" s="16" t="s">
        <v>456</v>
      </c>
      <c r="H1846" s="16" t="s">
        <v>457</v>
      </c>
      <c r="I1846" s="16" t="s">
        <v>436</v>
      </c>
      <c r="J1846" s="16" t="s">
        <v>4760</v>
      </c>
      <c r="K1846" s="16" t="s">
        <v>4761</v>
      </c>
      <c r="L1846" s="16" t="s">
        <v>16714</v>
      </c>
      <c r="M1846" s="16" t="s">
        <v>537</v>
      </c>
      <c r="N1846" s="16" t="s">
        <v>441</v>
      </c>
      <c r="O1846" s="16" t="s">
        <v>442</v>
      </c>
      <c r="P1846" s="16" t="s">
        <v>537</v>
      </c>
      <c r="Q1846" s="16" t="s">
        <v>16715</v>
      </c>
      <c r="R1846" s="16" t="s">
        <v>101</v>
      </c>
      <c r="S1846" s="16" t="s">
        <v>7976</v>
      </c>
      <c r="T1846" s="16" t="s">
        <v>16716</v>
      </c>
      <c r="U1846" s="16" t="s">
        <v>447</v>
      </c>
      <c r="V1846" s="16" t="s">
        <v>541</v>
      </c>
      <c r="W1846" s="16" t="s">
        <v>537</v>
      </c>
      <c r="X1846" s="16" t="s">
        <v>449</v>
      </c>
      <c r="Y1846" s="16" t="s">
        <v>450</v>
      </c>
      <c r="Z1846" s="16" t="s">
        <v>451</v>
      </c>
      <c r="AA1846" s="16" t="s">
        <v>16717</v>
      </c>
      <c r="AB1846" s="16" t="s">
        <v>7976</v>
      </c>
      <c r="AC1846" s="16" t="s">
        <v>101</v>
      </c>
      <c r="AD1846" s="16" t="s">
        <v>453</v>
      </c>
      <c r="AE1846" s="16" t="s">
        <v>338</v>
      </c>
      <c r="AF1846" s="16" t="s">
        <v>338</v>
      </c>
      <c r="AG1846" s="25">
        <f ca="1" t="shared" si="218"/>
        <v>5.95333333342569</v>
      </c>
      <c r="AH1846" s="25" t="str">
        <f t="shared" si="219"/>
        <v>是</v>
      </c>
      <c r="AI1846" s="26" t="str">
        <f ca="1" t="shared" si="220"/>
        <v>是</v>
      </c>
      <c r="AJ1846" s="27" t="str">
        <f ca="1" t="shared" si="221"/>
        <v>是</v>
      </c>
      <c r="AK1846" s="28" t="s">
        <v>69</v>
      </c>
      <c r="AL1846" s="28"/>
      <c r="AM1846" s="28"/>
    </row>
    <row r="1847" spans="1:39">
      <c r="A1847" s="22" t="str">
        <f t="shared" si="216"/>
        <v>合肥肥东网点</v>
      </c>
      <c r="B1847" s="22" t="str">
        <f>VLOOKUP(R1847,区域划分!A:B,2,0)</f>
        <v>肥东</v>
      </c>
      <c r="C1847" t="str">
        <f t="shared" si="217"/>
        <v>2020-11-09</v>
      </c>
      <c r="D1847" s="16" t="s">
        <v>16718</v>
      </c>
      <c r="E1847" s="16" t="s">
        <v>16719</v>
      </c>
      <c r="F1847" s="16" t="s">
        <v>433</v>
      </c>
      <c r="G1847" s="16" t="s">
        <v>532</v>
      </c>
      <c r="H1847" s="16" t="s">
        <v>533</v>
      </c>
      <c r="I1847" s="16" t="s">
        <v>473</v>
      </c>
      <c r="J1847" s="16" t="s">
        <v>16720</v>
      </c>
      <c r="K1847" s="16" t="s">
        <v>16721</v>
      </c>
      <c r="L1847" s="16" t="s">
        <v>16722</v>
      </c>
      <c r="M1847" s="16" t="s">
        <v>537</v>
      </c>
      <c r="N1847" s="16" t="s">
        <v>441</v>
      </c>
      <c r="O1847" s="16" t="s">
        <v>442</v>
      </c>
      <c r="P1847" s="16" t="s">
        <v>537</v>
      </c>
      <c r="Q1847" s="16" t="s">
        <v>16723</v>
      </c>
      <c r="R1847" s="16" t="s">
        <v>77</v>
      </c>
      <c r="S1847" s="16" t="s">
        <v>5613</v>
      </c>
      <c r="T1847" s="16" t="s">
        <v>16671</v>
      </c>
      <c r="U1847" s="16" t="s">
        <v>447</v>
      </c>
      <c r="V1847" s="16" t="s">
        <v>541</v>
      </c>
      <c r="W1847" s="16" t="s">
        <v>537</v>
      </c>
      <c r="X1847" s="16" t="s">
        <v>449</v>
      </c>
      <c r="Y1847" s="16" t="s">
        <v>450</v>
      </c>
      <c r="Z1847" s="16" t="s">
        <v>451</v>
      </c>
      <c r="AA1847" s="16" t="s">
        <v>16724</v>
      </c>
      <c r="AB1847" s="16" t="s">
        <v>5613</v>
      </c>
      <c r="AC1847" s="16" t="s">
        <v>77</v>
      </c>
      <c r="AD1847" s="16" t="s">
        <v>453</v>
      </c>
      <c r="AE1847" s="16" t="s">
        <v>338</v>
      </c>
      <c r="AF1847" s="16" t="s">
        <v>338</v>
      </c>
      <c r="AG1847" s="25">
        <f ca="1" t="shared" si="218"/>
        <v>2.7061111110379</v>
      </c>
      <c r="AH1847" s="25" t="str">
        <f t="shared" si="219"/>
        <v>是</v>
      </c>
      <c r="AI1847" s="26" t="str">
        <f ca="1" t="shared" si="220"/>
        <v>是</v>
      </c>
      <c r="AJ1847" s="27" t="str">
        <f ca="1" t="shared" si="221"/>
        <v>是</v>
      </c>
      <c r="AK1847" s="28" t="s">
        <v>69</v>
      </c>
      <c r="AL1847" s="28"/>
      <c r="AM1847" s="28"/>
    </row>
    <row r="1848" spans="1:39">
      <c r="A1848" s="22" t="str">
        <f t="shared" si="216"/>
        <v>合肥经开大学城网点</v>
      </c>
      <c r="B1848" s="22" t="str">
        <f>VLOOKUP(R1848,区域划分!A:B,2,0)</f>
        <v>合肥南</v>
      </c>
      <c r="C1848" t="str">
        <f t="shared" si="217"/>
        <v>2020-11-09</v>
      </c>
      <c r="D1848" s="16" t="s">
        <v>16725</v>
      </c>
      <c r="E1848" s="16" t="s">
        <v>16726</v>
      </c>
      <c r="F1848" s="16" t="s">
        <v>433</v>
      </c>
      <c r="G1848" s="16" t="s">
        <v>471</v>
      </c>
      <c r="H1848" s="16" t="s">
        <v>472</v>
      </c>
      <c r="I1848" s="16" t="s">
        <v>473</v>
      </c>
      <c r="J1848" s="16" t="s">
        <v>764</v>
      </c>
      <c r="K1848" s="16" t="s">
        <v>4937</v>
      </c>
      <c r="L1848" s="16" t="s">
        <v>16727</v>
      </c>
      <c r="M1848" s="16" t="s">
        <v>16728</v>
      </c>
      <c r="N1848" s="16" t="s">
        <v>478</v>
      </c>
      <c r="O1848" s="16" t="s">
        <v>442</v>
      </c>
      <c r="P1848" s="16" t="s">
        <v>16729</v>
      </c>
      <c r="Q1848" s="16" t="s">
        <v>16730</v>
      </c>
      <c r="R1848" s="16" t="s">
        <v>7</v>
      </c>
      <c r="S1848" s="16" t="s">
        <v>3414</v>
      </c>
      <c r="T1848" s="16" t="s">
        <v>16731</v>
      </c>
      <c r="U1848" s="16" t="s">
        <v>447</v>
      </c>
      <c r="V1848" s="16" t="s">
        <v>16732</v>
      </c>
      <c r="W1848" s="16" t="s">
        <v>16729</v>
      </c>
      <c r="X1848" s="16" t="s">
        <v>449</v>
      </c>
      <c r="Y1848" s="16" t="s">
        <v>450</v>
      </c>
      <c r="Z1848" s="16" t="s">
        <v>451</v>
      </c>
      <c r="AA1848" s="16" t="s">
        <v>16733</v>
      </c>
      <c r="AB1848" s="16" t="s">
        <v>3414</v>
      </c>
      <c r="AC1848" s="16" t="s">
        <v>111</v>
      </c>
      <c r="AD1848" s="16" t="s">
        <v>453</v>
      </c>
      <c r="AE1848" s="16" t="s">
        <v>338</v>
      </c>
      <c r="AF1848" s="16" t="s">
        <v>338</v>
      </c>
      <c r="AG1848" s="25">
        <f ca="1" t="shared" si="218"/>
        <v>21.4816666666302</v>
      </c>
      <c r="AH1848" s="25" t="str">
        <f t="shared" si="219"/>
        <v>是</v>
      </c>
      <c r="AI1848" s="26" t="str">
        <f ca="1" t="shared" si="220"/>
        <v>是</v>
      </c>
      <c r="AJ1848" s="27" t="str">
        <f ca="1" t="shared" si="221"/>
        <v>是</v>
      </c>
      <c r="AK1848" s="28" t="s">
        <v>69</v>
      </c>
      <c r="AL1848" s="28"/>
      <c r="AM1848" s="28"/>
    </row>
    <row r="1849" spans="1:39">
      <c r="A1849" s="22" t="str">
        <f t="shared" si="216"/>
        <v>合肥肥东网点</v>
      </c>
      <c r="B1849" s="22" t="str">
        <f>VLOOKUP(R1849,区域划分!A:B,2,0)</f>
        <v>肥东</v>
      </c>
      <c r="C1849" t="str">
        <f t="shared" si="217"/>
        <v>2020-11-09</v>
      </c>
      <c r="D1849" s="16" t="s">
        <v>16734</v>
      </c>
      <c r="E1849" s="16" t="s">
        <v>16735</v>
      </c>
      <c r="F1849" s="16" t="s">
        <v>835</v>
      </c>
      <c r="G1849" s="16" t="s">
        <v>471</v>
      </c>
      <c r="H1849" s="16" t="s">
        <v>4881</v>
      </c>
      <c r="I1849" s="16" t="s">
        <v>473</v>
      </c>
      <c r="J1849" s="16" t="s">
        <v>836</v>
      </c>
      <c r="K1849" s="16" t="s">
        <v>16736</v>
      </c>
      <c r="L1849" s="16" t="s">
        <v>16737</v>
      </c>
      <c r="M1849" s="16" t="s">
        <v>16738</v>
      </c>
      <c r="N1849" s="16" t="s">
        <v>478</v>
      </c>
      <c r="O1849" s="16" t="s">
        <v>479</v>
      </c>
      <c r="P1849" s="16" t="s">
        <v>16739</v>
      </c>
      <c r="Q1849" s="16" t="s">
        <v>16740</v>
      </c>
      <c r="R1849" s="16" t="s">
        <v>77</v>
      </c>
      <c r="S1849" s="16" t="s">
        <v>5613</v>
      </c>
      <c r="T1849" s="16" t="s">
        <v>16741</v>
      </c>
      <c r="U1849" s="16" t="s">
        <v>447</v>
      </c>
      <c r="V1849" s="16" t="s">
        <v>16742</v>
      </c>
      <c r="W1849" s="16" t="s">
        <v>16739</v>
      </c>
      <c r="X1849" s="16" t="s">
        <v>449</v>
      </c>
      <c r="Y1849" s="16" t="s">
        <v>450</v>
      </c>
      <c r="Z1849" s="16" t="s">
        <v>451</v>
      </c>
      <c r="AA1849" s="16" t="s">
        <v>16743</v>
      </c>
      <c r="AB1849" s="16" t="s">
        <v>5613</v>
      </c>
      <c r="AC1849" s="16" t="s">
        <v>77</v>
      </c>
      <c r="AD1849" s="16" t="s">
        <v>453</v>
      </c>
      <c r="AE1849" s="16" t="s">
        <v>338</v>
      </c>
      <c r="AF1849" s="16" t="s">
        <v>338</v>
      </c>
      <c r="AG1849" s="25">
        <f ca="1" t="shared" si="218"/>
        <v>1.71083333337447</v>
      </c>
      <c r="AH1849" s="25" t="str">
        <f t="shared" si="219"/>
        <v>是</v>
      </c>
      <c r="AI1849" s="26" t="str">
        <f ca="1" t="shared" si="220"/>
        <v>是</v>
      </c>
      <c r="AJ1849" s="27" t="str">
        <f ca="1" t="shared" si="221"/>
        <v>是</v>
      </c>
      <c r="AK1849" s="28" t="s">
        <v>69</v>
      </c>
      <c r="AL1849" s="28"/>
      <c r="AM1849" s="28"/>
    </row>
    <row r="1850" spans="1:39">
      <c r="A1850" s="22" t="str">
        <f t="shared" si="216"/>
        <v>合肥经开大学城网点</v>
      </c>
      <c r="B1850" s="22" t="str">
        <f>VLOOKUP(R1850,区域划分!A:B,2,0)</f>
        <v>合肥南</v>
      </c>
      <c r="C1850" t="str">
        <f t="shared" si="217"/>
        <v>2020-11-09</v>
      </c>
      <c r="D1850" s="16" t="s">
        <v>16744</v>
      </c>
      <c r="E1850" s="16" t="s">
        <v>16745</v>
      </c>
      <c r="F1850" s="16" t="s">
        <v>433</v>
      </c>
      <c r="G1850" s="16" t="s">
        <v>456</v>
      </c>
      <c r="H1850" s="16" t="s">
        <v>753</v>
      </c>
      <c r="I1850" s="16" t="s">
        <v>473</v>
      </c>
      <c r="J1850" s="16" t="s">
        <v>16746</v>
      </c>
      <c r="K1850" s="16" t="s">
        <v>16747</v>
      </c>
      <c r="L1850" s="16" t="s">
        <v>16748</v>
      </c>
      <c r="M1850" s="16" t="s">
        <v>16749</v>
      </c>
      <c r="N1850" s="16" t="s">
        <v>478</v>
      </c>
      <c r="O1850" s="16" t="s">
        <v>442</v>
      </c>
      <c r="P1850" s="16" t="s">
        <v>16749</v>
      </c>
      <c r="Q1850" s="16" t="s">
        <v>16750</v>
      </c>
      <c r="R1850" s="16" t="s">
        <v>7</v>
      </c>
      <c r="S1850" s="16" t="s">
        <v>3414</v>
      </c>
      <c r="T1850" s="16" t="s">
        <v>16751</v>
      </c>
      <c r="U1850" s="16" t="s">
        <v>447</v>
      </c>
      <c r="V1850" s="16" t="s">
        <v>16752</v>
      </c>
      <c r="W1850" s="16" t="s">
        <v>16749</v>
      </c>
      <c r="X1850" s="16" t="s">
        <v>449</v>
      </c>
      <c r="Y1850" s="16" t="s">
        <v>450</v>
      </c>
      <c r="Z1850" s="16" t="s">
        <v>451</v>
      </c>
      <c r="AA1850" s="16" t="s">
        <v>16753</v>
      </c>
      <c r="AB1850" s="16" t="s">
        <v>3414</v>
      </c>
      <c r="AC1850" s="16" t="s">
        <v>111</v>
      </c>
      <c r="AD1850" s="16" t="s">
        <v>453</v>
      </c>
      <c r="AE1850" s="16" t="s">
        <v>338</v>
      </c>
      <c r="AF1850" s="16" t="s">
        <v>338</v>
      </c>
      <c r="AG1850" s="25">
        <f ca="1" t="shared" si="218"/>
        <v>21.2616666667163</v>
      </c>
      <c r="AH1850" s="25" t="str">
        <f t="shared" si="219"/>
        <v>是</v>
      </c>
      <c r="AI1850" s="26" t="str">
        <f ca="1" t="shared" si="220"/>
        <v>是</v>
      </c>
      <c r="AJ1850" s="27" t="str">
        <f ca="1" t="shared" si="221"/>
        <v>是</v>
      </c>
      <c r="AK1850" s="28" t="s">
        <v>69</v>
      </c>
      <c r="AL1850" s="28"/>
      <c r="AM1850" s="28"/>
    </row>
    <row r="1851" spans="1:39">
      <c r="A1851" s="22" t="str">
        <f t="shared" si="216"/>
        <v>合肥长丰水湖镇网点</v>
      </c>
      <c r="B1851" s="22" t="str">
        <f>VLOOKUP(R1851,区域划分!A:B,2,0)</f>
        <v>合肥北</v>
      </c>
      <c r="C1851" t="str">
        <f t="shared" si="217"/>
        <v>2020-11-09</v>
      </c>
      <c r="D1851" s="16" t="s">
        <v>16754</v>
      </c>
      <c r="E1851" s="16" t="s">
        <v>16755</v>
      </c>
      <c r="F1851" s="16" t="s">
        <v>433</v>
      </c>
      <c r="G1851" s="16" t="s">
        <v>532</v>
      </c>
      <c r="H1851" s="16" t="s">
        <v>1112</v>
      </c>
      <c r="I1851" s="16" t="s">
        <v>436</v>
      </c>
      <c r="J1851" s="16" t="s">
        <v>4760</v>
      </c>
      <c r="K1851" s="16" t="s">
        <v>4761</v>
      </c>
      <c r="L1851" s="16" t="s">
        <v>16756</v>
      </c>
      <c r="M1851" s="16" t="s">
        <v>537</v>
      </c>
      <c r="N1851" s="16" t="s">
        <v>478</v>
      </c>
      <c r="O1851" s="16" t="s">
        <v>442</v>
      </c>
      <c r="P1851" s="16" t="s">
        <v>537</v>
      </c>
      <c r="Q1851" s="16" t="s">
        <v>16757</v>
      </c>
      <c r="R1851" s="16" t="s">
        <v>15</v>
      </c>
      <c r="S1851" s="16" t="s">
        <v>829</v>
      </c>
      <c r="T1851" s="16" t="s">
        <v>16758</v>
      </c>
      <c r="U1851" s="16" t="s">
        <v>447</v>
      </c>
      <c r="V1851" s="16" t="s">
        <v>541</v>
      </c>
      <c r="W1851" s="16" t="s">
        <v>537</v>
      </c>
      <c r="X1851" s="16" t="s">
        <v>449</v>
      </c>
      <c r="Y1851" s="16" t="s">
        <v>450</v>
      </c>
      <c r="Z1851" s="16" t="s">
        <v>451</v>
      </c>
      <c r="AA1851" s="16" t="s">
        <v>16759</v>
      </c>
      <c r="AB1851" s="16" t="s">
        <v>829</v>
      </c>
      <c r="AC1851" s="16" t="s">
        <v>15</v>
      </c>
      <c r="AD1851" s="16" t="s">
        <v>453</v>
      </c>
      <c r="AE1851" s="16" t="s">
        <v>338</v>
      </c>
      <c r="AF1851" s="16" t="s">
        <v>338</v>
      </c>
      <c r="AG1851" s="25">
        <f ca="1" t="shared" si="218"/>
        <v>7.64305555546889</v>
      </c>
      <c r="AH1851" s="25" t="str">
        <f t="shared" si="219"/>
        <v>是</v>
      </c>
      <c r="AI1851" s="26" t="str">
        <f ca="1" t="shared" si="220"/>
        <v>是</v>
      </c>
      <c r="AJ1851" s="27" t="str">
        <f ca="1" t="shared" si="221"/>
        <v>是</v>
      </c>
      <c r="AK1851" s="28" t="s">
        <v>69</v>
      </c>
      <c r="AL1851" s="28"/>
      <c r="AM1851" s="28"/>
    </row>
    <row r="1852" spans="1:39">
      <c r="A1852" s="22" t="str">
        <f t="shared" si="216"/>
        <v>合肥经开大学城网点</v>
      </c>
      <c r="B1852" s="22" t="str">
        <f>VLOOKUP(R1852,区域划分!A:B,2,0)</f>
        <v>合肥南</v>
      </c>
      <c r="C1852" t="str">
        <f t="shared" si="217"/>
        <v>2020-11-09</v>
      </c>
      <c r="D1852" s="16" t="s">
        <v>16760</v>
      </c>
      <c r="E1852" s="16" t="s">
        <v>12183</v>
      </c>
      <c r="F1852" s="16" t="s">
        <v>433</v>
      </c>
      <c r="G1852" s="16" t="s">
        <v>456</v>
      </c>
      <c r="H1852" s="16" t="s">
        <v>457</v>
      </c>
      <c r="I1852" s="16" t="s">
        <v>436</v>
      </c>
      <c r="J1852" s="16" t="s">
        <v>5393</v>
      </c>
      <c r="K1852" s="16" t="s">
        <v>12184</v>
      </c>
      <c r="L1852" s="16" t="s">
        <v>16761</v>
      </c>
      <c r="M1852" s="16" t="s">
        <v>12186</v>
      </c>
      <c r="N1852" s="16" t="s">
        <v>441</v>
      </c>
      <c r="O1852" s="16" t="s">
        <v>442</v>
      </c>
      <c r="P1852" s="16" t="s">
        <v>12186</v>
      </c>
      <c r="Q1852" s="16" t="s">
        <v>2641</v>
      </c>
      <c r="R1852" s="16" t="s">
        <v>7</v>
      </c>
      <c r="S1852" s="16" t="s">
        <v>3414</v>
      </c>
      <c r="T1852" s="16" t="s">
        <v>16021</v>
      </c>
      <c r="U1852" s="16" t="s">
        <v>447</v>
      </c>
      <c r="V1852" s="16" t="s">
        <v>12188</v>
      </c>
      <c r="W1852" s="16" t="s">
        <v>12186</v>
      </c>
      <c r="X1852" s="16" t="s">
        <v>449</v>
      </c>
      <c r="Y1852" s="16" t="s">
        <v>450</v>
      </c>
      <c r="Z1852" s="16" t="s">
        <v>451</v>
      </c>
      <c r="AA1852" s="16" t="s">
        <v>16762</v>
      </c>
      <c r="AB1852" s="16" t="s">
        <v>3414</v>
      </c>
      <c r="AC1852" s="16" t="s">
        <v>111</v>
      </c>
      <c r="AD1852" s="16" t="s">
        <v>453</v>
      </c>
      <c r="AE1852" s="16" t="s">
        <v>338</v>
      </c>
      <c r="AF1852" s="16" t="s">
        <v>338</v>
      </c>
      <c r="AG1852" s="25">
        <f ca="1" t="shared" si="218"/>
        <v>21.2063888889388</v>
      </c>
      <c r="AH1852" s="25" t="str">
        <f t="shared" si="219"/>
        <v>是</v>
      </c>
      <c r="AI1852" s="26" t="str">
        <f ca="1" t="shared" si="220"/>
        <v>是</v>
      </c>
      <c r="AJ1852" s="27" t="str">
        <f ca="1" t="shared" si="221"/>
        <v>是</v>
      </c>
      <c r="AK1852" s="28" t="s">
        <v>69</v>
      </c>
      <c r="AL1852" s="28"/>
      <c r="AM1852" s="28"/>
    </row>
    <row r="1853" spans="1:39">
      <c r="A1853" s="22" t="str">
        <f t="shared" si="216"/>
        <v>宣城宣州孙埠水东网点</v>
      </c>
      <c r="B1853" s="22" t="str">
        <f>VLOOKUP(R1853,区域划分!A:B,2,0)</f>
        <v>宣城</v>
      </c>
      <c r="C1853" t="str">
        <f t="shared" si="217"/>
        <v>2020-11-09</v>
      </c>
      <c r="D1853" s="16" t="s">
        <v>16763</v>
      </c>
      <c r="E1853" s="16" t="s">
        <v>13437</v>
      </c>
      <c r="F1853" s="16" t="s">
        <v>433</v>
      </c>
      <c r="G1853" s="16" t="s">
        <v>456</v>
      </c>
      <c r="H1853" s="16" t="s">
        <v>457</v>
      </c>
      <c r="I1853" s="16" t="s">
        <v>473</v>
      </c>
      <c r="J1853" s="16" t="s">
        <v>5017</v>
      </c>
      <c r="K1853" s="16" t="s">
        <v>8651</v>
      </c>
      <c r="L1853" s="16" t="s">
        <v>16764</v>
      </c>
      <c r="M1853" s="16" t="s">
        <v>13440</v>
      </c>
      <c r="N1853" s="16" t="s">
        <v>478</v>
      </c>
      <c r="O1853" s="16" t="s">
        <v>442</v>
      </c>
      <c r="P1853" s="16" t="s">
        <v>13441</v>
      </c>
      <c r="Q1853" s="16" t="s">
        <v>13442</v>
      </c>
      <c r="R1853" s="16" t="s">
        <v>87</v>
      </c>
      <c r="S1853" s="16" t="s">
        <v>11053</v>
      </c>
      <c r="T1853" s="16" t="s">
        <v>16765</v>
      </c>
      <c r="U1853" s="16" t="s">
        <v>447</v>
      </c>
      <c r="V1853" s="16" t="s">
        <v>13444</v>
      </c>
      <c r="W1853" s="16" t="s">
        <v>13441</v>
      </c>
      <c r="X1853" s="16" t="s">
        <v>449</v>
      </c>
      <c r="Y1853" s="16" t="s">
        <v>450</v>
      </c>
      <c r="Z1853" s="16" t="s">
        <v>451</v>
      </c>
      <c r="AA1853" s="16" t="s">
        <v>16766</v>
      </c>
      <c r="AB1853" s="16" t="s">
        <v>11053</v>
      </c>
      <c r="AC1853" s="16" t="s">
        <v>87</v>
      </c>
      <c r="AD1853" s="16" t="s">
        <v>453</v>
      </c>
      <c r="AE1853" s="16" t="s">
        <v>338</v>
      </c>
      <c r="AF1853" s="16" t="s">
        <v>338</v>
      </c>
      <c r="AG1853" s="25">
        <f ca="1" t="shared" si="218"/>
        <v>1.60194444452645</v>
      </c>
      <c r="AH1853" s="25" t="str">
        <f t="shared" si="219"/>
        <v>是</v>
      </c>
      <c r="AI1853" s="26" t="str">
        <f ca="1" t="shared" si="220"/>
        <v>是</v>
      </c>
      <c r="AJ1853" s="27" t="str">
        <f ca="1" t="shared" si="221"/>
        <v>是</v>
      </c>
      <c r="AK1853" s="28" t="s">
        <v>69</v>
      </c>
      <c r="AL1853" s="28"/>
      <c r="AM1853" s="28"/>
    </row>
    <row r="1854" spans="1:39">
      <c r="A1854" s="22" t="str">
        <f t="shared" si="216"/>
        <v>合肥长丰水湖镇网点</v>
      </c>
      <c r="B1854" s="22" t="str">
        <f>VLOOKUP(R1854,区域划分!A:B,2,0)</f>
        <v>合肥北</v>
      </c>
      <c r="C1854" t="str">
        <f t="shared" si="217"/>
        <v>2020-11-09</v>
      </c>
      <c r="D1854" s="16" t="s">
        <v>16767</v>
      </c>
      <c r="E1854" s="16" t="s">
        <v>14847</v>
      </c>
      <c r="F1854" s="16" t="s">
        <v>433</v>
      </c>
      <c r="G1854" s="16" t="s">
        <v>532</v>
      </c>
      <c r="H1854" s="16" t="s">
        <v>533</v>
      </c>
      <c r="I1854" s="16" t="s">
        <v>473</v>
      </c>
      <c r="J1854" s="16" t="s">
        <v>1232</v>
      </c>
      <c r="K1854" s="16" t="s">
        <v>7665</v>
      </c>
      <c r="L1854" s="16" t="s">
        <v>16768</v>
      </c>
      <c r="M1854" s="16" t="s">
        <v>14849</v>
      </c>
      <c r="N1854" s="16" t="s">
        <v>478</v>
      </c>
      <c r="O1854" s="16" t="s">
        <v>442</v>
      </c>
      <c r="P1854" s="16" t="s">
        <v>14850</v>
      </c>
      <c r="Q1854" s="16" t="s">
        <v>14851</v>
      </c>
      <c r="R1854" s="16" t="s">
        <v>15</v>
      </c>
      <c r="S1854" s="16" t="s">
        <v>606</v>
      </c>
      <c r="T1854" s="16" t="s">
        <v>16769</v>
      </c>
      <c r="U1854" s="16" t="s">
        <v>466</v>
      </c>
      <c r="V1854" s="16" t="s">
        <v>14853</v>
      </c>
      <c r="W1854" s="16" t="s">
        <v>14850</v>
      </c>
      <c r="X1854" s="16" t="s">
        <v>449</v>
      </c>
      <c r="Y1854" s="16" t="s">
        <v>450</v>
      </c>
      <c r="Z1854" s="16" t="s">
        <v>451</v>
      </c>
      <c r="AA1854" s="16" t="s">
        <v>16770</v>
      </c>
      <c r="AB1854" s="16" t="s">
        <v>606</v>
      </c>
      <c r="AC1854" s="16" t="s">
        <v>15</v>
      </c>
      <c r="AD1854" s="16" t="s">
        <v>453</v>
      </c>
      <c r="AE1854" s="16" t="s">
        <v>15</v>
      </c>
      <c r="AF1854" s="16" t="s">
        <v>338</v>
      </c>
      <c r="AG1854" s="25">
        <f ca="1" t="shared" si="218"/>
        <v>23.7930555555504</v>
      </c>
      <c r="AH1854" s="25" t="str">
        <f t="shared" si="219"/>
        <v>是</v>
      </c>
      <c r="AI1854" s="26" t="str">
        <f ca="1" t="shared" si="220"/>
        <v>是</v>
      </c>
      <c r="AJ1854" s="27" t="str">
        <f ca="1" t="shared" si="221"/>
        <v>是</v>
      </c>
      <c r="AK1854" s="28" t="s">
        <v>69</v>
      </c>
      <c r="AL1854" s="28" t="s">
        <v>71</v>
      </c>
      <c r="AM1854" s="28"/>
    </row>
    <row r="1855" spans="1:39">
      <c r="A1855" s="22" t="str">
        <f t="shared" si="216"/>
        <v>合肥肥东人民路网点</v>
      </c>
      <c r="B1855" s="22" t="str">
        <f>VLOOKUP(R1855,区域划分!A:B,2,0)</f>
        <v>肥东</v>
      </c>
      <c r="C1855" t="str">
        <f t="shared" si="217"/>
        <v>2020-11-09</v>
      </c>
      <c r="D1855" s="16" t="s">
        <v>16771</v>
      </c>
      <c r="E1855" s="16" t="s">
        <v>16772</v>
      </c>
      <c r="F1855" s="16" t="s">
        <v>433</v>
      </c>
      <c r="G1855" s="16" t="s">
        <v>471</v>
      </c>
      <c r="H1855" s="16" t="s">
        <v>472</v>
      </c>
      <c r="I1855" s="16" t="s">
        <v>473</v>
      </c>
      <c r="J1855" s="16" t="s">
        <v>1350</v>
      </c>
      <c r="K1855" s="16" t="s">
        <v>16344</v>
      </c>
      <c r="L1855" s="16" t="s">
        <v>16773</v>
      </c>
      <c r="M1855" s="16" t="s">
        <v>16774</v>
      </c>
      <c r="N1855" s="16" t="s">
        <v>441</v>
      </c>
      <c r="O1855" s="16" t="s">
        <v>442</v>
      </c>
      <c r="P1855" s="16" t="s">
        <v>16775</v>
      </c>
      <c r="Q1855" s="16" t="s">
        <v>16776</v>
      </c>
      <c r="R1855" s="16" t="s">
        <v>23</v>
      </c>
      <c r="S1855" s="16" t="s">
        <v>2174</v>
      </c>
      <c r="T1855" s="16" t="s">
        <v>16777</v>
      </c>
      <c r="U1855" s="16" t="s">
        <v>447</v>
      </c>
      <c r="V1855" s="16" t="s">
        <v>16778</v>
      </c>
      <c r="W1855" s="16" t="s">
        <v>16775</v>
      </c>
      <c r="X1855" s="16" t="s">
        <v>449</v>
      </c>
      <c r="Y1855" s="16" t="s">
        <v>450</v>
      </c>
      <c r="Z1855" s="16" t="s">
        <v>451</v>
      </c>
      <c r="AA1855" s="16" t="s">
        <v>16779</v>
      </c>
      <c r="AB1855" s="16" t="s">
        <v>2174</v>
      </c>
      <c r="AC1855" s="16" t="s">
        <v>23</v>
      </c>
      <c r="AD1855" s="16" t="s">
        <v>453</v>
      </c>
      <c r="AE1855" s="16" t="s">
        <v>338</v>
      </c>
      <c r="AF1855" s="16" t="s">
        <v>338</v>
      </c>
      <c r="AG1855" s="25">
        <f ca="1" t="shared" si="218"/>
        <v>4.13000000012107</v>
      </c>
      <c r="AH1855" s="25" t="str">
        <f t="shared" si="219"/>
        <v>是</v>
      </c>
      <c r="AI1855" s="26" t="str">
        <f ca="1" t="shared" si="220"/>
        <v>是</v>
      </c>
      <c r="AJ1855" s="27" t="str">
        <f ca="1" t="shared" si="221"/>
        <v>是</v>
      </c>
      <c r="AK1855" s="28" t="s">
        <v>69</v>
      </c>
      <c r="AL1855" s="28"/>
      <c r="AM1855" s="28"/>
    </row>
    <row r="1856" spans="1:39">
      <c r="A1856" s="22" t="str">
        <f t="shared" si="216"/>
        <v>六安市裕安苏埠网点</v>
      </c>
      <c r="B1856" s="22" t="str">
        <f>VLOOKUP(R1856,区域划分!A:B,2,0)</f>
        <v>六安</v>
      </c>
      <c r="C1856" t="str">
        <f t="shared" si="217"/>
        <v>2020-11-09</v>
      </c>
      <c r="D1856" s="16" t="s">
        <v>16780</v>
      </c>
      <c r="E1856" s="16" t="s">
        <v>16781</v>
      </c>
      <c r="F1856" s="16" t="s">
        <v>433</v>
      </c>
      <c r="G1856" s="16" t="s">
        <v>532</v>
      </c>
      <c r="H1856" s="16" t="s">
        <v>1112</v>
      </c>
      <c r="I1856" s="16" t="s">
        <v>436</v>
      </c>
      <c r="J1856" s="16" t="s">
        <v>1093</v>
      </c>
      <c r="K1856" s="16" t="s">
        <v>7699</v>
      </c>
      <c r="L1856" s="16" t="s">
        <v>16782</v>
      </c>
      <c r="M1856" s="16" t="s">
        <v>16783</v>
      </c>
      <c r="N1856" s="16" t="s">
        <v>478</v>
      </c>
      <c r="O1856" s="16" t="s">
        <v>442</v>
      </c>
      <c r="P1856" s="16" t="s">
        <v>16784</v>
      </c>
      <c r="Q1856" s="16" t="s">
        <v>16785</v>
      </c>
      <c r="R1856" s="16" t="s">
        <v>93</v>
      </c>
      <c r="S1856" s="16" t="s">
        <v>2838</v>
      </c>
      <c r="T1856" s="16" t="s">
        <v>16786</v>
      </c>
      <c r="U1856" s="16" t="s">
        <v>447</v>
      </c>
      <c r="V1856" s="16" t="s">
        <v>16787</v>
      </c>
      <c r="W1856" s="16" t="s">
        <v>16784</v>
      </c>
      <c r="X1856" s="16" t="s">
        <v>449</v>
      </c>
      <c r="Y1856" s="16" t="s">
        <v>450</v>
      </c>
      <c r="Z1856" s="16" t="s">
        <v>451</v>
      </c>
      <c r="AA1856" s="16" t="s">
        <v>16788</v>
      </c>
      <c r="AB1856" s="16" t="s">
        <v>2838</v>
      </c>
      <c r="AC1856" s="16" t="s">
        <v>93</v>
      </c>
      <c r="AD1856" s="16" t="s">
        <v>453</v>
      </c>
      <c r="AE1856" s="16" t="s">
        <v>338</v>
      </c>
      <c r="AF1856" s="16" t="s">
        <v>338</v>
      </c>
      <c r="AG1856" s="25">
        <f ca="1" t="shared" si="218"/>
        <v>1.2772222221829</v>
      </c>
      <c r="AH1856" s="25" t="str">
        <f t="shared" si="219"/>
        <v>是</v>
      </c>
      <c r="AI1856" s="26" t="str">
        <f ca="1" t="shared" si="220"/>
        <v>是</v>
      </c>
      <c r="AJ1856" s="27" t="str">
        <f ca="1" t="shared" si="221"/>
        <v>是</v>
      </c>
      <c r="AK1856" s="28" t="s">
        <v>69</v>
      </c>
      <c r="AL1856" s="28"/>
      <c r="AM1856" s="28"/>
    </row>
    <row r="1857" spans="1:39">
      <c r="A1857" s="22" t="str">
        <f t="shared" si="216"/>
        <v>合肥高新天鹅湖网点</v>
      </c>
      <c r="B1857" s="22" t="str">
        <f>VLOOKUP(R1857,区域划分!A:B,2,0)</f>
        <v>合肥南</v>
      </c>
      <c r="C1857" t="str">
        <f t="shared" si="217"/>
        <v>2020-11-09</v>
      </c>
      <c r="D1857" s="16" t="s">
        <v>16789</v>
      </c>
      <c r="E1857" s="16" t="s">
        <v>16790</v>
      </c>
      <c r="F1857" s="16" t="s">
        <v>433</v>
      </c>
      <c r="G1857" s="16" t="s">
        <v>532</v>
      </c>
      <c r="H1857" s="16" t="s">
        <v>533</v>
      </c>
      <c r="I1857" s="16" t="s">
        <v>473</v>
      </c>
      <c r="J1857" s="16" t="s">
        <v>7715</v>
      </c>
      <c r="K1857" s="16" t="s">
        <v>7716</v>
      </c>
      <c r="L1857" s="16" t="s">
        <v>16791</v>
      </c>
      <c r="M1857" s="16" t="s">
        <v>16792</v>
      </c>
      <c r="N1857" s="16" t="s">
        <v>441</v>
      </c>
      <c r="O1857" s="16" t="s">
        <v>442</v>
      </c>
      <c r="P1857" s="16" t="s">
        <v>16793</v>
      </c>
      <c r="Q1857" s="16" t="s">
        <v>16794</v>
      </c>
      <c r="R1857" s="16" t="s">
        <v>17</v>
      </c>
      <c r="S1857" s="16" t="s">
        <v>593</v>
      </c>
      <c r="T1857" s="16" t="s">
        <v>16795</v>
      </c>
      <c r="U1857" s="16" t="s">
        <v>447</v>
      </c>
      <c r="V1857" s="16" t="s">
        <v>16796</v>
      </c>
      <c r="W1857" s="16" t="s">
        <v>16793</v>
      </c>
      <c r="X1857" s="16" t="s">
        <v>449</v>
      </c>
      <c r="Y1857" s="16" t="s">
        <v>450</v>
      </c>
      <c r="Z1857" s="16" t="s">
        <v>451</v>
      </c>
      <c r="AA1857" s="16" t="s">
        <v>16797</v>
      </c>
      <c r="AB1857" s="16" t="s">
        <v>593</v>
      </c>
      <c r="AC1857" s="16" t="s">
        <v>17</v>
      </c>
      <c r="AD1857" s="16" t="s">
        <v>453</v>
      </c>
      <c r="AE1857" s="16" t="s">
        <v>338</v>
      </c>
      <c r="AF1857" s="16" t="s">
        <v>338</v>
      </c>
      <c r="AG1857" s="25">
        <f ca="1" t="shared" si="218"/>
        <v>7.56416666664882</v>
      </c>
      <c r="AH1857" s="25" t="str">
        <f t="shared" si="219"/>
        <v>是</v>
      </c>
      <c r="AI1857" s="26" t="str">
        <f ca="1" t="shared" si="220"/>
        <v>是</v>
      </c>
      <c r="AJ1857" s="27" t="str">
        <f ca="1" t="shared" si="221"/>
        <v>是</v>
      </c>
      <c r="AK1857" s="28" t="s">
        <v>69</v>
      </c>
      <c r="AL1857" s="28"/>
      <c r="AM1857" s="28"/>
    </row>
    <row r="1858" spans="1:39">
      <c r="A1858" s="22" t="str">
        <f t="shared" si="216"/>
        <v>合肥经开大学城网点</v>
      </c>
      <c r="B1858" s="22" t="str">
        <f>VLOOKUP(R1858,区域划分!A:B,2,0)</f>
        <v>合肥南</v>
      </c>
      <c r="C1858" t="str">
        <f t="shared" si="217"/>
        <v>2020-11-09</v>
      </c>
      <c r="D1858" s="16" t="s">
        <v>16798</v>
      </c>
      <c r="E1858" s="16" t="s">
        <v>16799</v>
      </c>
      <c r="F1858" s="16" t="s">
        <v>835</v>
      </c>
      <c r="G1858" s="16" t="s">
        <v>471</v>
      </c>
      <c r="H1858" s="16" t="s">
        <v>472</v>
      </c>
      <c r="I1858" s="16" t="s">
        <v>473</v>
      </c>
      <c r="J1858" s="16" t="s">
        <v>836</v>
      </c>
      <c r="K1858" s="16" t="s">
        <v>16800</v>
      </c>
      <c r="L1858" s="16" t="s">
        <v>16801</v>
      </c>
      <c r="M1858" s="16" t="s">
        <v>16802</v>
      </c>
      <c r="N1858" s="16" t="s">
        <v>478</v>
      </c>
      <c r="O1858" s="16" t="s">
        <v>442</v>
      </c>
      <c r="P1858" s="16" t="s">
        <v>16803</v>
      </c>
      <c r="Q1858" s="16" t="s">
        <v>16804</v>
      </c>
      <c r="R1858" s="16" t="s">
        <v>7</v>
      </c>
      <c r="S1858" s="16" t="s">
        <v>3414</v>
      </c>
      <c r="T1858" s="16" t="s">
        <v>16484</v>
      </c>
      <c r="U1858" s="16" t="s">
        <v>447</v>
      </c>
      <c r="V1858" s="16" t="s">
        <v>16805</v>
      </c>
      <c r="W1858" s="16" t="s">
        <v>16803</v>
      </c>
      <c r="X1858" s="16" t="s">
        <v>449</v>
      </c>
      <c r="Y1858" s="16" t="s">
        <v>450</v>
      </c>
      <c r="Z1858" s="16" t="s">
        <v>451</v>
      </c>
      <c r="AA1858" s="16" t="s">
        <v>16806</v>
      </c>
      <c r="AB1858" s="16" t="s">
        <v>3414</v>
      </c>
      <c r="AC1858" s="16" t="s">
        <v>111</v>
      </c>
      <c r="AD1858" s="16" t="s">
        <v>453</v>
      </c>
      <c r="AE1858" s="16" t="s">
        <v>338</v>
      </c>
      <c r="AF1858" s="16" t="s">
        <v>338</v>
      </c>
      <c r="AG1858" s="25">
        <f ca="1" t="shared" si="218"/>
        <v>20.8022222222644</v>
      </c>
      <c r="AH1858" s="25" t="str">
        <f t="shared" si="219"/>
        <v>是</v>
      </c>
      <c r="AI1858" s="26" t="str">
        <f ca="1" t="shared" si="220"/>
        <v>是</v>
      </c>
      <c r="AJ1858" s="27" t="str">
        <f ca="1" t="shared" si="221"/>
        <v>是</v>
      </c>
      <c r="AK1858" s="28" t="s">
        <v>69</v>
      </c>
      <c r="AL1858" s="28"/>
      <c r="AM1858" s="28"/>
    </row>
    <row r="1859" spans="1:39">
      <c r="A1859" s="22" t="str">
        <f t="shared" si="216"/>
        <v>宣城宣州城东网点</v>
      </c>
      <c r="B1859" s="22" t="str">
        <f>VLOOKUP(R1859,区域划分!A:B,2,0)</f>
        <v>宣城</v>
      </c>
      <c r="C1859" t="str">
        <f t="shared" si="217"/>
        <v>2020-11-09</v>
      </c>
      <c r="D1859" s="16" t="s">
        <v>16807</v>
      </c>
      <c r="E1859" s="16" t="s">
        <v>16808</v>
      </c>
      <c r="F1859" s="16" t="s">
        <v>433</v>
      </c>
      <c r="G1859" s="16" t="s">
        <v>532</v>
      </c>
      <c r="H1859" s="16" t="s">
        <v>2334</v>
      </c>
      <c r="I1859" s="16" t="s">
        <v>436</v>
      </c>
      <c r="J1859" s="16" t="s">
        <v>16809</v>
      </c>
      <c r="K1859" s="16" t="s">
        <v>15444</v>
      </c>
      <c r="L1859" s="16" t="s">
        <v>16810</v>
      </c>
      <c r="M1859" s="16" t="s">
        <v>537</v>
      </c>
      <c r="N1859" s="16" t="s">
        <v>441</v>
      </c>
      <c r="O1859" s="16" t="s">
        <v>442</v>
      </c>
      <c r="P1859" s="16" t="s">
        <v>537</v>
      </c>
      <c r="Q1859" s="16" t="s">
        <v>16811</v>
      </c>
      <c r="R1859" s="16" t="s">
        <v>53</v>
      </c>
      <c r="S1859" s="16" t="s">
        <v>7403</v>
      </c>
      <c r="T1859" s="16" t="s">
        <v>16812</v>
      </c>
      <c r="U1859" s="16" t="s">
        <v>447</v>
      </c>
      <c r="V1859" s="16" t="s">
        <v>541</v>
      </c>
      <c r="W1859" s="16" t="s">
        <v>537</v>
      </c>
      <c r="X1859" s="16" t="s">
        <v>449</v>
      </c>
      <c r="Y1859" s="16" t="s">
        <v>450</v>
      </c>
      <c r="Z1859" s="16" t="s">
        <v>451</v>
      </c>
      <c r="AA1859" s="16" t="s">
        <v>16813</v>
      </c>
      <c r="AB1859" s="16" t="s">
        <v>7403</v>
      </c>
      <c r="AC1859" s="16" t="s">
        <v>53</v>
      </c>
      <c r="AD1859" s="16" t="s">
        <v>453</v>
      </c>
      <c r="AE1859" s="16" t="s">
        <v>338</v>
      </c>
      <c r="AF1859" s="16" t="s">
        <v>338</v>
      </c>
      <c r="AG1859" s="25">
        <f ca="1" t="shared" si="218"/>
        <v>22.6538888888899</v>
      </c>
      <c r="AH1859" s="25" t="str">
        <f t="shared" si="219"/>
        <v>是</v>
      </c>
      <c r="AI1859" s="26" t="str">
        <f ca="1" t="shared" si="220"/>
        <v>是</v>
      </c>
      <c r="AJ1859" s="27" t="str">
        <f ca="1" t="shared" si="221"/>
        <v>是</v>
      </c>
      <c r="AK1859" s="28" t="s">
        <v>69</v>
      </c>
      <c r="AL1859" s="28"/>
      <c r="AM1859" s="28"/>
    </row>
    <row r="1860" spans="1:39">
      <c r="A1860" s="22" t="str">
        <f t="shared" si="216"/>
        <v>合肥经开大学城网点</v>
      </c>
      <c r="B1860" s="22" t="str">
        <f>VLOOKUP(R1860,区域划分!A:B,2,0)</f>
        <v>合肥南</v>
      </c>
      <c r="C1860" t="str">
        <f t="shared" si="217"/>
        <v>2020-11-09</v>
      </c>
      <c r="D1860" s="16" t="s">
        <v>16814</v>
      </c>
      <c r="E1860" s="16" t="s">
        <v>16815</v>
      </c>
      <c r="F1860" s="16" t="s">
        <v>433</v>
      </c>
      <c r="G1860" s="16" t="s">
        <v>471</v>
      </c>
      <c r="H1860" s="16" t="s">
        <v>472</v>
      </c>
      <c r="I1860" s="16" t="s">
        <v>473</v>
      </c>
      <c r="J1860" s="16" t="s">
        <v>287</v>
      </c>
      <c r="K1860" s="16" t="s">
        <v>16816</v>
      </c>
      <c r="L1860" s="16" t="s">
        <v>16817</v>
      </c>
      <c r="M1860" s="16" t="s">
        <v>16818</v>
      </c>
      <c r="N1860" s="16" t="s">
        <v>478</v>
      </c>
      <c r="O1860" s="16" t="s">
        <v>442</v>
      </c>
      <c r="P1860" s="16" t="s">
        <v>16819</v>
      </c>
      <c r="Q1860" s="16" t="s">
        <v>16820</v>
      </c>
      <c r="R1860" s="16" t="s">
        <v>7</v>
      </c>
      <c r="S1860" s="16" t="s">
        <v>3414</v>
      </c>
      <c r="T1860" s="16" t="s">
        <v>16821</v>
      </c>
      <c r="U1860" s="16" t="s">
        <v>447</v>
      </c>
      <c r="V1860" s="16" t="s">
        <v>16822</v>
      </c>
      <c r="W1860" s="16" t="s">
        <v>16819</v>
      </c>
      <c r="X1860" s="16" t="s">
        <v>449</v>
      </c>
      <c r="Y1860" s="16" t="s">
        <v>450</v>
      </c>
      <c r="Z1860" s="16" t="s">
        <v>451</v>
      </c>
      <c r="AA1860" s="16" t="s">
        <v>16823</v>
      </c>
      <c r="AB1860" s="16" t="s">
        <v>3414</v>
      </c>
      <c r="AC1860" s="16" t="s">
        <v>111</v>
      </c>
      <c r="AD1860" s="16" t="s">
        <v>453</v>
      </c>
      <c r="AE1860" s="16" t="s">
        <v>338</v>
      </c>
      <c r="AF1860" s="16" t="s">
        <v>338</v>
      </c>
      <c r="AG1860" s="25">
        <f ca="1" t="shared" si="218"/>
        <v>20.7802777777542</v>
      </c>
      <c r="AH1860" s="25" t="str">
        <f t="shared" si="219"/>
        <v>是</v>
      </c>
      <c r="AI1860" s="26" t="str">
        <f ca="1" t="shared" si="220"/>
        <v>是</v>
      </c>
      <c r="AJ1860" s="27" t="str">
        <f ca="1" t="shared" si="221"/>
        <v>是</v>
      </c>
      <c r="AK1860" s="28" t="s">
        <v>69</v>
      </c>
      <c r="AL1860" s="28"/>
      <c r="AM1860" s="28"/>
    </row>
    <row r="1861" spans="1:39">
      <c r="A1861" s="22" t="str">
        <f t="shared" si="216"/>
        <v>黄山祁门网点</v>
      </c>
      <c r="B1861" s="22" t="str">
        <f>VLOOKUP(R1861,区域划分!A:B,2,0)</f>
        <v>黄山</v>
      </c>
      <c r="C1861" t="str">
        <f t="shared" si="217"/>
        <v>2020-11-09</v>
      </c>
      <c r="D1861" s="16" t="s">
        <v>16824</v>
      </c>
      <c r="E1861" s="16" t="s">
        <v>16825</v>
      </c>
      <c r="F1861" s="16" t="s">
        <v>433</v>
      </c>
      <c r="G1861" s="16" t="s">
        <v>456</v>
      </c>
      <c r="H1861" s="16" t="s">
        <v>457</v>
      </c>
      <c r="I1861" s="16" t="s">
        <v>473</v>
      </c>
      <c r="J1861" s="16" t="s">
        <v>16826</v>
      </c>
      <c r="K1861" s="16" t="s">
        <v>16827</v>
      </c>
      <c r="L1861" s="16" t="s">
        <v>16828</v>
      </c>
      <c r="M1861" s="16" t="s">
        <v>16829</v>
      </c>
      <c r="N1861" s="16" t="s">
        <v>441</v>
      </c>
      <c r="O1861" s="16" t="s">
        <v>442</v>
      </c>
      <c r="P1861" s="16" t="s">
        <v>16830</v>
      </c>
      <c r="Q1861" s="16" t="s">
        <v>16831</v>
      </c>
      <c r="R1861" s="16" t="s">
        <v>68</v>
      </c>
      <c r="S1861" s="16" t="s">
        <v>7918</v>
      </c>
      <c r="T1861" s="16" t="s">
        <v>16832</v>
      </c>
      <c r="U1861" s="16" t="s">
        <v>447</v>
      </c>
      <c r="V1861" s="16" t="s">
        <v>16833</v>
      </c>
      <c r="W1861" s="16" t="s">
        <v>16830</v>
      </c>
      <c r="X1861" s="16" t="s">
        <v>449</v>
      </c>
      <c r="Y1861" s="16" t="s">
        <v>450</v>
      </c>
      <c r="Z1861" s="16" t="s">
        <v>451</v>
      </c>
      <c r="AA1861" s="16" t="s">
        <v>16834</v>
      </c>
      <c r="AB1861" s="16" t="s">
        <v>7918</v>
      </c>
      <c r="AC1861" s="16" t="s">
        <v>68</v>
      </c>
      <c r="AD1861" s="16" t="s">
        <v>453</v>
      </c>
      <c r="AE1861" s="16" t="s">
        <v>338</v>
      </c>
      <c r="AF1861" s="16" t="s">
        <v>338</v>
      </c>
      <c r="AG1861" s="25">
        <f ca="1" t="shared" si="218"/>
        <v>3.13194444437977</v>
      </c>
      <c r="AH1861" s="25" t="str">
        <f t="shared" si="219"/>
        <v>是</v>
      </c>
      <c r="AI1861" s="26" t="str">
        <f ca="1" t="shared" si="220"/>
        <v>是</v>
      </c>
      <c r="AJ1861" s="27" t="str">
        <f ca="1" t="shared" si="221"/>
        <v>是</v>
      </c>
      <c r="AK1861" s="28" t="s">
        <v>69</v>
      </c>
      <c r="AL1861" s="28"/>
      <c r="AM1861" s="28"/>
    </row>
    <row r="1862" spans="1:39">
      <c r="A1862" s="22" t="str">
        <f t="shared" si="216"/>
        <v>黄山屯溪网点</v>
      </c>
      <c r="B1862" s="22" t="str">
        <f>VLOOKUP(R1862,区域划分!A:B,2,0)</f>
        <v>黄山</v>
      </c>
      <c r="C1862" t="str">
        <f t="shared" si="217"/>
        <v>2020-11-09</v>
      </c>
      <c r="D1862" s="16" t="s">
        <v>16835</v>
      </c>
      <c r="E1862" s="16" t="s">
        <v>16836</v>
      </c>
      <c r="F1862" s="16" t="s">
        <v>433</v>
      </c>
      <c r="G1862" s="16" t="s">
        <v>456</v>
      </c>
      <c r="H1862" s="16" t="s">
        <v>457</v>
      </c>
      <c r="I1862" s="16" t="s">
        <v>473</v>
      </c>
      <c r="J1862" s="16" t="s">
        <v>600</v>
      </c>
      <c r="K1862" s="16" t="s">
        <v>16837</v>
      </c>
      <c r="L1862" s="16" t="s">
        <v>16838</v>
      </c>
      <c r="M1862" s="16" t="s">
        <v>16839</v>
      </c>
      <c r="N1862" s="16" t="s">
        <v>478</v>
      </c>
      <c r="O1862" s="16" t="s">
        <v>442</v>
      </c>
      <c r="P1862" s="16" t="s">
        <v>16840</v>
      </c>
      <c r="Q1862" s="16" t="s">
        <v>16841</v>
      </c>
      <c r="R1862" s="16" t="s">
        <v>29</v>
      </c>
      <c r="S1862" s="16" t="s">
        <v>10423</v>
      </c>
      <c r="T1862" s="16" t="s">
        <v>16842</v>
      </c>
      <c r="U1862" s="16" t="s">
        <v>447</v>
      </c>
      <c r="V1862" s="16" t="s">
        <v>16843</v>
      </c>
      <c r="W1862" s="16" t="s">
        <v>16840</v>
      </c>
      <c r="X1862" s="16" t="s">
        <v>449</v>
      </c>
      <c r="Y1862" s="16" t="s">
        <v>450</v>
      </c>
      <c r="Z1862" s="16" t="s">
        <v>451</v>
      </c>
      <c r="AA1862" s="16" t="s">
        <v>16844</v>
      </c>
      <c r="AB1862" s="16" t="s">
        <v>10423</v>
      </c>
      <c r="AC1862" s="16" t="s">
        <v>29</v>
      </c>
      <c r="AD1862" s="16" t="s">
        <v>453</v>
      </c>
      <c r="AE1862" s="16" t="s">
        <v>338</v>
      </c>
      <c r="AF1862" s="16" t="s">
        <v>338</v>
      </c>
      <c r="AG1862" s="25">
        <f ca="1" t="shared" si="218"/>
        <v>1.21888888883404</v>
      </c>
      <c r="AH1862" s="25" t="str">
        <f t="shared" si="219"/>
        <v>是</v>
      </c>
      <c r="AI1862" s="26" t="str">
        <f ca="1" t="shared" si="220"/>
        <v>是</v>
      </c>
      <c r="AJ1862" s="27" t="str">
        <f ca="1" t="shared" si="221"/>
        <v>是</v>
      </c>
      <c r="AK1862" s="28" t="s">
        <v>69</v>
      </c>
      <c r="AL1862" s="28"/>
      <c r="AM1862" s="28"/>
    </row>
    <row r="1863" spans="1:39">
      <c r="A1863" s="22" t="str">
        <f t="shared" si="216"/>
        <v>合肥长丰水湖镇网点</v>
      </c>
      <c r="B1863" s="22" t="str">
        <f>VLOOKUP(R1863,区域划分!A:B,2,0)</f>
        <v>合肥北</v>
      </c>
      <c r="C1863" t="str">
        <f t="shared" si="217"/>
        <v>2020-11-09</v>
      </c>
      <c r="D1863" s="16" t="s">
        <v>16845</v>
      </c>
      <c r="E1863" s="16" t="s">
        <v>16846</v>
      </c>
      <c r="F1863" s="16" t="s">
        <v>433</v>
      </c>
      <c r="G1863" s="16" t="s">
        <v>471</v>
      </c>
      <c r="H1863" s="16" t="s">
        <v>472</v>
      </c>
      <c r="I1863" s="16" t="s">
        <v>436</v>
      </c>
      <c r="J1863" s="16" t="s">
        <v>9869</v>
      </c>
      <c r="K1863" s="16" t="s">
        <v>16847</v>
      </c>
      <c r="L1863" s="16" t="s">
        <v>16848</v>
      </c>
      <c r="M1863" s="16" t="s">
        <v>16849</v>
      </c>
      <c r="N1863" s="16" t="s">
        <v>478</v>
      </c>
      <c r="O1863" s="16" t="s">
        <v>479</v>
      </c>
      <c r="P1863" s="16" t="s">
        <v>16850</v>
      </c>
      <c r="Q1863" s="16" t="s">
        <v>16851</v>
      </c>
      <c r="R1863" s="16" t="s">
        <v>15</v>
      </c>
      <c r="S1863" s="16" t="s">
        <v>829</v>
      </c>
      <c r="T1863" s="16" t="s">
        <v>16852</v>
      </c>
      <c r="U1863" s="16" t="s">
        <v>447</v>
      </c>
      <c r="V1863" s="16" t="s">
        <v>16853</v>
      </c>
      <c r="W1863" s="16" t="s">
        <v>16850</v>
      </c>
      <c r="X1863" s="16" t="s">
        <v>449</v>
      </c>
      <c r="Y1863" s="16" t="s">
        <v>450</v>
      </c>
      <c r="Z1863" s="16" t="s">
        <v>451</v>
      </c>
      <c r="AA1863" s="16" t="s">
        <v>16854</v>
      </c>
      <c r="AB1863" s="16" t="s">
        <v>829</v>
      </c>
      <c r="AC1863" s="16" t="s">
        <v>15</v>
      </c>
      <c r="AD1863" s="16" t="s">
        <v>453</v>
      </c>
      <c r="AE1863" s="16" t="s">
        <v>338</v>
      </c>
      <c r="AF1863" s="16" t="s">
        <v>338</v>
      </c>
      <c r="AG1863" s="25">
        <f ca="1" t="shared" si="218"/>
        <v>6.99833333340939</v>
      </c>
      <c r="AH1863" s="25" t="str">
        <f t="shared" si="219"/>
        <v>是</v>
      </c>
      <c r="AI1863" s="26" t="str">
        <f ca="1" t="shared" si="220"/>
        <v>是</v>
      </c>
      <c r="AJ1863" s="27" t="str">
        <f ca="1" t="shared" si="221"/>
        <v>是</v>
      </c>
      <c r="AK1863" s="28" t="s">
        <v>69</v>
      </c>
      <c r="AL1863" s="28"/>
      <c r="AM1863" s="28"/>
    </row>
    <row r="1864" spans="1:39">
      <c r="A1864" s="22" t="str">
        <f t="shared" si="216"/>
        <v>合肥高新天鹅湖网点</v>
      </c>
      <c r="B1864" s="22" t="str">
        <f>VLOOKUP(R1864,区域划分!A:B,2,0)</f>
        <v>合肥南</v>
      </c>
      <c r="C1864" t="str">
        <f t="shared" si="217"/>
        <v>2020-11-09</v>
      </c>
      <c r="D1864" s="16" t="s">
        <v>16855</v>
      </c>
      <c r="E1864" s="16" t="s">
        <v>16856</v>
      </c>
      <c r="F1864" s="16" t="s">
        <v>433</v>
      </c>
      <c r="G1864" s="16" t="s">
        <v>532</v>
      </c>
      <c r="H1864" s="16" t="s">
        <v>533</v>
      </c>
      <c r="I1864" s="16" t="s">
        <v>473</v>
      </c>
      <c r="J1864" s="16" t="s">
        <v>754</v>
      </c>
      <c r="K1864" s="16" t="s">
        <v>16857</v>
      </c>
      <c r="L1864" s="16" t="s">
        <v>16858</v>
      </c>
      <c r="M1864" s="16" t="s">
        <v>537</v>
      </c>
      <c r="N1864" s="16" t="s">
        <v>441</v>
      </c>
      <c r="O1864" s="16" t="s">
        <v>442</v>
      </c>
      <c r="P1864" s="16" t="s">
        <v>537</v>
      </c>
      <c r="Q1864" s="16" t="s">
        <v>16859</v>
      </c>
      <c r="R1864" s="16" t="s">
        <v>17</v>
      </c>
      <c r="S1864" s="16" t="s">
        <v>606</v>
      </c>
      <c r="T1864" s="16" t="s">
        <v>16860</v>
      </c>
      <c r="U1864" s="16" t="s">
        <v>466</v>
      </c>
      <c r="V1864" s="16" t="s">
        <v>541</v>
      </c>
      <c r="W1864" s="16" t="s">
        <v>537</v>
      </c>
      <c r="X1864" s="16" t="s">
        <v>449</v>
      </c>
      <c r="Y1864" s="16" t="s">
        <v>450</v>
      </c>
      <c r="Z1864" s="16" t="s">
        <v>451</v>
      </c>
      <c r="AA1864" s="16" t="s">
        <v>16861</v>
      </c>
      <c r="AB1864" s="16" t="s">
        <v>606</v>
      </c>
      <c r="AC1864" s="16" t="s">
        <v>17</v>
      </c>
      <c r="AD1864" s="16" t="s">
        <v>453</v>
      </c>
      <c r="AE1864" s="16" t="s">
        <v>17</v>
      </c>
      <c r="AF1864" s="16" t="s">
        <v>338</v>
      </c>
      <c r="AG1864" s="25">
        <f ca="1" t="shared" si="218"/>
        <v>23.8580555555527</v>
      </c>
      <c r="AH1864" s="25" t="str">
        <f t="shared" si="219"/>
        <v>是</v>
      </c>
      <c r="AI1864" s="26" t="str">
        <f ca="1" t="shared" si="220"/>
        <v>是</v>
      </c>
      <c r="AJ1864" s="27" t="str">
        <f ca="1" t="shared" si="221"/>
        <v>是</v>
      </c>
      <c r="AK1864" s="28" t="s">
        <v>69</v>
      </c>
      <c r="AL1864" s="28" t="s">
        <v>71</v>
      </c>
      <c r="AM1864" s="28"/>
    </row>
    <row r="1865" spans="1:39">
      <c r="A1865" s="22" t="str">
        <f t="shared" si="216"/>
        <v>合肥经开大学城网点</v>
      </c>
      <c r="B1865" s="22" t="str">
        <f>VLOOKUP(R1865,区域划分!A:B,2,0)</f>
        <v>合肥南</v>
      </c>
      <c r="C1865" t="str">
        <f t="shared" si="217"/>
        <v>2020-11-09</v>
      </c>
      <c r="D1865" s="16" t="s">
        <v>16862</v>
      </c>
      <c r="E1865" s="16" t="s">
        <v>16863</v>
      </c>
      <c r="F1865" s="16" t="s">
        <v>433</v>
      </c>
      <c r="G1865" s="16" t="s">
        <v>471</v>
      </c>
      <c r="H1865" s="16" t="s">
        <v>472</v>
      </c>
      <c r="I1865" s="16" t="s">
        <v>473</v>
      </c>
      <c r="J1865" s="16" t="s">
        <v>14732</v>
      </c>
      <c r="K1865" s="16" t="s">
        <v>16864</v>
      </c>
      <c r="L1865" s="16" t="s">
        <v>16865</v>
      </c>
      <c r="M1865" s="16" t="s">
        <v>16866</v>
      </c>
      <c r="N1865" s="16" t="s">
        <v>441</v>
      </c>
      <c r="O1865" s="16" t="s">
        <v>442</v>
      </c>
      <c r="P1865" s="16" t="s">
        <v>16867</v>
      </c>
      <c r="Q1865" s="16" t="s">
        <v>16868</v>
      </c>
      <c r="R1865" s="16" t="s">
        <v>7</v>
      </c>
      <c r="S1865" s="16" t="s">
        <v>3414</v>
      </c>
      <c r="T1865" s="16" t="s">
        <v>16484</v>
      </c>
      <c r="U1865" s="16" t="s">
        <v>447</v>
      </c>
      <c r="V1865" s="16" t="s">
        <v>16869</v>
      </c>
      <c r="W1865" s="16" t="s">
        <v>16867</v>
      </c>
      <c r="X1865" s="16" t="s">
        <v>449</v>
      </c>
      <c r="Y1865" s="16" t="s">
        <v>450</v>
      </c>
      <c r="Z1865" s="16" t="s">
        <v>451</v>
      </c>
      <c r="AA1865" s="16" t="s">
        <v>16870</v>
      </c>
      <c r="AB1865" s="16" t="s">
        <v>3414</v>
      </c>
      <c r="AC1865" s="16" t="s">
        <v>111</v>
      </c>
      <c r="AD1865" s="16" t="s">
        <v>453</v>
      </c>
      <c r="AE1865" s="16" t="s">
        <v>338</v>
      </c>
      <c r="AF1865" s="16" t="s">
        <v>338</v>
      </c>
      <c r="AG1865" s="25">
        <f ca="1" t="shared" si="218"/>
        <v>20.3702777777798</v>
      </c>
      <c r="AH1865" s="25" t="str">
        <f t="shared" si="219"/>
        <v>是</v>
      </c>
      <c r="AI1865" s="26" t="str">
        <f ca="1" t="shared" si="220"/>
        <v>是</v>
      </c>
      <c r="AJ1865" s="27" t="str">
        <f ca="1" t="shared" si="221"/>
        <v>是</v>
      </c>
      <c r="AK1865" s="28" t="s">
        <v>69</v>
      </c>
      <c r="AL1865" s="28"/>
      <c r="AM1865" s="28"/>
    </row>
    <row r="1866" spans="1:39">
      <c r="A1866" s="22" t="str">
        <f t="shared" si="216"/>
        <v>合肥经开大学城网点</v>
      </c>
      <c r="B1866" s="22" t="str">
        <f>VLOOKUP(R1866,区域划分!A:B,2,0)</f>
        <v>合肥南</v>
      </c>
      <c r="C1866" t="str">
        <f t="shared" si="217"/>
        <v>2020-11-09</v>
      </c>
      <c r="D1866" s="16" t="s">
        <v>16871</v>
      </c>
      <c r="E1866" s="16" t="s">
        <v>16872</v>
      </c>
      <c r="F1866" s="16" t="s">
        <v>433</v>
      </c>
      <c r="G1866" s="16" t="s">
        <v>471</v>
      </c>
      <c r="H1866" s="16" t="s">
        <v>599</v>
      </c>
      <c r="I1866" s="16" t="s">
        <v>473</v>
      </c>
      <c r="J1866" s="16" t="s">
        <v>1766</v>
      </c>
      <c r="K1866" s="16" t="s">
        <v>16873</v>
      </c>
      <c r="L1866" s="16" t="s">
        <v>16874</v>
      </c>
      <c r="M1866" s="16" t="s">
        <v>3844</v>
      </c>
      <c r="N1866" s="16" t="s">
        <v>478</v>
      </c>
      <c r="O1866" s="16" t="s">
        <v>442</v>
      </c>
      <c r="P1866" s="16" t="s">
        <v>16875</v>
      </c>
      <c r="Q1866" s="16" t="s">
        <v>16876</v>
      </c>
      <c r="R1866" s="16" t="s">
        <v>7</v>
      </c>
      <c r="S1866" s="16" t="s">
        <v>3414</v>
      </c>
      <c r="T1866" s="16" t="s">
        <v>15666</v>
      </c>
      <c r="U1866" s="16" t="s">
        <v>447</v>
      </c>
      <c r="V1866" s="16" t="s">
        <v>3848</v>
      </c>
      <c r="W1866" s="16" t="s">
        <v>16875</v>
      </c>
      <c r="X1866" s="16" t="s">
        <v>449</v>
      </c>
      <c r="Y1866" s="16" t="s">
        <v>450</v>
      </c>
      <c r="Z1866" s="16" t="s">
        <v>451</v>
      </c>
      <c r="AA1866" s="16" t="s">
        <v>16877</v>
      </c>
      <c r="AB1866" s="16" t="s">
        <v>3414</v>
      </c>
      <c r="AC1866" s="16" t="s">
        <v>111</v>
      </c>
      <c r="AD1866" s="16" t="s">
        <v>453</v>
      </c>
      <c r="AE1866" s="16" t="s">
        <v>338</v>
      </c>
      <c r="AF1866" s="16" t="s">
        <v>338</v>
      </c>
      <c r="AG1866" s="25">
        <f ca="1" t="shared" si="218"/>
        <v>20.3624999999302</v>
      </c>
      <c r="AH1866" s="25" t="str">
        <f t="shared" si="219"/>
        <v>是</v>
      </c>
      <c r="AI1866" s="26" t="str">
        <f ca="1" t="shared" si="220"/>
        <v>是</v>
      </c>
      <c r="AJ1866" s="27" t="str">
        <f ca="1" t="shared" si="221"/>
        <v>是</v>
      </c>
      <c r="AK1866" s="28" t="s">
        <v>69</v>
      </c>
      <c r="AL1866" s="28"/>
      <c r="AM1866" s="28"/>
    </row>
    <row r="1867" spans="1:39">
      <c r="A1867" s="22" t="str">
        <f t="shared" si="216"/>
        <v>六安新安网点</v>
      </c>
      <c r="B1867" s="22" t="str">
        <f>VLOOKUP(R1867,区域划分!A:B,2,0)</f>
        <v>六安</v>
      </c>
      <c r="C1867" t="str">
        <f t="shared" si="217"/>
        <v>2020-11-09</v>
      </c>
      <c r="D1867" s="16" t="s">
        <v>16878</v>
      </c>
      <c r="E1867" s="16" t="s">
        <v>16879</v>
      </c>
      <c r="F1867" s="16" t="s">
        <v>835</v>
      </c>
      <c r="G1867" s="16" t="s">
        <v>456</v>
      </c>
      <c r="H1867" s="16" t="s">
        <v>457</v>
      </c>
      <c r="I1867" s="16" t="s">
        <v>473</v>
      </c>
      <c r="J1867" s="16" t="s">
        <v>836</v>
      </c>
      <c r="K1867" s="16" t="s">
        <v>16800</v>
      </c>
      <c r="L1867" s="16" t="s">
        <v>16880</v>
      </c>
      <c r="M1867" s="16" t="s">
        <v>4316</v>
      </c>
      <c r="N1867" s="16" t="s">
        <v>441</v>
      </c>
      <c r="O1867" s="16" t="s">
        <v>442</v>
      </c>
      <c r="P1867" s="16" t="s">
        <v>16881</v>
      </c>
      <c r="Q1867" s="16" t="s">
        <v>16882</v>
      </c>
      <c r="R1867" s="16" t="s">
        <v>70</v>
      </c>
      <c r="S1867" s="16" t="s">
        <v>5320</v>
      </c>
      <c r="T1867" s="16" t="s">
        <v>16883</v>
      </c>
      <c r="U1867" s="16" t="s">
        <v>447</v>
      </c>
      <c r="V1867" s="16" t="s">
        <v>12914</v>
      </c>
      <c r="W1867" s="16" t="s">
        <v>16881</v>
      </c>
      <c r="X1867" s="16" t="s">
        <v>449</v>
      </c>
      <c r="Y1867" s="16" t="s">
        <v>450</v>
      </c>
      <c r="Z1867" s="16" t="s">
        <v>451</v>
      </c>
      <c r="AA1867" s="16" t="s">
        <v>16884</v>
      </c>
      <c r="AB1867" s="16" t="s">
        <v>5320</v>
      </c>
      <c r="AC1867" s="16" t="s">
        <v>70</v>
      </c>
      <c r="AD1867" s="16" t="s">
        <v>453</v>
      </c>
      <c r="AE1867" s="16" t="s">
        <v>70</v>
      </c>
      <c r="AF1867" s="16" t="s">
        <v>338</v>
      </c>
      <c r="AG1867" s="25">
        <f ca="1" t="shared" si="218"/>
        <v>23.0691666666535</v>
      </c>
      <c r="AH1867" s="25" t="str">
        <f t="shared" si="219"/>
        <v>是</v>
      </c>
      <c r="AI1867" s="26" t="str">
        <f ca="1" t="shared" si="220"/>
        <v>是</v>
      </c>
      <c r="AJ1867" s="27" t="str">
        <f ca="1" t="shared" si="221"/>
        <v>是</v>
      </c>
      <c r="AK1867" s="28" t="s">
        <v>69</v>
      </c>
      <c r="AL1867" s="28"/>
      <c r="AM1867" s="28"/>
    </row>
    <row r="1868" spans="1:39">
      <c r="A1868" s="22" t="str">
        <f t="shared" si="216"/>
        <v>合肥经开大学城网点</v>
      </c>
      <c r="B1868" s="22" t="str">
        <f>VLOOKUP(R1868,区域划分!A:B,2,0)</f>
        <v>合肥南</v>
      </c>
      <c r="C1868" t="str">
        <f t="shared" si="217"/>
        <v>2020-11-09</v>
      </c>
      <c r="D1868" s="16" t="s">
        <v>16885</v>
      </c>
      <c r="E1868" s="16" t="s">
        <v>16886</v>
      </c>
      <c r="F1868" s="16" t="s">
        <v>433</v>
      </c>
      <c r="G1868" s="16" t="s">
        <v>532</v>
      </c>
      <c r="H1868" s="16" t="s">
        <v>1112</v>
      </c>
      <c r="I1868" s="16" t="s">
        <v>473</v>
      </c>
      <c r="J1868" s="16" t="s">
        <v>1540</v>
      </c>
      <c r="K1868" s="16" t="s">
        <v>2210</v>
      </c>
      <c r="L1868" s="16" t="s">
        <v>16887</v>
      </c>
      <c r="M1868" s="16" t="s">
        <v>3</v>
      </c>
      <c r="N1868" s="16" t="s">
        <v>441</v>
      </c>
      <c r="O1868" s="16" t="s">
        <v>479</v>
      </c>
      <c r="P1868" s="16" t="s">
        <v>2212</v>
      </c>
      <c r="Q1868" s="16" t="s">
        <v>16888</v>
      </c>
      <c r="R1868" s="16" t="s">
        <v>7</v>
      </c>
      <c r="S1868" s="16" t="s">
        <v>3414</v>
      </c>
      <c r="T1868" s="16" t="s">
        <v>16889</v>
      </c>
      <c r="U1868" s="16" t="s">
        <v>447</v>
      </c>
      <c r="V1868" s="16" t="s">
        <v>2214</v>
      </c>
      <c r="W1868" s="16" t="s">
        <v>2212</v>
      </c>
      <c r="X1868" s="16" t="s">
        <v>449</v>
      </c>
      <c r="Y1868" s="16" t="s">
        <v>450</v>
      </c>
      <c r="Z1868" s="16" t="s">
        <v>451</v>
      </c>
      <c r="AA1868" s="16" t="s">
        <v>16890</v>
      </c>
      <c r="AB1868" s="16" t="s">
        <v>3414</v>
      </c>
      <c r="AC1868" s="16" t="s">
        <v>111</v>
      </c>
      <c r="AD1868" s="16" t="s">
        <v>453</v>
      </c>
      <c r="AE1868" s="16" t="s">
        <v>338</v>
      </c>
      <c r="AF1868" s="16" t="s">
        <v>338</v>
      </c>
      <c r="AG1868" s="25">
        <f ca="1" t="shared" si="218"/>
        <v>20.0630555555108</v>
      </c>
      <c r="AH1868" s="25" t="str">
        <f t="shared" si="219"/>
        <v>是</v>
      </c>
      <c r="AI1868" s="26" t="str">
        <f ca="1" t="shared" si="220"/>
        <v>是</v>
      </c>
      <c r="AJ1868" s="27" t="str">
        <f ca="1" t="shared" si="221"/>
        <v>是</v>
      </c>
      <c r="AK1868" s="28" t="s">
        <v>69</v>
      </c>
      <c r="AL1868" s="28"/>
      <c r="AM1868" s="28"/>
    </row>
    <row r="1869" spans="1:39">
      <c r="A1869" s="22" t="str">
        <f t="shared" si="216"/>
        <v>马鞍山和县网点</v>
      </c>
      <c r="B1869" s="22" t="str">
        <f>VLOOKUP(R1869,区域划分!A:B,2,0)</f>
        <v>和县</v>
      </c>
      <c r="C1869" t="str">
        <f t="shared" si="217"/>
        <v>2020-11-09</v>
      </c>
      <c r="D1869" s="16" t="s">
        <v>16891</v>
      </c>
      <c r="E1869" s="16" t="s">
        <v>16892</v>
      </c>
      <c r="F1869" s="16" t="s">
        <v>433</v>
      </c>
      <c r="G1869" s="16" t="s">
        <v>471</v>
      </c>
      <c r="H1869" s="16" t="s">
        <v>599</v>
      </c>
      <c r="I1869" s="16" t="s">
        <v>436</v>
      </c>
      <c r="J1869" s="16" t="s">
        <v>2402</v>
      </c>
      <c r="K1869" s="16" t="s">
        <v>2784</v>
      </c>
      <c r="L1869" s="16" t="s">
        <v>16893</v>
      </c>
      <c r="M1869" s="16" t="s">
        <v>16894</v>
      </c>
      <c r="N1869" s="16" t="s">
        <v>441</v>
      </c>
      <c r="O1869" s="16" t="s">
        <v>442</v>
      </c>
      <c r="P1869" s="16" t="s">
        <v>16895</v>
      </c>
      <c r="Q1869" s="16" t="s">
        <v>16896</v>
      </c>
      <c r="R1869" s="16" t="s">
        <v>59</v>
      </c>
      <c r="S1869" s="16" t="s">
        <v>9895</v>
      </c>
      <c r="T1869" s="16" t="s">
        <v>16897</v>
      </c>
      <c r="U1869" s="16" t="s">
        <v>447</v>
      </c>
      <c r="V1869" s="16" t="s">
        <v>16898</v>
      </c>
      <c r="W1869" s="16" t="s">
        <v>16895</v>
      </c>
      <c r="X1869" s="16" t="s">
        <v>449</v>
      </c>
      <c r="Y1869" s="16" t="s">
        <v>450</v>
      </c>
      <c r="Z1869" s="16" t="s">
        <v>451</v>
      </c>
      <c r="AA1869" s="16" t="s">
        <v>16899</v>
      </c>
      <c r="AB1869" s="16" t="s">
        <v>9895</v>
      </c>
      <c r="AC1869" s="16" t="s">
        <v>59</v>
      </c>
      <c r="AD1869" s="16" t="s">
        <v>453</v>
      </c>
      <c r="AE1869" s="16" t="s">
        <v>338</v>
      </c>
      <c r="AF1869" s="16" t="s">
        <v>338</v>
      </c>
      <c r="AG1869" s="25">
        <f ca="1" t="shared" si="218"/>
        <v>18.3313888888224</v>
      </c>
      <c r="AH1869" s="25" t="str">
        <f t="shared" si="219"/>
        <v>是</v>
      </c>
      <c r="AI1869" s="26" t="str">
        <f ca="1" t="shared" si="220"/>
        <v>是</v>
      </c>
      <c r="AJ1869" s="27" t="str">
        <f ca="1" t="shared" si="221"/>
        <v>是</v>
      </c>
      <c r="AK1869" s="28" t="s">
        <v>69</v>
      </c>
      <c r="AL1869" s="28"/>
      <c r="AM1869" s="28"/>
    </row>
    <row r="1870" spans="1:39">
      <c r="A1870" s="22" t="str">
        <f t="shared" si="216"/>
        <v>合肥包河葛大店网点</v>
      </c>
      <c r="B1870" s="22" t="str">
        <f>VLOOKUP(R1870,区域划分!A:B,2,0)</f>
        <v>合肥南</v>
      </c>
      <c r="C1870" t="str">
        <f t="shared" si="217"/>
        <v>2020-11-09</v>
      </c>
      <c r="D1870" s="16" t="s">
        <v>16900</v>
      </c>
      <c r="E1870" s="16" t="s">
        <v>16901</v>
      </c>
      <c r="F1870" s="16" t="s">
        <v>433</v>
      </c>
      <c r="G1870" s="16" t="s">
        <v>471</v>
      </c>
      <c r="H1870" s="16" t="s">
        <v>472</v>
      </c>
      <c r="I1870" s="16" t="s">
        <v>473</v>
      </c>
      <c r="J1870" s="16" t="s">
        <v>16902</v>
      </c>
      <c r="K1870" s="16" t="s">
        <v>16903</v>
      </c>
      <c r="L1870" s="16" t="s">
        <v>16904</v>
      </c>
      <c r="M1870" s="16" t="s">
        <v>16905</v>
      </c>
      <c r="N1870" s="16" t="s">
        <v>441</v>
      </c>
      <c r="O1870" s="16" t="s">
        <v>442</v>
      </c>
      <c r="P1870" s="16" t="s">
        <v>16906</v>
      </c>
      <c r="Q1870" s="16" t="s">
        <v>16907</v>
      </c>
      <c r="R1870" s="16" t="s">
        <v>39</v>
      </c>
      <c r="S1870" s="16" t="s">
        <v>3444</v>
      </c>
      <c r="T1870" s="16" t="s">
        <v>16908</v>
      </c>
      <c r="U1870" s="16" t="s">
        <v>447</v>
      </c>
      <c r="V1870" s="16" t="s">
        <v>16909</v>
      </c>
      <c r="W1870" s="16" t="s">
        <v>16906</v>
      </c>
      <c r="X1870" s="16" t="s">
        <v>449</v>
      </c>
      <c r="Y1870" s="16" t="s">
        <v>450</v>
      </c>
      <c r="Z1870" s="16" t="s">
        <v>451</v>
      </c>
      <c r="AA1870" s="16" t="s">
        <v>16910</v>
      </c>
      <c r="AB1870" s="16" t="s">
        <v>3444</v>
      </c>
      <c r="AC1870" s="16" t="s">
        <v>39</v>
      </c>
      <c r="AD1870" s="16" t="s">
        <v>453</v>
      </c>
      <c r="AE1870" s="16" t="s">
        <v>338</v>
      </c>
      <c r="AF1870" s="16" t="s">
        <v>338</v>
      </c>
      <c r="AG1870" s="25">
        <f ca="1" t="shared" si="218"/>
        <v>20.8447222222458</v>
      </c>
      <c r="AH1870" s="25" t="str">
        <f t="shared" si="219"/>
        <v>是</v>
      </c>
      <c r="AI1870" s="26" t="str">
        <f ca="1" t="shared" si="220"/>
        <v>是</v>
      </c>
      <c r="AJ1870" s="27" t="str">
        <f ca="1" t="shared" si="221"/>
        <v>是</v>
      </c>
      <c r="AK1870" s="28" t="s">
        <v>69</v>
      </c>
      <c r="AL1870" s="28"/>
      <c r="AM1870" s="28"/>
    </row>
    <row r="1871" spans="1:39">
      <c r="A1871" s="22" t="str">
        <f t="shared" si="216"/>
        <v>合肥经开大学城网点</v>
      </c>
      <c r="B1871" s="22" t="str">
        <f>VLOOKUP(R1871,区域划分!A:B,2,0)</f>
        <v>合肥南</v>
      </c>
      <c r="C1871" t="str">
        <f t="shared" si="217"/>
        <v>2020-11-09</v>
      </c>
      <c r="D1871" s="16" t="s">
        <v>16911</v>
      </c>
      <c r="E1871" s="16" t="s">
        <v>10269</v>
      </c>
      <c r="F1871" s="16" t="s">
        <v>433</v>
      </c>
      <c r="G1871" s="16" t="s">
        <v>532</v>
      </c>
      <c r="H1871" s="16" t="s">
        <v>533</v>
      </c>
      <c r="I1871" s="16" t="s">
        <v>473</v>
      </c>
      <c r="J1871" s="16" t="s">
        <v>600</v>
      </c>
      <c r="K1871" s="16" t="s">
        <v>10270</v>
      </c>
      <c r="L1871" s="16" t="s">
        <v>16912</v>
      </c>
      <c r="M1871" s="16" t="s">
        <v>16913</v>
      </c>
      <c r="N1871" s="16" t="s">
        <v>441</v>
      </c>
      <c r="O1871" s="16" t="s">
        <v>442</v>
      </c>
      <c r="P1871" s="16" t="s">
        <v>10272</v>
      </c>
      <c r="Q1871" s="16" t="s">
        <v>10273</v>
      </c>
      <c r="R1871" s="16" t="s">
        <v>7</v>
      </c>
      <c r="S1871" s="16" t="s">
        <v>606</v>
      </c>
      <c r="T1871" s="16" t="s">
        <v>11639</v>
      </c>
      <c r="U1871" s="16" t="s">
        <v>466</v>
      </c>
      <c r="V1871" s="16" t="s">
        <v>16914</v>
      </c>
      <c r="W1871" s="16" t="s">
        <v>10272</v>
      </c>
      <c r="X1871" s="16" t="s">
        <v>449</v>
      </c>
      <c r="Y1871" s="16" t="s">
        <v>450</v>
      </c>
      <c r="Z1871" s="16" t="s">
        <v>451</v>
      </c>
      <c r="AA1871" s="16" t="s">
        <v>16915</v>
      </c>
      <c r="AB1871" s="16" t="s">
        <v>606</v>
      </c>
      <c r="AC1871" s="16" t="s">
        <v>7</v>
      </c>
      <c r="AD1871" s="16" t="s">
        <v>453</v>
      </c>
      <c r="AE1871" s="16" t="s">
        <v>7</v>
      </c>
      <c r="AF1871" s="16" t="s">
        <v>338</v>
      </c>
      <c r="AG1871" s="25">
        <f ca="1" t="shared" si="218"/>
        <v>23.6888888888061</v>
      </c>
      <c r="AH1871" s="25" t="str">
        <f t="shared" si="219"/>
        <v>是</v>
      </c>
      <c r="AI1871" s="26" t="str">
        <f ca="1" t="shared" si="220"/>
        <v>是</v>
      </c>
      <c r="AJ1871" s="27" t="str">
        <f ca="1" t="shared" si="221"/>
        <v>是</v>
      </c>
      <c r="AK1871" s="28" t="s">
        <v>69</v>
      </c>
      <c r="AL1871" s="28" t="s">
        <v>71</v>
      </c>
      <c r="AM1871" s="28"/>
    </row>
    <row r="1872" spans="1:39">
      <c r="A1872" s="22" t="str">
        <f t="shared" si="216"/>
        <v>合肥长丰水湖镇网点</v>
      </c>
      <c r="B1872" s="22" t="str">
        <f>VLOOKUP(R1872,区域划分!A:B,2,0)</f>
        <v>合肥北</v>
      </c>
      <c r="C1872" t="str">
        <f t="shared" si="217"/>
        <v>2020-11-09</v>
      </c>
      <c r="D1872" s="16" t="s">
        <v>16916</v>
      </c>
      <c r="E1872" s="16" t="s">
        <v>16917</v>
      </c>
      <c r="F1872" s="16" t="s">
        <v>433</v>
      </c>
      <c r="G1872" s="16" t="s">
        <v>471</v>
      </c>
      <c r="H1872" s="16" t="s">
        <v>472</v>
      </c>
      <c r="I1872" s="16" t="s">
        <v>436</v>
      </c>
      <c r="J1872" s="16" t="s">
        <v>270</v>
      </c>
      <c r="K1872" s="16" t="s">
        <v>16918</v>
      </c>
      <c r="L1872" s="16" t="s">
        <v>16919</v>
      </c>
      <c r="M1872" s="16" t="s">
        <v>10400</v>
      </c>
      <c r="N1872" s="16" t="s">
        <v>478</v>
      </c>
      <c r="O1872" s="16" t="s">
        <v>479</v>
      </c>
      <c r="P1872" s="16" t="s">
        <v>16920</v>
      </c>
      <c r="Q1872" s="16" t="s">
        <v>16921</v>
      </c>
      <c r="R1872" s="16" t="s">
        <v>15</v>
      </c>
      <c r="S1872" s="16" t="s">
        <v>829</v>
      </c>
      <c r="T1872" s="16" t="s">
        <v>16922</v>
      </c>
      <c r="U1872" s="16" t="s">
        <v>447</v>
      </c>
      <c r="V1872" s="16" t="s">
        <v>16923</v>
      </c>
      <c r="W1872" s="16" t="s">
        <v>16920</v>
      </c>
      <c r="X1872" s="16" t="s">
        <v>449</v>
      </c>
      <c r="Y1872" s="16" t="s">
        <v>450</v>
      </c>
      <c r="Z1872" s="16" t="s">
        <v>451</v>
      </c>
      <c r="AA1872" s="16" t="s">
        <v>16924</v>
      </c>
      <c r="AB1872" s="16" t="s">
        <v>829</v>
      </c>
      <c r="AC1872" s="16" t="s">
        <v>15</v>
      </c>
      <c r="AD1872" s="16" t="s">
        <v>453</v>
      </c>
      <c r="AE1872" s="16" t="s">
        <v>338</v>
      </c>
      <c r="AF1872" s="16" t="s">
        <v>338</v>
      </c>
      <c r="AG1872" s="25">
        <f ca="1" t="shared" si="218"/>
        <v>6.28111111116596</v>
      </c>
      <c r="AH1872" s="25" t="str">
        <f t="shared" si="219"/>
        <v>是</v>
      </c>
      <c r="AI1872" s="26" t="str">
        <f ca="1" t="shared" si="220"/>
        <v>是</v>
      </c>
      <c r="AJ1872" s="27" t="str">
        <f ca="1" t="shared" si="221"/>
        <v>是</v>
      </c>
      <c r="AK1872" s="28" t="s">
        <v>69</v>
      </c>
      <c r="AL1872" s="28"/>
      <c r="AM1872" s="28"/>
    </row>
    <row r="1873" spans="1:39">
      <c r="A1873" s="22" t="str">
        <f t="shared" si="216"/>
        <v>合肥经开大学城网点</v>
      </c>
      <c r="B1873" s="22" t="str">
        <f>VLOOKUP(R1873,区域划分!A:B,2,0)</f>
        <v>合肥南</v>
      </c>
      <c r="C1873" t="str">
        <f t="shared" si="217"/>
        <v>2020-11-09</v>
      </c>
      <c r="D1873" s="16" t="s">
        <v>16925</v>
      </c>
      <c r="E1873" s="16" t="s">
        <v>13742</v>
      </c>
      <c r="F1873" s="16" t="s">
        <v>433</v>
      </c>
      <c r="G1873" s="16" t="s">
        <v>532</v>
      </c>
      <c r="H1873" s="16" t="s">
        <v>533</v>
      </c>
      <c r="I1873" s="16" t="s">
        <v>473</v>
      </c>
      <c r="J1873" s="16" t="s">
        <v>1607</v>
      </c>
      <c r="K1873" s="16" t="s">
        <v>1608</v>
      </c>
      <c r="L1873" s="16" t="s">
        <v>16926</v>
      </c>
      <c r="M1873" s="16" t="s">
        <v>1610</v>
      </c>
      <c r="N1873" s="16" t="s">
        <v>441</v>
      </c>
      <c r="O1873" s="16" t="s">
        <v>479</v>
      </c>
      <c r="P1873" s="16" t="s">
        <v>1611</v>
      </c>
      <c r="Q1873" s="16" t="s">
        <v>13747</v>
      </c>
      <c r="R1873" s="16" t="s">
        <v>7</v>
      </c>
      <c r="S1873" s="16" t="s">
        <v>606</v>
      </c>
      <c r="T1873" s="16" t="s">
        <v>11639</v>
      </c>
      <c r="U1873" s="16" t="s">
        <v>466</v>
      </c>
      <c r="V1873" s="16" t="s">
        <v>1500</v>
      </c>
      <c r="W1873" s="16" t="s">
        <v>1611</v>
      </c>
      <c r="X1873" s="16" t="s">
        <v>449</v>
      </c>
      <c r="Y1873" s="16" t="s">
        <v>450</v>
      </c>
      <c r="Z1873" s="16" t="s">
        <v>451</v>
      </c>
      <c r="AA1873" s="16" t="s">
        <v>16927</v>
      </c>
      <c r="AB1873" s="16" t="s">
        <v>606</v>
      </c>
      <c r="AC1873" s="16" t="s">
        <v>7</v>
      </c>
      <c r="AD1873" s="16" t="s">
        <v>453</v>
      </c>
      <c r="AE1873" s="16" t="s">
        <v>7</v>
      </c>
      <c r="AF1873" s="16" t="s">
        <v>338</v>
      </c>
      <c r="AG1873" s="25">
        <f ca="1" t="shared" si="218"/>
        <v>23.5475000000442</v>
      </c>
      <c r="AH1873" s="25" t="str">
        <f t="shared" si="219"/>
        <v>是</v>
      </c>
      <c r="AI1873" s="26" t="str">
        <f ca="1" t="shared" si="220"/>
        <v>是</v>
      </c>
      <c r="AJ1873" s="27" t="str">
        <f ca="1" t="shared" si="221"/>
        <v>是</v>
      </c>
      <c r="AK1873" s="28" t="s">
        <v>69</v>
      </c>
      <c r="AL1873" s="28" t="s">
        <v>71</v>
      </c>
      <c r="AM1873" s="28"/>
    </row>
    <row r="1874" spans="1:39">
      <c r="A1874" s="22" t="str">
        <f t="shared" si="216"/>
        <v>合肥瑶海漕冲网点</v>
      </c>
      <c r="B1874" s="22" t="str">
        <f>VLOOKUP(R1874,区域划分!A:B,2,0)</f>
        <v>合肥北</v>
      </c>
      <c r="C1874" t="str">
        <f t="shared" si="217"/>
        <v>2020-11-09</v>
      </c>
      <c r="D1874" s="16" t="s">
        <v>16928</v>
      </c>
      <c r="E1874" s="16" t="s">
        <v>16929</v>
      </c>
      <c r="F1874" s="16" t="s">
        <v>433</v>
      </c>
      <c r="G1874" s="16" t="s">
        <v>532</v>
      </c>
      <c r="H1874" s="16" t="s">
        <v>2334</v>
      </c>
      <c r="I1874" s="16" t="s">
        <v>473</v>
      </c>
      <c r="J1874" s="16" t="s">
        <v>182</v>
      </c>
      <c r="K1874" s="16" t="s">
        <v>16930</v>
      </c>
      <c r="L1874" s="16" t="s">
        <v>16931</v>
      </c>
      <c r="M1874" s="16" t="s">
        <v>16932</v>
      </c>
      <c r="N1874" s="16" t="s">
        <v>478</v>
      </c>
      <c r="O1874" s="16" t="s">
        <v>442</v>
      </c>
      <c r="P1874" s="16" t="s">
        <v>16933</v>
      </c>
      <c r="Q1874" s="16" t="s">
        <v>16934</v>
      </c>
      <c r="R1874" s="16" t="s">
        <v>182</v>
      </c>
      <c r="S1874" s="16" t="s">
        <v>16930</v>
      </c>
      <c r="T1874" s="16" t="s">
        <v>16935</v>
      </c>
      <c r="U1874" s="16" t="s">
        <v>447</v>
      </c>
      <c r="V1874" s="16" t="s">
        <v>16936</v>
      </c>
      <c r="W1874" s="16" t="s">
        <v>16933</v>
      </c>
      <c r="X1874" s="16" t="s">
        <v>449</v>
      </c>
      <c r="Y1874" s="16" t="s">
        <v>450</v>
      </c>
      <c r="Z1874" s="16" t="s">
        <v>451</v>
      </c>
      <c r="AA1874" s="16" t="s">
        <v>16937</v>
      </c>
      <c r="AB1874" s="16" t="s">
        <v>16930</v>
      </c>
      <c r="AC1874" s="16" t="s">
        <v>182</v>
      </c>
      <c r="AD1874" s="16" t="s">
        <v>453</v>
      </c>
      <c r="AE1874" s="16" t="s">
        <v>182</v>
      </c>
      <c r="AF1874" s="16" t="s">
        <v>338</v>
      </c>
      <c r="AG1874" s="25">
        <f ca="1" t="shared" si="218"/>
        <v>20.8574999998673</v>
      </c>
      <c r="AH1874" s="25" t="str">
        <f t="shared" si="219"/>
        <v>是</v>
      </c>
      <c r="AI1874" s="26" t="str">
        <f ca="1" t="shared" si="220"/>
        <v>是</v>
      </c>
      <c r="AJ1874" s="27" t="str">
        <f ca="1" t="shared" si="221"/>
        <v>是</v>
      </c>
      <c r="AK1874" s="28" t="s">
        <v>69</v>
      </c>
      <c r="AL1874" s="28"/>
      <c r="AM1874" s="28"/>
    </row>
    <row r="1875" spans="1:39">
      <c r="A1875" s="22" t="str">
        <f t="shared" si="216"/>
        <v>合肥长丰水湖镇网点</v>
      </c>
      <c r="B1875" s="22" t="str">
        <f>VLOOKUP(R1875,区域划分!A:B,2,0)</f>
        <v>合肥北</v>
      </c>
      <c r="C1875" t="str">
        <f t="shared" si="217"/>
        <v>2020-11-09</v>
      </c>
      <c r="D1875" s="16" t="s">
        <v>16938</v>
      </c>
      <c r="E1875" s="16" t="s">
        <v>16939</v>
      </c>
      <c r="F1875" s="16" t="s">
        <v>433</v>
      </c>
      <c r="G1875" s="16" t="s">
        <v>456</v>
      </c>
      <c r="H1875" s="16" t="s">
        <v>457</v>
      </c>
      <c r="I1875" s="16" t="s">
        <v>436</v>
      </c>
      <c r="J1875" s="16" t="s">
        <v>16940</v>
      </c>
      <c r="K1875" s="16" t="s">
        <v>16941</v>
      </c>
      <c r="L1875" s="16" t="s">
        <v>16942</v>
      </c>
      <c r="M1875" s="16" t="s">
        <v>16943</v>
      </c>
      <c r="N1875" s="16" t="s">
        <v>478</v>
      </c>
      <c r="O1875" s="16" t="s">
        <v>442</v>
      </c>
      <c r="P1875" s="16" t="s">
        <v>16944</v>
      </c>
      <c r="Q1875" s="16" t="s">
        <v>16945</v>
      </c>
      <c r="R1875" s="16" t="s">
        <v>15</v>
      </c>
      <c r="S1875" s="16" t="s">
        <v>829</v>
      </c>
      <c r="T1875" s="16" t="s">
        <v>16946</v>
      </c>
      <c r="U1875" s="16" t="s">
        <v>447</v>
      </c>
      <c r="V1875" s="16" t="s">
        <v>16947</v>
      </c>
      <c r="W1875" s="16" t="s">
        <v>16944</v>
      </c>
      <c r="X1875" s="16" t="s">
        <v>449</v>
      </c>
      <c r="Y1875" s="16" t="s">
        <v>450</v>
      </c>
      <c r="Z1875" s="16" t="s">
        <v>451</v>
      </c>
      <c r="AA1875" s="16" t="s">
        <v>16948</v>
      </c>
      <c r="AB1875" s="16" t="s">
        <v>829</v>
      </c>
      <c r="AC1875" s="16" t="s">
        <v>15</v>
      </c>
      <c r="AD1875" s="16" t="s">
        <v>453</v>
      </c>
      <c r="AE1875" s="16" t="s">
        <v>338</v>
      </c>
      <c r="AF1875" s="16" t="s">
        <v>338</v>
      </c>
      <c r="AG1875" s="25">
        <f ca="1" t="shared" si="218"/>
        <v>6.36972222221084</v>
      </c>
      <c r="AH1875" s="25" t="str">
        <f t="shared" si="219"/>
        <v>是</v>
      </c>
      <c r="AI1875" s="26" t="str">
        <f ca="1" t="shared" si="220"/>
        <v>是</v>
      </c>
      <c r="AJ1875" s="27" t="str">
        <f ca="1" t="shared" si="221"/>
        <v>是</v>
      </c>
      <c r="AK1875" s="28" t="s">
        <v>69</v>
      </c>
      <c r="AL1875" s="28"/>
      <c r="AM1875" s="28"/>
    </row>
    <row r="1876" spans="1:39">
      <c r="A1876" s="22" t="str">
        <f t="shared" si="216"/>
        <v>合肥经开大学城网点</v>
      </c>
      <c r="B1876" s="22" t="str">
        <f>VLOOKUP(R1876,区域划分!A:B,2,0)</f>
        <v>合肥南</v>
      </c>
      <c r="C1876" t="str">
        <f t="shared" si="217"/>
        <v>2020-11-09</v>
      </c>
      <c r="D1876" s="16" t="s">
        <v>16949</v>
      </c>
      <c r="E1876" s="16" t="s">
        <v>16950</v>
      </c>
      <c r="F1876" s="16" t="s">
        <v>433</v>
      </c>
      <c r="G1876" s="16" t="s">
        <v>471</v>
      </c>
      <c r="H1876" s="16" t="s">
        <v>472</v>
      </c>
      <c r="I1876" s="16" t="s">
        <v>473</v>
      </c>
      <c r="J1876" s="16" t="s">
        <v>12461</v>
      </c>
      <c r="K1876" s="16" t="s">
        <v>16951</v>
      </c>
      <c r="L1876" s="16" t="s">
        <v>16952</v>
      </c>
      <c r="M1876" s="16" t="s">
        <v>16953</v>
      </c>
      <c r="N1876" s="16" t="s">
        <v>441</v>
      </c>
      <c r="O1876" s="16" t="s">
        <v>442</v>
      </c>
      <c r="P1876" s="16" t="s">
        <v>16954</v>
      </c>
      <c r="Q1876" s="16" t="s">
        <v>16955</v>
      </c>
      <c r="R1876" s="16" t="s">
        <v>7</v>
      </c>
      <c r="S1876" s="16" t="s">
        <v>3414</v>
      </c>
      <c r="T1876" s="16" t="s">
        <v>16956</v>
      </c>
      <c r="U1876" s="16" t="s">
        <v>447</v>
      </c>
      <c r="V1876" s="16" t="s">
        <v>16957</v>
      </c>
      <c r="W1876" s="16" t="s">
        <v>16958</v>
      </c>
      <c r="X1876" s="16" t="s">
        <v>449</v>
      </c>
      <c r="Y1876" s="16" t="s">
        <v>450</v>
      </c>
      <c r="Z1876" s="16" t="s">
        <v>451</v>
      </c>
      <c r="AA1876" s="16" t="s">
        <v>16959</v>
      </c>
      <c r="AB1876" s="16" t="s">
        <v>3414</v>
      </c>
      <c r="AC1876" s="16" t="s">
        <v>7</v>
      </c>
      <c r="AD1876" s="16" t="s">
        <v>453</v>
      </c>
      <c r="AE1876" s="16" t="s">
        <v>338</v>
      </c>
      <c r="AF1876" s="16" t="s">
        <v>338</v>
      </c>
      <c r="AG1876" s="25">
        <f ca="1" t="shared" si="218"/>
        <v>23.1811111110728</v>
      </c>
      <c r="AH1876" s="25" t="str">
        <f t="shared" si="219"/>
        <v>是</v>
      </c>
      <c r="AI1876" s="26" t="str">
        <f ca="1" t="shared" si="220"/>
        <v>是</v>
      </c>
      <c r="AJ1876" s="27" t="str">
        <f ca="1" t="shared" si="221"/>
        <v>是</v>
      </c>
      <c r="AK1876" s="28" t="s">
        <v>69</v>
      </c>
      <c r="AL1876" s="28"/>
      <c r="AM1876" s="28"/>
    </row>
    <row r="1877" spans="1:39">
      <c r="A1877" s="22" t="str">
        <f t="shared" si="216"/>
        <v>合肥长丰水湖镇网点</v>
      </c>
      <c r="B1877" s="22" t="str">
        <f>VLOOKUP(R1877,区域划分!A:B,2,0)</f>
        <v>合肥北</v>
      </c>
      <c r="C1877" t="str">
        <f t="shared" si="217"/>
        <v>2020-11-09</v>
      </c>
      <c r="D1877" s="16" t="s">
        <v>16960</v>
      </c>
      <c r="E1877" s="16" t="s">
        <v>16961</v>
      </c>
      <c r="F1877" s="16" t="s">
        <v>433</v>
      </c>
      <c r="G1877" s="16" t="s">
        <v>456</v>
      </c>
      <c r="H1877" s="16" t="s">
        <v>457</v>
      </c>
      <c r="I1877" s="16" t="s">
        <v>436</v>
      </c>
      <c r="J1877" s="16" t="s">
        <v>2899</v>
      </c>
      <c r="K1877" s="16" t="s">
        <v>15776</v>
      </c>
      <c r="L1877" s="16" t="s">
        <v>16962</v>
      </c>
      <c r="M1877" s="16" t="s">
        <v>16963</v>
      </c>
      <c r="N1877" s="16" t="s">
        <v>441</v>
      </c>
      <c r="O1877" s="16" t="s">
        <v>442</v>
      </c>
      <c r="P1877" s="16" t="s">
        <v>16963</v>
      </c>
      <c r="Q1877" s="16" t="s">
        <v>16964</v>
      </c>
      <c r="R1877" s="16" t="s">
        <v>15</v>
      </c>
      <c r="S1877" s="16" t="s">
        <v>829</v>
      </c>
      <c r="T1877" s="16" t="s">
        <v>16965</v>
      </c>
      <c r="U1877" s="16" t="s">
        <v>447</v>
      </c>
      <c r="V1877" s="16" t="s">
        <v>16966</v>
      </c>
      <c r="W1877" s="16" t="s">
        <v>16963</v>
      </c>
      <c r="X1877" s="16" t="s">
        <v>449</v>
      </c>
      <c r="Y1877" s="16" t="s">
        <v>450</v>
      </c>
      <c r="Z1877" s="16" t="s">
        <v>451</v>
      </c>
      <c r="AA1877" s="16" t="s">
        <v>16967</v>
      </c>
      <c r="AB1877" s="16" t="s">
        <v>829</v>
      </c>
      <c r="AC1877" s="16" t="s">
        <v>15</v>
      </c>
      <c r="AD1877" s="16" t="s">
        <v>453</v>
      </c>
      <c r="AE1877" s="16" t="s">
        <v>338</v>
      </c>
      <c r="AF1877" s="16" t="s">
        <v>338</v>
      </c>
      <c r="AG1877" s="25">
        <f ca="1" t="shared" si="218"/>
        <v>6.28888888884103</v>
      </c>
      <c r="AH1877" s="25" t="str">
        <f t="shared" si="219"/>
        <v>是</v>
      </c>
      <c r="AI1877" s="26" t="str">
        <f ca="1" t="shared" si="220"/>
        <v>是</v>
      </c>
      <c r="AJ1877" s="27" t="str">
        <f ca="1" t="shared" si="221"/>
        <v>是</v>
      </c>
      <c r="AK1877" s="28" t="s">
        <v>69</v>
      </c>
      <c r="AL1877" s="28"/>
      <c r="AM1877" s="28"/>
    </row>
    <row r="1878" spans="1:39">
      <c r="A1878" s="22" t="str">
        <f t="shared" si="216"/>
        <v>合肥长丰北城网点</v>
      </c>
      <c r="B1878" s="22" t="str">
        <f>VLOOKUP(R1878,区域划分!A:B,2,0)</f>
        <v>合肥北</v>
      </c>
      <c r="C1878" t="str">
        <f t="shared" si="217"/>
        <v>2020-11-09</v>
      </c>
      <c r="D1878" s="16" t="s">
        <v>16968</v>
      </c>
      <c r="E1878" s="16" t="s">
        <v>16969</v>
      </c>
      <c r="F1878" s="16" t="s">
        <v>433</v>
      </c>
      <c r="G1878" s="16" t="s">
        <v>456</v>
      </c>
      <c r="H1878" s="16" t="s">
        <v>457</v>
      </c>
      <c r="I1878" s="16" t="s">
        <v>436</v>
      </c>
      <c r="J1878" s="16" t="s">
        <v>6559</v>
      </c>
      <c r="K1878" s="16" t="s">
        <v>11441</v>
      </c>
      <c r="L1878" s="16" t="s">
        <v>16970</v>
      </c>
      <c r="M1878" s="16" t="s">
        <v>16971</v>
      </c>
      <c r="N1878" s="16" t="s">
        <v>441</v>
      </c>
      <c r="O1878" s="16" t="s">
        <v>442</v>
      </c>
      <c r="P1878" s="16" t="s">
        <v>16972</v>
      </c>
      <c r="Q1878" s="16" t="s">
        <v>16973</v>
      </c>
      <c r="R1878" s="16" t="s">
        <v>21</v>
      </c>
      <c r="S1878" s="16" t="s">
        <v>482</v>
      </c>
      <c r="T1878" s="16" t="s">
        <v>16974</v>
      </c>
      <c r="U1878" s="16" t="s">
        <v>447</v>
      </c>
      <c r="V1878" s="16" t="s">
        <v>16975</v>
      </c>
      <c r="W1878" s="16" t="s">
        <v>16972</v>
      </c>
      <c r="X1878" s="16" t="s">
        <v>449</v>
      </c>
      <c r="Y1878" s="16" t="s">
        <v>450</v>
      </c>
      <c r="Z1878" s="16" t="s">
        <v>451</v>
      </c>
      <c r="AA1878" s="16" t="s">
        <v>16976</v>
      </c>
      <c r="AB1878" s="16" t="s">
        <v>482</v>
      </c>
      <c r="AC1878" s="16" t="s">
        <v>21</v>
      </c>
      <c r="AD1878" s="16" t="s">
        <v>453</v>
      </c>
      <c r="AE1878" s="16" t="s">
        <v>338</v>
      </c>
      <c r="AF1878" s="16" t="s">
        <v>338</v>
      </c>
      <c r="AG1878" s="25">
        <f ca="1" t="shared" si="218"/>
        <v>1.55777777783806</v>
      </c>
      <c r="AH1878" s="25" t="str">
        <f t="shared" si="219"/>
        <v>是</v>
      </c>
      <c r="AI1878" s="26" t="str">
        <f ca="1" t="shared" si="220"/>
        <v>是</v>
      </c>
      <c r="AJ1878" s="27" t="str">
        <f ca="1" t="shared" si="221"/>
        <v>是</v>
      </c>
      <c r="AK1878" s="28" t="s">
        <v>69</v>
      </c>
      <c r="AL1878" s="28"/>
      <c r="AM1878" s="28"/>
    </row>
    <row r="1879" spans="1:39">
      <c r="A1879" s="22" t="str">
        <f t="shared" si="216"/>
        <v>合肥经开大学城网点</v>
      </c>
      <c r="B1879" s="22" t="str">
        <f>VLOOKUP(R1879,区域划分!A:B,2,0)</f>
        <v>合肥南</v>
      </c>
      <c r="C1879" t="str">
        <f t="shared" si="217"/>
        <v>2020-11-09</v>
      </c>
      <c r="D1879" s="16" t="s">
        <v>16977</v>
      </c>
      <c r="E1879" s="16" t="s">
        <v>16978</v>
      </c>
      <c r="F1879" s="16" t="s">
        <v>433</v>
      </c>
      <c r="G1879" s="16" t="s">
        <v>456</v>
      </c>
      <c r="H1879" s="16" t="s">
        <v>457</v>
      </c>
      <c r="I1879" s="16" t="s">
        <v>436</v>
      </c>
      <c r="J1879" s="16" t="s">
        <v>2677</v>
      </c>
      <c r="K1879" s="16" t="s">
        <v>16979</v>
      </c>
      <c r="L1879" s="16" t="s">
        <v>16980</v>
      </c>
      <c r="M1879" s="16" t="s">
        <v>637</v>
      </c>
      <c r="N1879" s="16" t="s">
        <v>441</v>
      </c>
      <c r="O1879" s="16" t="s">
        <v>442</v>
      </c>
      <c r="P1879" s="16" t="s">
        <v>16981</v>
      </c>
      <c r="Q1879" s="16" t="s">
        <v>16982</v>
      </c>
      <c r="R1879" s="16" t="s">
        <v>7</v>
      </c>
      <c r="S1879" s="16" t="s">
        <v>606</v>
      </c>
      <c r="T1879" s="16" t="s">
        <v>11639</v>
      </c>
      <c r="U1879" s="16" t="s">
        <v>466</v>
      </c>
      <c r="V1879" s="16" t="s">
        <v>7584</v>
      </c>
      <c r="W1879" s="16" t="s">
        <v>16981</v>
      </c>
      <c r="X1879" s="16" t="s">
        <v>449</v>
      </c>
      <c r="Y1879" s="16" t="s">
        <v>450</v>
      </c>
      <c r="Z1879" s="16" t="s">
        <v>451</v>
      </c>
      <c r="AA1879" s="16" t="s">
        <v>16983</v>
      </c>
      <c r="AB1879" s="16" t="s">
        <v>606</v>
      </c>
      <c r="AC1879" s="16" t="s">
        <v>7</v>
      </c>
      <c r="AD1879" s="16" t="s">
        <v>453</v>
      </c>
      <c r="AE1879" s="16" t="s">
        <v>7</v>
      </c>
      <c r="AF1879" s="16" t="s">
        <v>338</v>
      </c>
      <c r="AG1879" s="25">
        <f ca="1" t="shared" si="218"/>
        <v>23.3288888888201</v>
      </c>
      <c r="AH1879" s="25" t="str">
        <f t="shared" si="219"/>
        <v>是</v>
      </c>
      <c r="AI1879" s="26" t="str">
        <f ca="1" t="shared" si="220"/>
        <v>是</v>
      </c>
      <c r="AJ1879" s="27" t="str">
        <f ca="1" t="shared" si="221"/>
        <v>是</v>
      </c>
      <c r="AK1879" s="28" t="s">
        <v>69</v>
      </c>
      <c r="AL1879" s="28" t="s">
        <v>71</v>
      </c>
      <c r="AM1879" s="28"/>
    </row>
    <row r="1880" spans="1:39">
      <c r="A1880" s="22" t="str">
        <f t="shared" si="216"/>
        <v>合肥高新天鹅湖网点</v>
      </c>
      <c r="B1880" s="22" t="str">
        <f>VLOOKUP(R1880,区域划分!A:B,2,0)</f>
        <v>合肥南</v>
      </c>
      <c r="C1880" t="str">
        <f t="shared" si="217"/>
        <v>2020-11-09</v>
      </c>
      <c r="D1880" s="16" t="s">
        <v>16984</v>
      </c>
      <c r="E1880" s="16" t="s">
        <v>16985</v>
      </c>
      <c r="F1880" s="16" t="s">
        <v>433</v>
      </c>
      <c r="G1880" s="16" t="s">
        <v>456</v>
      </c>
      <c r="H1880" s="16" t="s">
        <v>457</v>
      </c>
      <c r="I1880" s="16" t="s">
        <v>473</v>
      </c>
      <c r="J1880" s="16" t="s">
        <v>16986</v>
      </c>
      <c r="K1880" s="16" t="s">
        <v>16827</v>
      </c>
      <c r="L1880" s="16" t="s">
        <v>16987</v>
      </c>
      <c r="M1880" s="16" t="s">
        <v>16988</v>
      </c>
      <c r="N1880" s="16" t="s">
        <v>478</v>
      </c>
      <c r="O1880" s="16" t="s">
        <v>442</v>
      </c>
      <c r="P1880" s="16" t="s">
        <v>16989</v>
      </c>
      <c r="Q1880" s="16" t="s">
        <v>16990</v>
      </c>
      <c r="R1880" s="16" t="s">
        <v>17</v>
      </c>
      <c r="S1880" s="16" t="s">
        <v>593</v>
      </c>
      <c r="T1880" s="16" t="s">
        <v>16991</v>
      </c>
      <c r="U1880" s="16" t="s">
        <v>447</v>
      </c>
      <c r="V1880" s="16" t="s">
        <v>16992</v>
      </c>
      <c r="W1880" s="16" t="s">
        <v>16989</v>
      </c>
      <c r="X1880" s="16" t="s">
        <v>449</v>
      </c>
      <c r="Y1880" s="16" t="s">
        <v>450</v>
      </c>
      <c r="Z1880" s="16" t="s">
        <v>451</v>
      </c>
      <c r="AA1880" s="16" t="s">
        <v>16993</v>
      </c>
      <c r="AB1880" s="16" t="s">
        <v>593</v>
      </c>
      <c r="AC1880" s="16" t="s">
        <v>17</v>
      </c>
      <c r="AD1880" s="16" t="s">
        <v>453</v>
      </c>
      <c r="AE1880" s="16" t="s">
        <v>338</v>
      </c>
      <c r="AF1880" s="16" t="s">
        <v>338</v>
      </c>
      <c r="AG1880" s="25">
        <f ca="1" t="shared" si="218"/>
        <v>5.32333333336283</v>
      </c>
      <c r="AH1880" s="25" t="str">
        <f t="shared" si="219"/>
        <v>是</v>
      </c>
      <c r="AI1880" s="26" t="str">
        <f ca="1" t="shared" si="220"/>
        <v>是</v>
      </c>
      <c r="AJ1880" s="27" t="str">
        <f ca="1" t="shared" si="221"/>
        <v>是</v>
      </c>
      <c r="AK1880" s="28" t="s">
        <v>69</v>
      </c>
      <c r="AL1880" s="28"/>
      <c r="AM1880" s="28"/>
    </row>
    <row r="1881" spans="1:39">
      <c r="A1881" s="22" t="str">
        <f t="shared" si="216"/>
        <v>合肥高新天鹅湖网点</v>
      </c>
      <c r="B1881" s="22" t="str">
        <f>VLOOKUP(R1881,区域划分!A:B,2,0)</f>
        <v>合肥南</v>
      </c>
      <c r="C1881" t="str">
        <f t="shared" si="217"/>
        <v>2020-11-09</v>
      </c>
      <c r="D1881" s="16" t="s">
        <v>16994</v>
      </c>
      <c r="E1881" s="16" t="s">
        <v>16995</v>
      </c>
      <c r="F1881" s="16" t="s">
        <v>433</v>
      </c>
      <c r="G1881" s="16" t="s">
        <v>456</v>
      </c>
      <c r="H1881" s="16" t="s">
        <v>457</v>
      </c>
      <c r="I1881" s="16" t="s">
        <v>473</v>
      </c>
      <c r="J1881" s="16" t="s">
        <v>16986</v>
      </c>
      <c r="K1881" s="16" t="s">
        <v>16827</v>
      </c>
      <c r="L1881" s="16" t="s">
        <v>16996</v>
      </c>
      <c r="M1881" s="16" t="s">
        <v>16988</v>
      </c>
      <c r="N1881" s="16" t="s">
        <v>478</v>
      </c>
      <c r="O1881" s="16" t="s">
        <v>442</v>
      </c>
      <c r="P1881" s="16" t="s">
        <v>16989</v>
      </c>
      <c r="Q1881" s="16" t="s">
        <v>16990</v>
      </c>
      <c r="R1881" s="16" t="s">
        <v>17</v>
      </c>
      <c r="S1881" s="16" t="s">
        <v>593</v>
      </c>
      <c r="T1881" s="16" t="s">
        <v>16991</v>
      </c>
      <c r="U1881" s="16" t="s">
        <v>447</v>
      </c>
      <c r="V1881" s="16" t="s">
        <v>16992</v>
      </c>
      <c r="W1881" s="16" t="s">
        <v>16989</v>
      </c>
      <c r="X1881" s="16" t="s">
        <v>449</v>
      </c>
      <c r="Y1881" s="16" t="s">
        <v>450</v>
      </c>
      <c r="Z1881" s="16" t="s">
        <v>451</v>
      </c>
      <c r="AA1881" s="16" t="s">
        <v>16997</v>
      </c>
      <c r="AB1881" s="16" t="s">
        <v>593</v>
      </c>
      <c r="AC1881" s="16" t="s">
        <v>17</v>
      </c>
      <c r="AD1881" s="16" t="s">
        <v>453</v>
      </c>
      <c r="AE1881" s="16" t="s">
        <v>338</v>
      </c>
      <c r="AF1881" s="16" t="s">
        <v>338</v>
      </c>
      <c r="AG1881" s="25">
        <f ca="1" t="shared" si="218"/>
        <v>5.32750000013039</v>
      </c>
      <c r="AH1881" s="25" t="str">
        <f t="shared" si="219"/>
        <v>是</v>
      </c>
      <c r="AI1881" s="26" t="str">
        <f ca="1" t="shared" si="220"/>
        <v>是</v>
      </c>
      <c r="AJ1881" s="27" t="str">
        <f ca="1" t="shared" si="221"/>
        <v>是</v>
      </c>
      <c r="AK1881" s="28" t="s">
        <v>69</v>
      </c>
      <c r="AL1881" s="28"/>
      <c r="AM1881" s="28"/>
    </row>
    <row r="1882" spans="1:39">
      <c r="A1882" s="22" t="str">
        <f t="shared" si="216"/>
        <v>合肥经开大学城网点</v>
      </c>
      <c r="B1882" s="22" t="str">
        <f>VLOOKUP(R1882,区域划分!A:B,2,0)</f>
        <v>合肥南</v>
      </c>
      <c r="C1882" t="str">
        <f t="shared" si="217"/>
        <v>2020-11-09</v>
      </c>
      <c r="D1882" s="16" t="s">
        <v>16998</v>
      </c>
      <c r="E1882" s="16" t="s">
        <v>16999</v>
      </c>
      <c r="F1882" s="16" t="s">
        <v>433</v>
      </c>
      <c r="G1882" s="16" t="s">
        <v>471</v>
      </c>
      <c r="H1882" s="16" t="s">
        <v>472</v>
      </c>
      <c r="I1882" s="16" t="s">
        <v>473</v>
      </c>
      <c r="J1882" s="16" t="s">
        <v>17000</v>
      </c>
      <c r="K1882" s="16" t="s">
        <v>17001</v>
      </c>
      <c r="L1882" s="16" t="s">
        <v>17002</v>
      </c>
      <c r="M1882" s="16" t="s">
        <v>537</v>
      </c>
      <c r="N1882" s="16" t="s">
        <v>441</v>
      </c>
      <c r="O1882" s="16" t="s">
        <v>442</v>
      </c>
      <c r="P1882" s="16" t="s">
        <v>537</v>
      </c>
      <c r="Q1882" s="16" t="s">
        <v>17003</v>
      </c>
      <c r="R1882" s="16" t="s">
        <v>7</v>
      </c>
      <c r="S1882" s="16" t="s">
        <v>606</v>
      </c>
      <c r="T1882" s="16" t="s">
        <v>11639</v>
      </c>
      <c r="U1882" s="16" t="s">
        <v>466</v>
      </c>
      <c r="V1882" s="16" t="s">
        <v>541</v>
      </c>
      <c r="W1882" s="16" t="s">
        <v>537</v>
      </c>
      <c r="X1882" s="16" t="s">
        <v>449</v>
      </c>
      <c r="Y1882" s="16" t="s">
        <v>450</v>
      </c>
      <c r="Z1882" s="16" t="s">
        <v>451</v>
      </c>
      <c r="AA1882" s="16" t="s">
        <v>17004</v>
      </c>
      <c r="AB1882" s="16" t="s">
        <v>606</v>
      </c>
      <c r="AC1882" s="16" t="s">
        <v>7</v>
      </c>
      <c r="AD1882" s="16" t="s">
        <v>453</v>
      </c>
      <c r="AE1882" s="16" t="s">
        <v>7</v>
      </c>
      <c r="AF1882" s="16" t="s">
        <v>338</v>
      </c>
      <c r="AG1882" s="25">
        <f ca="1" t="shared" si="218"/>
        <v>23.743055555562</v>
      </c>
      <c r="AH1882" s="25" t="str">
        <f t="shared" si="219"/>
        <v>是</v>
      </c>
      <c r="AI1882" s="26" t="str">
        <f ca="1" t="shared" si="220"/>
        <v>是</v>
      </c>
      <c r="AJ1882" s="27" t="str">
        <f ca="1" t="shared" si="221"/>
        <v>是</v>
      </c>
      <c r="AK1882" s="28" t="s">
        <v>69</v>
      </c>
      <c r="AL1882" s="28" t="s">
        <v>71</v>
      </c>
      <c r="AM1882" s="28"/>
    </row>
    <row r="1883" spans="1:39">
      <c r="A1883" s="22" t="str">
        <f t="shared" si="216"/>
        <v>合肥长丰北城网点</v>
      </c>
      <c r="B1883" s="22" t="str">
        <f>VLOOKUP(R1883,区域划分!A:B,2,0)</f>
        <v>合肥北</v>
      </c>
      <c r="C1883" t="str">
        <f t="shared" si="217"/>
        <v>2020-11-09</v>
      </c>
      <c r="D1883" s="16" t="s">
        <v>17005</v>
      </c>
      <c r="E1883" s="16" t="s">
        <v>17006</v>
      </c>
      <c r="F1883" s="16" t="s">
        <v>433</v>
      </c>
      <c r="G1883" s="16" t="s">
        <v>532</v>
      </c>
      <c r="H1883" s="16" t="s">
        <v>2334</v>
      </c>
      <c r="I1883" s="16" t="s">
        <v>473</v>
      </c>
      <c r="J1883" s="16" t="s">
        <v>246</v>
      </c>
      <c r="K1883" s="16" t="s">
        <v>17007</v>
      </c>
      <c r="L1883" s="16" t="s">
        <v>17008</v>
      </c>
      <c r="M1883" s="16" t="s">
        <v>17009</v>
      </c>
      <c r="N1883" s="16" t="s">
        <v>441</v>
      </c>
      <c r="O1883" s="16" t="s">
        <v>442</v>
      </c>
      <c r="P1883" s="16" t="s">
        <v>17010</v>
      </c>
      <c r="Q1883" s="16" t="s">
        <v>17011</v>
      </c>
      <c r="R1883" s="16" t="s">
        <v>21</v>
      </c>
      <c r="S1883" s="16" t="s">
        <v>482</v>
      </c>
      <c r="T1883" s="16" t="s">
        <v>17012</v>
      </c>
      <c r="U1883" s="16" t="s">
        <v>447</v>
      </c>
      <c r="V1883" s="16" t="s">
        <v>17013</v>
      </c>
      <c r="W1883" s="16" t="s">
        <v>17010</v>
      </c>
      <c r="X1883" s="16" t="s">
        <v>449</v>
      </c>
      <c r="Y1883" s="16" t="s">
        <v>450</v>
      </c>
      <c r="Z1883" s="16" t="s">
        <v>451</v>
      </c>
      <c r="AA1883" s="16" t="s">
        <v>17014</v>
      </c>
      <c r="AB1883" s="16" t="s">
        <v>482</v>
      </c>
      <c r="AC1883" s="16" t="s">
        <v>21</v>
      </c>
      <c r="AD1883" s="16" t="s">
        <v>453</v>
      </c>
      <c r="AE1883" s="16" t="s">
        <v>338</v>
      </c>
      <c r="AF1883" s="16" t="s">
        <v>338</v>
      </c>
      <c r="AG1883" s="25">
        <f ca="1" t="shared" si="218"/>
        <v>1.34444444440305</v>
      </c>
      <c r="AH1883" s="25" t="str">
        <f t="shared" si="219"/>
        <v>是</v>
      </c>
      <c r="AI1883" s="26" t="str">
        <f ca="1" t="shared" si="220"/>
        <v>是</v>
      </c>
      <c r="AJ1883" s="27" t="str">
        <f ca="1" t="shared" si="221"/>
        <v>是</v>
      </c>
      <c r="AK1883" s="28" t="s">
        <v>69</v>
      </c>
      <c r="AL1883" s="28"/>
      <c r="AM1883" s="28"/>
    </row>
    <row r="1884" spans="1:39">
      <c r="A1884" s="22" t="str">
        <f t="shared" si="216"/>
        <v>黄山黄山区网点</v>
      </c>
      <c r="B1884" s="22" t="str">
        <f>VLOOKUP(R1884,区域划分!A:B,2,0)</f>
        <v>黄山</v>
      </c>
      <c r="C1884" t="str">
        <f t="shared" si="217"/>
        <v>2020-11-09</v>
      </c>
      <c r="D1884" s="16" t="s">
        <v>17015</v>
      </c>
      <c r="E1884" s="16" t="s">
        <v>17016</v>
      </c>
      <c r="F1884" s="16" t="s">
        <v>433</v>
      </c>
      <c r="G1884" s="16" t="s">
        <v>471</v>
      </c>
      <c r="H1884" s="16" t="s">
        <v>472</v>
      </c>
      <c r="I1884" s="16" t="s">
        <v>473</v>
      </c>
      <c r="J1884" s="16" t="s">
        <v>17017</v>
      </c>
      <c r="K1884" s="16" t="s">
        <v>17018</v>
      </c>
      <c r="L1884" s="16" t="s">
        <v>17019</v>
      </c>
      <c r="M1884" s="16" t="s">
        <v>17020</v>
      </c>
      <c r="N1884" s="16" t="s">
        <v>441</v>
      </c>
      <c r="O1884" s="16" t="s">
        <v>442</v>
      </c>
      <c r="P1884" s="16" t="s">
        <v>17021</v>
      </c>
      <c r="Q1884" s="16" t="s">
        <v>17022</v>
      </c>
      <c r="R1884" s="16" t="s">
        <v>78</v>
      </c>
      <c r="S1884" s="16" t="s">
        <v>8147</v>
      </c>
      <c r="T1884" s="16" t="s">
        <v>17023</v>
      </c>
      <c r="U1884" s="16" t="s">
        <v>447</v>
      </c>
      <c r="V1884" s="16" t="s">
        <v>17024</v>
      </c>
      <c r="W1884" s="16" t="s">
        <v>17021</v>
      </c>
      <c r="X1884" s="16" t="s">
        <v>449</v>
      </c>
      <c r="Y1884" s="16" t="s">
        <v>450</v>
      </c>
      <c r="Z1884" s="16" t="s">
        <v>451</v>
      </c>
      <c r="AA1884" s="16" t="s">
        <v>17025</v>
      </c>
      <c r="AB1884" s="16" t="s">
        <v>8147</v>
      </c>
      <c r="AC1884" s="16" t="s">
        <v>78</v>
      </c>
      <c r="AD1884" s="16" t="s">
        <v>453</v>
      </c>
      <c r="AE1884" s="16" t="s">
        <v>338</v>
      </c>
      <c r="AF1884" s="16" t="s">
        <v>338</v>
      </c>
      <c r="AG1884" s="25">
        <f ca="1" t="shared" si="218"/>
        <v>1.25666666671168</v>
      </c>
      <c r="AH1884" s="25" t="str">
        <f t="shared" si="219"/>
        <v>是</v>
      </c>
      <c r="AI1884" s="26" t="str">
        <f ca="1" t="shared" si="220"/>
        <v>是</v>
      </c>
      <c r="AJ1884" s="27" t="str">
        <f ca="1" t="shared" si="221"/>
        <v>是</v>
      </c>
      <c r="AK1884" s="28" t="s">
        <v>69</v>
      </c>
      <c r="AL1884" s="28"/>
      <c r="AM1884" s="28"/>
    </row>
    <row r="1885" spans="1:39">
      <c r="A1885" s="22" t="str">
        <f t="shared" si="216"/>
        <v>合肥经开大学城网点</v>
      </c>
      <c r="B1885" s="22" t="str">
        <f>VLOOKUP(R1885,区域划分!A:B,2,0)</f>
        <v>合肥南</v>
      </c>
      <c r="C1885" t="str">
        <f t="shared" si="217"/>
        <v>2020-11-09</v>
      </c>
      <c r="D1885" s="16" t="s">
        <v>17026</v>
      </c>
      <c r="E1885" s="16" t="s">
        <v>17027</v>
      </c>
      <c r="F1885" s="16" t="s">
        <v>433</v>
      </c>
      <c r="G1885" s="16" t="s">
        <v>456</v>
      </c>
      <c r="H1885" s="16" t="s">
        <v>457</v>
      </c>
      <c r="I1885" s="16" t="s">
        <v>436</v>
      </c>
      <c r="J1885" s="16" t="s">
        <v>17028</v>
      </c>
      <c r="K1885" s="16" t="s">
        <v>17029</v>
      </c>
      <c r="L1885" s="16" t="s">
        <v>17030</v>
      </c>
      <c r="M1885" s="16" t="s">
        <v>17031</v>
      </c>
      <c r="N1885" s="16" t="s">
        <v>478</v>
      </c>
      <c r="O1885" s="16" t="s">
        <v>442</v>
      </c>
      <c r="P1885" s="16" t="s">
        <v>17032</v>
      </c>
      <c r="Q1885" s="16" t="s">
        <v>17033</v>
      </c>
      <c r="R1885" s="16" t="s">
        <v>7</v>
      </c>
      <c r="S1885" s="16" t="s">
        <v>606</v>
      </c>
      <c r="T1885" s="16" t="s">
        <v>11639</v>
      </c>
      <c r="U1885" s="16" t="s">
        <v>466</v>
      </c>
      <c r="V1885" s="16" t="s">
        <v>17034</v>
      </c>
      <c r="W1885" s="16" t="s">
        <v>17032</v>
      </c>
      <c r="X1885" s="16" t="s">
        <v>449</v>
      </c>
      <c r="Y1885" s="16" t="s">
        <v>450</v>
      </c>
      <c r="Z1885" s="16" t="s">
        <v>451</v>
      </c>
      <c r="AA1885" s="16" t="s">
        <v>17035</v>
      </c>
      <c r="AB1885" s="16" t="s">
        <v>606</v>
      </c>
      <c r="AC1885" s="16" t="s">
        <v>7</v>
      </c>
      <c r="AD1885" s="16" t="s">
        <v>453</v>
      </c>
      <c r="AE1885" s="16" t="s">
        <v>7</v>
      </c>
      <c r="AF1885" s="16" t="s">
        <v>338</v>
      </c>
      <c r="AG1885" s="25">
        <f ca="1" t="shared" si="218"/>
        <v>23.6597222221317</v>
      </c>
      <c r="AH1885" s="25" t="str">
        <f t="shared" si="219"/>
        <v>是</v>
      </c>
      <c r="AI1885" s="26" t="str">
        <f ca="1" t="shared" si="220"/>
        <v>是</v>
      </c>
      <c r="AJ1885" s="27" t="str">
        <f ca="1" t="shared" si="221"/>
        <v>是</v>
      </c>
      <c r="AK1885" s="28" t="s">
        <v>69</v>
      </c>
      <c r="AL1885" s="28" t="s">
        <v>71</v>
      </c>
      <c r="AM1885" s="28"/>
    </row>
    <row r="1886" spans="1:39">
      <c r="A1886" s="22" t="str">
        <f t="shared" si="216"/>
        <v>合肥经开大学城网点</v>
      </c>
      <c r="B1886" s="22" t="str">
        <f>VLOOKUP(R1886,区域划分!A:B,2,0)</f>
        <v>合肥南</v>
      </c>
      <c r="C1886" t="str">
        <f t="shared" si="217"/>
        <v>2020-11-09</v>
      </c>
      <c r="D1886" s="16" t="s">
        <v>17036</v>
      </c>
      <c r="E1886" s="16" t="s">
        <v>17037</v>
      </c>
      <c r="F1886" s="16" t="s">
        <v>433</v>
      </c>
      <c r="G1886" s="16" t="s">
        <v>532</v>
      </c>
      <c r="H1886" s="16" t="s">
        <v>533</v>
      </c>
      <c r="I1886" s="16" t="s">
        <v>473</v>
      </c>
      <c r="J1886" s="16" t="s">
        <v>4288</v>
      </c>
      <c r="K1886" s="16" t="s">
        <v>17038</v>
      </c>
      <c r="L1886" s="16" t="s">
        <v>17039</v>
      </c>
      <c r="M1886" s="16" t="s">
        <v>17040</v>
      </c>
      <c r="N1886" s="16" t="s">
        <v>441</v>
      </c>
      <c r="O1886" s="16" t="s">
        <v>442</v>
      </c>
      <c r="P1886" s="16" t="s">
        <v>17041</v>
      </c>
      <c r="Q1886" s="16" t="s">
        <v>933</v>
      </c>
      <c r="R1886" s="16" t="s">
        <v>7</v>
      </c>
      <c r="S1886" s="16" t="s">
        <v>606</v>
      </c>
      <c r="T1886" s="16" t="s">
        <v>11639</v>
      </c>
      <c r="U1886" s="16" t="s">
        <v>466</v>
      </c>
      <c r="V1886" s="16" t="s">
        <v>17042</v>
      </c>
      <c r="W1886" s="16" t="s">
        <v>17041</v>
      </c>
      <c r="X1886" s="16" t="s">
        <v>449</v>
      </c>
      <c r="Y1886" s="16" t="s">
        <v>450</v>
      </c>
      <c r="Z1886" s="16" t="s">
        <v>451</v>
      </c>
      <c r="AA1886" s="16" t="s">
        <v>17043</v>
      </c>
      <c r="AB1886" s="16" t="s">
        <v>606</v>
      </c>
      <c r="AC1886" s="16" t="s">
        <v>7</v>
      </c>
      <c r="AD1886" s="16" t="s">
        <v>453</v>
      </c>
      <c r="AE1886" s="16" t="s">
        <v>7</v>
      </c>
      <c r="AF1886" s="16" t="s">
        <v>338</v>
      </c>
      <c r="AG1886" s="25">
        <f ca="1" t="shared" si="218"/>
        <v>23.6697222221992</v>
      </c>
      <c r="AH1886" s="25" t="str">
        <f t="shared" si="219"/>
        <v>是</v>
      </c>
      <c r="AI1886" s="26" t="str">
        <f ca="1" t="shared" si="220"/>
        <v>是</v>
      </c>
      <c r="AJ1886" s="27" t="str">
        <f ca="1" t="shared" si="221"/>
        <v>是</v>
      </c>
      <c r="AK1886" s="28" t="s">
        <v>69</v>
      </c>
      <c r="AL1886" s="28" t="s">
        <v>71</v>
      </c>
      <c r="AM1886" s="28"/>
    </row>
    <row r="1887" spans="1:39">
      <c r="A1887" s="22" t="str">
        <f t="shared" si="216"/>
        <v>合肥肥西网点</v>
      </c>
      <c r="B1887" s="22" t="str">
        <f>VLOOKUP(R1887,区域划分!A:B,2,0)</f>
        <v>肥西</v>
      </c>
      <c r="C1887" t="str">
        <f t="shared" si="217"/>
        <v>2020-11-09</v>
      </c>
      <c r="D1887" s="16" t="s">
        <v>17044</v>
      </c>
      <c r="E1887" s="16" t="s">
        <v>17045</v>
      </c>
      <c r="F1887" s="16" t="s">
        <v>433</v>
      </c>
      <c r="G1887" s="16" t="s">
        <v>434</v>
      </c>
      <c r="H1887" s="16" t="s">
        <v>435</v>
      </c>
      <c r="I1887" s="16" t="s">
        <v>436</v>
      </c>
      <c r="J1887" s="16" t="s">
        <v>6100</v>
      </c>
      <c r="K1887" s="16" t="s">
        <v>6101</v>
      </c>
      <c r="L1887" s="16" t="s">
        <v>17046</v>
      </c>
      <c r="M1887" s="16" t="s">
        <v>8121</v>
      </c>
      <c r="N1887" s="16" t="s">
        <v>1509</v>
      </c>
      <c r="O1887" s="16" t="s">
        <v>442</v>
      </c>
      <c r="P1887" s="16" t="s">
        <v>8121</v>
      </c>
      <c r="Q1887" s="16" t="s">
        <v>17047</v>
      </c>
      <c r="R1887" s="16" t="s">
        <v>72</v>
      </c>
      <c r="S1887" s="16" t="s">
        <v>1474</v>
      </c>
      <c r="T1887" s="16" t="s">
        <v>17048</v>
      </c>
      <c r="U1887" s="16" t="s">
        <v>447</v>
      </c>
      <c r="V1887" s="16" t="s">
        <v>8124</v>
      </c>
      <c r="W1887" s="16" t="s">
        <v>8121</v>
      </c>
      <c r="X1887" s="16" t="s">
        <v>449</v>
      </c>
      <c r="Y1887" s="16" t="s">
        <v>450</v>
      </c>
      <c r="Z1887" s="16" t="s">
        <v>451</v>
      </c>
      <c r="AA1887" s="16" t="s">
        <v>17049</v>
      </c>
      <c r="AB1887" s="16" t="s">
        <v>1474</v>
      </c>
      <c r="AC1887" s="16" t="s">
        <v>72</v>
      </c>
      <c r="AD1887" s="16" t="s">
        <v>453</v>
      </c>
      <c r="AE1887" s="16" t="s">
        <v>72</v>
      </c>
      <c r="AF1887" s="16" t="s">
        <v>338</v>
      </c>
      <c r="AG1887" s="25">
        <f ca="1" t="shared" si="218"/>
        <v>23.7272222223692</v>
      </c>
      <c r="AH1887" s="25" t="str">
        <f t="shared" si="219"/>
        <v>是</v>
      </c>
      <c r="AI1887" s="26" t="str">
        <f ca="1" t="shared" si="220"/>
        <v>是</v>
      </c>
      <c r="AJ1887" s="27" t="str">
        <f ca="1" t="shared" si="221"/>
        <v>是</v>
      </c>
      <c r="AK1887" s="28" t="s">
        <v>69</v>
      </c>
      <c r="AL1887" s="28"/>
      <c r="AM1887" s="28"/>
    </row>
    <row r="1888" spans="1:39">
      <c r="A1888" s="22" t="str">
        <f t="shared" si="216"/>
        <v>马鞍山和县网点</v>
      </c>
      <c r="B1888" s="22" t="str">
        <f>VLOOKUP(R1888,区域划分!A:B,2,0)</f>
        <v>和县</v>
      </c>
      <c r="C1888" t="str">
        <f t="shared" si="217"/>
        <v>2020-11-09</v>
      </c>
      <c r="D1888" s="16" t="s">
        <v>17050</v>
      </c>
      <c r="E1888" s="16" t="s">
        <v>17051</v>
      </c>
      <c r="F1888" s="16" t="s">
        <v>433</v>
      </c>
      <c r="G1888" s="16" t="s">
        <v>471</v>
      </c>
      <c r="H1888" s="16" t="s">
        <v>472</v>
      </c>
      <c r="I1888" s="16" t="s">
        <v>473</v>
      </c>
      <c r="J1888" s="16" t="s">
        <v>14732</v>
      </c>
      <c r="K1888" s="16" t="s">
        <v>16864</v>
      </c>
      <c r="L1888" s="16" t="s">
        <v>17052</v>
      </c>
      <c r="M1888" s="16" t="s">
        <v>17053</v>
      </c>
      <c r="N1888" s="16" t="s">
        <v>478</v>
      </c>
      <c r="O1888" s="16" t="s">
        <v>442</v>
      </c>
      <c r="P1888" s="16" t="s">
        <v>17054</v>
      </c>
      <c r="Q1888" s="16" t="s">
        <v>17055</v>
      </c>
      <c r="R1888" s="16" t="s">
        <v>59</v>
      </c>
      <c r="S1888" s="16" t="s">
        <v>9895</v>
      </c>
      <c r="T1888" s="16" t="s">
        <v>17056</v>
      </c>
      <c r="U1888" s="16" t="s">
        <v>447</v>
      </c>
      <c r="V1888" s="16" t="s">
        <v>17057</v>
      </c>
      <c r="W1888" s="16" t="s">
        <v>17054</v>
      </c>
      <c r="X1888" s="16" t="s">
        <v>449</v>
      </c>
      <c r="Y1888" s="16" t="s">
        <v>450</v>
      </c>
      <c r="Z1888" s="16" t="s">
        <v>451</v>
      </c>
      <c r="AA1888" s="16" t="s">
        <v>17058</v>
      </c>
      <c r="AB1888" s="16" t="s">
        <v>9895</v>
      </c>
      <c r="AC1888" s="16" t="s">
        <v>59</v>
      </c>
      <c r="AD1888" s="16" t="s">
        <v>453</v>
      </c>
      <c r="AE1888" s="16" t="s">
        <v>338</v>
      </c>
      <c r="AF1888" s="16" t="s">
        <v>338</v>
      </c>
      <c r="AG1888" s="25">
        <f ca="1" t="shared" si="218"/>
        <v>17.4550000000745</v>
      </c>
      <c r="AH1888" s="25" t="str">
        <f t="shared" si="219"/>
        <v>是</v>
      </c>
      <c r="AI1888" s="26" t="str">
        <f ca="1" t="shared" si="220"/>
        <v>是</v>
      </c>
      <c r="AJ1888" s="27" t="str">
        <f ca="1" t="shared" si="221"/>
        <v>是</v>
      </c>
      <c r="AK1888" s="28" t="s">
        <v>69</v>
      </c>
      <c r="AL1888" s="28"/>
      <c r="AM1888" s="28"/>
    </row>
    <row r="1889" spans="1:39">
      <c r="A1889" s="22" t="str">
        <f t="shared" si="216"/>
        <v>亳州蒙城网点</v>
      </c>
      <c r="B1889" s="22" t="str">
        <f>VLOOKUP(R1889,区域划分!A:B,2,0)</f>
        <v>亳州</v>
      </c>
      <c r="C1889" t="str">
        <f t="shared" si="217"/>
        <v>2020-11-09</v>
      </c>
      <c r="D1889" s="16" t="s">
        <v>17059</v>
      </c>
      <c r="E1889" s="16" t="s">
        <v>17060</v>
      </c>
      <c r="F1889" s="16" t="s">
        <v>433</v>
      </c>
      <c r="G1889" s="16" t="s">
        <v>471</v>
      </c>
      <c r="H1889" s="16" t="s">
        <v>472</v>
      </c>
      <c r="I1889" s="16" t="s">
        <v>436</v>
      </c>
      <c r="J1889" s="16" t="s">
        <v>4778</v>
      </c>
      <c r="K1889" s="16" t="s">
        <v>6877</v>
      </c>
      <c r="L1889" s="16" t="s">
        <v>17061</v>
      </c>
      <c r="M1889" s="16" t="s">
        <v>17062</v>
      </c>
      <c r="N1889" s="16" t="s">
        <v>478</v>
      </c>
      <c r="O1889" s="16" t="s">
        <v>442</v>
      </c>
      <c r="P1889" s="16" t="s">
        <v>17063</v>
      </c>
      <c r="Q1889" s="16" t="s">
        <v>17064</v>
      </c>
      <c r="R1889" s="16" t="s">
        <v>57</v>
      </c>
      <c r="S1889" s="16" t="s">
        <v>17065</v>
      </c>
      <c r="T1889" s="16" t="s">
        <v>17066</v>
      </c>
      <c r="U1889" s="16" t="s">
        <v>447</v>
      </c>
      <c r="V1889" s="16" t="s">
        <v>17067</v>
      </c>
      <c r="W1889" s="16" t="s">
        <v>17063</v>
      </c>
      <c r="X1889" s="16" t="s">
        <v>449</v>
      </c>
      <c r="Y1889" s="16" t="s">
        <v>450</v>
      </c>
      <c r="Z1889" s="16" t="s">
        <v>451</v>
      </c>
      <c r="AA1889" s="16" t="s">
        <v>17068</v>
      </c>
      <c r="AB1889" s="16" t="s">
        <v>17065</v>
      </c>
      <c r="AC1889" s="16" t="s">
        <v>57</v>
      </c>
      <c r="AD1889" s="16" t="s">
        <v>453</v>
      </c>
      <c r="AE1889" s="16" t="s">
        <v>57</v>
      </c>
      <c r="AF1889" s="16" t="s">
        <v>338</v>
      </c>
      <c r="AG1889" s="25">
        <f ca="1" t="shared" si="218"/>
        <v>21.1833333334071</v>
      </c>
      <c r="AH1889" s="25" t="str">
        <f t="shared" si="219"/>
        <v>是</v>
      </c>
      <c r="AI1889" s="26" t="str">
        <f ca="1" t="shared" si="220"/>
        <v>是</v>
      </c>
      <c r="AJ1889" s="27" t="str">
        <f ca="1" t="shared" si="221"/>
        <v>是</v>
      </c>
      <c r="AK1889" s="28" t="s">
        <v>69</v>
      </c>
      <c r="AL1889" s="28"/>
      <c r="AM1889" s="28"/>
    </row>
    <row r="1890" spans="1:39">
      <c r="A1890" s="22" t="str">
        <f t="shared" si="216"/>
        <v>马鞍山和县网点</v>
      </c>
      <c r="B1890" s="22" t="str">
        <f>VLOOKUP(R1890,区域划分!A:B,2,0)</f>
        <v>和县</v>
      </c>
      <c r="C1890" t="str">
        <f t="shared" si="217"/>
        <v>2020-11-09</v>
      </c>
      <c r="D1890" s="16" t="s">
        <v>17069</v>
      </c>
      <c r="E1890" s="16" t="s">
        <v>17070</v>
      </c>
      <c r="F1890" s="16" t="s">
        <v>433</v>
      </c>
      <c r="G1890" s="16" t="s">
        <v>456</v>
      </c>
      <c r="H1890" s="16" t="s">
        <v>457</v>
      </c>
      <c r="I1890" s="16" t="s">
        <v>473</v>
      </c>
      <c r="J1890" s="16" t="s">
        <v>4182</v>
      </c>
      <c r="K1890" s="16" t="s">
        <v>4183</v>
      </c>
      <c r="L1890" s="16" t="s">
        <v>17071</v>
      </c>
      <c r="M1890" s="16" t="s">
        <v>17072</v>
      </c>
      <c r="N1890" s="16" t="s">
        <v>478</v>
      </c>
      <c r="O1890" s="16" t="s">
        <v>442</v>
      </c>
      <c r="P1890" s="16" t="s">
        <v>17073</v>
      </c>
      <c r="Q1890" s="16" t="s">
        <v>17074</v>
      </c>
      <c r="R1890" s="16" t="s">
        <v>59</v>
      </c>
      <c r="S1890" s="16" t="s">
        <v>9895</v>
      </c>
      <c r="T1890" s="16" t="s">
        <v>17075</v>
      </c>
      <c r="U1890" s="16" t="s">
        <v>447</v>
      </c>
      <c r="V1890" s="16" t="s">
        <v>17076</v>
      </c>
      <c r="W1890" s="16" t="s">
        <v>17073</v>
      </c>
      <c r="X1890" s="16" t="s">
        <v>449</v>
      </c>
      <c r="Y1890" s="16" t="s">
        <v>450</v>
      </c>
      <c r="Z1890" s="16" t="s">
        <v>451</v>
      </c>
      <c r="AA1890" s="16" t="s">
        <v>17077</v>
      </c>
      <c r="AB1890" s="16" t="s">
        <v>9895</v>
      </c>
      <c r="AC1890" s="16" t="s">
        <v>59</v>
      </c>
      <c r="AD1890" s="16" t="s">
        <v>453</v>
      </c>
      <c r="AE1890" s="16" t="s">
        <v>338</v>
      </c>
      <c r="AF1890" s="16" t="s">
        <v>338</v>
      </c>
      <c r="AG1890" s="25">
        <f ca="1" t="shared" si="218"/>
        <v>17.9486111111473</v>
      </c>
      <c r="AH1890" s="25" t="str">
        <f t="shared" si="219"/>
        <v>是</v>
      </c>
      <c r="AI1890" s="26" t="str">
        <f ca="1" t="shared" si="220"/>
        <v>是</v>
      </c>
      <c r="AJ1890" s="27" t="str">
        <f ca="1" t="shared" si="221"/>
        <v>是</v>
      </c>
      <c r="AK1890" s="28" t="s">
        <v>69</v>
      </c>
      <c r="AL1890" s="28"/>
      <c r="AM1890" s="28"/>
    </row>
    <row r="1891" spans="1:39">
      <c r="A1891" s="22" t="str">
        <f t="shared" si="216"/>
        <v>合肥经开大学城网点</v>
      </c>
      <c r="B1891" s="22" t="str">
        <f>VLOOKUP(R1891,区域划分!A:B,2,0)</f>
        <v>合肥南</v>
      </c>
      <c r="C1891" t="str">
        <f t="shared" si="217"/>
        <v>2020-11-09</v>
      </c>
      <c r="D1891" s="16" t="s">
        <v>17078</v>
      </c>
      <c r="E1891" s="16" t="s">
        <v>14249</v>
      </c>
      <c r="F1891" s="16" t="s">
        <v>433</v>
      </c>
      <c r="G1891" s="16" t="s">
        <v>532</v>
      </c>
      <c r="H1891" s="16" t="s">
        <v>533</v>
      </c>
      <c r="I1891" s="16" t="s">
        <v>473</v>
      </c>
      <c r="J1891" s="16" t="s">
        <v>1329</v>
      </c>
      <c r="K1891" s="16" t="s">
        <v>3458</v>
      </c>
      <c r="L1891" s="16" t="s">
        <v>17079</v>
      </c>
      <c r="M1891" s="16" t="s">
        <v>14268</v>
      </c>
      <c r="N1891" s="16" t="s">
        <v>478</v>
      </c>
      <c r="O1891" s="16" t="s">
        <v>479</v>
      </c>
      <c r="P1891" s="16" t="s">
        <v>14252</v>
      </c>
      <c r="Q1891" s="16" t="s">
        <v>14253</v>
      </c>
      <c r="R1891" s="16" t="s">
        <v>7</v>
      </c>
      <c r="S1891" s="16" t="s">
        <v>606</v>
      </c>
      <c r="T1891" s="16" t="s">
        <v>11639</v>
      </c>
      <c r="U1891" s="16" t="s">
        <v>466</v>
      </c>
      <c r="V1891" s="16" t="s">
        <v>14269</v>
      </c>
      <c r="W1891" s="16" t="s">
        <v>14252</v>
      </c>
      <c r="X1891" s="16" t="s">
        <v>449</v>
      </c>
      <c r="Y1891" s="16" t="s">
        <v>450</v>
      </c>
      <c r="Z1891" s="16" t="s">
        <v>451</v>
      </c>
      <c r="AA1891" s="16" t="s">
        <v>17080</v>
      </c>
      <c r="AB1891" s="16" t="s">
        <v>606</v>
      </c>
      <c r="AC1891" s="16" t="s">
        <v>7</v>
      </c>
      <c r="AD1891" s="16" t="s">
        <v>453</v>
      </c>
      <c r="AE1891" s="16" t="s">
        <v>7</v>
      </c>
      <c r="AF1891" s="16" t="s">
        <v>338</v>
      </c>
      <c r="AG1891" s="25">
        <f ca="1" t="shared" si="218"/>
        <v>23.5422222222551</v>
      </c>
      <c r="AH1891" s="25" t="str">
        <f t="shared" si="219"/>
        <v>是</v>
      </c>
      <c r="AI1891" s="26" t="str">
        <f ca="1" t="shared" si="220"/>
        <v>是</v>
      </c>
      <c r="AJ1891" s="27" t="str">
        <f ca="1" t="shared" si="221"/>
        <v>是</v>
      </c>
      <c r="AK1891" s="28" t="s">
        <v>69</v>
      </c>
      <c r="AL1891" s="28" t="s">
        <v>71</v>
      </c>
      <c r="AM1891" s="28"/>
    </row>
    <row r="1892" spans="1:39">
      <c r="A1892" s="22" t="str">
        <f t="shared" si="216"/>
        <v>合肥经开大学城网点</v>
      </c>
      <c r="B1892" s="22" t="str">
        <f>VLOOKUP(R1892,区域划分!A:B,2,0)</f>
        <v>合肥南</v>
      </c>
      <c r="C1892" t="str">
        <f t="shared" si="217"/>
        <v>2020-11-09</v>
      </c>
      <c r="D1892" s="16" t="s">
        <v>17081</v>
      </c>
      <c r="E1892" s="16" t="s">
        <v>17082</v>
      </c>
      <c r="F1892" s="16" t="s">
        <v>433</v>
      </c>
      <c r="G1892" s="16" t="s">
        <v>471</v>
      </c>
      <c r="H1892" s="16" t="s">
        <v>472</v>
      </c>
      <c r="I1892" s="16" t="s">
        <v>473</v>
      </c>
      <c r="J1892" s="16" t="s">
        <v>898</v>
      </c>
      <c r="K1892" s="16" t="s">
        <v>17083</v>
      </c>
      <c r="L1892" s="16" t="s">
        <v>17084</v>
      </c>
      <c r="M1892" s="16" t="s">
        <v>17085</v>
      </c>
      <c r="N1892" s="16" t="s">
        <v>478</v>
      </c>
      <c r="O1892" s="16" t="s">
        <v>442</v>
      </c>
      <c r="P1892" s="16" t="s">
        <v>17086</v>
      </c>
      <c r="Q1892" s="16" t="s">
        <v>17087</v>
      </c>
      <c r="R1892" s="16" t="s">
        <v>7</v>
      </c>
      <c r="S1892" s="16" t="s">
        <v>3414</v>
      </c>
      <c r="T1892" s="16" t="s">
        <v>17088</v>
      </c>
      <c r="U1892" s="16" t="s">
        <v>447</v>
      </c>
      <c r="V1892" s="16" t="s">
        <v>17089</v>
      </c>
      <c r="W1892" s="16" t="s">
        <v>17086</v>
      </c>
      <c r="X1892" s="16" t="s">
        <v>449</v>
      </c>
      <c r="Y1892" s="16" t="s">
        <v>450</v>
      </c>
      <c r="Z1892" s="16" t="s">
        <v>451</v>
      </c>
      <c r="AA1892" s="16" t="s">
        <v>17090</v>
      </c>
      <c r="AB1892" s="16" t="s">
        <v>3414</v>
      </c>
      <c r="AC1892" s="16" t="s">
        <v>7</v>
      </c>
      <c r="AD1892" s="16" t="s">
        <v>453</v>
      </c>
      <c r="AE1892" s="16" t="s">
        <v>338</v>
      </c>
      <c r="AF1892" s="16" t="s">
        <v>338</v>
      </c>
      <c r="AG1892" s="25">
        <f ca="1" t="shared" si="218"/>
        <v>18.4469444443239</v>
      </c>
      <c r="AH1892" s="25" t="str">
        <f t="shared" si="219"/>
        <v>是</v>
      </c>
      <c r="AI1892" s="26" t="str">
        <f ca="1" t="shared" si="220"/>
        <v>是</v>
      </c>
      <c r="AJ1892" s="27" t="str">
        <f ca="1" t="shared" si="221"/>
        <v>是</v>
      </c>
      <c r="AK1892" s="28" t="s">
        <v>69</v>
      </c>
      <c r="AL1892" s="28"/>
      <c r="AM1892" s="28"/>
    </row>
    <row r="1893" spans="1:39">
      <c r="A1893" s="22" t="str">
        <f t="shared" si="216"/>
        <v>合肥长丰北城网点</v>
      </c>
      <c r="B1893" s="22" t="str">
        <f>VLOOKUP(R1893,区域划分!A:B,2,0)</f>
        <v>合肥北</v>
      </c>
      <c r="C1893" t="str">
        <f t="shared" si="217"/>
        <v>2020-11-09</v>
      </c>
      <c r="D1893" s="16" t="s">
        <v>17091</v>
      </c>
      <c r="E1893" s="16" t="s">
        <v>17092</v>
      </c>
      <c r="F1893" s="16" t="s">
        <v>835</v>
      </c>
      <c r="G1893" s="16" t="s">
        <v>471</v>
      </c>
      <c r="H1893" s="16" t="s">
        <v>599</v>
      </c>
      <c r="I1893" s="16" t="s">
        <v>473</v>
      </c>
      <c r="J1893" s="16" t="s">
        <v>836</v>
      </c>
      <c r="K1893" s="16" t="s">
        <v>17093</v>
      </c>
      <c r="L1893" s="16" t="s">
        <v>17094</v>
      </c>
      <c r="M1893" s="16" t="s">
        <v>17095</v>
      </c>
      <c r="N1893" s="16" t="s">
        <v>441</v>
      </c>
      <c r="O1893" s="16" t="s">
        <v>442</v>
      </c>
      <c r="P1893" s="16" t="s">
        <v>17096</v>
      </c>
      <c r="Q1893" s="16" t="s">
        <v>17097</v>
      </c>
      <c r="R1893" s="16" t="s">
        <v>21</v>
      </c>
      <c r="S1893" s="16" t="s">
        <v>482</v>
      </c>
      <c r="T1893" s="16" t="s">
        <v>17098</v>
      </c>
      <c r="U1893" s="16" t="s">
        <v>447</v>
      </c>
      <c r="V1893" s="16" t="s">
        <v>17099</v>
      </c>
      <c r="W1893" s="16" t="s">
        <v>17096</v>
      </c>
      <c r="X1893" s="16" t="s">
        <v>449</v>
      </c>
      <c r="Y1893" s="16" t="s">
        <v>450</v>
      </c>
      <c r="Z1893" s="16" t="s">
        <v>451</v>
      </c>
      <c r="AA1893" s="16" t="s">
        <v>17100</v>
      </c>
      <c r="AB1893" s="16" t="s">
        <v>482</v>
      </c>
      <c r="AC1893" s="16" t="s">
        <v>21</v>
      </c>
      <c r="AD1893" s="16" t="s">
        <v>865</v>
      </c>
      <c r="AE1893" s="16" t="s">
        <v>338</v>
      </c>
      <c r="AF1893" s="16" t="s">
        <v>338</v>
      </c>
      <c r="AG1893" s="25">
        <f ca="1" t="shared" si="218"/>
        <v>0.912777777761221</v>
      </c>
      <c r="AH1893" s="25" t="str">
        <f t="shared" si="219"/>
        <v>是</v>
      </c>
      <c r="AI1893" s="26" t="str">
        <f ca="1" t="shared" si="220"/>
        <v>是</v>
      </c>
      <c r="AJ1893" s="27" t="str">
        <f ca="1" t="shared" si="221"/>
        <v>是</v>
      </c>
      <c r="AK1893" s="28" t="s">
        <v>69</v>
      </c>
      <c r="AL1893" s="28"/>
      <c r="AM1893" s="28"/>
    </row>
    <row r="1894" spans="1:39">
      <c r="A1894" s="22" t="str">
        <f t="shared" si="216"/>
        <v>合肥长丰水湖镇网点</v>
      </c>
      <c r="B1894" s="22" t="str">
        <f>VLOOKUP(R1894,区域划分!A:B,2,0)</f>
        <v>合肥北</v>
      </c>
      <c r="C1894" t="str">
        <f t="shared" si="217"/>
        <v>2020-11-09</v>
      </c>
      <c r="D1894" s="16" t="s">
        <v>17101</v>
      </c>
      <c r="E1894" s="16" t="s">
        <v>17102</v>
      </c>
      <c r="F1894" s="16" t="s">
        <v>433</v>
      </c>
      <c r="G1894" s="16" t="s">
        <v>532</v>
      </c>
      <c r="H1894" s="16" t="s">
        <v>533</v>
      </c>
      <c r="I1894" s="16" t="s">
        <v>473</v>
      </c>
      <c r="J1894" s="16" t="s">
        <v>4097</v>
      </c>
      <c r="K1894" s="16" t="s">
        <v>4428</v>
      </c>
      <c r="L1894" s="16" t="s">
        <v>17103</v>
      </c>
      <c r="M1894" s="16" t="s">
        <v>17104</v>
      </c>
      <c r="N1894" s="16" t="s">
        <v>478</v>
      </c>
      <c r="O1894" s="16" t="s">
        <v>442</v>
      </c>
      <c r="P1894" s="16" t="s">
        <v>17105</v>
      </c>
      <c r="Q1894" s="16" t="s">
        <v>17106</v>
      </c>
      <c r="R1894" s="16" t="s">
        <v>15</v>
      </c>
      <c r="S1894" s="16" t="s">
        <v>829</v>
      </c>
      <c r="T1894" s="16" t="s">
        <v>17107</v>
      </c>
      <c r="U1894" s="16" t="s">
        <v>447</v>
      </c>
      <c r="V1894" s="16" t="s">
        <v>17108</v>
      </c>
      <c r="W1894" s="16" t="s">
        <v>17105</v>
      </c>
      <c r="X1894" s="16" t="s">
        <v>449</v>
      </c>
      <c r="Y1894" s="16" t="s">
        <v>450</v>
      </c>
      <c r="Z1894" s="16" t="s">
        <v>451</v>
      </c>
      <c r="AA1894" s="16" t="s">
        <v>17109</v>
      </c>
      <c r="AB1894" s="16" t="s">
        <v>829</v>
      </c>
      <c r="AC1894" s="16" t="s">
        <v>15</v>
      </c>
      <c r="AD1894" s="16" t="s">
        <v>453</v>
      </c>
      <c r="AE1894" s="16" t="s">
        <v>338</v>
      </c>
      <c r="AF1894" s="16" t="s">
        <v>338</v>
      </c>
      <c r="AG1894" s="25">
        <f ca="1" t="shared" si="218"/>
        <v>5.36166666675126</v>
      </c>
      <c r="AH1894" s="25" t="str">
        <f t="shared" si="219"/>
        <v>是</v>
      </c>
      <c r="AI1894" s="26" t="str">
        <f ca="1" t="shared" si="220"/>
        <v>是</v>
      </c>
      <c r="AJ1894" s="27" t="str">
        <f ca="1" t="shared" si="221"/>
        <v>是</v>
      </c>
      <c r="AK1894" s="28" t="s">
        <v>69</v>
      </c>
      <c r="AL1894" s="28"/>
      <c r="AM1894" s="28"/>
    </row>
    <row r="1895" spans="1:39">
      <c r="A1895" s="22" t="str">
        <f t="shared" si="216"/>
        <v>合肥经开大学城网点</v>
      </c>
      <c r="B1895" s="22" t="str">
        <f>VLOOKUP(R1895,区域划分!A:B,2,0)</f>
        <v>合肥南</v>
      </c>
      <c r="C1895" t="str">
        <f t="shared" si="217"/>
        <v>2020-11-09</v>
      </c>
      <c r="D1895" s="16" t="s">
        <v>17110</v>
      </c>
      <c r="E1895" s="16" t="s">
        <v>17111</v>
      </c>
      <c r="F1895" s="16" t="s">
        <v>433</v>
      </c>
      <c r="G1895" s="16" t="s">
        <v>471</v>
      </c>
      <c r="H1895" s="16" t="s">
        <v>472</v>
      </c>
      <c r="I1895" s="16" t="s">
        <v>473</v>
      </c>
      <c r="J1895" s="16" t="s">
        <v>587</v>
      </c>
      <c r="K1895" s="16" t="s">
        <v>7417</v>
      </c>
      <c r="L1895" s="16" t="s">
        <v>17112</v>
      </c>
      <c r="M1895" s="16" t="s">
        <v>7419</v>
      </c>
      <c r="N1895" s="16" t="s">
        <v>441</v>
      </c>
      <c r="O1895" s="16" t="s">
        <v>442</v>
      </c>
      <c r="P1895" s="16" t="s">
        <v>7420</v>
      </c>
      <c r="Q1895" s="16" t="s">
        <v>4246</v>
      </c>
      <c r="R1895" s="16" t="s">
        <v>7</v>
      </c>
      <c r="S1895" s="16" t="s">
        <v>606</v>
      </c>
      <c r="T1895" s="16" t="s">
        <v>11639</v>
      </c>
      <c r="U1895" s="16" t="s">
        <v>466</v>
      </c>
      <c r="V1895" s="16" t="s">
        <v>7422</v>
      </c>
      <c r="W1895" s="16" t="s">
        <v>7420</v>
      </c>
      <c r="X1895" s="16" t="s">
        <v>449</v>
      </c>
      <c r="Y1895" s="16" t="s">
        <v>450</v>
      </c>
      <c r="Z1895" s="16" t="s">
        <v>451</v>
      </c>
      <c r="AA1895" s="16" t="s">
        <v>17113</v>
      </c>
      <c r="AB1895" s="16" t="s">
        <v>606</v>
      </c>
      <c r="AC1895" s="16" t="s">
        <v>7</v>
      </c>
      <c r="AD1895" s="16" t="s">
        <v>453</v>
      </c>
      <c r="AE1895" s="16" t="s">
        <v>7</v>
      </c>
      <c r="AF1895" s="16" t="s">
        <v>338</v>
      </c>
      <c r="AG1895" s="25">
        <f ca="1" t="shared" si="218"/>
        <v>23.4497222222853</v>
      </c>
      <c r="AH1895" s="25" t="str">
        <f t="shared" si="219"/>
        <v>是</v>
      </c>
      <c r="AI1895" s="26" t="str">
        <f ca="1" t="shared" si="220"/>
        <v>是</v>
      </c>
      <c r="AJ1895" s="27" t="str">
        <f ca="1" t="shared" si="221"/>
        <v>是</v>
      </c>
      <c r="AK1895" s="28" t="s">
        <v>69</v>
      </c>
      <c r="AL1895" s="28" t="s">
        <v>71</v>
      </c>
      <c r="AM1895" s="28"/>
    </row>
    <row r="1896" spans="1:39">
      <c r="A1896" s="22" t="str">
        <f t="shared" si="216"/>
        <v>合肥经开大学城网点</v>
      </c>
      <c r="B1896" s="22" t="str">
        <f>VLOOKUP(R1896,区域划分!A:B,2,0)</f>
        <v>合肥南</v>
      </c>
      <c r="C1896" t="str">
        <f t="shared" si="217"/>
        <v>2020-11-09</v>
      </c>
      <c r="D1896" s="16" t="s">
        <v>17114</v>
      </c>
      <c r="E1896" s="16" t="s">
        <v>17115</v>
      </c>
      <c r="F1896" s="16" t="s">
        <v>433</v>
      </c>
      <c r="G1896" s="16" t="s">
        <v>456</v>
      </c>
      <c r="H1896" s="16" t="s">
        <v>457</v>
      </c>
      <c r="I1896" s="16" t="s">
        <v>436</v>
      </c>
      <c r="J1896" s="16" t="s">
        <v>12889</v>
      </c>
      <c r="K1896" s="16" t="s">
        <v>12890</v>
      </c>
      <c r="L1896" s="16" t="s">
        <v>17116</v>
      </c>
      <c r="M1896" s="16" t="s">
        <v>3521</v>
      </c>
      <c r="N1896" s="16" t="s">
        <v>441</v>
      </c>
      <c r="O1896" s="16" t="s">
        <v>442</v>
      </c>
      <c r="P1896" s="16" t="s">
        <v>3521</v>
      </c>
      <c r="Q1896" s="16" t="s">
        <v>17117</v>
      </c>
      <c r="R1896" s="16" t="s">
        <v>7</v>
      </c>
      <c r="S1896" s="16" t="s">
        <v>606</v>
      </c>
      <c r="T1896" s="16" t="s">
        <v>11639</v>
      </c>
      <c r="U1896" s="16" t="s">
        <v>466</v>
      </c>
      <c r="V1896" s="16" t="s">
        <v>4363</v>
      </c>
      <c r="W1896" s="16" t="s">
        <v>3521</v>
      </c>
      <c r="X1896" s="16" t="s">
        <v>449</v>
      </c>
      <c r="Y1896" s="16" t="s">
        <v>450</v>
      </c>
      <c r="Z1896" s="16" t="s">
        <v>451</v>
      </c>
      <c r="AA1896" s="16" t="s">
        <v>17118</v>
      </c>
      <c r="AB1896" s="16" t="s">
        <v>606</v>
      </c>
      <c r="AC1896" s="16" t="s">
        <v>7</v>
      </c>
      <c r="AD1896" s="16" t="s">
        <v>453</v>
      </c>
      <c r="AE1896" s="16" t="s">
        <v>7</v>
      </c>
      <c r="AF1896" s="16" t="s">
        <v>338</v>
      </c>
      <c r="AG1896" s="25">
        <f ca="1" t="shared" si="218"/>
        <v>23.3236111112055</v>
      </c>
      <c r="AH1896" s="25" t="str">
        <f t="shared" si="219"/>
        <v>是</v>
      </c>
      <c r="AI1896" s="26" t="str">
        <f ca="1" t="shared" si="220"/>
        <v>是</v>
      </c>
      <c r="AJ1896" s="27" t="str">
        <f ca="1" t="shared" si="221"/>
        <v>是</v>
      </c>
      <c r="AK1896" s="28" t="s">
        <v>69</v>
      </c>
      <c r="AL1896" s="28" t="s">
        <v>71</v>
      </c>
      <c r="AM1896" s="28"/>
    </row>
    <row r="1897" spans="1:39">
      <c r="A1897" s="22" t="str">
        <f t="shared" si="216"/>
        <v>合肥经开大学城网点</v>
      </c>
      <c r="B1897" s="22" t="str">
        <f>VLOOKUP(R1897,区域划分!A:B,2,0)</f>
        <v>合肥南</v>
      </c>
      <c r="C1897" t="str">
        <f t="shared" si="217"/>
        <v>2020-11-09</v>
      </c>
      <c r="D1897" s="16" t="s">
        <v>17119</v>
      </c>
      <c r="E1897" s="16" t="s">
        <v>17120</v>
      </c>
      <c r="F1897" s="16" t="s">
        <v>433</v>
      </c>
      <c r="G1897" s="16" t="s">
        <v>456</v>
      </c>
      <c r="H1897" s="16" t="s">
        <v>753</v>
      </c>
      <c r="I1897" s="16" t="s">
        <v>436</v>
      </c>
      <c r="J1897" s="16" t="s">
        <v>10799</v>
      </c>
      <c r="K1897" s="16" t="s">
        <v>17121</v>
      </c>
      <c r="L1897" s="16" t="s">
        <v>17122</v>
      </c>
      <c r="M1897" s="16" t="s">
        <v>17123</v>
      </c>
      <c r="N1897" s="16" t="s">
        <v>478</v>
      </c>
      <c r="O1897" s="16" t="s">
        <v>442</v>
      </c>
      <c r="P1897" s="16" t="s">
        <v>17124</v>
      </c>
      <c r="Q1897" s="16" t="s">
        <v>17125</v>
      </c>
      <c r="R1897" s="16" t="s">
        <v>7</v>
      </c>
      <c r="S1897" s="16" t="s">
        <v>606</v>
      </c>
      <c r="T1897" s="16" t="s">
        <v>11639</v>
      </c>
      <c r="U1897" s="16" t="s">
        <v>466</v>
      </c>
      <c r="V1897" s="16" t="s">
        <v>17126</v>
      </c>
      <c r="W1897" s="16" t="s">
        <v>17124</v>
      </c>
      <c r="X1897" s="16" t="s">
        <v>449</v>
      </c>
      <c r="Y1897" s="16" t="s">
        <v>450</v>
      </c>
      <c r="Z1897" s="16" t="s">
        <v>451</v>
      </c>
      <c r="AA1897" s="16" t="s">
        <v>17127</v>
      </c>
      <c r="AB1897" s="16" t="s">
        <v>606</v>
      </c>
      <c r="AC1897" s="16" t="s">
        <v>338</v>
      </c>
      <c r="AD1897" s="16" t="s">
        <v>453</v>
      </c>
      <c r="AE1897" s="16" t="s">
        <v>7</v>
      </c>
      <c r="AF1897" s="16" t="s">
        <v>338</v>
      </c>
      <c r="AG1897" s="25">
        <f ca="1" t="shared" si="218"/>
        <v>23.2955555555527</v>
      </c>
      <c r="AH1897" s="25" t="str">
        <f t="shared" si="219"/>
        <v>是</v>
      </c>
      <c r="AI1897" s="26" t="str">
        <f ca="1" t="shared" si="220"/>
        <v>是</v>
      </c>
      <c r="AJ1897" s="27" t="str">
        <f ca="1" t="shared" si="221"/>
        <v>是</v>
      </c>
      <c r="AK1897" s="28" t="s">
        <v>69</v>
      </c>
      <c r="AL1897" s="28" t="s">
        <v>71</v>
      </c>
      <c r="AM1897" s="28"/>
    </row>
    <row r="1898" spans="1:39">
      <c r="A1898" s="22" t="str">
        <f t="shared" si="216"/>
        <v>合肥经开大学城网点</v>
      </c>
      <c r="B1898" s="22" t="str">
        <f>VLOOKUP(R1898,区域划分!A:B,2,0)</f>
        <v>合肥南</v>
      </c>
      <c r="C1898" t="str">
        <f t="shared" si="217"/>
        <v>2020-11-09</v>
      </c>
      <c r="D1898" s="16" t="s">
        <v>17128</v>
      </c>
      <c r="E1898" s="16" t="s">
        <v>17129</v>
      </c>
      <c r="F1898" s="16" t="s">
        <v>433</v>
      </c>
      <c r="G1898" s="16" t="s">
        <v>456</v>
      </c>
      <c r="H1898" s="16" t="s">
        <v>457</v>
      </c>
      <c r="I1898" s="16" t="s">
        <v>473</v>
      </c>
      <c r="J1898" s="16" t="s">
        <v>1153</v>
      </c>
      <c r="K1898" s="16" t="s">
        <v>1154</v>
      </c>
      <c r="L1898" s="16" t="s">
        <v>17130</v>
      </c>
      <c r="M1898" s="16" t="s">
        <v>738</v>
      </c>
      <c r="N1898" s="16" t="s">
        <v>441</v>
      </c>
      <c r="O1898" s="16" t="s">
        <v>442</v>
      </c>
      <c r="P1898" s="16" t="s">
        <v>17131</v>
      </c>
      <c r="Q1898" s="16" t="s">
        <v>17132</v>
      </c>
      <c r="R1898" s="16" t="s">
        <v>7</v>
      </c>
      <c r="S1898" s="16" t="s">
        <v>606</v>
      </c>
      <c r="T1898" s="16" t="s">
        <v>11639</v>
      </c>
      <c r="U1898" s="16" t="s">
        <v>466</v>
      </c>
      <c r="V1898" s="16" t="s">
        <v>4886</v>
      </c>
      <c r="W1898" s="16" t="s">
        <v>17131</v>
      </c>
      <c r="X1898" s="16" t="s">
        <v>449</v>
      </c>
      <c r="Y1898" s="16" t="s">
        <v>450</v>
      </c>
      <c r="Z1898" s="16" t="s">
        <v>451</v>
      </c>
      <c r="AA1898" s="16" t="s">
        <v>17133</v>
      </c>
      <c r="AB1898" s="16" t="s">
        <v>606</v>
      </c>
      <c r="AC1898" s="16" t="s">
        <v>7</v>
      </c>
      <c r="AD1898" s="16" t="s">
        <v>453</v>
      </c>
      <c r="AE1898" s="16" t="s">
        <v>7</v>
      </c>
      <c r="AF1898" s="16" t="s">
        <v>338</v>
      </c>
      <c r="AG1898" s="25">
        <f ca="1" t="shared" si="218"/>
        <v>23.3458333332092</v>
      </c>
      <c r="AH1898" s="25" t="str">
        <f t="shared" si="219"/>
        <v>是</v>
      </c>
      <c r="AI1898" s="26" t="str">
        <f ca="1" t="shared" si="220"/>
        <v>是</v>
      </c>
      <c r="AJ1898" s="27" t="str">
        <f ca="1" t="shared" si="221"/>
        <v>是</v>
      </c>
      <c r="AK1898" s="28" t="s">
        <v>69</v>
      </c>
      <c r="AL1898" s="28" t="s">
        <v>71</v>
      </c>
      <c r="AM1898" s="28"/>
    </row>
    <row r="1899" spans="1:39">
      <c r="A1899" s="22" t="str">
        <f t="shared" ref="A1899:A1962" si="222">R1899</f>
        <v>合肥长丰水湖镇网点</v>
      </c>
      <c r="B1899" s="22" t="str">
        <f>VLOOKUP(R1899,区域划分!A:B,2,0)</f>
        <v>合肥北</v>
      </c>
      <c r="C1899" t="str">
        <f t="shared" ref="C1899:C1962" si="223">MID(L1899,1,10)</f>
        <v>2020-11-09</v>
      </c>
      <c r="D1899" s="16" t="s">
        <v>17134</v>
      </c>
      <c r="E1899" s="16" t="s">
        <v>17135</v>
      </c>
      <c r="F1899" s="16" t="s">
        <v>433</v>
      </c>
      <c r="G1899" s="16" t="s">
        <v>456</v>
      </c>
      <c r="H1899" s="16" t="s">
        <v>457</v>
      </c>
      <c r="I1899" s="16" t="s">
        <v>436</v>
      </c>
      <c r="J1899" s="16" t="s">
        <v>898</v>
      </c>
      <c r="K1899" s="16" t="s">
        <v>17136</v>
      </c>
      <c r="L1899" s="16" t="s">
        <v>17137</v>
      </c>
      <c r="M1899" s="16" t="s">
        <v>17138</v>
      </c>
      <c r="N1899" s="16" t="s">
        <v>478</v>
      </c>
      <c r="O1899" s="16" t="s">
        <v>479</v>
      </c>
      <c r="P1899" s="16" t="s">
        <v>17139</v>
      </c>
      <c r="Q1899" s="16" t="s">
        <v>17140</v>
      </c>
      <c r="R1899" s="16" t="s">
        <v>15</v>
      </c>
      <c r="S1899" s="16" t="s">
        <v>829</v>
      </c>
      <c r="T1899" s="16" t="s">
        <v>17141</v>
      </c>
      <c r="U1899" s="16" t="s">
        <v>447</v>
      </c>
      <c r="V1899" s="16" t="s">
        <v>17142</v>
      </c>
      <c r="W1899" s="16" t="s">
        <v>17139</v>
      </c>
      <c r="X1899" s="16" t="s">
        <v>449</v>
      </c>
      <c r="Y1899" s="16" t="s">
        <v>450</v>
      </c>
      <c r="Z1899" s="16" t="s">
        <v>451</v>
      </c>
      <c r="AA1899" s="16" t="s">
        <v>17143</v>
      </c>
      <c r="AB1899" s="16" t="s">
        <v>829</v>
      </c>
      <c r="AC1899" s="16" t="s">
        <v>15</v>
      </c>
      <c r="AD1899" s="16" t="s">
        <v>453</v>
      </c>
      <c r="AE1899" s="16" t="s">
        <v>338</v>
      </c>
      <c r="AF1899" s="16" t="s">
        <v>338</v>
      </c>
      <c r="AG1899" s="25">
        <f ca="1" t="shared" ref="AG1899:AG1962" si="224">IF(X1899="已关闭",(AA1899-L1899)*24,(NOW()-L1899)*24)</f>
        <v>5.52833333326271</v>
      </c>
      <c r="AH1899" s="25" t="str">
        <f t="shared" ref="AH1899:AH1962" si="225">IF(AND(Y1899="及时响应",Z1899="否"),"是","否")</f>
        <v>是</v>
      </c>
      <c r="AI1899" s="26" t="str">
        <f ca="1" t="shared" ref="AI1899:AI1962" si="226">IF(AG1899&gt;24,"否","是")</f>
        <v>是</v>
      </c>
      <c r="AJ1899" s="27" t="str">
        <f ca="1" t="shared" ref="AJ1899:AJ1962" si="227">IF(AND(AH1899="是",AI1899="是"),"是","否")</f>
        <v>是</v>
      </c>
      <c r="AK1899" s="28" t="s">
        <v>69</v>
      </c>
      <c r="AL1899" s="28"/>
      <c r="AM1899" s="28"/>
    </row>
    <row r="1900" spans="1:39">
      <c r="A1900" s="22" t="str">
        <f t="shared" si="222"/>
        <v>合肥经开大学城网点</v>
      </c>
      <c r="B1900" s="22" t="str">
        <f>VLOOKUP(R1900,区域划分!A:B,2,0)</f>
        <v>合肥南</v>
      </c>
      <c r="C1900" t="str">
        <f t="shared" si="223"/>
        <v>2020-11-09</v>
      </c>
      <c r="D1900" s="16" t="s">
        <v>17144</v>
      </c>
      <c r="E1900" s="16" t="s">
        <v>17145</v>
      </c>
      <c r="F1900" s="16" t="s">
        <v>433</v>
      </c>
      <c r="G1900" s="16" t="s">
        <v>456</v>
      </c>
      <c r="H1900" s="16" t="s">
        <v>457</v>
      </c>
      <c r="I1900" s="16" t="s">
        <v>436</v>
      </c>
      <c r="J1900" s="16" t="s">
        <v>2832</v>
      </c>
      <c r="K1900" s="16" t="s">
        <v>17146</v>
      </c>
      <c r="L1900" s="16" t="s">
        <v>17147</v>
      </c>
      <c r="M1900" s="16" t="s">
        <v>537</v>
      </c>
      <c r="N1900" s="16" t="s">
        <v>478</v>
      </c>
      <c r="O1900" s="16" t="s">
        <v>442</v>
      </c>
      <c r="P1900" s="16" t="s">
        <v>537</v>
      </c>
      <c r="Q1900" s="16" t="s">
        <v>17148</v>
      </c>
      <c r="R1900" s="16" t="s">
        <v>7</v>
      </c>
      <c r="S1900" s="16" t="s">
        <v>606</v>
      </c>
      <c r="T1900" s="16" t="s">
        <v>11639</v>
      </c>
      <c r="U1900" s="16" t="s">
        <v>466</v>
      </c>
      <c r="V1900" s="16" t="s">
        <v>541</v>
      </c>
      <c r="W1900" s="16" t="s">
        <v>537</v>
      </c>
      <c r="X1900" s="16" t="s">
        <v>449</v>
      </c>
      <c r="Y1900" s="16" t="s">
        <v>450</v>
      </c>
      <c r="Z1900" s="16" t="s">
        <v>451</v>
      </c>
      <c r="AA1900" s="16" t="s">
        <v>17149</v>
      </c>
      <c r="AB1900" s="16" t="s">
        <v>606</v>
      </c>
      <c r="AC1900" s="16" t="s">
        <v>7</v>
      </c>
      <c r="AD1900" s="16" t="s">
        <v>453</v>
      </c>
      <c r="AE1900" s="16" t="s">
        <v>7</v>
      </c>
      <c r="AF1900" s="16" t="s">
        <v>338</v>
      </c>
      <c r="AG1900" s="25">
        <f ca="1" t="shared" si="224"/>
        <v>23.0905555554782</v>
      </c>
      <c r="AH1900" s="25" t="str">
        <f t="shared" si="225"/>
        <v>是</v>
      </c>
      <c r="AI1900" s="26" t="str">
        <f ca="1" t="shared" si="226"/>
        <v>是</v>
      </c>
      <c r="AJ1900" s="27" t="str">
        <f ca="1" t="shared" si="227"/>
        <v>是</v>
      </c>
      <c r="AK1900" s="28" t="s">
        <v>69</v>
      </c>
      <c r="AL1900" s="28" t="s">
        <v>71</v>
      </c>
      <c r="AM1900" s="28"/>
    </row>
    <row r="1901" spans="1:39">
      <c r="A1901" s="22" t="str">
        <f t="shared" si="222"/>
        <v>池州贵池网点</v>
      </c>
      <c r="B1901" s="22" t="str">
        <f>VLOOKUP(R1901,区域划分!A:B,2,0)</f>
        <v>池州</v>
      </c>
      <c r="C1901" t="str">
        <f t="shared" si="223"/>
        <v>2020-11-09</v>
      </c>
      <c r="D1901" s="16" t="s">
        <v>17150</v>
      </c>
      <c r="E1901" s="16" t="s">
        <v>17151</v>
      </c>
      <c r="F1901" s="16" t="s">
        <v>433</v>
      </c>
      <c r="G1901" s="16" t="s">
        <v>471</v>
      </c>
      <c r="H1901" s="16" t="s">
        <v>472</v>
      </c>
      <c r="I1901" s="16" t="s">
        <v>473</v>
      </c>
      <c r="J1901" s="16" t="s">
        <v>17152</v>
      </c>
      <c r="K1901" s="16" t="s">
        <v>17153</v>
      </c>
      <c r="L1901" s="16" t="s">
        <v>17154</v>
      </c>
      <c r="M1901" s="16" t="s">
        <v>17155</v>
      </c>
      <c r="N1901" s="16" t="s">
        <v>441</v>
      </c>
      <c r="O1901" s="16" t="s">
        <v>442</v>
      </c>
      <c r="P1901" s="16" t="s">
        <v>17156</v>
      </c>
      <c r="Q1901" s="16" t="s">
        <v>17157</v>
      </c>
      <c r="R1901" s="16" t="s">
        <v>88</v>
      </c>
      <c r="S1901" s="16" t="s">
        <v>11206</v>
      </c>
      <c r="T1901" s="16" t="s">
        <v>17158</v>
      </c>
      <c r="U1901" s="16" t="s">
        <v>447</v>
      </c>
      <c r="V1901" s="16" t="s">
        <v>17159</v>
      </c>
      <c r="W1901" s="16" t="s">
        <v>17156</v>
      </c>
      <c r="X1901" s="16" t="s">
        <v>449</v>
      </c>
      <c r="Y1901" s="16" t="s">
        <v>450</v>
      </c>
      <c r="Z1901" s="16" t="s">
        <v>451</v>
      </c>
      <c r="AA1901" s="16" t="s">
        <v>17160</v>
      </c>
      <c r="AB1901" s="16" t="s">
        <v>11206</v>
      </c>
      <c r="AC1901" s="16" t="s">
        <v>88</v>
      </c>
      <c r="AD1901" s="16" t="s">
        <v>453</v>
      </c>
      <c r="AE1901" s="16" t="s">
        <v>338</v>
      </c>
      <c r="AF1901" s="16" t="s">
        <v>338</v>
      </c>
      <c r="AG1901" s="25">
        <f ca="1" t="shared" si="224"/>
        <v>23.197222222283</v>
      </c>
      <c r="AH1901" s="25" t="str">
        <f t="shared" si="225"/>
        <v>是</v>
      </c>
      <c r="AI1901" s="26" t="str">
        <f ca="1" t="shared" si="226"/>
        <v>是</v>
      </c>
      <c r="AJ1901" s="27" t="str">
        <f ca="1" t="shared" si="227"/>
        <v>是</v>
      </c>
      <c r="AK1901" s="28" t="s">
        <v>69</v>
      </c>
      <c r="AL1901" s="28"/>
      <c r="AM1901" s="28"/>
    </row>
    <row r="1902" spans="1:39">
      <c r="A1902" s="22" t="str">
        <f t="shared" si="222"/>
        <v>合肥经开大学城网点</v>
      </c>
      <c r="B1902" s="22" t="str">
        <f>VLOOKUP(R1902,区域划分!A:B,2,0)</f>
        <v>合肥南</v>
      </c>
      <c r="C1902" t="str">
        <f t="shared" si="223"/>
        <v>2020-11-09</v>
      </c>
      <c r="D1902" s="16" t="s">
        <v>17161</v>
      </c>
      <c r="E1902" s="16" t="s">
        <v>17162</v>
      </c>
      <c r="F1902" s="16" t="s">
        <v>433</v>
      </c>
      <c r="G1902" s="16" t="s">
        <v>456</v>
      </c>
      <c r="H1902" s="16" t="s">
        <v>457</v>
      </c>
      <c r="I1902" s="16" t="s">
        <v>473</v>
      </c>
      <c r="J1902" s="16" t="s">
        <v>15161</v>
      </c>
      <c r="K1902" s="16" t="s">
        <v>17163</v>
      </c>
      <c r="L1902" s="16" t="s">
        <v>17164</v>
      </c>
      <c r="M1902" s="16" t="s">
        <v>17165</v>
      </c>
      <c r="N1902" s="16" t="s">
        <v>441</v>
      </c>
      <c r="O1902" s="16" t="s">
        <v>442</v>
      </c>
      <c r="P1902" s="16" t="s">
        <v>17166</v>
      </c>
      <c r="Q1902" s="16" t="s">
        <v>13747</v>
      </c>
      <c r="R1902" s="16" t="s">
        <v>7</v>
      </c>
      <c r="S1902" s="16" t="s">
        <v>606</v>
      </c>
      <c r="T1902" s="16" t="s">
        <v>11639</v>
      </c>
      <c r="U1902" s="16" t="s">
        <v>466</v>
      </c>
      <c r="V1902" s="16" t="s">
        <v>17167</v>
      </c>
      <c r="W1902" s="16" t="s">
        <v>17166</v>
      </c>
      <c r="X1902" s="16" t="s">
        <v>449</v>
      </c>
      <c r="Y1902" s="16" t="s">
        <v>450</v>
      </c>
      <c r="Z1902" s="16" t="s">
        <v>451</v>
      </c>
      <c r="AA1902" s="16" t="s">
        <v>17168</v>
      </c>
      <c r="AB1902" s="16" t="s">
        <v>606</v>
      </c>
      <c r="AC1902" s="16" t="s">
        <v>7</v>
      </c>
      <c r="AD1902" s="16" t="s">
        <v>453</v>
      </c>
      <c r="AE1902" s="16" t="s">
        <v>7</v>
      </c>
      <c r="AF1902" s="16" t="s">
        <v>338</v>
      </c>
      <c r="AG1902" s="25">
        <f ca="1" t="shared" si="224"/>
        <v>23.5936111111077</v>
      </c>
      <c r="AH1902" s="25" t="str">
        <f t="shared" si="225"/>
        <v>是</v>
      </c>
      <c r="AI1902" s="26" t="str">
        <f ca="1" t="shared" si="226"/>
        <v>是</v>
      </c>
      <c r="AJ1902" s="27" t="str">
        <f ca="1" t="shared" si="227"/>
        <v>是</v>
      </c>
      <c r="AK1902" s="28" t="s">
        <v>69</v>
      </c>
      <c r="AL1902" s="28" t="s">
        <v>71</v>
      </c>
      <c r="AM1902" s="28"/>
    </row>
    <row r="1903" spans="1:39">
      <c r="A1903" s="22" t="str">
        <f t="shared" si="222"/>
        <v>合肥经开大学城网点</v>
      </c>
      <c r="B1903" s="22" t="str">
        <f>VLOOKUP(R1903,区域划分!A:B,2,0)</f>
        <v>合肥南</v>
      </c>
      <c r="C1903" t="str">
        <f t="shared" si="223"/>
        <v>2020-11-09</v>
      </c>
      <c r="D1903" s="16" t="s">
        <v>17169</v>
      </c>
      <c r="E1903" s="16" t="s">
        <v>17170</v>
      </c>
      <c r="F1903" s="16" t="s">
        <v>433</v>
      </c>
      <c r="G1903" s="16" t="s">
        <v>471</v>
      </c>
      <c r="H1903" s="16" t="s">
        <v>472</v>
      </c>
      <c r="I1903" s="16" t="s">
        <v>473</v>
      </c>
      <c r="J1903" s="16" t="s">
        <v>1072</v>
      </c>
      <c r="K1903" s="16" t="s">
        <v>3027</v>
      </c>
      <c r="L1903" s="16" t="s">
        <v>17171</v>
      </c>
      <c r="M1903" s="16" t="s">
        <v>17172</v>
      </c>
      <c r="N1903" s="16" t="s">
        <v>441</v>
      </c>
      <c r="O1903" s="16" t="s">
        <v>442</v>
      </c>
      <c r="P1903" s="16" t="s">
        <v>17173</v>
      </c>
      <c r="Q1903" s="16" t="s">
        <v>17174</v>
      </c>
      <c r="R1903" s="16" t="s">
        <v>7</v>
      </c>
      <c r="S1903" s="16" t="s">
        <v>606</v>
      </c>
      <c r="T1903" s="16" t="s">
        <v>11639</v>
      </c>
      <c r="U1903" s="16" t="s">
        <v>466</v>
      </c>
      <c r="V1903" s="16" t="s">
        <v>17175</v>
      </c>
      <c r="W1903" s="16" t="s">
        <v>17173</v>
      </c>
      <c r="X1903" s="16" t="s">
        <v>449</v>
      </c>
      <c r="Y1903" s="16" t="s">
        <v>450</v>
      </c>
      <c r="Z1903" s="16" t="s">
        <v>451</v>
      </c>
      <c r="AA1903" s="16" t="s">
        <v>17176</v>
      </c>
      <c r="AB1903" s="16" t="s">
        <v>606</v>
      </c>
      <c r="AC1903" s="16" t="s">
        <v>7</v>
      </c>
      <c r="AD1903" s="16" t="s">
        <v>453</v>
      </c>
      <c r="AE1903" s="16" t="s">
        <v>7</v>
      </c>
      <c r="AF1903" s="16" t="s">
        <v>338</v>
      </c>
      <c r="AG1903" s="25">
        <f ca="1" t="shared" si="224"/>
        <v>23.5683333333582</v>
      </c>
      <c r="AH1903" s="25" t="str">
        <f t="shared" si="225"/>
        <v>是</v>
      </c>
      <c r="AI1903" s="26" t="str">
        <f ca="1" t="shared" si="226"/>
        <v>是</v>
      </c>
      <c r="AJ1903" s="27" t="str">
        <f ca="1" t="shared" si="227"/>
        <v>是</v>
      </c>
      <c r="AK1903" s="28" t="s">
        <v>69</v>
      </c>
      <c r="AL1903" s="28" t="s">
        <v>71</v>
      </c>
      <c r="AM1903" s="28"/>
    </row>
    <row r="1904" spans="1:39">
      <c r="A1904" s="22" t="str">
        <f t="shared" si="222"/>
        <v>合肥长丰水湖镇网点</v>
      </c>
      <c r="B1904" s="22" t="str">
        <f>VLOOKUP(R1904,区域划分!A:B,2,0)</f>
        <v>合肥北</v>
      </c>
      <c r="C1904" t="str">
        <f t="shared" si="223"/>
        <v>2020-11-09</v>
      </c>
      <c r="D1904" s="16" t="s">
        <v>17177</v>
      </c>
      <c r="E1904" s="16" t="s">
        <v>17178</v>
      </c>
      <c r="F1904" s="16" t="s">
        <v>433</v>
      </c>
      <c r="G1904" s="16" t="s">
        <v>471</v>
      </c>
      <c r="H1904" s="16" t="s">
        <v>472</v>
      </c>
      <c r="I1904" s="16" t="s">
        <v>473</v>
      </c>
      <c r="J1904" s="16" t="s">
        <v>12669</v>
      </c>
      <c r="K1904" s="16" t="s">
        <v>17179</v>
      </c>
      <c r="L1904" s="16" t="s">
        <v>17180</v>
      </c>
      <c r="M1904" s="16" t="s">
        <v>17181</v>
      </c>
      <c r="N1904" s="16" t="s">
        <v>441</v>
      </c>
      <c r="O1904" s="16" t="s">
        <v>442</v>
      </c>
      <c r="P1904" s="16" t="s">
        <v>17182</v>
      </c>
      <c r="Q1904" s="16" t="s">
        <v>17183</v>
      </c>
      <c r="R1904" s="16" t="s">
        <v>15</v>
      </c>
      <c r="S1904" s="16" t="s">
        <v>829</v>
      </c>
      <c r="T1904" s="16" t="s">
        <v>17184</v>
      </c>
      <c r="U1904" s="16" t="s">
        <v>447</v>
      </c>
      <c r="V1904" s="16" t="s">
        <v>17185</v>
      </c>
      <c r="W1904" s="16" t="s">
        <v>17182</v>
      </c>
      <c r="X1904" s="16" t="s">
        <v>449</v>
      </c>
      <c r="Y1904" s="16" t="s">
        <v>450</v>
      </c>
      <c r="Z1904" s="16" t="s">
        <v>451</v>
      </c>
      <c r="AA1904" s="16" t="s">
        <v>17186</v>
      </c>
      <c r="AB1904" s="16" t="s">
        <v>829</v>
      </c>
      <c r="AC1904" s="16" t="s">
        <v>15</v>
      </c>
      <c r="AD1904" s="16" t="s">
        <v>453</v>
      </c>
      <c r="AE1904" s="16" t="s">
        <v>338</v>
      </c>
      <c r="AF1904" s="16" t="s">
        <v>338</v>
      </c>
      <c r="AG1904" s="25">
        <f ca="1" t="shared" si="224"/>
        <v>5.87333333340939</v>
      </c>
      <c r="AH1904" s="25" t="str">
        <f t="shared" si="225"/>
        <v>是</v>
      </c>
      <c r="AI1904" s="26" t="str">
        <f ca="1" t="shared" si="226"/>
        <v>是</v>
      </c>
      <c r="AJ1904" s="27" t="str">
        <f ca="1" t="shared" si="227"/>
        <v>是</v>
      </c>
      <c r="AK1904" s="28" t="s">
        <v>69</v>
      </c>
      <c r="AL1904" s="28"/>
      <c r="AM1904" s="28"/>
    </row>
    <row r="1905" spans="1:39">
      <c r="A1905" s="22" t="str">
        <f t="shared" si="222"/>
        <v>合肥长丰水湖镇网点</v>
      </c>
      <c r="B1905" s="22" t="str">
        <f>VLOOKUP(R1905,区域划分!A:B,2,0)</f>
        <v>合肥北</v>
      </c>
      <c r="C1905" t="str">
        <f t="shared" si="223"/>
        <v>2020-11-09</v>
      </c>
      <c r="D1905" s="16" t="s">
        <v>17187</v>
      </c>
      <c r="E1905" s="16" t="s">
        <v>17188</v>
      </c>
      <c r="F1905" s="16" t="s">
        <v>433</v>
      </c>
      <c r="G1905" s="16" t="s">
        <v>456</v>
      </c>
      <c r="H1905" s="16" t="s">
        <v>457</v>
      </c>
      <c r="I1905" s="16" t="s">
        <v>473</v>
      </c>
      <c r="J1905" s="16" t="s">
        <v>11488</v>
      </c>
      <c r="K1905" s="16" t="s">
        <v>17189</v>
      </c>
      <c r="L1905" s="16" t="s">
        <v>17190</v>
      </c>
      <c r="M1905" s="16" t="s">
        <v>17191</v>
      </c>
      <c r="N1905" s="16" t="s">
        <v>441</v>
      </c>
      <c r="O1905" s="16" t="s">
        <v>442</v>
      </c>
      <c r="P1905" s="16" t="s">
        <v>17191</v>
      </c>
      <c r="Q1905" s="16" t="s">
        <v>17192</v>
      </c>
      <c r="R1905" s="16" t="s">
        <v>15</v>
      </c>
      <c r="S1905" s="16" t="s">
        <v>606</v>
      </c>
      <c r="T1905" s="16" t="s">
        <v>11611</v>
      </c>
      <c r="U1905" s="16" t="s">
        <v>466</v>
      </c>
      <c r="V1905" s="16" t="s">
        <v>17193</v>
      </c>
      <c r="W1905" s="16" t="s">
        <v>17191</v>
      </c>
      <c r="X1905" s="16" t="s">
        <v>449</v>
      </c>
      <c r="Y1905" s="16" t="s">
        <v>450</v>
      </c>
      <c r="Z1905" s="16" t="s">
        <v>451</v>
      </c>
      <c r="AA1905" s="16" t="s">
        <v>17194</v>
      </c>
      <c r="AB1905" s="16" t="s">
        <v>606</v>
      </c>
      <c r="AC1905" s="16" t="s">
        <v>15</v>
      </c>
      <c r="AD1905" s="16" t="s">
        <v>453</v>
      </c>
      <c r="AE1905" s="16" t="s">
        <v>15</v>
      </c>
      <c r="AF1905" s="16" t="s">
        <v>338</v>
      </c>
      <c r="AG1905" s="25">
        <f ca="1" t="shared" si="224"/>
        <v>23.9291666666977</v>
      </c>
      <c r="AH1905" s="25" t="str">
        <f t="shared" si="225"/>
        <v>是</v>
      </c>
      <c r="AI1905" s="26" t="str">
        <f ca="1" t="shared" si="226"/>
        <v>是</v>
      </c>
      <c r="AJ1905" s="27" t="str">
        <f ca="1" t="shared" si="227"/>
        <v>是</v>
      </c>
      <c r="AK1905" s="28" t="s">
        <v>69</v>
      </c>
      <c r="AL1905" s="28" t="s">
        <v>71</v>
      </c>
      <c r="AM1905" s="28"/>
    </row>
    <row r="1906" spans="1:39">
      <c r="A1906" s="22" t="str">
        <f t="shared" si="222"/>
        <v>合肥经开大学城网点</v>
      </c>
      <c r="B1906" s="22" t="str">
        <f>VLOOKUP(R1906,区域划分!A:B,2,0)</f>
        <v>合肥南</v>
      </c>
      <c r="C1906" t="str">
        <f t="shared" si="223"/>
        <v>2020-11-09</v>
      </c>
      <c r="D1906" s="16" t="s">
        <v>17195</v>
      </c>
      <c r="E1906" s="16" t="s">
        <v>17196</v>
      </c>
      <c r="F1906" s="16" t="s">
        <v>433</v>
      </c>
      <c r="G1906" s="16" t="s">
        <v>456</v>
      </c>
      <c r="H1906" s="16" t="s">
        <v>753</v>
      </c>
      <c r="I1906" s="16" t="s">
        <v>473</v>
      </c>
      <c r="J1906" s="16" t="s">
        <v>846</v>
      </c>
      <c r="K1906" s="16" t="s">
        <v>1320</v>
      </c>
      <c r="L1906" s="16" t="s">
        <v>17197</v>
      </c>
      <c r="M1906" s="16" t="s">
        <v>537</v>
      </c>
      <c r="N1906" s="16" t="s">
        <v>441</v>
      </c>
      <c r="O1906" s="16" t="s">
        <v>442</v>
      </c>
      <c r="P1906" s="16" t="s">
        <v>537</v>
      </c>
      <c r="Q1906" s="16" t="s">
        <v>17198</v>
      </c>
      <c r="R1906" s="16" t="s">
        <v>7</v>
      </c>
      <c r="S1906" s="16" t="s">
        <v>606</v>
      </c>
      <c r="T1906" s="16" t="s">
        <v>11639</v>
      </c>
      <c r="U1906" s="16" t="s">
        <v>466</v>
      </c>
      <c r="V1906" s="16" t="s">
        <v>541</v>
      </c>
      <c r="W1906" s="16" t="s">
        <v>537</v>
      </c>
      <c r="X1906" s="16" t="s">
        <v>449</v>
      </c>
      <c r="Y1906" s="16" t="s">
        <v>450</v>
      </c>
      <c r="Z1906" s="16" t="s">
        <v>451</v>
      </c>
      <c r="AA1906" s="16" t="s">
        <v>17199</v>
      </c>
      <c r="AB1906" s="16" t="s">
        <v>606</v>
      </c>
      <c r="AC1906" s="16" t="s">
        <v>7</v>
      </c>
      <c r="AD1906" s="16" t="s">
        <v>453</v>
      </c>
      <c r="AE1906" s="16" t="s">
        <v>7</v>
      </c>
      <c r="AF1906" s="16" t="s">
        <v>338</v>
      </c>
      <c r="AG1906" s="25">
        <f ca="1" t="shared" si="224"/>
        <v>23.9869444445358</v>
      </c>
      <c r="AH1906" s="25" t="str">
        <f t="shared" si="225"/>
        <v>是</v>
      </c>
      <c r="AI1906" s="26" t="str">
        <f ca="1" t="shared" si="226"/>
        <v>是</v>
      </c>
      <c r="AJ1906" s="27" t="str">
        <f ca="1" t="shared" si="227"/>
        <v>是</v>
      </c>
      <c r="AK1906" s="28" t="s">
        <v>69</v>
      </c>
      <c r="AL1906" s="28" t="s">
        <v>71</v>
      </c>
      <c r="AM1906" s="28"/>
    </row>
    <row r="1907" spans="1:39">
      <c r="A1907" s="22" t="str">
        <f t="shared" si="222"/>
        <v>合肥肥东吾悦网点</v>
      </c>
      <c r="B1907" s="22" t="str">
        <f>VLOOKUP(R1907,区域划分!A:B,2,0)</f>
        <v>肥东</v>
      </c>
      <c r="C1907" t="str">
        <f t="shared" si="223"/>
        <v>2020-11-09</v>
      </c>
      <c r="D1907" s="16" t="s">
        <v>17200</v>
      </c>
      <c r="E1907" s="16" t="s">
        <v>17201</v>
      </c>
      <c r="F1907" s="16" t="s">
        <v>433</v>
      </c>
      <c r="G1907" s="16" t="s">
        <v>471</v>
      </c>
      <c r="H1907" s="16" t="s">
        <v>472</v>
      </c>
      <c r="I1907" s="16" t="s">
        <v>473</v>
      </c>
      <c r="J1907" s="16" t="s">
        <v>17017</v>
      </c>
      <c r="K1907" s="16" t="s">
        <v>17202</v>
      </c>
      <c r="L1907" s="16" t="s">
        <v>17203</v>
      </c>
      <c r="M1907" s="16" t="s">
        <v>17204</v>
      </c>
      <c r="N1907" s="16" t="s">
        <v>441</v>
      </c>
      <c r="O1907" s="16" t="s">
        <v>442</v>
      </c>
      <c r="P1907" s="16" t="s">
        <v>17205</v>
      </c>
      <c r="Q1907" s="16" t="s">
        <v>17206</v>
      </c>
      <c r="R1907" s="16" t="s">
        <v>11</v>
      </c>
      <c r="S1907" s="16" t="s">
        <v>4406</v>
      </c>
      <c r="T1907" s="16" t="s">
        <v>17207</v>
      </c>
      <c r="U1907" s="16" t="s">
        <v>447</v>
      </c>
      <c r="V1907" s="16" t="s">
        <v>17208</v>
      </c>
      <c r="W1907" s="16" t="s">
        <v>17205</v>
      </c>
      <c r="X1907" s="16" t="s">
        <v>449</v>
      </c>
      <c r="Y1907" s="16" t="s">
        <v>450</v>
      </c>
      <c r="Z1907" s="16" t="s">
        <v>451</v>
      </c>
      <c r="AA1907" s="16" t="s">
        <v>17209</v>
      </c>
      <c r="AB1907" s="16" t="s">
        <v>4406</v>
      </c>
      <c r="AC1907" s="16" t="s">
        <v>11</v>
      </c>
      <c r="AD1907" s="16" t="s">
        <v>453</v>
      </c>
      <c r="AE1907" s="16" t="s">
        <v>338</v>
      </c>
      <c r="AF1907" s="16" t="s">
        <v>338</v>
      </c>
      <c r="AG1907" s="25">
        <f ca="1" t="shared" si="224"/>
        <v>0.908888888836373</v>
      </c>
      <c r="AH1907" s="25" t="str">
        <f t="shared" si="225"/>
        <v>是</v>
      </c>
      <c r="AI1907" s="26" t="str">
        <f ca="1" t="shared" si="226"/>
        <v>是</v>
      </c>
      <c r="AJ1907" s="27" t="str">
        <f ca="1" t="shared" si="227"/>
        <v>是</v>
      </c>
      <c r="AK1907" s="28" t="s">
        <v>69</v>
      </c>
      <c r="AL1907" s="28"/>
      <c r="AM1907" s="28"/>
    </row>
    <row r="1908" spans="1:39">
      <c r="A1908" s="22" t="str">
        <f t="shared" si="222"/>
        <v>合肥经开大学城网点</v>
      </c>
      <c r="B1908" s="22" t="str">
        <f>VLOOKUP(R1908,区域划分!A:B,2,0)</f>
        <v>合肥南</v>
      </c>
      <c r="C1908" t="str">
        <f t="shared" si="223"/>
        <v>2020-11-09</v>
      </c>
      <c r="D1908" s="16" t="s">
        <v>17210</v>
      </c>
      <c r="E1908" s="16" t="s">
        <v>17211</v>
      </c>
      <c r="F1908" s="16" t="s">
        <v>433</v>
      </c>
      <c r="G1908" s="16" t="s">
        <v>471</v>
      </c>
      <c r="H1908" s="16" t="s">
        <v>472</v>
      </c>
      <c r="I1908" s="16" t="s">
        <v>473</v>
      </c>
      <c r="J1908" s="16" t="s">
        <v>1531</v>
      </c>
      <c r="K1908" s="16" t="s">
        <v>17212</v>
      </c>
      <c r="L1908" s="16" t="s">
        <v>17213</v>
      </c>
      <c r="M1908" s="16" t="s">
        <v>17214</v>
      </c>
      <c r="N1908" s="16" t="s">
        <v>441</v>
      </c>
      <c r="O1908" s="16" t="s">
        <v>442</v>
      </c>
      <c r="P1908" s="16" t="s">
        <v>17214</v>
      </c>
      <c r="Q1908" s="16" t="s">
        <v>17215</v>
      </c>
      <c r="R1908" s="16" t="s">
        <v>7</v>
      </c>
      <c r="S1908" s="16" t="s">
        <v>606</v>
      </c>
      <c r="T1908" s="16" t="s">
        <v>11639</v>
      </c>
      <c r="U1908" s="16" t="s">
        <v>466</v>
      </c>
      <c r="V1908" s="16" t="s">
        <v>17216</v>
      </c>
      <c r="W1908" s="16" t="s">
        <v>17214</v>
      </c>
      <c r="X1908" s="16" t="s">
        <v>449</v>
      </c>
      <c r="Y1908" s="16" t="s">
        <v>450</v>
      </c>
      <c r="Z1908" s="16" t="s">
        <v>451</v>
      </c>
      <c r="AA1908" s="16" t="s">
        <v>17217</v>
      </c>
      <c r="AB1908" s="16" t="s">
        <v>606</v>
      </c>
      <c r="AC1908" s="16" t="s">
        <v>7</v>
      </c>
      <c r="AD1908" s="16" t="s">
        <v>453</v>
      </c>
      <c r="AE1908" s="16" t="s">
        <v>7</v>
      </c>
      <c r="AF1908" s="16" t="s">
        <v>338</v>
      </c>
      <c r="AG1908" s="25">
        <f ca="1" t="shared" si="224"/>
        <v>23.951388888876</v>
      </c>
      <c r="AH1908" s="25" t="str">
        <f t="shared" si="225"/>
        <v>是</v>
      </c>
      <c r="AI1908" s="26" t="str">
        <f ca="1" t="shared" si="226"/>
        <v>是</v>
      </c>
      <c r="AJ1908" s="27" t="str">
        <f ca="1" t="shared" si="227"/>
        <v>是</v>
      </c>
      <c r="AK1908" s="28" t="s">
        <v>69</v>
      </c>
      <c r="AL1908" s="28" t="s">
        <v>71</v>
      </c>
      <c r="AM1908" s="28"/>
    </row>
    <row r="1909" spans="1:39">
      <c r="A1909" s="22" t="str">
        <f t="shared" si="222"/>
        <v>马鞍山含山网点</v>
      </c>
      <c r="B1909" s="22" t="str">
        <f>VLOOKUP(R1909,区域划分!A:B,2,0)</f>
        <v>含山</v>
      </c>
      <c r="C1909" t="str">
        <f t="shared" si="223"/>
        <v>2020-11-09</v>
      </c>
      <c r="D1909" s="16" t="s">
        <v>17218</v>
      </c>
      <c r="E1909" s="16" t="s">
        <v>17219</v>
      </c>
      <c r="F1909" s="16" t="s">
        <v>835</v>
      </c>
      <c r="G1909" s="16" t="s">
        <v>456</v>
      </c>
      <c r="H1909" s="16" t="s">
        <v>457</v>
      </c>
      <c r="I1909" s="16" t="s">
        <v>436</v>
      </c>
      <c r="J1909" s="16" t="s">
        <v>836</v>
      </c>
      <c r="K1909" s="16" t="s">
        <v>17220</v>
      </c>
      <c r="L1909" s="16" t="s">
        <v>17221</v>
      </c>
      <c r="M1909" s="16" t="s">
        <v>17222</v>
      </c>
      <c r="N1909" s="16" t="s">
        <v>441</v>
      </c>
      <c r="O1909" s="16" t="s">
        <v>442</v>
      </c>
      <c r="P1909" s="16" t="s">
        <v>17223</v>
      </c>
      <c r="Q1909" s="16" t="s">
        <v>17224</v>
      </c>
      <c r="R1909" s="16" t="s">
        <v>27</v>
      </c>
      <c r="S1909" s="16" t="s">
        <v>606</v>
      </c>
      <c r="T1909" s="16" t="s">
        <v>17225</v>
      </c>
      <c r="U1909" s="16" t="s">
        <v>466</v>
      </c>
      <c r="V1909" s="16" t="s">
        <v>2007</v>
      </c>
      <c r="W1909" s="16" t="s">
        <v>17226</v>
      </c>
      <c r="X1909" s="16" t="s">
        <v>449</v>
      </c>
      <c r="Y1909" s="16" t="s">
        <v>450</v>
      </c>
      <c r="Z1909" s="16" t="s">
        <v>451</v>
      </c>
      <c r="AA1909" s="16" t="s">
        <v>17227</v>
      </c>
      <c r="AB1909" s="16" t="s">
        <v>606</v>
      </c>
      <c r="AC1909" s="16" t="s">
        <v>27</v>
      </c>
      <c r="AD1909" s="16" t="s">
        <v>865</v>
      </c>
      <c r="AE1909" s="16" t="s">
        <v>27</v>
      </c>
      <c r="AF1909" s="16" t="s">
        <v>338</v>
      </c>
      <c r="AG1909" s="25">
        <f ca="1" t="shared" si="224"/>
        <v>23.9166666667443</v>
      </c>
      <c r="AH1909" s="25" t="str">
        <f t="shared" si="225"/>
        <v>是</v>
      </c>
      <c r="AI1909" s="26" t="str">
        <f ca="1" t="shared" si="226"/>
        <v>是</v>
      </c>
      <c r="AJ1909" s="27" t="str">
        <f ca="1" t="shared" si="227"/>
        <v>是</v>
      </c>
      <c r="AK1909" s="28"/>
      <c r="AL1909" s="28" t="s">
        <v>71</v>
      </c>
      <c r="AM1909" s="28"/>
    </row>
    <row r="1910" spans="1:39">
      <c r="A1910" s="22" t="str">
        <f t="shared" si="222"/>
        <v>合肥高新天鹅湖网点</v>
      </c>
      <c r="B1910" s="22" t="str">
        <f>VLOOKUP(R1910,区域划分!A:B,2,0)</f>
        <v>合肥南</v>
      </c>
      <c r="C1910" t="str">
        <f t="shared" si="223"/>
        <v>2020-11-09</v>
      </c>
      <c r="D1910" s="16" t="s">
        <v>17228</v>
      </c>
      <c r="E1910" s="16" t="s">
        <v>13177</v>
      </c>
      <c r="F1910" s="16" t="s">
        <v>433</v>
      </c>
      <c r="G1910" s="16" t="s">
        <v>471</v>
      </c>
      <c r="H1910" s="16" t="s">
        <v>472</v>
      </c>
      <c r="I1910" s="16" t="s">
        <v>436</v>
      </c>
      <c r="J1910" s="16" t="s">
        <v>13178</v>
      </c>
      <c r="K1910" s="16" t="s">
        <v>13179</v>
      </c>
      <c r="L1910" s="16" t="s">
        <v>17229</v>
      </c>
      <c r="M1910" s="16" t="s">
        <v>13181</v>
      </c>
      <c r="N1910" s="16" t="s">
        <v>478</v>
      </c>
      <c r="O1910" s="16" t="s">
        <v>442</v>
      </c>
      <c r="P1910" s="16" t="s">
        <v>13182</v>
      </c>
      <c r="Q1910" s="16" t="s">
        <v>13183</v>
      </c>
      <c r="R1910" s="16" t="s">
        <v>17</v>
      </c>
      <c r="S1910" s="16" t="s">
        <v>593</v>
      </c>
      <c r="T1910" s="16" t="s">
        <v>17230</v>
      </c>
      <c r="U1910" s="16" t="s">
        <v>447</v>
      </c>
      <c r="V1910" s="16" t="s">
        <v>13185</v>
      </c>
      <c r="W1910" s="16" t="s">
        <v>13182</v>
      </c>
      <c r="X1910" s="16" t="s">
        <v>449</v>
      </c>
      <c r="Y1910" s="16" t="s">
        <v>450</v>
      </c>
      <c r="Z1910" s="16" t="s">
        <v>451</v>
      </c>
      <c r="AA1910" s="16" t="s">
        <v>17231</v>
      </c>
      <c r="AB1910" s="16" t="s">
        <v>593</v>
      </c>
      <c r="AC1910" s="16" t="s">
        <v>17</v>
      </c>
      <c r="AD1910" s="16" t="s">
        <v>453</v>
      </c>
      <c r="AE1910" s="16" t="s">
        <v>338</v>
      </c>
      <c r="AF1910" s="16" t="s">
        <v>338</v>
      </c>
      <c r="AG1910" s="25">
        <f ca="1" t="shared" si="224"/>
        <v>0.937222222331911</v>
      </c>
      <c r="AH1910" s="25" t="str">
        <f t="shared" si="225"/>
        <v>是</v>
      </c>
      <c r="AI1910" s="26" t="str">
        <f ca="1" t="shared" si="226"/>
        <v>是</v>
      </c>
      <c r="AJ1910" s="27" t="str">
        <f ca="1" t="shared" si="227"/>
        <v>是</v>
      </c>
      <c r="AK1910" s="28" t="s">
        <v>69</v>
      </c>
      <c r="AL1910" s="28"/>
      <c r="AM1910" s="28"/>
    </row>
    <row r="1911" spans="1:39">
      <c r="A1911" s="22" t="str">
        <f t="shared" si="222"/>
        <v>合肥长丰水湖镇网点</v>
      </c>
      <c r="B1911" s="22" t="str">
        <f>VLOOKUP(R1911,区域划分!A:B,2,0)</f>
        <v>合肥北</v>
      </c>
      <c r="C1911" t="str">
        <f t="shared" si="223"/>
        <v>2020-11-09</v>
      </c>
      <c r="D1911" s="16" t="s">
        <v>17232</v>
      </c>
      <c r="E1911" s="16" t="s">
        <v>17233</v>
      </c>
      <c r="F1911" s="16" t="s">
        <v>433</v>
      </c>
      <c r="G1911" s="16" t="s">
        <v>456</v>
      </c>
      <c r="H1911" s="16" t="s">
        <v>457</v>
      </c>
      <c r="I1911" s="16" t="s">
        <v>473</v>
      </c>
      <c r="J1911" s="16" t="s">
        <v>4421</v>
      </c>
      <c r="K1911" s="16" t="s">
        <v>17234</v>
      </c>
      <c r="L1911" s="16" t="s">
        <v>17235</v>
      </c>
      <c r="M1911" s="16" t="s">
        <v>4891</v>
      </c>
      <c r="N1911" s="16" t="s">
        <v>441</v>
      </c>
      <c r="O1911" s="16" t="s">
        <v>442</v>
      </c>
      <c r="P1911" s="16" t="s">
        <v>17236</v>
      </c>
      <c r="Q1911" s="16" t="s">
        <v>17237</v>
      </c>
      <c r="R1911" s="16" t="s">
        <v>15</v>
      </c>
      <c r="S1911" s="16" t="s">
        <v>606</v>
      </c>
      <c r="T1911" s="16" t="s">
        <v>11611</v>
      </c>
      <c r="U1911" s="16" t="s">
        <v>466</v>
      </c>
      <c r="V1911" s="16" t="s">
        <v>17238</v>
      </c>
      <c r="W1911" s="16" t="s">
        <v>17236</v>
      </c>
      <c r="X1911" s="16" t="s">
        <v>449</v>
      </c>
      <c r="Y1911" s="16" t="s">
        <v>450</v>
      </c>
      <c r="Z1911" s="16" t="s">
        <v>451</v>
      </c>
      <c r="AA1911" s="16" t="s">
        <v>17239</v>
      </c>
      <c r="AB1911" s="16" t="s">
        <v>606</v>
      </c>
      <c r="AC1911" s="16" t="s">
        <v>15</v>
      </c>
      <c r="AD1911" s="16" t="s">
        <v>453</v>
      </c>
      <c r="AE1911" s="16" t="s">
        <v>15</v>
      </c>
      <c r="AF1911" s="16" t="s">
        <v>338</v>
      </c>
      <c r="AG1911" s="25">
        <f ca="1" t="shared" si="224"/>
        <v>23.9686111111077</v>
      </c>
      <c r="AH1911" s="25" t="str">
        <f t="shared" si="225"/>
        <v>是</v>
      </c>
      <c r="AI1911" s="26" t="str">
        <f ca="1" t="shared" si="226"/>
        <v>是</v>
      </c>
      <c r="AJ1911" s="27" t="str">
        <f ca="1" t="shared" si="227"/>
        <v>是</v>
      </c>
      <c r="AK1911" s="28" t="s">
        <v>69</v>
      </c>
      <c r="AL1911" s="28" t="s">
        <v>71</v>
      </c>
      <c r="AM1911" s="28"/>
    </row>
    <row r="1912" spans="1:39">
      <c r="A1912" s="22" t="str">
        <f t="shared" si="222"/>
        <v>合肥肥西网点</v>
      </c>
      <c r="B1912" s="22" t="str">
        <f>VLOOKUP(R1912,区域划分!A:B,2,0)</f>
        <v>肥西</v>
      </c>
      <c r="C1912" t="str">
        <f t="shared" si="223"/>
        <v>2020-11-09</v>
      </c>
      <c r="D1912" s="16" t="s">
        <v>17240</v>
      </c>
      <c r="E1912" s="16" t="s">
        <v>17241</v>
      </c>
      <c r="F1912" s="16" t="s">
        <v>433</v>
      </c>
      <c r="G1912" s="16" t="s">
        <v>532</v>
      </c>
      <c r="H1912" s="16" t="s">
        <v>533</v>
      </c>
      <c r="I1912" s="16" t="s">
        <v>473</v>
      </c>
      <c r="J1912" s="16" t="s">
        <v>1797</v>
      </c>
      <c r="K1912" s="16" t="s">
        <v>17242</v>
      </c>
      <c r="L1912" s="16" t="s">
        <v>17243</v>
      </c>
      <c r="M1912" s="16" t="s">
        <v>17244</v>
      </c>
      <c r="N1912" s="16" t="s">
        <v>441</v>
      </c>
      <c r="O1912" s="16" t="s">
        <v>442</v>
      </c>
      <c r="P1912" s="16" t="s">
        <v>17245</v>
      </c>
      <c r="Q1912" s="16" t="s">
        <v>17246</v>
      </c>
      <c r="R1912" s="16" t="s">
        <v>72</v>
      </c>
      <c r="S1912" s="16" t="s">
        <v>1474</v>
      </c>
      <c r="T1912" s="16" t="s">
        <v>17247</v>
      </c>
      <c r="U1912" s="16" t="s">
        <v>447</v>
      </c>
      <c r="V1912" s="16" t="s">
        <v>17248</v>
      </c>
      <c r="W1912" s="16" t="s">
        <v>17245</v>
      </c>
      <c r="X1912" s="16" t="s">
        <v>449</v>
      </c>
      <c r="Y1912" s="16" t="s">
        <v>450</v>
      </c>
      <c r="Z1912" s="16" t="s">
        <v>451</v>
      </c>
      <c r="AA1912" s="16" t="s">
        <v>17249</v>
      </c>
      <c r="AB1912" s="16" t="s">
        <v>1474</v>
      </c>
      <c r="AC1912" s="16" t="s">
        <v>72</v>
      </c>
      <c r="AD1912" s="16" t="s">
        <v>453</v>
      </c>
      <c r="AE1912" s="16" t="s">
        <v>55</v>
      </c>
      <c r="AF1912" s="16" t="s">
        <v>338</v>
      </c>
      <c r="AG1912" s="25">
        <f ca="1" t="shared" si="224"/>
        <v>23.6372222222853</v>
      </c>
      <c r="AH1912" s="25" t="str">
        <f t="shared" si="225"/>
        <v>是</v>
      </c>
      <c r="AI1912" s="26" t="str">
        <f ca="1" t="shared" si="226"/>
        <v>是</v>
      </c>
      <c r="AJ1912" s="27" t="str">
        <f ca="1" t="shared" si="227"/>
        <v>是</v>
      </c>
      <c r="AK1912" s="28" t="s">
        <v>69</v>
      </c>
      <c r="AL1912" s="28"/>
      <c r="AM1912" s="28"/>
    </row>
    <row r="1913" spans="1:39">
      <c r="A1913" s="22" t="str">
        <f t="shared" si="222"/>
        <v>合肥高新天鹅湖网点</v>
      </c>
      <c r="B1913" s="22" t="str">
        <f>VLOOKUP(R1913,区域划分!A:B,2,0)</f>
        <v>合肥南</v>
      </c>
      <c r="C1913" t="str">
        <f t="shared" si="223"/>
        <v>2020-11-09</v>
      </c>
      <c r="D1913" s="16" t="s">
        <v>17250</v>
      </c>
      <c r="E1913" s="16" t="s">
        <v>12211</v>
      </c>
      <c r="F1913" s="16" t="s">
        <v>433</v>
      </c>
      <c r="G1913" s="16" t="s">
        <v>471</v>
      </c>
      <c r="H1913" s="16" t="s">
        <v>472</v>
      </c>
      <c r="I1913" s="16" t="s">
        <v>473</v>
      </c>
      <c r="J1913" s="16" t="s">
        <v>805</v>
      </c>
      <c r="K1913" s="16" t="s">
        <v>10074</v>
      </c>
      <c r="L1913" s="16" t="s">
        <v>17251</v>
      </c>
      <c r="M1913" s="16" t="s">
        <v>12213</v>
      </c>
      <c r="N1913" s="16" t="s">
        <v>441</v>
      </c>
      <c r="O1913" s="16" t="s">
        <v>442</v>
      </c>
      <c r="P1913" s="16" t="s">
        <v>12214</v>
      </c>
      <c r="Q1913" s="16" t="s">
        <v>12215</v>
      </c>
      <c r="R1913" s="16" t="s">
        <v>17</v>
      </c>
      <c r="S1913" s="16" t="s">
        <v>593</v>
      </c>
      <c r="T1913" s="16" t="s">
        <v>17252</v>
      </c>
      <c r="U1913" s="16" t="s">
        <v>447</v>
      </c>
      <c r="V1913" s="16" t="s">
        <v>12217</v>
      </c>
      <c r="W1913" s="16" t="s">
        <v>12214</v>
      </c>
      <c r="X1913" s="16" t="s">
        <v>449</v>
      </c>
      <c r="Y1913" s="16" t="s">
        <v>450</v>
      </c>
      <c r="Z1913" s="16" t="s">
        <v>451</v>
      </c>
      <c r="AA1913" s="16" t="s">
        <v>17253</v>
      </c>
      <c r="AB1913" s="16" t="s">
        <v>593</v>
      </c>
      <c r="AC1913" s="16" t="s">
        <v>17</v>
      </c>
      <c r="AD1913" s="16" t="s">
        <v>453</v>
      </c>
      <c r="AE1913" s="16" t="s">
        <v>338</v>
      </c>
      <c r="AF1913" s="16" t="s">
        <v>338</v>
      </c>
      <c r="AG1913" s="25">
        <f ca="1" t="shared" si="224"/>
        <v>3.95055555563886</v>
      </c>
      <c r="AH1913" s="25" t="str">
        <f t="shared" si="225"/>
        <v>是</v>
      </c>
      <c r="AI1913" s="26" t="str">
        <f ca="1" t="shared" si="226"/>
        <v>是</v>
      </c>
      <c r="AJ1913" s="27" t="str">
        <f ca="1" t="shared" si="227"/>
        <v>是</v>
      </c>
      <c r="AK1913" s="28" t="s">
        <v>69</v>
      </c>
      <c r="AL1913" s="28"/>
      <c r="AM1913" s="28"/>
    </row>
    <row r="1914" spans="1:39">
      <c r="A1914" s="22" t="str">
        <f t="shared" si="222"/>
        <v>合肥经开大学城网点</v>
      </c>
      <c r="B1914" s="22" t="str">
        <f>VLOOKUP(R1914,区域划分!A:B,2,0)</f>
        <v>合肥南</v>
      </c>
      <c r="C1914" t="str">
        <f t="shared" si="223"/>
        <v>2020-11-09</v>
      </c>
      <c r="D1914" s="16" t="s">
        <v>17254</v>
      </c>
      <c r="E1914" s="16" t="s">
        <v>17255</v>
      </c>
      <c r="F1914" s="16" t="s">
        <v>433</v>
      </c>
      <c r="G1914" s="16" t="s">
        <v>471</v>
      </c>
      <c r="H1914" s="16" t="s">
        <v>472</v>
      </c>
      <c r="I1914" s="16" t="s">
        <v>436</v>
      </c>
      <c r="J1914" s="16" t="s">
        <v>17256</v>
      </c>
      <c r="K1914" s="16" t="s">
        <v>17257</v>
      </c>
      <c r="L1914" s="16" t="s">
        <v>17258</v>
      </c>
      <c r="M1914" s="16" t="s">
        <v>17259</v>
      </c>
      <c r="N1914" s="16" t="s">
        <v>441</v>
      </c>
      <c r="O1914" s="16" t="s">
        <v>442</v>
      </c>
      <c r="P1914" s="16" t="s">
        <v>17260</v>
      </c>
      <c r="Q1914" s="16" t="s">
        <v>17261</v>
      </c>
      <c r="R1914" s="16" t="s">
        <v>7</v>
      </c>
      <c r="S1914" s="16" t="s">
        <v>606</v>
      </c>
      <c r="T1914" s="16" t="s">
        <v>11639</v>
      </c>
      <c r="U1914" s="16" t="s">
        <v>466</v>
      </c>
      <c r="V1914" s="16" t="s">
        <v>17262</v>
      </c>
      <c r="W1914" s="16" t="s">
        <v>17260</v>
      </c>
      <c r="X1914" s="16" t="s">
        <v>449</v>
      </c>
      <c r="Y1914" s="16" t="s">
        <v>450</v>
      </c>
      <c r="Z1914" s="16" t="s">
        <v>451</v>
      </c>
      <c r="AA1914" s="16" t="s">
        <v>17263</v>
      </c>
      <c r="AB1914" s="16" t="s">
        <v>606</v>
      </c>
      <c r="AC1914" s="16" t="s">
        <v>7</v>
      </c>
      <c r="AD1914" s="16" t="s">
        <v>453</v>
      </c>
      <c r="AE1914" s="16" t="s">
        <v>7</v>
      </c>
      <c r="AF1914" s="16" t="s">
        <v>338</v>
      </c>
      <c r="AG1914" s="25">
        <f ca="1" t="shared" si="224"/>
        <v>23.7150000000838</v>
      </c>
      <c r="AH1914" s="25" t="str">
        <f t="shared" si="225"/>
        <v>是</v>
      </c>
      <c r="AI1914" s="26" t="str">
        <f ca="1" t="shared" si="226"/>
        <v>是</v>
      </c>
      <c r="AJ1914" s="27" t="str">
        <f ca="1" t="shared" si="227"/>
        <v>是</v>
      </c>
      <c r="AK1914" s="28" t="s">
        <v>69</v>
      </c>
      <c r="AL1914" s="28" t="s">
        <v>71</v>
      </c>
      <c r="AM1914" s="28"/>
    </row>
    <row r="1915" spans="1:39">
      <c r="A1915" s="22" t="str">
        <f t="shared" si="222"/>
        <v>合肥经开大学城网点</v>
      </c>
      <c r="B1915" s="22" t="str">
        <f>VLOOKUP(R1915,区域划分!A:B,2,0)</f>
        <v>合肥南</v>
      </c>
      <c r="C1915" t="str">
        <f t="shared" si="223"/>
        <v>2020-11-09</v>
      </c>
      <c r="D1915" s="16" t="s">
        <v>17264</v>
      </c>
      <c r="E1915" s="16" t="s">
        <v>17265</v>
      </c>
      <c r="F1915" s="16" t="s">
        <v>433</v>
      </c>
      <c r="G1915" s="16" t="s">
        <v>471</v>
      </c>
      <c r="H1915" s="16" t="s">
        <v>472</v>
      </c>
      <c r="I1915" s="16" t="s">
        <v>436</v>
      </c>
      <c r="J1915" s="16" t="s">
        <v>4437</v>
      </c>
      <c r="K1915" s="16" t="s">
        <v>4438</v>
      </c>
      <c r="L1915" s="16" t="s">
        <v>17266</v>
      </c>
      <c r="M1915" s="16" t="s">
        <v>17267</v>
      </c>
      <c r="N1915" s="16" t="s">
        <v>478</v>
      </c>
      <c r="O1915" s="16" t="s">
        <v>479</v>
      </c>
      <c r="P1915" s="16" t="s">
        <v>1923</v>
      </c>
      <c r="Q1915" s="16" t="s">
        <v>1924</v>
      </c>
      <c r="R1915" s="16" t="s">
        <v>7</v>
      </c>
      <c r="S1915" s="16" t="s">
        <v>606</v>
      </c>
      <c r="T1915" s="16" t="s">
        <v>11639</v>
      </c>
      <c r="U1915" s="16" t="s">
        <v>466</v>
      </c>
      <c r="V1915" s="16" t="s">
        <v>17268</v>
      </c>
      <c r="W1915" s="16" t="s">
        <v>1923</v>
      </c>
      <c r="X1915" s="16" t="s">
        <v>449</v>
      </c>
      <c r="Y1915" s="16" t="s">
        <v>450</v>
      </c>
      <c r="Z1915" s="16" t="s">
        <v>451</v>
      </c>
      <c r="AA1915" s="16" t="s">
        <v>17269</v>
      </c>
      <c r="AB1915" s="16" t="s">
        <v>606</v>
      </c>
      <c r="AC1915" s="16" t="s">
        <v>7</v>
      </c>
      <c r="AD1915" s="16" t="s">
        <v>453</v>
      </c>
      <c r="AE1915" s="16" t="s">
        <v>7</v>
      </c>
      <c r="AF1915" s="16" t="s">
        <v>338</v>
      </c>
      <c r="AG1915" s="25">
        <f ca="1" t="shared" si="224"/>
        <v>23.7149999999092</v>
      </c>
      <c r="AH1915" s="25" t="str">
        <f t="shared" si="225"/>
        <v>是</v>
      </c>
      <c r="AI1915" s="26" t="str">
        <f ca="1" t="shared" si="226"/>
        <v>是</v>
      </c>
      <c r="AJ1915" s="27" t="str">
        <f ca="1" t="shared" si="227"/>
        <v>是</v>
      </c>
      <c r="AK1915" s="28" t="s">
        <v>69</v>
      </c>
      <c r="AL1915" s="28" t="s">
        <v>71</v>
      </c>
      <c r="AM1915" s="28"/>
    </row>
    <row r="1916" spans="1:39">
      <c r="A1916" s="22" t="str">
        <f t="shared" si="222"/>
        <v>合肥经开大学城网点</v>
      </c>
      <c r="B1916" s="22" t="str">
        <f>VLOOKUP(R1916,区域划分!A:B,2,0)</f>
        <v>合肥南</v>
      </c>
      <c r="C1916" t="str">
        <f t="shared" si="223"/>
        <v>2020-11-09</v>
      </c>
      <c r="D1916" s="16" t="s">
        <v>17270</v>
      </c>
      <c r="E1916" s="16" t="s">
        <v>17271</v>
      </c>
      <c r="F1916" s="16" t="s">
        <v>433</v>
      </c>
      <c r="G1916" s="16" t="s">
        <v>532</v>
      </c>
      <c r="H1916" s="16" t="s">
        <v>533</v>
      </c>
      <c r="I1916" s="16" t="s">
        <v>473</v>
      </c>
      <c r="J1916" s="16" t="s">
        <v>2180</v>
      </c>
      <c r="K1916" s="16" t="s">
        <v>17272</v>
      </c>
      <c r="L1916" s="16" t="s">
        <v>17273</v>
      </c>
      <c r="M1916" s="16" t="s">
        <v>17274</v>
      </c>
      <c r="N1916" s="16" t="s">
        <v>441</v>
      </c>
      <c r="O1916" s="16" t="s">
        <v>442</v>
      </c>
      <c r="P1916" s="16" t="s">
        <v>17275</v>
      </c>
      <c r="Q1916" s="16" t="s">
        <v>17276</v>
      </c>
      <c r="R1916" s="16" t="s">
        <v>7</v>
      </c>
      <c r="S1916" s="16" t="s">
        <v>606</v>
      </c>
      <c r="T1916" s="16" t="s">
        <v>11639</v>
      </c>
      <c r="U1916" s="16" t="s">
        <v>466</v>
      </c>
      <c r="V1916" s="16" t="s">
        <v>17277</v>
      </c>
      <c r="W1916" s="16" t="s">
        <v>17275</v>
      </c>
      <c r="X1916" s="16" t="s">
        <v>449</v>
      </c>
      <c r="Y1916" s="16" t="s">
        <v>450</v>
      </c>
      <c r="Z1916" s="16" t="s">
        <v>451</v>
      </c>
      <c r="AA1916" s="16" t="s">
        <v>17278</v>
      </c>
      <c r="AB1916" s="16" t="s">
        <v>606</v>
      </c>
      <c r="AC1916" s="16" t="s">
        <v>7</v>
      </c>
      <c r="AD1916" s="16" t="s">
        <v>453</v>
      </c>
      <c r="AE1916" s="16" t="s">
        <v>7</v>
      </c>
      <c r="AF1916" s="16" t="s">
        <v>338</v>
      </c>
      <c r="AG1916" s="25">
        <f ca="1" t="shared" si="224"/>
        <v>23.6919444443774</v>
      </c>
      <c r="AH1916" s="25" t="str">
        <f t="shared" si="225"/>
        <v>是</v>
      </c>
      <c r="AI1916" s="26" t="str">
        <f ca="1" t="shared" si="226"/>
        <v>是</v>
      </c>
      <c r="AJ1916" s="27" t="str">
        <f ca="1" t="shared" si="227"/>
        <v>是</v>
      </c>
      <c r="AK1916" s="28" t="s">
        <v>69</v>
      </c>
      <c r="AL1916" s="28" t="s">
        <v>71</v>
      </c>
      <c r="AM1916" s="28"/>
    </row>
    <row r="1917" spans="1:39">
      <c r="A1917" s="22" t="str">
        <f t="shared" si="222"/>
        <v>合肥经开大学城网点</v>
      </c>
      <c r="B1917" s="22" t="str">
        <f>VLOOKUP(R1917,区域划分!A:B,2,0)</f>
        <v>合肥南</v>
      </c>
      <c r="C1917" t="str">
        <f t="shared" si="223"/>
        <v>2020-11-09</v>
      </c>
      <c r="D1917" s="16" t="s">
        <v>17279</v>
      </c>
      <c r="E1917" s="16" t="s">
        <v>17280</v>
      </c>
      <c r="F1917" s="16" t="s">
        <v>835</v>
      </c>
      <c r="G1917" s="16" t="s">
        <v>471</v>
      </c>
      <c r="H1917" s="16" t="s">
        <v>472</v>
      </c>
      <c r="I1917" s="16" t="s">
        <v>473</v>
      </c>
      <c r="J1917" s="16" t="s">
        <v>836</v>
      </c>
      <c r="K1917" s="16" t="s">
        <v>5775</v>
      </c>
      <c r="L1917" s="16" t="s">
        <v>17281</v>
      </c>
      <c r="M1917" s="16" t="s">
        <v>1500</v>
      </c>
      <c r="N1917" s="16" t="s">
        <v>478</v>
      </c>
      <c r="O1917" s="16" t="s">
        <v>442</v>
      </c>
      <c r="P1917" s="16" t="s">
        <v>17282</v>
      </c>
      <c r="Q1917" s="16" t="s">
        <v>17283</v>
      </c>
      <c r="R1917" s="16" t="s">
        <v>7</v>
      </c>
      <c r="S1917" s="16" t="s">
        <v>606</v>
      </c>
      <c r="T1917" s="16" t="s">
        <v>17284</v>
      </c>
      <c r="U1917" s="16" t="s">
        <v>466</v>
      </c>
      <c r="V1917" s="16" t="s">
        <v>1503</v>
      </c>
      <c r="W1917" s="16" t="s">
        <v>17282</v>
      </c>
      <c r="X1917" s="16" t="s">
        <v>449</v>
      </c>
      <c r="Y1917" s="16" t="s">
        <v>450</v>
      </c>
      <c r="Z1917" s="16" t="s">
        <v>451</v>
      </c>
      <c r="AA1917" s="16" t="s">
        <v>17285</v>
      </c>
      <c r="AB1917" s="16" t="s">
        <v>606</v>
      </c>
      <c r="AC1917" s="16" t="s">
        <v>7</v>
      </c>
      <c r="AD1917" s="16" t="s">
        <v>865</v>
      </c>
      <c r="AE1917" s="16" t="s">
        <v>7</v>
      </c>
      <c r="AF1917" s="16" t="s">
        <v>338</v>
      </c>
      <c r="AG1917" s="25">
        <f ca="1" t="shared" si="224"/>
        <v>23.7769444445148</v>
      </c>
      <c r="AH1917" s="25" t="str">
        <f t="shared" si="225"/>
        <v>是</v>
      </c>
      <c r="AI1917" s="26" t="str">
        <f ca="1" t="shared" si="226"/>
        <v>是</v>
      </c>
      <c r="AJ1917" s="27" t="str">
        <f ca="1" t="shared" si="227"/>
        <v>是</v>
      </c>
      <c r="AK1917" s="28" t="s">
        <v>69</v>
      </c>
      <c r="AL1917" s="28" t="s">
        <v>71</v>
      </c>
      <c r="AM1917" s="28"/>
    </row>
    <row r="1918" spans="1:39">
      <c r="A1918" s="22" t="str">
        <f t="shared" si="222"/>
        <v>合肥长丰水湖镇网点</v>
      </c>
      <c r="B1918" s="22" t="str">
        <f>VLOOKUP(R1918,区域划分!A:B,2,0)</f>
        <v>合肥北</v>
      </c>
      <c r="C1918" t="str">
        <f t="shared" si="223"/>
        <v>2020-11-09</v>
      </c>
      <c r="D1918" s="16" t="s">
        <v>17286</v>
      </c>
      <c r="E1918" s="16" t="s">
        <v>17287</v>
      </c>
      <c r="F1918" s="16" t="s">
        <v>433</v>
      </c>
      <c r="G1918" s="16" t="s">
        <v>456</v>
      </c>
      <c r="H1918" s="16" t="s">
        <v>457</v>
      </c>
      <c r="I1918" s="16" t="s">
        <v>473</v>
      </c>
      <c r="J1918" s="16" t="s">
        <v>8128</v>
      </c>
      <c r="K1918" s="16" t="s">
        <v>8129</v>
      </c>
      <c r="L1918" s="16" t="s">
        <v>17288</v>
      </c>
      <c r="M1918" s="16" t="s">
        <v>17289</v>
      </c>
      <c r="N1918" s="16" t="s">
        <v>441</v>
      </c>
      <c r="O1918" s="16" t="s">
        <v>442</v>
      </c>
      <c r="P1918" s="16" t="s">
        <v>17290</v>
      </c>
      <c r="Q1918" s="16" t="s">
        <v>17291</v>
      </c>
      <c r="R1918" s="16" t="s">
        <v>15</v>
      </c>
      <c r="S1918" s="16" t="s">
        <v>829</v>
      </c>
      <c r="T1918" s="16" t="s">
        <v>17292</v>
      </c>
      <c r="U1918" s="16" t="s">
        <v>447</v>
      </c>
      <c r="V1918" s="16" t="s">
        <v>17293</v>
      </c>
      <c r="W1918" s="16" t="s">
        <v>17290</v>
      </c>
      <c r="X1918" s="16" t="s">
        <v>449</v>
      </c>
      <c r="Y1918" s="16" t="s">
        <v>450</v>
      </c>
      <c r="Z1918" s="16" t="s">
        <v>451</v>
      </c>
      <c r="AA1918" s="16" t="s">
        <v>17294</v>
      </c>
      <c r="AB1918" s="16" t="s">
        <v>829</v>
      </c>
      <c r="AC1918" s="16" t="s">
        <v>15</v>
      </c>
      <c r="AD1918" s="16" t="s">
        <v>453</v>
      </c>
      <c r="AE1918" s="16" t="s">
        <v>338</v>
      </c>
      <c r="AF1918" s="16" t="s">
        <v>338</v>
      </c>
      <c r="AG1918" s="25">
        <f ca="1" t="shared" si="224"/>
        <v>4.81416666676523</v>
      </c>
      <c r="AH1918" s="25" t="str">
        <f t="shared" si="225"/>
        <v>是</v>
      </c>
      <c r="AI1918" s="26" t="str">
        <f ca="1" t="shared" si="226"/>
        <v>是</v>
      </c>
      <c r="AJ1918" s="27" t="str">
        <f ca="1" t="shared" si="227"/>
        <v>是</v>
      </c>
      <c r="AK1918" s="28" t="s">
        <v>69</v>
      </c>
      <c r="AL1918" s="28"/>
      <c r="AM1918" s="28"/>
    </row>
    <row r="1919" spans="1:39">
      <c r="A1919" s="22" t="str">
        <f t="shared" si="222"/>
        <v>合肥经开大学城网点</v>
      </c>
      <c r="B1919" s="22" t="str">
        <f>VLOOKUP(R1919,区域划分!A:B,2,0)</f>
        <v>合肥南</v>
      </c>
      <c r="C1919" t="str">
        <f t="shared" si="223"/>
        <v>2020-11-09</v>
      </c>
      <c r="D1919" s="16" t="s">
        <v>17295</v>
      </c>
      <c r="E1919" s="16" t="s">
        <v>17296</v>
      </c>
      <c r="F1919" s="16" t="s">
        <v>433</v>
      </c>
      <c r="G1919" s="16" t="s">
        <v>532</v>
      </c>
      <c r="H1919" s="16" t="s">
        <v>533</v>
      </c>
      <c r="I1919" s="16" t="s">
        <v>436</v>
      </c>
      <c r="J1919" s="16" t="s">
        <v>3517</v>
      </c>
      <c r="K1919" s="16" t="s">
        <v>8573</v>
      </c>
      <c r="L1919" s="16" t="s">
        <v>17297</v>
      </c>
      <c r="M1919" s="16" t="s">
        <v>537</v>
      </c>
      <c r="N1919" s="16" t="s">
        <v>441</v>
      </c>
      <c r="O1919" s="16" t="s">
        <v>442</v>
      </c>
      <c r="P1919" s="16" t="s">
        <v>8575</v>
      </c>
      <c r="Q1919" s="16" t="s">
        <v>17298</v>
      </c>
      <c r="R1919" s="16" t="s">
        <v>7</v>
      </c>
      <c r="S1919" s="16" t="s">
        <v>606</v>
      </c>
      <c r="T1919" s="16" t="s">
        <v>11639</v>
      </c>
      <c r="U1919" s="16" t="s">
        <v>466</v>
      </c>
      <c r="V1919" s="16" t="s">
        <v>541</v>
      </c>
      <c r="W1919" s="16" t="s">
        <v>8575</v>
      </c>
      <c r="X1919" s="16" t="s">
        <v>449</v>
      </c>
      <c r="Y1919" s="16" t="s">
        <v>450</v>
      </c>
      <c r="Z1919" s="16" t="s">
        <v>451</v>
      </c>
      <c r="AA1919" s="16" t="s">
        <v>17299</v>
      </c>
      <c r="AB1919" s="16" t="s">
        <v>606</v>
      </c>
      <c r="AC1919" s="16" t="s">
        <v>7</v>
      </c>
      <c r="AD1919" s="16" t="s">
        <v>453</v>
      </c>
      <c r="AE1919" s="16" t="s">
        <v>7</v>
      </c>
      <c r="AF1919" s="16" t="s">
        <v>338</v>
      </c>
      <c r="AG1919" s="25">
        <f ca="1" t="shared" si="224"/>
        <v>23.5927777779289</v>
      </c>
      <c r="AH1919" s="25" t="str">
        <f t="shared" si="225"/>
        <v>是</v>
      </c>
      <c r="AI1919" s="26" t="str">
        <f ca="1" t="shared" si="226"/>
        <v>是</v>
      </c>
      <c r="AJ1919" s="27" t="str">
        <f ca="1" t="shared" si="227"/>
        <v>是</v>
      </c>
      <c r="AK1919" s="28" t="s">
        <v>69</v>
      </c>
      <c r="AL1919" s="28" t="s">
        <v>71</v>
      </c>
      <c r="AM1919" s="28"/>
    </row>
    <row r="1920" spans="1:39">
      <c r="A1920" s="22" t="str">
        <f t="shared" si="222"/>
        <v>六安金安开发区网点</v>
      </c>
      <c r="B1920" s="22" t="str">
        <f>VLOOKUP(R1920,区域划分!A:B,2,0)</f>
        <v>六安</v>
      </c>
      <c r="C1920" t="str">
        <f t="shared" si="223"/>
        <v>2020-11-09</v>
      </c>
      <c r="D1920" s="16" t="s">
        <v>17300</v>
      </c>
      <c r="E1920" s="16" t="s">
        <v>17301</v>
      </c>
      <c r="F1920" s="16" t="s">
        <v>433</v>
      </c>
      <c r="G1920" s="16" t="s">
        <v>456</v>
      </c>
      <c r="H1920" s="16" t="s">
        <v>457</v>
      </c>
      <c r="I1920" s="16" t="s">
        <v>436</v>
      </c>
      <c r="J1920" s="16" t="s">
        <v>17302</v>
      </c>
      <c r="K1920" s="16" t="s">
        <v>17303</v>
      </c>
      <c r="L1920" s="16" t="s">
        <v>17304</v>
      </c>
      <c r="M1920" s="16" t="s">
        <v>17305</v>
      </c>
      <c r="N1920" s="16" t="s">
        <v>478</v>
      </c>
      <c r="O1920" s="16" t="s">
        <v>442</v>
      </c>
      <c r="P1920" s="16" t="s">
        <v>17306</v>
      </c>
      <c r="Q1920" s="16" t="s">
        <v>17307</v>
      </c>
      <c r="R1920" s="16" t="s">
        <v>103</v>
      </c>
      <c r="S1920" s="16" t="s">
        <v>17308</v>
      </c>
      <c r="T1920" s="16" t="s">
        <v>17309</v>
      </c>
      <c r="U1920" s="16" t="s">
        <v>447</v>
      </c>
      <c r="V1920" s="16" t="s">
        <v>17310</v>
      </c>
      <c r="W1920" s="16" t="s">
        <v>17306</v>
      </c>
      <c r="X1920" s="16" t="s">
        <v>449</v>
      </c>
      <c r="Y1920" s="16" t="s">
        <v>450</v>
      </c>
      <c r="Z1920" s="16" t="s">
        <v>451</v>
      </c>
      <c r="AA1920" s="16" t="s">
        <v>17311</v>
      </c>
      <c r="AB1920" s="16" t="s">
        <v>17308</v>
      </c>
      <c r="AC1920" s="16" t="s">
        <v>103</v>
      </c>
      <c r="AD1920" s="16" t="s">
        <v>453</v>
      </c>
      <c r="AE1920" s="16" t="s">
        <v>338</v>
      </c>
      <c r="AF1920" s="16" t="s">
        <v>338</v>
      </c>
      <c r="AG1920" s="25">
        <f ca="1" t="shared" si="224"/>
        <v>16.8938888889388</v>
      </c>
      <c r="AH1920" s="25" t="str">
        <f t="shared" si="225"/>
        <v>是</v>
      </c>
      <c r="AI1920" s="26" t="str">
        <f ca="1" t="shared" si="226"/>
        <v>是</v>
      </c>
      <c r="AJ1920" s="27" t="str">
        <f ca="1" t="shared" si="227"/>
        <v>是</v>
      </c>
      <c r="AK1920" s="28" t="s">
        <v>69</v>
      </c>
      <c r="AL1920" s="28"/>
      <c r="AM1920" s="28"/>
    </row>
    <row r="1921" spans="1:39">
      <c r="A1921" s="22" t="str">
        <f t="shared" si="222"/>
        <v>池州青阳网点</v>
      </c>
      <c r="B1921" s="22" t="str">
        <f>VLOOKUP(R1921,区域划分!A:B,2,0)</f>
        <v>池州</v>
      </c>
      <c r="C1921" t="str">
        <f t="shared" si="223"/>
        <v>2020-11-09</v>
      </c>
      <c r="D1921" s="16" t="s">
        <v>17312</v>
      </c>
      <c r="E1921" s="16" t="s">
        <v>17313</v>
      </c>
      <c r="F1921" s="16" t="s">
        <v>433</v>
      </c>
      <c r="G1921" s="16" t="s">
        <v>532</v>
      </c>
      <c r="H1921" s="16" t="s">
        <v>2334</v>
      </c>
      <c r="I1921" s="16" t="s">
        <v>473</v>
      </c>
      <c r="J1921" s="16" t="s">
        <v>11488</v>
      </c>
      <c r="K1921" s="16" t="s">
        <v>17314</v>
      </c>
      <c r="L1921" s="16" t="s">
        <v>17315</v>
      </c>
      <c r="M1921" s="16" t="s">
        <v>17316</v>
      </c>
      <c r="N1921" s="16" t="s">
        <v>441</v>
      </c>
      <c r="O1921" s="16" t="s">
        <v>442</v>
      </c>
      <c r="P1921" s="16" t="s">
        <v>17316</v>
      </c>
      <c r="Q1921" s="16" t="s">
        <v>17317</v>
      </c>
      <c r="R1921" s="16" t="s">
        <v>25</v>
      </c>
      <c r="S1921" s="16" t="s">
        <v>8594</v>
      </c>
      <c r="T1921" s="16" t="s">
        <v>17318</v>
      </c>
      <c r="U1921" s="16" t="s">
        <v>447</v>
      </c>
      <c r="V1921" s="16" t="s">
        <v>17319</v>
      </c>
      <c r="W1921" s="16" t="s">
        <v>17316</v>
      </c>
      <c r="X1921" s="16" t="s">
        <v>449</v>
      </c>
      <c r="Y1921" s="16" t="s">
        <v>450</v>
      </c>
      <c r="Z1921" s="16" t="s">
        <v>451</v>
      </c>
      <c r="AA1921" s="16" t="s">
        <v>17320</v>
      </c>
      <c r="AB1921" s="16" t="s">
        <v>8594</v>
      </c>
      <c r="AC1921" s="16" t="s">
        <v>25</v>
      </c>
      <c r="AD1921" s="16" t="s">
        <v>453</v>
      </c>
      <c r="AE1921" s="16" t="s">
        <v>338</v>
      </c>
      <c r="AF1921" s="16" t="s">
        <v>338</v>
      </c>
      <c r="AG1921" s="25">
        <f ca="1" t="shared" si="224"/>
        <v>17.9699999999721</v>
      </c>
      <c r="AH1921" s="25" t="str">
        <f t="shared" si="225"/>
        <v>是</v>
      </c>
      <c r="AI1921" s="26" t="str">
        <f ca="1" t="shared" si="226"/>
        <v>是</v>
      </c>
      <c r="AJ1921" s="27" t="str">
        <f ca="1" t="shared" si="227"/>
        <v>是</v>
      </c>
      <c r="AK1921" s="28" t="s">
        <v>69</v>
      </c>
      <c r="AL1921" s="28"/>
      <c r="AM1921" s="28"/>
    </row>
    <row r="1922" spans="1:39">
      <c r="A1922" s="22" t="str">
        <f t="shared" si="222"/>
        <v>黄山黄山区网点</v>
      </c>
      <c r="B1922" s="22" t="str">
        <f>VLOOKUP(R1922,区域划分!A:B,2,0)</f>
        <v>黄山</v>
      </c>
      <c r="C1922" t="str">
        <f t="shared" si="223"/>
        <v>2020-11-09</v>
      </c>
      <c r="D1922" s="16" t="s">
        <v>17321</v>
      </c>
      <c r="E1922" s="16" t="s">
        <v>17322</v>
      </c>
      <c r="F1922" s="16" t="s">
        <v>433</v>
      </c>
      <c r="G1922" s="16" t="s">
        <v>471</v>
      </c>
      <c r="H1922" s="16" t="s">
        <v>472</v>
      </c>
      <c r="I1922" s="16" t="s">
        <v>473</v>
      </c>
      <c r="J1922" s="16" t="s">
        <v>8833</v>
      </c>
      <c r="K1922" s="16" t="s">
        <v>8834</v>
      </c>
      <c r="L1922" s="16" t="s">
        <v>17323</v>
      </c>
      <c r="M1922" s="16" t="s">
        <v>537</v>
      </c>
      <c r="N1922" s="16" t="s">
        <v>441</v>
      </c>
      <c r="O1922" s="16" t="s">
        <v>442</v>
      </c>
      <c r="P1922" s="16" t="s">
        <v>537</v>
      </c>
      <c r="Q1922" s="16" t="s">
        <v>17324</v>
      </c>
      <c r="R1922" s="16" t="s">
        <v>78</v>
      </c>
      <c r="S1922" s="16" t="s">
        <v>8147</v>
      </c>
      <c r="T1922" s="16" t="s">
        <v>17325</v>
      </c>
      <c r="U1922" s="16" t="s">
        <v>447</v>
      </c>
      <c r="V1922" s="16" t="s">
        <v>541</v>
      </c>
      <c r="W1922" s="16" t="s">
        <v>537</v>
      </c>
      <c r="X1922" s="16" t="s">
        <v>449</v>
      </c>
      <c r="Y1922" s="16" t="s">
        <v>450</v>
      </c>
      <c r="Z1922" s="16" t="s">
        <v>451</v>
      </c>
      <c r="AA1922" s="16" t="s">
        <v>17326</v>
      </c>
      <c r="AB1922" s="16" t="s">
        <v>8147</v>
      </c>
      <c r="AC1922" s="16" t="s">
        <v>78</v>
      </c>
      <c r="AD1922" s="16" t="s">
        <v>453</v>
      </c>
      <c r="AE1922" s="16" t="s">
        <v>338</v>
      </c>
      <c r="AF1922" s="16" t="s">
        <v>338</v>
      </c>
      <c r="AG1922" s="25">
        <f ca="1" t="shared" si="224"/>
        <v>1.16416666656733</v>
      </c>
      <c r="AH1922" s="25" t="str">
        <f t="shared" si="225"/>
        <v>是</v>
      </c>
      <c r="AI1922" s="26" t="str">
        <f ca="1" t="shared" si="226"/>
        <v>是</v>
      </c>
      <c r="AJ1922" s="27" t="str">
        <f ca="1" t="shared" si="227"/>
        <v>是</v>
      </c>
      <c r="AK1922" s="28" t="s">
        <v>69</v>
      </c>
      <c r="AL1922" s="28"/>
      <c r="AM1922" s="28"/>
    </row>
    <row r="1923" spans="1:39">
      <c r="A1923" s="22" t="str">
        <f t="shared" si="222"/>
        <v>六安霍邱姚李网点</v>
      </c>
      <c r="B1923" s="22" t="str">
        <f>VLOOKUP(R1923,区域划分!A:B,2,0)</f>
        <v>六安</v>
      </c>
      <c r="C1923" t="str">
        <f t="shared" si="223"/>
        <v>2020-11-09</v>
      </c>
      <c r="D1923" s="16" t="s">
        <v>17327</v>
      </c>
      <c r="E1923" s="16" t="s">
        <v>17328</v>
      </c>
      <c r="F1923" s="16" t="s">
        <v>433</v>
      </c>
      <c r="G1923" s="16" t="s">
        <v>532</v>
      </c>
      <c r="H1923" s="16" t="s">
        <v>533</v>
      </c>
      <c r="I1923" s="16" t="s">
        <v>473</v>
      </c>
      <c r="J1923" s="16" t="s">
        <v>1072</v>
      </c>
      <c r="K1923" s="16" t="s">
        <v>17329</v>
      </c>
      <c r="L1923" s="16" t="s">
        <v>17330</v>
      </c>
      <c r="M1923" s="16" t="s">
        <v>17331</v>
      </c>
      <c r="N1923" s="16" t="s">
        <v>478</v>
      </c>
      <c r="O1923" s="16" t="s">
        <v>442</v>
      </c>
      <c r="P1923" s="16" t="s">
        <v>17332</v>
      </c>
      <c r="Q1923" s="16" t="s">
        <v>17333</v>
      </c>
      <c r="R1923" s="16" t="s">
        <v>37</v>
      </c>
      <c r="S1923" s="16" t="s">
        <v>17334</v>
      </c>
      <c r="T1923" s="16" t="s">
        <v>17335</v>
      </c>
      <c r="U1923" s="16" t="s">
        <v>447</v>
      </c>
      <c r="V1923" s="16" t="s">
        <v>17336</v>
      </c>
      <c r="W1923" s="16" t="s">
        <v>17332</v>
      </c>
      <c r="X1923" s="16" t="s">
        <v>449</v>
      </c>
      <c r="Y1923" s="16" t="s">
        <v>450</v>
      </c>
      <c r="Z1923" s="16" t="s">
        <v>451</v>
      </c>
      <c r="AA1923" s="16" t="s">
        <v>17337</v>
      </c>
      <c r="AB1923" s="16" t="s">
        <v>17338</v>
      </c>
      <c r="AC1923" s="16" t="s">
        <v>37</v>
      </c>
      <c r="AD1923" s="16" t="s">
        <v>453</v>
      </c>
      <c r="AE1923" s="16" t="s">
        <v>338</v>
      </c>
      <c r="AF1923" s="16" t="s">
        <v>338</v>
      </c>
      <c r="AG1923" s="25">
        <f ca="1" t="shared" si="224"/>
        <v>21.8386111110449</v>
      </c>
      <c r="AH1923" s="25" t="str">
        <f t="shared" si="225"/>
        <v>是</v>
      </c>
      <c r="AI1923" s="26" t="str">
        <f ca="1" t="shared" si="226"/>
        <v>是</v>
      </c>
      <c r="AJ1923" s="27" t="str">
        <f ca="1" t="shared" si="227"/>
        <v>是</v>
      </c>
      <c r="AK1923" s="28" t="s">
        <v>69</v>
      </c>
      <c r="AL1923" s="28"/>
      <c r="AM1923" s="28"/>
    </row>
    <row r="1924" spans="1:39">
      <c r="A1924" s="22" t="str">
        <f t="shared" si="222"/>
        <v>合肥经开大学城网点</v>
      </c>
      <c r="B1924" s="22" t="str">
        <f>VLOOKUP(R1924,区域划分!A:B,2,0)</f>
        <v>合肥南</v>
      </c>
      <c r="C1924" t="str">
        <f t="shared" si="223"/>
        <v>2020-11-09</v>
      </c>
      <c r="D1924" s="16" t="s">
        <v>17339</v>
      </c>
      <c r="E1924" s="16" t="s">
        <v>15206</v>
      </c>
      <c r="F1924" s="16" t="s">
        <v>433</v>
      </c>
      <c r="G1924" s="16" t="s">
        <v>532</v>
      </c>
      <c r="H1924" s="16" t="s">
        <v>533</v>
      </c>
      <c r="I1924" s="16" t="s">
        <v>436</v>
      </c>
      <c r="J1924" s="16" t="s">
        <v>15207</v>
      </c>
      <c r="K1924" s="16" t="s">
        <v>15208</v>
      </c>
      <c r="L1924" s="16" t="s">
        <v>17340</v>
      </c>
      <c r="M1924" s="16" t="s">
        <v>17341</v>
      </c>
      <c r="N1924" s="16" t="s">
        <v>441</v>
      </c>
      <c r="O1924" s="16" t="s">
        <v>442</v>
      </c>
      <c r="P1924" s="16" t="s">
        <v>17342</v>
      </c>
      <c r="Q1924" s="16" t="s">
        <v>15212</v>
      </c>
      <c r="R1924" s="16" t="s">
        <v>7</v>
      </c>
      <c r="S1924" s="16" t="s">
        <v>3414</v>
      </c>
      <c r="T1924" s="16" t="s">
        <v>16236</v>
      </c>
      <c r="U1924" s="16" t="s">
        <v>447</v>
      </c>
      <c r="V1924" s="16" t="s">
        <v>17343</v>
      </c>
      <c r="W1924" s="16" t="s">
        <v>17342</v>
      </c>
      <c r="X1924" s="16" t="s">
        <v>449</v>
      </c>
      <c r="Y1924" s="16" t="s">
        <v>450</v>
      </c>
      <c r="Z1924" s="16" t="s">
        <v>451</v>
      </c>
      <c r="AA1924" s="16" t="s">
        <v>17344</v>
      </c>
      <c r="AB1924" s="16" t="s">
        <v>3414</v>
      </c>
      <c r="AC1924" s="16" t="s">
        <v>7</v>
      </c>
      <c r="AD1924" s="16" t="s">
        <v>453</v>
      </c>
      <c r="AE1924" s="16" t="s">
        <v>338</v>
      </c>
      <c r="AF1924" s="16" t="s">
        <v>338</v>
      </c>
      <c r="AG1924" s="25">
        <f ca="1" t="shared" si="224"/>
        <v>16.6833333332324</v>
      </c>
      <c r="AH1924" s="25" t="str">
        <f t="shared" si="225"/>
        <v>是</v>
      </c>
      <c r="AI1924" s="26" t="str">
        <f ca="1" t="shared" si="226"/>
        <v>是</v>
      </c>
      <c r="AJ1924" s="27" t="str">
        <f ca="1" t="shared" si="227"/>
        <v>是</v>
      </c>
      <c r="AK1924" s="28" t="s">
        <v>69</v>
      </c>
      <c r="AL1924" s="28"/>
      <c r="AM1924" s="28"/>
    </row>
    <row r="1925" spans="1:39">
      <c r="A1925" s="22" t="str">
        <f t="shared" si="222"/>
        <v>合肥经开大学城网点</v>
      </c>
      <c r="B1925" s="22" t="str">
        <f>VLOOKUP(R1925,区域划分!A:B,2,0)</f>
        <v>合肥南</v>
      </c>
      <c r="C1925" t="str">
        <f t="shared" si="223"/>
        <v>2020-11-09</v>
      </c>
      <c r="D1925" s="16" t="s">
        <v>17345</v>
      </c>
      <c r="E1925" s="16" t="s">
        <v>17346</v>
      </c>
      <c r="F1925" s="16" t="s">
        <v>835</v>
      </c>
      <c r="G1925" s="16" t="s">
        <v>471</v>
      </c>
      <c r="H1925" s="16" t="s">
        <v>472</v>
      </c>
      <c r="I1925" s="16" t="s">
        <v>473</v>
      </c>
      <c r="J1925" s="16" t="s">
        <v>836</v>
      </c>
      <c r="K1925" s="16" t="s">
        <v>17347</v>
      </c>
      <c r="L1925" s="16" t="s">
        <v>17348</v>
      </c>
      <c r="M1925" s="16" t="s">
        <v>17349</v>
      </c>
      <c r="N1925" s="16" t="s">
        <v>478</v>
      </c>
      <c r="O1925" s="16" t="s">
        <v>442</v>
      </c>
      <c r="P1925" s="16" t="s">
        <v>17350</v>
      </c>
      <c r="Q1925" s="16" t="s">
        <v>17351</v>
      </c>
      <c r="R1925" s="16" t="s">
        <v>7</v>
      </c>
      <c r="S1925" s="16" t="s">
        <v>3414</v>
      </c>
      <c r="T1925" s="16" t="s">
        <v>16484</v>
      </c>
      <c r="U1925" s="16" t="s">
        <v>447</v>
      </c>
      <c r="V1925" s="16" t="s">
        <v>17352</v>
      </c>
      <c r="W1925" s="16" t="s">
        <v>17350</v>
      </c>
      <c r="X1925" s="16" t="s">
        <v>449</v>
      </c>
      <c r="Y1925" s="16" t="s">
        <v>450</v>
      </c>
      <c r="Z1925" s="16" t="s">
        <v>451</v>
      </c>
      <c r="AA1925" s="16" t="s">
        <v>17353</v>
      </c>
      <c r="AB1925" s="16" t="s">
        <v>3414</v>
      </c>
      <c r="AC1925" s="16" t="s">
        <v>7</v>
      </c>
      <c r="AD1925" s="16" t="s">
        <v>453</v>
      </c>
      <c r="AE1925" s="16" t="s">
        <v>338</v>
      </c>
      <c r="AF1925" s="16" t="s">
        <v>338</v>
      </c>
      <c r="AG1925" s="25">
        <f ca="1" t="shared" si="224"/>
        <v>16.9886111111264</v>
      </c>
      <c r="AH1925" s="25" t="str">
        <f t="shared" si="225"/>
        <v>是</v>
      </c>
      <c r="AI1925" s="26" t="str">
        <f ca="1" t="shared" si="226"/>
        <v>是</v>
      </c>
      <c r="AJ1925" s="27" t="str">
        <f ca="1" t="shared" si="227"/>
        <v>是</v>
      </c>
      <c r="AK1925" s="28" t="s">
        <v>69</v>
      </c>
      <c r="AL1925" s="28"/>
      <c r="AM1925" s="28"/>
    </row>
    <row r="1926" spans="1:39">
      <c r="A1926" s="22" t="str">
        <f t="shared" si="222"/>
        <v>合肥经开大学城网点</v>
      </c>
      <c r="B1926" s="22" t="str">
        <f>VLOOKUP(R1926,区域划分!A:B,2,0)</f>
        <v>合肥南</v>
      </c>
      <c r="C1926" t="str">
        <f t="shared" si="223"/>
        <v>2020-11-09</v>
      </c>
      <c r="D1926" s="16" t="s">
        <v>17354</v>
      </c>
      <c r="E1926" s="16" t="s">
        <v>17355</v>
      </c>
      <c r="F1926" s="16" t="s">
        <v>433</v>
      </c>
      <c r="G1926" s="16" t="s">
        <v>471</v>
      </c>
      <c r="H1926" s="16" t="s">
        <v>599</v>
      </c>
      <c r="I1926" s="16" t="s">
        <v>436</v>
      </c>
      <c r="J1926" s="16" t="s">
        <v>1093</v>
      </c>
      <c r="K1926" s="16" t="s">
        <v>5536</v>
      </c>
      <c r="L1926" s="16" t="s">
        <v>17356</v>
      </c>
      <c r="M1926" s="16" t="s">
        <v>17357</v>
      </c>
      <c r="N1926" s="16" t="s">
        <v>478</v>
      </c>
      <c r="O1926" s="16" t="s">
        <v>479</v>
      </c>
      <c r="P1926" s="16" t="s">
        <v>17358</v>
      </c>
      <c r="Q1926" s="16" t="s">
        <v>17359</v>
      </c>
      <c r="R1926" s="16" t="s">
        <v>7</v>
      </c>
      <c r="S1926" s="16" t="s">
        <v>606</v>
      </c>
      <c r="T1926" s="16" t="s">
        <v>11639</v>
      </c>
      <c r="U1926" s="16" t="s">
        <v>466</v>
      </c>
      <c r="V1926" s="16" t="s">
        <v>17360</v>
      </c>
      <c r="W1926" s="16" t="s">
        <v>17358</v>
      </c>
      <c r="X1926" s="16" t="s">
        <v>449</v>
      </c>
      <c r="Y1926" s="16" t="s">
        <v>450</v>
      </c>
      <c r="Z1926" s="16" t="s">
        <v>451</v>
      </c>
      <c r="AA1926" s="16" t="s">
        <v>17361</v>
      </c>
      <c r="AB1926" s="16" t="s">
        <v>606</v>
      </c>
      <c r="AC1926" s="16" t="s">
        <v>7</v>
      </c>
      <c r="AD1926" s="16" t="s">
        <v>453</v>
      </c>
      <c r="AE1926" s="16" t="s">
        <v>7</v>
      </c>
      <c r="AF1926" s="16" t="s">
        <v>338</v>
      </c>
      <c r="AG1926" s="25">
        <f ca="1" t="shared" si="224"/>
        <v>23.5438888887875</v>
      </c>
      <c r="AH1926" s="25" t="str">
        <f t="shared" si="225"/>
        <v>是</v>
      </c>
      <c r="AI1926" s="26" t="str">
        <f ca="1" t="shared" si="226"/>
        <v>是</v>
      </c>
      <c r="AJ1926" s="27" t="str">
        <f ca="1" t="shared" si="227"/>
        <v>是</v>
      </c>
      <c r="AK1926" s="28" t="s">
        <v>69</v>
      </c>
      <c r="AL1926" s="28" t="s">
        <v>71</v>
      </c>
      <c r="AM1926" s="28"/>
    </row>
    <row r="1927" spans="1:39">
      <c r="A1927" s="22" t="str">
        <f t="shared" si="222"/>
        <v>合肥经开大学城网点</v>
      </c>
      <c r="B1927" s="22" t="str">
        <f>VLOOKUP(R1927,区域划分!A:B,2,0)</f>
        <v>合肥南</v>
      </c>
      <c r="C1927" t="str">
        <f t="shared" si="223"/>
        <v>2020-11-09</v>
      </c>
      <c r="D1927" s="16" t="s">
        <v>17362</v>
      </c>
      <c r="E1927" s="16" t="s">
        <v>13686</v>
      </c>
      <c r="F1927" s="16" t="s">
        <v>433</v>
      </c>
      <c r="G1927" s="16" t="s">
        <v>471</v>
      </c>
      <c r="H1927" s="16" t="s">
        <v>472</v>
      </c>
      <c r="I1927" s="16" t="s">
        <v>436</v>
      </c>
      <c r="J1927" s="16" t="s">
        <v>1220</v>
      </c>
      <c r="K1927" s="16" t="s">
        <v>1221</v>
      </c>
      <c r="L1927" s="16" t="s">
        <v>17363</v>
      </c>
      <c r="M1927" s="16" t="s">
        <v>13688</v>
      </c>
      <c r="N1927" s="16" t="s">
        <v>478</v>
      </c>
      <c r="O1927" s="16" t="s">
        <v>442</v>
      </c>
      <c r="P1927" s="16" t="s">
        <v>13689</v>
      </c>
      <c r="Q1927" s="16" t="s">
        <v>8866</v>
      </c>
      <c r="R1927" s="16" t="s">
        <v>7</v>
      </c>
      <c r="S1927" s="16" t="s">
        <v>606</v>
      </c>
      <c r="T1927" s="16" t="s">
        <v>11639</v>
      </c>
      <c r="U1927" s="16" t="s">
        <v>466</v>
      </c>
      <c r="V1927" s="16" t="s">
        <v>13690</v>
      </c>
      <c r="W1927" s="16" t="s">
        <v>13689</v>
      </c>
      <c r="X1927" s="16" t="s">
        <v>449</v>
      </c>
      <c r="Y1927" s="16" t="s">
        <v>450</v>
      </c>
      <c r="Z1927" s="16" t="s">
        <v>451</v>
      </c>
      <c r="AA1927" s="16" t="s">
        <v>17364</v>
      </c>
      <c r="AB1927" s="16" t="s">
        <v>606</v>
      </c>
      <c r="AC1927" s="16" t="s">
        <v>7</v>
      </c>
      <c r="AD1927" s="16" t="s">
        <v>453</v>
      </c>
      <c r="AE1927" s="16" t="s">
        <v>7</v>
      </c>
      <c r="AF1927" s="16" t="s">
        <v>338</v>
      </c>
      <c r="AG1927" s="25">
        <f ca="1" t="shared" si="224"/>
        <v>23.4830555555527</v>
      </c>
      <c r="AH1927" s="25" t="str">
        <f t="shared" si="225"/>
        <v>是</v>
      </c>
      <c r="AI1927" s="26" t="str">
        <f ca="1" t="shared" si="226"/>
        <v>是</v>
      </c>
      <c r="AJ1927" s="27" t="str">
        <f ca="1" t="shared" si="227"/>
        <v>是</v>
      </c>
      <c r="AK1927" s="28" t="s">
        <v>69</v>
      </c>
      <c r="AL1927" s="28" t="s">
        <v>71</v>
      </c>
      <c r="AM1927" s="28"/>
    </row>
    <row r="1928" spans="1:39">
      <c r="A1928" s="22" t="str">
        <f t="shared" si="222"/>
        <v>马鞍山和县网点</v>
      </c>
      <c r="B1928" s="22" t="str">
        <f>VLOOKUP(R1928,区域划分!A:B,2,0)</f>
        <v>和县</v>
      </c>
      <c r="C1928" t="str">
        <f t="shared" si="223"/>
        <v>2020-11-09</v>
      </c>
      <c r="D1928" s="16" t="s">
        <v>17365</v>
      </c>
      <c r="E1928" s="16" t="s">
        <v>17366</v>
      </c>
      <c r="F1928" s="16" t="s">
        <v>835</v>
      </c>
      <c r="G1928" s="16" t="s">
        <v>456</v>
      </c>
      <c r="H1928" s="16" t="s">
        <v>457</v>
      </c>
      <c r="I1928" s="16" t="s">
        <v>436</v>
      </c>
      <c r="J1928" s="16" t="s">
        <v>836</v>
      </c>
      <c r="K1928" s="16" t="s">
        <v>4457</v>
      </c>
      <c r="L1928" s="16" t="s">
        <v>17367</v>
      </c>
      <c r="M1928" s="16" t="s">
        <v>17368</v>
      </c>
      <c r="N1928" s="16" t="s">
        <v>478</v>
      </c>
      <c r="O1928" s="16" t="s">
        <v>442</v>
      </c>
      <c r="P1928" s="16" t="s">
        <v>17369</v>
      </c>
      <c r="Q1928" s="16" t="s">
        <v>17370</v>
      </c>
      <c r="R1928" s="16" t="s">
        <v>59</v>
      </c>
      <c r="S1928" s="16" t="s">
        <v>9895</v>
      </c>
      <c r="T1928" s="16" t="s">
        <v>17371</v>
      </c>
      <c r="U1928" s="16" t="s">
        <v>447</v>
      </c>
      <c r="V1928" s="16" t="s">
        <v>17372</v>
      </c>
      <c r="W1928" s="16" t="s">
        <v>17369</v>
      </c>
      <c r="X1928" s="16" t="s">
        <v>449</v>
      </c>
      <c r="Y1928" s="16" t="s">
        <v>450</v>
      </c>
      <c r="Z1928" s="16" t="s">
        <v>451</v>
      </c>
      <c r="AA1928" s="16" t="s">
        <v>17373</v>
      </c>
      <c r="AB1928" s="16" t="s">
        <v>9895</v>
      </c>
      <c r="AC1928" s="16" t="s">
        <v>59</v>
      </c>
      <c r="AD1928" s="16" t="s">
        <v>865</v>
      </c>
      <c r="AE1928" s="16" t="s">
        <v>338</v>
      </c>
      <c r="AF1928" s="16" t="s">
        <v>338</v>
      </c>
      <c r="AG1928" s="25">
        <f ca="1" t="shared" si="224"/>
        <v>20.6369444444426</v>
      </c>
      <c r="AH1928" s="25" t="str">
        <f t="shared" si="225"/>
        <v>是</v>
      </c>
      <c r="AI1928" s="26" t="str">
        <f ca="1" t="shared" si="226"/>
        <v>是</v>
      </c>
      <c r="AJ1928" s="27" t="str">
        <f ca="1" t="shared" si="227"/>
        <v>是</v>
      </c>
      <c r="AK1928" s="28" t="s">
        <v>69</v>
      </c>
      <c r="AL1928" s="28"/>
      <c r="AM1928" s="28"/>
    </row>
    <row r="1929" spans="1:39">
      <c r="A1929" s="22" t="str">
        <f t="shared" si="222"/>
        <v>合肥经开大学城网点</v>
      </c>
      <c r="B1929" s="22" t="str">
        <f>VLOOKUP(R1929,区域划分!A:B,2,0)</f>
        <v>合肥南</v>
      </c>
      <c r="C1929" t="str">
        <f t="shared" si="223"/>
        <v>2020-11-09</v>
      </c>
      <c r="D1929" s="16" t="s">
        <v>17374</v>
      </c>
      <c r="E1929" s="16" t="s">
        <v>17375</v>
      </c>
      <c r="F1929" s="16" t="s">
        <v>433</v>
      </c>
      <c r="G1929" s="16" t="s">
        <v>471</v>
      </c>
      <c r="H1929" s="16" t="s">
        <v>472</v>
      </c>
      <c r="I1929" s="16" t="s">
        <v>436</v>
      </c>
      <c r="J1929" s="16" t="s">
        <v>1072</v>
      </c>
      <c r="K1929" s="16" t="s">
        <v>5764</v>
      </c>
      <c r="L1929" s="16" t="s">
        <v>17376</v>
      </c>
      <c r="M1929" s="16" t="s">
        <v>17377</v>
      </c>
      <c r="N1929" s="16" t="s">
        <v>478</v>
      </c>
      <c r="O1929" s="16" t="s">
        <v>442</v>
      </c>
      <c r="P1929" s="16" t="s">
        <v>17378</v>
      </c>
      <c r="Q1929" s="16" t="s">
        <v>17379</v>
      </c>
      <c r="R1929" s="16" t="s">
        <v>7</v>
      </c>
      <c r="S1929" s="16" t="s">
        <v>3414</v>
      </c>
      <c r="T1929" s="16" t="s">
        <v>16414</v>
      </c>
      <c r="U1929" s="16" t="s">
        <v>447</v>
      </c>
      <c r="V1929" s="16" t="s">
        <v>1897</v>
      </c>
      <c r="W1929" s="16" t="s">
        <v>17378</v>
      </c>
      <c r="X1929" s="16" t="s">
        <v>449</v>
      </c>
      <c r="Y1929" s="16" t="s">
        <v>450</v>
      </c>
      <c r="Z1929" s="16" t="s">
        <v>451</v>
      </c>
      <c r="AA1929" s="16" t="s">
        <v>17380</v>
      </c>
      <c r="AB1929" s="16" t="s">
        <v>3414</v>
      </c>
      <c r="AC1929" s="16" t="s">
        <v>7</v>
      </c>
      <c r="AD1929" s="16" t="s">
        <v>453</v>
      </c>
      <c r="AE1929" s="16" t="s">
        <v>338</v>
      </c>
      <c r="AF1929" s="16" t="s">
        <v>338</v>
      </c>
      <c r="AG1929" s="25">
        <f ca="1" t="shared" si="224"/>
        <v>16.5447222221992</v>
      </c>
      <c r="AH1929" s="25" t="str">
        <f t="shared" si="225"/>
        <v>是</v>
      </c>
      <c r="AI1929" s="26" t="str">
        <f ca="1" t="shared" si="226"/>
        <v>是</v>
      </c>
      <c r="AJ1929" s="27" t="str">
        <f ca="1" t="shared" si="227"/>
        <v>是</v>
      </c>
      <c r="AK1929" s="28" t="s">
        <v>69</v>
      </c>
      <c r="AL1929" s="28"/>
      <c r="AM1929" s="28"/>
    </row>
    <row r="1930" spans="1:39">
      <c r="A1930" s="22" t="str">
        <f t="shared" si="222"/>
        <v>合肥经开大学城网点</v>
      </c>
      <c r="B1930" s="22" t="str">
        <f>VLOOKUP(R1930,区域划分!A:B,2,0)</f>
        <v>合肥南</v>
      </c>
      <c r="C1930" t="str">
        <f t="shared" si="223"/>
        <v>2020-11-09</v>
      </c>
      <c r="D1930" s="16" t="s">
        <v>17381</v>
      </c>
      <c r="E1930" s="16" t="s">
        <v>17382</v>
      </c>
      <c r="F1930" s="16" t="s">
        <v>835</v>
      </c>
      <c r="G1930" s="16" t="s">
        <v>471</v>
      </c>
      <c r="H1930" s="16" t="s">
        <v>599</v>
      </c>
      <c r="I1930" s="16" t="s">
        <v>436</v>
      </c>
      <c r="J1930" s="16" t="s">
        <v>836</v>
      </c>
      <c r="K1930" s="16" t="s">
        <v>17383</v>
      </c>
      <c r="L1930" s="16" t="s">
        <v>17384</v>
      </c>
      <c r="M1930" s="16" t="s">
        <v>17385</v>
      </c>
      <c r="N1930" s="16" t="s">
        <v>478</v>
      </c>
      <c r="O1930" s="16" t="s">
        <v>442</v>
      </c>
      <c r="P1930" s="16" t="s">
        <v>17386</v>
      </c>
      <c r="Q1930" s="16" t="s">
        <v>13756</v>
      </c>
      <c r="R1930" s="16" t="s">
        <v>7</v>
      </c>
      <c r="S1930" s="16" t="s">
        <v>3414</v>
      </c>
      <c r="T1930" s="16" t="s">
        <v>17387</v>
      </c>
      <c r="U1930" s="16" t="s">
        <v>447</v>
      </c>
      <c r="V1930" s="16" t="s">
        <v>17388</v>
      </c>
      <c r="W1930" s="16" t="s">
        <v>17386</v>
      </c>
      <c r="X1930" s="16" t="s">
        <v>449</v>
      </c>
      <c r="Y1930" s="16" t="s">
        <v>450</v>
      </c>
      <c r="Z1930" s="16" t="s">
        <v>451</v>
      </c>
      <c r="AA1930" s="16" t="s">
        <v>17389</v>
      </c>
      <c r="AB1930" s="16" t="s">
        <v>3414</v>
      </c>
      <c r="AC1930" s="16" t="s">
        <v>7</v>
      </c>
      <c r="AD1930" s="16" t="s">
        <v>865</v>
      </c>
      <c r="AE1930" s="16" t="s">
        <v>338</v>
      </c>
      <c r="AF1930" s="16" t="s">
        <v>338</v>
      </c>
      <c r="AG1930" s="25">
        <f ca="1" t="shared" si="224"/>
        <v>20.1702777778264</v>
      </c>
      <c r="AH1930" s="25" t="str">
        <f t="shared" si="225"/>
        <v>是</v>
      </c>
      <c r="AI1930" s="26" t="str">
        <f ca="1" t="shared" si="226"/>
        <v>是</v>
      </c>
      <c r="AJ1930" s="27" t="str">
        <f ca="1" t="shared" si="227"/>
        <v>是</v>
      </c>
      <c r="AK1930" s="28" t="s">
        <v>69</v>
      </c>
      <c r="AL1930" s="28"/>
      <c r="AM1930" s="28"/>
    </row>
    <row r="1931" spans="1:39">
      <c r="A1931" s="22" t="str">
        <f t="shared" si="222"/>
        <v>合肥经开大学城网点</v>
      </c>
      <c r="B1931" s="22" t="str">
        <f>VLOOKUP(R1931,区域划分!A:B,2,0)</f>
        <v>合肥南</v>
      </c>
      <c r="C1931" t="str">
        <f t="shared" si="223"/>
        <v>2020-11-09</v>
      </c>
      <c r="D1931" s="16" t="s">
        <v>17390</v>
      </c>
      <c r="E1931" s="16" t="s">
        <v>17391</v>
      </c>
      <c r="F1931" s="16" t="s">
        <v>433</v>
      </c>
      <c r="G1931" s="16" t="s">
        <v>532</v>
      </c>
      <c r="H1931" s="16" t="s">
        <v>533</v>
      </c>
      <c r="I1931" s="16" t="s">
        <v>436</v>
      </c>
      <c r="J1931" s="16" t="s">
        <v>1468</v>
      </c>
      <c r="K1931" s="16" t="s">
        <v>1469</v>
      </c>
      <c r="L1931" s="16" t="s">
        <v>17392</v>
      </c>
      <c r="M1931" s="16" t="s">
        <v>17393</v>
      </c>
      <c r="N1931" s="16" t="s">
        <v>441</v>
      </c>
      <c r="O1931" s="16" t="s">
        <v>442</v>
      </c>
      <c r="P1931" s="16" t="s">
        <v>17394</v>
      </c>
      <c r="Q1931" s="16" t="s">
        <v>17395</v>
      </c>
      <c r="R1931" s="16" t="s">
        <v>7</v>
      </c>
      <c r="S1931" s="16" t="s">
        <v>606</v>
      </c>
      <c r="T1931" s="16" t="s">
        <v>11639</v>
      </c>
      <c r="U1931" s="16" t="s">
        <v>466</v>
      </c>
      <c r="V1931" s="16" t="s">
        <v>17396</v>
      </c>
      <c r="W1931" s="16" t="s">
        <v>17394</v>
      </c>
      <c r="X1931" s="16" t="s">
        <v>449</v>
      </c>
      <c r="Y1931" s="16" t="s">
        <v>450</v>
      </c>
      <c r="Z1931" s="16" t="s">
        <v>451</v>
      </c>
      <c r="AA1931" s="16" t="s">
        <v>17397</v>
      </c>
      <c r="AB1931" s="16" t="s">
        <v>606</v>
      </c>
      <c r="AC1931" s="16" t="s">
        <v>7</v>
      </c>
      <c r="AD1931" s="16" t="s">
        <v>453</v>
      </c>
      <c r="AE1931" s="16" t="s">
        <v>7</v>
      </c>
      <c r="AF1931" s="16" t="s">
        <v>338</v>
      </c>
      <c r="AG1931" s="25">
        <f ca="1" t="shared" si="224"/>
        <v>23.6666666666279</v>
      </c>
      <c r="AH1931" s="25" t="str">
        <f t="shared" si="225"/>
        <v>是</v>
      </c>
      <c r="AI1931" s="26" t="str">
        <f ca="1" t="shared" si="226"/>
        <v>是</v>
      </c>
      <c r="AJ1931" s="27" t="str">
        <f ca="1" t="shared" si="227"/>
        <v>是</v>
      </c>
      <c r="AK1931" s="28" t="s">
        <v>69</v>
      </c>
      <c r="AL1931" s="28" t="s">
        <v>71</v>
      </c>
      <c r="AM1931" s="28"/>
    </row>
    <row r="1932" spans="1:39">
      <c r="A1932" s="22" t="str">
        <f t="shared" si="222"/>
        <v>合肥经开大学城网点</v>
      </c>
      <c r="B1932" s="22" t="str">
        <f>VLOOKUP(R1932,区域划分!A:B,2,0)</f>
        <v>合肥南</v>
      </c>
      <c r="C1932" t="str">
        <f t="shared" si="223"/>
        <v>2020-11-09</v>
      </c>
      <c r="D1932" s="16" t="s">
        <v>17398</v>
      </c>
      <c r="E1932" s="16" t="s">
        <v>17399</v>
      </c>
      <c r="F1932" s="16" t="s">
        <v>433</v>
      </c>
      <c r="G1932" s="16" t="s">
        <v>471</v>
      </c>
      <c r="H1932" s="16" t="s">
        <v>472</v>
      </c>
      <c r="I1932" s="16" t="s">
        <v>473</v>
      </c>
      <c r="J1932" s="16" t="s">
        <v>7554</v>
      </c>
      <c r="K1932" s="16" t="s">
        <v>17400</v>
      </c>
      <c r="L1932" s="16" t="s">
        <v>17401</v>
      </c>
      <c r="M1932" s="16" t="s">
        <v>17402</v>
      </c>
      <c r="N1932" s="16" t="s">
        <v>441</v>
      </c>
      <c r="O1932" s="16" t="s">
        <v>442</v>
      </c>
      <c r="P1932" s="16" t="s">
        <v>17403</v>
      </c>
      <c r="Q1932" s="16" t="s">
        <v>17404</v>
      </c>
      <c r="R1932" s="16" t="s">
        <v>7</v>
      </c>
      <c r="S1932" s="16" t="s">
        <v>606</v>
      </c>
      <c r="T1932" s="16" t="s">
        <v>11639</v>
      </c>
      <c r="U1932" s="16" t="s">
        <v>466</v>
      </c>
      <c r="V1932" s="16" t="s">
        <v>17405</v>
      </c>
      <c r="W1932" s="16" t="s">
        <v>17403</v>
      </c>
      <c r="X1932" s="16" t="s">
        <v>449</v>
      </c>
      <c r="Y1932" s="16" t="s">
        <v>450</v>
      </c>
      <c r="Z1932" s="16" t="s">
        <v>451</v>
      </c>
      <c r="AA1932" s="16" t="s">
        <v>17406</v>
      </c>
      <c r="AB1932" s="16" t="s">
        <v>606</v>
      </c>
      <c r="AC1932" s="16" t="s">
        <v>7</v>
      </c>
      <c r="AD1932" s="16" t="s">
        <v>453</v>
      </c>
      <c r="AE1932" s="16" t="s">
        <v>7</v>
      </c>
      <c r="AF1932" s="16" t="s">
        <v>338</v>
      </c>
      <c r="AG1932" s="25">
        <f ca="1" t="shared" si="224"/>
        <v>23.5861111111008</v>
      </c>
      <c r="AH1932" s="25" t="str">
        <f t="shared" si="225"/>
        <v>是</v>
      </c>
      <c r="AI1932" s="26" t="str">
        <f ca="1" t="shared" si="226"/>
        <v>是</v>
      </c>
      <c r="AJ1932" s="27" t="str">
        <f ca="1" t="shared" si="227"/>
        <v>是</v>
      </c>
      <c r="AK1932" s="28" t="s">
        <v>69</v>
      </c>
      <c r="AL1932" s="28" t="s">
        <v>71</v>
      </c>
      <c r="AM1932" s="28"/>
    </row>
    <row r="1933" spans="1:39">
      <c r="A1933" s="22" t="str">
        <f t="shared" si="222"/>
        <v>合肥长丰水湖镇网点</v>
      </c>
      <c r="B1933" s="22" t="str">
        <f>VLOOKUP(R1933,区域划分!A:B,2,0)</f>
        <v>合肥北</v>
      </c>
      <c r="C1933" t="str">
        <f t="shared" si="223"/>
        <v>2020-11-09</v>
      </c>
      <c r="D1933" s="16" t="s">
        <v>17407</v>
      </c>
      <c r="E1933" s="16" t="s">
        <v>17408</v>
      </c>
      <c r="F1933" s="16" t="s">
        <v>433</v>
      </c>
      <c r="G1933" s="16" t="s">
        <v>471</v>
      </c>
      <c r="H1933" s="16" t="s">
        <v>472</v>
      </c>
      <c r="I1933" s="16" t="s">
        <v>473</v>
      </c>
      <c r="J1933" s="16" t="s">
        <v>17409</v>
      </c>
      <c r="K1933" s="16" t="s">
        <v>17410</v>
      </c>
      <c r="L1933" s="16" t="s">
        <v>17411</v>
      </c>
      <c r="M1933" s="16" t="s">
        <v>17412</v>
      </c>
      <c r="N1933" s="16" t="s">
        <v>441</v>
      </c>
      <c r="O1933" s="16" t="s">
        <v>442</v>
      </c>
      <c r="P1933" s="16" t="s">
        <v>17413</v>
      </c>
      <c r="Q1933" s="16" t="s">
        <v>17414</v>
      </c>
      <c r="R1933" s="16" t="s">
        <v>15</v>
      </c>
      <c r="S1933" s="16" t="s">
        <v>829</v>
      </c>
      <c r="T1933" s="16" t="s">
        <v>17415</v>
      </c>
      <c r="U1933" s="16" t="s">
        <v>447</v>
      </c>
      <c r="V1933" s="16" t="s">
        <v>17416</v>
      </c>
      <c r="W1933" s="16" t="s">
        <v>17413</v>
      </c>
      <c r="X1933" s="16" t="s">
        <v>449</v>
      </c>
      <c r="Y1933" s="16" t="s">
        <v>450</v>
      </c>
      <c r="Z1933" s="16" t="s">
        <v>451</v>
      </c>
      <c r="AA1933" s="16" t="s">
        <v>17417</v>
      </c>
      <c r="AB1933" s="16" t="s">
        <v>829</v>
      </c>
      <c r="AC1933" s="16" t="s">
        <v>15</v>
      </c>
      <c r="AD1933" s="16" t="s">
        <v>453</v>
      </c>
      <c r="AE1933" s="16" t="s">
        <v>338</v>
      </c>
      <c r="AF1933" s="16" t="s">
        <v>338</v>
      </c>
      <c r="AG1933" s="25">
        <f ca="1" t="shared" si="224"/>
        <v>23.70972222212</v>
      </c>
      <c r="AH1933" s="25" t="str">
        <f t="shared" si="225"/>
        <v>是</v>
      </c>
      <c r="AI1933" s="26" t="str">
        <f ca="1" t="shared" si="226"/>
        <v>是</v>
      </c>
      <c r="AJ1933" s="27" t="str">
        <f ca="1" t="shared" si="227"/>
        <v>是</v>
      </c>
      <c r="AK1933" s="28" t="s">
        <v>69</v>
      </c>
      <c r="AL1933" s="28"/>
      <c r="AM1933" s="28"/>
    </row>
    <row r="1934" spans="1:39">
      <c r="A1934" s="22" t="str">
        <f t="shared" si="222"/>
        <v>合肥经开大学城网点</v>
      </c>
      <c r="B1934" s="22" t="str">
        <f>VLOOKUP(R1934,区域划分!A:B,2,0)</f>
        <v>合肥南</v>
      </c>
      <c r="C1934" t="str">
        <f t="shared" si="223"/>
        <v>2020-11-09</v>
      </c>
      <c r="D1934" s="16" t="s">
        <v>17418</v>
      </c>
      <c r="E1934" s="16" t="s">
        <v>6002</v>
      </c>
      <c r="F1934" s="16" t="s">
        <v>433</v>
      </c>
      <c r="G1934" s="16" t="s">
        <v>532</v>
      </c>
      <c r="H1934" s="16" t="s">
        <v>533</v>
      </c>
      <c r="I1934" s="16" t="s">
        <v>473</v>
      </c>
      <c r="J1934" s="16" t="s">
        <v>577</v>
      </c>
      <c r="K1934" s="16" t="s">
        <v>578</v>
      </c>
      <c r="L1934" s="16" t="s">
        <v>17419</v>
      </c>
      <c r="M1934" s="16" t="s">
        <v>580</v>
      </c>
      <c r="N1934" s="16" t="s">
        <v>441</v>
      </c>
      <c r="O1934" s="16" t="s">
        <v>442</v>
      </c>
      <c r="P1934" s="16" t="s">
        <v>6005</v>
      </c>
      <c r="Q1934" s="16" t="s">
        <v>6006</v>
      </c>
      <c r="R1934" s="16" t="s">
        <v>7</v>
      </c>
      <c r="S1934" s="16" t="s">
        <v>606</v>
      </c>
      <c r="T1934" s="16" t="s">
        <v>11639</v>
      </c>
      <c r="U1934" s="16" t="s">
        <v>466</v>
      </c>
      <c r="V1934" s="16" t="s">
        <v>583</v>
      </c>
      <c r="W1934" s="16" t="s">
        <v>6005</v>
      </c>
      <c r="X1934" s="16" t="s">
        <v>449</v>
      </c>
      <c r="Y1934" s="16" t="s">
        <v>450</v>
      </c>
      <c r="Z1934" s="16" t="s">
        <v>451</v>
      </c>
      <c r="AA1934" s="16" t="s">
        <v>17420</v>
      </c>
      <c r="AB1934" s="16" t="s">
        <v>606</v>
      </c>
      <c r="AC1934" s="16" t="s">
        <v>9</v>
      </c>
      <c r="AD1934" s="16" t="s">
        <v>453</v>
      </c>
      <c r="AE1934" s="16" t="s">
        <v>7</v>
      </c>
      <c r="AF1934" s="16" t="s">
        <v>338</v>
      </c>
      <c r="AG1934" s="25">
        <f ca="1" t="shared" si="224"/>
        <v>23.501111111138</v>
      </c>
      <c r="AH1934" s="25" t="str">
        <f t="shared" si="225"/>
        <v>是</v>
      </c>
      <c r="AI1934" s="26" t="str">
        <f ca="1" t="shared" si="226"/>
        <v>是</v>
      </c>
      <c r="AJ1934" s="27" t="str">
        <f ca="1" t="shared" si="227"/>
        <v>是</v>
      </c>
      <c r="AK1934" s="28" t="s">
        <v>69</v>
      </c>
      <c r="AL1934" s="28" t="s">
        <v>71</v>
      </c>
      <c r="AM1934" s="28"/>
    </row>
    <row r="1935" spans="1:39">
      <c r="A1935" s="22" t="str">
        <f t="shared" si="222"/>
        <v>合肥包河三里庵网点</v>
      </c>
      <c r="B1935" s="22" t="str">
        <f>VLOOKUP(R1935,区域划分!A:B,2,0)</f>
        <v>合肥南</v>
      </c>
      <c r="C1935" t="str">
        <f t="shared" si="223"/>
        <v>2020-11-09</v>
      </c>
      <c r="D1935" s="16" t="s">
        <v>17421</v>
      </c>
      <c r="E1935" s="16" t="s">
        <v>17422</v>
      </c>
      <c r="F1935" s="16" t="s">
        <v>433</v>
      </c>
      <c r="G1935" s="16" t="s">
        <v>532</v>
      </c>
      <c r="H1935" s="16" t="s">
        <v>533</v>
      </c>
      <c r="I1935" s="16" t="s">
        <v>473</v>
      </c>
      <c r="J1935" s="16" t="s">
        <v>645</v>
      </c>
      <c r="K1935" s="16" t="s">
        <v>646</v>
      </c>
      <c r="L1935" s="16" t="s">
        <v>17423</v>
      </c>
      <c r="M1935" s="16" t="s">
        <v>17424</v>
      </c>
      <c r="N1935" s="16" t="s">
        <v>478</v>
      </c>
      <c r="O1935" s="16" t="s">
        <v>479</v>
      </c>
      <c r="P1935" s="16" t="s">
        <v>17425</v>
      </c>
      <c r="Q1935" s="16" t="s">
        <v>17426</v>
      </c>
      <c r="R1935" s="16" t="s">
        <v>13</v>
      </c>
      <c r="S1935" s="16" t="s">
        <v>606</v>
      </c>
      <c r="T1935" s="16" t="s">
        <v>1880</v>
      </c>
      <c r="U1935" s="16" t="s">
        <v>466</v>
      </c>
      <c r="V1935" s="16" t="s">
        <v>17427</v>
      </c>
      <c r="W1935" s="16" t="s">
        <v>17425</v>
      </c>
      <c r="X1935" s="16" t="s">
        <v>449</v>
      </c>
      <c r="Y1935" s="16" t="s">
        <v>450</v>
      </c>
      <c r="Z1935" s="16" t="s">
        <v>451</v>
      </c>
      <c r="AA1935" s="16" t="s">
        <v>17428</v>
      </c>
      <c r="AB1935" s="16" t="s">
        <v>606</v>
      </c>
      <c r="AC1935" s="16" t="s">
        <v>13</v>
      </c>
      <c r="AD1935" s="16" t="s">
        <v>453</v>
      </c>
      <c r="AE1935" s="16" t="s">
        <v>13</v>
      </c>
      <c r="AF1935" s="16" t="s">
        <v>338</v>
      </c>
      <c r="AG1935" s="25">
        <f ca="1" t="shared" si="224"/>
        <v>23.8880555555806</v>
      </c>
      <c r="AH1935" s="25" t="str">
        <f t="shared" si="225"/>
        <v>是</v>
      </c>
      <c r="AI1935" s="26" t="str">
        <f ca="1" t="shared" si="226"/>
        <v>是</v>
      </c>
      <c r="AJ1935" s="27" t="str">
        <f ca="1" t="shared" si="227"/>
        <v>是</v>
      </c>
      <c r="AK1935" s="28"/>
      <c r="AL1935" s="28" t="s">
        <v>71</v>
      </c>
      <c r="AM1935" s="28"/>
    </row>
    <row r="1936" spans="1:39">
      <c r="A1936" s="22" t="str">
        <f t="shared" si="222"/>
        <v>合肥长丰水湖镇网点</v>
      </c>
      <c r="B1936" s="22" t="str">
        <f>VLOOKUP(R1936,区域划分!A:B,2,0)</f>
        <v>合肥北</v>
      </c>
      <c r="C1936" t="str">
        <f t="shared" si="223"/>
        <v>2020-11-09</v>
      </c>
      <c r="D1936" s="16" t="s">
        <v>17429</v>
      </c>
      <c r="E1936" s="16" t="s">
        <v>17430</v>
      </c>
      <c r="F1936" s="16" t="s">
        <v>433</v>
      </c>
      <c r="G1936" s="16" t="s">
        <v>532</v>
      </c>
      <c r="H1936" s="16" t="s">
        <v>2334</v>
      </c>
      <c r="I1936" s="16" t="s">
        <v>473</v>
      </c>
      <c r="J1936" s="16" t="s">
        <v>4486</v>
      </c>
      <c r="K1936" s="16" t="s">
        <v>4487</v>
      </c>
      <c r="L1936" s="16" t="s">
        <v>17431</v>
      </c>
      <c r="M1936" s="16" t="s">
        <v>17432</v>
      </c>
      <c r="N1936" s="16" t="s">
        <v>478</v>
      </c>
      <c r="O1936" s="16" t="s">
        <v>479</v>
      </c>
      <c r="P1936" s="16" t="s">
        <v>17433</v>
      </c>
      <c r="Q1936" s="16" t="s">
        <v>17434</v>
      </c>
      <c r="R1936" s="16" t="s">
        <v>15</v>
      </c>
      <c r="S1936" s="16" t="s">
        <v>829</v>
      </c>
      <c r="T1936" s="16" t="s">
        <v>17435</v>
      </c>
      <c r="U1936" s="16" t="s">
        <v>447</v>
      </c>
      <c r="V1936" s="16" t="s">
        <v>17436</v>
      </c>
      <c r="W1936" s="16" t="s">
        <v>17433</v>
      </c>
      <c r="X1936" s="16" t="s">
        <v>449</v>
      </c>
      <c r="Y1936" s="16" t="s">
        <v>450</v>
      </c>
      <c r="Z1936" s="16" t="s">
        <v>451</v>
      </c>
      <c r="AA1936" s="16" t="s">
        <v>17437</v>
      </c>
      <c r="AB1936" s="16" t="s">
        <v>829</v>
      </c>
      <c r="AC1936" s="16" t="s">
        <v>15</v>
      </c>
      <c r="AD1936" s="16" t="s">
        <v>453</v>
      </c>
      <c r="AE1936" s="16" t="s">
        <v>338</v>
      </c>
      <c r="AF1936" s="16" t="s">
        <v>338</v>
      </c>
      <c r="AG1936" s="25">
        <f ca="1" t="shared" si="224"/>
        <v>3.50083333341172</v>
      </c>
      <c r="AH1936" s="25" t="str">
        <f t="shared" si="225"/>
        <v>是</v>
      </c>
      <c r="AI1936" s="26" t="str">
        <f ca="1" t="shared" si="226"/>
        <v>是</v>
      </c>
      <c r="AJ1936" s="27" t="str">
        <f ca="1" t="shared" si="227"/>
        <v>是</v>
      </c>
      <c r="AK1936" s="28" t="s">
        <v>69</v>
      </c>
      <c r="AL1936" s="28"/>
      <c r="AM1936" s="28"/>
    </row>
    <row r="1937" spans="1:39">
      <c r="A1937" s="22" t="str">
        <f t="shared" si="222"/>
        <v>合肥经开大学城网点</v>
      </c>
      <c r="B1937" s="22" t="str">
        <f>VLOOKUP(R1937,区域划分!A:B,2,0)</f>
        <v>合肥南</v>
      </c>
      <c r="C1937" t="str">
        <f t="shared" si="223"/>
        <v>2020-11-09</v>
      </c>
      <c r="D1937" s="16" t="s">
        <v>17438</v>
      </c>
      <c r="E1937" s="16" t="s">
        <v>17439</v>
      </c>
      <c r="F1937" s="16" t="s">
        <v>433</v>
      </c>
      <c r="G1937" s="16" t="s">
        <v>471</v>
      </c>
      <c r="H1937" s="16" t="s">
        <v>472</v>
      </c>
      <c r="I1937" s="16" t="s">
        <v>473</v>
      </c>
      <c r="J1937" s="16" t="s">
        <v>1072</v>
      </c>
      <c r="K1937" s="16" t="s">
        <v>17440</v>
      </c>
      <c r="L1937" s="16" t="s">
        <v>17441</v>
      </c>
      <c r="M1937" s="16" t="s">
        <v>17442</v>
      </c>
      <c r="N1937" s="16" t="s">
        <v>478</v>
      </c>
      <c r="O1937" s="16" t="s">
        <v>442</v>
      </c>
      <c r="P1937" s="16" t="s">
        <v>17443</v>
      </c>
      <c r="Q1937" s="16" t="s">
        <v>17444</v>
      </c>
      <c r="R1937" s="16" t="s">
        <v>7</v>
      </c>
      <c r="S1937" s="16" t="s">
        <v>606</v>
      </c>
      <c r="T1937" s="16" t="s">
        <v>11639</v>
      </c>
      <c r="U1937" s="16" t="s">
        <v>466</v>
      </c>
      <c r="V1937" s="16" t="s">
        <v>17445</v>
      </c>
      <c r="W1937" s="16" t="s">
        <v>17443</v>
      </c>
      <c r="X1937" s="16" t="s">
        <v>449</v>
      </c>
      <c r="Y1937" s="16" t="s">
        <v>450</v>
      </c>
      <c r="Z1937" s="16" t="s">
        <v>451</v>
      </c>
      <c r="AA1937" s="16" t="s">
        <v>17446</v>
      </c>
      <c r="AB1937" s="16" t="s">
        <v>606</v>
      </c>
      <c r="AC1937" s="16" t="s">
        <v>7</v>
      </c>
      <c r="AD1937" s="16" t="s">
        <v>453</v>
      </c>
      <c r="AE1937" s="16" t="s">
        <v>7</v>
      </c>
      <c r="AF1937" s="16" t="s">
        <v>338</v>
      </c>
      <c r="AG1937" s="25">
        <f ca="1" t="shared" si="224"/>
        <v>23.6758333331672</v>
      </c>
      <c r="AH1937" s="25" t="str">
        <f t="shared" si="225"/>
        <v>是</v>
      </c>
      <c r="AI1937" s="26" t="str">
        <f ca="1" t="shared" si="226"/>
        <v>是</v>
      </c>
      <c r="AJ1937" s="27" t="str">
        <f ca="1" t="shared" si="227"/>
        <v>是</v>
      </c>
      <c r="AK1937" s="28" t="s">
        <v>69</v>
      </c>
      <c r="AL1937" s="28" t="s">
        <v>71</v>
      </c>
      <c r="AM1937" s="28"/>
    </row>
    <row r="1938" spans="1:39">
      <c r="A1938" s="22" t="str">
        <f t="shared" si="222"/>
        <v>合肥长丰水湖镇网点</v>
      </c>
      <c r="B1938" s="22" t="str">
        <f>VLOOKUP(R1938,区域划分!A:B,2,0)</f>
        <v>合肥北</v>
      </c>
      <c r="C1938" t="str">
        <f t="shared" si="223"/>
        <v>2020-11-09</v>
      </c>
      <c r="D1938" s="16" t="s">
        <v>17447</v>
      </c>
      <c r="E1938" s="16" t="s">
        <v>17448</v>
      </c>
      <c r="F1938" s="16" t="s">
        <v>433</v>
      </c>
      <c r="G1938" s="16" t="s">
        <v>471</v>
      </c>
      <c r="H1938" s="16" t="s">
        <v>472</v>
      </c>
      <c r="I1938" s="16" t="s">
        <v>473</v>
      </c>
      <c r="J1938" s="16" t="s">
        <v>12669</v>
      </c>
      <c r="K1938" s="16" t="s">
        <v>17449</v>
      </c>
      <c r="L1938" s="16" t="s">
        <v>17450</v>
      </c>
      <c r="M1938" s="16" t="s">
        <v>17451</v>
      </c>
      <c r="N1938" s="16" t="s">
        <v>441</v>
      </c>
      <c r="O1938" s="16" t="s">
        <v>442</v>
      </c>
      <c r="P1938" s="16" t="s">
        <v>17452</v>
      </c>
      <c r="Q1938" s="16" t="s">
        <v>17453</v>
      </c>
      <c r="R1938" s="16" t="s">
        <v>15</v>
      </c>
      <c r="S1938" s="16" t="s">
        <v>829</v>
      </c>
      <c r="T1938" s="16" t="s">
        <v>17454</v>
      </c>
      <c r="U1938" s="16" t="s">
        <v>447</v>
      </c>
      <c r="V1938" s="16" t="s">
        <v>17455</v>
      </c>
      <c r="W1938" s="16" t="s">
        <v>17452</v>
      </c>
      <c r="X1938" s="16" t="s">
        <v>449</v>
      </c>
      <c r="Y1938" s="16" t="s">
        <v>450</v>
      </c>
      <c r="Z1938" s="16" t="s">
        <v>451</v>
      </c>
      <c r="AA1938" s="16" t="s">
        <v>17456</v>
      </c>
      <c r="AB1938" s="16" t="s">
        <v>829</v>
      </c>
      <c r="AC1938" s="16" t="s">
        <v>15</v>
      </c>
      <c r="AD1938" s="16" t="s">
        <v>453</v>
      </c>
      <c r="AE1938" s="16" t="s">
        <v>338</v>
      </c>
      <c r="AF1938" s="16" t="s">
        <v>338</v>
      </c>
      <c r="AG1938" s="25">
        <f ca="1" t="shared" si="224"/>
        <v>3.58388888882473</v>
      </c>
      <c r="AH1938" s="25" t="str">
        <f t="shared" si="225"/>
        <v>是</v>
      </c>
      <c r="AI1938" s="26" t="str">
        <f ca="1" t="shared" si="226"/>
        <v>是</v>
      </c>
      <c r="AJ1938" s="27" t="str">
        <f ca="1" t="shared" si="227"/>
        <v>是</v>
      </c>
      <c r="AK1938" s="28" t="s">
        <v>69</v>
      </c>
      <c r="AL1938" s="28"/>
      <c r="AM1938" s="28"/>
    </row>
    <row r="1939" spans="1:39">
      <c r="A1939" s="22" t="str">
        <f t="shared" si="222"/>
        <v>黄山歙县开发区网点</v>
      </c>
      <c r="B1939" s="22" t="str">
        <f>VLOOKUP(R1939,区域划分!A:B,2,0)</f>
        <v>黄山</v>
      </c>
      <c r="C1939" t="str">
        <f t="shared" si="223"/>
        <v>2020-11-09</v>
      </c>
      <c r="D1939" s="16" t="s">
        <v>17457</v>
      </c>
      <c r="E1939" s="16" t="s">
        <v>17458</v>
      </c>
      <c r="F1939" s="16" t="s">
        <v>433</v>
      </c>
      <c r="G1939" s="16" t="s">
        <v>471</v>
      </c>
      <c r="H1939" s="16" t="s">
        <v>472</v>
      </c>
      <c r="I1939" s="16" t="s">
        <v>473</v>
      </c>
      <c r="J1939" s="16" t="s">
        <v>2402</v>
      </c>
      <c r="K1939" s="16" t="s">
        <v>17459</v>
      </c>
      <c r="L1939" s="16" t="s">
        <v>17460</v>
      </c>
      <c r="M1939" s="16" t="s">
        <v>17461</v>
      </c>
      <c r="N1939" s="16" t="s">
        <v>478</v>
      </c>
      <c r="O1939" s="16" t="s">
        <v>479</v>
      </c>
      <c r="P1939" s="16" t="s">
        <v>17462</v>
      </c>
      <c r="Q1939" s="16" t="s">
        <v>17463</v>
      </c>
      <c r="R1939" s="16" t="s">
        <v>143</v>
      </c>
      <c r="S1939" s="16" t="s">
        <v>606</v>
      </c>
      <c r="T1939" s="16" t="s">
        <v>17464</v>
      </c>
      <c r="U1939" s="16" t="s">
        <v>466</v>
      </c>
      <c r="V1939" s="16" t="s">
        <v>17465</v>
      </c>
      <c r="W1939" s="16" t="s">
        <v>17462</v>
      </c>
      <c r="X1939" s="16" t="s">
        <v>449</v>
      </c>
      <c r="Y1939" s="16" t="s">
        <v>450</v>
      </c>
      <c r="Z1939" s="16" t="s">
        <v>451</v>
      </c>
      <c r="AA1939" s="16" t="s">
        <v>17466</v>
      </c>
      <c r="AB1939" s="16" t="s">
        <v>606</v>
      </c>
      <c r="AC1939" s="16" t="s">
        <v>143</v>
      </c>
      <c r="AD1939" s="16" t="s">
        <v>453</v>
      </c>
      <c r="AE1939" s="16" t="s">
        <v>143</v>
      </c>
      <c r="AF1939" s="16" t="s">
        <v>338</v>
      </c>
      <c r="AG1939" s="25">
        <f ca="1" t="shared" si="224"/>
        <v>23.6741666666348</v>
      </c>
      <c r="AH1939" s="25" t="str">
        <f t="shared" si="225"/>
        <v>是</v>
      </c>
      <c r="AI1939" s="26" t="str">
        <f ca="1" t="shared" si="226"/>
        <v>是</v>
      </c>
      <c r="AJ1939" s="27" t="str">
        <f ca="1" t="shared" si="227"/>
        <v>是</v>
      </c>
      <c r="AK1939" s="28"/>
      <c r="AL1939" s="28" t="s">
        <v>71</v>
      </c>
      <c r="AM1939" s="28"/>
    </row>
    <row r="1940" spans="1:39">
      <c r="A1940" s="22" t="str">
        <f t="shared" si="222"/>
        <v>合肥经开大学城网点</v>
      </c>
      <c r="B1940" s="22" t="str">
        <f>VLOOKUP(R1940,区域划分!A:B,2,0)</f>
        <v>合肥南</v>
      </c>
      <c r="C1940" t="str">
        <f t="shared" si="223"/>
        <v>2020-11-09</v>
      </c>
      <c r="D1940" s="16" t="s">
        <v>17467</v>
      </c>
      <c r="E1940" s="16" t="s">
        <v>17468</v>
      </c>
      <c r="F1940" s="16" t="s">
        <v>433</v>
      </c>
      <c r="G1940" s="16" t="s">
        <v>456</v>
      </c>
      <c r="H1940" s="16" t="s">
        <v>457</v>
      </c>
      <c r="I1940" s="16" t="s">
        <v>473</v>
      </c>
      <c r="J1940" s="16" t="s">
        <v>1153</v>
      </c>
      <c r="K1940" s="16" t="s">
        <v>1154</v>
      </c>
      <c r="L1940" s="16" t="s">
        <v>17469</v>
      </c>
      <c r="M1940" s="16" t="s">
        <v>17470</v>
      </c>
      <c r="N1940" s="16" t="s">
        <v>441</v>
      </c>
      <c r="O1940" s="16" t="s">
        <v>442</v>
      </c>
      <c r="P1940" s="16" t="s">
        <v>17471</v>
      </c>
      <c r="Q1940" s="16" t="s">
        <v>2641</v>
      </c>
      <c r="R1940" s="16" t="s">
        <v>7</v>
      </c>
      <c r="S1940" s="16" t="s">
        <v>606</v>
      </c>
      <c r="T1940" s="16" t="s">
        <v>11639</v>
      </c>
      <c r="U1940" s="16" t="s">
        <v>466</v>
      </c>
      <c r="V1940" s="16" t="s">
        <v>17472</v>
      </c>
      <c r="W1940" s="16" t="s">
        <v>17471</v>
      </c>
      <c r="X1940" s="16" t="s">
        <v>449</v>
      </c>
      <c r="Y1940" s="16" t="s">
        <v>450</v>
      </c>
      <c r="Z1940" s="16" t="s">
        <v>451</v>
      </c>
      <c r="AA1940" s="16" t="s">
        <v>17473</v>
      </c>
      <c r="AB1940" s="16" t="s">
        <v>606</v>
      </c>
      <c r="AC1940" s="16" t="s">
        <v>7</v>
      </c>
      <c r="AD1940" s="16" t="s">
        <v>453</v>
      </c>
      <c r="AE1940" s="16" t="s">
        <v>7</v>
      </c>
      <c r="AF1940" s="16" t="s">
        <v>338</v>
      </c>
      <c r="AG1940" s="25">
        <f ca="1" t="shared" si="224"/>
        <v>23.5208333332557</v>
      </c>
      <c r="AH1940" s="25" t="str">
        <f t="shared" si="225"/>
        <v>是</v>
      </c>
      <c r="AI1940" s="26" t="str">
        <f ca="1" t="shared" si="226"/>
        <v>是</v>
      </c>
      <c r="AJ1940" s="27" t="str">
        <f ca="1" t="shared" si="227"/>
        <v>是</v>
      </c>
      <c r="AK1940" s="28" t="s">
        <v>69</v>
      </c>
      <c r="AL1940" s="28" t="s">
        <v>71</v>
      </c>
      <c r="AM1940" s="28"/>
    </row>
    <row r="1941" spans="1:39">
      <c r="A1941" s="22" t="str">
        <f t="shared" si="222"/>
        <v>马鞍山和县网点</v>
      </c>
      <c r="B1941" s="22" t="str">
        <f>VLOOKUP(R1941,区域划分!A:B,2,0)</f>
        <v>和县</v>
      </c>
      <c r="C1941" t="str">
        <f t="shared" si="223"/>
        <v>2020-11-09</v>
      </c>
      <c r="D1941" s="16" t="s">
        <v>17474</v>
      </c>
      <c r="E1941" s="16" t="s">
        <v>17475</v>
      </c>
      <c r="F1941" s="16" t="s">
        <v>433</v>
      </c>
      <c r="G1941" s="16" t="s">
        <v>471</v>
      </c>
      <c r="H1941" s="16" t="s">
        <v>472</v>
      </c>
      <c r="I1941" s="16" t="s">
        <v>436</v>
      </c>
      <c r="J1941" s="16" t="s">
        <v>10531</v>
      </c>
      <c r="K1941" s="16" t="s">
        <v>17476</v>
      </c>
      <c r="L1941" s="16" t="s">
        <v>17477</v>
      </c>
      <c r="M1941" s="16" t="s">
        <v>14428</v>
      </c>
      <c r="N1941" s="16" t="s">
        <v>478</v>
      </c>
      <c r="O1941" s="16" t="s">
        <v>442</v>
      </c>
      <c r="P1941" s="16" t="s">
        <v>17478</v>
      </c>
      <c r="Q1941" s="16" t="s">
        <v>17479</v>
      </c>
      <c r="R1941" s="16" t="s">
        <v>59</v>
      </c>
      <c r="S1941" s="16" t="s">
        <v>9895</v>
      </c>
      <c r="T1941" s="16" t="s">
        <v>17480</v>
      </c>
      <c r="U1941" s="16" t="s">
        <v>447</v>
      </c>
      <c r="V1941" s="16" t="s">
        <v>14432</v>
      </c>
      <c r="W1941" s="16" t="s">
        <v>17478</v>
      </c>
      <c r="X1941" s="16" t="s">
        <v>449</v>
      </c>
      <c r="Y1941" s="16" t="s">
        <v>450</v>
      </c>
      <c r="Z1941" s="16" t="s">
        <v>451</v>
      </c>
      <c r="AA1941" s="16" t="s">
        <v>17481</v>
      </c>
      <c r="AB1941" s="16" t="s">
        <v>9895</v>
      </c>
      <c r="AC1941" s="16" t="s">
        <v>59</v>
      </c>
      <c r="AD1941" s="16" t="s">
        <v>453</v>
      </c>
      <c r="AE1941" s="16" t="s">
        <v>338</v>
      </c>
      <c r="AF1941" s="16" t="s">
        <v>338</v>
      </c>
      <c r="AG1941" s="25">
        <f ca="1" t="shared" si="224"/>
        <v>14.6136111112428</v>
      </c>
      <c r="AH1941" s="25" t="str">
        <f t="shared" si="225"/>
        <v>是</v>
      </c>
      <c r="AI1941" s="26" t="str">
        <f ca="1" t="shared" si="226"/>
        <v>是</v>
      </c>
      <c r="AJ1941" s="27" t="str">
        <f ca="1" t="shared" si="227"/>
        <v>是</v>
      </c>
      <c r="AK1941" s="28" t="s">
        <v>69</v>
      </c>
      <c r="AL1941" s="28"/>
      <c r="AM1941" s="28"/>
    </row>
    <row r="1942" spans="1:39">
      <c r="A1942" s="22" t="str">
        <f t="shared" si="222"/>
        <v>马鞍山和县网点</v>
      </c>
      <c r="B1942" s="22" t="str">
        <f>VLOOKUP(R1942,区域划分!A:B,2,0)</f>
        <v>和县</v>
      </c>
      <c r="C1942" t="str">
        <f t="shared" si="223"/>
        <v>2020-11-09</v>
      </c>
      <c r="D1942" s="16" t="s">
        <v>17482</v>
      </c>
      <c r="E1942" s="16" t="s">
        <v>17483</v>
      </c>
      <c r="F1942" s="16" t="s">
        <v>433</v>
      </c>
      <c r="G1942" s="16" t="s">
        <v>532</v>
      </c>
      <c r="H1942" s="16" t="s">
        <v>1112</v>
      </c>
      <c r="I1942" s="16" t="s">
        <v>473</v>
      </c>
      <c r="J1942" s="16" t="s">
        <v>4023</v>
      </c>
      <c r="K1942" s="16" t="s">
        <v>4024</v>
      </c>
      <c r="L1942" s="16" t="s">
        <v>17484</v>
      </c>
      <c r="M1942" s="16" t="s">
        <v>537</v>
      </c>
      <c r="N1942" s="16" t="s">
        <v>441</v>
      </c>
      <c r="O1942" s="16" t="s">
        <v>442</v>
      </c>
      <c r="P1942" s="16" t="s">
        <v>537</v>
      </c>
      <c r="Q1942" s="16" t="s">
        <v>17485</v>
      </c>
      <c r="R1942" s="16" t="s">
        <v>59</v>
      </c>
      <c r="S1942" s="16" t="s">
        <v>9895</v>
      </c>
      <c r="T1942" s="16" t="s">
        <v>17486</v>
      </c>
      <c r="U1942" s="16" t="s">
        <v>447</v>
      </c>
      <c r="V1942" s="16" t="s">
        <v>541</v>
      </c>
      <c r="W1942" s="16" t="s">
        <v>537</v>
      </c>
      <c r="X1942" s="16" t="s">
        <v>449</v>
      </c>
      <c r="Y1942" s="16" t="s">
        <v>450</v>
      </c>
      <c r="Z1942" s="16" t="s">
        <v>451</v>
      </c>
      <c r="AA1942" s="16" t="s">
        <v>17487</v>
      </c>
      <c r="AB1942" s="16" t="s">
        <v>9895</v>
      </c>
      <c r="AC1942" s="16" t="s">
        <v>59</v>
      </c>
      <c r="AD1942" s="16" t="s">
        <v>453</v>
      </c>
      <c r="AE1942" s="16" t="s">
        <v>338</v>
      </c>
      <c r="AF1942" s="16" t="s">
        <v>338</v>
      </c>
      <c r="AG1942" s="25">
        <f ca="1" t="shared" si="224"/>
        <v>19.3244444444426</v>
      </c>
      <c r="AH1942" s="25" t="str">
        <f t="shared" si="225"/>
        <v>是</v>
      </c>
      <c r="AI1942" s="26" t="str">
        <f ca="1" t="shared" si="226"/>
        <v>是</v>
      </c>
      <c r="AJ1942" s="27" t="str">
        <f ca="1" t="shared" si="227"/>
        <v>是</v>
      </c>
      <c r="AK1942" s="28" t="s">
        <v>69</v>
      </c>
      <c r="AL1942" s="28"/>
      <c r="AM1942" s="28"/>
    </row>
    <row r="1943" spans="1:39">
      <c r="A1943" s="22" t="str">
        <f t="shared" si="222"/>
        <v>六安金寨网点</v>
      </c>
      <c r="B1943" s="22" t="str">
        <f>VLOOKUP(R1943,区域划分!A:B,2,0)</f>
        <v>金寨</v>
      </c>
      <c r="C1943" t="str">
        <f t="shared" si="223"/>
        <v>2020-11-09</v>
      </c>
      <c r="D1943" s="16" t="s">
        <v>17488</v>
      </c>
      <c r="E1943" s="16" t="s">
        <v>17489</v>
      </c>
      <c r="F1943" s="16" t="s">
        <v>835</v>
      </c>
      <c r="G1943" s="16" t="s">
        <v>456</v>
      </c>
      <c r="H1943" s="16" t="s">
        <v>457</v>
      </c>
      <c r="I1943" s="16" t="s">
        <v>473</v>
      </c>
      <c r="J1943" s="16" t="s">
        <v>836</v>
      </c>
      <c r="K1943" s="16" t="s">
        <v>16688</v>
      </c>
      <c r="L1943" s="16" t="s">
        <v>17490</v>
      </c>
      <c r="M1943" s="16" t="s">
        <v>17491</v>
      </c>
      <c r="N1943" s="16" t="s">
        <v>441</v>
      </c>
      <c r="O1943" s="16" t="s">
        <v>442</v>
      </c>
      <c r="P1943" s="16" t="s">
        <v>17492</v>
      </c>
      <c r="Q1943" s="16" t="s">
        <v>17493</v>
      </c>
      <c r="R1943" s="16" t="s">
        <v>115</v>
      </c>
      <c r="S1943" s="16" t="s">
        <v>6762</v>
      </c>
      <c r="T1943" s="16" t="s">
        <v>17494</v>
      </c>
      <c r="U1943" s="16" t="s">
        <v>447</v>
      </c>
      <c r="V1943" s="16" t="s">
        <v>17495</v>
      </c>
      <c r="W1943" s="16" t="s">
        <v>17492</v>
      </c>
      <c r="X1943" s="16" t="s">
        <v>449</v>
      </c>
      <c r="Y1943" s="16" t="s">
        <v>450</v>
      </c>
      <c r="Z1943" s="16" t="s">
        <v>451</v>
      </c>
      <c r="AA1943" s="16" t="s">
        <v>17496</v>
      </c>
      <c r="AB1943" s="16" t="s">
        <v>6762</v>
      </c>
      <c r="AC1943" s="16" t="s">
        <v>115</v>
      </c>
      <c r="AD1943" s="16" t="s">
        <v>453</v>
      </c>
      <c r="AE1943" s="16" t="s">
        <v>338</v>
      </c>
      <c r="AF1943" s="16" t="s">
        <v>338</v>
      </c>
      <c r="AG1943" s="25">
        <f ca="1" t="shared" si="224"/>
        <v>14.6308333334746</v>
      </c>
      <c r="AH1943" s="25" t="str">
        <f t="shared" si="225"/>
        <v>是</v>
      </c>
      <c r="AI1943" s="26" t="str">
        <f ca="1" t="shared" si="226"/>
        <v>是</v>
      </c>
      <c r="AJ1943" s="27" t="str">
        <f ca="1" t="shared" si="227"/>
        <v>是</v>
      </c>
      <c r="AK1943" s="28" t="s">
        <v>69</v>
      </c>
      <c r="AL1943" s="28"/>
      <c r="AM1943" s="28"/>
    </row>
    <row r="1944" spans="1:39">
      <c r="A1944" s="22" t="str">
        <f t="shared" si="222"/>
        <v>马鞍山和县网点</v>
      </c>
      <c r="B1944" s="22" t="str">
        <f>VLOOKUP(R1944,区域划分!A:B,2,0)</f>
        <v>和县</v>
      </c>
      <c r="C1944" t="str">
        <f t="shared" si="223"/>
        <v>2020-11-09</v>
      </c>
      <c r="D1944" s="16" t="s">
        <v>17497</v>
      </c>
      <c r="E1944" s="16" t="s">
        <v>17498</v>
      </c>
      <c r="F1944" s="16" t="s">
        <v>433</v>
      </c>
      <c r="G1944" s="16" t="s">
        <v>532</v>
      </c>
      <c r="H1944" s="16" t="s">
        <v>1112</v>
      </c>
      <c r="I1944" s="16" t="s">
        <v>436</v>
      </c>
      <c r="J1944" s="16" t="s">
        <v>2832</v>
      </c>
      <c r="K1944" s="16" t="s">
        <v>10111</v>
      </c>
      <c r="L1944" s="16" t="s">
        <v>17499</v>
      </c>
      <c r="M1944" s="16" t="s">
        <v>537</v>
      </c>
      <c r="N1944" s="16" t="s">
        <v>478</v>
      </c>
      <c r="O1944" s="16" t="s">
        <v>442</v>
      </c>
      <c r="P1944" s="16" t="s">
        <v>537</v>
      </c>
      <c r="Q1944" s="16" t="s">
        <v>17500</v>
      </c>
      <c r="R1944" s="16" t="s">
        <v>59</v>
      </c>
      <c r="S1944" s="16" t="s">
        <v>9895</v>
      </c>
      <c r="T1944" s="16" t="s">
        <v>17501</v>
      </c>
      <c r="U1944" s="16" t="s">
        <v>447</v>
      </c>
      <c r="V1944" s="16" t="s">
        <v>541</v>
      </c>
      <c r="W1944" s="16" t="s">
        <v>537</v>
      </c>
      <c r="X1944" s="16" t="s">
        <v>449</v>
      </c>
      <c r="Y1944" s="16" t="s">
        <v>450</v>
      </c>
      <c r="Z1944" s="16" t="s">
        <v>451</v>
      </c>
      <c r="AA1944" s="16" t="s">
        <v>17502</v>
      </c>
      <c r="AB1944" s="16" t="s">
        <v>9895</v>
      </c>
      <c r="AC1944" s="16" t="s">
        <v>59</v>
      </c>
      <c r="AD1944" s="16" t="s">
        <v>453</v>
      </c>
      <c r="AE1944" s="16" t="s">
        <v>338</v>
      </c>
      <c r="AF1944" s="16" t="s">
        <v>338</v>
      </c>
      <c r="AG1944" s="25">
        <f ca="1" t="shared" si="224"/>
        <v>21.41444444441</v>
      </c>
      <c r="AH1944" s="25" t="str">
        <f t="shared" si="225"/>
        <v>是</v>
      </c>
      <c r="AI1944" s="26" t="str">
        <f ca="1" t="shared" si="226"/>
        <v>是</v>
      </c>
      <c r="AJ1944" s="27" t="str">
        <f ca="1" t="shared" si="227"/>
        <v>是</v>
      </c>
      <c r="AK1944" s="28" t="s">
        <v>69</v>
      </c>
      <c r="AL1944" s="28"/>
      <c r="AM1944" s="28"/>
    </row>
    <row r="1945" spans="1:39">
      <c r="A1945" s="22" t="str">
        <f t="shared" si="222"/>
        <v>池州青阳网点</v>
      </c>
      <c r="B1945" s="22" t="str">
        <f>VLOOKUP(R1945,区域划分!A:B,2,0)</f>
        <v>池州</v>
      </c>
      <c r="C1945" t="str">
        <f t="shared" si="223"/>
        <v>2020-11-09</v>
      </c>
      <c r="D1945" s="16" t="s">
        <v>17503</v>
      </c>
      <c r="E1945" s="16" t="s">
        <v>17504</v>
      </c>
      <c r="F1945" s="16" t="s">
        <v>433</v>
      </c>
      <c r="G1945" s="16" t="s">
        <v>456</v>
      </c>
      <c r="H1945" s="16" t="s">
        <v>457</v>
      </c>
      <c r="I1945" s="16" t="s">
        <v>436</v>
      </c>
      <c r="J1945" s="16" t="s">
        <v>6297</v>
      </c>
      <c r="K1945" s="16" t="s">
        <v>17505</v>
      </c>
      <c r="L1945" s="16" t="s">
        <v>17506</v>
      </c>
      <c r="M1945" s="16" t="s">
        <v>478</v>
      </c>
      <c r="N1945" s="16" t="s">
        <v>441</v>
      </c>
      <c r="O1945" s="16" t="s">
        <v>442</v>
      </c>
      <c r="P1945" s="16" t="s">
        <v>17507</v>
      </c>
      <c r="Q1945" s="16" t="s">
        <v>17508</v>
      </c>
      <c r="R1945" s="16" t="s">
        <v>25</v>
      </c>
      <c r="S1945" s="16" t="s">
        <v>8594</v>
      </c>
      <c r="T1945" s="16" t="s">
        <v>17509</v>
      </c>
      <c r="U1945" s="16" t="s">
        <v>447</v>
      </c>
      <c r="V1945" s="16" t="s">
        <v>2961</v>
      </c>
      <c r="W1945" s="16" t="s">
        <v>17507</v>
      </c>
      <c r="X1945" s="16" t="s">
        <v>449</v>
      </c>
      <c r="Y1945" s="16" t="s">
        <v>450</v>
      </c>
      <c r="Z1945" s="16" t="s">
        <v>451</v>
      </c>
      <c r="AA1945" s="16" t="s">
        <v>17510</v>
      </c>
      <c r="AB1945" s="16" t="s">
        <v>8594</v>
      </c>
      <c r="AC1945" s="16" t="s">
        <v>25</v>
      </c>
      <c r="AD1945" s="16" t="s">
        <v>453</v>
      </c>
      <c r="AE1945" s="16" t="s">
        <v>338</v>
      </c>
      <c r="AF1945" s="16" t="s">
        <v>338</v>
      </c>
      <c r="AG1945" s="25">
        <f ca="1" t="shared" si="224"/>
        <v>18.3177777776727</v>
      </c>
      <c r="AH1945" s="25" t="str">
        <f t="shared" si="225"/>
        <v>是</v>
      </c>
      <c r="AI1945" s="26" t="str">
        <f ca="1" t="shared" si="226"/>
        <v>是</v>
      </c>
      <c r="AJ1945" s="27" t="str">
        <f ca="1" t="shared" si="227"/>
        <v>是</v>
      </c>
      <c r="AK1945" s="28" t="s">
        <v>69</v>
      </c>
      <c r="AL1945" s="28"/>
      <c r="AM1945" s="28"/>
    </row>
    <row r="1946" spans="1:39">
      <c r="A1946" s="22" t="str">
        <f t="shared" si="222"/>
        <v>合肥经开大学城网点</v>
      </c>
      <c r="B1946" s="22" t="str">
        <f>VLOOKUP(R1946,区域划分!A:B,2,0)</f>
        <v>合肥南</v>
      </c>
      <c r="C1946" t="str">
        <f t="shared" si="223"/>
        <v>2020-11-09</v>
      </c>
      <c r="D1946" s="16" t="s">
        <v>17511</v>
      </c>
      <c r="E1946" s="16" t="s">
        <v>17512</v>
      </c>
      <c r="F1946" s="16" t="s">
        <v>433</v>
      </c>
      <c r="G1946" s="16" t="s">
        <v>456</v>
      </c>
      <c r="H1946" s="16" t="s">
        <v>457</v>
      </c>
      <c r="I1946" s="16" t="s">
        <v>436</v>
      </c>
      <c r="J1946" s="16" t="s">
        <v>17513</v>
      </c>
      <c r="K1946" s="16" t="s">
        <v>17514</v>
      </c>
      <c r="L1946" s="16" t="s">
        <v>17515</v>
      </c>
      <c r="M1946" s="16" t="s">
        <v>17516</v>
      </c>
      <c r="N1946" s="16" t="s">
        <v>478</v>
      </c>
      <c r="O1946" s="16" t="s">
        <v>442</v>
      </c>
      <c r="P1946" s="16" t="s">
        <v>17517</v>
      </c>
      <c r="Q1946" s="16" t="s">
        <v>17518</v>
      </c>
      <c r="R1946" s="16" t="s">
        <v>7</v>
      </c>
      <c r="S1946" s="16" t="s">
        <v>11582</v>
      </c>
      <c r="T1946" s="16" t="s">
        <v>11639</v>
      </c>
      <c r="U1946" s="16" t="s">
        <v>466</v>
      </c>
      <c r="V1946" s="16" t="s">
        <v>17519</v>
      </c>
      <c r="W1946" s="16" t="s">
        <v>17517</v>
      </c>
      <c r="X1946" s="16" t="s">
        <v>449</v>
      </c>
      <c r="Y1946" s="16" t="s">
        <v>450</v>
      </c>
      <c r="Z1946" s="16" t="s">
        <v>451</v>
      </c>
      <c r="AA1946" s="16" t="s">
        <v>17520</v>
      </c>
      <c r="AB1946" s="16" t="s">
        <v>11582</v>
      </c>
      <c r="AC1946" s="16" t="s">
        <v>7</v>
      </c>
      <c r="AD1946" s="16" t="s">
        <v>453</v>
      </c>
      <c r="AE1946" s="16" t="s">
        <v>7</v>
      </c>
      <c r="AF1946" s="16" t="s">
        <v>338</v>
      </c>
      <c r="AG1946" s="25">
        <f ca="1" t="shared" si="224"/>
        <v>23.786666666565</v>
      </c>
      <c r="AH1946" s="25" t="str">
        <f t="shared" si="225"/>
        <v>是</v>
      </c>
      <c r="AI1946" s="26" t="str">
        <f ca="1" t="shared" si="226"/>
        <v>是</v>
      </c>
      <c r="AJ1946" s="27" t="str">
        <f ca="1" t="shared" si="227"/>
        <v>是</v>
      </c>
      <c r="AK1946" s="28" t="s">
        <v>69</v>
      </c>
      <c r="AL1946" s="28" t="s">
        <v>71</v>
      </c>
      <c r="AM1946" s="28"/>
    </row>
    <row r="1947" spans="1:39">
      <c r="A1947" s="22" t="str">
        <f t="shared" si="222"/>
        <v>马鞍山和县网点</v>
      </c>
      <c r="B1947" s="22" t="str">
        <f>VLOOKUP(R1947,区域划分!A:B,2,0)</f>
        <v>和县</v>
      </c>
      <c r="C1947" t="str">
        <f t="shared" si="223"/>
        <v>2020-11-09</v>
      </c>
      <c r="D1947" s="16" t="s">
        <v>17521</v>
      </c>
      <c r="E1947" s="16" t="s">
        <v>17522</v>
      </c>
      <c r="F1947" s="16" t="s">
        <v>433</v>
      </c>
      <c r="G1947" s="16" t="s">
        <v>456</v>
      </c>
      <c r="H1947" s="16" t="s">
        <v>457</v>
      </c>
      <c r="I1947" s="16" t="s">
        <v>473</v>
      </c>
      <c r="J1947" s="16" t="s">
        <v>954</v>
      </c>
      <c r="K1947" s="16" t="s">
        <v>14035</v>
      </c>
      <c r="L1947" s="16" t="s">
        <v>17523</v>
      </c>
      <c r="M1947" s="16" t="s">
        <v>537</v>
      </c>
      <c r="N1947" s="16" t="s">
        <v>441</v>
      </c>
      <c r="O1947" s="16" t="s">
        <v>442</v>
      </c>
      <c r="P1947" s="16" t="s">
        <v>537</v>
      </c>
      <c r="Q1947" s="16" t="s">
        <v>17524</v>
      </c>
      <c r="R1947" s="16" t="s">
        <v>59</v>
      </c>
      <c r="S1947" s="16" t="s">
        <v>9895</v>
      </c>
      <c r="T1947" s="16" t="s">
        <v>17525</v>
      </c>
      <c r="U1947" s="16" t="s">
        <v>447</v>
      </c>
      <c r="V1947" s="16" t="s">
        <v>541</v>
      </c>
      <c r="W1947" s="16" t="s">
        <v>537</v>
      </c>
      <c r="X1947" s="16" t="s">
        <v>449</v>
      </c>
      <c r="Y1947" s="16" t="s">
        <v>450</v>
      </c>
      <c r="Z1947" s="16" t="s">
        <v>451</v>
      </c>
      <c r="AA1947" s="16" t="s">
        <v>17526</v>
      </c>
      <c r="AB1947" s="16" t="s">
        <v>9895</v>
      </c>
      <c r="AC1947" s="16" t="s">
        <v>59</v>
      </c>
      <c r="AD1947" s="16" t="s">
        <v>453</v>
      </c>
      <c r="AE1947" s="16" t="s">
        <v>338</v>
      </c>
      <c r="AF1947" s="16" t="s">
        <v>338</v>
      </c>
      <c r="AG1947" s="25">
        <f ca="1" t="shared" si="224"/>
        <v>21.2500000001164</v>
      </c>
      <c r="AH1947" s="25" t="str">
        <f t="shared" si="225"/>
        <v>是</v>
      </c>
      <c r="AI1947" s="26" t="str">
        <f ca="1" t="shared" si="226"/>
        <v>是</v>
      </c>
      <c r="AJ1947" s="27" t="str">
        <f ca="1" t="shared" si="227"/>
        <v>是</v>
      </c>
      <c r="AK1947" s="28" t="s">
        <v>69</v>
      </c>
      <c r="AL1947" s="28"/>
      <c r="AM1947" s="28"/>
    </row>
    <row r="1948" spans="1:39">
      <c r="A1948" s="22" t="str">
        <f t="shared" si="222"/>
        <v>宣城郎溪网点</v>
      </c>
      <c r="B1948" s="22" t="str">
        <f>VLOOKUP(R1948,区域划分!A:B,2,0)</f>
        <v>宣城</v>
      </c>
      <c r="C1948" t="str">
        <f t="shared" si="223"/>
        <v>2020-11-09</v>
      </c>
      <c r="D1948" s="16" t="s">
        <v>17527</v>
      </c>
      <c r="E1948" s="16" t="s">
        <v>17528</v>
      </c>
      <c r="F1948" s="16" t="s">
        <v>433</v>
      </c>
      <c r="G1948" s="16" t="s">
        <v>471</v>
      </c>
      <c r="H1948" s="16" t="s">
        <v>472</v>
      </c>
      <c r="I1948" s="16" t="s">
        <v>473</v>
      </c>
      <c r="J1948" s="16" t="s">
        <v>2490</v>
      </c>
      <c r="K1948" s="16" t="s">
        <v>17529</v>
      </c>
      <c r="L1948" s="16" t="s">
        <v>17530</v>
      </c>
      <c r="M1948" s="16" t="s">
        <v>537</v>
      </c>
      <c r="N1948" s="16" t="s">
        <v>441</v>
      </c>
      <c r="O1948" s="16" t="s">
        <v>442</v>
      </c>
      <c r="P1948" s="16" t="s">
        <v>537</v>
      </c>
      <c r="Q1948" s="16" t="s">
        <v>17531</v>
      </c>
      <c r="R1948" s="16" t="s">
        <v>183</v>
      </c>
      <c r="S1948" s="16" t="s">
        <v>16027</v>
      </c>
      <c r="T1948" s="16" t="s">
        <v>17532</v>
      </c>
      <c r="U1948" s="16" t="s">
        <v>447</v>
      </c>
      <c r="V1948" s="16" t="s">
        <v>541</v>
      </c>
      <c r="W1948" s="16" t="s">
        <v>537</v>
      </c>
      <c r="X1948" s="16" t="s">
        <v>449</v>
      </c>
      <c r="Y1948" s="16" t="s">
        <v>450</v>
      </c>
      <c r="Z1948" s="16" t="s">
        <v>451</v>
      </c>
      <c r="AA1948" s="16" t="s">
        <v>17533</v>
      </c>
      <c r="AB1948" s="16" t="s">
        <v>16027</v>
      </c>
      <c r="AC1948" s="16" t="s">
        <v>183</v>
      </c>
      <c r="AD1948" s="16" t="s">
        <v>453</v>
      </c>
      <c r="AE1948" s="16" t="s">
        <v>338</v>
      </c>
      <c r="AF1948" s="16" t="s">
        <v>338</v>
      </c>
      <c r="AG1948" s="25">
        <f ca="1" t="shared" si="224"/>
        <v>20.2899999999208</v>
      </c>
      <c r="AH1948" s="25" t="str">
        <f t="shared" si="225"/>
        <v>是</v>
      </c>
      <c r="AI1948" s="26" t="str">
        <f ca="1" t="shared" si="226"/>
        <v>是</v>
      </c>
      <c r="AJ1948" s="27" t="str">
        <f ca="1" t="shared" si="227"/>
        <v>是</v>
      </c>
      <c r="AK1948" s="28" t="s">
        <v>69</v>
      </c>
      <c r="AL1948" s="28"/>
      <c r="AM1948" s="28"/>
    </row>
    <row r="1949" spans="1:39">
      <c r="A1949" s="22" t="str">
        <f t="shared" si="222"/>
        <v>宣城旌德网点</v>
      </c>
      <c r="B1949" s="22" t="str">
        <f>VLOOKUP(R1949,区域划分!A:B,2,0)</f>
        <v>旌德</v>
      </c>
      <c r="C1949" t="str">
        <f t="shared" si="223"/>
        <v>2020-11-09</v>
      </c>
      <c r="D1949" s="16" t="s">
        <v>17534</v>
      </c>
      <c r="E1949" s="16" t="s">
        <v>17535</v>
      </c>
      <c r="F1949" s="16" t="s">
        <v>433</v>
      </c>
      <c r="G1949" s="16" t="s">
        <v>456</v>
      </c>
      <c r="H1949" s="16" t="s">
        <v>457</v>
      </c>
      <c r="I1949" s="16" t="s">
        <v>473</v>
      </c>
      <c r="J1949" s="16" t="s">
        <v>7715</v>
      </c>
      <c r="K1949" s="16" t="s">
        <v>12074</v>
      </c>
      <c r="L1949" s="16" t="s">
        <v>17536</v>
      </c>
      <c r="M1949" s="16" t="s">
        <v>17537</v>
      </c>
      <c r="N1949" s="16" t="s">
        <v>478</v>
      </c>
      <c r="O1949" s="16" t="s">
        <v>442</v>
      </c>
      <c r="P1949" s="16" t="s">
        <v>17538</v>
      </c>
      <c r="Q1949" s="16" t="s">
        <v>17539</v>
      </c>
      <c r="R1949" s="16" t="s">
        <v>102</v>
      </c>
      <c r="S1949" s="16" t="s">
        <v>526</v>
      </c>
      <c r="T1949" s="16" t="s">
        <v>17540</v>
      </c>
      <c r="U1949" s="16" t="s">
        <v>447</v>
      </c>
      <c r="V1949" s="16" t="s">
        <v>17541</v>
      </c>
      <c r="W1949" s="16" t="s">
        <v>17538</v>
      </c>
      <c r="X1949" s="16" t="s">
        <v>449</v>
      </c>
      <c r="Y1949" s="16" t="s">
        <v>450</v>
      </c>
      <c r="Z1949" s="16" t="s">
        <v>451</v>
      </c>
      <c r="AA1949" s="16" t="s">
        <v>17542</v>
      </c>
      <c r="AB1949" s="16" t="s">
        <v>526</v>
      </c>
      <c r="AC1949" s="16" t="s">
        <v>102</v>
      </c>
      <c r="AD1949" s="16" t="s">
        <v>453</v>
      </c>
      <c r="AE1949" s="16" t="s">
        <v>338</v>
      </c>
      <c r="AF1949" s="16" t="s">
        <v>338</v>
      </c>
      <c r="AG1949" s="25">
        <f ca="1" t="shared" si="224"/>
        <v>13.8711111110752</v>
      </c>
      <c r="AH1949" s="25" t="str">
        <f t="shared" si="225"/>
        <v>是</v>
      </c>
      <c r="AI1949" s="26" t="str">
        <f ca="1" t="shared" si="226"/>
        <v>是</v>
      </c>
      <c r="AJ1949" s="27" t="str">
        <f ca="1" t="shared" si="227"/>
        <v>是</v>
      </c>
      <c r="AK1949" s="28" t="s">
        <v>69</v>
      </c>
      <c r="AL1949" s="28"/>
      <c r="AM1949" s="28"/>
    </row>
    <row r="1950" spans="1:39">
      <c r="A1950" s="22" t="str">
        <f t="shared" si="222"/>
        <v>六安金寨网点</v>
      </c>
      <c r="B1950" s="22" t="str">
        <f>VLOOKUP(R1950,区域划分!A:B,2,0)</f>
        <v>金寨</v>
      </c>
      <c r="C1950" t="str">
        <f t="shared" si="223"/>
        <v>2020-11-09</v>
      </c>
      <c r="D1950" s="16" t="s">
        <v>17543</v>
      </c>
      <c r="E1950" s="16" t="s">
        <v>17544</v>
      </c>
      <c r="F1950" s="16" t="s">
        <v>433</v>
      </c>
      <c r="G1950" s="16" t="s">
        <v>532</v>
      </c>
      <c r="H1950" s="16" t="s">
        <v>1112</v>
      </c>
      <c r="I1950" s="16" t="s">
        <v>436</v>
      </c>
      <c r="J1950" s="16" t="s">
        <v>17545</v>
      </c>
      <c r="K1950" s="16" t="s">
        <v>17546</v>
      </c>
      <c r="L1950" s="16" t="s">
        <v>17547</v>
      </c>
      <c r="M1950" s="16" t="s">
        <v>17548</v>
      </c>
      <c r="N1950" s="16" t="s">
        <v>478</v>
      </c>
      <c r="O1950" s="16" t="s">
        <v>442</v>
      </c>
      <c r="P1950" s="16" t="s">
        <v>17549</v>
      </c>
      <c r="Q1950" s="16" t="s">
        <v>17550</v>
      </c>
      <c r="R1950" s="16" t="s">
        <v>115</v>
      </c>
      <c r="S1950" s="16" t="s">
        <v>6762</v>
      </c>
      <c r="T1950" s="16" t="s">
        <v>17551</v>
      </c>
      <c r="U1950" s="16" t="s">
        <v>447</v>
      </c>
      <c r="V1950" s="16" t="s">
        <v>17552</v>
      </c>
      <c r="W1950" s="16" t="s">
        <v>17549</v>
      </c>
      <c r="X1950" s="16" t="s">
        <v>449</v>
      </c>
      <c r="Y1950" s="16" t="s">
        <v>450</v>
      </c>
      <c r="Z1950" s="16" t="s">
        <v>451</v>
      </c>
      <c r="AA1950" s="16" t="s">
        <v>17553</v>
      </c>
      <c r="AB1950" s="16" t="s">
        <v>6762</v>
      </c>
      <c r="AC1950" s="16" t="s">
        <v>115</v>
      </c>
      <c r="AD1950" s="16" t="s">
        <v>453</v>
      </c>
      <c r="AE1950" s="16" t="s">
        <v>338</v>
      </c>
      <c r="AF1950" s="16" t="s">
        <v>338</v>
      </c>
      <c r="AG1950" s="25">
        <f ca="1" t="shared" si="224"/>
        <v>13.9872222222621</v>
      </c>
      <c r="AH1950" s="25" t="str">
        <f t="shared" si="225"/>
        <v>是</v>
      </c>
      <c r="AI1950" s="26" t="str">
        <f ca="1" t="shared" si="226"/>
        <v>是</v>
      </c>
      <c r="AJ1950" s="27" t="str">
        <f ca="1" t="shared" si="227"/>
        <v>是</v>
      </c>
      <c r="AK1950" s="28" t="s">
        <v>69</v>
      </c>
      <c r="AL1950" s="28"/>
      <c r="AM1950" s="28"/>
    </row>
    <row r="1951" spans="1:39">
      <c r="A1951" s="22" t="str">
        <f t="shared" si="222"/>
        <v>宣城泾县网点</v>
      </c>
      <c r="B1951" s="22" t="str">
        <f>VLOOKUP(R1951,区域划分!A:B,2,0)</f>
        <v>泾县</v>
      </c>
      <c r="C1951" t="str">
        <f t="shared" si="223"/>
        <v>2020-11-09</v>
      </c>
      <c r="D1951" s="16" t="s">
        <v>17554</v>
      </c>
      <c r="E1951" s="16" t="s">
        <v>17555</v>
      </c>
      <c r="F1951" s="16" t="s">
        <v>433</v>
      </c>
      <c r="G1951" s="16" t="s">
        <v>456</v>
      </c>
      <c r="H1951" s="16" t="s">
        <v>457</v>
      </c>
      <c r="I1951" s="16" t="s">
        <v>473</v>
      </c>
      <c r="J1951" s="16" t="s">
        <v>7873</v>
      </c>
      <c r="K1951" s="16" t="s">
        <v>11078</v>
      </c>
      <c r="L1951" s="16" t="s">
        <v>17556</v>
      </c>
      <c r="M1951" s="16" t="s">
        <v>537</v>
      </c>
      <c r="N1951" s="16" t="s">
        <v>478</v>
      </c>
      <c r="O1951" s="16" t="s">
        <v>442</v>
      </c>
      <c r="P1951" s="16" t="s">
        <v>17557</v>
      </c>
      <c r="Q1951" s="16" t="s">
        <v>17558</v>
      </c>
      <c r="R1951" s="16" t="s">
        <v>181</v>
      </c>
      <c r="S1951" s="16" t="s">
        <v>6220</v>
      </c>
      <c r="T1951" s="16" t="s">
        <v>17559</v>
      </c>
      <c r="U1951" s="16" t="s">
        <v>447</v>
      </c>
      <c r="V1951" s="16" t="s">
        <v>541</v>
      </c>
      <c r="W1951" s="16" t="s">
        <v>17557</v>
      </c>
      <c r="X1951" s="16" t="s">
        <v>449</v>
      </c>
      <c r="Y1951" s="16" t="s">
        <v>450</v>
      </c>
      <c r="Z1951" s="16" t="s">
        <v>451</v>
      </c>
      <c r="AA1951" s="16" t="s">
        <v>17560</v>
      </c>
      <c r="AB1951" s="16" t="s">
        <v>6220</v>
      </c>
      <c r="AC1951" s="16" t="s">
        <v>181</v>
      </c>
      <c r="AD1951" s="16" t="s">
        <v>453</v>
      </c>
      <c r="AE1951" s="16" t="s">
        <v>338</v>
      </c>
      <c r="AF1951" s="16" t="s">
        <v>338</v>
      </c>
      <c r="AG1951" s="25">
        <f ca="1" t="shared" si="224"/>
        <v>19.6997222222853</v>
      </c>
      <c r="AH1951" s="25" t="str">
        <f t="shared" si="225"/>
        <v>是</v>
      </c>
      <c r="AI1951" s="26" t="str">
        <f ca="1" t="shared" si="226"/>
        <v>是</v>
      </c>
      <c r="AJ1951" s="27" t="str">
        <f ca="1" t="shared" si="227"/>
        <v>是</v>
      </c>
      <c r="AK1951" s="28" t="s">
        <v>69</v>
      </c>
      <c r="AL1951" s="28"/>
      <c r="AM1951" s="28"/>
    </row>
    <row r="1952" spans="1:39">
      <c r="A1952" s="22" t="str">
        <f t="shared" si="222"/>
        <v>合肥肥西桥南网点</v>
      </c>
      <c r="B1952" s="22" t="str">
        <f>VLOOKUP(R1952,区域划分!A:B,2,0)</f>
        <v>肥西</v>
      </c>
      <c r="C1952" t="str">
        <f t="shared" si="223"/>
        <v>2020-11-09</v>
      </c>
      <c r="D1952" s="16" t="s">
        <v>17561</v>
      </c>
      <c r="E1952" s="16" t="s">
        <v>17562</v>
      </c>
      <c r="F1952" s="16" t="s">
        <v>5681</v>
      </c>
      <c r="G1952" s="16" t="s">
        <v>471</v>
      </c>
      <c r="H1952" s="16" t="s">
        <v>599</v>
      </c>
      <c r="I1952" s="16" t="s">
        <v>473</v>
      </c>
      <c r="J1952" s="16" t="s">
        <v>17563</v>
      </c>
      <c r="K1952" s="16" t="s">
        <v>17564</v>
      </c>
      <c r="L1952" s="16" t="s">
        <v>17565</v>
      </c>
      <c r="M1952" s="16" t="s">
        <v>17566</v>
      </c>
      <c r="N1952" s="16" t="s">
        <v>441</v>
      </c>
      <c r="O1952" s="16" t="s">
        <v>442</v>
      </c>
      <c r="P1952" s="16" t="s">
        <v>17567</v>
      </c>
      <c r="Q1952" s="16" t="s">
        <v>17568</v>
      </c>
      <c r="R1952" s="16" t="s">
        <v>61</v>
      </c>
      <c r="S1952" s="16" t="s">
        <v>2341</v>
      </c>
      <c r="T1952" s="16" t="s">
        <v>17569</v>
      </c>
      <c r="U1952" s="16" t="s">
        <v>447</v>
      </c>
      <c r="V1952" s="16" t="s">
        <v>17570</v>
      </c>
      <c r="W1952" s="16" t="s">
        <v>17567</v>
      </c>
      <c r="X1952" s="16" t="s">
        <v>449</v>
      </c>
      <c r="Y1952" s="16" t="s">
        <v>450</v>
      </c>
      <c r="Z1952" s="16" t="s">
        <v>451</v>
      </c>
      <c r="AA1952" s="16" t="s">
        <v>17571</v>
      </c>
      <c r="AB1952" s="16" t="s">
        <v>2341</v>
      </c>
      <c r="AC1952" s="16" t="s">
        <v>61</v>
      </c>
      <c r="AD1952" s="16" t="s">
        <v>453</v>
      </c>
      <c r="AE1952" s="16" t="s">
        <v>338</v>
      </c>
      <c r="AF1952" s="16" t="s">
        <v>338</v>
      </c>
      <c r="AG1952" s="25">
        <f ca="1" t="shared" si="224"/>
        <v>15.0866666666698</v>
      </c>
      <c r="AH1952" s="25" t="str">
        <f t="shared" si="225"/>
        <v>是</v>
      </c>
      <c r="AI1952" s="26" t="str">
        <f ca="1" t="shared" si="226"/>
        <v>是</v>
      </c>
      <c r="AJ1952" s="27" t="str">
        <f ca="1" t="shared" si="227"/>
        <v>是</v>
      </c>
      <c r="AK1952" s="28" t="s">
        <v>69</v>
      </c>
      <c r="AL1952" s="28"/>
      <c r="AM1952" s="28"/>
    </row>
    <row r="1953" spans="1:39">
      <c r="A1953" s="22" t="str">
        <f t="shared" si="222"/>
        <v>合肥经开大学城网点</v>
      </c>
      <c r="B1953" s="22" t="str">
        <f>VLOOKUP(R1953,区域划分!A:B,2,0)</f>
        <v>合肥南</v>
      </c>
      <c r="C1953" t="str">
        <f t="shared" si="223"/>
        <v>2020-11-09</v>
      </c>
      <c r="D1953" s="16" t="s">
        <v>17572</v>
      </c>
      <c r="E1953" s="16" t="s">
        <v>17573</v>
      </c>
      <c r="F1953" s="16" t="s">
        <v>433</v>
      </c>
      <c r="G1953" s="16" t="s">
        <v>471</v>
      </c>
      <c r="H1953" s="16" t="s">
        <v>472</v>
      </c>
      <c r="I1953" s="16" t="s">
        <v>473</v>
      </c>
      <c r="J1953" s="16" t="s">
        <v>17574</v>
      </c>
      <c r="K1953" s="16" t="s">
        <v>17575</v>
      </c>
      <c r="L1953" s="16" t="s">
        <v>17576</v>
      </c>
      <c r="M1953" s="16" t="s">
        <v>17577</v>
      </c>
      <c r="N1953" s="16" t="s">
        <v>478</v>
      </c>
      <c r="O1953" s="16" t="s">
        <v>442</v>
      </c>
      <c r="P1953" s="16" t="s">
        <v>17577</v>
      </c>
      <c r="Q1953" s="16" t="s">
        <v>17578</v>
      </c>
      <c r="R1953" s="16" t="s">
        <v>7</v>
      </c>
      <c r="S1953" s="16" t="s">
        <v>11582</v>
      </c>
      <c r="T1953" s="16" t="s">
        <v>11639</v>
      </c>
      <c r="U1953" s="16" t="s">
        <v>466</v>
      </c>
      <c r="V1953" s="16" t="s">
        <v>17579</v>
      </c>
      <c r="W1953" s="16" t="s">
        <v>17577</v>
      </c>
      <c r="X1953" s="16" t="s">
        <v>449</v>
      </c>
      <c r="Y1953" s="16" t="s">
        <v>450</v>
      </c>
      <c r="Z1953" s="16" t="s">
        <v>451</v>
      </c>
      <c r="AA1953" s="16" t="s">
        <v>17580</v>
      </c>
      <c r="AB1953" s="16" t="s">
        <v>11582</v>
      </c>
      <c r="AC1953" s="16" t="s">
        <v>7</v>
      </c>
      <c r="AD1953" s="16" t="s">
        <v>453</v>
      </c>
      <c r="AE1953" s="16" t="s">
        <v>7</v>
      </c>
      <c r="AF1953" s="16" t="s">
        <v>338</v>
      </c>
      <c r="AG1953" s="25">
        <f ca="1" t="shared" si="224"/>
        <v>23.685277777724</v>
      </c>
      <c r="AH1953" s="25" t="str">
        <f t="shared" si="225"/>
        <v>是</v>
      </c>
      <c r="AI1953" s="26" t="str">
        <f ca="1" t="shared" si="226"/>
        <v>是</v>
      </c>
      <c r="AJ1953" s="27" t="str">
        <f ca="1" t="shared" si="227"/>
        <v>是</v>
      </c>
      <c r="AK1953" s="28" t="s">
        <v>69</v>
      </c>
      <c r="AL1953" s="28" t="s">
        <v>71</v>
      </c>
      <c r="AM1953" s="28"/>
    </row>
    <row r="1954" spans="1:39">
      <c r="A1954" s="22" t="str">
        <f t="shared" si="222"/>
        <v>合肥经开大学城网点</v>
      </c>
      <c r="B1954" s="22" t="str">
        <f>VLOOKUP(R1954,区域划分!A:B,2,0)</f>
        <v>合肥南</v>
      </c>
      <c r="C1954" t="str">
        <f t="shared" si="223"/>
        <v>2020-11-09</v>
      </c>
      <c r="D1954" s="16" t="s">
        <v>17581</v>
      </c>
      <c r="E1954" s="16" t="s">
        <v>17582</v>
      </c>
      <c r="F1954" s="16" t="s">
        <v>433</v>
      </c>
      <c r="G1954" s="16" t="s">
        <v>434</v>
      </c>
      <c r="H1954" s="16" t="s">
        <v>1765</v>
      </c>
      <c r="I1954" s="16" t="s">
        <v>436</v>
      </c>
      <c r="J1954" s="16" t="s">
        <v>17583</v>
      </c>
      <c r="K1954" s="16" t="s">
        <v>17584</v>
      </c>
      <c r="L1954" s="16" t="s">
        <v>17585</v>
      </c>
      <c r="M1954" s="16" t="s">
        <v>17586</v>
      </c>
      <c r="N1954" s="16" t="s">
        <v>441</v>
      </c>
      <c r="O1954" s="16" t="s">
        <v>442</v>
      </c>
      <c r="P1954" s="16" t="s">
        <v>17587</v>
      </c>
      <c r="Q1954" s="16" t="s">
        <v>17588</v>
      </c>
      <c r="R1954" s="16" t="s">
        <v>7</v>
      </c>
      <c r="S1954" s="16" t="s">
        <v>11582</v>
      </c>
      <c r="T1954" s="16" t="s">
        <v>11639</v>
      </c>
      <c r="U1954" s="16" t="s">
        <v>466</v>
      </c>
      <c r="V1954" s="16" t="s">
        <v>17589</v>
      </c>
      <c r="W1954" s="16" t="s">
        <v>17587</v>
      </c>
      <c r="X1954" s="16" t="s">
        <v>449</v>
      </c>
      <c r="Y1954" s="16" t="s">
        <v>450</v>
      </c>
      <c r="Z1954" s="16" t="s">
        <v>451</v>
      </c>
      <c r="AA1954" s="16" t="s">
        <v>17590</v>
      </c>
      <c r="AB1954" s="16" t="s">
        <v>11582</v>
      </c>
      <c r="AC1954" s="16" t="s">
        <v>7</v>
      </c>
      <c r="AD1954" s="16" t="s">
        <v>453</v>
      </c>
      <c r="AE1954" s="16" t="s">
        <v>7</v>
      </c>
      <c r="AF1954" s="16" t="s">
        <v>338</v>
      </c>
      <c r="AG1954" s="25">
        <f ca="1" t="shared" si="224"/>
        <v>23.5852777779219</v>
      </c>
      <c r="AH1954" s="25" t="str">
        <f t="shared" si="225"/>
        <v>是</v>
      </c>
      <c r="AI1954" s="26" t="str">
        <f ca="1" t="shared" si="226"/>
        <v>是</v>
      </c>
      <c r="AJ1954" s="27" t="str">
        <f ca="1" t="shared" si="227"/>
        <v>是</v>
      </c>
      <c r="AK1954" s="28" t="s">
        <v>69</v>
      </c>
      <c r="AL1954" s="28" t="s">
        <v>71</v>
      </c>
      <c r="AM1954" s="28"/>
    </row>
    <row r="1955" spans="1:39">
      <c r="A1955" s="22" t="str">
        <f t="shared" si="222"/>
        <v>合肥经开大学城网点</v>
      </c>
      <c r="B1955" s="22" t="str">
        <f>VLOOKUP(R1955,区域划分!A:B,2,0)</f>
        <v>合肥南</v>
      </c>
      <c r="C1955" t="str">
        <f t="shared" si="223"/>
        <v>2020-11-09</v>
      </c>
      <c r="D1955" s="16" t="s">
        <v>17591</v>
      </c>
      <c r="E1955" s="16" t="s">
        <v>13596</v>
      </c>
      <c r="F1955" s="16" t="s">
        <v>433</v>
      </c>
      <c r="G1955" s="16" t="s">
        <v>471</v>
      </c>
      <c r="H1955" s="16" t="s">
        <v>472</v>
      </c>
      <c r="I1955" s="16" t="s">
        <v>473</v>
      </c>
      <c r="J1955" s="16" t="s">
        <v>12461</v>
      </c>
      <c r="K1955" s="16" t="s">
        <v>12462</v>
      </c>
      <c r="L1955" s="16" t="s">
        <v>17592</v>
      </c>
      <c r="M1955" s="16" t="s">
        <v>13599</v>
      </c>
      <c r="N1955" s="16" t="s">
        <v>441</v>
      </c>
      <c r="O1955" s="16" t="s">
        <v>442</v>
      </c>
      <c r="P1955" s="16" t="s">
        <v>13600</v>
      </c>
      <c r="Q1955" s="16" t="s">
        <v>5137</v>
      </c>
      <c r="R1955" s="16" t="s">
        <v>7</v>
      </c>
      <c r="S1955" s="16" t="s">
        <v>11582</v>
      </c>
      <c r="T1955" s="16" t="s">
        <v>13130</v>
      </c>
      <c r="U1955" s="16" t="s">
        <v>466</v>
      </c>
      <c r="V1955" s="16" t="s">
        <v>17593</v>
      </c>
      <c r="W1955" s="16" t="s">
        <v>13602</v>
      </c>
      <c r="X1955" s="16" t="s">
        <v>449</v>
      </c>
      <c r="Y1955" s="16" t="s">
        <v>450</v>
      </c>
      <c r="Z1955" s="16" t="s">
        <v>451</v>
      </c>
      <c r="AA1955" s="16" t="s">
        <v>17594</v>
      </c>
      <c r="AB1955" s="16" t="s">
        <v>11582</v>
      </c>
      <c r="AC1955" s="16" t="s">
        <v>7</v>
      </c>
      <c r="AD1955" s="16" t="s">
        <v>453</v>
      </c>
      <c r="AE1955" s="16" t="s">
        <v>7</v>
      </c>
      <c r="AF1955" s="16" t="s">
        <v>338</v>
      </c>
      <c r="AG1955" s="25">
        <f ca="1" t="shared" si="224"/>
        <v>23.4538888890529</v>
      </c>
      <c r="AH1955" s="25" t="str">
        <f t="shared" si="225"/>
        <v>是</v>
      </c>
      <c r="AI1955" s="26" t="str">
        <f ca="1" t="shared" si="226"/>
        <v>是</v>
      </c>
      <c r="AJ1955" s="27" t="str">
        <f ca="1" t="shared" si="227"/>
        <v>是</v>
      </c>
      <c r="AK1955" s="28"/>
      <c r="AL1955" s="28" t="s">
        <v>71</v>
      </c>
      <c r="AM1955" s="28"/>
    </row>
    <row r="1956" spans="1:39">
      <c r="A1956" s="22" t="str">
        <f t="shared" si="222"/>
        <v>合肥经开大学城网点</v>
      </c>
      <c r="B1956" s="22" t="str">
        <f>VLOOKUP(R1956,区域划分!A:B,2,0)</f>
        <v>合肥南</v>
      </c>
      <c r="C1956" t="str">
        <f t="shared" si="223"/>
        <v>2020-11-09</v>
      </c>
      <c r="D1956" s="16" t="s">
        <v>17595</v>
      </c>
      <c r="E1956" s="16" t="s">
        <v>17596</v>
      </c>
      <c r="F1956" s="16" t="s">
        <v>835</v>
      </c>
      <c r="G1956" s="16" t="s">
        <v>456</v>
      </c>
      <c r="H1956" s="16" t="s">
        <v>457</v>
      </c>
      <c r="I1956" s="16" t="s">
        <v>473</v>
      </c>
      <c r="J1956" s="16" t="s">
        <v>836</v>
      </c>
      <c r="K1956" s="16" t="s">
        <v>1271</v>
      </c>
      <c r="L1956" s="16" t="s">
        <v>17597</v>
      </c>
      <c r="M1956" s="16" t="s">
        <v>17598</v>
      </c>
      <c r="N1956" s="16" t="s">
        <v>478</v>
      </c>
      <c r="O1956" s="16" t="s">
        <v>442</v>
      </c>
      <c r="P1956" s="16" t="s">
        <v>17599</v>
      </c>
      <c r="Q1956" s="16" t="s">
        <v>17600</v>
      </c>
      <c r="R1956" s="16" t="s">
        <v>7</v>
      </c>
      <c r="S1956" s="16" t="s">
        <v>11582</v>
      </c>
      <c r="T1956" s="16" t="s">
        <v>17601</v>
      </c>
      <c r="U1956" s="16" t="s">
        <v>466</v>
      </c>
      <c r="V1956" s="16" t="s">
        <v>17602</v>
      </c>
      <c r="W1956" s="16" t="s">
        <v>17599</v>
      </c>
      <c r="X1956" s="16" t="s">
        <v>449</v>
      </c>
      <c r="Y1956" s="16" t="s">
        <v>450</v>
      </c>
      <c r="Z1956" s="16" t="s">
        <v>451</v>
      </c>
      <c r="AA1956" s="16" t="s">
        <v>17603</v>
      </c>
      <c r="AB1956" s="16" t="s">
        <v>11582</v>
      </c>
      <c r="AC1956" s="16" t="s">
        <v>7</v>
      </c>
      <c r="AD1956" s="16" t="s">
        <v>865</v>
      </c>
      <c r="AE1956" s="16" t="s">
        <v>7</v>
      </c>
      <c r="AF1956" s="16" t="s">
        <v>338</v>
      </c>
      <c r="AG1956" s="25">
        <f ca="1" t="shared" si="224"/>
        <v>23.4702777777566</v>
      </c>
      <c r="AH1956" s="25" t="str">
        <f t="shared" si="225"/>
        <v>是</v>
      </c>
      <c r="AI1956" s="26" t="str">
        <f ca="1" t="shared" si="226"/>
        <v>是</v>
      </c>
      <c r="AJ1956" s="27" t="str">
        <f ca="1" t="shared" si="227"/>
        <v>是</v>
      </c>
      <c r="AK1956" s="28" t="s">
        <v>69</v>
      </c>
      <c r="AL1956" s="28" t="s">
        <v>71</v>
      </c>
      <c r="AM1956" s="28"/>
    </row>
    <row r="1957" spans="1:39">
      <c r="A1957" s="22" t="str">
        <f t="shared" si="222"/>
        <v>合肥经开大学城网点</v>
      </c>
      <c r="B1957" s="22" t="str">
        <f>VLOOKUP(R1957,区域划分!A:B,2,0)</f>
        <v>合肥南</v>
      </c>
      <c r="C1957" t="str">
        <f t="shared" si="223"/>
        <v>2020-11-09</v>
      </c>
      <c r="D1957" s="16" t="s">
        <v>17604</v>
      </c>
      <c r="E1957" s="16" t="s">
        <v>17605</v>
      </c>
      <c r="F1957" s="16" t="s">
        <v>433</v>
      </c>
      <c r="G1957" s="16" t="s">
        <v>456</v>
      </c>
      <c r="H1957" s="16" t="s">
        <v>457</v>
      </c>
      <c r="I1957" s="16" t="s">
        <v>473</v>
      </c>
      <c r="J1957" s="16" t="s">
        <v>1901</v>
      </c>
      <c r="K1957" s="16" t="s">
        <v>17606</v>
      </c>
      <c r="L1957" s="16" t="s">
        <v>17607</v>
      </c>
      <c r="M1957" s="16" t="s">
        <v>17608</v>
      </c>
      <c r="N1957" s="16" t="s">
        <v>478</v>
      </c>
      <c r="O1957" s="16" t="s">
        <v>442</v>
      </c>
      <c r="P1957" s="16" t="s">
        <v>17609</v>
      </c>
      <c r="Q1957" s="16" t="s">
        <v>17610</v>
      </c>
      <c r="R1957" s="16" t="s">
        <v>7</v>
      </c>
      <c r="S1957" s="16" t="s">
        <v>12584</v>
      </c>
      <c r="T1957" s="16" t="s">
        <v>17611</v>
      </c>
      <c r="U1957" s="16" t="s">
        <v>466</v>
      </c>
      <c r="V1957" s="16" t="s">
        <v>17612</v>
      </c>
      <c r="W1957" s="16" t="s">
        <v>17609</v>
      </c>
      <c r="X1957" s="16" t="s">
        <v>449</v>
      </c>
      <c r="Y1957" s="16" t="s">
        <v>450</v>
      </c>
      <c r="Z1957" s="16" t="s">
        <v>451</v>
      </c>
      <c r="AA1957" s="16" t="s">
        <v>17613</v>
      </c>
      <c r="AB1957" s="16" t="s">
        <v>12584</v>
      </c>
      <c r="AC1957" s="16" t="s">
        <v>7</v>
      </c>
      <c r="AD1957" s="16" t="s">
        <v>453</v>
      </c>
      <c r="AE1957" s="16" t="s">
        <v>7</v>
      </c>
      <c r="AF1957" s="16" t="s">
        <v>338</v>
      </c>
      <c r="AG1957" s="25">
        <f ca="1" t="shared" si="224"/>
        <v>23.1708333333372</v>
      </c>
      <c r="AH1957" s="25" t="str">
        <f t="shared" si="225"/>
        <v>是</v>
      </c>
      <c r="AI1957" s="26" t="str">
        <f ca="1" t="shared" si="226"/>
        <v>是</v>
      </c>
      <c r="AJ1957" s="27" t="str">
        <f ca="1" t="shared" si="227"/>
        <v>是</v>
      </c>
      <c r="AK1957" s="28" t="s">
        <v>69</v>
      </c>
      <c r="AL1957" s="28" t="s">
        <v>71</v>
      </c>
      <c r="AM1957" s="28"/>
    </row>
    <row r="1958" spans="1:39">
      <c r="A1958" s="22" t="str">
        <f t="shared" si="222"/>
        <v>池州青阳网点</v>
      </c>
      <c r="B1958" s="22" t="str">
        <f>VLOOKUP(R1958,区域划分!A:B,2,0)</f>
        <v>池州</v>
      </c>
      <c r="C1958" t="str">
        <f t="shared" si="223"/>
        <v>2020-11-09</v>
      </c>
      <c r="D1958" s="16" t="s">
        <v>17614</v>
      </c>
      <c r="E1958" s="16" t="s">
        <v>17615</v>
      </c>
      <c r="F1958" s="16" t="s">
        <v>433</v>
      </c>
      <c r="G1958" s="16" t="s">
        <v>471</v>
      </c>
      <c r="H1958" s="16" t="s">
        <v>472</v>
      </c>
      <c r="I1958" s="16" t="s">
        <v>473</v>
      </c>
      <c r="J1958" s="16" t="s">
        <v>3678</v>
      </c>
      <c r="K1958" s="16" t="s">
        <v>3679</v>
      </c>
      <c r="L1958" s="16" t="s">
        <v>17616</v>
      </c>
      <c r="M1958" s="16" t="s">
        <v>17617</v>
      </c>
      <c r="N1958" s="16" t="s">
        <v>441</v>
      </c>
      <c r="O1958" s="16" t="s">
        <v>442</v>
      </c>
      <c r="P1958" s="16" t="s">
        <v>17618</v>
      </c>
      <c r="Q1958" s="16" t="s">
        <v>17619</v>
      </c>
      <c r="R1958" s="16" t="s">
        <v>25</v>
      </c>
      <c r="S1958" s="16" t="s">
        <v>8594</v>
      </c>
      <c r="T1958" s="16" t="s">
        <v>17620</v>
      </c>
      <c r="U1958" s="16" t="s">
        <v>447</v>
      </c>
      <c r="V1958" s="16" t="s">
        <v>17621</v>
      </c>
      <c r="W1958" s="16" t="s">
        <v>17618</v>
      </c>
      <c r="X1958" s="16" t="s">
        <v>449</v>
      </c>
      <c r="Y1958" s="16" t="s">
        <v>450</v>
      </c>
      <c r="Z1958" s="16" t="s">
        <v>451</v>
      </c>
      <c r="AA1958" s="16" t="s">
        <v>17622</v>
      </c>
      <c r="AB1958" s="16" t="s">
        <v>8594</v>
      </c>
      <c r="AC1958" s="16" t="s">
        <v>25</v>
      </c>
      <c r="AD1958" s="16" t="s">
        <v>453</v>
      </c>
      <c r="AE1958" s="16" t="s">
        <v>338</v>
      </c>
      <c r="AF1958" s="16" t="s">
        <v>338</v>
      </c>
      <c r="AG1958" s="25">
        <f ca="1" t="shared" si="224"/>
        <v>16.1413888888783</v>
      </c>
      <c r="AH1958" s="25" t="str">
        <f t="shared" si="225"/>
        <v>是</v>
      </c>
      <c r="AI1958" s="26" t="str">
        <f ca="1" t="shared" si="226"/>
        <v>是</v>
      </c>
      <c r="AJ1958" s="27" t="str">
        <f ca="1" t="shared" si="227"/>
        <v>是</v>
      </c>
      <c r="AK1958" s="28" t="s">
        <v>69</v>
      </c>
      <c r="AL1958" s="28"/>
      <c r="AM1958" s="28"/>
    </row>
    <row r="1959" spans="1:39">
      <c r="A1959" s="22" t="str">
        <f t="shared" si="222"/>
        <v>合肥经开大学城网点</v>
      </c>
      <c r="B1959" s="22" t="str">
        <f>VLOOKUP(R1959,区域划分!A:B,2,0)</f>
        <v>合肥南</v>
      </c>
      <c r="C1959" t="str">
        <f t="shared" si="223"/>
        <v>2020-11-09</v>
      </c>
      <c r="D1959" s="16" t="s">
        <v>17623</v>
      </c>
      <c r="E1959" s="16" t="s">
        <v>17624</v>
      </c>
      <c r="F1959" s="16" t="s">
        <v>433</v>
      </c>
      <c r="G1959" s="16" t="s">
        <v>456</v>
      </c>
      <c r="H1959" s="16" t="s">
        <v>457</v>
      </c>
      <c r="I1959" s="16" t="s">
        <v>473</v>
      </c>
      <c r="J1959" s="16" t="s">
        <v>17625</v>
      </c>
      <c r="K1959" s="16" t="s">
        <v>17626</v>
      </c>
      <c r="L1959" s="16" t="s">
        <v>17627</v>
      </c>
      <c r="M1959" s="16" t="s">
        <v>17628</v>
      </c>
      <c r="N1959" s="16" t="s">
        <v>478</v>
      </c>
      <c r="O1959" s="16" t="s">
        <v>479</v>
      </c>
      <c r="P1959" s="16" t="s">
        <v>17629</v>
      </c>
      <c r="Q1959" s="16" t="s">
        <v>17630</v>
      </c>
      <c r="R1959" s="16" t="s">
        <v>7</v>
      </c>
      <c r="S1959" s="16" t="s">
        <v>3414</v>
      </c>
      <c r="T1959" s="16" t="s">
        <v>17631</v>
      </c>
      <c r="U1959" s="16" t="s">
        <v>447</v>
      </c>
      <c r="V1959" s="16" t="s">
        <v>17632</v>
      </c>
      <c r="W1959" s="16" t="s">
        <v>17629</v>
      </c>
      <c r="X1959" s="16" t="s">
        <v>449</v>
      </c>
      <c r="Y1959" s="16" t="s">
        <v>450</v>
      </c>
      <c r="Z1959" s="16" t="s">
        <v>451</v>
      </c>
      <c r="AA1959" s="16" t="s">
        <v>17633</v>
      </c>
      <c r="AB1959" s="16" t="s">
        <v>3414</v>
      </c>
      <c r="AC1959" s="16" t="s">
        <v>111</v>
      </c>
      <c r="AD1959" s="16" t="s">
        <v>453</v>
      </c>
      <c r="AE1959" s="16" t="s">
        <v>338</v>
      </c>
      <c r="AF1959" s="16" t="s">
        <v>338</v>
      </c>
      <c r="AG1959" s="25">
        <f ca="1" t="shared" si="224"/>
        <v>10.5319444444031</v>
      </c>
      <c r="AH1959" s="25" t="str">
        <f t="shared" si="225"/>
        <v>是</v>
      </c>
      <c r="AI1959" s="26" t="str">
        <f ca="1" t="shared" si="226"/>
        <v>是</v>
      </c>
      <c r="AJ1959" s="27" t="str">
        <f ca="1" t="shared" si="227"/>
        <v>是</v>
      </c>
      <c r="AK1959" s="28" t="s">
        <v>69</v>
      </c>
      <c r="AL1959" s="28"/>
      <c r="AM1959" s="28"/>
    </row>
    <row r="1960" spans="1:39">
      <c r="A1960" s="22" t="str">
        <f t="shared" si="222"/>
        <v>合肥经开大学城网点</v>
      </c>
      <c r="B1960" s="22" t="str">
        <f>VLOOKUP(R1960,区域划分!A:B,2,0)</f>
        <v>合肥南</v>
      </c>
      <c r="C1960" t="str">
        <f t="shared" si="223"/>
        <v>2020-11-09</v>
      </c>
      <c r="D1960" s="16" t="s">
        <v>17634</v>
      </c>
      <c r="E1960" s="16" t="s">
        <v>17635</v>
      </c>
      <c r="F1960" s="16" t="s">
        <v>433</v>
      </c>
      <c r="G1960" s="16" t="s">
        <v>456</v>
      </c>
      <c r="H1960" s="16" t="s">
        <v>457</v>
      </c>
      <c r="I1960" s="16" t="s">
        <v>436</v>
      </c>
      <c r="J1960" s="16" t="s">
        <v>17636</v>
      </c>
      <c r="K1960" s="16" t="s">
        <v>17637</v>
      </c>
      <c r="L1960" s="16" t="s">
        <v>17638</v>
      </c>
      <c r="M1960" s="16" t="s">
        <v>17639</v>
      </c>
      <c r="N1960" s="16" t="s">
        <v>478</v>
      </c>
      <c r="O1960" s="16" t="s">
        <v>442</v>
      </c>
      <c r="P1960" s="16" t="s">
        <v>17640</v>
      </c>
      <c r="Q1960" s="16" t="s">
        <v>17641</v>
      </c>
      <c r="R1960" s="16" t="s">
        <v>7</v>
      </c>
      <c r="S1960" s="16" t="s">
        <v>3414</v>
      </c>
      <c r="T1960" s="16" t="s">
        <v>17642</v>
      </c>
      <c r="U1960" s="16" t="s">
        <v>447</v>
      </c>
      <c r="V1960" s="16" t="s">
        <v>17643</v>
      </c>
      <c r="W1960" s="16" t="s">
        <v>17640</v>
      </c>
      <c r="X1960" s="16" t="s">
        <v>449</v>
      </c>
      <c r="Y1960" s="16" t="s">
        <v>450</v>
      </c>
      <c r="Z1960" s="16" t="s">
        <v>451</v>
      </c>
      <c r="AA1960" s="16" t="s">
        <v>17644</v>
      </c>
      <c r="AB1960" s="16" t="s">
        <v>3414</v>
      </c>
      <c r="AC1960" s="16" t="s">
        <v>111</v>
      </c>
      <c r="AD1960" s="16" t="s">
        <v>453</v>
      </c>
      <c r="AE1960" s="16" t="s">
        <v>338</v>
      </c>
      <c r="AF1960" s="16" t="s">
        <v>338</v>
      </c>
      <c r="AG1960" s="25">
        <f ca="1" t="shared" si="224"/>
        <v>2.70999999996275</v>
      </c>
      <c r="AH1960" s="25" t="str">
        <f t="shared" si="225"/>
        <v>是</v>
      </c>
      <c r="AI1960" s="26" t="str">
        <f ca="1" t="shared" si="226"/>
        <v>是</v>
      </c>
      <c r="AJ1960" s="27" t="str">
        <f ca="1" t="shared" si="227"/>
        <v>是</v>
      </c>
      <c r="AK1960" s="28" t="s">
        <v>69</v>
      </c>
      <c r="AL1960" s="28"/>
      <c r="AM1960" s="28"/>
    </row>
    <row r="1961" spans="1:39">
      <c r="A1961" s="22" t="str">
        <f t="shared" si="222"/>
        <v>合肥经开大学城网点</v>
      </c>
      <c r="B1961" s="22" t="str">
        <f>VLOOKUP(R1961,区域划分!A:B,2,0)</f>
        <v>合肥南</v>
      </c>
      <c r="C1961" t="str">
        <f t="shared" si="223"/>
        <v>2020-11-09</v>
      </c>
      <c r="D1961" s="16" t="s">
        <v>17645</v>
      </c>
      <c r="E1961" s="16" t="s">
        <v>17646</v>
      </c>
      <c r="F1961" s="16" t="s">
        <v>835</v>
      </c>
      <c r="G1961" s="16" t="s">
        <v>471</v>
      </c>
      <c r="H1961" s="16" t="s">
        <v>472</v>
      </c>
      <c r="I1961" s="16" t="s">
        <v>473</v>
      </c>
      <c r="J1961" s="16" t="s">
        <v>836</v>
      </c>
      <c r="K1961" s="16" t="s">
        <v>17347</v>
      </c>
      <c r="L1961" s="16" t="s">
        <v>17647</v>
      </c>
      <c r="M1961" s="16" t="s">
        <v>668</v>
      </c>
      <c r="N1961" s="16" t="s">
        <v>478</v>
      </c>
      <c r="O1961" s="16" t="s">
        <v>442</v>
      </c>
      <c r="P1961" s="16" t="s">
        <v>17173</v>
      </c>
      <c r="Q1961" s="16" t="s">
        <v>17174</v>
      </c>
      <c r="R1961" s="16" t="s">
        <v>7</v>
      </c>
      <c r="S1961" s="16" t="s">
        <v>3414</v>
      </c>
      <c r="T1961" s="16" t="s">
        <v>17648</v>
      </c>
      <c r="U1961" s="16" t="s">
        <v>447</v>
      </c>
      <c r="V1961" s="16" t="s">
        <v>671</v>
      </c>
      <c r="W1961" s="16" t="s">
        <v>17173</v>
      </c>
      <c r="X1961" s="16" t="s">
        <v>449</v>
      </c>
      <c r="Y1961" s="16" t="s">
        <v>450</v>
      </c>
      <c r="Z1961" s="16" t="s">
        <v>451</v>
      </c>
      <c r="AA1961" s="16" t="s">
        <v>17649</v>
      </c>
      <c r="AB1961" s="16" t="s">
        <v>3414</v>
      </c>
      <c r="AC1961" s="16" t="s">
        <v>111</v>
      </c>
      <c r="AD1961" s="16" t="s">
        <v>453</v>
      </c>
      <c r="AE1961" s="16" t="s">
        <v>338</v>
      </c>
      <c r="AF1961" s="16" t="s">
        <v>338</v>
      </c>
      <c r="AG1961" s="25">
        <f ca="1" t="shared" si="224"/>
        <v>22.4824999999255</v>
      </c>
      <c r="AH1961" s="25" t="str">
        <f t="shared" si="225"/>
        <v>是</v>
      </c>
      <c r="AI1961" s="26" t="str">
        <f ca="1" t="shared" si="226"/>
        <v>是</v>
      </c>
      <c r="AJ1961" s="27" t="str">
        <f ca="1" t="shared" si="227"/>
        <v>是</v>
      </c>
      <c r="AK1961" s="28" t="s">
        <v>69</v>
      </c>
      <c r="AL1961" s="28"/>
      <c r="AM1961" s="28"/>
    </row>
    <row r="1962" spans="1:39">
      <c r="A1962" s="22" t="str">
        <f t="shared" si="222"/>
        <v>黄山祁门网点</v>
      </c>
      <c r="B1962" s="22" t="str">
        <f>VLOOKUP(R1962,区域划分!A:B,2,0)</f>
        <v>黄山</v>
      </c>
      <c r="C1962" t="str">
        <f t="shared" si="223"/>
        <v>2020-11-09</v>
      </c>
      <c r="D1962" s="16" t="s">
        <v>17650</v>
      </c>
      <c r="E1962" s="16" t="s">
        <v>17651</v>
      </c>
      <c r="F1962" s="16" t="s">
        <v>433</v>
      </c>
      <c r="G1962" s="16" t="s">
        <v>456</v>
      </c>
      <c r="H1962" s="16" t="s">
        <v>753</v>
      </c>
      <c r="I1962" s="16" t="s">
        <v>473</v>
      </c>
      <c r="J1962" s="16" t="s">
        <v>17652</v>
      </c>
      <c r="K1962" s="16" t="s">
        <v>17653</v>
      </c>
      <c r="L1962" s="16" t="s">
        <v>17654</v>
      </c>
      <c r="M1962" s="16" t="s">
        <v>537</v>
      </c>
      <c r="N1962" s="16" t="s">
        <v>441</v>
      </c>
      <c r="O1962" s="16" t="s">
        <v>442</v>
      </c>
      <c r="P1962" s="16" t="s">
        <v>17655</v>
      </c>
      <c r="Q1962" s="16" t="s">
        <v>17656</v>
      </c>
      <c r="R1962" s="16" t="s">
        <v>68</v>
      </c>
      <c r="S1962" s="16" t="s">
        <v>7918</v>
      </c>
      <c r="T1962" s="16" t="s">
        <v>17657</v>
      </c>
      <c r="U1962" s="16" t="s">
        <v>447</v>
      </c>
      <c r="V1962" s="16" t="s">
        <v>541</v>
      </c>
      <c r="W1962" s="16" t="s">
        <v>17655</v>
      </c>
      <c r="X1962" s="16" t="s">
        <v>449</v>
      </c>
      <c r="Y1962" s="16" t="s">
        <v>450</v>
      </c>
      <c r="Z1962" s="16" t="s">
        <v>451</v>
      </c>
      <c r="AA1962" s="16" t="s">
        <v>17658</v>
      </c>
      <c r="AB1962" s="16" t="s">
        <v>7918</v>
      </c>
      <c r="AC1962" s="16" t="s">
        <v>68</v>
      </c>
      <c r="AD1962" s="16" t="s">
        <v>453</v>
      </c>
      <c r="AE1962" s="16" t="s">
        <v>338</v>
      </c>
      <c r="AF1962" s="16" t="s">
        <v>338</v>
      </c>
      <c r="AG1962" s="25">
        <f ca="1" t="shared" si="224"/>
        <v>4.89277777774259</v>
      </c>
      <c r="AH1962" s="25" t="str">
        <f t="shared" si="225"/>
        <v>是</v>
      </c>
      <c r="AI1962" s="26" t="str">
        <f ca="1" t="shared" si="226"/>
        <v>是</v>
      </c>
      <c r="AJ1962" s="27" t="str">
        <f ca="1" t="shared" si="227"/>
        <v>是</v>
      </c>
      <c r="AK1962" s="28" t="s">
        <v>69</v>
      </c>
      <c r="AL1962" s="28"/>
      <c r="AM1962" s="28"/>
    </row>
    <row r="1963" spans="1:39">
      <c r="A1963" s="22" t="str">
        <f t="shared" ref="A1963:A1971" si="228">R1963</f>
        <v>合肥经开大学城网点</v>
      </c>
      <c r="B1963" s="22" t="str">
        <f>VLOOKUP(R1963,区域划分!A:B,2,0)</f>
        <v>合肥南</v>
      </c>
      <c r="C1963" t="str">
        <f t="shared" ref="C1963:C1971" si="229">MID(L1963,1,10)</f>
        <v>2020-11-09</v>
      </c>
      <c r="D1963" s="16" t="s">
        <v>17659</v>
      </c>
      <c r="E1963" s="16" t="s">
        <v>17660</v>
      </c>
      <c r="F1963" s="16" t="s">
        <v>433</v>
      </c>
      <c r="G1963" s="16" t="s">
        <v>456</v>
      </c>
      <c r="H1963" s="16" t="s">
        <v>457</v>
      </c>
      <c r="I1963" s="16" t="s">
        <v>436</v>
      </c>
      <c r="J1963" s="16" t="s">
        <v>2759</v>
      </c>
      <c r="K1963" s="16" t="s">
        <v>17661</v>
      </c>
      <c r="L1963" s="16" t="s">
        <v>17662</v>
      </c>
      <c r="M1963" s="16" t="s">
        <v>17663</v>
      </c>
      <c r="N1963" s="16" t="s">
        <v>441</v>
      </c>
      <c r="O1963" s="16" t="s">
        <v>442</v>
      </c>
      <c r="P1963" s="16" t="s">
        <v>17664</v>
      </c>
      <c r="Q1963" s="16" t="s">
        <v>17665</v>
      </c>
      <c r="R1963" s="16" t="s">
        <v>7</v>
      </c>
      <c r="S1963" s="16" t="s">
        <v>3414</v>
      </c>
      <c r="T1963" s="16" t="s">
        <v>15675</v>
      </c>
      <c r="U1963" s="16" t="s">
        <v>447</v>
      </c>
      <c r="V1963" s="16" t="s">
        <v>17666</v>
      </c>
      <c r="W1963" s="16" t="s">
        <v>17664</v>
      </c>
      <c r="X1963" s="16" t="s">
        <v>449</v>
      </c>
      <c r="Y1963" s="16" t="s">
        <v>450</v>
      </c>
      <c r="Z1963" s="16" t="s">
        <v>451</v>
      </c>
      <c r="AA1963" s="16" t="s">
        <v>17667</v>
      </c>
      <c r="AB1963" s="16" t="s">
        <v>3414</v>
      </c>
      <c r="AC1963" s="16" t="s">
        <v>111</v>
      </c>
      <c r="AD1963" s="16" t="s">
        <v>453</v>
      </c>
      <c r="AE1963" s="16" t="s">
        <v>338</v>
      </c>
      <c r="AF1963" s="16" t="s">
        <v>338</v>
      </c>
      <c r="AG1963" s="25">
        <f ca="1" t="shared" ref="AG1963:AG1971" si="230">IF(X1963="已关闭",(AA1963-L1963)*24,(NOW()-L1963)*24)</f>
        <v>19.9172222221387</v>
      </c>
      <c r="AH1963" s="25" t="str">
        <f t="shared" ref="AH1963:AH1971" si="231">IF(AND(Y1963="及时响应",Z1963="否"),"是","否")</f>
        <v>是</v>
      </c>
      <c r="AI1963" s="26" t="str">
        <f ca="1" t="shared" ref="AI1963:AI1971" si="232">IF(AG1963&gt;24,"否","是")</f>
        <v>是</v>
      </c>
      <c r="AJ1963" s="27" t="str">
        <f ca="1" t="shared" ref="AJ1963:AJ1971" si="233">IF(AND(AH1963="是",AI1963="是"),"是","否")</f>
        <v>是</v>
      </c>
      <c r="AK1963" s="28" t="s">
        <v>69</v>
      </c>
      <c r="AL1963" s="28"/>
      <c r="AM1963" s="28"/>
    </row>
    <row r="1964" spans="1:39">
      <c r="A1964" s="22" t="str">
        <f t="shared" si="228"/>
        <v>合肥经开大学城网点</v>
      </c>
      <c r="B1964" s="22" t="str">
        <f>VLOOKUP(R1964,区域划分!A:B,2,0)</f>
        <v>合肥南</v>
      </c>
      <c r="C1964" t="str">
        <f t="shared" si="229"/>
        <v>2020-11-09</v>
      </c>
      <c r="D1964" s="16" t="s">
        <v>17668</v>
      </c>
      <c r="E1964" s="16" t="s">
        <v>17646</v>
      </c>
      <c r="F1964" s="16" t="s">
        <v>433</v>
      </c>
      <c r="G1964" s="16" t="s">
        <v>532</v>
      </c>
      <c r="H1964" s="16" t="s">
        <v>533</v>
      </c>
      <c r="I1964" s="16" t="s">
        <v>473</v>
      </c>
      <c r="J1964" s="16" t="s">
        <v>1212</v>
      </c>
      <c r="K1964" s="16" t="s">
        <v>9492</v>
      </c>
      <c r="L1964" s="16" t="s">
        <v>17669</v>
      </c>
      <c r="M1964" s="16" t="s">
        <v>668</v>
      </c>
      <c r="N1964" s="16" t="s">
        <v>478</v>
      </c>
      <c r="O1964" s="16" t="s">
        <v>442</v>
      </c>
      <c r="P1964" s="16" t="s">
        <v>17173</v>
      </c>
      <c r="Q1964" s="16" t="s">
        <v>17174</v>
      </c>
      <c r="R1964" s="16" t="s">
        <v>7</v>
      </c>
      <c r="S1964" s="16" t="s">
        <v>606</v>
      </c>
      <c r="T1964" s="16" t="s">
        <v>11639</v>
      </c>
      <c r="U1964" s="16" t="s">
        <v>466</v>
      </c>
      <c r="V1964" s="16" t="s">
        <v>671</v>
      </c>
      <c r="W1964" s="16" t="s">
        <v>17173</v>
      </c>
      <c r="X1964" s="16" t="s">
        <v>449</v>
      </c>
      <c r="Y1964" s="16" t="s">
        <v>450</v>
      </c>
      <c r="Z1964" s="16" t="s">
        <v>451</v>
      </c>
      <c r="AA1964" s="16" t="s">
        <v>17670</v>
      </c>
      <c r="AB1964" s="16" t="s">
        <v>606</v>
      </c>
      <c r="AC1964" s="16" t="s">
        <v>7</v>
      </c>
      <c r="AD1964" s="16" t="s">
        <v>453</v>
      </c>
      <c r="AE1964" s="16" t="s">
        <v>7</v>
      </c>
      <c r="AF1964" s="16" t="s">
        <v>338</v>
      </c>
      <c r="AG1964" s="25">
        <f ca="1" t="shared" si="230"/>
        <v>23.4619444443961</v>
      </c>
      <c r="AH1964" s="25" t="str">
        <f t="shared" si="231"/>
        <v>是</v>
      </c>
      <c r="AI1964" s="26" t="str">
        <f ca="1" t="shared" si="232"/>
        <v>是</v>
      </c>
      <c r="AJ1964" s="27" t="str">
        <f ca="1" t="shared" si="233"/>
        <v>是</v>
      </c>
      <c r="AK1964" s="28" t="s">
        <v>69</v>
      </c>
      <c r="AL1964" s="28" t="s">
        <v>71</v>
      </c>
      <c r="AM1964" s="28"/>
    </row>
    <row r="1965" spans="1:39">
      <c r="A1965" s="22" t="str">
        <f t="shared" si="228"/>
        <v>合肥经开大学城网点</v>
      </c>
      <c r="B1965" s="22" t="str">
        <f>VLOOKUP(R1965,区域划分!A:B,2,0)</f>
        <v>合肥南</v>
      </c>
      <c r="C1965" t="str">
        <f t="shared" si="229"/>
        <v>2020-11-09</v>
      </c>
      <c r="D1965" s="16" t="s">
        <v>17671</v>
      </c>
      <c r="E1965" s="16" t="s">
        <v>17635</v>
      </c>
      <c r="F1965" s="16" t="s">
        <v>433</v>
      </c>
      <c r="G1965" s="16" t="s">
        <v>456</v>
      </c>
      <c r="H1965" s="16" t="s">
        <v>457</v>
      </c>
      <c r="I1965" s="16" t="s">
        <v>436</v>
      </c>
      <c r="J1965" s="16" t="s">
        <v>17636</v>
      </c>
      <c r="K1965" s="16" t="s">
        <v>17637</v>
      </c>
      <c r="L1965" s="16" t="s">
        <v>17672</v>
      </c>
      <c r="M1965" s="16" t="s">
        <v>17639</v>
      </c>
      <c r="N1965" s="16" t="s">
        <v>478</v>
      </c>
      <c r="O1965" s="16" t="s">
        <v>442</v>
      </c>
      <c r="P1965" s="16" t="s">
        <v>17640</v>
      </c>
      <c r="Q1965" s="16" t="s">
        <v>17641</v>
      </c>
      <c r="R1965" s="16" t="s">
        <v>7</v>
      </c>
      <c r="S1965" s="16" t="s">
        <v>606</v>
      </c>
      <c r="T1965" s="16" t="s">
        <v>11639</v>
      </c>
      <c r="U1965" s="16" t="s">
        <v>466</v>
      </c>
      <c r="V1965" s="16" t="s">
        <v>17643</v>
      </c>
      <c r="W1965" s="16" t="s">
        <v>17640</v>
      </c>
      <c r="X1965" s="16" t="s">
        <v>449</v>
      </c>
      <c r="Y1965" s="16" t="s">
        <v>450</v>
      </c>
      <c r="Z1965" s="16" t="s">
        <v>451</v>
      </c>
      <c r="AA1965" s="16" t="s">
        <v>17673</v>
      </c>
      <c r="AB1965" s="16" t="s">
        <v>606</v>
      </c>
      <c r="AC1965" s="16" t="s">
        <v>7</v>
      </c>
      <c r="AD1965" s="16" t="s">
        <v>453</v>
      </c>
      <c r="AE1965" s="16" t="s">
        <v>7</v>
      </c>
      <c r="AF1965" s="16" t="s">
        <v>338</v>
      </c>
      <c r="AG1965" s="25">
        <f ca="1" t="shared" si="230"/>
        <v>23.1827777776052</v>
      </c>
      <c r="AH1965" s="25" t="str">
        <f t="shared" si="231"/>
        <v>是</v>
      </c>
      <c r="AI1965" s="26" t="str">
        <f ca="1" t="shared" si="232"/>
        <v>是</v>
      </c>
      <c r="AJ1965" s="27" t="str">
        <f ca="1" t="shared" si="233"/>
        <v>是</v>
      </c>
      <c r="AK1965" s="28" t="s">
        <v>69</v>
      </c>
      <c r="AL1965" s="28" t="s">
        <v>71</v>
      </c>
      <c r="AM1965" s="28"/>
    </row>
    <row r="1966" spans="1:39">
      <c r="A1966" s="22" t="str">
        <f t="shared" si="228"/>
        <v>合肥经开大学城网点</v>
      </c>
      <c r="B1966" s="22" t="str">
        <f>VLOOKUP(R1966,区域划分!A:B,2,0)</f>
        <v>合肥南</v>
      </c>
      <c r="C1966" t="str">
        <f t="shared" si="229"/>
        <v>2020-11-09</v>
      </c>
      <c r="D1966" s="16" t="s">
        <v>17674</v>
      </c>
      <c r="E1966" s="16" t="s">
        <v>17624</v>
      </c>
      <c r="F1966" s="16" t="s">
        <v>433</v>
      </c>
      <c r="G1966" s="16" t="s">
        <v>456</v>
      </c>
      <c r="H1966" s="16" t="s">
        <v>457</v>
      </c>
      <c r="I1966" s="16" t="s">
        <v>436</v>
      </c>
      <c r="J1966" s="16" t="s">
        <v>17625</v>
      </c>
      <c r="K1966" s="16" t="s">
        <v>17626</v>
      </c>
      <c r="L1966" s="16" t="s">
        <v>17675</v>
      </c>
      <c r="M1966" s="16" t="s">
        <v>17676</v>
      </c>
      <c r="N1966" s="16" t="s">
        <v>441</v>
      </c>
      <c r="O1966" s="16" t="s">
        <v>479</v>
      </c>
      <c r="P1966" s="16" t="s">
        <v>17629</v>
      </c>
      <c r="Q1966" s="16" t="s">
        <v>17630</v>
      </c>
      <c r="R1966" s="16" t="s">
        <v>7</v>
      </c>
      <c r="S1966" s="16" t="s">
        <v>606</v>
      </c>
      <c r="T1966" s="16" t="s">
        <v>11639</v>
      </c>
      <c r="U1966" s="16" t="s">
        <v>466</v>
      </c>
      <c r="V1966" s="16" t="s">
        <v>17677</v>
      </c>
      <c r="W1966" s="16" t="s">
        <v>17629</v>
      </c>
      <c r="X1966" s="16" t="s">
        <v>449</v>
      </c>
      <c r="Y1966" s="16" t="s">
        <v>450</v>
      </c>
      <c r="Z1966" s="16" t="s">
        <v>451</v>
      </c>
      <c r="AA1966" s="16" t="s">
        <v>17678</v>
      </c>
      <c r="AB1966" s="16" t="s">
        <v>606</v>
      </c>
      <c r="AC1966" s="16" t="s">
        <v>7</v>
      </c>
      <c r="AD1966" s="16" t="s">
        <v>453</v>
      </c>
      <c r="AE1966" s="16" t="s">
        <v>7</v>
      </c>
      <c r="AF1966" s="16" t="s">
        <v>338</v>
      </c>
      <c r="AG1966" s="25">
        <f ca="1" t="shared" si="230"/>
        <v>23.3699999999371</v>
      </c>
      <c r="AH1966" s="25" t="str">
        <f t="shared" si="231"/>
        <v>是</v>
      </c>
      <c r="AI1966" s="26" t="str">
        <f ca="1" t="shared" si="232"/>
        <v>是</v>
      </c>
      <c r="AJ1966" s="27" t="str">
        <f ca="1" t="shared" si="233"/>
        <v>是</v>
      </c>
      <c r="AK1966" s="28" t="s">
        <v>69</v>
      </c>
      <c r="AL1966" s="28" t="s">
        <v>71</v>
      </c>
      <c r="AM1966" s="28"/>
    </row>
    <row r="1967" spans="1:39">
      <c r="A1967" s="22" t="str">
        <f t="shared" si="228"/>
        <v>合肥经开大学城网点</v>
      </c>
      <c r="B1967" s="22" t="str">
        <f>VLOOKUP(R1967,区域划分!A:B,2,0)</f>
        <v>合肥南</v>
      </c>
      <c r="C1967" t="str">
        <f t="shared" si="229"/>
        <v>2020-11-09</v>
      </c>
      <c r="D1967" s="16" t="s">
        <v>17679</v>
      </c>
      <c r="E1967" s="16" t="s">
        <v>17680</v>
      </c>
      <c r="F1967" s="16" t="s">
        <v>433</v>
      </c>
      <c r="G1967" s="16" t="s">
        <v>532</v>
      </c>
      <c r="H1967" s="16" t="s">
        <v>533</v>
      </c>
      <c r="I1967" s="16" t="s">
        <v>436</v>
      </c>
      <c r="J1967" s="16" t="s">
        <v>1232</v>
      </c>
      <c r="K1967" s="16" t="s">
        <v>17681</v>
      </c>
      <c r="L1967" s="16" t="s">
        <v>17682</v>
      </c>
      <c r="M1967" s="16" t="s">
        <v>17683</v>
      </c>
      <c r="N1967" s="16" t="s">
        <v>478</v>
      </c>
      <c r="O1967" s="16" t="s">
        <v>442</v>
      </c>
      <c r="P1967" s="16" t="s">
        <v>17684</v>
      </c>
      <c r="Q1967" s="16" t="s">
        <v>17685</v>
      </c>
      <c r="R1967" s="16" t="s">
        <v>7</v>
      </c>
      <c r="S1967" s="16" t="s">
        <v>606</v>
      </c>
      <c r="T1967" s="16" t="s">
        <v>11639</v>
      </c>
      <c r="U1967" s="16" t="s">
        <v>466</v>
      </c>
      <c r="V1967" s="16" t="s">
        <v>17686</v>
      </c>
      <c r="W1967" s="16" t="s">
        <v>17684</v>
      </c>
      <c r="X1967" s="16" t="s">
        <v>449</v>
      </c>
      <c r="Y1967" s="16" t="s">
        <v>450</v>
      </c>
      <c r="Z1967" s="16" t="s">
        <v>451</v>
      </c>
      <c r="AA1967" s="16" t="s">
        <v>17687</v>
      </c>
      <c r="AB1967" s="16" t="s">
        <v>606</v>
      </c>
      <c r="AC1967" s="16" t="s">
        <v>299</v>
      </c>
      <c r="AD1967" s="16" t="s">
        <v>453</v>
      </c>
      <c r="AE1967" s="16" t="s">
        <v>7</v>
      </c>
      <c r="AF1967" s="16" t="s">
        <v>338</v>
      </c>
      <c r="AG1967" s="25">
        <f ca="1" t="shared" si="230"/>
        <v>23.5991666667396</v>
      </c>
      <c r="AH1967" s="25" t="str">
        <f t="shared" si="231"/>
        <v>是</v>
      </c>
      <c r="AI1967" s="26" t="str">
        <f ca="1" t="shared" si="232"/>
        <v>是</v>
      </c>
      <c r="AJ1967" s="27" t="str">
        <f ca="1" t="shared" si="233"/>
        <v>是</v>
      </c>
      <c r="AK1967" s="28"/>
      <c r="AL1967" s="28" t="s">
        <v>71</v>
      </c>
      <c r="AM1967" s="28"/>
    </row>
    <row r="1968" spans="1:39">
      <c r="A1968" s="22" t="str">
        <f t="shared" si="228"/>
        <v>铜陵铜官网点</v>
      </c>
      <c r="B1968" s="22" t="str">
        <f>VLOOKUP(R1968,区域划分!A:B,2,0)</f>
        <v>铜陵</v>
      </c>
      <c r="C1968" t="str">
        <f t="shared" si="229"/>
        <v>2020-11-09</v>
      </c>
      <c r="D1968" s="16" t="s">
        <v>17688</v>
      </c>
      <c r="E1968" s="16" t="s">
        <v>17689</v>
      </c>
      <c r="F1968" s="16" t="s">
        <v>433</v>
      </c>
      <c r="G1968" s="16" t="s">
        <v>532</v>
      </c>
      <c r="H1968" s="16" t="s">
        <v>533</v>
      </c>
      <c r="I1968" s="16" t="s">
        <v>436</v>
      </c>
      <c r="J1968" s="16" t="s">
        <v>3517</v>
      </c>
      <c r="K1968" s="16" t="s">
        <v>8573</v>
      </c>
      <c r="L1968" s="16" t="s">
        <v>17690</v>
      </c>
      <c r="M1968" s="16" t="s">
        <v>537</v>
      </c>
      <c r="N1968" s="16" t="s">
        <v>441</v>
      </c>
      <c r="O1968" s="16" t="s">
        <v>442</v>
      </c>
      <c r="P1968" s="16" t="s">
        <v>8575</v>
      </c>
      <c r="Q1968" s="16" t="s">
        <v>17691</v>
      </c>
      <c r="R1968" s="16" t="s">
        <v>116</v>
      </c>
      <c r="S1968" s="16" t="s">
        <v>17692</v>
      </c>
      <c r="T1968" s="16" t="s">
        <v>17693</v>
      </c>
      <c r="U1968" s="16" t="s">
        <v>447</v>
      </c>
      <c r="V1968" s="16" t="s">
        <v>541</v>
      </c>
      <c r="W1968" s="16" t="s">
        <v>8575</v>
      </c>
      <c r="X1968" s="16" t="s">
        <v>449</v>
      </c>
      <c r="Y1968" s="16" t="s">
        <v>450</v>
      </c>
      <c r="Z1968" s="16" t="s">
        <v>451</v>
      </c>
      <c r="AA1968" s="16" t="s">
        <v>17694</v>
      </c>
      <c r="AB1968" s="16" t="s">
        <v>17692</v>
      </c>
      <c r="AC1968" s="16" t="s">
        <v>116</v>
      </c>
      <c r="AD1968" s="16" t="s">
        <v>453</v>
      </c>
      <c r="AE1968" s="16" t="s">
        <v>338</v>
      </c>
      <c r="AF1968" s="16" t="s">
        <v>338</v>
      </c>
      <c r="AG1968" s="25">
        <f ca="1" t="shared" si="230"/>
        <v>1.09055555571103</v>
      </c>
      <c r="AH1968" s="25" t="str">
        <f t="shared" si="231"/>
        <v>是</v>
      </c>
      <c r="AI1968" s="26" t="str">
        <f ca="1" t="shared" si="232"/>
        <v>是</v>
      </c>
      <c r="AJ1968" s="27" t="str">
        <f ca="1" t="shared" si="233"/>
        <v>是</v>
      </c>
      <c r="AK1968" s="28" t="s">
        <v>69</v>
      </c>
      <c r="AL1968" s="28"/>
      <c r="AM1968" s="28"/>
    </row>
    <row r="1969" spans="1:39">
      <c r="A1969" s="22" t="str">
        <f t="shared" si="228"/>
        <v>铜陵铜官网点</v>
      </c>
      <c r="B1969" s="22" t="str">
        <f>VLOOKUP(R1969,区域划分!A:B,2,0)</f>
        <v>铜陵</v>
      </c>
      <c r="C1969" t="str">
        <f t="shared" si="229"/>
        <v>2020-11-09</v>
      </c>
      <c r="D1969" s="16" t="s">
        <v>17695</v>
      </c>
      <c r="E1969" s="16" t="s">
        <v>17689</v>
      </c>
      <c r="F1969" s="16" t="s">
        <v>433</v>
      </c>
      <c r="G1969" s="16" t="s">
        <v>532</v>
      </c>
      <c r="H1969" s="16" t="s">
        <v>1112</v>
      </c>
      <c r="I1969" s="16" t="s">
        <v>436</v>
      </c>
      <c r="J1969" s="16" t="s">
        <v>3517</v>
      </c>
      <c r="K1969" s="16" t="s">
        <v>17696</v>
      </c>
      <c r="L1969" s="16" t="s">
        <v>17469</v>
      </c>
      <c r="M1969" s="16" t="s">
        <v>537</v>
      </c>
      <c r="N1969" s="16" t="s">
        <v>441</v>
      </c>
      <c r="O1969" s="16" t="s">
        <v>442</v>
      </c>
      <c r="P1969" s="16" t="s">
        <v>8575</v>
      </c>
      <c r="Q1969" s="16" t="s">
        <v>17691</v>
      </c>
      <c r="R1969" s="16" t="s">
        <v>116</v>
      </c>
      <c r="S1969" s="16" t="s">
        <v>17692</v>
      </c>
      <c r="T1969" s="16" t="s">
        <v>17697</v>
      </c>
      <c r="U1969" s="16" t="s">
        <v>447</v>
      </c>
      <c r="V1969" s="16" t="s">
        <v>541</v>
      </c>
      <c r="W1969" s="16" t="s">
        <v>8575</v>
      </c>
      <c r="X1969" s="16" t="s">
        <v>449</v>
      </c>
      <c r="Y1969" s="16" t="s">
        <v>450</v>
      </c>
      <c r="Z1969" s="16" t="s">
        <v>451</v>
      </c>
      <c r="AA1969" s="16" t="s">
        <v>17698</v>
      </c>
      <c r="AB1969" s="16" t="s">
        <v>17692</v>
      </c>
      <c r="AC1969" s="16" t="s">
        <v>116</v>
      </c>
      <c r="AD1969" s="16" t="s">
        <v>453</v>
      </c>
      <c r="AE1969" s="16" t="s">
        <v>338</v>
      </c>
      <c r="AF1969" s="16" t="s">
        <v>338</v>
      </c>
      <c r="AG1969" s="25">
        <f ca="1" t="shared" si="230"/>
        <v>15.1161111110123</v>
      </c>
      <c r="AH1969" s="25" t="str">
        <f t="shared" si="231"/>
        <v>是</v>
      </c>
      <c r="AI1969" s="26" t="str">
        <f ca="1" t="shared" si="232"/>
        <v>是</v>
      </c>
      <c r="AJ1969" s="27" t="str">
        <f ca="1" t="shared" si="233"/>
        <v>是</v>
      </c>
      <c r="AK1969" s="28" t="s">
        <v>69</v>
      </c>
      <c r="AL1969" s="28"/>
      <c r="AM1969" s="28"/>
    </row>
    <row r="1970" spans="1:39">
      <c r="A1970" s="22" t="str">
        <f t="shared" si="228"/>
        <v>合肥经开大学城网点</v>
      </c>
      <c r="B1970" s="22" t="str">
        <f>VLOOKUP(R1970,区域划分!A:B,2,0)</f>
        <v>合肥南</v>
      </c>
      <c r="C1970" t="str">
        <f t="shared" si="229"/>
        <v>2020-11-09</v>
      </c>
      <c r="D1970" s="16" t="s">
        <v>17699</v>
      </c>
      <c r="E1970" s="16" t="s">
        <v>17660</v>
      </c>
      <c r="F1970" s="16" t="s">
        <v>433</v>
      </c>
      <c r="G1970" s="16" t="s">
        <v>532</v>
      </c>
      <c r="H1970" s="16" t="s">
        <v>533</v>
      </c>
      <c r="I1970" s="16" t="s">
        <v>436</v>
      </c>
      <c r="J1970" s="16" t="s">
        <v>2759</v>
      </c>
      <c r="K1970" s="16" t="s">
        <v>2760</v>
      </c>
      <c r="L1970" s="16" t="s">
        <v>17700</v>
      </c>
      <c r="M1970" s="16" t="s">
        <v>537</v>
      </c>
      <c r="N1970" s="16" t="s">
        <v>441</v>
      </c>
      <c r="O1970" s="16" t="s">
        <v>442</v>
      </c>
      <c r="P1970" s="16" t="s">
        <v>537</v>
      </c>
      <c r="Q1970" s="16" t="s">
        <v>17665</v>
      </c>
      <c r="R1970" s="16" t="s">
        <v>7</v>
      </c>
      <c r="S1970" s="16" t="s">
        <v>11582</v>
      </c>
      <c r="T1970" s="16" t="s">
        <v>11639</v>
      </c>
      <c r="U1970" s="16" t="s">
        <v>466</v>
      </c>
      <c r="V1970" s="16" t="s">
        <v>541</v>
      </c>
      <c r="W1970" s="16" t="s">
        <v>537</v>
      </c>
      <c r="X1970" s="16" t="s">
        <v>449</v>
      </c>
      <c r="Y1970" s="16" t="s">
        <v>450</v>
      </c>
      <c r="Z1970" s="16" t="s">
        <v>451</v>
      </c>
      <c r="AA1970" s="16" t="s">
        <v>17701</v>
      </c>
      <c r="AB1970" s="16" t="s">
        <v>11582</v>
      </c>
      <c r="AC1970" s="16" t="s">
        <v>7</v>
      </c>
      <c r="AD1970" s="16" t="s">
        <v>453</v>
      </c>
      <c r="AE1970" s="16" t="s">
        <v>7</v>
      </c>
      <c r="AF1970" s="16" t="s">
        <v>338</v>
      </c>
      <c r="AG1970" s="25">
        <f ca="1" t="shared" si="230"/>
        <v>24.0083333333605</v>
      </c>
      <c r="AH1970" s="25" t="str">
        <f t="shared" si="231"/>
        <v>是</v>
      </c>
      <c r="AI1970" s="26" t="str">
        <f ca="1" t="shared" si="232"/>
        <v>否</v>
      </c>
      <c r="AJ1970" s="27" t="str">
        <f ca="1" t="shared" si="233"/>
        <v>否</v>
      </c>
      <c r="AK1970" s="28" t="s">
        <v>69</v>
      </c>
      <c r="AL1970" s="28" t="s">
        <v>71</v>
      </c>
      <c r="AM1970" s="28"/>
    </row>
    <row r="1971" spans="1:39">
      <c r="A1971" s="22" t="str">
        <f t="shared" si="228"/>
        <v>合肥经开大学城网点</v>
      </c>
      <c r="B1971" s="22" t="str">
        <f>VLOOKUP(R1971,区域划分!A:B,2,0)</f>
        <v>合肥南</v>
      </c>
      <c r="C1971" t="str">
        <f t="shared" si="229"/>
        <v>2020-11-09</v>
      </c>
      <c r="D1971" s="16" t="s">
        <v>17702</v>
      </c>
      <c r="E1971" s="16" t="s">
        <v>17635</v>
      </c>
      <c r="F1971" s="16" t="s">
        <v>433</v>
      </c>
      <c r="G1971" s="16" t="s">
        <v>471</v>
      </c>
      <c r="H1971" s="16" t="s">
        <v>472</v>
      </c>
      <c r="I1971" s="16" t="s">
        <v>473</v>
      </c>
      <c r="J1971" s="16" t="s">
        <v>17636</v>
      </c>
      <c r="K1971" s="16" t="s">
        <v>17703</v>
      </c>
      <c r="L1971" s="16" t="s">
        <v>17704</v>
      </c>
      <c r="M1971" s="16" t="s">
        <v>17705</v>
      </c>
      <c r="N1971" s="16" t="s">
        <v>478</v>
      </c>
      <c r="O1971" s="16" t="s">
        <v>442</v>
      </c>
      <c r="P1971" s="16" t="s">
        <v>17640</v>
      </c>
      <c r="Q1971" s="16" t="s">
        <v>17641</v>
      </c>
      <c r="R1971" s="16" t="s">
        <v>7</v>
      </c>
      <c r="S1971" s="16" t="s">
        <v>11582</v>
      </c>
      <c r="T1971" s="16" t="s">
        <v>11639</v>
      </c>
      <c r="U1971" s="16" t="s">
        <v>466</v>
      </c>
      <c r="V1971" s="16" t="s">
        <v>17706</v>
      </c>
      <c r="W1971" s="16" t="s">
        <v>17640</v>
      </c>
      <c r="X1971" s="16" t="s">
        <v>449</v>
      </c>
      <c r="Y1971" s="16" t="s">
        <v>450</v>
      </c>
      <c r="Z1971" s="16" t="s">
        <v>451</v>
      </c>
      <c r="AA1971" s="16" t="s">
        <v>17707</v>
      </c>
      <c r="AB1971" s="16" t="s">
        <v>11582</v>
      </c>
      <c r="AC1971" s="16" t="s">
        <v>7</v>
      </c>
      <c r="AD1971" s="16" t="s">
        <v>453</v>
      </c>
      <c r="AE1971" s="16" t="s">
        <v>7</v>
      </c>
      <c r="AF1971" s="16" t="s">
        <v>338</v>
      </c>
      <c r="AG1971" s="25">
        <f ca="1" t="shared" si="230"/>
        <v>23.4161111110006</v>
      </c>
      <c r="AH1971" s="25" t="str">
        <f t="shared" si="231"/>
        <v>是</v>
      </c>
      <c r="AI1971" s="26" t="str">
        <f ca="1" t="shared" si="232"/>
        <v>是</v>
      </c>
      <c r="AJ1971" s="27" t="str">
        <f ca="1" t="shared" si="233"/>
        <v>是</v>
      </c>
      <c r="AK1971" s="28" t="s">
        <v>69</v>
      </c>
      <c r="AL1971" s="28" t="s">
        <v>71</v>
      </c>
      <c r="AM1971" s="28"/>
    </row>
  </sheetData>
  <conditionalFormatting sqref="D1">
    <cfRule type="duplicateValues" dxfId="0" priority="468"/>
    <cfRule type="duplicateValues" dxfId="0" priority="465"/>
    <cfRule type="duplicateValues" dxfId="0" priority="464"/>
    <cfRule type="duplicateValues" dxfId="0" priority="460"/>
    <cfRule type="duplicateValues" dxfId="0" priority="458"/>
  </conditionalFormatting>
  <conditionalFormatting sqref="E1">
    <cfRule type="duplicateValues" dxfId="0" priority="478"/>
    <cfRule type="duplicateValues" dxfId="0" priority="477"/>
    <cfRule type="duplicateValues" dxfId="0" priority="476"/>
    <cfRule type="duplicateValues" dxfId="0" priority="475"/>
    <cfRule type="duplicateValues" dxfId="0" priority="474"/>
    <cfRule type="duplicateValues" dxfId="0" priority="473"/>
    <cfRule type="duplicateValues" dxfId="0" priority="472"/>
    <cfRule type="duplicateValues" dxfId="0" priority="471"/>
    <cfRule type="duplicateValues" dxfId="0" priority="470"/>
    <cfRule type="duplicateValues" dxfId="0" priority="469"/>
    <cfRule type="duplicateValues" dxfId="0" priority="467"/>
    <cfRule type="duplicateValues" dxfId="0" priority="466"/>
    <cfRule type="duplicateValues" dxfId="0" priority="463"/>
    <cfRule type="duplicateValues" dxfId="0" priority="462"/>
    <cfRule type="duplicateValues" dxfId="0" priority="461"/>
    <cfRule type="duplicateValues" dxfId="0" priority="459"/>
    <cfRule type="duplicateValues" dxfId="0" priority="457"/>
  </conditionalFormatting>
  <conditionalFormatting sqref="D1972:D1048576">
    <cfRule type="duplicateValues" dxfId="0" priority="685"/>
    <cfRule type="duplicateValues" dxfId="0" priority="720"/>
  </conditionalFormatting>
  <conditionalFormatting sqref="E2:E347">
    <cfRule type="duplicateValues" dxfId="0" priority="456"/>
    <cfRule type="duplicateValues" dxfId="0" priority="455"/>
  </conditionalFormatting>
  <conditionalFormatting sqref="E348:E371">
    <cfRule type="duplicateValues" dxfId="0" priority="454"/>
  </conditionalFormatting>
  <conditionalFormatting sqref="E372:E715">
    <cfRule type="duplicateValues" dxfId="0" priority="453"/>
    <cfRule type="duplicateValues" dxfId="0" priority="452"/>
  </conditionalFormatting>
  <conditionalFormatting sqref="E716:E738">
    <cfRule type="duplicateValues" dxfId="0" priority="451"/>
  </conditionalFormatting>
  <conditionalFormatting sqref="E739:E915">
    <cfRule type="duplicateValues" dxfId="0" priority="391"/>
    <cfRule type="duplicateValues" dxfId="0" priority="392"/>
  </conditionalFormatting>
  <conditionalFormatting sqref="E916:E922">
    <cfRule type="duplicateValues" dxfId="0" priority="390"/>
  </conditionalFormatting>
  <conditionalFormatting sqref="E923:E1067">
    <cfRule type="duplicateValues" dxfId="0" priority="328"/>
    <cfRule type="duplicateValues" dxfId="0" priority="329"/>
    <cfRule type="duplicateValues" dxfId="0" priority="330"/>
  </conditionalFormatting>
  <conditionalFormatting sqref="E1068:E1079">
    <cfRule type="duplicateValues" dxfId="0" priority="326"/>
    <cfRule type="duplicateValues" dxfId="0" priority="327"/>
  </conditionalFormatting>
  <conditionalFormatting sqref="E1080:E1250">
    <cfRule type="duplicateValues" dxfId="0" priority="264"/>
    <cfRule type="duplicateValues" dxfId="0" priority="265"/>
  </conditionalFormatting>
  <conditionalFormatting sqref="E1251:E1256">
    <cfRule type="duplicateValues" dxfId="0" priority="263"/>
  </conditionalFormatting>
  <conditionalFormatting sqref="E1257:E1346">
    <cfRule type="duplicateValues" dxfId="0" priority="200"/>
    <cfRule type="duplicateValues" dxfId="0" priority="201"/>
  </conditionalFormatting>
  <conditionalFormatting sqref="E1347:E1352">
    <cfRule type="duplicateValues" dxfId="0" priority="199"/>
  </conditionalFormatting>
  <conditionalFormatting sqref="E1353:E1548">
    <cfRule type="duplicateValues" dxfId="0" priority="135"/>
    <cfRule type="duplicateValues" dxfId="0" priority="136"/>
  </conditionalFormatting>
  <conditionalFormatting sqref="E1549:E1558">
    <cfRule type="duplicateValues" dxfId="0" priority="134"/>
  </conditionalFormatting>
  <conditionalFormatting sqref="E1559:E1764">
    <cfRule type="duplicateValues" dxfId="0" priority="69"/>
    <cfRule type="duplicateValues" dxfId="0" priority="70"/>
  </conditionalFormatting>
  <conditionalFormatting sqref="E1765:E1770">
    <cfRule type="duplicateValues" dxfId="0" priority="68"/>
  </conditionalFormatting>
  <conditionalFormatting sqref="E1771:E1958">
    <cfRule type="duplicateValues" dxfId="0" priority="2"/>
    <cfRule type="duplicateValues" dxfId="0" priority="3"/>
  </conditionalFormatting>
  <conditionalFormatting sqref="E1959:E1971">
    <cfRule type="duplicateValues" dxfId="0" priority="1"/>
  </conditionalFormatting>
  <conditionalFormatting sqref="E1972:E1048576">
    <cfRule type="duplicateValues" dxfId="0" priority="684"/>
    <cfRule type="duplicateValues" dxfId="0" priority="719"/>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6"/>
  <sheetViews>
    <sheetView topLeftCell="A321" workbookViewId="0">
      <selection activeCell="A355" sqref="A355:A356"/>
    </sheetView>
  </sheetViews>
  <sheetFormatPr defaultColWidth="9" defaultRowHeight="13.5" outlineLevelCol="1"/>
  <cols>
    <col min="1" max="1" width="23" style="1" customWidth="1"/>
    <col min="2" max="2" width="9" style="1"/>
  </cols>
  <sheetData>
    <row r="1" ht="16.5" spans="1:2">
      <c r="A1" s="2" t="s">
        <v>17708</v>
      </c>
      <c r="B1" s="2" t="s">
        <v>394</v>
      </c>
    </row>
    <row r="2" ht="16.5" spans="1:2">
      <c r="A2" s="3" t="s">
        <v>341</v>
      </c>
      <c r="B2" s="4" t="s">
        <v>56</v>
      </c>
    </row>
    <row r="3" ht="16.5" spans="1:2">
      <c r="A3" s="3" t="s">
        <v>351</v>
      </c>
      <c r="B3" s="4" t="s">
        <v>56</v>
      </c>
    </row>
    <row r="4" ht="16.5" spans="1:2">
      <c r="A4" s="3" t="s">
        <v>203</v>
      </c>
      <c r="B4" s="4" t="s">
        <v>56</v>
      </c>
    </row>
    <row r="5" ht="16.5" spans="1:2">
      <c r="A5" s="3" t="s">
        <v>326</v>
      </c>
      <c r="B5" s="4" t="s">
        <v>56</v>
      </c>
    </row>
    <row r="6" ht="16.5" spans="1:2">
      <c r="A6" s="3" t="s">
        <v>269</v>
      </c>
      <c r="B6" s="4" t="s">
        <v>56</v>
      </c>
    </row>
    <row r="7" ht="16.5" spans="1:2">
      <c r="A7" s="3" t="s">
        <v>349</v>
      </c>
      <c r="B7" s="4" t="s">
        <v>56</v>
      </c>
    </row>
    <row r="8" ht="16.5" spans="1:2">
      <c r="A8" s="3" t="s">
        <v>169</v>
      </c>
      <c r="B8" s="4" t="s">
        <v>56</v>
      </c>
    </row>
    <row r="9" ht="16.5" spans="1:2">
      <c r="A9" s="3" t="s">
        <v>330</v>
      </c>
      <c r="B9" s="4" t="s">
        <v>56</v>
      </c>
    </row>
    <row r="10" ht="16.5" spans="1:2">
      <c r="A10" s="3" t="s">
        <v>158</v>
      </c>
      <c r="B10" s="4" t="s">
        <v>56</v>
      </c>
    </row>
    <row r="11" ht="16.5" spans="1:2">
      <c r="A11" s="3" t="s">
        <v>317</v>
      </c>
      <c r="B11" s="4" t="s">
        <v>56</v>
      </c>
    </row>
    <row r="12" ht="16.5" spans="1:2">
      <c r="A12" s="3" t="s">
        <v>334</v>
      </c>
      <c r="B12" s="4" t="s">
        <v>56</v>
      </c>
    </row>
    <row r="13" ht="16.5" spans="1:2">
      <c r="A13" s="3" t="s">
        <v>57</v>
      </c>
      <c r="B13" s="4" t="s">
        <v>24</v>
      </c>
    </row>
    <row r="14" ht="16.5" spans="1:2">
      <c r="A14" s="3" t="s">
        <v>154</v>
      </c>
      <c r="B14" s="4" t="s">
        <v>24</v>
      </c>
    </row>
    <row r="15" ht="16.5" spans="1:2">
      <c r="A15" s="3" t="s">
        <v>232</v>
      </c>
      <c r="B15" s="4" t="s">
        <v>24</v>
      </c>
    </row>
    <row r="16" ht="16.5" spans="1:2">
      <c r="A16" s="3" t="s">
        <v>104</v>
      </c>
      <c r="B16" s="4" t="s">
        <v>24</v>
      </c>
    </row>
    <row r="17" ht="16.5" spans="1:2">
      <c r="A17" s="3" t="s">
        <v>296</v>
      </c>
      <c r="B17" s="4" t="s">
        <v>24</v>
      </c>
    </row>
    <row r="18" ht="16.5" spans="1:2">
      <c r="A18" s="3" t="s">
        <v>175</v>
      </c>
      <c r="B18" s="4" t="s">
        <v>24</v>
      </c>
    </row>
    <row r="19" ht="16.5" spans="1:2">
      <c r="A19" s="5" t="s">
        <v>164</v>
      </c>
      <c r="B19" s="4" t="s">
        <v>24</v>
      </c>
    </row>
    <row r="20" ht="16.5" spans="1:2">
      <c r="A20" s="5" t="s">
        <v>352</v>
      </c>
      <c r="B20" s="4" t="s">
        <v>24</v>
      </c>
    </row>
    <row r="21" ht="16.5" spans="1:2">
      <c r="A21" s="5" t="s">
        <v>246</v>
      </c>
      <c r="B21" s="4" t="s">
        <v>24</v>
      </c>
    </row>
    <row r="22" ht="16.5" spans="1:2">
      <c r="A22" s="5" t="s">
        <v>248</v>
      </c>
      <c r="B22" s="4" t="s">
        <v>24</v>
      </c>
    </row>
    <row r="23" ht="16.5" spans="1:2">
      <c r="A23" s="3" t="s">
        <v>206</v>
      </c>
      <c r="B23" s="4" t="s">
        <v>24</v>
      </c>
    </row>
    <row r="24" ht="16.5" spans="1:2">
      <c r="A24" s="3" t="s">
        <v>167</v>
      </c>
      <c r="B24" s="4" t="s">
        <v>24</v>
      </c>
    </row>
    <row r="25" ht="16.5" spans="1:2">
      <c r="A25" s="3" t="s">
        <v>327</v>
      </c>
      <c r="B25" s="4" t="s">
        <v>44</v>
      </c>
    </row>
    <row r="26" ht="16.5" spans="1:2">
      <c r="A26" s="3" t="s">
        <v>270</v>
      </c>
      <c r="B26" s="4" t="s">
        <v>44</v>
      </c>
    </row>
    <row r="27" ht="16.5" spans="1:2">
      <c r="A27" s="3" t="s">
        <v>279</v>
      </c>
      <c r="B27" s="4" t="s">
        <v>44</v>
      </c>
    </row>
    <row r="28" ht="16.5" spans="1:2">
      <c r="A28" s="3" t="s">
        <v>323</v>
      </c>
      <c r="B28" s="4" t="s">
        <v>44</v>
      </c>
    </row>
    <row r="29" ht="16.5" spans="1:2">
      <c r="A29" s="3" t="s">
        <v>260</v>
      </c>
      <c r="B29" s="4" t="s">
        <v>44</v>
      </c>
    </row>
    <row r="30" ht="16.5" spans="1:2">
      <c r="A30" s="3" t="s">
        <v>271</v>
      </c>
      <c r="B30" s="4" t="s">
        <v>44</v>
      </c>
    </row>
    <row r="31" ht="16.5" spans="1:2">
      <c r="A31" s="6" t="s">
        <v>345</v>
      </c>
      <c r="B31" s="6" t="s">
        <v>44</v>
      </c>
    </row>
    <row r="32" ht="16.5" spans="1:2">
      <c r="A32" s="6" t="s">
        <v>331</v>
      </c>
      <c r="B32" s="6" t="s">
        <v>44</v>
      </c>
    </row>
    <row r="33" ht="16.5" spans="1:2">
      <c r="A33" s="3" t="s">
        <v>320</v>
      </c>
      <c r="B33" s="4" t="s">
        <v>44</v>
      </c>
    </row>
    <row r="34" ht="16.5" spans="1:2">
      <c r="A34" s="3" t="s">
        <v>98</v>
      </c>
      <c r="B34" s="4" t="s">
        <v>44</v>
      </c>
    </row>
    <row r="35" ht="16.5" spans="1:2">
      <c r="A35" s="3" t="s">
        <v>267</v>
      </c>
      <c r="B35" s="4" t="s">
        <v>44</v>
      </c>
    </row>
    <row r="36" ht="16.5" spans="1:2">
      <c r="A36" s="3" t="s">
        <v>199</v>
      </c>
      <c r="B36" s="4" t="s">
        <v>36</v>
      </c>
    </row>
    <row r="37" ht="16.5" spans="1:2">
      <c r="A37" s="3" t="s">
        <v>353</v>
      </c>
      <c r="B37" s="4" t="s">
        <v>36</v>
      </c>
    </row>
    <row r="38" ht="16.5" spans="1:2">
      <c r="A38" s="3" t="s">
        <v>161</v>
      </c>
      <c r="B38" s="4" t="s">
        <v>36</v>
      </c>
    </row>
    <row r="39" ht="16.5" spans="1:2">
      <c r="A39" s="3" t="s">
        <v>226</v>
      </c>
      <c r="B39" s="4" t="s">
        <v>36</v>
      </c>
    </row>
    <row r="40" ht="16.5" spans="1:2">
      <c r="A40" s="7" t="s">
        <v>354</v>
      </c>
      <c r="B40" s="4" t="s">
        <v>36</v>
      </c>
    </row>
    <row r="41" ht="16.5" spans="1:2">
      <c r="A41" s="7" t="s">
        <v>192</v>
      </c>
      <c r="B41" s="4" t="s">
        <v>36</v>
      </c>
    </row>
    <row r="42" ht="16.5" spans="1:2">
      <c r="A42" s="7" t="s">
        <v>347</v>
      </c>
      <c r="B42" s="4" t="s">
        <v>36</v>
      </c>
    </row>
    <row r="43" ht="16.5" spans="1:2">
      <c r="A43" s="7" t="s">
        <v>355</v>
      </c>
      <c r="B43" s="4" t="s">
        <v>36</v>
      </c>
    </row>
    <row r="44" ht="16.5" spans="1:2">
      <c r="A44" s="7" t="s">
        <v>156</v>
      </c>
      <c r="B44" s="4" t="s">
        <v>36</v>
      </c>
    </row>
    <row r="45" ht="16.5" spans="1:2">
      <c r="A45" s="7" t="s">
        <v>274</v>
      </c>
      <c r="B45" s="4" t="s">
        <v>36</v>
      </c>
    </row>
    <row r="46" ht="16.5" spans="1:2">
      <c r="A46" s="3" t="s">
        <v>312</v>
      </c>
      <c r="B46" s="4" t="s">
        <v>36</v>
      </c>
    </row>
    <row r="47" ht="16.5" spans="1:2">
      <c r="A47" s="3" t="s">
        <v>83</v>
      </c>
      <c r="B47" s="4" t="s">
        <v>36</v>
      </c>
    </row>
    <row r="48" ht="16.5" spans="1:2">
      <c r="A48" s="3" t="s">
        <v>234</v>
      </c>
      <c r="B48" s="4" t="s">
        <v>38</v>
      </c>
    </row>
    <row r="49" ht="16.5" spans="1:2">
      <c r="A49" s="3" t="s">
        <v>123</v>
      </c>
      <c r="B49" s="4" t="s">
        <v>38</v>
      </c>
    </row>
    <row r="50" ht="16.5" spans="1:2">
      <c r="A50" s="3" t="s">
        <v>95</v>
      </c>
      <c r="B50" s="4" t="s">
        <v>38</v>
      </c>
    </row>
    <row r="51" ht="16.5" spans="1:2">
      <c r="A51" s="3" t="s">
        <v>239</v>
      </c>
      <c r="B51" s="4" t="s">
        <v>38</v>
      </c>
    </row>
    <row r="52" ht="16.5" spans="1:2">
      <c r="A52" s="3" t="s">
        <v>356</v>
      </c>
      <c r="B52" s="4" t="s">
        <v>38</v>
      </c>
    </row>
    <row r="53" ht="16.5" spans="1:2">
      <c r="A53" s="3" t="s">
        <v>88</v>
      </c>
      <c r="B53" s="4" t="s">
        <v>14</v>
      </c>
    </row>
    <row r="54" ht="16.5" spans="1:2">
      <c r="A54" s="3" t="s">
        <v>25</v>
      </c>
      <c r="B54" s="4" t="s">
        <v>14</v>
      </c>
    </row>
    <row r="55" ht="16.5" spans="1:2">
      <c r="A55" s="3" t="s">
        <v>188</v>
      </c>
      <c r="B55" s="4" t="s">
        <v>14</v>
      </c>
    </row>
    <row r="56" ht="16.5" spans="1:2">
      <c r="A56" s="3" t="s">
        <v>133</v>
      </c>
      <c r="B56" s="4" t="s">
        <v>14</v>
      </c>
    </row>
    <row r="57" ht="16.5" spans="1:2">
      <c r="A57" s="3" t="s">
        <v>89</v>
      </c>
      <c r="B57" s="4" t="s">
        <v>14</v>
      </c>
    </row>
    <row r="58" ht="16.5" spans="1:2">
      <c r="A58" s="3" t="s">
        <v>128</v>
      </c>
      <c r="B58" s="4" t="s">
        <v>54</v>
      </c>
    </row>
    <row r="59" ht="16.5" spans="1:2">
      <c r="A59" s="3" t="s">
        <v>301</v>
      </c>
      <c r="B59" s="4" t="s">
        <v>54</v>
      </c>
    </row>
    <row r="60" ht="16.5" spans="1:2">
      <c r="A60" s="3" t="s">
        <v>235</v>
      </c>
      <c r="B60" s="4" t="s">
        <v>52</v>
      </c>
    </row>
    <row r="61" ht="16.5" spans="1:2">
      <c r="A61" s="3" t="s">
        <v>313</v>
      </c>
      <c r="B61" s="4" t="s">
        <v>52</v>
      </c>
    </row>
    <row r="62" ht="16.5" spans="1:2">
      <c r="A62" s="3" t="s">
        <v>124</v>
      </c>
      <c r="B62" s="4" t="s">
        <v>52</v>
      </c>
    </row>
    <row r="63" ht="16.5" spans="1:2">
      <c r="A63" s="3" t="s">
        <v>328</v>
      </c>
      <c r="B63" s="4" t="s">
        <v>52</v>
      </c>
    </row>
    <row r="64" ht="16.5" spans="1:2">
      <c r="A64" s="3" t="s">
        <v>357</v>
      </c>
      <c r="B64" s="4" t="s">
        <v>52</v>
      </c>
    </row>
    <row r="65" ht="16.5" spans="1:2">
      <c r="A65" s="3" t="s">
        <v>329</v>
      </c>
      <c r="B65" s="4" t="s">
        <v>52</v>
      </c>
    </row>
    <row r="66" ht="16.5" spans="1:2">
      <c r="A66" s="3" t="s">
        <v>191</v>
      </c>
      <c r="B66" s="4" t="s">
        <v>52</v>
      </c>
    </row>
    <row r="67" ht="16.5" spans="1:2">
      <c r="A67" s="3" t="s">
        <v>284</v>
      </c>
      <c r="B67" s="4" t="s">
        <v>52</v>
      </c>
    </row>
    <row r="68" ht="16.5" spans="1:2">
      <c r="A68" s="3" t="s">
        <v>254</v>
      </c>
      <c r="B68" s="4" t="s">
        <v>52</v>
      </c>
    </row>
    <row r="69" ht="16.5" spans="1:2">
      <c r="A69" s="3" t="s">
        <v>336</v>
      </c>
      <c r="B69" s="4" t="s">
        <v>52</v>
      </c>
    </row>
    <row r="70" ht="16.5" spans="1:2">
      <c r="A70" s="8" t="s">
        <v>340</v>
      </c>
      <c r="B70" s="4" t="s">
        <v>52</v>
      </c>
    </row>
    <row r="71" ht="16.5" spans="1:2">
      <c r="A71" s="9" t="s">
        <v>358</v>
      </c>
      <c r="B71" s="4" t="s">
        <v>52</v>
      </c>
    </row>
    <row r="72" ht="16.5" spans="1:2">
      <c r="A72" s="6" t="s">
        <v>343</v>
      </c>
      <c r="B72" s="6" t="s">
        <v>52</v>
      </c>
    </row>
    <row r="73" ht="16.5" spans="1:2">
      <c r="A73" s="3" t="s">
        <v>268</v>
      </c>
      <c r="B73" s="4" t="s">
        <v>52</v>
      </c>
    </row>
    <row r="74" ht="16.5" spans="1:2">
      <c r="A74" s="3" t="s">
        <v>286</v>
      </c>
      <c r="B74" s="4" t="s">
        <v>52</v>
      </c>
    </row>
    <row r="75" ht="16.5" spans="1:2">
      <c r="A75" s="3" t="s">
        <v>255</v>
      </c>
      <c r="B75" s="4" t="s">
        <v>52</v>
      </c>
    </row>
    <row r="76" ht="16.5" spans="1:2">
      <c r="A76" s="3" t="s">
        <v>348</v>
      </c>
      <c r="B76" s="4" t="s">
        <v>52</v>
      </c>
    </row>
    <row r="77" ht="16.5" spans="1:2">
      <c r="A77" s="3" t="s">
        <v>116</v>
      </c>
      <c r="B77" s="4" t="s">
        <v>32</v>
      </c>
    </row>
    <row r="78" ht="16.5" spans="1:2">
      <c r="A78" s="3" t="s">
        <v>149</v>
      </c>
      <c r="B78" s="4" t="s">
        <v>32</v>
      </c>
    </row>
    <row r="79" ht="16.5" spans="1:2">
      <c r="A79" s="3" t="s">
        <v>308</v>
      </c>
      <c r="B79" s="4" t="s">
        <v>32</v>
      </c>
    </row>
    <row r="80" ht="16.5" spans="1:2">
      <c r="A80" s="3" t="s">
        <v>97</v>
      </c>
      <c r="B80" s="4" t="s">
        <v>32</v>
      </c>
    </row>
    <row r="81" ht="16.5" spans="1:2">
      <c r="A81" s="3" t="s">
        <v>125</v>
      </c>
      <c r="B81" s="10" t="s">
        <v>20</v>
      </c>
    </row>
    <row r="82" ht="16.5" spans="1:2">
      <c r="A82" s="3" t="s">
        <v>165</v>
      </c>
      <c r="B82" s="10" t="s">
        <v>20</v>
      </c>
    </row>
    <row r="83" ht="16.5" spans="1:2">
      <c r="A83" s="3" t="s">
        <v>241</v>
      </c>
      <c r="B83" s="10" t="s">
        <v>20</v>
      </c>
    </row>
    <row r="84" ht="16.5" spans="1:2">
      <c r="A84" s="3" t="s">
        <v>242</v>
      </c>
      <c r="B84" s="10" t="s">
        <v>20</v>
      </c>
    </row>
    <row r="85" ht="16.5" spans="1:2">
      <c r="A85" s="3" t="s">
        <v>183</v>
      </c>
      <c r="B85" s="10" t="s">
        <v>20</v>
      </c>
    </row>
    <row r="86" ht="16.5" spans="1:2">
      <c r="A86" s="3" t="s">
        <v>176</v>
      </c>
      <c r="B86" s="10" t="s">
        <v>20</v>
      </c>
    </row>
    <row r="87" ht="16.5" spans="1:2">
      <c r="A87" s="3" t="s">
        <v>324</v>
      </c>
      <c r="B87" s="10" t="s">
        <v>20</v>
      </c>
    </row>
    <row r="88" ht="16.5" spans="1:2">
      <c r="A88" s="7" t="s">
        <v>53</v>
      </c>
      <c r="B88" s="10" t="s">
        <v>20</v>
      </c>
    </row>
    <row r="89" ht="16.5" spans="1:2">
      <c r="A89" s="7" t="s">
        <v>85</v>
      </c>
      <c r="B89" s="10" t="s">
        <v>20</v>
      </c>
    </row>
    <row r="90" ht="16.5" spans="1:2">
      <c r="A90" s="3" t="s">
        <v>181</v>
      </c>
      <c r="B90" s="10" t="s">
        <v>62</v>
      </c>
    </row>
    <row r="91" ht="16.5" spans="1:2">
      <c r="A91" s="3" t="s">
        <v>102</v>
      </c>
      <c r="B91" s="10" t="s">
        <v>46</v>
      </c>
    </row>
    <row r="92" ht="16.5" spans="1:2">
      <c r="A92" s="3" t="s">
        <v>212</v>
      </c>
      <c r="B92" s="10" t="s">
        <v>64</v>
      </c>
    </row>
    <row r="93" ht="16.5" spans="1:2">
      <c r="A93" s="3" t="s">
        <v>259</v>
      </c>
      <c r="B93" s="4" t="s">
        <v>42</v>
      </c>
    </row>
    <row r="94" ht="16.5" spans="1:2">
      <c r="A94" s="3" t="s">
        <v>243</v>
      </c>
      <c r="B94" s="4" t="s">
        <v>42</v>
      </c>
    </row>
    <row r="95" ht="16.5" spans="1:2">
      <c r="A95" s="3" t="s">
        <v>211</v>
      </c>
      <c r="B95" s="4" t="s">
        <v>42</v>
      </c>
    </row>
    <row r="96" ht="16.5" spans="1:2">
      <c r="A96" s="3" t="s">
        <v>162</v>
      </c>
      <c r="B96" s="4" t="s">
        <v>42</v>
      </c>
    </row>
    <row r="97" ht="16.5" spans="1:2">
      <c r="A97" s="3" t="s">
        <v>272</v>
      </c>
      <c r="B97" s="4" t="s">
        <v>42</v>
      </c>
    </row>
    <row r="98" ht="16.5" spans="1:2">
      <c r="A98" s="3" t="s">
        <v>27</v>
      </c>
      <c r="B98" s="4" t="s">
        <v>22</v>
      </c>
    </row>
    <row r="99" ht="16.5" spans="1:2">
      <c r="A99" s="3" t="s">
        <v>59</v>
      </c>
      <c r="B99" s="4" t="s">
        <v>34</v>
      </c>
    </row>
    <row r="100" ht="16.5" spans="1:2">
      <c r="A100" s="3" t="s">
        <v>193</v>
      </c>
      <c r="B100" s="4" t="s">
        <v>16</v>
      </c>
    </row>
    <row r="101" ht="16.5" spans="1:2">
      <c r="A101" s="3" t="s">
        <v>29</v>
      </c>
      <c r="B101" s="4" t="s">
        <v>16</v>
      </c>
    </row>
    <row r="102" ht="16.5" spans="1:2">
      <c r="A102" s="3" t="s">
        <v>78</v>
      </c>
      <c r="B102" s="4" t="s">
        <v>16</v>
      </c>
    </row>
    <row r="103" ht="16.5" spans="1:2">
      <c r="A103" s="3" t="s">
        <v>244</v>
      </c>
      <c r="B103" s="4" t="s">
        <v>16</v>
      </c>
    </row>
    <row r="104" ht="16.5" spans="1:2">
      <c r="A104" s="3" t="s">
        <v>359</v>
      </c>
      <c r="B104" s="4" t="s">
        <v>16</v>
      </c>
    </row>
    <row r="105" ht="16.5" spans="1:2">
      <c r="A105" s="3" t="s">
        <v>137</v>
      </c>
      <c r="B105" s="4" t="s">
        <v>16</v>
      </c>
    </row>
    <row r="106" ht="16.5" spans="1:2">
      <c r="A106" s="5" t="s">
        <v>101</v>
      </c>
      <c r="B106" s="4" t="s">
        <v>16</v>
      </c>
    </row>
    <row r="107" ht="16.5" spans="1:2">
      <c r="A107" s="7" t="s">
        <v>360</v>
      </c>
      <c r="B107" s="4" t="s">
        <v>16</v>
      </c>
    </row>
    <row r="108" ht="16.5" spans="1:2">
      <c r="A108" s="5" t="s">
        <v>138</v>
      </c>
      <c r="B108" s="4" t="s">
        <v>16</v>
      </c>
    </row>
    <row r="109" ht="16.5" spans="1:2">
      <c r="A109" s="5" t="s">
        <v>127</v>
      </c>
      <c r="B109" s="4" t="s">
        <v>16</v>
      </c>
    </row>
    <row r="110" ht="16.5" spans="1:2">
      <c r="A110" s="3" t="s">
        <v>49</v>
      </c>
      <c r="B110" s="4" t="s">
        <v>16</v>
      </c>
    </row>
    <row r="111" ht="16.5" spans="1:2">
      <c r="A111" s="3" t="s">
        <v>68</v>
      </c>
      <c r="B111" s="4" t="s">
        <v>16</v>
      </c>
    </row>
    <row r="112" ht="16.5" spans="1:2">
      <c r="A112" s="3" t="s">
        <v>77</v>
      </c>
      <c r="B112" s="4" t="s">
        <v>8</v>
      </c>
    </row>
    <row r="113" ht="16.5" spans="1:2">
      <c r="A113" s="3" t="s">
        <v>361</v>
      </c>
      <c r="B113" s="4" t="s">
        <v>8</v>
      </c>
    </row>
    <row r="114" ht="16.5" spans="1:2">
      <c r="A114" s="3" t="s">
        <v>117</v>
      </c>
      <c r="B114" s="4" t="s">
        <v>10</v>
      </c>
    </row>
    <row r="115" ht="16.5" spans="1:2">
      <c r="A115" s="3" t="s">
        <v>146</v>
      </c>
      <c r="B115" s="4" t="s">
        <v>10</v>
      </c>
    </row>
    <row r="116" ht="16.5" spans="1:2">
      <c r="A116" s="3" t="s">
        <v>21</v>
      </c>
      <c r="B116" s="4" t="s">
        <v>10</v>
      </c>
    </row>
    <row r="117" ht="16.5" spans="1:2">
      <c r="A117" s="3" t="s">
        <v>362</v>
      </c>
      <c r="B117" s="4" t="s">
        <v>58</v>
      </c>
    </row>
    <row r="118" ht="16.5" spans="1:2">
      <c r="A118" s="3" t="s">
        <v>207</v>
      </c>
      <c r="B118" s="4" t="s">
        <v>58</v>
      </c>
    </row>
    <row r="119" ht="16.5" spans="1:2">
      <c r="A119" s="3" t="s">
        <v>273</v>
      </c>
      <c r="B119" s="4" t="s">
        <v>58</v>
      </c>
    </row>
    <row r="120" ht="16.5" spans="1:2">
      <c r="A120" s="3" t="s">
        <v>151</v>
      </c>
      <c r="B120" s="4" t="s">
        <v>58</v>
      </c>
    </row>
    <row r="121" ht="16.5" spans="1:2">
      <c r="A121" s="3" t="s">
        <v>201</v>
      </c>
      <c r="B121" s="4" t="s">
        <v>6</v>
      </c>
    </row>
    <row r="122" ht="16.5" spans="1:2">
      <c r="A122" s="3" t="s">
        <v>91</v>
      </c>
      <c r="B122" s="4" t="s">
        <v>6</v>
      </c>
    </row>
    <row r="123" ht="16.5" spans="1:2">
      <c r="A123" s="3" t="s">
        <v>79</v>
      </c>
      <c r="B123" s="4" t="s">
        <v>6</v>
      </c>
    </row>
    <row r="124" ht="16.5" spans="1:2">
      <c r="A124" s="3" t="s">
        <v>194</v>
      </c>
      <c r="B124" s="4" t="s">
        <v>6</v>
      </c>
    </row>
    <row r="125" ht="16.5" spans="1:2">
      <c r="A125" s="3" t="s">
        <v>99</v>
      </c>
      <c r="B125" s="4" t="s">
        <v>18</v>
      </c>
    </row>
    <row r="126" ht="16.5" spans="1:2">
      <c r="A126" s="3" t="s">
        <v>186</v>
      </c>
      <c r="B126" s="4" t="s">
        <v>8</v>
      </c>
    </row>
    <row r="127" ht="16.5" spans="1:2">
      <c r="A127" s="3" t="s">
        <v>11</v>
      </c>
      <c r="B127" s="4" t="s">
        <v>8</v>
      </c>
    </row>
    <row r="128" ht="16.5" spans="1:2">
      <c r="A128" s="3" t="s">
        <v>72</v>
      </c>
      <c r="B128" s="4" t="s">
        <v>18</v>
      </c>
    </row>
    <row r="129" ht="16.5" spans="1:2">
      <c r="A129" s="3" t="s">
        <v>316</v>
      </c>
      <c r="B129" s="4" t="s">
        <v>10</v>
      </c>
    </row>
    <row r="130" ht="16.5" spans="1:2">
      <c r="A130" s="3" t="s">
        <v>173</v>
      </c>
      <c r="B130" s="4" t="s">
        <v>10</v>
      </c>
    </row>
    <row r="131" ht="16.5" spans="1:2">
      <c r="A131" s="3" t="s">
        <v>131</v>
      </c>
      <c r="B131" s="4" t="s">
        <v>10</v>
      </c>
    </row>
    <row r="132" ht="16.5" spans="1:2">
      <c r="A132" s="3" t="s">
        <v>294</v>
      </c>
      <c r="B132" s="4" t="s">
        <v>10</v>
      </c>
    </row>
    <row r="133" ht="16.5" spans="1:2">
      <c r="A133" s="3" t="s">
        <v>185</v>
      </c>
      <c r="B133" s="4" t="s">
        <v>10</v>
      </c>
    </row>
    <row r="134" ht="16.5" spans="1:2">
      <c r="A134" s="3" t="s">
        <v>204</v>
      </c>
      <c r="B134" s="4" t="s">
        <v>10</v>
      </c>
    </row>
    <row r="135" ht="16.5" spans="1:2">
      <c r="A135" s="3" t="s">
        <v>187</v>
      </c>
      <c r="B135" s="4" t="s">
        <v>10</v>
      </c>
    </row>
    <row r="136" ht="16.5" spans="1:2">
      <c r="A136" s="3" t="s">
        <v>228</v>
      </c>
      <c r="B136" s="4" t="s">
        <v>10</v>
      </c>
    </row>
    <row r="137" ht="16.5" spans="1:2">
      <c r="A137" s="3" t="s">
        <v>363</v>
      </c>
      <c r="B137" s="4" t="s">
        <v>10</v>
      </c>
    </row>
    <row r="138" ht="16.5" spans="1:2">
      <c r="A138" s="3" t="s">
        <v>182</v>
      </c>
      <c r="B138" s="4" t="s">
        <v>10</v>
      </c>
    </row>
    <row r="139" ht="16.5" spans="1:2">
      <c r="A139" s="3" t="s">
        <v>141</v>
      </c>
      <c r="B139" s="4" t="s">
        <v>6</v>
      </c>
    </row>
    <row r="140" ht="16.5" spans="1:2">
      <c r="A140" s="3" t="s">
        <v>152</v>
      </c>
      <c r="B140" s="4" t="s">
        <v>6</v>
      </c>
    </row>
    <row r="141" ht="16.5" spans="1:2">
      <c r="A141" s="3" t="s">
        <v>76</v>
      </c>
      <c r="B141" s="4" t="s">
        <v>6</v>
      </c>
    </row>
    <row r="142" ht="16.5" spans="1:2">
      <c r="A142" s="3" t="s">
        <v>81</v>
      </c>
      <c r="B142" s="4" t="s">
        <v>6</v>
      </c>
    </row>
    <row r="143" ht="16.5" spans="1:2">
      <c r="A143" s="3" t="s">
        <v>13</v>
      </c>
      <c r="B143" s="4" t="s">
        <v>6</v>
      </c>
    </row>
    <row r="144" ht="16.5" spans="1:2">
      <c r="A144" s="3" t="s">
        <v>364</v>
      </c>
      <c r="B144" s="4" t="s">
        <v>10</v>
      </c>
    </row>
    <row r="145" ht="16.5" spans="1:2">
      <c r="A145" s="3" t="s">
        <v>39</v>
      </c>
      <c r="B145" s="4" t="s">
        <v>6</v>
      </c>
    </row>
    <row r="146" ht="16.5" spans="1:2">
      <c r="A146" s="3" t="s">
        <v>365</v>
      </c>
      <c r="B146" s="4" t="s">
        <v>10</v>
      </c>
    </row>
    <row r="147" ht="16.5" spans="1:2">
      <c r="A147" s="3" t="s">
        <v>145</v>
      </c>
      <c r="B147" s="4" t="s">
        <v>18</v>
      </c>
    </row>
    <row r="148" ht="16.5" spans="1:2">
      <c r="A148" s="3" t="s">
        <v>65</v>
      </c>
      <c r="B148" s="4" t="s">
        <v>6</v>
      </c>
    </row>
    <row r="149" ht="16.5" spans="1:2">
      <c r="A149" s="3" t="s">
        <v>80</v>
      </c>
      <c r="B149" s="4" t="s">
        <v>6</v>
      </c>
    </row>
    <row r="150" ht="16.5" spans="1:2">
      <c r="A150" s="3" t="s">
        <v>218</v>
      </c>
      <c r="B150" s="4" t="s">
        <v>10</v>
      </c>
    </row>
    <row r="151" ht="16.5" spans="1:2">
      <c r="A151" s="3" t="s">
        <v>66</v>
      </c>
      <c r="B151" s="4" t="s">
        <v>6</v>
      </c>
    </row>
    <row r="152" ht="16.5" spans="1:2">
      <c r="A152" s="3" t="s">
        <v>9</v>
      </c>
      <c r="B152" s="4" t="s">
        <v>6</v>
      </c>
    </row>
    <row r="153" ht="16.5" spans="1:2">
      <c r="A153" s="3" t="s">
        <v>229</v>
      </c>
      <c r="B153" s="4" t="s">
        <v>10</v>
      </c>
    </row>
    <row r="154" ht="16.5" spans="1:2">
      <c r="A154" s="3" t="s">
        <v>132</v>
      </c>
      <c r="B154" s="4" t="s">
        <v>6</v>
      </c>
    </row>
    <row r="155" ht="16.5" spans="1:2">
      <c r="A155" s="3" t="s">
        <v>147</v>
      </c>
      <c r="B155" s="4" t="s">
        <v>6</v>
      </c>
    </row>
    <row r="156" ht="16.5" spans="1:2">
      <c r="A156" s="3" t="s">
        <v>31</v>
      </c>
      <c r="B156" s="4" t="s">
        <v>6</v>
      </c>
    </row>
    <row r="157" ht="16.5" spans="1:2">
      <c r="A157" s="3" t="s">
        <v>213</v>
      </c>
      <c r="B157" s="4" t="s">
        <v>10</v>
      </c>
    </row>
    <row r="158" ht="16.5" spans="1:2">
      <c r="A158" s="3" t="s">
        <v>134</v>
      </c>
      <c r="B158" s="4" t="s">
        <v>10</v>
      </c>
    </row>
    <row r="159" ht="16.5" spans="1:2">
      <c r="A159" s="3" t="s">
        <v>45</v>
      </c>
      <c r="B159" s="4" t="s">
        <v>10</v>
      </c>
    </row>
    <row r="160" ht="16.5" spans="1:2">
      <c r="A160" s="3" t="s">
        <v>309</v>
      </c>
      <c r="B160" s="4" t="s">
        <v>6</v>
      </c>
    </row>
    <row r="161" ht="16.5" spans="1:2">
      <c r="A161" s="3" t="s">
        <v>184</v>
      </c>
      <c r="B161" s="4" t="s">
        <v>58</v>
      </c>
    </row>
    <row r="162" ht="16.5" spans="1:2">
      <c r="A162" s="3" t="s">
        <v>35</v>
      </c>
      <c r="B162" s="4" t="s">
        <v>8</v>
      </c>
    </row>
    <row r="163" ht="16.5" spans="1:2">
      <c r="A163" s="3" t="s">
        <v>251</v>
      </c>
      <c r="B163" s="4" t="s">
        <v>18</v>
      </c>
    </row>
    <row r="164" ht="16.5" spans="1:2">
      <c r="A164" s="3" t="s">
        <v>221</v>
      </c>
      <c r="B164" s="4" t="s">
        <v>10</v>
      </c>
    </row>
    <row r="165" ht="16.5" spans="1:2">
      <c r="A165" s="3" t="s">
        <v>189</v>
      </c>
      <c r="B165" s="4" t="s">
        <v>10</v>
      </c>
    </row>
    <row r="166" ht="16.5" spans="1:2">
      <c r="A166" s="3" t="s">
        <v>366</v>
      </c>
      <c r="B166" s="4" t="s">
        <v>10</v>
      </c>
    </row>
    <row r="167" ht="16.5" spans="1:2">
      <c r="A167" s="3" t="s">
        <v>367</v>
      </c>
      <c r="B167" s="4" t="s">
        <v>10</v>
      </c>
    </row>
    <row r="168" ht="16.5" spans="1:2">
      <c r="A168" s="3" t="s">
        <v>61</v>
      </c>
      <c r="B168" s="4" t="s">
        <v>18</v>
      </c>
    </row>
    <row r="169" ht="16.5" spans="1:2">
      <c r="A169" s="3" t="s">
        <v>283</v>
      </c>
      <c r="B169" s="4" t="s">
        <v>10</v>
      </c>
    </row>
    <row r="170" ht="16.5" spans="1:2">
      <c r="A170" s="3" t="s">
        <v>163</v>
      </c>
      <c r="B170" s="6" t="s">
        <v>60</v>
      </c>
    </row>
    <row r="171" ht="16.5" spans="1:2">
      <c r="A171" s="3" t="s">
        <v>41</v>
      </c>
      <c r="B171" s="6" t="s">
        <v>30</v>
      </c>
    </row>
    <row r="172" ht="16.5" spans="1:2">
      <c r="A172" s="3" t="s">
        <v>130</v>
      </c>
      <c r="B172" s="4" t="s">
        <v>26</v>
      </c>
    </row>
    <row r="173" ht="16.5" spans="1:2">
      <c r="A173" s="3" t="s">
        <v>249</v>
      </c>
      <c r="B173" s="4" t="s">
        <v>26</v>
      </c>
    </row>
    <row r="174" ht="16.5" spans="1:2">
      <c r="A174" s="3" t="s">
        <v>47</v>
      </c>
      <c r="B174" s="4" t="s">
        <v>26</v>
      </c>
    </row>
    <row r="175" ht="16.5" spans="1:2">
      <c r="A175" s="6" t="s">
        <v>223</v>
      </c>
      <c r="B175" s="4" t="s">
        <v>26</v>
      </c>
    </row>
    <row r="176" ht="16.5" spans="1:2">
      <c r="A176" s="3" t="s">
        <v>140</v>
      </c>
      <c r="B176" s="4" t="s">
        <v>26</v>
      </c>
    </row>
    <row r="177" ht="16.5" spans="1:2">
      <c r="A177" s="3" t="s">
        <v>339</v>
      </c>
      <c r="B177" s="4" t="s">
        <v>26</v>
      </c>
    </row>
    <row r="178" ht="16.5" spans="1:2">
      <c r="A178" s="3" t="s">
        <v>311</v>
      </c>
      <c r="B178" s="4" t="s">
        <v>26</v>
      </c>
    </row>
    <row r="179" ht="16.5" spans="1:2">
      <c r="A179" s="3" t="s">
        <v>369</v>
      </c>
      <c r="B179" s="4" t="s">
        <v>26</v>
      </c>
    </row>
    <row r="180" ht="16.5" spans="1:2">
      <c r="A180" s="3" t="s">
        <v>256</v>
      </c>
      <c r="B180" s="4" t="s">
        <v>26</v>
      </c>
    </row>
    <row r="181" ht="16.5" spans="1:2">
      <c r="A181" s="3" t="s">
        <v>344</v>
      </c>
      <c r="B181" s="4" t="s">
        <v>28</v>
      </c>
    </row>
    <row r="182" ht="16.5" spans="1:2">
      <c r="A182" s="3" t="s">
        <v>305</v>
      </c>
      <c r="B182" s="4" t="s">
        <v>28</v>
      </c>
    </row>
    <row r="183" ht="16.5" spans="1:2">
      <c r="A183" s="3" t="s">
        <v>300</v>
      </c>
      <c r="B183" s="4" t="s">
        <v>28</v>
      </c>
    </row>
    <row r="184" ht="16.5" spans="1:2">
      <c r="A184" s="3" t="s">
        <v>370</v>
      </c>
      <c r="B184" s="4" t="s">
        <v>28</v>
      </c>
    </row>
    <row r="185" ht="16.5" spans="1:2">
      <c r="A185" s="3" t="s">
        <v>250</v>
      </c>
      <c r="B185" s="4" t="s">
        <v>28</v>
      </c>
    </row>
    <row r="186" ht="16.5" spans="1:2">
      <c r="A186" s="3" t="s">
        <v>298</v>
      </c>
      <c r="B186" s="4" t="s">
        <v>28</v>
      </c>
    </row>
    <row r="187" ht="16.5" spans="1:2">
      <c r="A187" s="3" t="s">
        <v>302</v>
      </c>
      <c r="B187" s="4" t="s">
        <v>28</v>
      </c>
    </row>
    <row r="188" ht="16.5" spans="1:2">
      <c r="A188" s="3" t="s">
        <v>121</v>
      </c>
      <c r="B188" s="4" t="s">
        <v>28</v>
      </c>
    </row>
    <row r="189" ht="16.5" spans="1:2">
      <c r="A189" s="3" t="s">
        <v>215</v>
      </c>
      <c r="B189" s="4" t="s">
        <v>28</v>
      </c>
    </row>
    <row r="190" ht="16.5" spans="1:2">
      <c r="A190" s="3" t="s">
        <v>170</v>
      </c>
      <c r="B190" s="4" t="s">
        <v>28</v>
      </c>
    </row>
    <row r="191" ht="16.5" spans="1:2">
      <c r="A191" s="3" t="s">
        <v>106</v>
      </c>
      <c r="B191" s="4" t="s">
        <v>28</v>
      </c>
    </row>
    <row r="192" ht="16.5" spans="1:2">
      <c r="A192" s="3" t="s">
        <v>51</v>
      </c>
      <c r="B192" s="4" t="s">
        <v>28</v>
      </c>
    </row>
    <row r="193" ht="16.5" spans="1:2">
      <c r="A193" s="3" t="s">
        <v>310</v>
      </c>
      <c r="B193" s="4" t="s">
        <v>40</v>
      </c>
    </row>
    <row r="194" ht="16.5" spans="1:2">
      <c r="A194" s="3" t="s">
        <v>290</v>
      </c>
      <c r="B194" s="4" t="s">
        <v>40</v>
      </c>
    </row>
    <row r="195" ht="16.5" spans="1:2">
      <c r="A195" s="3" t="s">
        <v>335</v>
      </c>
      <c r="B195" s="4" t="s">
        <v>40</v>
      </c>
    </row>
    <row r="196" ht="16.5" spans="1:2">
      <c r="A196" s="3" t="s">
        <v>291</v>
      </c>
      <c r="B196" s="4" t="s">
        <v>40</v>
      </c>
    </row>
    <row r="197" ht="16.5" spans="1:2">
      <c r="A197" s="3" t="s">
        <v>153</v>
      </c>
      <c r="B197" s="4" t="s">
        <v>40</v>
      </c>
    </row>
    <row r="198" ht="16.5" spans="1:2">
      <c r="A198" s="3" t="s">
        <v>222</v>
      </c>
      <c r="B198" s="4" t="s">
        <v>40</v>
      </c>
    </row>
    <row r="199" ht="16.5" spans="1:2">
      <c r="A199" s="7" t="s">
        <v>252</v>
      </c>
      <c r="B199" s="4" t="s">
        <v>40</v>
      </c>
    </row>
    <row r="200" ht="16.5" spans="1:2">
      <c r="A200" s="7" t="s">
        <v>150</v>
      </c>
      <c r="B200" s="4" t="s">
        <v>40</v>
      </c>
    </row>
    <row r="201" ht="16.5" spans="1:2">
      <c r="A201" s="5" t="s">
        <v>180</v>
      </c>
      <c r="B201" s="4" t="s">
        <v>40</v>
      </c>
    </row>
    <row r="202" ht="16.5" spans="1:2">
      <c r="A202" s="5" t="s">
        <v>247</v>
      </c>
      <c r="B202" s="4" t="s">
        <v>40</v>
      </c>
    </row>
    <row r="203" ht="16.5" spans="1:2">
      <c r="A203" s="5" t="s">
        <v>210</v>
      </c>
      <c r="B203" s="4" t="s">
        <v>40</v>
      </c>
    </row>
    <row r="204" ht="16.5" spans="1:2">
      <c r="A204" s="5" t="s">
        <v>196</v>
      </c>
      <c r="B204" s="4" t="s">
        <v>40</v>
      </c>
    </row>
    <row r="205" ht="16.5" spans="1:2">
      <c r="A205" s="3" t="s">
        <v>287</v>
      </c>
      <c r="B205" s="4" t="s">
        <v>40</v>
      </c>
    </row>
    <row r="206" ht="16.5" spans="1:2">
      <c r="A206" s="3" t="s">
        <v>315</v>
      </c>
      <c r="B206" s="4" t="s">
        <v>40</v>
      </c>
    </row>
    <row r="207" ht="16.5" spans="1:2">
      <c r="A207" s="3" t="s">
        <v>240</v>
      </c>
      <c r="B207" s="4" t="s">
        <v>40</v>
      </c>
    </row>
    <row r="208" ht="16.5" spans="1:2">
      <c r="A208" s="3" t="s">
        <v>220</v>
      </c>
      <c r="B208" s="4" t="s">
        <v>40</v>
      </c>
    </row>
    <row r="209" ht="16.5" spans="1:2">
      <c r="A209" s="3" t="s">
        <v>342</v>
      </c>
      <c r="B209" s="4" t="s">
        <v>40</v>
      </c>
    </row>
    <row r="210" ht="16.5" spans="1:2">
      <c r="A210" s="3" t="s">
        <v>112</v>
      </c>
      <c r="B210" s="4" t="s">
        <v>12</v>
      </c>
    </row>
    <row r="211" ht="16.5" spans="1:2">
      <c r="A211" s="3" t="s">
        <v>105</v>
      </c>
      <c r="B211" s="4" t="s">
        <v>12</v>
      </c>
    </row>
    <row r="212" ht="16.5" spans="1:2">
      <c r="A212" s="3" t="s">
        <v>179</v>
      </c>
      <c r="B212" s="4" t="s">
        <v>12</v>
      </c>
    </row>
    <row r="213" ht="16.5" spans="1:2">
      <c r="A213" s="3" t="s">
        <v>100</v>
      </c>
      <c r="B213" s="4" t="s">
        <v>12</v>
      </c>
    </row>
    <row r="214" ht="16.5" spans="1:2">
      <c r="A214" s="3" t="s">
        <v>103</v>
      </c>
      <c r="B214" s="4" t="s">
        <v>12</v>
      </c>
    </row>
    <row r="215" ht="16.5" spans="1:2">
      <c r="A215" s="3" t="s">
        <v>70</v>
      </c>
      <c r="B215" s="4" t="s">
        <v>12</v>
      </c>
    </row>
    <row r="216" ht="16.5" spans="1:2">
      <c r="A216" s="3" t="s">
        <v>172</v>
      </c>
      <c r="B216" s="4" t="s">
        <v>12</v>
      </c>
    </row>
    <row r="217" ht="16.5" spans="1:2">
      <c r="A217" s="3" t="s">
        <v>171</v>
      </c>
      <c r="B217" s="4" t="s">
        <v>12</v>
      </c>
    </row>
    <row r="218" ht="16.5" spans="1:2">
      <c r="A218" s="3" t="s">
        <v>276</v>
      </c>
      <c r="B218" s="4" t="s">
        <v>12</v>
      </c>
    </row>
    <row r="219" ht="16.5" spans="1:2">
      <c r="A219" s="7" t="s">
        <v>110</v>
      </c>
      <c r="B219" s="4" t="s">
        <v>12</v>
      </c>
    </row>
    <row r="220" ht="16.5" spans="1:2">
      <c r="A220" s="7" t="s">
        <v>303</v>
      </c>
      <c r="B220" s="4" t="s">
        <v>12</v>
      </c>
    </row>
    <row r="221" ht="16.5" spans="1:2">
      <c r="A221" s="3" t="s">
        <v>109</v>
      </c>
      <c r="B221" s="4" t="s">
        <v>12</v>
      </c>
    </row>
    <row r="222" ht="16.5" spans="1:2">
      <c r="A222" s="3" t="s">
        <v>115</v>
      </c>
      <c r="B222" s="4" t="s">
        <v>50</v>
      </c>
    </row>
    <row r="223" ht="16.5" spans="1:2">
      <c r="A223" s="3" t="s">
        <v>314</v>
      </c>
      <c r="B223" s="4" t="s">
        <v>12</v>
      </c>
    </row>
    <row r="224" ht="16.5" spans="1:2">
      <c r="A224" s="3" t="s">
        <v>168</v>
      </c>
      <c r="B224" s="4" t="s">
        <v>12</v>
      </c>
    </row>
    <row r="225" ht="16.5" spans="1:2">
      <c r="A225" s="3" t="s">
        <v>338</v>
      </c>
      <c r="B225" s="3" t="s">
        <v>7079</v>
      </c>
    </row>
    <row r="226" ht="16.5" spans="1:2">
      <c r="A226" s="11" t="s">
        <v>135</v>
      </c>
      <c r="B226" s="11" t="s">
        <v>48</v>
      </c>
    </row>
    <row r="227" ht="16.5" spans="1:2">
      <c r="A227" s="11" t="s">
        <v>160</v>
      </c>
      <c r="B227" s="11" t="s">
        <v>48</v>
      </c>
    </row>
    <row r="228" ht="16.5" spans="1:2">
      <c r="A228" s="11" t="s">
        <v>205</v>
      </c>
      <c r="B228" s="11" t="s">
        <v>48</v>
      </c>
    </row>
    <row r="229" ht="16.5" spans="1:2">
      <c r="A229" s="12" t="s">
        <v>297</v>
      </c>
      <c r="B229" s="11" t="s">
        <v>24</v>
      </c>
    </row>
    <row r="230" ht="16.5" spans="1:2">
      <c r="A230" s="12" t="s">
        <v>139</v>
      </c>
      <c r="B230" s="11" t="s">
        <v>26</v>
      </c>
    </row>
    <row r="231" ht="16.5" spans="1:2">
      <c r="A231" s="12" t="s">
        <v>318</v>
      </c>
      <c r="B231" s="11" t="s">
        <v>24</v>
      </c>
    </row>
    <row r="232" ht="16.5" spans="1:2">
      <c r="A232" s="12" t="s">
        <v>265</v>
      </c>
      <c r="B232" s="11" t="s">
        <v>44</v>
      </c>
    </row>
    <row r="233" ht="16.5" spans="1:2">
      <c r="A233" s="12" t="s">
        <v>67</v>
      </c>
      <c r="B233" s="4" t="s">
        <v>8</v>
      </c>
    </row>
    <row r="234" ht="16.5" spans="1:2">
      <c r="A234" s="12" t="s">
        <v>43</v>
      </c>
      <c r="B234" s="11" t="s">
        <v>14</v>
      </c>
    </row>
    <row r="235" ht="16.5" spans="1:2">
      <c r="A235" s="12" t="s">
        <v>257</v>
      </c>
      <c r="B235" s="11" t="s">
        <v>40</v>
      </c>
    </row>
    <row r="236" ht="16.5" spans="1:2">
      <c r="A236" s="12" t="s">
        <v>237</v>
      </c>
      <c r="B236" s="11" t="s">
        <v>28</v>
      </c>
    </row>
    <row r="237" ht="16.5" spans="1:2">
      <c r="A237" s="12" t="s">
        <v>238</v>
      </c>
      <c r="B237" s="11" t="s">
        <v>44</v>
      </c>
    </row>
    <row r="238" ht="16.5" spans="1:2">
      <c r="A238" s="12" t="s">
        <v>375</v>
      </c>
      <c r="B238" s="11" t="s">
        <v>44</v>
      </c>
    </row>
    <row r="239" ht="16.5" spans="1:2">
      <c r="A239" s="12" t="s">
        <v>304</v>
      </c>
      <c r="B239" s="11" t="s">
        <v>38</v>
      </c>
    </row>
    <row r="240" ht="16.5" spans="1:2">
      <c r="A240" s="12" t="s">
        <v>214</v>
      </c>
      <c r="B240" s="11" t="s">
        <v>42</v>
      </c>
    </row>
    <row r="241" ht="16.5" spans="1:2">
      <c r="A241" s="12" t="s">
        <v>225</v>
      </c>
      <c r="B241" s="11" t="s">
        <v>42</v>
      </c>
    </row>
    <row r="242" ht="16.5" spans="1:2">
      <c r="A242" s="12" t="s">
        <v>19</v>
      </c>
      <c r="B242" s="4" t="s">
        <v>6</v>
      </c>
    </row>
    <row r="243" ht="16.5" spans="1:2">
      <c r="A243" s="12" t="s">
        <v>322</v>
      </c>
      <c r="B243" s="11" t="s">
        <v>38</v>
      </c>
    </row>
    <row r="244" ht="16.5" spans="1:2">
      <c r="A244" s="12" t="s">
        <v>319</v>
      </c>
      <c r="B244" s="11" t="s">
        <v>38</v>
      </c>
    </row>
    <row r="245" ht="16.5" spans="1:2">
      <c r="A245" s="12" t="s">
        <v>122</v>
      </c>
      <c r="B245" s="4" t="s">
        <v>12</v>
      </c>
    </row>
    <row r="246" ht="16.5" spans="1:2">
      <c r="A246" s="12" t="s">
        <v>306</v>
      </c>
      <c r="B246" s="11" t="s">
        <v>52</v>
      </c>
    </row>
    <row r="247" ht="16.5" spans="1:2">
      <c r="A247" s="12" t="s">
        <v>321</v>
      </c>
      <c r="B247" s="11" t="s">
        <v>38</v>
      </c>
    </row>
    <row r="248" ht="16.5" spans="1:2">
      <c r="A248" s="12" t="s">
        <v>202</v>
      </c>
      <c r="B248" s="11" t="s">
        <v>40</v>
      </c>
    </row>
    <row r="249" ht="16.5" spans="1:2">
      <c r="A249" s="12" t="s">
        <v>266</v>
      </c>
      <c r="B249" s="11" t="s">
        <v>56</v>
      </c>
    </row>
    <row r="250" ht="16.5" spans="1:2">
      <c r="A250" s="12" t="s">
        <v>376</v>
      </c>
      <c r="B250" s="11" t="s">
        <v>56</v>
      </c>
    </row>
    <row r="251" ht="16.5" spans="1:2">
      <c r="A251" s="12" t="s">
        <v>178</v>
      </c>
      <c r="B251" s="11" t="s">
        <v>40</v>
      </c>
    </row>
    <row r="252" ht="16.5" spans="1:2">
      <c r="A252" s="12" t="s">
        <v>325</v>
      </c>
      <c r="B252" s="11" t="s">
        <v>38</v>
      </c>
    </row>
    <row r="253" ht="16.5" spans="1:2">
      <c r="A253" s="12" t="s">
        <v>307</v>
      </c>
      <c r="B253" s="11" t="s">
        <v>38</v>
      </c>
    </row>
    <row r="254" ht="16.5" spans="1:2">
      <c r="A254" s="12" t="s">
        <v>198</v>
      </c>
      <c r="B254" s="11" t="s">
        <v>24</v>
      </c>
    </row>
    <row r="255" ht="16.5" spans="1:2">
      <c r="A255" s="12" t="s">
        <v>374</v>
      </c>
      <c r="B255" s="11" t="s">
        <v>28</v>
      </c>
    </row>
    <row r="256" ht="16.5" spans="1:2">
      <c r="A256" s="12" t="s">
        <v>230</v>
      </c>
      <c r="B256" s="11" t="s">
        <v>56</v>
      </c>
    </row>
    <row r="257" ht="16.5" spans="1:2">
      <c r="A257" s="12" t="s">
        <v>392</v>
      </c>
      <c r="B257" s="11" t="s">
        <v>44</v>
      </c>
    </row>
    <row r="258" ht="16.5" spans="1:2">
      <c r="A258" s="12" t="s">
        <v>371</v>
      </c>
      <c r="B258" s="11" t="s">
        <v>38</v>
      </c>
    </row>
    <row r="259" ht="16.5" spans="1:2">
      <c r="A259" s="12" t="s">
        <v>264</v>
      </c>
      <c r="B259" s="11" t="s">
        <v>32</v>
      </c>
    </row>
    <row r="260" ht="16.5" spans="1:2">
      <c r="A260" s="12" t="s">
        <v>231</v>
      </c>
      <c r="B260" s="11" t="s">
        <v>32</v>
      </c>
    </row>
    <row r="261" ht="16.5" spans="1:2">
      <c r="A261" s="12" t="s">
        <v>219</v>
      </c>
      <c r="B261" s="11" t="s">
        <v>32</v>
      </c>
    </row>
    <row r="262" ht="16.5" spans="1:2">
      <c r="A262" s="12" t="s">
        <v>23</v>
      </c>
      <c r="B262" s="4" t="s">
        <v>8</v>
      </c>
    </row>
    <row r="263" ht="16.5" spans="1:2">
      <c r="A263" s="12" t="s">
        <v>119</v>
      </c>
      <c r="B263" s="11" t="s">
        <v>26</v>
      </c>
    </row>
    <row r="264" ht="16.5" spans="1:2">
      <c r="A264" s="12" t="s">
        <v>195</v>
      </c>
      <c r="B264" s="11" t="s">
        <v>16</v>
      </c>
    </row>
    <row r="265" ht="16.5" spans="1:2">
      <c r="A265" s="12" t="s">
        <v>217</v>
      </c>
      <c r="B265" s="11" t="s">
        <v>16</v>
      </c>
    </row>
    <row r="266" ht="16.5" spans="1:2">
      <c r="A266" s="12" t="s">
        <v>143</v>
      </c>
      <c r="B266" s="11" t="s">
        <v>16</v>
      </c>
    </row>
    <row r="267" ht="16.5" spans="1:2">
      <c r="A267" s="12" t="s">
        <v>94</v>
      </c>
      <c r="B267" s="4" t="s">
        <v>12</v>
      </c>
    </row>
    <row r="268" ht="16.5" spans="1:2">
      <c r="A268" s="12" t="s">
        <v>190</v>
      </c>
      <c r="B268" s="4" t="s">
        <v>12</v>
      </c>
    </row>
    <row r="269" ht="16.5" spans="1:2">
      <c r="A269" s="12" t="s">
        <v>245</v>
      </c>
      <c r="B269" s="4" t="s">
        <v>12</v>
      </c>
    </row>
    <row r="270" ht="16.5" spans="1:2">
      <c r="A270" s="12" t="s">
        <v>208</v>
      </c>
      <c r="B270" s="4" t="s">
        <v>12</v>
      </c>
    </row>
    <row r="271" ht="16.5" spans="1:2">
      <c r="A271" s="12" t="s">
        <v>120</v>
      </c>
      <c r="B271" s="11" t="s">
        <v>36</v>
      </c>
    </row>
    <row r="272" ht="16.5" spans="1:2">
      <c r="A272" s="6" t="s">
        <v>233</v>
      </c>
      <c r="B272" s="11" t="s">
        <v>24</v>
      </c>
    </row>
    <row r="273" ht="16.5" spans="1:2">
      <c r="A273" s="6" t="s">
        <v>288</v>
      </c>
      <c r="B273" s="11" t="s">
        <v>40</v>
      </c>
    </row>
    <row r="274" ht="16.5" spans="1:2">
      <c r="A274" s="6" t="s">
        <v>377</v>
      </c>
      <c r="B274" s="11" t="s">
        <v>40</v>
      </c>
    </row>
    <row r="275" ht="16.5" spans="1:2">
      <c r="A275" s="6" t="s">
        <v>263</v>
      </c>
      <c r="B275" s="11" t="s">
        <v>40</v>
      </c>
    </row>
    <row r="276" ht="16.5" spans="1:2">
      <c r="A276" s="6" t="s">
        <v>275</v>
      </c>
      <c r="B276" s="11" t="s">
        <v>38</v>
      </c>
    </row>
    <row r="277" ht="16.5" spans="1:2">
      <c r="A277" s="6" t="s">
        <v>93</v>
      </c>
      <c r="B277" s="11" t="s">
        <v>12</v>
      </c>
    </row>
    <row r="278" ht="16.5" spans="1:2">
      <c r="A278" s="6" t="s">
        <v>236</v>
      </c>
      <c r="B278" s="11" t="s">
        <v>12</v>
      </c>
    </row>
    <row r="279" ht="16.5" spans="1:2">
      <c r="A279" s="6" t="s">
        <v>253</v>
      </c>
      <c r="B279" s="11" t="s">
        <v>36</v>
      </c>
    </row>
    <row r="280" ht="16.5" spans="1:2">
      <c r="A280" s="6" t="s">
        <v>277</v>
      </c>
      <c r="B280" s="11" t="s">
        <v>36</v>
      </c>
    </row>
    <row r="281" ht="16.5" spans="1:2">
      <c r="A281" s="6" t="s">
        <v>87</v>
      </c>
      <c r="B281" s="11" t="s">
        <v>20</v>
      </c>
    </row>
    <row r="282" ht="16.5" spans="1:2">
      <c r="A282" s="6" t="s">
        <v>378</v>
      </c>
      <c r="B282" s="11" t="s">
        <v>36</v>
      </c>
    </row>
    <row r="283" ht="16.5" spans="1:2">
      <c r="A283" s="6" t="s">
        <v>379</v>
      </c>
      <c r="B283" s="11" t="s">
        <v>36</v>
      </c>
    </row>
    <row r="284" ht="16.5" spans="1:2">
      <c r="A284" s="11" t="s">
        <v>278</v>
      </c>
      <c r="B284" s="11" t="s">
        <v>38</v>
      </c>
    </row>
    <row r="285" ht="16.5" spans="1:2">
      <c r="A285" s="11" t="s">
        <v>262</v>
      </c>
      <c r="B285" s="11" t="s">
        <v>38</v>
      </c>
    </row>
    <row r="286" ht="16.5" spans="1:2">
      <c r="A286" s="11" t="s">
        <v>332</v>
      </c>
      <c r="B286" s="11" t="s">
        <v>36</v>
      </c>
    </row>
    <row r="287" ht="16.5" spans="1:2">
      <c r="A287" s="11" t="s">
        <v>380</v>
      </c>
      <c r="B287" s="11" t="s">
        <v>36</v>
      </c>
    </row>
    <row r="288" ht="16.5" spans="1:2">
      <c r="A288" s="6" t="s">
        <v>209</v>
      </c>
      <c r="B288" s="11" t="s">
        <v>12</v>
      </c>
    </row>
    <row r="289" ht="16.5" spans="1:2">
      <c r="A289" s="6" t="s">
        <v>381</v>
      </c>
      <c r="B289" s="11" t="s">
        <v>36</v>
      </c>
    </row>
    <row r="290" ht="16.5" spans="1:2">
      <c r="A290" s="6" t="s">
        <v>289</v>
      </c>
      <c r="B290" s="11" t="s">
        <v>36</v>
      </c>
    </row>
    <row r="291" ht="16.5" spans="1:2">
      <c r="A291" s="6" t="s">
        <v>200</v>
      </c>
      <c r="B291" s="11" t="s">
        <v>36</v>
      </c>
    </row>
    <row r="292" ht="16.5" spans="1:2">
      <c r="A292" s="6" t="s">
        <v>382</v>
      </c>
      <c r="B292" s="11" t="s">
        <v>36</v>
      </c>
    </row>
    <row r="293" ht="16.5" spans="1:2">
      <c r="A293" s="6" t="s">
        <v>216</v>
      </c>
      <c r="B293" s="11" t="s">
        <v>36</v>
      </c>
    </row>
    <row r="294" ht="16.5" spans="1:2">
      <c r="A294" s="6" t="s">
        <v>383</v>
      </c>
      <c r="B294" s="11" t="s">
        <v>36</v>
      </c>
    </row>
    <row r="295" ht="16.5" spans="1:2">
      <c r="A295" s="6" t="s">
        <v>285</v>
      </c>
      <c r="B295" s="11" t="s">
        <v>36</v>
      </c>
    </row>
    <row r="296" ht="16.5" spans="1:2">
      <c r="A296" s="6" t="s">
        <v>384</v>
      </c>
      <c r="B296" s="11" t="s">
        <v>36</v>
      </c>
    </row>
    <row r="297" ht="16.5" spans="1:2">
      <c r="A297" s="6" t="s">
        <v>385</v>
      </c>
      <c r="B297" s="11" t="s">
        <v>36</v>
      </c>
    </row>
    <row r="298" ht="16.5" spans="1:2">
      <c r="A298" s="6" t="s">
        <v>386</v>
      </c>
      <c r="B298" s="11" t="s">
        <v>36</v>
      </c>
    </row>
    <row r="299" ht="16.5" spans="1:2">
      <c r="A299" s="6" t="s">
        <v>261</v>
      </c>
      <c r="B299" s="11" t="s">
        <v>38</v>
      </c>
    </row>
    <row r="300" ht="16.5" spans="1:2">
      <c r="A300" s="6" t="s">
        <v>280</v>
      </c>
      <c r="B300" s="11" t="s">
        <v>40</v>
      </c>
    </row>
    <row r="301" ht="16.5" spans="1:2">
      <c r="A301" s="6" t="s">
        <v>387</v>
      </c>
      <c r="B301" s="11" t="s">
        <v>44</v>
      </c>
    </row>
    <row r="302" ht="16.5" spans="1:2">
      <c r="A302" s="6" t="s">
        <v>388</v>
      </c>
      <c r="B302" s="11" t="s">
        <v>40</v>
      </c>
    </row>
    <row r="303" ht="16.5" spans="1:2">
      <c r="A303" s="6" t="s">
        <v>389</v>
      </c>
      <c r="B303" s="11" t="s">
        <v>36</v>
      </c>
    </row>
    <row r="304" ht="16.5" spans="1:2">
      <c r="A304" s="6" t="s">
        <v>390</v>
      </c>
      <c r="B304" s="11" t="s">
        <v>36</v>
      </c>
    </row>
    <row r="305" ht="16.5" spans="1:2">
      <c r="A305" s="6" t="s">
        <v>155</v>
      </c>
      <c r="B305" s="11" t="s">
        <v>36</v>
      </c>
    </row>
    <row r="306" ht="16.5" spans="1:2">
      <c r="A306" s="6" t="s">
        <v>177</v>
      </c>
      <c r="B306" s="11" t="s">
        <v>6</v>
      </c>
    </row>
    <row r="307" ht="16.5" spans="1:2">
      <c r="A307" s="6" t="s">
        <v>391</v>
      </c>
      <c r="B307" s="11" t="s">
        <v>24</v>
      </c>
    </row>
    <row r="308" ht="16.5" spans="1:2">
      <c r="A308" s="6" t="s">
        <v>148</v>
      </c>
      <c r="B308" s="6" t="s">
        <v>24</v>
      </c>
    </row>
    <row r="309" ht="16.5" spans="1:2">
      <c r="A309" s="6" t="s">
        <v>157</v>
      </c>
      <c r="B309" s="6" t="s">
        <v>44</v>
      </c>
    </row>
    <row r="310" ht="16.5" spans="1:2">
      <c r="A310" s="6" t="s">
        <v>55</v>
      </c>
      <c r="B310" s="6" t="s">
        <v>18</v>
      </c>
    </row>
    <row r="311" ht="16.5" spans="1:2">
      <c r="A311" s="6" t="s">
        <v>166</v>
      </c>
      <c r="B311" s="6" t="s">
        <v>38</v>
      </c>
    </row>
    <row r="312" ht="16.5" spans="1:2">
      <c r="A312" s="6" t="s">
        <v>174</v>
      </c>
      <c r="B312" s="6" t="s">
        <v>38</v>
      </c>
    </row>
    <row r="313" ht="16.5" spans="1:2">
      <c r="A313" s="6" t="s">
        <v>114</v>
      </c>
      <c r="B313" s="11" t="s">
        <v>32</v>
      </c>
    </row>
    <row r="314" ht="16.5" spans="1:2">
      <c r="A314" s="6" t="s">
        <v>282</v>
      </c>
      <c r="B314" s="11" t="s">
        <v>56</v>
      </c>
    </row>
    <row r="315" ht="16.5" spans="1:2">
      <c r="A315" s="6" t="s">
        <v>17</v>
      </c>
      <c r="B315" s="11" t="s">
        <v>6</v>
      </c>
    </row>
    <row r="316" ht="16.5" spans="1:2">
      <c r="A316" s="6" t="s">
        <v>126</v>
      </c>
      <c r="B316" s="11" t="s">
        <v>38</v>
      </c>
    </row>
    <row r="317" ht="16.5" spans="1:2">
      <c r="A317" s="6" t="s">
        <v>82</v>
      </c>
      <c r="B317" s="11" t="s">
        <v>12</v>
      </c>
    </row>
    <row r="318" ht="16.5" spans="1:2">
      <c r="A318" s="6" t="s">
        <v>113</v>
      </c>
      <c r="B318" s="11" t="s">
        <v>12</v>
      </c>
    </row>
    <row r="319" ht="16.5" spans="1:2">
      <c r="A319" s="6" t="s">
        <v>118</v>
      </c>
      <c r="B319" s="11" t="s">
        <v>12</v>
      </c>
    </row>
    <row r="320" ht="16.5" spans="1:2">
      <c r="A320" s="6" t="s">
        <v>281</v>
      </c>
      <c r="B320" s="11" t="s">
        <v>44</v>
      </c>
    </row>
    <row r="321" ht="16.5" spans="1:2">
      <c r="A321" s="6" t="s">
        <v>292</v>
      </c>
      <c r="B321" s="11" t="s">
        <v>16</v>
      </c>
    </row>
    <row r="322" ht="16.5" spans="1:2">
      <c r="A322" s="6" t="s">
        <v>33</v>
      </c>
      <c r="B322" s="11" t="s">
        <v>12</v>
      </c>
    </row>
    <row r="323" ht="16.5" spans="1:2">
      <c r="A323" s="6" t="s">
        <v>224</v>
      </c>
      <c r="B323" s="11" t="s">
        <v>40</v>
      </c>
    </row>
    <row r="324" ht="16.5" spans="1:2">
      <c r="A324" s="6" t="s">
        <v>17709</v>
      </c>
      <c r="B324" s="11" t="s">
        <v>40</v>
      </c>
    </row>
    <row r="325" ht="16.5" spans="1:2">
      <c r="A325" s="6" t="s">
        <v>17710</v>
      </c>
      <c r="B325" s="11" t="s">
        <v>40</v>
      </c>
    </row>
    <row r="326" ht="16.5" spans="1:2">
      <c r="A326" s="6" t="s">
        <v>37</v>
      </c>
      <c r="B326" s="11" t="s">
        <v>12</v>
      </c>
    </row>
    <row r="327" ht="16.5" spans="1:2">
      <c r="A327" s="6" t="s">
        <v>86</v>
      </c>
      <c r="B327" s="11" t="s">
        <v>14</v>
      </c>
    </row>
    <row r="328" ht="16.5" spans="1:2">
      <c r="A328" s="6" t="s">
        <v>75</v>
      </c>
      <c r="B328" s="11" t="s">
        <v>18</v>
      </c>
    </row>
    <row r="329" ht="16.5" spans="1:2">
      <c r="A329" s="12" t="s">
        <v>295</v>
      </c>
      <c r="B329" s="11" t="s">
        <v>28</v>
      </c>
    </row>
    <row r="330" ht="16.5" spans="1:2">
      <c r="A330" s="12" t="s">
        <v>15</v>
      </c>
      <c r="B330" s="4" t="s">
        <v>10</v>
      </c>
    </row>
    <row r="331" ht="16.5" spans="1:2">
      <c r="A331" s="12" t="s">
        <v>17711</v>
      </c>
      <c r="B331" s="11" t="s">
        <v>44</v>
      </c>
    </row>
    <row r="332" ht="16.5" spans="1:2">
      <c r="A332" s="6" t="s">
        <v>227</v>
      </c>
      <c r="B332" s="11" t="s">
        <v>40</v>
      </c>
    </row>
    <row r="333" ht="16.5" spans="1:2">
      <c r="A333" s="6" t="s">
        <v>107</v>
      </c>
      <c r="B333" s="11" t="s">
        <v>42</v>
      </c>
    </row>
    <row r="334" ht="16.5" spans="1:2">
      <c r="A334" s="6" t="s">
        <v>74</v>
      </c>
      <c r="B334" s="11" t="s">
        <v>12</v>
      </c>
    </row>
    <row r="335" ht="16.5" spans="1:2">
      <c r="A335" s="6" t="s">
        <v>108</v>
      </c>
      <c r="B335" s="11" t="s">
        <v>32</v>
      </c>
    </row>
    <row r="336" ht="16.5" spans="1:2">
      <c r="A336" s="6" t="s">
        <v>129</v>
      </c>
      <c r="B336" s="11" t="s">
        <v>12</v>
      </c>
    </row>
    <row r="337" ht="16.5" spans="1:2">
      <c r="A337" s="12" t="s">
        <v>293</v>
      </c>
      <c r="B337" s="11" t="s">
        <v>12</v>
      </c>
    </row>
    <row r="338" ht="16.5" spans="1:2">
      <c r="A338" s="12" t="s">
        <v>111</v>
      </c>
      <c r="B338" s="11" t="s">
        <v>6</v>
      </c>
    </row>
    <row r="339" ht="16.5" spans="1:2">
      <c r="A339" s="12" t="s">
        <v>17712</v>
      </c>
      <c r="B339" s="11" t="s">
        <v>40</v>
      </c>
    </row>
    <row r="340" ht="16.5" spans="1:2">
      <c r="A340" s="12" t="s">
        <v>84</v>
      </c>
      <c r="B340" s="11" t="s">
        <v>14</v>
      </c>
    </row>
    <row r="341" ht="16.5" spans="1:2">
      <c r="A341" s="3" t="s">
        <v>90</v>
      </c>
      <c r="B341" s="11" t="s">
        <v>6</v>
      </c>
    </row>
    <row r="342" ht="16.5" spans="1:2">
      <c r="A342" s="3" t="s">
        <v>7</v>
      </c>
      <c r="B342" s="11" t="s">
        <v>6</v>
      </c>
    </row>
    <row r="343" ht="16.5" spans="1:2">
      <c r="A343" s="13" t="s">
        <v>96</v>
      </c>
      <c r="B343" s="11" t="s">
        <v>10</v>
      </c>
    </row>
    <row r="344" ht="16.5" spans="1:2">
      <c r="A344" s="13" t="s">
        <v>17713</v>
      </c>
      <c r="B344" s="11" t="s">
        <v>40</v>
      </c>
    </row>
    <row r="345" ht="16.5" spans="1:2">
      <c r="A345" s="13" t="s">
        <v>17714</v>
      </c>
      <c r="B345" s="11" t="s">
        <v>52</v>
      </c>
    </row>
    <row r="346" ht="16.5" spans="1:2">
      <c r="A346" s="14" t="s">
        <v>159</v>
      </c>
      <c r="B346" s="15" t="s">
        <v>24</v>
      </c>
    </row>
    <row r="347" ht="16.5" spans="1:2">
      <c r="A347" s="14" t="s">
        <v>17715</v>
      </c>
      <c r="B347" s="15" t="s">
        <v>24</v>
      </c>
    </row>
    <row r="348" ht="16.5" spans="1:2">
      <c r="A348" s="14" t="s">
        <v>17716</v>
      </c>
      <c r="B348" s="15" t="s">
        <v>10</v>
      </c>
    </row>
    <row r="349" ht="16.5" spans="1:2">
      <c r="A349" s="14" t="s">
        <v>17717</v>
      </c>
      <c r="B349" s="15" t="s">
        <v>24</v>
      </c>
    </row>
    <row r="350" ht="16.5" spans="1:2">
      <c r="A350" s="14" t="s">
        <v>92</v>
      </c>
      <c r="B350" s="15" t="s">
        <v>24</v>
      </c>
    </row>
    <row r="351" spans="1:2">
      <c r="A351" s="16" t="s">
        <v>197</v>
      </c>
      <c r="B351" s="1" t="s">
        <v>6</v>
      </c>
    </row>
    <row r="352" spans="1:2">
      <c r="A352" s="16" t="s">
        <v>258</v>
      </c>
      <c r="B352" s="1" t="s">
        <v>6</v>
      </c>
    </row>
    <row r="353" spans="1:2">
      <c r="A353" s="16" t="s">
        <v>144</v>
      </c>
      <c r="B353" s="1" t="s">
        <v>42</v>
      </c>
    </row>
    <row r="354" spans="1:2">
      <c r="A354" s="16" t="s">
        <v>136</v>
      </c>
      <c r="B354" s="1" t="s">
        <v>40</v>
      </c>
    </row>
    <row r="355" spans="1:2">
      <c r="A355" s="16" t="s">
        <v>63</v>
      </c>
      <c r="B355" s="1" t="s">
        <v>12</v>
      </c>
    </row>
    <row r="356" spans="1:2">
      <c r="A356" s="16" t="s">
        <v>142</v>
      </c>
      <c r="B356" s="1" t="s">
        <v>18</v>
      </c>
    </row>
  </sheetData>
  <conditionalFormatting sqref="B1">
    <cfRule type="duplicateValues" dxfId="0" priority="158"/>
    <cfRule type="duplicateValues" dxfId="0" priority="157"/>
    <cfRule type="duplicateValues" dxfId="0" priority="156"/>
    <cfRule type="duplicateValues" dxfId="0" priority="155"/>
    <cfRule type="duplicateValues" dxfId="0" priority="154"/>
  </conditionalFormatting>
  <conditionalFormatting sqref="B225">
    <cfRule type="duplicateValues" dxfId="0" priority="153"/>
    <cfRule type="duplicateValues" dxfId="0" priority="152"/>
    <cfRule type="duplicateValues" dxfId="0" priority="151"/>
    <cfRule type="duplicateValues" dxfId="0" priority="150"/>
    <cfRule type="duplicateValues" dxfId="0" priority="149"/>
    <cfRule type="duplicateValues" dxfId="0" priority="148"/>
    <cfRule type="duplicateValues" dxfId="0" priority="147"/>
    <cfRule type="duplicateValues" dxfId="0" priority="146"/>
    <cfRule type="duplicateValues" dxfId="0" priority="145"/>
    <cfRule type="duplicateValues" dxfId="0" priority="144"/>
    <cfRule type="duplicateValues" dxfId="0" priority="143"/>
    <cfRule type="duplicateValues" dxfId="0" priority="142"/>
    <cfRule type="duplicateValues" dxfId="0" priority="141"/>
    <cfRule type="duplicateValues" dxfId="0" priority="140"/>
    <cfRule type="duplicateValues" dxfId="0" priority="139"/>
    <cfRule type="duplicateValues" dxfId="0" priority="138"/>
    <cfRule type="duplicateValues" dxfId="0" priority="137"/>
    <cfRule type="duplicateValues" dxfId="0" priority="136"/>
    <cfRule type="duplicateValues" dxfId="0" priority="135"/>
    <cfRule type="duplicateValues" dxfId="0" priority="134"/>
    <cfRule type="duplicateValues" dxfId="0" priority="133"/>
    <cfRule type="duplicateValues" dxfId="0" priority="132"/>
    <cfRule type="duplicateValues" dxfId="0" priority="131"/>
    <cfRule type="duplicateValues" dxfId="0" priority="130"/>
    <cfRule type="duplicateValues" dxfId="0" priority="129"/>
    <cfRule type="duplicateValues" dxfId="0" priority="128"/>
    <cfRule type="duplicateValues" dxfId="0" priority="127"/>
    <cfRule type="duplicateValues" dxfId="0" priority="126"/>
    <cfRule type="duplicateValues" dxfId="0" priority="125"/>
    <cfRule type="duplicateValues" dxfId="0" priority="124"/>
    <cfRule type="duplicateValues" dxfId="0" priority="123"/>
  </conditionalFormatting>
  <conditionalFormatting sqref="A282">
    <cfRule type="duplicateValues" dxfId="0" priority="121"/>
    <cfRule type="duplicateValues" dxfId="0" priority="120"/>
    <cfRule type="duplicateValues" dxfId="0" priority="119"/>
    <cfRule type="duplicateValues" dxfId="0" priority="118"/>
  </conditionalFormatting>
  <conditionalFormatting sqref="A283">
    <cfRule type="duplicateValues" dxfId="0" priority="117"/>
  </conditionalFormatting>
  <conditionalFormatting sqref="A299">
    <cfRule type="duplicateValues" dxfId="0" priority="95"/>
  </conditionalFormatting>
  <conditionalFormatting sqref="A300">
    <cfRule type="duplicateValues" dxfId="0" priority="99"/>
  </conditionalFormatting>
  <conditionalFormatting sqref="A303">
    <cfRule type="duplicateValues" dxfId="0" priority="91"/>
  </conditionalFormatting>
  <conditionalFormatting sqref="A313">
    <cfRule type="duplicateValues" dxfId="0" priority="81"/>
    <cfRule type="duplicateValues" dxfId="0" priority="80"/>
  </conditionalFormatting>
  <conditionalFormatting sqref="A332">
    <cfRule type="duplicateValues" dxfId="0" priority="73"/>
    <cfRule type="duplicateValues" dxfId="0" priority="72"/>
    <cfRule type="duplicateValues" dxfId="0" priority="71"/>
  </conditionalFormatting>
  <conditionalFormatting sqref="A336">
    <cfRule type="duplicateValues" dxfId="0" priority="66"/>
    <cfRule type="duplicateValues" dxfId="0" priority="65"/>
  </conditionalFormatting>
  <conditionalFormatting sqref="A341">
    <cfRule type="duplicateValues" dxfId="0" priority="33"/>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fRule type="duplicateValues" dxfId="0" priority="24"/>
    <cfRule type="duplicateValues" dxfId="0" priority="23"/>
    <cfRule type="duplicateValues" dxfId="0" priority="22"/>
    <cfRule type="duplicateValues" dxfId="0" priority="21"/>
    <cfRule type="duplicateValues" dxfId="0" priority="20"/>
    <cfRule type="duplicateValues" dxfId="0" priority="19"/>
    <cfRule type="duplicateValues" dxfId="0" priority="18"/>
    <cfRule type="duplicateValues" dxfId="0" priority="17"/>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fRule type="duplicateValues" dxfId="0" priority="9"/>
    <cfRule type="duplicateValues" dxfId="0" priority="8"/>
    <cfRule type="duplicateValues" dxfId="0" priority="7"/>
  </conditionalFormatting>
  <conditionalFormatting sqref="A342">
    <cfRule type="duplicateValues" dxfId="0" priority="63"/>
    <cfRule type="duplicateValues" dxfId="0" priority="62"/>
    <cfRule type="duplicateValues" dxfId="0" priority="61"/>
    <cfRule type="duplicateValues" dxfId="0" priority="60"/>
    <cfRule type="duplicateValues" dxfId="0" priority="59"/>
    <cfRule type="duplicateValues" dxfId="0" priority="58"/>
    <cfRule type="duplicateValues" dxfId="0" priority="57"/>
    <cfRule type="duplicateValues" dxfId="0" priority="56"/>
    <cfRule type="duplicateValues" dxfId="0" priority="55"/>
    <cfRule type="duplicateValues" dxfId="0" priority="54"/>
    <cfRule type="duplicateValues" dxfId="0" priority="53"/>
    <cfRule type="duplicateValues" dxfId="0" priority="52"/>
    <cfRule type="duplicateValues" dxfId="0" priority="51"/>
    <cfRule type="duplicateValues" dxfId="0" priority="50"/>
    <cfRule type="duplicateValues" dxfId="0" priority="49"/>
    <cfRule type="duplicateValues" dxfId="0" priority="48"/>
    <cfRule type="duplicateValues" dxfId="0" priority="47"/>
    <cfRule type="duplicateValues" dxfId="0" priority="46"/>
    <cfRule type="duplicateValues" dxfId="0" priority="45"/>
    <cfRule type="duplicateValues" dxfId="0" priority="44"/>
    <cfRule type="duplicateValues" dxfId="0" priority="43"/>
    <cfRule type="duplicateValues" dxfId="0" priority="42"/>
    <cfRule type="duplicateValues" dxfId="0" priority="41"/>
    <cfRule type="duplicateValues" dxfId="0" priority="40"/>
    <cfRule type="duplicateValues" dxfId="0" priority="39"/>
    <cfRule type="duplicateValues" dxfId="0" priority="38"/>
    <cfRule type="duplicateValues" dxfId="0" priority="37"/>
  </conditionalFormatting>
  <conditionalFormatting sqref="A343">
    <cfRule type="duplicateValues" dxfId="0" priority="5"/>
  </conditionalFormatting>
  <conditionalFormatting sqref="A1:A281">
    <cfRule type="duplicateValues" dxfId="0" priority="122"/>
  </conditionalFormatting>
  <conditionalFormatting sqref="A1:A303">
    <cfRule type="duplicateValues" dxfId="0" priority="85"/>
    <cfRule type="duplicateValues" dxfId="0" priority="84"/>
    <cfRule type="duplicateValues" dxfId="0" priority="83"/>
  </conditionalFormatting>
  <conditionalFormatting sqref="A1:A312">
    <cfRule type="duplicateValues" dxfId="0" priority="82"/>
  </conditionalFormatting>
  <conditionalFormatting sqref="A1:A342">
    <cfRule type="duplicateValues" dxfId="0" priority="6"/>
  </conditionalFormatting>
  <conditionalFormatting sqref="A282:A283">
    <cfRule type="duplicateValues" dxfId="0" priority="116"/>
    <cfRule type="duplicateValues" dxfId="0" priority="115"/>
    <cfRule type="duplicateValues" dxfId="0" priority="114"/>
    <cfRule type="duplicateValues" dxfId="0" priority="113"/>
    <cfRule type="duplicateValues" dxfId="0" priority="112"/>
    <cfRule type="duplicateValues" dxfId="0" priority="111"/>
    <cfRule type="duplicateValues" dxfId="0" priority="110"/>
    <cfRule type="duplicateValues" dxfId="0" priority="109"/>
    <cfRule type="duplicateValues" dxfId="0" priority="108"/>
    <cfRule type="duplicateValues" dxfId="0" priority="107"/>
    <cfRule type="duplicateValues" dxfId="0" priority="106"/>
    <cfRule type="duplicateValues" dxfId="0" priority="105"/>
  </conditionalFormatting>
  <conditionalFormatting sqref="A282:A287">
    <cfRule type="duplicateValues" dxfId="0" priority="104"/>
    <cfRule type="duplicateValues" dxfId="0" priority="103"/>
  </conditionalFormatting>
  <conditionalFormatting sqref="A282:A288">
    <cfRule type="duplicateValues" dxfId="0" priority="102"/>
  </conditionalFormatting>
  <conditionalFormatting sqref="A282:A296">
    <cfRule type="duplicateValues" dxfId="0" priority="100"/>
  </conditionalFormatting>
  <conditionalFormatting sqref="A282:A300">
    <cfRule type="duplicateValues" dxfId="0" priority="94"/>
  </conditionalFormatting>
  <conditionalFormatting sqref="A282:A302">
    <cfRule type="duplicateValues" dxfId="0" priority="93"/>
    <cfRule type="duplicateValues" dxfId="0" priority="92"/>
  </conditionalFormatting>
  <conditionalFormatting sqref="A282:A303">
    <cfRule type="duplicateValues" dxfId="0" priority="90"/>
    <cfRule type="duplicateValues" dxfId="0" priority="89"/>
    <cfRule type="duplicateValues" dxfId="0" priority="88"/>
    <cfRule type="duplicateValues" dxfId="0" priority="87"/>
    <cfRule type="duplicateValues" dxfId="0" priority="86"/>
  </conditionalFormatting>
  <conditionalFormatting sqref="A289:A296">
    <cfRule type="duplicateValues" dxfId="0" priority="101"/>
  </conditionalFormatting>
  <conditionalFormatting sqref="A297:A298">
    <cfRule type="duplicateValues" dxfId="0" priority="98"/>
  </conditionalFormatting>
  <conditionalFormatting sqref="A314:A315">
    <cfRule type="duplicateValues" dxfId="0" priority="79"/>
  </conditionalFormatting>
  <conditionalFormatting sqref="A316:A317">
    <cfRule type="duplicateValues" dxfId="0" priority="78"/>
  </conditionalFormatting>
  <conditionalFormatting sqref="A318:A322">
    <cfRule type="duplicateValues" dxfId="0" priority="77"/>
  </conditionalFormatting>
  <conditionalFormatting sqref="A323:A326">
    <cfRule type="duplicateValues" dxfId="0" priority="76"/>
  </conditionalFormatting>
  <conditionalFormatting sqref="A323:A328">
    <cfRule type="duplicateValues" dxfId="0" priority="74"/>
  </conditionalFormatting>
  <conditionalFormatting sqref="A327:A328">
    <cfRule type="duplicateValues" dxfId="0" priority="75"/>
  </conditionalFormatting>
  <conditionalFormatting sqref="A332:A333">
    <cfRule type="duplicateValues" dxfId="0" priority="70"/>
    <cfRule type="duplicateValues" dxfId="0" priority="69"/>
  </conditionalFormatting>
  <conditionalFormatting sqref="A332:A335">
    <cfRule type="duplicateValues" dxfId="0" priority="67"/>
  </conditionalFormatting>
  <conditionalFormatting sqref="A332:A336">
    <cfRule type="duplicateValues" dxfId="0" priority="64"/>
  </conditionalFormatting>
  <conditionalFormatting sqref="A334:A335">
    <cfRule type="duplicateValues" dxfId="0" priority="68"/>
  </conditionalFormatting>
  <conditionalFormatting sqref="A341:A342">
    <cfRule type="duplicateValues" dxfId="0" priority="36"/>
    <cfRule type="duplicateValues" dxfId="0" priority="35"/>
    <cfRule type="duplicateValues" dxfId="0" priority="34"/>
  </conditionalFormatting>
  <conditionalFormatting sqref="A344:A345">
    <cfRule type="duplicateValues" dxfId="0" priority="4"/>
    <cfRule type="duplicateValues" dxfId="0" priority="3"/>
    <cfRule type="duplicateValues" dxfId="0" priority="2"/>
  </conditionalFormatting>
  <conditionalFormatting sqref="A346:A350">
    <cfRule type="duplicateValues" dxfId="0" priority="1"/>
  </conditionalFormatting>
  <conditionalFormatting sqref="A357:A1048576">
    <cfRule type="duplicateValues" dxfId="0" priority="277"/>
    <cfRule type="duplicateValues" dxfId="0" priority="279"/>
    <cfRule type="duplicateValues" dxfId="0" priority="187"/>
  </conditionalFormatting>
  <conditionalFormatting sqref="A282:A298 A300">
    <cfRule type="duplicateValues" dxfId="0" priority="97"/>
    <cfRule type="duplicateValues" dxfId="0" priority="96"/>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处罚汇总</vt:lpstr>
      <vt:lpstr>明细</vt:lpstr>
      <vt:lpstr>区域划分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安徽代理区客服-王维95040666962</cp:lastModifiedBy>
  <dcterms:created xsi:type="dcterms:W3CDTF">2020-09-05T08:36:00Z</dcterms:created>
  <dcterms:modified xsi:type="dcterms:W3CDTF">2020-11-11T03:24:50Z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y fmtid="{D5CDD505-2E9C-101B-9397-08002B2CF9AE}" pid="3" name="KSOReadingLayout">
    <vt:bool>true</vt:bool>
  </property>
</Properties>
</file>